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2514BDF8-98EC-41B8-827A-E42BEAE551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0" r:id="rId2"/>
    <sheet name="Active 3" sheetId="8" r:id="rId3"/>
    <sheet name="Graphs 3" sheetId="11" r:id="rId4"/>
    <sheet name="Active 4" sheetId="9" r:id="rId5"/>
    <sheet name="Graphs 4" sheetId="12" r:id="rId6"/>
    <sheet name="Q_fit" sheetId="2" r:id="rId7"/>
    <sheet name="A (2)" sheetId="4" r:id="rId8"/>
    <sheet name="Q_fit (2)" sheetId="3" r:id="rId9"/>
    <sheet name="BAV" sheetId="6" r:id="rId10"/>
    <sheet name="O-C Gateway" sheetId="5" r:id="rId11"/>
    <sheet name="A (old)" sheetId="7" r:id="rId12"/>
  </sheets>
  <definedNames>
    <definedName name="solver_adj" localSheetId="7" hidden="1">'A (2)'!$E$11:$E$13</definedName>
    <definedName name="solver_adj" localSheetId="11" hidden="1">'A (old)'!$E$11:$E$13</definedName>
    <definedName name="solver_adj" localSheetId="0" hidden="1">'Active 1'!$E$11:$E$13</definedName>
    <definedName name="solver_adj" localSheetId="2" hidden="1">'Active 3'!$AC$3:$AC$10</definedName>
    <definedName name="solver_adj" localSheetId="4" hidden="1">'Active 4'!$AC$3:$AC$10</definedName>
    <definedName name="solver_cvg" localSheetId="7" hidden="1">0.0001</definedName>
    <definedName name="solver_cvg" localSheetId="11" hidden="1">0.0001</definedName>
    <definedName name="solver_cvg" localSheetId="0" hidden="1">0.0001</definedName>
    <definedName name="solver_cvg" localSheetId="2" hidden="1">0.0001</definedName>
    <definedName name="solver_cvg" localSheetId="4" hidden="1">0.0001</definedName>
    <definedName name="solver_drv" localSheetId="7" hidden="1">1</definedName>
    <definedName name="solver_drv" localSheetId="11" hidden="1">1</definedName>
    <definedName name="solver_drv" localSheetId="0" hidden="1">1</definedName>
    <definedName name="solver_drv" localSheetId="2" hidden="1">1</definedName>
    <definedName name="solver_drv" localSheetId="4" hidden="1">1</definedName>
    <definedName name="solver_est" localSheetId="7" hidden="1">1</definedName>
    <definedName name="solver_est" localSheetId="11" hidden="1">1</definedName>
    <definedName name="solver_est" localSheetId="0" hidden="1">1</definedName>
    <definedName name="solver_est" localSheetId="2" hidden="1">1</definedName>
    <definedName name="solver_est" localSheetId="4" hidden="1">1</definedName>
    <definedName name="solver_itr" localSheetId="7" hidden="1">100</definedName>
    <definedName name="solver_itr" localSheetId="11" hidden="1">100</definedName>
    <definedName name="solver_itr" localSheetId="0" hidden="1">100</definedName>
    <definedName name="solver_itr" localSheetId="2" hidden="1">100</definedName>
    <definedName name="solver_itr" localSheetId="4" hidden="1">100</definedName>
    <definedName name="solver_lin" localSheetId="7" hidden="1">2</definedName>
    <definedName name="solver_lin" localSheetId="11" hidden="1">2</definedName>
    <definedName name="solver_lin" localSheetId="0" hidden="1">2</definedName>
    <definedName name="solver_lin" localSheetId="2" hidden="1">2</definedName>
    <definedName name="solver_lin" localSheetId="4" hidden="1">2</definedName>
    <definedName name="solver_neg" localSheetId="7" hidden="1">2</definedName>
    <definedName name="solver_neg" localSheetId="11" hidden="1">2</definedName>
    <definedName name="solver_neg" localSheetId="0" hidden="1">2</definedName>
    <definedName name="solver_neg" localSheetId="2" hidden="1">2</definedName>
    <definedName name="solver_neg" localSheetId="4" hidden="1">2</definedName>
    <definedName name="solver_num" localSheetId="7" hidden="1">0</definedName>
    <definedName name="solver_num" localSheetId="11" hidden="1">0</definedName>
    <definedName name="solver_num" localSheetId="0" hidden="1">0</definedName>
    <definedName name="solver_num" localSheetId="2" hidden="1">0</definedName>
    <definedName name="solver_num" localSheetId="4" hidden="1">0</definedName>
    <definedName name="solver_nwt" localSheetId="7" hidden="1">1</definedName>
    <definedName name="solver_nwt" localSheetId="11" hidden="1">1</definedName>
    <definedName name="solver_nwt" localSheetId="0" hidden="1">1</definedName>
    <definedName name="solver_nwt" localSheetId="2" hidden="1">1</definedName>
    <definedName name="solver_nwt" localSheetId="4" hidden="1">1</definedName>
    <definedName name="solver_opt" localSheetId="7" hidden="1">'A (2)'!$E$14</definedName>
    <definedName name="solver_opt" localSheetId="11" hidden="1">'A (old)'!$E$14</definedName>
    <definedName name="solver_opt" localSheetId="0" hidden="1">'Active 1'!$E$14</definedName>
    <definedName name="solver_opt" localSheetId="2" hidden="1">'Active 3'!$AC$11</definedName>
    <definedName name="solver_opt" localSheetId="4" hidden="1">'Active 4'!$AC$11</definedName>
    <definedName name="solver_pre" localSheetId="7" hidden="1">0.000001</definedName>
    <definedName name="solver_pre" localSheetId="11" hidden="1">0.000001</definedName>
    <definedName name="solver_pre" localSheetId="0" hidden="1">0.000001</definedName>
    <definedName name="solver_pre" localSheetId="2" hidden="1">0.000001</definedName>
    <definedName name="solver_pre" localSheetId="4" hidden="1">0.000001</definedName>
    <definedName name="solver_scl" localSheetId="7" hidden="1">2</definedName>
    <definedName name="solver_scl" localSheetId="11" hidden="1">2</definedName>
    <definedName name="solver_scl" localSheetId="0" hidden="1">2</definedName>
    <definedName name="solver_scl" localSheetId="2" hidden="1">2</definedName>
    <definedName name="solver_scl" localSheetId="4" hidden="1">2</definedName>
    <definedName name="solver_sho" localSheetId="7" hidden="1">2</definedName>
    <definedName name="solver_sho" localSheetId="11" hidden="1">2</definedName>
    <definedName name="solver_sho" localSheetId="0" hidden="1">2</definedName>
    <definedName name="solver_sho" localSheetId="2" hidden="1">2</definedName>
    <definedName name="solver_sho" localSheetId="4" hidden="1">2</definedName>
    <definedName name="solver_tim" localSheetId="7" hidden="1">100</definedName>
    <definedName name="solver_tim" localSheetId="11" hidden="1">100</definedName>
    <definedName name="solver_tim" localSheetId="0" hidden="1">100</definedName>
    <definedName name="solver_tim" localSheetId="2" hidden="1">100</definedName>
    <definedName name="solver_tim" localSheetId="4" hidden="1">100</definedName>
    <definedName name="solver_tol" localSheetId="7" hidden="1">0.05</definedName>
    <definedName name="solver_tol" localSheetId="11" hidden="1">0.05</definedName>
    <definedName name="solver_tol" localSheetId="0" hidden="1">0.05</definedName>
    <definedName name="solver_tol" localSheetId="2" hidden="1">0.05</definedName>
    <definedName name="solver_tol" localSheetId="4" hidden="1">0.05</definedName>
    <definedName name="solver_typ" localSheetId="7" hidden="1">2</definedName>
    <definedName name="solver_typ" localSheetId="11" hidden="1">2</definedName>
    <definedName name="solver_typ" localSheetId="0" hidden="1">2</definedName>
    <definedName name="solver_typ" localSheetId="2" hidden="1">2</definedName>
    <definedName name="solver_typ" localSheetId="4" hidden="1">2</definedName>
    <definedName name="solver_val" localSheetId="7" hidden="1">0</definedName>
    <definedName name="solver_val" localSheetId="11" hidden="1">0</definedName>
    <definedName name="solver_val" localSheetId="0" hidden="1">0</definedName>
    <definedName name="solver_val" localSheetId="2" hidden="1">0</definedName>
    <definedName name="solver_val" localSheetId="4" hidden="1">0</definedName>
  </definedNames>
  <calcPr calcId="181029"/>
</workbook>
</file>

<file path=xl/calcChain.xml><?xml version="1.0" encoding="utf-8"?>
<calcChain xmlns="http://schemas.openxmlformats.org/spreadsheetml/2006/main">
  <c r="E167" i="8" l="1"/>
  <c r="F167" i="8" s="1"/>
  <c r="Q167" i="8"/>
  <c r="E168" i="8"/>
  <c r="F168" i="8"/>
  <c r="G168" i="8" s="1"/>
  <c r="Q168" i="8"/>
  <c r="Z168" i="8"/>
  <c r="E169" i="8"/>
  <c r="F169" i="8"/>
  <c r="Q169" i="8"/>
  <c r="Z169" i="8"/>
  <c r="E170" i="8"/>
  <c r="F170" i="8" s="1"/>
  <c r="Q170" i="8"/>
  <c r="E171" i="8"/>
  <c r="F171" i="8" s="1"/>
  <c r="Q171" i="8"/>
  <c r="E174" i="1"/>
  <c r="F174" i="1" s="1"/>
  <c r="Q174" i="1"/>
  <c r="E175" i="1"/>
  <c r="F175" i="1" s="1"/>
  <c r="Q175" i="1"/>
  <c r="E176" i="1"/>
  <c r="F176" i="1" s="1"/>
  <c r="Q176" i="1"/>
  <c r="E177" i="1"/>
  <c r="F177" i="1"/>
  <c r="G177" i="1" s="1"/>
  <c r="Q177" i="1"/>
  <c r="E178" i="1"/>
  <c r="F178" i="1" s="1"/>
  <c r="Q178" i="1"/>
  <c r="E166" i="9"/>
  <c r="F166" i="9" s="1"/>
  <c r="Q166" i="9"/>
  <c r="E167" i="9"/>
  <c r="F167" i="9" s="1"/>
  <c r="Q167" i="9"/>
  <c r="E168" i="9"/>
  <c r="F168" i="9" s="1"/>
  <c r="Q168" i="9"/>
  <c r="E169" i="9"/>
  <c r="F169" i="9"/>
  <c r="G169" i="9" s="1"/>
  <c r="Q169" i="9"/>
  <c r="E170" i="9"/>
  <c r="F170" i="9"/>
  <c r="Q170" i="9"/>
  <c r="E129" i="9"/>
  <c r="F129" i="9"/>
  <c r="Q129" i="9"/>
  <c r="AU129" i="9"/>
  <c r="E130" i="9"/>
  <c r="F130" i="9"/>
  <c r="Q130" i="9"/>
  <c r="E131" i="9"/>
  <c r="F131" i="9"/>
  <c r="Q131" i="9"/>
  <c r="E132" i="9"/>
  <c r="F132" i="9"/>
  <c r="Q132" i="9"/>
  <c r="E133" i="9"/>
  <c r="F133" i="9"/>
  <c r="Q133" i="9"/>
  <c r="E134" i="9"/>
  <c r="F134" i="9"/>
  <c r="G134" i="9"/>
  <c r="K134" i="9"/>
  <c r="Q134" i="9"/>
  <c r="E135" i="9"/>
  <c r="F135" i="9"/>
  <c r="Q135" i="9"/>
  <c r="E136" i="9"/>
  <c r="F136" i="9"/>
  <c r="Z136" i="9"/>
  <c r="G136" i="9"/>
  <c r="Q136" i="9"/>
  <c r="E137" i="9"/>
  <c r="F137" i="9"/>
  <c r="Q137" i="9"/>
  <c r="E138" i="9"/>
  <c r="F138" i="9"/>
  <c r="Z138" i="9"/>
  <c r="G138" i="9"/>
  <c r="Q138" i="9"/>
  <c r="E139" i="9"/>
  <c r="F139" i="9"/>
  <c r="Z139" i="9"/>
  <c r="G139" i="9"/>
  <c r="K139" i="9"/>
  <c r="Q139" i="9"/>
  <c r="E140" i="9"/>
  <c r="F140" i="9"/>
  <c r="G140" i="9"/>
  <c r="Q140" i="9"/>
  <c r="Z140" i="9"/>
  <c r="E141" i="9"/>
  <c r="F141" i="9"/>
  <c r="Q141" i="9"/>
  <c r="E142" i="9"/>
  <c r="F142" i="9"/>
  <c r="G142" i="9"/>
  <c r="K142" i="9"/>
  <c r="Q142" i="9"/>
  <c r="Z142" i="9"/>
  <c r="AT142" i="9"/>
  <c r="AU142" i="9"/>
  <c r="E143" i="9"/>
  <c r="F143" i="9"/>
  <c r="Q143" i="9"/>
  <c r="E144" i="9"/>
  <c r="F144" i="9"/>
  <c r="G144" i="9"/>
  <c r="Q144" i="9"/>
  <c r="Z144" i="9"/>
  <c r="AU144" i="9"/>
  <c r="E145" i="9"/>
  <c r="F145" i="9"/>
  <c r="Q145" i="9"/>
  <c r="AU145" i="9"/>
  <c r="E146" i="9"/>
  <c r="F146" i="9"/>
  <c r="Q146" i="9"/>
  <c r="E147" i="9"/>
  <c r="F147" i="9"/>
  <c r="G147" i="9"/>
  <c r="K147" i="9"/>
  <c r="Q147" i="9"/>
  <c r="AU147" i="9"/>
  <c r="E148" i="9"/>
  <c r="F148" i="9"/>
  <c r="G148" i="9"/>
  <c r="Q148" i="9"/>
  <c r="E149" i="9"/>
  <c r="F149" i="9"/>
  <c r="G149" i="9"/>
  <c r="K149" i="9"/>
  <c r="Q149" i="9"/>
  <c r="E150" i="9"/>
  <c r="F150" i="9"/>
  <c r="Z150" i="9"/>
  <c r="G150" i="9"/>
  <c r="K150" i="9"/>
  <c r="Q150" i="9"/>
  <c r="AU150" i="9"/>
  <c r="E151" i="9"/>
  <c r="F151" i="9"/>
  <c r="G151" i="9"/>
  <c r="K151" i="9"/>
  <c r="Q151" i="9"/>
  <c r="Z151" i="9"/>
  <c r="E152" i="9"/>
  <c r="F152" i="9"/>
  <c r="Q152" i="9"/>
  <c r="E153" i="9"/>
  <c r="F153" i="9"/>
  <c r="Z153" i="9"/>
  <c r="Q153" i="9"/>
  <c r="AU153" i="9"/>
  <c r="E154" i="9"/>
  <c r="F154" i="9"/>
  <c r="Z154" i="9"/>
  <c r="Q154" i="9"/>
  <c r="E155" i="9"/>
  <c r="F155" i="9"/>
  <c r="Q155" i="9"/>
  <c r="E156" i="9"/>
  <c r="F156" i="9"/>
  <c r="Z156" i="9"/>
  <c r="G156" i="9"/>
  <c r="K156" i="9"/>
  <c r="Q156" i="9"/>
  <c r="AT156" i="9"/>
  <c r="AS156" i="9"/>
  <c r="AU156" i="9"/>
  <c r="E157" i="9"/>
  <c r="F157" i="9"/>
  <c r="Z157" i="9"/>
  <c r="Q157" i="9"/>
  <c r="AU157" i="9"/>
  <c r="E158" i="9"/>
  <c r="F158" i="9"/>
  <c r="Q158" i="9"/>
  <c r="E159" i="9"/>
  <c r="F159" i="9"/>
  <c r="Z159" i="9"/>
  <c r="Q159" i="9"/>
  <c r="E160" i="9"/>
  <c r="F160" i="9"/>
  <c r="G160" i="9"/>
  <c r="Q160" i="9"/>
  <c r="E161" i="9"/>
  <c r="F161" i="9"/>
  <c r="Q161" i="9"/>
  <c r="E162" i="9"/>
  <c r="F162" i="9"/>
  <c r="G162" i="9"/>
  <c r="K162" i="9"/>
  <c r="Q162" i="9"/>
  <c r="Z162" i="9"/>
  <c r="AS162" i="9"/>
  <c r="AT162" i="9"/>
  <c r="AU162" i="9"/>
  <c r="E163" i="9"/>
  <c r="F163" i="9"/>
  <c r="Q163" i="9"/>
  <c r="E164" i="9"/>
  <c r="F164" i="9"/>
  <c r="Q164" i="9"/>
  <c r="E165" i="9"/>
  <c r="F165" i="9"/>
  <c r="Q165" i="9"/>
  <c r="E136" i="8"/>
  <c r="F136" i="8"/>
  <c r="G136" i="8"/>
  <c r="O136" i="8"/>
  <c r="Q136" i="8"/>
  <c r="Z136" i="8"/>
  <c r="E137" i="8"/>
  <c r="F137" i="8"/>
  <c r="Q137" i="8"/>
  <c r="Z137" i="8"/>
  <c r="E138" i="8"/>
  <c r="F138" i="8"/>
  <c r="G138" i="8"/>
  <c r="K138" i="8"/>
  <c r="Q138" i="8"/>
  <c r="Z138" i="8"/>
  <c r="E139" i="8"/>
  <c r="F139" i="8"/>
  <c r="G139" i="8"/>
  <c r="K139" i="8"/>
  <c r="Q139" i="8"/>
  <c r="Z139" i="8"/>
  <c r="AU139" i="8"/>
  <c r="E140" i="8"/>
  <c r="F140" i="8"/>
  <c r="G140" i="8"/>
  <c r="Q140" i="8"/>
  <c r="E141" i="8"/>
  <c r="F141" i="8"/>
  <c r="Q141" i="8"/>
  <c r="E142" i="8"/>
  <c r="F142" i="8"/>
  <c r="G142" i="8"/>
  <c r="Q142" i="8"/>
  <c r="E143" i="8"/>
  <c r="F143" i="8"/>
  <c r="G143" i="8"/>
  <c r="Q143" i="8"/>
  <c r="Z143" i="8"/>
  <c r="AU143" i="8"/>
  <c r="E144" i="8"/>
  <c r="F144" i="8"/>
  <c r="G144" i="8"/>
  <c r="O144" i="8"/>
  <c r="Q144" i="8"/>
  <c r="Z144" i="8"/>
  <c r="E145" i="8"/>
  <c r="F145" i="8"/>
  <c r="Q145" i="8"/>
  <c r="Z145" i="8"/>
  <c r="E146" i="8"/>
  <c r="F146" i="8"/>
  <c r="G146" i="8"/>
  <c r="K146" i="8"/>
  <c r="Q146" i="8"/>
  <c r="Z146" i="8"/>
  <c r="E147" i="8"/>
  <c r="F147" i="8"/>
  <c r="Z147" i="8"/>
  <c r="G147" i="8"/>
  <c r="K147" i="8"/>
  <c r="Q147" i="8"/>
  <c r="AU147" i="8"/>
  <c r="E148" i="8"/>
  <c r="F148" i="8"/>
  <c r="Q148" i="8"/>
  <c r="E149" i="8"/>
  <c r="F149" i="8"/>
  <c r="G149" i="8"/>
  <c r="K149" i="8"/>
  <c r="Q149" i="8"/>
  <c r="Z149" i="8"/>
  <c r="AU149" i="8"/>
  <c r="E150" i="8"/>
  <c r="F150" i="8"/>
  <c r="Q150" i="8"/>
  <c r="E151" i="8"/>
  <c r="F151" i="8"/>
  <c r="Z151" i="8"/>
  <c r="Q151" i="8"/>
  <c r="AU151" i="8"/>
  <c r="E152" i="8"/>
  <c r="F152" i="8"/>
  <c r="G152" i="8"/>
  <c r="K152" i="8"/>
  <c r="O152" i="8"/>
  <c r="Q152" i="8"/>
  <c r="Z152" i="8"/>
  <c r="AU152" i="8"/>
  <c r="E153" i="8"/>
  <c r="F153" i="8"/>
  <c r="G153" i="8"/>
  <c r="Q153" i="8"/>
  <c r="AU153" i="8"/>
  <c r="E154" i="8"/>
  <c r="F154" i="8"/>
  <c r="Z154" i="8"/>
  <c r="Q154" i="8"/>
  <c r="AU154" i="8"/>
  <c r="E155" i="8"/>
  <c r="F155" i="8"/>
  <c r="G155" i="8"/>
  <c r="Q155" i="8"/>
  <c r="Z155" i="8"/>
  <c r="AU155" i="8"/>
  <c r="E156" i="8"/>
  <c r="F156" i="8"/>
  <c r="Q156" i="8"/>
  <c r="E157" i="8"/>
  <c r="F157" i="8"/>
  <c r="Z157" i="8"/>
  <c r="Q157" i="8"/>
  <c r="E158" i="8"/>
  <c r="F158" i="8"/>
  <c r="Q158" i="8"/>
  <c r="E159" i="8"/>
  <c r="F159" i="8"/>
  <c r="Q159" i="8"/>
  <c r="E160" i="8"/>
  <c r="F160" i="8"/>
  <c r="G160" i="8"/>
  <c r="K160" i="8"/>
  <c r="O160" i="8"/>
  <c r="Q160" i="8"/>
  <c r="Z160" i="8"/>
  <c r="AU160" i="8"/>
  <c r="E161" i="8"/>
  <c r="F161" i="8"/>
  <c r="G161" i="8"/>
  <c r="K161" i="8"/>
  <c r="O161" i="8"/>
  <c r="Q161" i="8"/>
  <c r="AU161" i="8"/>
  <c r="E162" i="8"/>
  <c r="F162" i="8"/>
  <c r="Q162" i="8"/>
  <c r="Z162" i="8"/>
  <c r="E163" i="8"/>
  <c r="F163" i="8"/>
  <c r="G163" i="8"/>
  <c r="K163" i="8"/>
  <c r="Q163" i="8"/>
  <c r="Z163" i="8"/>
  <c r="AU163" i="8"/>
  <c r="E164" i="8"/>
  <c r="F164" i="8"/>
  <c r="G164" i="8"/>
  <c r="Q164" i="8"/>
  <c r="Z164" i="8"/>
  <c r="AU164" i="8"/>
  <c r="E165" i="8"/>
  <c r="F165" i="8"/>
  <c r="Q165" i="8"/>
  <c r="E166" i="8"/>
  <c r="F166" i="8"/>
  <c r="Q166" i="8"/>
  <c r="Q172" i="1"/>
  <c r="Q173" i="1"/>
  <c r="D11" i="1"/>
  <c r="D12" i="1"/>
  <c r="D13" i="1"/>
  <c r="Q163" i="1"/>
  <c r="Q164" i="1"/>
  <c r="Q165" i="1"/>
  <c r="Q166" i="1"/>
  <c r="Q167" i="1"/>
  <c r="Q168" i="1"/>
  <c r="Q169" i="1"/>
  <c r="Q170" i="1"/>
  <c r="Q171" i="1"/>
  <c r="Q16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27" i="1"/>
  <c r="Q141" i="1"/>
  <c r="Q137" i="1"/>
  <c r="Q138" i="1"/>
  <c r="Q142" i="1"/>
  <c r="Q139" i="1"/>
  <c r="Q140" i="1"/>
  <c r="Q120" i="8"/>
  <c r="Q134" i="8"/>
  <c r="Q130" i="8"/>
  <c r="Q131" i="8"/>
  <c r="Q135" i="8"/>
  <c r="Q132" i="8"/>
  <c r="Q133" i="8"/>
  <c r="AB3" i="9"/>
  <c r="AB4" i="9"/>
  <c r="AB5" i="9"/>
  <c r="AY13" i="9"/>
  <c r="AB7" i="9"/>
  <c r="AB11" i="9"/>
  <c r="AB9" i="9"/>
  <c r="AB6" i="9"/>
  <c r="AB8" i="9"/>
  <c r="AB10" i="9"/>
  <c r="AY3" i="9"/>
  <c r="C7" i="9"/>
  <c r="C8" i="9"/>
  <c r="AD2" i="9"/>
  <c r="C9" i="9"/>
  <c r="D9" i="9"/>
  <c r="AY12" i="9"/>
  <c r="AB13" i="9"/>
  <c r="AB17" i="9"/>
  <c r="AY15" i="9"/>
  <c r="F16" i="9"/>
  <c r="F17" i="9" s="1"/>
  <c r="AB16" i="9"/>
  <c r="AY16" i="9"/>
  <c r="C17" i="9"/>
  <c r="AY17" i="9"/>
  <c r="AY18" i="9"/>
  <c r="G19" i="9"/>
  <c r="AY20" i="9"/>
  <c r="E21" i="9"/>
  <c r="F21" i="9"/>
  <c r="Z21" i="9"/>
  <c r="Q21" i="9"/>
  <c r="AY21" i="9"/>
  <c r="E22" i="9"/>
  <c r="F22" i="9"/>
  <c r="Z22" i="9"/>
  <c r="Q22" i="9"/>
  <c r="AY22" i="9"/>
  <c r="E23" i="9"/>
  <c r="F23" i="9"/>
  <c r="Z23" i="9"/>
  <c r="Q23" i="9"/>
  <c r="E24" i="9"/>
  <c r="F24" i="9"/>
  <c r="Q24" i="9"/>
  <c r="E25" i="9"/>
  <c r="F25" i="9"/>
  <c r="Q25" i="9"/>
  <c r="B26" i="9"/>
  <c r="E26" i="9"/>
  <c r="F26" i="9"/>
  <c r="Q26" i="9"/>
  <c r="AY26" i="9"/>
  <c r="B27" i="9"/>
  <c r="E27" i="9"/>
  <c r="F27" i="9"/>
  <c r="Q27" i="9"/>
  <c r="AY27" i="9"/>
  <c r="B28" i="9"/>
  <c r="E28" i="9"/>
  <c r="F28" i="9"/>
  <c r="Q28" i="9"/>
  <c r="AY28" i="9"/>
  <c r="E29" i="9"/>
  <c r="F29" i="9"/>
  <c r="G29" i="9"/>
  <c r="Q29" i="9"/>
  <c r="AY29" i="9"/>
  <c r="E30" i="9"/>
  <c r="F30" i="9"/>
  <c r="G30" i="9"/>
  <c r="J30" i="9"/>
  <c r="Z30" i="9"/>
  <c r="Q30" i="9"/>
  <c r="AY30" i="9"/>
  <c r="E31" i="9"/>
  <c r="F31" i="9"/>
  <c r="Z31" i="9"/>
  <c r="G31" i="9"/>
  <c r="Q31" i="9"/>
  <c r="AY31" i="9"/>
  <c r="E32" i="9"/>
  <c r="F32" i="9"/>
  <c r="Z32" i="9"/>
  <c r="Q32" i="9"/>
  <c r="AY32" i="9"/>
  <c r="E33" i="9"/>
  <c r="F33" i="9"/>
  <c r="G33" i="9"/>
  <c r="Q33" i="9"/>
  <c r="AY33" i="9"/>
  <c r="E34" i="9"/>
  <c r="F34" i="9"/>
  <c r="Z34" i="9"/>
  <c r="G34" i="9"/>
  <c r="J34" i="9"/>
  <c r="Q34" i="9"/>
  <c r="AY34" i="9"/>
  <c r="E35" i="9"/>
  <c r="F35" i="9"/>
  <c r="Q35" i="9"/>
  <c r="AY35" i="9"/>
  <c r="E36" i="9"/>
  <c r="F36" i="9"/>
  <c r="Z36" i="9"/>
  <c r="Q36" i="9"/>
  <c r="AY36" i="9"/>
  <c r="E37" i="9"/>
  <c r="F37" i="9"/>
  <c r="G37" i="9"/>
  <c r="Q37" i="9"/>
  <c r="AY37" i="9"/>
  <c r="E38" i="9"/>
  <c r="F38" i="9"/>
  <c r="Q38" i="9"/>
  <c r="AY38" i="9"/>
  <c r="E39" i="9"/>
  <c r="F39" i="9"/>
  <c r="Z39" i="9"/>
  <c r="Q39" i="9"/>
  <c r="AY39" i="9"/>
  <c r="E40" i="9"/>
  <c r="F40" i="9"/>
  <c r="Q40" i="9"/>
  <c r="AY40" i="9"/>
  <c r="E41" i="9"/>
  <c r="F41" i="9"/>
  <c r="G41" i="9"/>
  <c r="Q41" i="9"/>
  <c r="AY41" i="9"/>
  <c r="E42" i="9"/>
  <c r="F42" i="9"/>
  <c r="Q42" i="9"/>
  <c r="AY42" i="9"/>
  <c r="E43" i="9"/>
  <c r="F43" i="9"/>
  <c r="Q43" i="9"/>
  <c r="AY43" i="9"/>
  <c r="E44" i="9"/>
  <c r="F44" i="9"/>
  <c r="Z44" i="9"/>
  <c r="G44" i="9"/>
  <c r="Q44" i="9"/>
  <c r="AY44" i="9"/>
  <c r="E45" i="9"/>
  <c r="F45" i="9"/>
  <c r="G45" i="9"/>
  <c r="Q45" i="9"/>
  <c r="AY45" i="9"/>
  <c r="E46" i="9"/>
  <c r="F46" i="9"/>
  <c r="Q46" i="9"/>
  <c r="AY46" i="9"/>
  <c r="E47" i="9"/>
  <c r="F47" i="9"/>
  <c r="Q47" i="9"/>
  <c r="AY47" i="9"/>
  <c r="E48" i="9"/>
  <c r="F48" i="9"/>
  <c r="Q48" i="9"/>
  <c r="AY48" i="9"/>
  <c r="E49" i="9"/>
  <c r="F49" i="9"/>
  <c r="G49" i="9"/>
  <c r="Q49" i="9"/>
  <c r="AY49" i="9"/>
  <c r="E50" i="9"/>
  <c r="F50" i="9"/>
  <c r="Q50" i="9"/>
  <c r="AY50" i="9"/>
  <c r="E51" i="9"/>
  <c r="F51" i="9"/>
  <c r="Q51" i="9"/>
  <c r="AY51" i="9"/>
  <c r="E52" i="9"/>
  <c r="F52" i="9"/>
  <c r="Z52" i="9"/>
  <c r="Q52" i="9"/>
  <c r="AY52" i="9"/>
  <c r="E53" i="9"/>
  <c r="F53" i="9"/>
  <c r="Z53" i="9"/>
  <c r="G53" i="9"/>
  <c r="Q53" i="9"/>
  <c r="AY53" i="9"/>
  <c r="E54" i="9"/>
  <c r="F54" i="9"/>
  <c r="Q54" i="9"/>
  <c r="AY54" i="9"/>
  <c r="E55" i="9"/>
  <c r="F55" i="9"/>
  <c r="G55" i="9"/>
  <c r="Q55" i="9"/>
  <c r="AY55" i="9"/>
  <c r="E56" i="9"/>
  <c r="F56" i="9"/>
  <c r="Z56" i="9"/>
  <c r="Q56" i="9"/>
  <c r="AY56" i="9"/>
  <c r="E57" i="9"/>
  <c r="F57" i="9"/>
  <c r="Q57" i="9"/>
  <c r="AY57" i="9"/>
  <c r="E58" i="9"/>
  <c r="F58" i="9"/>
  <c r="Q58" i="9"/>
  <c r="AY58" i="9"/>
  <c r="E59" i="9"/>
  <c r="F59" i="9"/>
  <c r="Q59" i="9"/>
  <c r="AY59" i="9"/>
  <c r="E60" i="9"/>
  <c r="F60" i="9"/>
  <c r="Z60" i="9"/>
  <c r="Q60" i="9"/>
  <c r="AY60" i="9"/>
  <c r="E61" i="9"/>
  <c r="F61" i="9"/>
  <c r="Z61" i="9"/>
  <c r="G61" i="9"/>
  <c r="Q61" i="9"/>
  <c r="AY61" i="9"/>
  <c r="E62" i="9"/>
  <c r="F62" i="9"/>
  <c r="Q62" i="9"/>
  <c r="AY62" i="9"/>
  <c r="E63" i="9"/>
  <c r="F63" i="9"/>
  <c r="Q63" i="9"/>
  <c r="AY63" i="9"/>
  <c r="E64" i="9"/>
  <c r="F64" i="9"/>
  <c r="Z64" i="9"/>
  <c r="Q64" i="9"/>
  <c r="AY64" i="9"/>
  <c r="E65" i="9"/>
  <c r="F65" i="9"/>
  <c r="Q65" i="9"/>
  <c r="AY65" i="9"/>
  <c r="E66" i="9"/>
  <c r="F66" i="9"/>
  <c r="Q66" i="9"/>
  <c r="AY66" i="9"/>
  <c r="E67" i="9"/>
  <c r="F67" i="9"/>
  <c r="Q67" i="9"/>
  <c r="AY67" i="9"/>
  <c r="E68" i="9"/>
  <c r="F68" i="9"/>
  <c r="Z68" i="9"/>
  <c r="Q68" i="9"/>
  <c r="AY68" i="9"/>
  <c r="E69" i="9"/>
  <c r="F69" i="9"/>
  <c r="Z69" i="9"/>
  <c r="Q69" i="9"/>
  <c r="AY69" i="9"/>
  <c r="E70" i="9"/>
  <c r="F70" i="9"/>
  <c r="Q70" i="9"/>
  <c r="AY70" i="9"/>
  <c r="E71" i="9"/>
  <c r="F71" i="9"/>
  <c r="Q71" i="9"/>
  <c r="AY71" i="9"/>
  <c r="E72" i="9"/>
  <c r="F72" i="9"/>
  <c r="Z72" i="9"/>
  <c r="Q72" i="9"/>
  <c r="AY72" i="9"/>
  <c r="E73" i="9"/>
  <c r="F73" i="9"/>
  <c r="Q73" i="9"/>
  <c r="AY73" i="9"/>
  <c r="E74" i="9"/>
  <c r="F74" i="9"/>
  <c r="Q74" i="9"/>
  <c r="AY74" i="9"/>
  <c r="E75" i="9"/>
  <c r="F75" i="9"/>
  <c r="Q75" i="9"/>
  <c r="AY75" i="9"/>
  <c r="E76" i="9"/>
  <c r="F76" i="9"/>
  <c r="Z76" i="9"/>
  <c r="Q76" i="9"/>
  <c r="AY76" i="9"/>
  <c r="E77" i="9"/>
  <c r="F77" i="9"/>
  <c r="Z77" i="9"/>
  <c r="Q77" i="9"/>
  <c r="AY77" i="9"/>
  <c r="E78" i="9"/>
  <c r="F78" i="9"/>
  <c r="Q78" i="9"/>
  <c r="AY78" i="9"/>
  <c r="E79" i="9"/>
  <c r="F79" i="9"/>
  <c r="Q79" i="9"/>
  <c r="AY79" i="9"/>
  <c r="E80" i="9"/>
  <c r="F80" i="9"/>
  <c r="Z80" i="9"/>
  <c r="Q80" i="9"/>
  <c r="AY80" i="9"/>
  <c r="E81" i="9"/>
  <c r="F81" i="9"/>
  <c r="Z81" i="9"/>
  <c r="Q81" i="9"/>
  <c r="AY81" i="9"/>
  <c r="E82" i="9"/>
  <c r="F82" i="9"/>
  <c r="Q82" i="9"/>
  <c r="AY82" i="9"/>
  <c r="E83" i="9"/>
  <c r="F83" i="9"/>
  <c r="Q83" i="9"/>
  <c r="AY83" i="9"/>
  <c r="E84" i="9"/>
  <c r="F84" i="9"/>
  <c r="Z84" i="9"/>
  <c r="Q84" i="9"/>
  <c r="AY84" i="9"/>
  <c r="E85" i="9"/>
  <c r="F85" i="9"/>
  <c r="Z85" i="9"/>
  <c r="Q85" i="9"/>
  <c r="AY85" i="9"/>
  <c r="E86" i="9"/>
  <c r="F86" i="9"/>
  <c r="Q86" i="9"/>
  <c r="AY86" i="9"/>
  <c r="E87" i="9"/>
  <c r="F87" i="9"/>
  <c r="Q87" i="9"/>
  <c r="AY87" i="9"/>
  <c r="E88" i="9"/>
  <c r="F88" i="9"/>
  <c r="Q88" i="9"/>
  <c r="AY88" i="9"/>
  <c r="E89" i="9"/>
  <c r="F89" i="9"/>
  <c r="Q89" i="9"/>
  <c r="AY89" i="9"/>
  <c r="E90" i="9"/>
  <c r="F90" i="9"/>
  <c r="G90" i="9"/>
  <c r="Q90" i="9"/>
  <c r="AY90" i="9"/>
  <c r="E91" i="9"/>
  <c r="F91" i="9"/>
  <c r="G91" i="9"/>
  <c r="Q91" i="9"/>
  <c r="AY91" i="9"/>
  <c r="E92" i="9"/>
  <c r="F92" i="9"/>
  <c r="Q92" i="9"/>
  <c r="AY92" i="9"/>
  <c r="E93" i="9"/>
  <c r="F93" i="9"/>
  <c r="Q93" i="9"/>
  <c r="AY93" i="9"/>
  <c r="E94" i="9"/>
  <c r="F94" i="9"/>
  <c r="G94" i="9"/>
  <c r="Q94" i="9"/>
  <c r="AY94" i="9"/>
  <c r="E95" i="9"/>
  <c r="F95" i="9"/>
  <c r="Q95" i="9"/>
  <c r="AY95" i="9"/>
  <c r="E96" i="9"/>
  <c r="F96" i="9"/>
  <c r="Q96" i="9"/>
  <c r="AY96" i="9"/>
  <c r="E97" i="9"/>
  <c r="F97" i="9"/>
  <c r="Q97" i="9"/>
  <c r="AY97" i="9"/>
  <c r="E98" i="9"/>
  <c r="F98" i="9"/>
  <c r="Z98" i="9"/>
  <c r="Q98" i="9"/>
  <c r="AY98" i="9"/>
  <c r="E99" i="9"/>
  <c r="F99" i="9"/>
  <c r="G99" i="9"/>
  <c r="Q99" i="9"/>
  <c r="AY99" i="9"/>
  <c r="E100" i="9"/>
  <c r="F100" i="9"/>
  <c r="Q100" i="9"/>
  <c r="AY100" i="9"/>
  <c r="E101" i="9"/>
  <c r="F101" i="9"/>
  <c r="Q101" i="9"/>
  <c r="AY101" i="9"/>
  <c r="E102" i="9"/>
  <c r="F102" i="9"/>
  <c r="Z102" i="9"/>
  <c r="Q102" i="9"/>
  <c r="AY102" i="9"/>
  <c r="E103" i="9"/>
  <c r="F103" i="9"/>
  <c r="Q103" i="9"/>
  <c r="AY103" i="9"/>
  <c r="E104" i="9"/>
  <c r="F104" i="9"/>
  <c r="Q104" i="9"/>
  <c r="AY104" i="9"/>
  <c r="E105" i="9"/>
  <c r="F105" i="9"/>
  <c r="Q105" i="9"/>
  <c r="AY105" i="9"/>
  <c r="E106" i="9"/>
  <c r="F106" i="9"/>
  <c r="Z106" i="9"/>
  <c r="G106" i="9"/>
  <c r="Q106" i="9"/>
  <c r="AY106" i="9"/>
  <c r="E107" i="9"/>
  <c r="F107" i="9"/>
  <c r="G107" i="9"/>
  <c r="Q107" i="9"/>
  <c r="AY107" i="9"/>
  <c r="E108" i="9"/>
  <c r="F108" i="9"/>
  <c r="Q108" i="9"/>
  <c r="AY108" i="9"/>
  <c r="E109" i="9"/>
  <c r="F109" i="9"/>
  <c r="Q109" i="9"/>
  <c r="AY109" i="9"/>
  <c r="E110" i="9"/>
  <c r="F110" i="9"/>
  <c r="Z110" i="9"/>
  <c r="G110" i="9"/>
  <c r="Q110" i="9"/>
  <c r="AY110" i="9"/>
  <c r="E111" i="9"/>
  <c r="F111" i="9"/>
  <c r="Q111" i="9"/>
  <c r="AY111" i="9"/>
  <c r="E112" i="9"/>
  <c r="F112" i="9"/>
  <c r="Q112" i="9"/>
  <c r="AY112" i="9"/>
  <c r="E113" i="9"/>
  <c r="F113" i="9"/>
  <c r="Q113" i="9"/>
  <c r="E114" i="9"/>
  <c r="F114" i="9"/>
  <c r="Q114" i="9"/>
  <c r="E115" i="9"/>
  <c r="F115" i="9"/>
  <c r="Q115" i="9"/>
  <c r="E116" i="9"/>
  <c r="F116" i="9"/>
  <c r="Q116" i="9"/>
  <c r="E117" i="9"/>
  <c r="F117" i="9"/>
  <c r="G117" i="9"/>
  <c r="Q117" i="9"/>
  <c r="E118" i="9"/>
  <c r="F118" i="9"/>
  <c r="Q118" i="9"/>
  <c r="E119" i="9"/>
  <c r="F119" i="9"/>
  <c r="Z119" i="9"/>
  <c r="G119" i="9"/>
  <c r="Q119" i="9"/>
  <c r="E120" i="9"/>
  <c r="F120" i="9"/>
  <c r="Z120" i="9"/>
  <c r="Q120" i="9"/>
  <c r="E121" i="9"/>
  <c r="F121" i="9"/>
  <c r="Q121" i="9"/>
  <c r="E122" i="9"/>
  <c r="F122" i="9"/>
  <c r="Q122" i="9"/>
  <c r="E123" i="9"/>
  <c r="F123" i="9"/>
  <c r="Q123" i="9"/>
  <c r="E124" i="9"/>
  <c r="F124" i="9"/>
  <c r="Q124" i="9"/>
  <c r="E125" i="9"/>
  <c r="F125" i="9"/>
  <c r="G125" i="9"/>
  <c r="Q125" i="9"/>
  <c r="E126" i="9"/>
  <c r="F126" i="9"/>
  <c r="Q126" i="9"/>
  <c r="E127" i="9"/>
  <c r="F127" i="9"/>
  <c r="Z127" i="9"/>
  <c r="Q127" i="9"/>
  <c r="E128" i="9"/>
  <c r="F128" i="9"/>
  <c r="Z128" i="9"/>
  <c r="Q128" i="9"/>
  <c r="Z906" i="9"/>
  <c r="AB906" i="9"/>
  <c r="AC906" i="9"/>
  <c r="AD906" i="9"/>
  <c r="AF906" i="9"/>
  <c r="Z907" i="9"/>
  <c r="AB907" i="9"/>
  <c r="AC907" i="9"/>
  <c r="AD907" i="9"/>
  <c r="AF907" i="9"/>
  <c r="Z908" i="9"/>
  <c r="AB908" i="9"/>
  <c r="AC908" i="9"/>
  <c r="AD908" i="9"/>
  <c r="AF908" i="9"/>
  <c r="Z909" i="9"/>
  <c r="AB909" i="9"/>
  <c r="AC909" i="9"/>
  <c r="AD909" i="9"/>
  <c r="AF909" i="9"/>
  <c r="Z910" i="9"/>
  <c r="AB910" i="9"/>
  <c r="AC910" i="9"/>
  <c r="AD910" i="9"/>
  <c r="AF910" i="9"/>
  <c r="Z911" i="9"/>
  <c r="AB911" i="9"/>
  <c r="AC911" i="9"/>
  <c r="AD911" i="9"/>
  <c r="AF911" i="9"/>
  <c r="Z912" i="9"/>
  <c r="AB912" i="9"/>
  <c r="AC912" i="9"/>
  <c r="AD912" i="9"/>
  <c r="AF912" i="9"/>
  <c r="Z913" i="9"/>
  <c r="AB913" i="9"/>
  <c r="AC913" i="9"/>
  <c r="AD913" i="9"/>
  <c r="AF913" i="9"/>
  <c r="Z914" i="9"/>
  <c r="AB914" i="9"/>
  <c r="AC914" i="9"/>
  <c r="AD914" i="9"/>
  <c r="AF914" i="9"/>
  <c r="Z915" i="9"/>
  <c r="AB915" i="9"/>
  <c r="AC915" i="9"/>
  <c r="AD915" i="9"/>
  <c r="AF915" i="9"/>
  <c r="Z916" i="9"/>
  <c r="AB916" i="9"/>
  <c r="AC916" i="9"/>
  <c r="AD916" i="9"/>
  <c r="AF916" i="9"/>
  <c r="Z917" i="9"/>
  <c r="AB917" i="9"/>
  <c r="AC917" i="9"/>
  <c r="AD917" i="9"/>
  <c r="AF917" i="9"/>
  <c r="Z918" i="9"/>
  <c r="AB918" i="9"/>
  <c r="AC918" i="9"/>
  <c r="AD918" i="9"/>
  <c r="AF918" i="9"/>
  <c r="Z919" i="9"/>
  <c r="AB919" i="9"/>
  <c r="AC919" i="9"/>
  <c r="AD919" i="9"/>
  <c r="AF919" i="9"/>
  <c r="Z920" i="9"/>
  <c r="AB920" i="9"/>
  <c r="AC920" i="9"/>
  <c r="AD920" i="9"/>
  <c r="AF920" i="9"/>
  <c r="Z921" i="9"/>
  <c r="AB921" i="9"/>
  <c r="AC921" i="9"/>
  <c r="AD921" i="9"/>
  <c r="AF921" i="9"/>
  <c r="Z922" i="9"/>
  <c r="AB922" i="9"/>
  <c r="AC922" i="9"/>
  <c r="AD922" i="9"/>
  <c r="AF922" i="9"/>
  <c r="Z923" i="9"/>
  <c r="AB923" i="9"/>
  <c r="AC923" i="9"/>
  <c r="AD923" i="9"/>
  <c r="AF923" i="9"/>
  <c r="Z924" i="9"/>
  <c r="AB924" i="9"/>
  <c r="AC924" i="9"/>
  <c r="AD924" i="9"/>
  <c r="AF924" i="9"/>
  <c r="Z925" i="9"/>
  <c r="AB925" i="9"/>
  <c r="AC925" i="9"/>
  <c r="AD925" i="9"/>
  <c r="AF925" i="9"/>
  <c r="Z926" i="9"/>
  <c r="AB926" i="9"/>
  <c r="AC926" i="9"/>
  <c r="AD926" i="9"/>
  <c r="AF926" i="9"/>
  <c r="Z927" i="9"/>
  <c r="AB927" i="9"/>
  <c r="AC927" i="9"/>
  <c r="AD927" i="9"/>
  <c r="AF927" i="9"/>
  <c r="Z928" i="9"/>
  <c r="AB928" i="9"/>
  <c r="AC928" i="9"/>
  <c r="AD928" i="9"/>
  <c r="AF928" i="9"/>
  <c r="Z929" i="9"/>
  <c r="AB929" i="9"/>
  <c r="AC929" i="9"/>
  <c r="AD929" i="9"/>
  <c r="AF929" i="9"/>
  <c r="Z930" i="9"/>
  <c r="AB930" i="9"/>
  <c r="AC930" i="9"/>
  <c r="AD930" i="9"/>
  <c r="AF930" i="9"/>
  <c r="Z931" i="9"/>
  <c r="AB931" i="9"/>
  <c r="AC931" i="9"/>
  <c r="AD931" i="9"/>
  <c r="AF931" i="9"/>
  <c r="Z932" i="9"/>
  <c r="AB932" i="9"/>
  <c r="AC932" i="9"/>
  <c r="AD932" i="9"/>
  <c r="AF932" i="9"/>
  <c r="Z933" i="9"/>
  <c r="AB933" i="9"/>
  <c r="AC933" i="9"/>
  <c r="AD933" i="9"/>
  <c r="AF933" i="9"/>
  <c r="Z934" i="9"/>
  <c r="AB934" i="9"/>
  <c r="AC934" i="9"/>
  <c r="AD934" i="9"/>
  <c r="AF934" i="9"/>
  <c r="Z935" i="9"/>
  <c r="AB935" i="9"/>
  <c r="AC935" i="9"/>
  <c r="AD935" i="9"/>
  <c r="AF935" i="9"/>
  <c r="Z936" i="9"/>
  <c r="AB936" i="9"/>
  <c r="AC936" i="9"/>
  <c r="AD936" i="9"/>
  <c r="AF936" i="9"/>
  <c r="Z937" i="9"/>
  <c r="AB937" i="9"/>
  <c r="AC937" i="9"/>
  <c r="AD937" i="9"/>
  <c r="AF937" i="9"/>
  <c r="Z938" i="9"/>
  <c r="AB938" i="9"/>
  <c r="AC938" i="9"/>
  <c r="AD938" i="9"/>
  <c r="AF938" i="9"/>
  <c r="Z939" i="9"/>
  <c r="AB939" i="9"/>
  <c r="AC939" i="9"/>
  <c r="AD939" i="9"/>
  <c r="AF939" i="9"/>
  <c r="Z940" i="9"/>
  <c r="AB940" i="9"/>
  <c r="AC940" i="9"/>
  <c r="AD940" i="9"/>
  <c r="AF940" i="9"/>
  <c r="Z941" i="9"/>
  <c r="AB941" i="9"/>
  <c r="AC941" i="9"/>
  <c r="AD941" i="9"/>
  <c r="AF941" i="9"/>
  <c r="Z942" i="9"/>
  <c r="AB942" i="9"/>
  <c r="AC942" i="9"/>
  <c r="AD942" i="9"/>
  <c r="AF942" i="9"/>
  <c r="Z943" i="9"/>
  <c r="AB943" i="9"/>
  <c r="AC943" i="9"/>
  <c r="AD943" i="9"/>
  <c r="AF943" i="9"/>
  <c r="Z944" i="9"/>
  <c r="AB944" i="9"/>
  <c r="AC944" i="9"/>
  <c r="AD944" i="9"/>
  <c r="AF944" i="9"/>
  <c r="Z945" i="9"/>
  <c r="AB945" i="9"/>
  <c r="AC945" i="9"/>
  <c r="AD945" i="9"/>
  <c r="AF945" i="9"/>
  <c r="Z946" i="9"/>
  <c r="AB946" i="9"/>
  <c r="AC946" i="9"/>
  <c r="AD946" i="9"/>
  <c r="AF946" i="9"/>
  <c r="Z947" i="9"/>
  <c r="AB947" i="9"/>
  <c r="AC947" i="9"/>
  <c r="AD947" i="9"/>
  <c r="AF947" i="9"/>
  <c r="Z948" i="9"/>
  <c r="AB948" i="9"/>
  <c r="AC948" i="9"/>
  <c r="AD948" i="9"/>
  <c r="AF948" i="9"/>
  <c r="Z949" i="9"/>
  <c r="AB949" i="9"/>
  <c r="AC949" i="9"/>
  <c r="AD949" i="9"/>
  <c r="AF949" i="9"/>
  <c r="Z950" i="9"/>
  <c r="AB950" i="9"/>
  <c r="AC950" i="9"/>
  <c r="AD950" i="9"/>
  <c r="AF950" i="9"/>
  <c r="Z951" i="9"/>
  <c r="AB951" i="9"/>
  <c r="AC951" i="9"/>
  <c r="AD951" i="9"/>
  <c r="AF951" i="9"/>
  <c r="Z952" i="9"/>
  <c r="AB952" i="9"/>
  <c r="AC952" i="9"/>
  <c r="AD952" i="9"/>
  <c r="AF952" i="9"/>
  <c r="Z953" i="9"/>
  <c r="AB953" i="9"/>
  <c r="AC953" i="9"/>
  <c r="AD953" i="9"/>
  <c r="AF953" i="9"/>
  <c r="Z954" i="9"/>
  <c r="AB954" i="9"/>
  <c r="AC954" i="9"/>
  <c r="AD954" i="9"/>
  <c r="AF954" i="9"/>
  <c r="Z955" i="9"/>
  <c r="AB955" i="9"/>
  <c r="AC955" i="9"/>
  <c r="AD955" i="9"/>
  <c r="AF955" i="9"/>
  <c r="Z956" i="9"/>
  <c r="AB956" i="9"/>
  <c r="AC956" i="9"/>
  <c r="AD956" i="9"/>
  <c r="AF956" i="9"/>
  <c r="Z957" i="9"/>
  <c r="AB957" i="9"/>
  <c r="AC957" i="9"/>
  <c r="AD957" i="9"/>
  <c r="AF957" i="9"/>
  <c r="Z958" i="9"/>
  <c r="AB958" i="9"/>
  <c r="AC958" i="9"/>
  <c r="AD958" i="9"/>
  <c r="AF958" i="9"/>
  <c r="Z959" i="9"/>
  <c r="AB959" i="9"/>
  <c r="AC959" i="9"/>
  <c r="AD959" i="9"/>
  <c r="AF959" i="9"/>
  <c r="Z960" i="9"/>
  <c r="AB960" i="9"/>
  <c r="AC960" i="9"/>
  <c r="AD960" i="9"/>
  <c r="AF960" i="9"/>
  <c r="Z961" i="9"/>
  <c r="AB961" i="9"/>
  <c r="AC961" i="9"/>
  <c r="AD961" i="9"/>
  <c r="AF961" i="9"/>
  <c r="Z962" i="9"/>
  <c r="AB962" i="9"/>
  <c r="AC962" i="9"/>
  <c r="AD962" i="9"/>
  <c r="AF962" i="9"/>
  <c r="Z963" i="9"/>
  <c r="AB963" i="9"/>
  <c r="AC963" i="9"/>
  <c r="AD963" i="9"/>
  <c r="AF963" i="9"/>
  <c r="Z964" i="9"/>
  <c r="AB964" i="9"/>
  <c r="AC964" i="9"/>
  <c r="AD964" i="9"/>
  <c r="AF964" i="9"/>
  <c r="Z965" i="9"/>
  <c r="AB965" i="9"/>
  <c r="AC965" i="9"/>
  <c r="AD965" i="9"/>
  <c r="AF965" i="9"/>
  <c r="Z966" i="9"/>
  <c r="AB966" i="9"/>
  <c r="AC966" i="9"/>
  <c r="AD966" i="9"/>
  <c r="AF966" i="9"/>
  <c r="Z967" i="9"/>
  <c r="AB967" i="9"/>
  <c r="AC967" i="9"/>
  <c r="AD967" i="9"/>
  <c r="AF967" i="9"/>
  <c r="Z968" i="9"/>
  <c r="AB968" i="9"/>
  <c r="AC968" i="9"/>
  <c r="AD968" i="9"/>
  <c r="AF968" i="9"/>
  <c r="Z969" i="9"/>
  <c r="AB969" i="9"/>
  <c r="AC969" i="9"/>
  <c r="AD969" i="9"/>
  <c r="AF969" i="9"/>
  <c r="Z970" i="9"/>
  <c r="AB970" i="9"/>
  <c r="AC970" i="9"/>
  <c r="AD970" i="9"/>
  <c r="AF970" i="9"/>
  <c r="Z971" i="9"/>
  <c r="AB971" i="9"/>
  <c r="AC971" i="9"/>
  <c r="AD971" i="9"/>
  <c r="AF971" i="9"/>
  <c r="Z972" i="9"/>
  <c r="AB972" i="9"/>
  <c r="AC972" i="9"/>
  <c r="AD972" i="9"/>
  <c r="AF972" i="9"/>
  <c r="Z973" i="9"/>
  <c r="AB973" i="9"/>
  <c r="AC973" i="9"/>
  <c r="AD973" i="9"/>
  <c r="AF973" i="9"/>
  <c r="Z974" i="9"/>
  <c r="AB974" i="9"/>
  <c r="AC974" i="9"/>
  <c r="AD974" i="9"/>
  <c r="AF974" i="9"/>
  <c r="Z975" i="9"/>
  <c r="AB975" i="9"/>
  <c r="AC975" i="9"/>
  <c r="AD975" i="9"/>
  <c r="AF975" i="9"/>
  <c r="Z976" i="9"/>
  <c r="AB976" i="9"/>
  <c r="AC976" i="9"/>
  <c r="AD976" i="9"/>
  <c r="AF976" i="9"/>
  <c r="Z977" i="9"/>
  <c r="AB977" i="9"/>
  <c r="AC977" i="9"/>
  <c r="AD977" i="9"/>
  <c r="AF977" i="9"/>
  <c r="Z978" i="9"/>
  <c r="AB978" i="9"/>
  <c r="AC978" i="9"/>
  <c r="AD978" i="9"/>
  <c r="AF978" i="9"/>
  <c r="Z979" i="9"/>
  <c r="AB979" i="9"/>
  <c r="AC979" i="9"/>
  <c r="AD979" i="9"/>
  <c r="AF979" i="9"/>
  <c r="Z980" i="9"/>
  <c r="AB980" i="9"/>
  <c r="AC980" i="9"/>
  <c r="AD980" i="9"/>
  <c r="AF980" i="9"/>
  <c r="Z981" i="9"/>
  <c r="AB981" i="9"/>
  <c r="AC981" i="9"/>
  <c r="AD981" i="9"/>
  <c r="AF981" i="9"/>
  <c r="Z982" i="9"/>
  <c r="AB982" i="9"/>
  <c r="AC982" i="9"/>
  <c r="AD982" i="9"/>
  <c r="AF982" i="9"/>
  <c r="Z983" i="9"/>
  <c r="AB983" i="9"/>
  <c r="AC983" i="9"/>
  <c r="AD983" i="9"/>
  <c r="AF983" i="9"/>
  <c r="Z984" i="9"/>
  <c r="AB984" i="9"/>
  <c r="AC984" i="9"/>
  <c r="AD984" i="9"/>
  <c r="AF984" i="9"/>
  <c r="Z985" i="9"/>
  <c r="AB985" i="9"/>
  <c r="AC985" i="9"/>
  <c r="AD985" i="9"/>
  <c r="AF985" i="9"/>
  <c r="Z986" i="9"/>
  <c r="AB986" i="9"/>
  <c r="AC986" i="9"/>
  <c r="AD986" i="9"/>
  <c r="AF986" i="9"/>
  <c r="Z987" i="9"/>
  <c r="AB987" i="9"/>
  <c r="AC987" i="9"/>
  <c r="AD987" i="9"/>
  <c r="AF987" i="9"/>
  <c r="Z988" i="9"/>
  <c r="AB988" i="9"/>
  <c r="AC988" i="9"/>
  <c r="AD988" i="9"/>
  <c r="AF988" i="9"/>
  <c r="Z989" i="9"/>
  <c r="AB989" i="9"/>
  <c r="AC989" i="9"/>
  <c r="AD989" i="9"/>
  <c r="AF989" i="9"/>
  <c r="Z990" i="9"/>
  <c r="AB990" i="9"/>
  <c r="AC990" i="9"/>
  <c r="AD990" i="9"/>
  <c r="AF990" i="9"/>
  <c r="Z991" i="9"/>
  <c r="AB991" i="9"/>
  <c r="AC991" i="9"/>
  <c r="AD991" i="9"/>
  <c r="AF991" i="9"/>
  <c r="Z992" i="9"/>
  <c r="AB992" i="9"/>
  <c r="AC992" i="9"/>
  <c r="AD992" i="9"/>
  <c r="AF992" i="9"/>
  <c r="Z993" i="9"/>
  <c r="AB993" i="9"/>
  <c r="AC993" i="9"/>
  <c r="AD993" i="9"/>
  <c r="AF993" i="9"/>
  <c r="Z994" i="9"/>
  <c r="AB994" i="9"/>
  <c r="AC994" i="9"/>
  <c r="AD994" i="9"/>
  <c r="AF994" i="9"/>
  <c r="Z995" i="9"/>
  <c r="AB995" i="9"/>
  <c r="AC995" i="9"/>
  <c r="AD995" i="9"/>
  <c r="AF995" i="9"/>
  <c r="Z996" i="9"/>
  <c r="AB996" i="9"/>
  <c r="AC996" i="9"/>
  <c r="AD996" i="9"/>
  <c r="AF996" i="9"/>
  <c r="Z997" i="9"/>
  <c r="AB997" i="9"/>
  <c r="AC997" i="9"/>
  <c r="AD997" i="9"/>
  <c r="AF997" i="9"/>
  <c r="Z998" i="9"/>
  <c r="AB998" i="9"/>
  <c r="AC998" i="9"/>
  <c r="AD998" i="9"/>
  <c r="AF998" i="9"/>
  <c r="Z999" i="9"/>
  <c r="AB999" i="9"/>
  <c r="AC999" i="9"/>
  <c r="AD999" i="9"/>
  <c r="AF999" i="9"/>
  <c r="Z1000" i="9"/>
  <c r="AB1000" i="9"/>
  <c r="AC1000" i="9"/>
  <c r="AD1000" i="9"/>
  <c r="AF1000" i="9"/>
  <c r="Z1001" i="9"/>
  <c r="AB1001" i="9"/>
  <c r="AC1001" i="9"/>
  <c r="AD1001" i="9"/>
  <c r="AF1001" i="9"/>
  <c r="Z1002" i="9"/>
  <c r="AB1002" i="9"/>
  <c r="AC1002" i="9"/>
  <c r="AD1002" i="9"/>
  <c r="AF1002" i="9"/>
  <c r="Z1003" i="9"/>
  <c r="AB1003" i="9"/>
  <c r="AC1003" i="9"/>
  <c r="AD1003" i="9"/>
  <c r="AF1003" i="9"/>
  <c r="Z1004" i="9"/>
  <c r="AB1004" i="9"/>
  <c r="AC1004" i="9"/>
  <c r="AD1004" i="9"/>
  <c r="AF1004" i="9"/>
  <c r="Z1005" i="9"/>
  <c r="AB1005" i="9"/>
  <c r="AC1005" i="9"/>
  <c r="AD1005" i="9"/>
  <c r="AF1005" i="9"/>
  <c r="Z1006" i="9"/>
  <c r="AB1006" i="9"/>
  <c r="AC1006" i="9"/>
  <c r="AD1006" i="9"/>
  <c r="AF1006" i="9"/>
  <c r="Z1007" i="9"/>
  <c r="AB1007" i="9"/>
  <c r="AC1007" i="9"/>
  <c r="AD1007" i="9"/>
  <c r="AF1007" i="9"/>
  <c r="Z1008" i="9"/>
  <c r="AB1008" i="9"/>
  <c r="AC1008" i="9"/>
  <c r="AD1008" i="9"/>
  <c r="AF1008" i="9"/>
  <c r="Z1009" i="9"/>
  <c r="AB1009" i="9"/>
  <c r="AC1009" i="9"/>
  <c r="AD1009" i="9"/>
  <c r="AF1009" i="9"/>
  <c r="Z1010" i="9"/>
  <c r="AB1010" i="9"/>
  <c r="AC1010" i="9"/>
  <c r="AD1010" i="9"/>
  <c r="AF1010" i="9"/>
  <c r="Z1011" i="9"/>
  <c r="AB1011" i="9"/>
  <c r="AC1011" i="9"/>
  <c r="AD1011" i="9"/>
  <c r="AF1011" i="9"/>
  <c r="Z1012" i="9"/>
  <c r="AB1012" i="9"/>
  <c r="AC1012" i="9"/>
  <c r="AD1012" i="9"/>
  <c r="AF1012" i="9"/>
  <c r="Z1013" i="9"/>
  <c r="AB1013" i="9"/>
  <c r="AC1013" i="9"/>
  <c r="AD1013" i="9"/>
  <c r="AF1013" i="9"/>
  <c r="Z1014" i="9"/>
  <c r="AB1014" i="9"/>
  <c r="AC1014" i="9"/>
  <c r="AD1014" i="9"/>
  <c r="AF1014" i="9"/>
  <c r="Z1015" i="9"/>
  <c r="AB1015" i="9"/>
  <c r="AC1015" i="9"/>
  <c r="AD1015" i="9"/>
  <c r="AF1015" i="9"/>
  <c r="Z1016" i="9"/>
  <c r="AB1016" i="9"/>
  <c r="AC1016" i="9"/>
  <c r="AD1016" i="9"/>
  <c r="AF1016" i="9"/>
  <c r="Z1017" i="9"/>
  <c r="AB1017" i="9"/>
  <c r="AC1017" i="9"/>
  <c r="AD1017" i="9"/>
  <c r="AF1017" i="9"/>
  <c r="Z1018" i="9"/>
  <c r="AB1018" i="9"/>
  <c r="AC1018" i="9"/>
  <c r="AD1018" i="9"/>
  <c r="AF1018" i="9"/>
  <c r="Z1019" i="9"/>
  <c r="AB1019" i="9"/>
  <c r="AC1019" i="9"/>
  <c r="AD1019" i="9"/>
  <c r="AF1019" i="9"/>
  <c r="Z1020" i="9"/>
  <c r="AB1020" i="9"/>
  <c r="AC1020" i="9"/>
  <c r="AD1020" i="9"/>
  <c r="AF1020" i="9"/>
  <c r="Z1021" i="9"/>
  <c r="AB1021" i="9"/>
  <c r="AC1021" i="9"/>
  <c r="AD1021" i="9"/>
  <c r="AF1021" i="9"/>
  <c r="Z1022" i="9"/>
  <c r="AB1022" i="9"/>
  <c r="AC1022" i="9"/>
  <c r="AD1022" i="9"/>
  <c r="AF1022" i="9"/>
  <c r="Z1023" i="9"/>
  <c r="AB1023" i="9"/>
  <c r="AC1023" i="9"/>
  <c r="AD1023" i="9"/>
  <c r="AF1023" i="9"/>
  <c r="Z1024" i="9"/>
  <c r="AB1024" i="9"/>
  <c r="AC1024" i="9"/>
  <c r="AD1024" i="9"/>
  <c r="AF1024" i="9"/>
  <c r="Z1025" i="9"/>
  <c r="AB1025" i="9"/>
  <c r="AC1025" i="9"/>
  <c r="AD1025" i="9"/>
  <c r="AF1025" i="9"/>
  <c r="Z1026" i="9"/>
  <c r="AB1026" i="9"/>
  <c r="AC1026" i="9"/>
  <c r="AD1026" i="9"/>
  <c r="AF1026" i="9"/>
  <c r="Z1027" i="9"/>
  <c r="AB1027" i="9"/>
  <c r="AC1027" i="9"/>
  <c r="AD1027" i="9"/>
  <c r="AF1027" i="9"/>
  <c r="Z1028" i="9"/>
  <c r="AB1028" i="9"/>
  <c r="AC1028" i="9"/>
  <c r="AD1028" i="9"/>
  <c r="AF1028" i="9"/>
  <c r="Z1029" i="9"/>
  <c r="AB1029" i="9"/>
  <c r="AC1029" i="9"/>
  <c r="AD1029" i="9"/>
  <c r="AF1029" i="9"/>
  <c r="Z1030" i="9"/>
  <c r="AB1030" i="9"/>
  <c r="AC1030" i="9"/>
  <c r="AD1030" i="9"/>
  <c r="AF1030" i="9"/>
  <c r="Z1031" i="9"/>
  <c r="AB1031" i="9"/>
  <c r="AC1031" i="9"/>
  <c r="AD1031" i="9"/>
  <c r="AF1031" i="9"/>
  <c r="Z1032" i="9"/>
  <c r="AB1032" i="9"/>
  <c r="AC1032" i="9"/>
  <c r="AD1032" i="9"/>
  <c r="AF1032" i="9"/>
  <c r="Z1033" i="9"/>
  <c r="AB1033" i="9"/>
  <c r="AC1033" i="9"/>
  <c r="AD1033" i="9"/>
  <c r="AF1033" i="9"/>
  <c r="Z1034" i="9"/>
  <c r="AB1034" i="9"/>
  <c r="AC1034" i="9"/>
  <c r="AD1034" i="9"/>
  <c r="AF1034" i="9"/>
  <c r="Z1035" i="9"/>
  <c r="AB1035" i="9"/>
  <c r="AC1035" i="9"/>
  <c r="AD1035" i="9"/>
  <c r="AF1035" i="9"/>
  <c r="Z1036" i="9"/>
  <c r="AB1036" i="9"/>
  <c r="AC1036" i="9"/>
  <c r="AD1036" i="9"/>
  <c r="AF1036" i="9"/>
  <c r="Z1037" i="9"/>
  <c r="AB1037" i="9"/>
  <c r="AC1037" i="9"/>
  <c r="AD1037" i="9"/>
  <c r="AF1037" i="9"/>
  <c r="Z1038" i="9"/>
  <c r="AB1038" i="9"/>
  <c r="AC1038" i="9"/>
  <c r="AD1038" i="9"/>
  <c r="AF1038" i="9"/>
  <c r="Z1039" i="9"/>
  <c r="AB1039" i="9"/>
  <c r="AC1039" i="9"/>
  <c r="AD1039" i="9"/>
  <c r="AF1039" i="9"/>
  <c r="Z1040" i="9"/>
  <c r="AB1040" i="9"/>
  <c r="AC1040" i="9"/>
  <c r="AD1040" i="9"/>
  <c r="AF1040" i="9"/>
  <c r="Z1041" i="9"/>
  <c r="AB1041" i="9"/>
  <c r="AC1041" i="9"/>
  <c r="AD1041" i="9"/>
  <c r="AF1041" i="9"/>
  <c r="Z1042" i="9"/>
  <c r="AB1042" i="9"/>
  <c r="AC1042" i="9"/>
  <c r="AD1042" i="9"/>
  <c r="AF1042" i="9"/>
  <c r="Z1043" i="9"/>
  <c r="AB1043" i="9"/>
  <c r="AC1043" i="9"/>
  <c r="AD1043" i="9"/>
  <c r="AF1043" i="9"/>
  <c r="Z1044" i="9"/>
  <c r="AB1044" i="9"/>
  <c r="AC1044" i="9"/>
  <c r="AD1044" i="9"/>
  <c r="AF1044" i="9"/>
  <c r="Z1045" i="9"/>
  <c r="AB1045" i="9"/>
  <c r="AC1045" i="9"/>
  <c r="AD1045" i="9"/>
  <c r="AF1045" i="9"/>
  <c r="Z1046" i="9"/>
  <c r="AB1046" i="9"/>
  <c r="AC1046" i="9"/>
  <c r="AD1046" i="9"/>
  <c r="AF1046" i="9"/>
  <c r="Z1047" i="9"/>
  <c r="AB1047" i="9"/>
  <c r="AC1047" i="9"/>
  <c r="AD1047" i="9"/>
  <c r="AF1047" i="9"/>
  <c r="Z1048" i="9"/>
  <c r="AB1048" i="9"/>
  <c r="AC1048" i="9"/>
  <c r="AD1048" i="9"/>
  <c r="AF1048" i="9"/>
  <c r="Z1049" i="9"/>
  <c r="AB1049" i="9"/>
  <c r="AC1049" i="9"/>
  <c r="AD1049" i="9"/>
  <c r="AF1049" i="9"/>
  <c r="Z1050" i="9"/>
  <c r="AB1050" i="9"/>
  <c r="AC1050" i="9"/>
  <c r="AD1050" i="9"/>
  <c r="AF1050" i="9"/>
  <c r="Z1051" i="9"/>
  <c r="AB1051" i="9"/>
  <c r="AC1051" i="9"/>
  <c r="AD1051" i="9"/>
  <c r="AF1051" i="9"/>
  <c r="Z1052" i="9"/>
  <c r="AB1052" i="9"/>
  <c r="AC1052" i="9"/>
  <c r="AD1052" i="9"/>
  <c r="AF1052" i="9"/>
  <c r="Z1053" i="9"/>
  <c r="AB1053" i="9"/>
  <c r="AC1053" i="9"/>
  <c r="AD1053" i="9"/>
  <c r="AF1053" i="9"/>
  <c r="Z1054" i="9"/>
  <c r="AB1054" i="9"/>
  <c r="AC1054" i="9"/>
  <c r="AD1054" i="9"/>
  <c r="AF1054" i="9"/>
  <c r="Z1055" i="9"/>
  <c r="AB1055" i="9"/>
  <c r="AC1055" i="9"/>
  <c r="AD1055" i="9"/>
  <c r="AF1055" i="9"/>
  <c r="Z1056" i="9"/>
  <c r="AB1056" i="9"/>
  <c r="AC1056" i="9"/>
  <c r="AD1056" i="9"/>
  <c r="AF1056" i="9"/>
  <c r="Z1057" i="9"/>
  <c r="AB1057" i="9"/>
  <c r="AC1057" i="9"/>
  <c r="AD1057" i="9"/>
  <c r="AF1057" i="9"/>
  <c r="Z1058" i="9"/>
  <c r="AB1058" i="9"/>
  <c r="AC1058" i="9"/>
  <c r="AD1058" i="9"/>
  <c r="AF1058" i="9"/>
  <c r="Z1059" i="9"/>
  <c r="AB1059" i="9"/>
  <c r="AC1059" i="9"/>
  <c r="AD1059" i="9"/>
  <c r="AF1059" i="9"/>
  <c r="Z1060" i="9"/>
  <c r="AB1060" i="9"/>
  <c r="AC1060" i="9"/>
  <c r="AD1060" i="9"/>
  <c r="AF1060" i="9"/>
  <c r="Z1061" i="9"/>
  <c r="AB1061" i="9"/>
  <c r="AC1061" i="9"/>
  <c r="AD1061" i="9"/>
  <c r="AF1061" i="9"/>
  <c r="Z1062" i="9"/>
  <c r="AB1062" i="9"/>
  <c r="AC1062" i="9"/>
  <c r="AD1062" i="9"/>
  <c r="AF1062" i="9"/>
  <c r="Z1063" i="9"/>
  <c r="AB1063" i="9"/>
  <c r="AC1063" i="9"/>
  <c r="AD1063" i="9"/>
  <c r="AF1063" i="9"/>
  <c r="Z1064" i="9"/>
  <c r="AB1064" i="9"/>
  <c r="AC1064" i="9"/>
  <c r="AD1064" i="9"/>
  <c r="AF1064" i="9"/>
  <c r="Z1065" i="9"/>
  <c r="AB1065" i="9"/>
  <c r="AC1065" i="9"/>
  <c r="AD1065" i="9"/>
  <c r="AF1065" i="9"/>
  <c r="Z1066" i="9"/>
  <c r="AB1066" i="9"/>
  <c r="AC1066" i="9"/>
  <c r="AD1066" i="9"/>
  <c r="AF1066" i="9"/>
  <c r="Z1067" i="9"/>
  <c r="AB1067" i="9"/>
  <c r="AC1067" i="9"/>
  <c r="AD1067" i="9"/>
  <c r="AF1067" i="9"/>
  <c r="Z1068" i="9"/>
  <c r="AB1068" i="9"/>
  <c r="AC1068" i="9"/>
  <c r="AD1068" i="9"/>
  <c r="AF1068" i="9"/>
  <c r="Z1069" i="9"/>
  <c r="AB1069" i="9"/>
  <c r="AC1069" i="9"/>
  <c r="AD1069" i="9"/>
  <c r="AF1069" i="9"/>
  <c r="Z1070" i="9"/>
  <c r="AB1070" i="9"/>
  <c r="AC1070" i="9"/>
  <c r="AD1070" i="9"/>
  <c r="AF1070" i="9"/>
  <c r="Z1071" i="9"/>
  <c r="AB1071" i="9"/>
  <c r="AC1071" i="9"/>
  <c r="AD1071" i="9"/>
  <c r="AF1071" i="9"/>
  <c r="Z1072" i="9"/>
  <c r="AB1072" i="9"/>
  <c r="AC1072" i="9"/>
  <c r="AD1072" i="9"/>
  <c r="AF1072" i="9"/>
  <c r="Z1073" i="9"/>
  <c r="AB1073" i="9"/>
  <c r="AC1073" i="9"/>
  <c r="AD1073" i="9"/>
  <c r="AF1073" i="9"/>
  <c r="Z1074" i="9"/>
  <c r="AB1074" i="9"/>
  <c r="AC1074" i="9"/>
  <c r="AD1074" i="9"/>
  <c r="AF1074" i="9"/>
  <c r="Z1075" i="9"/>
  <c r="AB1075" i="9"/>
  <c r="AC1075" i="9"/>
  <c r="AD1075" i="9"/>
  <c r="AF1075" i="9"/>
  <c r="Z1076" i="9"/>
  <c r="AB1076" i="9"/>
  <c r="AC1076" i="9"/>
  <c r="AD1076" i="9"/>
  <c r="AF1076" i="9"/>
  <c r="Z1077" i="9"/>
  <c r="AB1077" i="9"/>
  <c r="AC1077" i="9"/>
  <c r="AD1077" i="9"/>
  <c r="AF1077" i="9"/>
  <c r="Z1078" i="9"/>
  <c r="AB1078" i="9"/>
  <c r="AC1078" i="9"/>
  <c r="AD1078" i="9"/>
  <c r="AF1078" i="9"/>
  <c r="Z1079" i="9"/>
  <c r="AB1079" i="9"/>
  <c r="AC1079" i="9"/>
  <c r="AD1079" i="9"/>
  <c r="AF1079" i="9"/>
  <c r="Z1080" i="9"/>
  <c r="AB1080" i="9"/>
  <c r="AC1080" i="9"/>
  <c r="AD1080" i="9"/>
  <c r="AF1080" i="9"/>
  <c r="Z1081" i="9"/>
  <c r="AB1081" i="9"/>
  <c r="AC1081" i="9"/>
  <c r="AD1081" i="9"/>
  <c r="AF1081" i="9"/>
  <c r="Z1082" i="9"/>
  <c r="AB1082" i="9"/>
  <c r="AC1082" i="9"/>
  <c r="AD1082" i="9"/>
  <c r="AF1082" i="9"/>
  <c r="Z1083" i="9"/>
  <c r="AB1083" i="9"/>
  <c r="AC1083" i="9"/>
  <c r="AD1083" i="9"/>
  <c r="AF1083" i="9"/>
  <c r="Z1084" i="9"/>
  <c r="AB1084" i="9"/>
  <c r="AC1084" i="9"/>
  <c r="AD1084" i="9"/>
  <c r="AF1084" i="9"/>
  <c r="Z1085" i="9"/>
  <c r="AB1085" i="9"/>
  <c r="AC1085" i="9"/>
  <c r="AD1085" i="9"/>
  <c r="AF1085" i="9"/>
  <c r="Z1086" i="9"/>
  <c r="AB1086" i="9"/>
  <c r="AC1086" i="9"/>
  <c r="AD1086" i="9"/>
  <c r="AF1086" i="9"/>
  <c r="Z1087" i="9"/>
  <c r="AB1087" i="9"/>
  <c r="AC1087" i="9"/>
  <c r="AD1087" i="9"/>
  <c r="AF1087" i="9"/>
  <c r="Z1088" i="9"/>
  <c r="AB1088" i="9"/>
  <c r="AC1088" i="9"/>
  <c r="AD1088" i="9"/>
  <c r="AF1088" i="9"/>
  <c r="Z1089" i="9"/>
  <c r="AB1089" i="9"/>
  <c r="AC1089" i="9"/>
  <c r="AD1089" i="9"/>
  <c r="AF1089" i="9"/>
  <c r="Z1090" i="9"/>
  <c r="AB1090" i="9"/>
  <c r="AC1090" i="9"/>
  <c r="AD1090" i="9"/>
  <c r="AF1090" i="9"/>
  <c r="Z1091" i="9"/>
  <c r="AB1091" i="9"/>
  <c r="AC1091" i="9"/>
  <c r="AD1091" i="9"/>
  <c r="AF1091" i="9"/>
  <c r="Z1092" i="9"/>
  <c r="AB1092" i="9"/>
  <c r="AC1092" i="9"/>
  <c r="AD1092" i="9"/>
  <c r="AF1092" i="9"/>
  <c r="Z1093" i="9"/>
  <c r="AB1093" i="9"/>
  <c r="AC1093" i="9"/>
  <c r="AD1093" i="9"/>
  <c r="AF1093" i="9"/>
  <c r="Z1094" i="9"/>
  <c r="AB1094" i="9"/>
  <c r="AC1094" i="9"/>
  <c r="AD1094" i="9"/>
  <c r="AF1094" i="9"/>
  <c r="Z1095" i="9"/>
  <c r="AB1095" i="9"/>
  <c r="AC1095" i="9"/>
  <c r="AD1095" i="9"/>
  <c r="AF1095" i="9"/>
  <c r="Z1096" i="9"/>
  <c r="AB1096" i="9"/>
  <c r="AC1096" i="9"/>
  <c r="AD1096" i="9"/>
  <c r="AF1096" i="9"/>
  <c r="Z1097" i="9"/>
  <c r="AB1097" i="9"/>
  <c r="AC1097" i="9"/>
  <c r="AD1097" i="9"/>
  <c r="AF1097" i="9"/>
  <c r="Z1098" i="9"/>
  <c r="AB1098" i="9"/>
  <c r="AC1098" i="9"/>
  <c r="AD1098" i="9"/>
  <c r="AF1098" i="9"/>
  <c r="Z1099" i="9"/>
  <c r="AB1099" i="9"/>
  <c r="AC1099" i="9"/>
  <c r="AD1099" i="9"/>
  <c r="AF1099" i="9"/>
  <c r="Z1100" i="9"/>
  <c r="AB1100" i="9"/>
  <c r="AC1100" i="9"/>
  <c r="AD1100" i="9"/>
  <c r="AF1100" i="9"/>
  <c r="Z1101" i="9"/>
  <c r="AB1101" i="9"/>
  <c r="AC1101" i="9"/>
  <c r="AD1101" i="9"/>
  <c r="AF1101" i="9"/>
  <c r="Z1102" i="9"/>
  <c r="AB1102" i="9"/>
  <c r="AC1102" i="9"/>
  <c r="AD1102" i="9"/>
  <c r="AF1102" i="9"/>
  <c r="Z1103" i="9"/>
  <c r="AB1103" i="9"/>
  <c r="AC1103" i="9"/>
  <c r="AD1103" i="9"/>
  <c r="AF1103" i="9"/>
  <c r="Z1104" i="9"/>
  <c r="AB1104" i="9"/>
  <c r="AC1104" i="9"/>
  <c r="AD1104" i="9"/>
  <c r="AF1104" i="9"/>
  <c r="Z1105" i="9"/>
  <c r="AB1105" i="9"/>
  <c r="AC1105" i="9"/>
  <c r="AD1105" i="9"/>
  <c r="AF1105" i="9"/>
  <c r="Z1106" i="9"/>
  <c r="AB1106" i="9"/>
  <c r="AC1106" i="9"/>
  <c r="AD1106" i="9"/>
  <c r="AF1106" i="9"/>
  <c r="Z1107" i="9"/>
  <c r="AB1107" i="9"/>
  <c r="AC1107" i="9"/>
  <c r="AD1107" i="9"/>
  <c r="AF1107" i="9"/>
  <c r="Z1108" i="9"/>
  <c r="AB1108" i="9"/>
  <c r="AC1108" i="9"/>
  <c r="AD1108" i="9"/>
  <c r="AF1108" i="9"/>
  <c r="Z1109" i="9"/>
  <c r="AB1109" i="9"/>
  <c r="AC1109" i="9"/>
  <c r="AD1109" i="9"/>
  <c r="AF1109" i="9"/>
  <c r="Z1110" i="9"/>
  <c r="AB1110" i="9"/>
  <c r="AC1110" i="9"/>
  <c r="AD1110" i="9"/>
  <c r="AF1110" i="9"/>
  <c r="Z1111" i="9"/>
  <c r="AB1111" i="9"/>
  <c r="AC1111" i="9"/>
  <c r="AD1111" i="9"/>
  <c r="AF1111" i="9"/>
  <c r="Z1112" i="9"/>
  <c r="AB1112" i="9"/>
  <c r="AC1112" i="9"/>
  <c r="AD1112" i="9"/>
  <c r="AF1112" i="9"/>
  <c r="Z1113" i="9"/>
  <c r="AB1113" i="9"/>
  <c r="AC1113" i="9"/>
  <c r="AD1113" i="9"/>
  <c r="AF1113" i="9"/>
  <c r="Z1114" i="9"/>
  <c r="AB1114" i="9"/>
  <c r="AC1114" i="9"/>
  <c r="AD1114" i="9"/>
  <c r="AF1114" i="9"/>
  <c r="Z1115" i="9"/>
  <c r="AB1115" i="9"/>
  <c r="AC1115" i="9"/>
  <c r="AD1115" i="9"/>
  <c r="AF1115" i="9"/>
  <c r="Z1116" i="9"/>
  <c r="AB1116" i="9"/>
  <c r="AC1116" i="9"/>
  <c r="AD1116" i="9"/>
  <c r="AF1116" i="9"/>
  <c r="Z1117" i="9"/>
  <c r="AB1117" i="9"/>
  <c r="AC1117" i="9"/>
  <c r="AD1117" i="9"/>
  <c r="AF1117" i="9"/>
  <c r="Z1118" i="9"/>
  <c r="AB1118" i="9"/>
  <c r="AC1118" i="9"/>
  <c r="AD1118" i="9"/>
  <c r="AF1118" i="9"/>
  <c r="Z1119" i="9"/>
  <c r="AB1119" i="9"/>
  <c r="AC1119" i="9"/>
  <c r="AD1119" i="9"/>
  <c r="AF1119" i="9"/>
  <c r="Z1120" i="9"/>
  <c r="AB1120" i="9"/>
  <c r="AC1120" i="9"/>
  <c r="AD1120" i="9"/>
  <c r="AF1120" i="9"/>
  <c r="Z1121" i="9"/>
  <c r="AB1121" i="9"/>
  <c r="AC1121" i="9"/>
  <c r="AD1121" i="9"/>
  <c r="AF1121" i="9"/>
  <c r="Z1122" i="9"/>
  <c r="AB1122" i="9"/>
  <c r="AC1122" i="9"/>
  <c r="AD1122" i="9"/>
  <c r="AF1122" i="9"/>
  <c r="Z1123" i="9"/>
  <c r="AB1123" i="9"/>
  <c r="AC1123" i="9"/>
  <c r="AD1123" i="9"/>
  <c r="AF1123" i="9"/>
  <c r="Z1124" i="9"/>
  <c r="AB1124" i="9"/>
  <c r="AC1124" i="9"/>
  <c r="AD1124" i="9"/>
  <c r="AF1124" i="9"/>
  <c r="Z1125" i="9"/>
  <c r="AB1125" i="9"/>
  <c r="AC1125" i="9"/>
  <c r="AD1125" i="9"/>
  <c r="AF1125" i="9"/>
  <c r="Z1126" i="9"/>
  <c r="AB1126" i="9"/>
  <c r="AC1126" i="9"/>
  <c r="AD1126" i="9"/>
  <c r="AF1126" i="9"/>
  <c r="Z1127" i="9"/>
  <c r="AB1127" i="9"/>
  <c r="AC1127" i="9"/>
  <c r="AD1127" i="9"/>
  <c r="AF1127" i="9"/>
  <c r="Z1128" i="9"/>
  <c r="AB1128" i="9"/>
  <c r="AC1128" i="9"/>
  <c r="AD1128" i="9"/>
  <c r="AF1128" i="9"/>
  <c r="Z1129" i="9"/>
  <c r="AB1129" i="9"/>
  <c r="AC1129" i="9"/>
  <c r="AD1129" i="9"/>
  <c r="AF1129" i="9"/>
  <c r="Z1130" i="9"/>
  <c r="AB1130" i="9"/>
  <c r="AC1130" i="9"/>
  <c r="AD1130" i="9"/>
  <c r="AF1130" i="9"/>
  <c r="Z1131" i="9"/>
  <c r="AB1131" i="9"/>
  <c r="AC1131" i="9"/>
  <c r="AD1131" i="9"/>
  <c r="AF1131" i="9"/>
  <c r="Z1132" i="9"/>
  <c r="AB1132" i="9"/>
  <c r="AC1132" i="9"/>
  <c r="AD1132" i="9"/>
  <c r="AF1132" i="9"/>
  <c r="Z1133" i="9"/>
  <c r="AB1133" i="9"/>
  <c r="AC1133" i="9"/>
  <c r="AD1133" i="9"/>
  <c r="AF1133" i="9"/>
  <c r="Z1134" i="9"/>
  <c r="AB1134" i="9"/>
  <c r="AC1134" i="9"/>
  <c r="AD1134" i="9"/>
  <c r="AF1134" i="9"/>
  <c r="Z1135" i="9"/>
  <c r="AB1135" i="9"/>
  <c r="AC1135" i="9"/>
  <c r="AD1135" i="9"/>
  <c r="AF1135" i="9"/>
  <c r="Z1136" i="9"/>
  <c r="AB1136" i="9"/>
  <c r="AC1136" i="9"/>
  <c r="AD1136" i="9"/>
  <c r="AF1136" i="9"/>
  <c r="Z1137" i="9"/>
  <c r="AB1137" i="9"/>
  <c r="AC1137" i="9"/>
  <c r="AD1137" i="9"/>
  <c r="AF1137" i="9"/>
  <c r="Z1138" i="9"/>
  <c r="AB1138" i="9"/>
  <c r="AC1138" i="9"/>
  <c r="AD1138" i="9"/>
  <c r="AF1138" i="9"/>
  <c r="Z1139" i="9"/>
  <c r="AB1139" i="9"/>
  <c r="AC1139" i="9"/>
  <c r="AD1139" i="9"/>
  <c r="AF1139" i="9"/>
  <c r="Z1140" i="9"/>
  <c r="AB1140" i="9"/>
  <c r="AC1140" i="9"/>
  <c r="AD1140" i="9"/>
  <c r="AF1140" i="9"/>
  <c r="Z1141" i="9"/>
  <c r="AB1141" i="9"/>
  <c r="AC1141" i="9"/>
  <c r="AD1141" i="9"/>
  <c r="AF1141" i="9"/>
  <c r="Z1142" i="9"/>
  <c r="AB1142" i="9"/>
  <c r="AC1142" i="9"/>
  <c r="AD1142" i="9"/>
  <c r="AF1142" i="9"/>
  <c r="Z1143" i="9"/>
  <c r="AB1143" i="9"/>
  <c r="AC1143" i="9"/>
  <c r="AD1143" i="9"/>
  <c r="AF1143" i="9"/>
  <c r="Z1144" i="9"/>
  <c r="AB1144" i="9"/>
  <c r="AC1144" i="9"/>
  <c r="AD1144" i="9"/>
  <c r="AF1144" i="9"/>
  <c r="Z1145" i="9"/>
  <c r="AB1145" i="9"/>
  <c r="AC1145" i="9"/>
  <c r="AD1145" i="9"/>
  <c r="AF1145" i="9"/>
  <c r="Z1146" i="9"/>
  <c r="AB1146" i="9"/>
  <c r="AC1146" i="9"/>
  <c r="AD1146" i="9"/>
  <c r="AF1146" i="9"/>
  <c r="Z1147" i="9"/>
  <c r="AB1147" i="9"/>
  <c r="AC1147" i="9"/>
  <c r="AD1147" i="9"/>
  <c r="AF1147" i="9"/>
  <c r="Z1148" i="9"/>
  <c r="AB1148" i="9"/>
  <c r="AC1148" i="9"/>
  <c r="AD1148" i="9"/>
  <c r="AF1148" i="9"/>
  <c r="Z1149" i="9"/>
  <c r="AB1149" i="9"/>
  <c r="AC1149" i="9"/>
  <c r="AD1149" i="9"/>
  <c r="AF1149" i="9"/>
  <c r="Z1150" i="9"/>
  <c r="AB1150" i="9"/>
  <c r="AC1150" i="9"/>
  <c r="AD1150" i="9"/>
  <c r="AF1150" i="9"/>
  <c r="Z1151" i="9"/>
  <c r="AB1151" i="9"/>
  <c r="AC1151" i="9"/>
  <c r="AD1151" i="9"/>
  <c r="AF1151" i="9"/>
  <c r="Z1152" i="9"/>
  <c r="AB1152" i="9"/>
  <c r="AC1152" i="9"/>
  <c r="AD1152" i="9"/>
  <c r="AF1152" i="9"/>
  <c r="Z1153" i="9"/>
  <c r="AB1153" i="9"/>
  <c r="AC1153" i="9"/>
  <c r="AD1153" i="9"/>
  <c r="AF1153" i="9"/>
  <c r="Z1154" i="9"/>
  <c r="AB1154" i="9"/>
  <c r="AC1154" i="9"/>
  <c r="AD1154" i="9"/>
  <c r="AF1154" i="9"/>
  <c r="Z1155" i="9"/>
  <c r="AB1155" i="9"/>
  <c r="AC1155" i="9"/>
  <c r="AD1155" i="9"/>
  <c r="AF1155" i="9"/>
  <c r="Z1156" i="9"/>
  <c r="AB1156" i="9"/>
  <c r="AC1156" i="9"/>
  <c r="AD1156" i="9"/>
  <c r="AF1156" i="9"/>
  <c r="Z1157" i="9"/>
  <c r="AB1157" i="9"/>
  <c r="AC1157" i="9"/>
  <c r="AD1157" i="9"/>
  <c r="AF1157" i="9"/>
  <c r="Z1158" i="9"/>
  <c r="AB1158" i="9"/>
  <c r="AC1158" i="9"/>
  <c r="AD1158" i="9"/>
  <c r="AF1158" i="9"/>
  <c r="Z1159" i="9"/>
  <c r="AB1159" i="9"/>
  <c r="AC1159" i="9"/>
  <c r="AD1159" i="9"/>
  <c r="AF1159" i="9"/>
  <c r="Z1160" i="9"/>
  <c r="AB1160" i="9"/>
  <c r="AC1160" i="9"/>
  <c r="AD1160" i="9"/>
  <c r="AF1160" i="9"/>
  <c r="Z1161" i="9"/>
  <c r="AB1161" i="9"/>
  <c r="AC1161" i="9"/>
  <c r="AD1161" i="9"/>
  <c r="AF1161" i="9"/>
  <c r="Z1162" i="9"/>
  <c r="AB1162" i="9"/>
  <c r="AC1162" i="9"/>
  <c r="AD1162" i="9"/>
  <c r="AF1162" i="9"/>
  <c r="Z1163" i="9"/>
  <c r="AB1163" i="9"/>
  <c r="AC1163" i="9"/>
  <c r="AD1163" i="9"/>
  <c r="AF1163" i="9"/>
  <c r="Z1164" i="9"/>
  <c r="AB1164" i="9"/>
  <c r="AC1164" i="9"/>
  <c r="AD1164" i="9"/>
  <c r="AF1164" i="9"/>
  <c r="Z1165" i="9"/>
  <c r="AB1165" i="9"/>
  <c r="AC1165" i="9"/>
  <c r="AD1165" i="9"/>
  <c r="AF1165" i="9"/>
  <c r="Z1166" i="9"/>
  <c r="AB1166" i="9"/>
  <c r="AC1166" i="9"/>
  <c r="AD1166" i="9"/>
  <c r="AF1166" i="9"/>
  <c r="Z1167" i="9"/>
  <c r="AB1167" i="9"/>
  <c r="AC1167" i="9"/>
  <c r="AD1167" i="9"/>
  <c r="AF1167" i="9"/>
  <c r="Z1168" i="9"/>
  <c r="AB1168" i="9"/>
  <c r="AC1168" i="9"/>
  <c r="AD1168" i="9"/>
  <c r="AF1168" i="9"/>
  <c r="Z1169" i="9"/>
  <c r="AB1169" i="9"/>
  <c r="AC1169" i="9"/>
  <c r="AD1169" i="9"/>
  <c r="AF1169" i="9"/>
  <c r="Z1170" i="9"/>
  <c r="AB1170" i="9"/>
  <c r="AC1170" i="9"/>
  <c r="AD1170" i="9"/>
  <c r="AF1170" i="9"/>
  <c r="Z1171" i="9"/>
  <c r="AB1171" i="9"/>
  <c r="AC1171" i="9"/>
  <c r="AD1171" i="9"/>
  <c r="AF1171" i="9"/>
  <c r="Z1172" i="9"/>
  <c r="AB1172" i="9"/>
  <c r="AC1172" i="9"/>
  <c r="AD1172" i="9"/>
  <c r="AF1172" i="9"/>
  <c r="Z1173" i="9"/>
  <c r="AB1173" i="9"/>
  <c r="AC1173" i="9"/>
  <c r="AD1173" i="9"/>
  <c r="AF1173" i="9"/>
  <c r="Z1174" i="9"/>
  <c r="AB1174" i="9"/>
  <c r="AC1174" i="9"/>
  <c r="AD1174" i="9"/>
  <c r="AF1174" i="9"/>
  <c r="Z1175" i="9"/>
  <c r="AB1175" i="9"/>
  <c r="AC1175" i="9"/>
  <c r="AD1175" i="9"/>
  <c r="AF1175" i="9"/>
  <c r="Z1176" i="9"/>
  <c r="AB1176" i="9"/>
  <c r="AC1176" i="9"/>
  <c r="AD1176" i="9"/>
  <c r="AF1176" i="9"/>
  <c r="Z1177" i="9"/>
  <c r="AB1177" i="9"/>
  <c r="AC1177" i="9"/>
  <c r="AD1177" i="9"/>
  <c r="AF1177" i="9"/>
  <c r="Z1178" i="9"/>
  <c r="AB1178" i="9"/>
  <c r="AC1178" i="9"/>
  <c r="AD1178" i="9"/>
  <c r="AF1178" i="9"/>
  <c r="Z1179" i="9"/>
  <c r="AB1179" i="9"/>
  <c r="AC1179" i="9"/>
  <c r="AD1179" i="9"/>
  <c r="AF1179" i="9"/>
  <c r="Z1180" i="9"/>
  <c r="AB1180" i="9"/>
  <c r="AC1180" i="9"/>
  <c r="AD1180" i="9"/>
  <c r="AF1180" i="9"/>
  <c r="Z1181" i="9"/>
  <c r="AB1181" i="9"/>
  <c r="AC1181" i="9"/>
  <c r="AD1181" i="9"/>
  <c r="AF1181" i="9"/>
  <c r="Z1182" i="9"/>
  <c r="AB1182" i="9"/>
  <c r="AC1182" i="9"/>
  <c r="AD1182" i="9"/>
  <c r="AF1182" i="9"/>
  <c r="Z1183" i="9"/>
  <c r="AB1183" i="9"/>
  <c r="AC1183" i="9"/>
  <c r="AD1183" i="9"/>
  <c r="AF1183" i="9"/>
  <c r="Z1184" i="9"/>
  <c r="AB1184" i="9"/>
  <c r="AC1184" i="9"/>
  <c r="AD1184" i="9"/>
  <c r="AF1184" i="9"/>
  <c r="Z1185" i="9"/>
  <c r="AB1185" i="9"/>
  <c r="AC1185" i="9"/>
  <c r="AD1185" i="9"/>
  <c r="AF1185" i="9"/>
  <c r="Z1186" i="9"/>
  <c r="AB1186" i="9"/>
  <c r="AC1186" i="9"/>
  <c r="AD1186" i="9"/>
  <c r="AF1186" i="9"/>
  <c r="Z1187" i="9"/>
  <c r="AB1187" i="9"/>
  <c r="AC1187" i="9"/>
  <c r="AD1187" i="9"/>
  <c r="AF1187" i="9"/>
  <c r="Z1188" i="9"/>
  <c r="AB1188" i="9"/>
  <c r="AC1188" i="9"/>
  <c r="AD1188" i="9"/>
  <c r="AF1188" i="9"/>
  <c r="Z1189" i="9"/>
  <c r="AB1189" i="9"/>
  <c r="AC1189" i="9"/>
  <c r="AD1189" i="9"/>
  <c r="AF1189" i="9"/>
  <c r="Z1190" i="9"/>
  <c r="AB1190" i="9"/>
  <c r="AC1190" i="9"/>
  <c r="AD1190" i="9"/>
  <c r="AF1190" i="9"/>
  <c r="Z1191" i="9"/>
  <c r="AB1191" i="9"/>
  <c r="AC1191" i="9"/>
  <c r="AD1191" i="9"/>
  <c r="AF1191" i="9"/>
  <c r="Z1192" i="9"/>
  <c r="AB1192" i="9"/>
  <c r="AC1192" i="9"/>
  <c r="AD1192" i="9"/>
  <c r="AF1192" i="9"/>
  <c r="Z1193" i="9"/>
  <c r="AB1193" i="9"/>
  <c r="AC1193" i="9"/>
  <c r="AD1193" i="9"/>
  <c r="AF1193" i="9"/>
  <c r="Z1194" i="9"/>
  <c r="AB1194" i="9"/>
  <c r="AC1194" i="9"/>
  <c r="AD1194" i="9"/>
  <c r="AF1194" i="9"/>
  <c r="Z1195" i="9"/>
  <c r="AB1195" i="9"/>
  <c r="AC1195" i="9"/>
  <c r="AD1195" i="9"/>
  <c r="AF1195" i="9"/>
  <c r="Z1196" i="9"/>
  <c r="AB1196" i="9"/>
  <c r="AC1196" i="9"/>
  <c r="AD1196" i="9"/>
  <c r="AF1196" i="9"/>
  <c r="Z1197" i="9"/>
  <c r="AB1197" i="9"/>
  <c r="AC1197" i="9"/>
  <c r="AD1197" i="9"/>
  <c r="AF1197" i="9"/>
  <c r="Z1198" i="9"/>
  <c r="AB1198" i="9"/>
  <c r="AC1198" i="9"/>
  <c r="AD1198" i="9"/>
  <c r="AF1198" i="9"/>
  <c r="Z1199" i="9"/>
  <c r="AB1199" i="9"/>
  <c r="AC1199" i="9"/>
  <c r="AD1199" i="9"/>
  <c r="AF1199" i="9"/>
  <c r="Z1200" i="9"/>
  <c r="AB1200" i="9"/>
  <c r="AC1200" i="9"/>
  <c r="AD1200" i="9"/>
  <c r="AF1200" i="9"/>
  <c r="Z1201" i="9"/>
  <c r="AB1201" i="9"/>
  <c r="AC1201" i="9"/>
  <c r="AD1201" i="9"/>
  <c r="AF1201" i="9"/>
  <c r="Z1202" i="9"/>
  <c r="AB1202" i="9"/>
  <c r="AC1202" i="9"/>
  <c r="AD1202" i="9"/>
  <c r="AF1202" i="9"/>
  <c r="Z1203" i="9"/>
  <c r="AB1203" i="9"/>
  <c r="AC1203" i="9"/>
  <c r="AD1203" i="9"/>
  <c r="AF1203" i="9"/>
  <c r="Z1204" i="9"/>
  <c r="AB1204" i="9"/>
  <c r="AC1204" i="9"/>
  <c r="AD1204" i="9"/>
  <c r="AF1204" i="9"/>
  <c r="Z1205" i="9"/>
  <c r="AB1205" i="9"/>
  <c r="AC1205" i="9"/>
  <c r="AD1205" i="9"/>
  <c r="AF1205" i="9"/>
  <c r="Z1206" i="9"/>
  <c r="AB1206" i="9"/>
  <c r="AC1206" i="9"/>
  <c r="AD1206" i="9"/>
  <c r="AF1206" i="9"/>
  <c r="Z1207" i="9"/>
  <c r="AB1207" i="9"/>
  <c r="AC1207" i="9"/>
  <c r="AD1207" i="9"/>
  <c r="AF1207" i="9"/>
  <c r="Z1208" i="9"/>
  <c r="AB1208" i="9"/>
  <c r="AC1208" i="9"/>
  <c r="AD1208" i="9"/>
  <c r="AF1208" i="9"/>
  <c r="Z1209" i="9"/>
  <c r="AB1209" i="9"/>
  <c r="AC1209" i="9"/>
  <c r="AD1209" i="9"/>
  <c r="AF1209" i="9"/>
  <c r="Z1210" i="9"/>
  <c r="AB1210" i="9"/>
  <c r="AC1210" i="9"/>
  <c r="AD1210" i="9"/>
  <c r="AF1210" i="9"/>
  <c r="Z1211" i="9"/>
  <c r="AB1211" i="9"/>
  <c r="AC1211" i="9"/>
  <c r="AD1211" i="9"/>
  <c r="AF1211" i="9"/>
  <c r="Z1212" i="9"/>
  <c r="AB1212" i="9"/>
  <c r="AC1212" i="9"/>
  <c r="AD1212" i="9"/>
  <c r="AF1212" i="9"/>
  <c r="Z1213" i="9"/>
  <c r="AB1213" i="9"/>
  <c r="AC1213" i="9"/>
  <c r="AD1213" i="9"/>
  <c r="AF1213" i="9"/>
  <c r="Z1214" i="9"/>
  <c r="AB1214" i="9"/>
  <c r="AC1214" i="9"/>
  <c r="AD1214" i="9"/>
  <c r="AF1214" i="9"/>
  <c r="Z1215" i="9"/>
  <c r="AB1215" i="9"/>
  <c r="AC1215" i="9"/>
  <c r="AD1215" i="9"/>
  <c r="AF1215" i="9"/>
  <c r="Z1216" i="9"/>
  <c r="AB1216" i="9"/>
  <c r="AC1216" i="9"/>
  <c r="AD1216" i="9"/>
  <c r="AF1216" i="9"/>
  <c r="Z1217" i="9"/>
  <c r="AB1217" i="9"/>
  <c r="AC1217" i="9"/>
  <c r="AD1217" i="9"/>
  <c r="AF1217" i="9"/>
  <c r="Z1218" i="9"/>
  <c r="AB1218" i="9"/>
  <c r="AC1218" i="9"/>
  <c r="AD1218" i="9"/>
  <c r="AF1218" i="9"/>
  <c r="Z1219" i="9"/>
  <c r="AB1219" i="9"/>
  <c r="AC1219" i="9"/>
  <c r="AD1219" i="9"/>
  <c r="AF1219" i="9"/>
  <c r="Z1220" i="9"/>
  <c r="AB1220" i="9"/>
  <c r="AC1220" i="9"/>
  <c r="AD1220" i="9"/>
  <c r="AF1220" i="9"/>
  <c r="Z1221" i="9"/>
  <c r="AB1221" i="9"/>
  <c r="AC1221" i="9"/>
  <c r="AD1221" i="9"/>
  <c r="AF1221" i="9"/>
  <c r="Z1222" i="9"/>
  <c r="AB1222" i="9"/>
  <c r="AC1222" i="9"/>
  <c r="AD1222" i="9"/>
  <c r="AF1222" i="9"/>
  <c r="Z1223" i="9"/>
  <c r="AB1223" i="9"/>
  <c r="AC1223" i="9"/>
  <c r="AD1223" i="9"/>
  <c r="AF1223" i="9"/>
  <c r="Z1224" i="9"/>
  <c r="AB1224" i="9"/>
  <c r="AC1224" i="9"/>
  <c r="AD1224" i="9"/>
  <c r="AF1224" i="9"/>
  <c r="Z1225" i="9"/>
  <c r="AB1225" i="9"/>
  <c r="AC1225" i="9"/>
  <c r="AD1225" i="9"/>
  <c r="AF1225" i="9"/>
  <c r="Z1226" i="9"/>
  <c r="AB1226" i="9"/>
  <c r="AC1226" i="9"/>
  <c r="AD1226" i="9"/>
  <c r="AF1226" i="9"/>
  <c r="Z1227" i="9"/>
  <c r="AB1227" i="9"/>
  <c r="AC1227" i="9"/>
  <c r="AD1227" i="9"/>
  <c r="AF1227" i="9"/>
  <c r="Z1228" i="9"/>
  <c r="AB1228" i="9"/>
  <c r="AC1228" i="9"/>
  <c r="AD1228" i="9"/>
  <c r="AF1228" i="9"/>
  <c r="Z1229" i="9"/>
  <c r="AB1229" i="9"/>
  <c r="AC1229" i="9"/>
  <c r="AD1229" i="9"/>
  <c r="AF1229" i="9"/>
  <c r="Z1230" i="9"/>
  <c r="AB1230" i="9"/>
  <c r="AC1230" i="9"/>
  <c r="AD1230" i="9"/>
  <c r="AF1230" i="9"/>
  <c r="Z1231" i="9"/>
  <c r="AB1231" i="9"/>
  <c r="AC1231" i="9"/>
  <c r="AD1231" i="9"/>
  <c r="AF1231" i="9"/>
  <c r="Z1232" i="9"/>
  <c r="AB1232" i="9"/>
  <c r="AC1232" i="9"/>
  <c r="AD1232" i="9"/>
  <c r="AF1232" i="9"/>
  <c r="Z1233" i="9"/>
  <c r="AB1233" i="9"/>
  <c r="AC1233" i="9"/>
  <c r="AD1233" i="9"/>
  <c r="AF1233" i="9"/>
  <c r="Z1234" i="9"/>
  <c r="AB1234" i="9"/>
  <c r="AC1234" i="9"/>
  <c r="AD1234" i="9"/>
  <c r="AF1234" i="9"/>
  <c r="Z1235" i="9"/>
  <c r="AB1235" i="9"/>
  <c r="AC1235" i="9"/>
  <c r="AD1235" i="9"/>
  <c r="AF1235" i="9"/>
  <c r="Z1236" i="9"/>
  <c r="AB1236" i="9"/>
  <c r="AC1236" i="9"/>
  <c r="AD1236" i="9"/>
  <c r="AF1236" i="9"/>
  <c r="Z1237" i="9"/>
  <c r="AB1237" i="9"/>
  <c r="AC1237" i="9"/>
  <c r="AD1237" i="9"/>
  <c r="AF1237" i="9"/>
  <c r="Z1238" i="9"/>
  <c r="AB1238" i="9"/>
  <c r="AC1238" i="9"/>
  <c r="AD1238" i="9"/>
  <c r="AF1238" i="9"/>
  <c r="Z1239" i="9"/>
  <c r="AB1239" i="9"/>
  <c r="AC1239" i="9"/>
  <c r="AD1239" i="9"/>
  <c r="AF1239" i="9"/>
  <c r="Z1240" i="9"/>
  <c r="AB1240" i="9"/>
  <c r="AC1240" i="9"/>
  <c r="AD1240" i="9"/>
  <c r="AF1240" i="9"/>
  <c r="Z1241" i="9"/>
  <c r="AB1241" i="9"/>
  <c r="AC1241" i="9"/>
  <c r="AD1241" i="9"/>
  <c r="AF1241" i="9"/>
  <c r="Z1242" i="9"/>
  <c r="AB1242" i="9"/>
  <c r="AC1242" i="9"/>
  <c r="AD1242" i="9"/>
  <c r="AF1242" i="9"/>
  <c r="Z1243" i="9"/>
  <c r="AB1243" i="9"/>
  <c r="AC1243" i="9"/>
  <c r="AD1243" i="9"/>
  <c r="AF1243" i="9"/>
  <c r="Z1244" i="9"/>
  <c r="AB1244" i="9"/>
  <c r="AC1244" i="9"/>
  <c r="AD1244" i="9"/>
  <c r="AF1244" i="9"/>
  <c r="Z1245" i="9"/>
  <c r="AB1245" i="9"/>
  <c r="AC1245" i="9"/>
  <c r="AD1245" i="9"/>
  <c r="AF1245" i="9"/>
  <c r="Z1246" i="9"/>
  <c r="AB1246" i="9"/>
  <c r="AC1246" i="9"/>
  <c r="AD1246" i="9"/>
  <c r="AF1246" i="9"/>
  <c r="Z1247" i="9"/>
  <c r="AB1247" i="9"/>
  <c r="AC1247" i="9"/>
  <c r="AD1247" i="9"/>
  <c r="AF1247" i="9"/>
  <c r="Z1248" i="9"/>
  <c r="AB1248" i="9"/>
  <c r="AC1248" i="9"/>
  <c r="AD1248" i="9"/>
  <c r="AF1248" i="9"/>
  <c r="Z1249" i="9"/>
  <c r="AB1249" i="9"/>
  <c r="AC1249" i="9"/>
  <c r="AD1249" i="9"/>
  <c r="AF1249" i="9"/>
  <c r="Z1250" i="9"/>
  <c r="AB1250" i="9"/>
  <c r="AC1250" i="9"/>
  <c r="AD1250" i="9"/>
  <c r="AF1250" i="9"/>
  <c r="Z1251" i="9"/>
  <c r="AB1251" i="9"/>
  <c r="AC1251" i="9"/>
  <c r="AD1251" i="9"/>
  <c r="AF1251" i="9"/>
  <c r="Z1252" i="9"/>
  <c r="AB1252" i="9"/>
  <c r="AC1252" i="9"/>
  <c r="AD1252" i="9"/>
  <c r="AF1252" i="9"/>
  <c r="Z1253" i="9"/>
  <c r="AB1253" i="9"/>
  <c r="AC1253" i="9"/>
  <c r="AD1253" i="9"/>
  <c r="AF1253" i="9"/>
  <c r="Z1254" i="9"/>
  <c r="AB1254" i="9"/>
  <c r="AC1254" i="9"/>
  <c r="AD1254" i="9"/>
  <c r="AF1254" i="9"/>
  <c r="Z1255" i="9"/>
  <c r="AB1255" i="9"/>
  <c r="AC1255" i="9"/>
  <c r="AD1255" i="9"/>
  <c r="AF1255" i="9"/>
  <c r="Z1256" i="9"/>
  <c r="AB1256" i="9"/>
  <c r="AC1256" i="9"/>
  <c r="AD1256" i="9"/>
  <c r="AF1256" i="9"/>
  <c r="Z1257" i="9"/>
  <c r="AB1257" i="9"/>
  <c r="AC1257" i="9"/>
  <c r="AD1257" i="9"/>
  <c r="AF1257" i="9"/>
  <c r="Z1258" i="9"/>
  <c r="AB1258" i="9"/>
  <c r="AC1258" i="9"/>
  <c r="AD1258" i="9"/>
  <c r="AF1258" i="9"/>
  <c r="Z1259" i="9"/>
  <c r="AB1259" i="9"/>
  <c r="AC1259" i="9"/>
  <c r="AD1259" i="9"/>
  <c r="AF1259" i="9"/>
  <c r="Z1260" i="9"/>
  <c r="AB1260" i="9"/>
  <c r="AC1260" i="9"/>
  <c r="AD1260" i="9"/>
  <c r="AF1260" i="9"/>
  <c r="Z1261" i="9"/>
  <c r="AB1261" i="9"/>
  <c r="AC1261" i="9"/>
  <c r="AD1261" i="9"/>
  <c r="AF1261" i="9"/>
  <c r="Z1262" i="9"/>
  <c r="AB1262" i="9"/>
  <c r="AC1262" i="9"/>
  <c r="AD1262" i="9"/>
  <c r="AF1262" i="9"/>
  <c r="Z1263" i="9"/>
  <c r="AB1263" i="9"/>
  <c r="AC1263" i="9"/>
  <c r="AD1263" i="9"/>
  <c r="AF1263" i="9"/>
  <c r="Z1264" i="9"/>
  <c r="AB1264" i="9"/>
  <c r="AC1264" i="9"/>
  <c r="AD1264" i="9"/>
  <c r="AF1264" i="9"/>
  <c r="Z1265" i="9"/>
  <c r="AB1265" i="9"/>
  <c r="AC1265" i="9"/>
  <c r="AD1265" i="9"/>
  <c r="AF1265" i="9"/>
  <c r="Z1266" i="9"/>
  <c r="AB1266" i="9"/>
  <c r="AC1266" i="9"/>
  <c r="AD1266" i="9"/>
  <c r="AF1266" i="9"/>
  <c r="Z1267" i="9"/>
  <c r="AB1267" i="9"/>
  <c r="AC1267" i="9"/>
  <c r="AD1267" i="9"/>
  <c r="AF1267" i="9"/>
  <c r="Z1268" i="9"/>
  <c r="AB1268" i="9"/>
  <c r="AC1268" i="9"/>
  <c r="AD1268" i="9"/>
  <c r="AF1268" i="9"/>
  <c r="Z1269" i="9"/>
  <c r="AB1269" i="9"/>
  <c r="AC1269" i="9"/>
  <c r="AD1269" i="9"/>
  <c r="AF1269" i="9"/>
  <c r="Z1270" i="9"/>
  <c r="AB1270" i="9"/>
  <c r="AC1270" i="9"/>
  <c r="AD1270" i="9"/>
  <c r="AF1270" i="9"/>
  <c r="Z1271" i="9"/>
  <c r="AB1271" i="9"/>
  <c r="AC1271" i="9"/>
  <c r="AD1271" i="9"/>
  <c r="AF1271" i="9"/>
  <c r="Z1272" i="9"/>
  <c r="AB1272" i="9"/>
  <c r="AC1272" i="9"/>
  <c r="AD1272" i="9"/>
  <c r="AF1272" i="9"/>
  <c r="Z1273" i="9"/>
  <c r="AB1273" i="9"/>
  <c r="AC1273" i="9"/>
  <c r="AD1273" i="9"/>
  <c r="AF1273" i="9"/>
  <c r="Z1274" i="9"/>
  <c r="AB1274" i="9"/>
  <c r="AC1274" i="9"/>
  <c r="AD1274" i="9"/>
  <c r="AF1274" i="9"/>
  <c r="Z1275" i="9"/>
  <c r="AB1275" i="9"/>
  <c r="AC1275" i="9"/>
  <c r="AD1275" i="9"/>
  <c r="AF1275" i="9"/>
  <c r="Z1276" i="9"/>
  <c r="AB1276" i="9"/>
  <c r="AC1276" i="9"/>
  <c r="AD1276" i="9"/>
  <c r="AF1276" i="9"/>
  <c r="Z1277" i="9"/>
  <c r="AB1277" i="9"/>
  <c r="AC1277" i="9"/>
  <c r="AD1277" i="9"/>
  <c r="AF1277" i="9"/>
  <c r="Z1278" i="9"/>
  <c r="AB1278" i="9"/>
  <c r="AC1278" i="9"/>
  <c r="AD1278" i="9"/>
  <c r="AF1278" i="9"/>
  <c r="Z1279" i="9"/>
  <c r="AB1279" i="9"/>
  <c r="AC1279" i="9"/>
  <c r="AD1279" i="9"/>
  <c r="AF1279" i="9"/>
  <c r="Z1280" i="9"/>
  <c r="AB1280" i="9"/>
  <c r="AC1280" i="9"/>
  <c r="AD1280" i="9"/>
  <c r="AF1280" i="9"/>
  <c r="Z1281" i="9"/>
  <c r="AB1281" i="9"/>
  <c r="AC1281" i="9"/>
  <c r="AD1281" i="9"/>
  <c r="AF1281" i="9"/>
  <c r="Z1282" i="9"/>
  <c r="AB1282" i="9"/>
  <c r="AC1282" i="9"/>
  <c r="AD1282" i="9"/>
  <c r="AF1282" i="9"/>
  <c r="Z1283" i="9"/>
  <c r="AB1283" i="9"/>
  <c r="AC1283" i="9"/>
  <c r="AD1283" i="9"/>
  <c r="AF1283" i="9"/>
  <c r="Z1284" i="9"/>
  <c r="AB1284" i="9"/>
  <c r="AC1284" i="9"/>
  <c r="AD1284" i="9"/>
  <c r="AF1284" i="9"/>
  <c r="Z1285" i="9"/>
  <c r="AB1285" i="9"/>
  <c r="AC1285" i="9"/>
  <c r="AD1285" i="9"/>
  <c r="AF1285" i="9"/>
  <c r="Z1286" i="9"/>
  <c r="AB1286" i="9"/>
  <c r="AC1286" i="9"/>
  <c r="AD1286" i="9"/>
  <c r="AF1286" i="9"/>
  <c r="Z1287" i="9"/>
  <c r="AB1287" i="9"/>
  <c r="AC1287" i="9"/>
  <c r="AD1287" i="9"/>
  <c r="AF1287" i="9"/>
  <c r="Z1288" i="9"/>
  <c r="AB1288" i="9"/>
  <c r="AC1288" i="9"/>
  <c r="AD1288" i="9"/>
  <c r="AF1288" i="9"/>
  <c r="Z1289" i="9"/>
  <c r="AB1289" i="9"/>
  <c r="AC1289" i="9"/>
  <c r="AD1289" i="9"/>
  <c r="AF1289" i="9"/>
  <c r="Z1290" i="9"/>
  <c r="AB1290" i="9"/>
  <c r="AC1290" i="9"/>
  <c r="AD1290" i="9"/>
  <c r="AF1290" i="9"/>
  <c r="Z1291" i="9"/>
  <c r="AB1291" i="9"/>
  <c r="AC1291" i="9"/>
  <c r="AD1291" i="9"/>
  <c r="AF1291" i="9"/>
  <c r="Z1292" i="9"/>
  <c r="AB1292" i="9"/>
  <c r="AC1292" i="9"/>
  <c r="AD1292" i="9"/>
  <c r="AF1292" i="9"/>
  <c r="Z1293" i="9"/>
  <c r="AB1293" i="9"/>
  <c r="AC1293" i="9"/>
  <c r="AD1293" i="9"/>
  <c r="AF1293" i="9"/>
  <c r="Z1294" i="9"/>
  <c r="AB1294" i="9"/>
  <c r="AC1294" i="9"/>
  <c r="AD1294" i="9"/>
  <c r="AF1294" i="9"/>
  <c r="Z1295" i="9"/>
  <c r="AB1295" i="9"/>
  <c r="AC1295" i="9"/>
  <c r="AD1295" i="9"/>
  <c r="AF1295" i="9"/>
  <c r="Z1296" i="9"/>
  <c r="AB1296" i="9"/>
  <c r="AC1296" i="9"/>
  <c r="AD1296" i="9"/>
  <c r="AF1296" i="9"/>
  <c r="Z1297" i="9"/>
  <c r="AB1297" i="9"/>
  <c r="AC1297" i="9"/>
  <c r="AD1297" i="9"/>
  <c r="AF1297" i="9"/>
  <c r="Z1298" i="9"/>
  <c r="AB1298" i="9"/>
  <c r="AC1298" i="9"/>
  <c r="AD1298" i="9"/>
  <c r="AF1298" i="9"/>
  <c r="Z1299" i="9"/>
  <c r="AB1299" i="9"/>
  <c r="AC1299" i="9"/>
  <c r="AD1299" i="9"/>
  <c r="AF1299" i="9"/>
  <c r="Z1300" i="9"/>
  <c r="AB1300" i="9"/>
  <c r="AC1300" i="9"/>
  <c r="AD1300" i="9"/>
  <c r="AF1300" i="9"/>
  <c r="Z1301" i="9"/>
  <c r="AB1301" i="9"/>
  <c r="AC1301" i="9"/>
  <c r="AD1301" i="9"/>
  <c r="AF1301" i="9"/>
  <c r="Z1302" i="9"/>
  <c r="AB1302" i="9"/>
  <c r="AC1302" i="9"/>
  <c r="AD1302" i="9"/>
  <c r="AF1302" i="9"/>
  <c r="Z1303" i="9"/>
  <c r="AB1303" i="9"/>
  <c r="AC1303" i="9"/>
  <c r="AD1303" i="9"/>
  <c r="AF1303" i="9"/>
  <c r="Z1304" i="9"/>
  <c r="AB1304" i="9"/>
  <c r="AC1304" i="9"/>
  <c r="AD1304" i="9"/>
  <c r="AF1304" i="9"/>
  <c r="Z1305" i="9"/>
  <c r="AB1305" i="9"/>
  <c r="AC1305" i="9"/>
  <c r="AD1305" i="9"/>
  <c r="AF1305" i="9"/>
  <c r="Z1306" i="9"/>
  <c r="AB1306" i="9"/>
  <c r="AC1306" i="9"/>
  <c r="AD1306" i="9"/>
  <c r="AF1306" i="9"/>
  <c r="Z1307" i="9"/>
  <c r="AB1307" i="9"/>
  <c r="AC1307" i="9"/>
  <c r="AD1307" i="9"/>
  <c r="AF1307" i="9"/>
  <c r="Z1308" i="9"/>
  <c r="AB1308" i="9"/>
  <c r="AC1308" i="9"/>
  <c r="AD1308" i="9"/>
  <c r="AF1308" i="9"/>
  <c r="Z1309" i="9"/>
  <c r="AB1309" i="9"/>
  <c r="AC1309" i="9"/>
  <c r="AD1309" i="9"/>
  <c r="AF1309" i="9"/>
  <c r="Z1310" i="9"/>
  <c r="AB1310" i="9"/>
  <c r="AC1310" i="9"/>
  <c r="AD1310" i="9"/>
  <c r="AF1310" i="9"/>
  <c r="Z1311" i="9"/>
  <c r="AB1311" i="9"/>
  <c r="AC1311" i="9"/>
  <c r="AD1311" i="9"/>
  <c r="AF1311" i="9"/>
  <c r="Z1312" i="9"/>
  <c r="AB1312" i="9"/>
  <c r="AC1312" i="9"/>
  <c r="AD1312" i="9"/>
  <c r="AF1312" i="9"/>
  <c r="Z1313" i="9"/>
  <c r="AB1313" i="9"/>
  <c r="AC1313" i="9"/>
  <c r="AD1313" i="9"/>
  <c r="AF1313" i="9"/>
  <c r="Z1314" i="9"/>
  <c r="AB1314" i="9"/>
  <c r="AC1314" i="9"/>
  <c r="AD1314" i="9"/>
  <c r="AF1314" i="9"/>
  <c r="Z1315" i="9"/>
  <c r="AB1315" i="9"/>
  <c r="AC1315" i="9"/>
  <c r="AD1315" i="9"/>
  <c r="AF1315" i="9"/>
  <c r="Z1316" i="9"/>
  <c r="AB1316" i="9"/>
  <c r="AC1316" i="9"/>
  <c r="AD1316" i="9"/>
  <c r="AF1316" i="9"/>
  <c r="Z1317" i="9"/>
  <c r="AB1317" i="9"/>
  <c r="AC1317" i="9"/>
  <c r="AD1317" i="9"/>
  <c r="AF1317" i="9"/>
  <c r="Z1318" i="9"/>
  <c r="AB1318" i="9"/>
  <c r="AC1318" i="9"/>
  <c r="AD1318" i="9"/>
  <c r="AF1318" i="9"/>
  <c r="Z1319" i="9"/>
  <c r="AB1319" i="9"/>
  <c r="AC1319" i="9"/>
  <c r="AD1319" i="9"/>
  <c r="AF1319" i="9"/>
  <c r="Z1320" i="9"/>
  <c r="AB1320" i="9"/>
  <c r="AC1320" i="9"/>
  <c r="AD1320" i="9"/>
  <c r="AF1320" i="9"/>
  <c r="Z1321" i="9"/>
  <c r="AB1321" i="9"/>
  <c r="AC1321" i="9"/>
  <c r="AD1321" i="9"/>
  <c r="AF1321" i="9"/>
  <c r="Z1322" i="9"/>
  <c r="AB1322" i="9"/>
  <c r="AC1322" i="9"/>
  <c r="AD1322" i="9"/>
  <c r="AF1322" i="9"/>
  <c r="Z1323" i="9"/>
  <c r="AB1323" i="9"/>
  <c r="AC1323" i="9"/>
  <c r="AD1323" i="9"/>
  <c r="AF1323" i="9"/>
  <c r="Z1324" i="9"/>
  <c r="AB1324" i="9"/>
  <c r="AC1324" i="9"/>
  <c r="AD1324" i="9"/>
  <c r="AF1324" i="9"/>
  <c r="Z1325" i="9"/>
  <c r="AB1325" i="9"/>
  <c r="AC1325" i="9"/>
  <c r="AD1325" i="9"/>
  <c r="AF1325" i="9"/>
  <c r="Z1326" i="9"/>
  <c r="AB1326" i="9"/>
  <c r="AC1326" i="9"/>
  <c r="AD1326" i="9"/>
  <c r="AF1326" i="9"/>
  <c r="Z1327" i="9"/>
  <c r="AB1327" i="9"/>
  <c r="AC1327" i="9"/>
  <c r="AD1327" i="9"/>
  <c r="AF1327" i="9"/>
  <c r="Z1328" i="9"/>
  <c r="AB1328" i="9"/>
  <c r="AC1328" i="9"/>
  <c r="AD1328" i="9"/>
  <c r="AF1328" i="9"/>
  <c r="Z1329" i="9"/>
  <c r="AB1329" i="9"/>
  <c r="AC1329" i="9"/>
  <c r="AD1329" i="9"/>
  <c r="AF1329" i="9"/>
  <c r="Z1330" i="9"/>
  <c r="AB1330" i="9"/>
  <c r="AC1330" i="9"/>
  <c r="AD1330" i="9"/>
  <c r="AF1330" i="9"/>
  <c r="Z1331" i="9"/>
  <c r="AB1331" i="9"/>
  <c r="AC1331" i="9"/>
  <c r="AD1331" i="9"/>
  <c r="AF1331" i="9"/>
  <c r="Z1332" i="9"/>
  <c r="AB1332" i="9"/>
  <c r="AC1332" i="9"/>
  <c r="AD1332" i="9"/>
  <c r="AF1332" i="9"/>
  <c r="Z1333" i="9"/>
  <c r="AB1333" i="9"/>
  <c r="AC1333" i="9"/>
  <c r="AD1333" i="9"/>
  <c r="AF1333" i="9"/>
  <c r="Z1334" i="9"/>
  <c r="AB1334" i="9"/>
  <c r="AC1334" i="9"/>
  <c r="AD1334" i="9"/>
  <c r="AF1334" i="9"/>
  <c r="Z1335" i="9"/>
  <c r="AB1335" i="9"/>
  <c r="AC1335" i="9"/>
  <c r="AD1335" i="9"/>
  <c r="AF1335" i="9"/>
  <c r="Z1336" i="9"/>
  <c r="AB1336" i="9"/>
  <c r="AC1336" i="9"/>
  <c r="AD1336" i="9"/>
  <c r="AF1336" i="9"/>
  <c r="Z1337" i="9"/>
  <c r="AB1337" i="9"/>
  <c r="AC1337" i="9"/>
  <c r="AD1337" i="9"/>
  <c r="AF1337" i="9"/>
  <c r="Z1338" i="9"/>
  <c r="AB1338" i="9"/>
  <c r="AC1338" i="9"/>
  <c r="AD1338" i="9"/>
  <c r="AF1338" i="9"/>
  <c r="Z1339" i="9"/>
  <c r="AB1339" i="9"/>
  <c r="AC1339" i="9"/>
  <c r="AD1339" i="9"/>
  <c r="AF1339" i="9"/>
  <c r="Z1340" i="9"/>
  <c r="AB1340" i="9"/>
  <c r="AC1340" i="9"/>
  <c r="AD1340" i="9"/>
  <c r="AF1340" i="9"/>
  <c r="Z1341" i="9"/>
  <c r="AB1341" i="9"/>
  <c r="AC1341" i="9"/>
  <c r="AD1341" i="9"/>
  <c r="AF1341" i="9"/>
  <c r="Z1342" i="9"/>
  <c r="AB1342" i="9"/>
  <c r="AC1342" i="9"/>
  <c r="AD1342" i="9"/>
  <c r="AF1342" i="9"/>
  <c r="Z1343" i="9"/>
  <c r="AB1343" i="9"/>
  <c r="AC1343" i="9"/>
  <c r="AD1343" i="9"/>
  <c r="AF1343" i="9"/>
  <c r="Z1344" i="9"/>
  <c r="AB1344" i="9"/>
  <c r="AC1344" i="9"/>
  <c r="AD1344" i="9"/>
  <c r="AF1344" i="9"/>
  <c r="Z1345" i="9"/>
  <c r="AB1345" i="9"/>
  <c r="AC1345" i="9"/>
  <c r="AD1345" i="9"/>
  <c r="AF1345" i="9"/>
  <c r="Z1346" i="9"/>
  <c r="AB1346" i="9"/>
  <c r="AC1346" i="9"/>
  <c r="AD1346" i="9"/>
  <c r="AF1346" i="9"/>
  <c r="Z1347" i="9"/>
  <c r="AB1347" i="9"/>
  <c r="AC1347" i="9"/>
  <c r="AD1347" i="9"/>
  <c r="AF1347" i="9"/>
  <c r="Z1348" i="9"/>
  <c r="AB1348" i="9"/>
  <c r="AC1348" i="9"/>
  <c r="AD1348" i="9"/>
  <c r="AF1348" i="9"/>
  <c r="Z1349" i="9"/>
  <c r="AB1349" i="9"/>
  <c r="AC1349" i="9"/>
  <c r="AD1349" i="9"/>
  <c r="AF1349" i="9"/>
  <c r="Z1350" i="9"/>
  <c r="AB1350" i="9"/>
  <c r="AC1350" i="9"/>
  <c r="AD1350" i="9"/>
  <c r="AF1350" i="9"/>
  <c r="Z1351" i="9"/>
  <c r="AB1351" i="9"/>
  <c r="AC1351" i="9"/>
  <c r="AD1351" i="9"/>
  <c r="AF1351" i="9"/>
  <c r="Z1352" i="9"/>
  <c r="AB1352" i="9"/>
  <c r="AC1352" i="9"/>
  <c r="AD1352" i="9"/>
  <c r="AF1352" i="9"/>
  <c r="Z1353" i="9"/>
  <c r="AB1353" i="9"/>
  <c r="AC1353" i="9"/>
  <c r="AD1353" i="9"/>
  <c r="AF1353" i="9"/>
  <c r="Z1354" i="9"/>
  <c r="AB1354" i="9"/>
  <c r="AC1354" i="9"/>
  <c r="AD1354" i="9"/>
  <c r="AF1354" i="9"/>
  <c r="Z1355" i="9"/>
  <c r="AB1355" i="9"/>
  <c r="AC1355" i="9"/>
  <c r="AD1355" i="9"/>
  <c r="AF1355" i="9"/>
  <c r="Z1356" i="9"/>
  <c r="AB1356" i="9"/>
  <c r="AC1356" i="9"/>
  <c r="AD1356" i="9"/>
  <c r="AF1356" i="9"/>
  <c r="Z1357" i="9"/>
  <c r="AB1357" i="9"/>
  <c r="AC1357" i="9"/>
  <c r="AD1357" i="9"/>
  <c r="AF1357" i="9"/>
  <c r="Z1358" i="9"/>
  <c r="AB1358" i="9"/>
  <c r="AC1358" i="9"/>
  <c r="AD1358" i="9"/>
  <c r="AF1358" i="9"/>
  <c r="Z1359" i="9"/>
  <c r="AB1359" i="9"/>
  <c r="AC1359" i="9"/>
  <c r="AD1359" i="9"/>
  <c r="AF1359" i="9"/>
  <c r="Z1360" i="9"/>
  <c r="AB1360" i="9"/>
  <c r="AC1360" i="9"/>
  <c r="AD1360" i="9"/>
  <c r="AF1360" i="9"/>
  <c r="Z1361" i="9"/>
  <c r="AB1361" i="9"/>
  <c r="AC1361" i="9"/>
  <c r="AD1361" i="9"/>
  <c r="AF1361" i="9"/>
  <c r="Z1362" i="9"/>
  <c r="AB1362" i="9"/>
  <c r="AC1362" i="9"/>
  <c r="AD1362" i="9"/>
  <c r="AF1362" i="9"/>
  <c r="Z1363" i="9"/>
  <c r="AB1363" i="9"/>
  <c r="AC1363" i="9"/>
  <c r="AD1363" i="9"/>
  <c r="AF1363" i="9"/>
  <c r="Z1364" i="9"/>
  <c r="AB1364" i="9"/>
  <c r="AC1364" i="9"/>
  <c r="AD1364" i="9"/>
  <c r="AF1364" i="9"/>
  <c r="Z1365" i="9"/>
  <c r="AB1365" i="9"/>
  <c r="AC1365" i="9"/>
  <c r="AD1365" i="9"/>
  <c r="AF1365" i="9"/>
  <c r="Z1366" i="9"/>
  <c r="AB1366" i="9"/>
  <c r="AC1366" i="9"/>
  <c r="AD1366" i="9"/>
  <c r="AF1366" i="9"/>
  <c r="Z1367" i="9"/>
  <c r="AC1367" i="9"/>
  <c r="AD1367" i="9"/>
  <c r="AF1367" i="9"/>
  <c r="Z1368" i="9"/>
  <c r="AC1368" i="9"/>
  <c r="AD1368" i="9"/>
  <c r="AF1368" i="9"/>
  <c r="Z1369" i="9"/>
  <c r="AC1369" i="9"/>
  <c r="AD1369" i="9"/>
  <c r="AF1369" i="9"/>
  <c r="Z1370" i="9"/>
  <c r="AC1370" i="9"/>
  <c r="AD1370" i="9"/>
  <c r="AF1370" i="9"/>
  <c r="Z1371" i="9"/>
  <c r="AB1371" i="9"/>
  <c r="AC1371" i="9"/>
  <c r="AD1371" i="9"/>
  <c r="AF1371" i="9"/>
  <c r="Z1372" i="9"/>
  <c r="AB1372" i="9"/>
  <c r="AC1372" i="9"/>
  <c r="AD1372" i="9"/>
  <c r="AF1372" i="9"/>
  <c r="Z1373" i="9"/>
  <c r="AB1373" i="9"/>
  <c r="AC1373" i="9"/>
  <c r="AD1373" i="9"/>
  <c r="AF1373" i="9"/>
  <c r="Z1374" i="9"/>
  <c r="AC1374" i="9"/>
  <c r="AD1374" i="9"/>
  <c r="AF1374" i="9"/>
  <c r="Z1375" i="9"/>
  <c r="AB1375" i="9"/>
  <c r="AC1375" i="9"/>
  <c r="AD1375" i="9"/>
  <c r="AF1375" i="9"/>
  <c r="Z1376" i="9"/>
  <c r="AB1376" i="9"/>
  <c r="AC1376" i="9"/>
  <c r="AD1376" i="9"/>
  <c r="AF1376" i="9"/>
  <c r="Z1377" i="9"/>
  <c r="AB1377" i="9"/>
  <c r="AC1377" i="9"/>
  <c r="AD1377" i="9"/>
  <c r="AF1377" i="9"/>
  <c r="Z1378" i="9"/>
  <c r="AB1378" i="9"/>
  <c r="AC1378" i="9"/>
  <c r="AD1378" i="9"/>
  <c r="AF1378" i="9"/>
  <c r="Z1379" i="9"/>
  <c r="AB1379" i="9"/>
  <c r="AC1379" i="9"/>
  <c r="AD1379" i="9"/>
  <c r="AF1379" i="9"/>
  <c r="Z1380" i="9"/>
  <c r="AB1380" i="9"/>
  <c r="AC1380" i="9"/>
  <c r="AD1380" i="9"/>
  <c r="AF1380" i="9"/>
  <c r="Z1381" i="9"/>
  <c r="AB1381" i="9"/>
  <c r="AC1381" i="9"/>
  <c r="AD1381" i="9"/>
  <c r="AF1381" i="9"/>
  <c r="Z1382" i="9"/>
  <c r="AB1382" i="9"/>
  <c r="AC1382" i="9"/>
  <c r="AD1382" i="9"/>
  <c r="AF1382" i="9"/>
  <c r="Z1383" i="9"/>
  <c r="AB1383" i="9"/>
  <c r="AC1383" i="9"/>
  <c r="AD1383" i="9"/>
  <c r="AF1383" i="9"/>
  <c r="Z1384" i="9"/>
  <c r="AB1384" i="9"/>
  <c r="AC1384" i="9"/>
  <c r="AD1384" i="9"/>
  <c r="AF1384" i="9"/>
  <c r="Z1385" i="9"/>
  <c r="AB1385" i="9"/>
  <c r="AC1385" i="9"/>
  <c r="AD1385" i="9"/>
  <c r="AF1385" i="9"/>
  <c r="Z1386" i="9"/>
  <c r="AB1386" i="9"/>
  <c r="AC1386" i="9"/>
  <c r="AD1386" i="9"/>
  <c r="AF1386" i="9"/>
  <c r="Z1387" i="9"/>
  <c r="AB1387" i="9"/>
  <c r="AC1387" i="9"/>
  <c r="AD1387" i="9"/>
  <c r="AF1387" i="9"/>
  <c r="Z1388" i="9"/>
  <c r="AB1388" i="9"/>
  <c r="AC1388" i="9"/>
  <c r="AD1388" i="9"/>
  <c r="AF1388" i="9"/>
  <c r="Z1389" i="9"/>
  <c r="AB1389" i="9"/>
  <c r="AC1389" i="9"/>
  <c r="AD1389" i="9"/>
  <c r="AF1389" i="9"/>
  <c r="Z1390" i="9"/>
  <c r="AB1390" i="9"/>
  <c r="AC1390" i="9"/>
  <c r="AD1390" i="9"/>
  <c r="AF1390" i="9"/>
  <c r="Z1391" i="9"/>
  <c r="AB1391" i="9"/>
  <c r="AC1391" i="9"/>
  <c r="AD1391" i="9"/>
  <c r="AF1391" i="9"/>
  <c r="Z1392" i="9"/>
  <c r="AB1392" i="9"/>
  <c r="AC1392" i="9"/>
  <c r="AD1392" i="9"/>
  <c r="AF1392" i="9"/>
  <c r="Z1393" i="9"/>
  <c r="AB1393" i="9"/>
  <c r="AC1393" i="9"/>
  <c r="AD1393" i="9"/>
  <c r="AF1393" i="9"/>
  <c r="Z1394" i="9"/>
  <c r="AB1394" i="9"/>
  <c r="AC1394" i="9"/>
  <c r="AD1394" i="9"/>
  <c r="AF1394" i="9"/>
  <c r="Z1395" i="9"/>
  <c r="AB1395" i="9"/>
  <c r="AC1395" i="9"/>
  <c r="AD1395" i="9"/>
  <c r="AF1395" i="9"/>
  <c r="Z1396" i="9"/>
  <c r="AB1396" i="9"/>
  <c r="AC1396" i="9"/>
  <c r="AD1396" i="9"/>
  <c r="AF1396" i="9"/>
  <c r="Z1397" i="9"/>
  <c r="AB1397" i="9"/>
  <c r="AC1397" i="9"/>
  <c r="AD1397" i="9"/>
  <c r="AF1397" i="9"/>
  <c r="Z1398" i="9"/>
  <c r="AB1398" i="9"/>
  <c r="AC1398" i="9"/>
  <c r="AD1398" i="9"/>
  <c r="AF1398" i="9"/>
  <c r="Z1399" i="9"/>
  <c r="AB1399" i="9"/>
  <c r="AC1399" i="9"/>
  <c r="AD1399" i="9"/>
  <c r="AF1399" i="9"/>
  <c r="Z1400" i="9"/>
  <c r="AB1400" i="9"/>
  <c r="AC1400" i="9"/>
  <c r="AD1400" i="9"/>
  <c r="AF1400" i="9"/>
  <c r="Z1401" i="9"/>
  <c r="AB1401" i="9"/>
  <c r="AC1401" i="9"/>
  <c r="AD1401" i="9"/>
  <c r="AF1401" i="9"/>
  <c r="Z1402" i="9"/>
  <c r="AB1402" i="9"/>
  <c r="AC1402" i="9"/>
  <c r="AD1402" i="9"/>
  <c r="AF1402" i="9"/>
  <c r="Z1403" i="9"/>
  <c r="AB1403" i="9"/>
  <c r="AC1403" i="9"/>
  <c r="AD1403" i="9"/>
  <c r="AF1403" i="9"/>
  <c r="Z1404" i="9"/>
  <c r="AC1404" i="9"/>
  <c r="AD1404" i="9"/>
  <c r="AF1404" i="9"/>
  <c r="Z1405" i="9"/>
  <c r="AB1405" i="9"/>
  <c r="AC1405" i="9"/>
  <c r="AD1405" i="9"/>
  <c r="AF1405" i="9"/>
  <c r="Z1406" i="9"/>
  <c r="AC1406" i="9"/>
  <c r="AD1406" i="9"/>
  <c r="AF1406" i="9"/>
  <c r="Z1407" i="9"/>
  <c r="AC1407" i="9"/>
  <c r="AD1407" i="9"/>
  <c r="AF1407" i="9"/>
  <c r="Z1408" i="9"/>
  <c r="AC1408" i="9"/>
  <c r="AD1408" i="9"/>
  <c r="AF1408" i="9"/>
  <c r="Z1409" i="9"/>
  <c r="AB1409" i="9"/>
  <c r="AC1409" i="9"/>
  <c r="AD1409" i="9"/>
  <c r="AF1409" i="9"/>
  <c r="Z1410" i="9"/>
  <c r="AB1410" i="9"/>
  <c r="AC1410" i="9"/>
  <c r="AD1410" i="9"/>
  <c r="AF1410" i="9"/>
  <c r="Z1411" i="9"/>
  <c r="AB1411" i="9"/>
  <c r="AC1411" i="9"/>
  <c r="AD1411" i="9"/>
  <c r="AF1411" i="9"/>
  <c r="Z1412" i="9"/>
  <c r="AB1412" i="9"/>
  <c r="AC1412" i="9"/>
  <c r="AD1412" i="9"/>
  <c r="AF1412" i="9"/>
  <c r="Z1413" i="9"/>
  <c r="AB1413" i="9"/>
  <c r="AC1413" i="9"/>
  <c r="AD1413" i="9"/>
  <c r="AF1413" i="9"/>
  <c r="Z1414" i="9"/>
  <c r="AB1414" i="9"/>
  <c r="AC1414" i="9"/>
  <c r="AD1414" i="9"/>
  <c r="AF1414" i="9"/>
  <c r="Z1415" i="9"/>
  <c r="AB1415" i="9"/>
  <c r="AC1415" i="9"/>
  <c r="AD1415" i="9"/>
  <c r="AF1415" i="9"/>
  <c r="Z1416" i="9"/>
  <c r="AB1416" i="9"/>
  <c r="AC1416" i="9"/>
  <c r="AD1416" i="9"/>
  <c r="AF1416" i="9"/>
  <c r="Z1417" i="9"/>
  <c r="AB1417" i="9"/>
  <c r="AC1417" i="9"/>
  <c r="AD1417" i="9"/>
  <c r="AF1417" i="9"/>
  <c r="Z1418" i="9"/>
  <c r="AC1418" i="9"/>
  <c r="AD1418" i="9"/>
  <c r="AF1418" i="9"/>
  <c r="Z1419" i="9"/>
  <c r="AC1419" i="9"/>
  <c r="AD1419" i="9"/>
  <c r="AF1419" i="9"/>
  <c r="Z1420" i="9"/>
  <c r="AC1420" i="9"/>
  <c r="AD1420" i="9"/>
  <c r="AF1420" i="9"/>
  <c r="Z1421" i="9"/>
  <c r="AC1421" i="9"/>
  <c r="AD1421" i="9"/>
  <c r="AF1421" i="9"/>
  <c r="Z1422" i="9"/>
  <c r="AB1422" i="9"/>
  <c r="AC1422" i="9"/>
  <c r="AD1422" i="9"/>
  <c r="AF1422" i="9"/>
  <c r="Z1423" i="9"/>
  <c r="AB1423" i="9"/>
  <c r="AC1423" i="9"/>
  <c r="AD1423" i="9"/>
  <c r="AF1423" i="9"/>
  <c r="Z1424" i="9"/>
  <c r="AB1424" i="9"/>
  <c r="AC1424" i="9"/>
  <c r="AD1424" i="9"/>
  <c r="AF1424" i="9"/>
  <c r="Z1425" i="9"/>
  <c r="AB1425" i="9"/>
  <c r="AC1425" i="9"/>
  <c r="AD1425" i="9"/>
  <c r="AF1425" i="9"/>
  <c r="Z1426" i="9"/>
  <c r="AB1426" i="9"/>
  <c r="AC1426" i="9"/>
  <c r="AD1426" i="9"/>
  <c r="AF1426" i="9"/>
  <c r="Z1427" i="9"/>
  <c r="AB1427" i="9"/>
  <c r="AC1427" i="9"/>
  <c r="AD1427" i="9"/>
  <c r="AF1427" i="9"/>
  <c r="Z1428" i="9"/>
  <c r="AB1428" i="9"/>
  <c r="AC1428" i="9"/>
  <c r="AD1428" i="9"/>
  <c r="AF1428" i="9"/>
  <c r="Z1429" i="9"/>
  <c r="AB1429" i="9"/>
  <c r="AC1429" i="9"/>
  <c r="AD1429" i="9"/>
  <c r="AF1429" i="9"/>
  <c r="Z1430" i="9"/>
  <c r="AB1430" i="9"/>
  <c r="AC1430" i="9"/>
  <c r="AD1430" i="9"/>
  <c r="AF1430" i="9"/>
  <c r="Z1431" i="9"/>
  <c r="AB1431" i="9"/>
  <c r="AC1431" i="9"/>
  <c r="AD1431" i="9"/>
  <c r="AF1431" i="9"/>
  <c r="Z1432" i="9"/>
  <c r="AB1432" i="9"/>
  <c r="AC1432" i="9"/>
  <c r="AD1432" i="9"/>
  <c r="AF1432" i="9"/>
  <c r="Z1433" i="9"/>
  <c r="AB1433" i="9"/>
  <c r="AC1433" i="9"/>
  <c r="AD1433" i="9"/>
  <c r="AF1433" i="9"/>
  <c r="Z1434" i="9"/>
  <c r="AC1434" i="9"/>
  <c r="AD1434" i="9"/>
  <c r="AF1434" i="9"/>
  <c r="Z1435" i="9"/>
  <c r="AC1435" i="9"/>
  <c r="AD1435" i="9"/>
  <c r="AF1435" i="9"/>
  <c r="Z1436" i="9"/>
  <c r="AC1436" i="9"/>
  <c r="AD1436" i="9"/>
  <c r="AF1436" i="9"/>
  <c r="Z1437" i="9"/>
  <c r="AB1437" i="9"/>
  <c r="AC1437" i="9"/>
  <c r="AD1437" i="9"/>
  <c r="AF1437" i="9"/>
  <c r="Z1438" i="9"/>
  <c r="AB1438" i="9"/>
  <c r="AC1438" i="9"/>
  <c r="AD1438" i="9"/>
  <c r="AF1438" i="9"/>
  <c r="Z1439" i="9"/>
  <c r="AB1439" i="9"/>
  <c r="AC1439" i="9"/>
  <c r="AD1439" i="9"/>
  <c r="AF1439" i="9"/>
  <c r="Z1440" i="9"/>
  <c r="AB1440" i="9"/>
  <c r="AC1440" i="9"/>
  <c r="AD1440" i="9"/>
  <c r="AF1440" i="9"/>
  <c r="Z1441" i="9"/>
  <c r="AB1441" i="9"/>
  <c r="AC1441" i="9"/>
  <c r="AD1441" i="9"/>
  <c r="AF1441" i="9"/>
  <c r="Z1442" i="9"/>
  <c r="AB1442" i="9"/>
  <c r="AC1442" i="9"/>
  <c r="AD1442" i="9"/>
  <c r="AF1442" i="9"/>
  <c r="Z1443" i="9"/>
  <c r="AB1443" i="9"/>
  <c r="AC1443" i="9"/>
  <c r="AD1443" i="9"/>
  <c r="AF1443" i="9"/>
  <c r="Z1444" i="9"/>
  <c r="AB1444" i="9"/>
  <c r="AC1444" i="9"/>
  <c r="AD1444" i="9"/>
  <c r="AF1444" i="9"/>
  <c r="Z1445" i="9"/>
  <c r="AB1445" i="9"/>
  <c r="AC1445" i="9"/>
  <c r="AD1445" i="9"/>
  <c r="AF1445" i="9"/>
  <c r="Z1446" i="9"/>
  <c r="AB1446" i="9"/>
  <c r="AC1446" i="9"/>
  <c r="AD1446" i="9"/>
  <c r="AF1446" i="9"/>
  <c r="Z1447" i="9"/>
  <c r="AB1447" i="9"/>
  <c r="AC1447" i="9"/>
  <c r="AD1447" i="9"/>
  <c r="AF1447" i="9"/>
  <c r="Z1448" i="9"/>
  <c r="AB1448" i="9"/>
  <c r="AC1448" i="9"/>
  <c r="AD1448" i="9"/>
  <c r="AF1448" i="9"/>
  <c r="Z1449" i="9"/>
  <c r="AB1449" i="9"/>
  <c r="AC1449" i="9"/>
  <c r="AD1449" i="9"/>
  <c r="AF1449" i="9"/>
  <c r="Z1450" i="9"/>
  <c r="AB1450" i="9"/>
  <c r="AC1450" i="9"/>
  <c r="AD1450" i="9"/>
  <c r="AF1450" i="9"/>
  <c r="Z1451" i="9"/>
  <c r="AB1451" i="9"/>
  <c r="AC1451" i="9"/>
  <c r="AD1451" i="9"/>
  <c r="AF1451" i="9"/>
  <c r="Z1452" i="9"/>
  <c r="AB1452" i="9"/>
  <c r="AC1452" i="9"/>
  <c r="AD1452" i="9"/>
  <c r="AF1452" i="9"/>
  <c r="Z1453" i="9"/>
  <c r="AB1453" i="9"/>
  <c r="AC1453" i="9"/>
  <c r="AD1453" i="9"/>
  <c r="AF1453" i="9"/>
  <c r="Z1454" i="9"/>
  <c r="AB1454" i="9"/>
  <c r="AC1454" i="9"/>
  <c r="AD1454" i="9"/>
  <c r="AF1454" i="9"/>
  <c r="Z1455" i="9"/>
  <c r="AB1455" i="9"/>
  <c r="AC1455" i="9"/>
  <c r="AD1455" i="9"/>
  <c r="AF1455" i="9"/>
  <c r="Z1456" i="9"/>
  <c r="AB1456" i="9"/>
  <c r="AC1456" i="9"/>
  <c r="AD1456" i="9"/>
  <c r="AF1456" i="9"/>
  <c r="Z1457" i="9"/>
  <c r="AB1457" i="9"/>
  <c r="AC1457" i="9"/>
  <c r="AD1457" i="9"/>
  <c r="AF1457" i="9"/>
  <c r="Z1458" i="9"/>
  <c r="AB1458" i="9"/>
  <c r="AC1458" i="9"/>
  <c r="AD1458" i="9"/>
  <c r="AF1458" i="9"/>
  <c r="Z1459" i="9"/>
  <c r="AB1459" i="9"/>
  <c r="AC1459" i="9"/>
  <c r="AD1459" i="9"/>
  <c r="AF1459" i="9"/>
  <c r="Z1460" i="9"/>
  <c r="AB1460" i="9"/>
  <c r="AC1460" i="9"/>
  <c r="AD1460" i="9"/>
  <c r="AF1460" i="9"/>
  <c r="Z1461" i="9"/>
  <c r="AB1461" i="9"/>
  <c r="AC1461" i="9"/>
  <c r="AD1461" i="9"/>
  <c r="AF1461" i="9"/>
  <c r="Z1462" i="9"/>
  <c r="AB1462" i="9"/>
  <c r="AC1462" i="9"/>
  <c r="AD1462" i="9"/>
  <c r="AF1462" i="9"/>
  <c r="Z1463" i="9"/>
  <c r="AB1463" i="9"/>
  <c r="AC1463" i="9"/>
  <c r="AD1463" i="9"/>
  <c r="AF1463" i="9"/>
  <c r="Z1464" i="9"/>
  <c r="AB1464" i="9"/>
  <c r="AC1464" i="9"/>
  <c r="AD1464" i="9"/>
  <c r="AF1464" i="9"/>
  <c r="Z1465" i="9"/>
  <c r="AB1465" i="9"/>
  <c r="AC1465" i="9"/>
  <c r="AD1465" i="9"/>
  <c r="AF1465" i="9"/>
  <c r="Z1466" i="9"/>
  <c r="AB1466" i="9"/>
  <c r="AC1466" i="9"/>
  <c r="AD1466" i="9"/>
  <c r="AF1466" i="9"/>
  <c r="Z1467" i="9"/>
  <c r="AB1467" i="9"/>
  <c r="AC1467" i="9"/>
  <c r="AD1467" i="9"/>
  <c r="AF1467" i="9"/>
  <c r="Z1468" i="9"/>
  <c r="AB1468" i="9"/>
  <c r="AC1468" i="9"/>
  <c r="AD1468" i="9"/>
  <c r="AF1468" i="9"/>
  <c r="Z1469" i="9"/>
  <c r="AB1469" i="9"/>
  <c r="AC1469" i="9"/>
  <c r="AD1469" i="9"/>
  <c r="AF1469" i="9"/>
  <c r="Z1470" i="9"/>
  <c r="AB1470" i="9"/>
  <c r="AC1470" i="9"/>
  <c r="AD1470" i="9"/>
  <c r="AF1470" i="9"/>
  <c r="Z1471" i="9"/>
  <c r="AB1471" i="9"/>
  <c r="AC1471" i="9"/>
  <c r="AD1471" i="9"/>
  <c r="AF1471" i="9"/>
  <c r="Z1472" i="9"/>
  <c r="AB1472" i="9"/>
  <c r="AC1472" i="9"/>
  <c r="AD1472" i="9"/>
  <c r="AF1472" i="9"/>
  <c r="Z1473" i="9"/>
  <c r="AB1473" i="9"/>
  <c r="AC1473" i="9"/>
  <c r="AD1473" i="9"/>
  <c r="AF1473" i="9"/>
  <c r="Z1474" i="9"/>
  <c r="AB1474" i="9"/>
  <c r="AC1474" i="9"/>
  <c r="AD1474" i="9"/>
  <c r="AF1474" i="9"/>
  <c r="Z1475" i="9"/>
  <c r="AB1475" i="9"/>
  <c r="AC1475" i="9"/>
  <c r="AD1475" i="9"/>
  <c r="AF1475" i="9"/>
  <c r="Z1476" i="9"/>
  <c r="AB1476" i="9"/>
  <c r="AC1476" i="9"/>
  <c r="AD1476" i="9"/>
  <c r="AF1476" i="9"/>
  <c r="Z1477" i="9"/>
  <c r="AB1477" i="9"/>
  <c r="AC1477" i="9"/>
  <c r="AD1477" i="9"/>
  <c r="AF1477" i="9"/>
  <c r="Z1478" i="9"/>
  <c r="AB1478" i="9"/>
  <c r="AC1478" i="9"/>
  <c r="AD1478" i="9"/>
  <c r="AF1478" i="9"/>
  <c r="Z1479" i="9"/>
  <c r="AB1479" i="9"/>
  <c r="AC1479" i="9"/>
  <c r="AD1479" i="9"/>
  <c r="AF1479" i="9"/>
  <c r="Z1480" i="9"/>
  <c r="AB1480" i="9"/>
  <c r="AC1480" i="9"/>
  <c r="AD1480" i="9"/>
  <c r="AF1480" i="9"/>
  <c r="Z1481" i="9"/>
  <c r="AB1481" i="9"/>
  <c r="AC1481" i="9"/>
  <c r="AD1481" i="9"/>
  <c r="AF1481" i="9"/>
  <c r="Z1482" i="9"/>
  <c r="AB1482" i="9"/>
  <c r="AC1482" i="9"/>
  <c r="AD1482" i="9"/>
  <c r="AF1482" i="9"/>
  <c r="Z1483" i="9"/>
  <c r="AB1483" i="9"/>
  <c r="AC1483" i="9"/>
  <c r="AD1483" i="9"/>
  <c r="AF1483" i="9"/>
  <c r="Z1484" i="9"/>
  <c r="AB1484" i="9"/>
  <c r="AC1484" i="9"/>
  <c r="AD1484" i="9"/>
  <c r="AF1484" i="9"/>
  <c r="Z1485" i="9"/>
  <c r="AB1485" i="9"/>
  <c r="AC1485" i="9"/>
  <c r="AD1485" i="9"/>
  <c r="AF1485" i="9"/>
  <c r="Z1486" i="9"/>
  <c r="AB1486" i="9"/>
  <c r="AC1486" i="9"/>
  <c r="AD1486" i="9"/>
  <c r="AF1486" i="9"/>
  <c r="Z1487" i="9"/>
  <c r="AB1487" i="9"/>
  <c r="AC1487" i="9"/>
  <c r="AD1487" i="9"/>
  <c r="AF1487" i="9"/>
  <c r="Z1488" i="9"/>
  <c r="AB1488" i="9"/>
  <c r="AC1488" i="9"/>
  <c r="AD1488" i="9"/>
  <c r="AF1488" i="9"/>
  <c r="Z1489" i="9"/>
  <c r="AB1489" i="9"/>
  <c r="AC1489" i="9"/>
  <c r="AD1489" i="9"/>
  <c r="AF1489" i="9"/>
  <c r="Z1490" i="9"/>
  <c r="AB1490" i="9"/>
  <c r="AC1490" i="9"/>
  <c r="AD1490" i="9"/>
  <c r="AF1490" i="9"/>
  <c r="Z1491" i="9"/>
  <c r="AB1491" i="9"/>
  <c r="AC1491" i="9"/>
  <c r="AD1491" i="9"/>
  <c r="AF1491" i="9"/>
  <c r="Z1492" i="9"/>
  <c r="AB1492" i="9"/>
  <c r="AC1492" i="9"/>
  <c r="AD1492" i="9"/>
  <c r="AF1492" i="9"/>
  <c r="Z1493" i="9"/>
  <c r="AB1493" i="9"/>
  <c r="AC1493" i="9"/>
  <c r="AD1493" i="9"/>
  <c r="AF1493" i="9"/>
  <c r="Z1494" i="9"/>
  <c r="AB1494" i="9"/>
  <c r="AC1494" i="9"/>
  <c r="AD1494" i="9"/>
  <c r="AF1494" i="9"/>
  <c r="Z1495" i="9"/>
  <c r="AB1495" i="9"/>
  <c r="AC1495" i="9"/>
  <c r="AD1495" i="9"/>
  <c r="AF1495" i="9"/>
  <c r="Z1496" i="9"/>
  <c r="AB1496" i="9"/>
  <c r="AC1496" i="9"/>
  <c r="AD1496" i="9"/>
  <c r="AF1496" i="9"/>
  <c r="Z1497" i="9"/>
  <c r="AB1497" i="9"/>
  <c r="AC1497" i="9"/>
  <c r="AD1497" i="9"/>
  <c r="AF1497" i="9"/>
  <c r="Z1498" i="9"/>
  <c r="AB1498" i="9"/>
  <c r="AC1498" i="9"/>
  <c r="AD1498" i="9"/>
  <c r="AF1498" i="9"/>
  <c r="Z1499" i="9"/>
  <c r="AB1499" i="9"/>
  <c r="AC1499" i="9"/>
  <c r="AD1499" i="9"/>
  <c r="AF1499" i="9"/>
  <c r="Z1500" i="9"/>
  <c r="AB1500" i="9"/>
  <c r="AC1500" i="9"/>
  <c r="AD1500" i="9"/>
  <c r="AF1500" i="9"/>
  <c r="Z1501" i="9"/>
  <c r="AB1501" i="9"/>
  <c r="AC1501" i="9"/>
  <c r="AD1501" i="9"/>
  <c r="AF1501" i="9"/>
  <c r="Z1502" i="9"/>
  <c r="AB1502" i="9"/>
  <c r="AC1502" i="9"/>
  <c r="AD1502" i="9"/>
  <c r="AF1502" i="9"/>
  <c r="Z1503" i="9"/>
  <c r="AB1503" i="9"/>
  <c r="AC1503" i="9"/>
  <c r="AD1503" i="9"/>
  <c r="AF1503" i="9"/>
  <c r="Z1504" i="9"/>
  <c r="AB1504" i="9"/>
  <c r="AC1504" i="9"/>
  <c r="AD1504" i="9"/>
  <c r="AF1504" i="9"/>
  <c r="Z1505" i="9"/>
  <c r="AB1505" i="9"/>
  <c r="AC1505" i="9"/>
  <c r="AD1505" i="9"/>
  <c r="AF1505" i="9"/>
  <c r="Z1506" i="9"/>
  <c r="AB1506" i="9"/>
  <c r="AC1506" i="9"/>
  <c r="AD1506" i="9"/>
  <c r="AF1506" i="9"/>
  <c r="Z1507" i="9"/>
  <c r="AB1507" i="9"/>
  <c r="AC1507" i="9"/>
  <c r="AD1507" i="9"/>
  <c r="AF1507" i="9"/>
  <c r="Z1508" i="9"/>
  <c r="AB1508" i="9"/>
  <c r="AC1508" i="9"/>
  <c r="AD1508" i="9"/>
  <c r="AF1508" i="9"/>
  <c r="Z1509" i="9"/>
  <c r="AB1509" i="9"/>
  <c r="AC1509" i="9"/>
  <c r="AD1509" i="9"/>
  <c r="AF1509" i="9"/>
  <c r="Z1510" i="9"/>
  <c r="AB1510" i="9"/>
  <c r="AC1510" i="9"/>
  <c r="AD1510" i="9"/>
  <c r="AF1510" i="9"/>
  <c r="Z1511" i="9"/>
  <c r="AB1511" i="9"/>
  <c r="AC1511" i="9"/>
  <c r="AD1511" i="9"/>
  <c r="AF1511" i="9"/>
  <c r="Z1512" i="9"/>
  <c r="AB1512" i="9"/>
  <c r="AC1512" i="9"/>
  <c r="AD1512" i="9"/>
  <c r="AF1512" i="9"/>
  <c r="Z1513" i="9"/>
  <c r="AB1513" i="9"/>
  <c r="AC1513" i="9"/>
  <c r="AD1513" i="9"/>
  <c r="AF1513" i="9"/>
  <c r="Z1514" i="9"/>
  <c r="AB1514" i="9"/>
  <c r="AC1514" i="9"/>
  <c r="AD1514" i="9"/>
  <c r="AF1514" i="9"/>
  <c r="Z1515" i="9"/>
  <c r="AB1515" i="9"/>
  <c r="AC1515" i="9"/>
  <c r="AD1515" i="9"/>
  <c r="AF1515" i="9"/>
  <c r="Z1516" i="9"/>
  <c r="AB1516" i="9"/>
  <c r="AC1516" i="9"/>
  <c r="AD1516" i="9"/>
  <c r="AF1516" i="9"/>
  <c r="Z1517" i="9"/>
  <c r="AB1517" i="9"/>
  <c r="AC1517" i="9"/>
  <c r="AD1517" i="9"/>
  <c r="AF1517" i="9"/>
  <c r="Z1518" i="9"/>
  <c r="AB1518" i="9"/>
  <c r="AC1518" i="9"/>
  <c r="AD1518" i="9"/>
  <c r="AF1518" i="9"/>
  <c r="Z1519" i="9"/>
  <c r="AB1519" i="9"/>
  <c r="AC1519" i="9"/>
  <c r="AD1519" i="9"/>
  <c r="AF1519" i="9"/>
  <c r="Z1520" i="9"/>
  <c r="AB1520" i="9"/>
  <c r="AC1520" i="9"/>
  <c r="AD1520" i="9"/>
  <c r="AF1520" i="9"/>
  <c r="Z1521" i="9"/>
  <c r="AB1521" i="9"/>
  <c r="AC1521" i="9"/>
  <c r="AD1521" i="9"/>
  <c r="AF1521" i="9"/>
  <c r="Z1522" i="9"/>
  <c r="AB1522" i="9"/>
  <c r="AC1522" i="9"/>
  <c r="AD1522" i="9"/>
  <c r="AF1522" i="9"/>
  <c r="Z1523" i="9"/>
  <c r="AB1523" i="9"/>
  <c r="AC1523" i="9"/>
  <c r="AD1523" i="9"/>
  <c r="AF1523" i="9"/>
  <c r="Z1524" i="9"/>
  <c r="AB1524" i="9"/>
  <c r="AC1524" i="9"/>
  <c r="AD1524" i="9"/>
  <c r="AF1524" i="9"/>
  <c r="Z1525" i="9"/>
  <c r="AB1525" i="9"/>
  <c r="AC1525" i="9"/>
  <c r="AD1525" i="9"/>
  <c r="AF1525" i="9"/>
  <c r="Z1526" i="9"/>
  <c r="AB1526" i="9"/>
  <c r="AC1526" i="9"/>
  <c r="AD1526" i="9"/>
  <c r="AF1526" i="9"/>
  <c r="Z1527" i="9"/>
  <c r="AB1527" i="9"/>
  <c r="AC1527" i="9"/>
  <c r="AD1527" i="9"/>
  <c r="AF1527" i="9"/>
  <c r="Z1528" i="9"/>
  <c r="AB1528" i="9"/>
  <c r="AC1528" i="9"/>
  <c r="AD1528" i="9"/>
  <c r="AF1528" i="9"/>
  <c r="Z1529" i="9"/>
  <c r="AB1529" i="9"/>
  <c r="AC1529" i="9"/>
  <c r="AD1529" i="9"/>
  <c r="AF1529" i="9"/>
  <c r="Z1530" i="9"/>
  <c r="AB1530" i="9"/>
  <c r="AC1530" i="9"/>
  <c r="AD1530" i="9"/>
  <c r="AF1530" i="9"/>
  <c r="Z1531" i="9"/>
  <c r="AB1531" i="9"/>
  <c r="AC1531" i="9"/>
  <c r="AD1531" i="9"/>
  <c r="AF1531" i="9"/>
  <c r="Z1532" i="9"/>
  <c r="AB1532" i="9"/>
  <c r="AC1532" i="9"/>
  <c r="AD1532" i="9"/>
  <c r="AF1532" i="9"/>
  <c r="Z1533" i="9"/>
  <c r="AB1533" i="9"/>
  <c r="AC1533" i="9"/>
  <c r="AD1533" i="9"/>
  <c r="AF1533" i="9"/>
  <c r="Z1534" i="9"/>
  <c r="AB1534" i="9"/>
  <c r="AC1534" i="9"/>
  <c r="AD1534" i="9"/>
  <c r="AF1534" i="9"/>
  <c r="Z1535" i="9"/>
  <c r="AB1535" i="9"/>
  <c r="AC1535" i="9"/>
  <c r="AD1535" i="9"/>
  <c r="AF1535" i="9"/>
  <c r="Z1536" i="9"/>
  <c r="AB1536" i="9"/>
  <c r="AC1536" i="9"/>
  <c r="AD1536" i="9"/>
  <c r="AF1536" i="9"/>
  <c r="Z1537" i="9"/>
  <c r="AB1537" i="9"/>
  <c r="AC1537" i="9"/>
  <c r="AD1537" i="9"/>
  <c r="AF1537" i="9"/>
  <c r="Z1538" i="9"/>
  <c r="AB1538" i="9"/>
  <c r="AC1538" i="9"/>
  <c r="AD1538" i="9"/>
  <c r="AF1538" i="9"/>
  <c r="Z1539" i="9"/>
  <c r="AB1539" i="9"/>
  <c r="AC1539" i="9"/>
  <c r="AD1539" i="9"/>
  <c r="AF1539" i="9"/>
  <c r="Z1540" i="9"/>
  <c r="AB1540" i="9"/>
  <c r="AC1540" i="9"/>
  <c r="AD1540" i="9"/>
  <c r="AF1540" i="9"/>
  <c r="Z1541" i="9"/>
  <c r="AB1541" i="9"/>
  <c r="AC1541" i="9"/>
  <c r="AD1541" i="9"/>
  <c r="AF1541" i="9"/>
  <c r="Z1542" i="9"/>
  <c r="AB1542" i="9"/>
  <c r="AC1542" i="9"/>
  <c r="AD1542" i="9"/>
  <c r="AF1542" i="9"/>
  <c r="Z1543" i="9"/>
  <c r="AB1543" i="9"/>
  <c r="AC1543" i="9"/>
  <c r="AD1543" i="9"/>
  <c r="AF1543" i="9"/>
  <c r="Z1544" i="9"/>
  <c r="AB1544" i="9"/>
  <c r="AC1544" i="9"/>
  <c r="AD1544" i="9"/>
  <c r="AF1544" i="9"/>
  <c r="Z1545" i="9"/>
  <c r="AB1545" i="9"/>
  <c r="AC1545" i="9"/>
  <c r="AD1545" i="9"/>
  <c r="AF1545" i="9"/>
  <c r="Z1546" i="9"/>
  <c r="AB1546" i="9"/>
  <c r="AC1546" i="9"/>
  <c r="AD1546" i="9"/>
  <c r="AF1546" i="9"/>
  <c r="Z1547" i="9"/>
  <c r="AB1547" i="9"/>
  <c r="AC1547" i="9"/>
  <c r="AD1547" i="9"/>
  <c r="AF1547" i="9"/>
  <c r="Z1548" i="9"/>
  <c r="AB1548" i="9"/>
  <c r="AC1548" i="9"/>
  <c r="AD1548" i="9"/>
  <c r="AF1548" i="9"/>
  <c r="Z1549" i="9"/>
  <c r="AB1549" i="9"/>
  <c r="AC1549" i="9"/>
  <c r="AD1549" i="9"/>
  <c r="AF1549" i="9"/>
  <c r="Z1550" i="9"/>
  <c r="AB1550" i="9"/>
  <c r="AC1550" i="9"/>
  <c r="AD1550" i="9"/>
  <c r="AF1550" i="9"/>
  <c r="Z1551" i="9"/>
  <c r="AB1551" i="9"/>
  <c r="AC1551" i="9"/>
  <c r="AD1551" i="9"/>
  <c r="AF1551" i="9"/>
  <c r="Z1552" i="9"/>
  <c r="AB1552" i="9"/>
  <c r="AC1552" i="9"/>
  <c r="AD1552" i="9"/>
  <c r="AF1552" i="9"/>
  <c r="Z1553" i="9"/>
  <c r="AB1553" i="9"/>
  <c r="AC1553" i="9"/>
  <c r="AD1553" i="9"/>
  <c r="AF1553" i="9"/>
  <c r="Z1554" i="9"/>
  <c r="AB1554" i="9"/>
  <c r="AC1554" i="9"/>
  <c r="AD1554" i="9"/>
  <c r="AF1554" i="9"/>
  <c r="Z1555" i="9"/>
  <c r="AB1555" i="9"/>
  <c r="AC1555" i="9"/>
  <c r="AD1555" i="9"/>
  <c r="AF1555" i="9"/>
  <c r="Z1556" i="9"/>
  <c r="AB1556" i="9"/>
  <c r="AC1556" i="9"/>
  <c r="AD1556" i="9"/>
  <c r="AF1556" i="9"/>
  <c r="Z1557" i="9"/>
  <c r="AB1557" i="9"/>
  <c r="AC1557" i="9"/>
  <c r="AD1557" i="9"/>
  <c r="AF1557" i="9"/>
  <c r="Z1558" i="9"/>
  <c r="AB1558" i="9"/>
  <c r="AC1558" i="9"/>
  <c r="AD1558" i="9"/>
  <c r="AF1558" i="9"/>
  <c r="Z1559" i="9"/>
  <c r="AB1559" i="9"/>
  <c r="AC1559" i="9"/>
  <c r="AD1559" i="9"/>
  <c r="AF1559" i="9"/>
  <c r="Z1560" i="9"/>
  <c r="AB1560" i="9"/>
  <c r="AC1560" i="9"/>
  <c r="AD1560" i="9"/>
  <c r="AF1560" i="9"/>
  <c r="Z1561" i="9"/>
  <c r="AB1561" i="9"/>
  <c r="AC1561" i="9"/>
  <c r="AD1561" i="9"/>
  <c r="AF1561" i="9"/>
  <c r="Z1562" i="9"/>
  <c r="AB1562" i="9"/>
  <c r="AC1562" i="9"/>
  <c r="AD1562" i="9"/>
  <c r="AF1562" i="9"/>
  <c r="Z1563" i="9"/>
  <c r="AB1563" i="9"/>
  <c r="AC1563" i="9"/>
  <c r="AD1563" i="9"/>
  <c r="AF1563" i="9"/>
  <c r="Z1564" i="9"/>
  <c r="AB1564" i="9"/>
  <c r="AC1564" i="9"/>
  <c r="AD1564" i="9"/>
  <c r="AF1564" i="9"/>
  <c r="Z1565" i="9"/>
  <c r="AB1565" i="9"/>
  <c r="AC1565" i="9"/>
  <c r="AD1565" i="9"/>
  <c r="AF1565" i="9"/>
  <c r="Z1566" i="9"/>
  <c r="AB1566" i="9"/>
  <c r="AC1566" i="9"/>
  <c r="AD1566" i="9"/>
  <c r="AF1566" i="9"/>
  <c r="Z1567" i="9"/>
  <c r="AB1567" i="9"/>
  <c r="AC1567" i="9"/>
  <c r="AD1567" i="9"/>
  <c r="AF1567" i="9"/>
  <c r="Z1568" i="9"/>
  <c r="AB1568" i="9"/>
  <c r="AC1568" i="9"/>
  <c r="AD1568" i="9"/>
  <c r="AF1568" i="9"/>
  <c r="Z1569" i="9"/>
  <c r="AB1569" i="9"/>
  <c r="AC1569" i="9"/>
  <c r="AD1569" i="9"/>
  <c r="AF1569" i="9"/>
  <c r="Z1570" i="9"/>
  <c r="AB1570" i="9"/>
  <c r="AC1570" i="9"/>
  <c r="AD1570" i="9"/>
  <c r="AF1570" i="9"/>
  <c r="Z1571" i="9"/>
  <c r="AB1571" i="9"/>
  <c r="AC1571" i="9"/>
  <c r="AD1571" i="9"/>
  <c r="AF1571" i="9"/>
  <c r="Z1572" i="9"/>
  <c r="AB1572" i="9"/>
  <c r="AC1572" i="9"/>
  <c r="AD1572" i="9"/>
  <c r="AF1572" i="9"/>
  <c r="Z1573" i="9"/>
  <c r="AB1573" i="9"/>
  <c r="AC1573" i="9"/>
  <c r="AD1573" i="9"/>
  <c r="AF1573" i="9"/>
  <c r="Z1574" i="9"/>
  <c r="AB1574" i="9"/>
  <c r="AC1574" i="9"/>
  <c r="AD1574" i="9"/>
  <c r="AF1574" i="9"/>
  <c r="Z1575" i="9"/>
  <c r="AB1575" i="9"/>
  <c r="AC1575" i="9"/>
  <c r="AD1575" i="9"/>
  <c r="AF1575" i="9"/>
  <c r="Z1576" i="9"/>
  <c r="AB1576" i="9"/>
  <c r="AC1576" i="9"/>
  <c r="AD1576" i="9"/>
  <c r="AF1576" i="9"/>
  <c r="Z1577" i="9"/>
  <c r="AB1577" i="9"/>
  <c r="AC1577" i="9"/>
  <c r="AD1577" i="9"/>
  <c r="AF1577" i="9"/>
  <c r="Z1578" i="9"/>
  <c r="AB1578" i="9"/>
  <c r="AC1578" i="9"/>
  <c r="AD1578" i="9"/>
  <c r="AF1578" i="9"/>
  <c r="Z1579" i="9"/>
  <c r="AB1579" i="9"/>
  <c r="AC1579" i="9"/>
  <c r="AD1579" i="9"/>
  <c r="AF1579" i="9"/>
  <c r="Z1580" i="9"/>
  <c r="AB1580" i="9"/>
  <c r="AC1580" i="9"/>
  <c r="AD1580" i="9"/>
  <c r="AF1580" i="9"/>
  <c r="Z1581" i="9"/>
  <c r="AB1581" i="9"/>
  <c r="AC1581" i="9"/>
  <c r="AD1581" i="9"/>
  <c r="AF1581" i="9"/>
  <c r="Z1582" i="9"/>
  <c r="AB1582" i="9"/>
  <c r="AC1582" i="9"/>
  <c r="AD1582" i="9"/>
  <c r="AF1582" i="9"/>
  <c r="Z1583" i="9"/>
  <c r="AB1583" i="9"/>
  <c r="AC1583" i="9"/>
  <c r="AD1583" i="9"/>
  <c r="AF1583" i="9"/>
  <c r="Z1584" i="9"/>
  <c r="AB1584" i="9"/>
  <c r="AC1584" i="9"/>
  <c r="AD1584" i="9"/>
  <c r="AF1584" i="9"/>
  <c r="Z1585" i="9"/>
  <c r="AB1585" i="9"/>
  <c r="AC1585" i="9"/>
  <c r="AD1585" i="9"/>
  <c r="AF1585" i="9"/>
  <c r="Z1586" i="9"/>
  <c r="AB1586" i="9"/>
  <c r="AC1586" i="9"/>
  <c r="AD1586" i="9"/>
  <c r="AF1586" i="9"/>
  <c r="Z1587" i="9"/>
  <c r="AB1587" i="9"/>
  <c r="AC1587" i="9"/>
  <c r="AD1587" i="9"/>
  <c r="AF1587" i="9"/>
  <c r="Z1588" i="9"/>
  <c r="AB1588" i="9"/>
  <c r="AC1588" i="9"/>
  <c r="AD1588" i="9"/>
  <c r="AF1588" i="9"/>
  <c r="Z1589" i="9"/>
  <c r="AB1589" i="9"/>
  <c r="AC1589" i="9"/>
  <c r="AD1589" i="9"/>
  <c r="AF1589" i="9"/>
  <c r="Z1590" i="9"/>
  <c r="AB1590" i="9"/>
  <c r="AC1590" i="9"/>
  <c r="AD1590" i="9"/>
  <c r="AF1590" i="9"/>
  <c r="Z1591" i="9"/>
  <c r="AB1591" i="9"/>
  <c r="AC1591" i="9"/>
  <c r="AD1591" i="9"/>
  <c r="AF1591" i="9"/>
  <c r="Z1592" i="9"/>
  <c r="AB1592" i="9"/>
  <c r="AC1592" i="9"/>
  <c r="AD1592" i="9"/>
  <c r="AF1592" i="9"/>
  <c r="Z1593" i="9"/>
  <c r="AB1593" i="9"/>
  <c r="AC1593" i="9"/>
  <c r="AD1593" i="9"/>
  <c r="AF1593" i="9"/>
  <c r="Z1594" i="9"/>
  <c r="AB1594" i="9"/>
  <c r="AC1594" i="9"/>
  <c r="AD1594" i="9"/>
  <c r="AF1594" i="9"/>
  <c r="Z1595" i="9"/>
  <c r="AB1595" i="9"/>
  <c r="AC1595" i="9"/>
  <c r="AD1595" i="9"/>
  <c r="AF1595" i="9"/>
  <c r="Z1596" i="9"/>
  <c r="AB1596" i="9"/>
  <c r="AC1596" i="9"/>
  <c r="AD1596" i="9"/>
  <c r="AF1596" i="9"/>
  <c r="Z1597" i="9"/>
  <c r="AB1597" i="9"/>
  <c r="AC1597" i="9"/>
  <c r="AD1597" i="9"/>
  <c r="AF1597" i="9"/>
  <c r="Z1598" i="9"/>
  <c r="AB1598" i="9"/>
  <c r="AC1598" i="9"/>
  <c r="AD1598" i="9"/>
  <c r="AF1598" i="9"/>
  <c r="Z1599" i="9"/>
  <c r="AB1599" i="9"/>
  <c r="AC1599" i="9"/>
  <c r="AD1599" i="9"/>
  <c r="AF1599" i="9"/>
  <c r="Z1600" i="9"/>
  <c r="AB1600" i="9"/>
  <c r="AC1600" i="9"/>
  <c r="AD1600" i="9"/>
  <c r="AF1600" i="9"/>
  <c r="Z1601" i="9"/>
  <c r="AB1601" i="9"/>
  <c r="AC1601" i="9"/>
  <c r="AD1601" i="9"/>
  <c r="AF1601" i="9"/>
  <c r="Z1602" i="9"/>
  <c r="AB1602" i="9"/>
  <c r="AC1602" i="9"/>
  <c r="AD1602" i="9"/>
  <c r="AF1602" i="9"/>
  <c r="Z1603" i="9"/>
  <c r="AB1603" i="9"/>
  <c r="AC1603" i="9"/>
  <c r="AD1603" i="9"/>
  <c r="AF1603" i="9"/>
  <c r="Z1604" i="9"/>
  <c r="AB1604" i="9"/>
  <c r="AC1604" i="9"/>
  <c r="AD1604" i="9"/>
  <c r="AF1604" i="9"/>
  <c r="Z1605" i="9"/>
  <c r="AB1605" i="9"/>
  <c r="AC1605" i="9"/>
  <c r="AD1605" i="9"/>
  <c r="AF1605" i="9"/>
  <c r="Z1606" i="9"/>
  <c r="AB1606" i="9"/>
  <c r="AC1606" i="9"/>
  <c r="AD1606" i="9"/>
  <c r="AF1606" i="9"/>
  <c r="Z1607" i="9"/>
  <c r="AB1607" i="9"/>
  <c r="AC1607" i="9"/>
  <c r="AD1607" i="9"/>
  <c r="AF1607" i="9"/>
  <c r="Z1608" i="9"/>
  <c r="AB1608" i="9"/>
  <c r="AC1608" i="9"/>
  <c r="AD1608" i="9"/>
  <c r="AF1608" i="9"/>
  <c r="Z1609" i="9"/>
  <c r="AB1609" i="9"/>
  <c r="AC1609" i="9"/>
  <c r="AD1609" i="9"/>
  <c r="AF1609" i="9"/>
  <c r="Z1610" i="9"/>
  <c r="AB1610" i="9"/>
  <c r="AC1610" i="9"/>
  <c r="AD1610" i="9"/>
  <c r="AF1610" i="9"/>
  <c r="Z1611" i="9"/>
  <c r="AB1611" i="9"/>
  <c r="AC1611" i="9"/>
  <c r="AD1611" i="9"/>
  <c r="AF1611" i="9"/>
  <c r="Z1612" i="9"/>
  <c r="AB1612" i="9"/>
  <c r="AC1612" i="9"/>
  <c r="AD1612" i="9"/>
  <c r="AF1612" i="9"/>
  <c r="Z1613" i="9"/>
  <c r="AB1613" i="9"/>
  <c r="AC1613" i="9"/>
  <c r="AD1613" i="9"/>
  <c r="AF1613" i="9"/>
  <c r="Z1614" i="9"/>
  <c r="AB1614" i="9"/>
  <c r="AC1614" i="9"/>
  <c r="AD1614" i="9"/>
  <c r="AF1614" i="9"/>
  <c r="Z1615" i="9"/>
  <c r="AB1615" i="9"/>
  <c r="AC1615" i="9"/>
  <c r="AD1615" i="9"/>
  <c r="AF1615" i="9"/>
  <c r="Z1616" i="9"/>
  <c r="AB1616" i="9"/>
  <c r="AC1616" i="9"/>
  <c r="AD1616" i="9"/>
  <c r="AF1616" i="9"/>
  <c r="Z1617" i="9"/>
  <c r="AB1617" i="9"/>
  <c r="AC1617" i="9"/>
  <c r="AD1617" i="9"/>
  <c r="AF1617" i="9"/>
  <c r="Z1618" i="9"/>
  <c r="AB1618" i="9"/>
  <c r="AC1618" i="9"/>
  <c r="AD1618" i="9"/>
  <c r="AF1618" i="9"/>
  <c r="Z1619" i="9"/>
  <c r="AB1619" i="9"/>
  <c r="AC1619" i="9"/>
  <c r="AD1619" i="9"/>
  <c r="AF1619" i="9"/>
  <c r="Z1620" i="9"/>
  <c r="AB1620" i="9"/>
  <c r="AC1620" i="9"/>
  <c r="AD1620" i="9"/>
  <c r="AF1620" i="9"/>
  <c r="Z1621" i="9"/>
  <c r="AB1621" i="9"/>
  <c r="AC1621" i="9"/>
  <c r="AD1621" i="9"/>
  <c r="AF1621" i="9"/>
  <c r="Z1622" i="9"/>
  <c r="AB1622" i="9"/>
  <c r="AC1622" i="9"/>
  <c r="AD1622" i="9"/>
  <c r="AF1622" i="9"/>
  <c r="Z1623" i="9"/>
  <c r="AB1623" i="9"/>
  <c r="AC1623" i="9"/>
  <c r="AD1623" i="9"/>
  <c r="AF1623" i="9"/>
  <c r="Z1624" i="9"/>
  <c r="AB1624" i="9"/>
  <c r="AC1624" i="9"/>
  <c r="AD1624" i="9"/>
  <c r="AF1624" i="9"/>
  <c r="Z1625" i="9"/>
  <c r="AB1625" i="9"/>
  <c r="AC1625" i="9"/>
  <c r="AD1625" i="9"/>
  <c r="AF1625" i="9"/>
  <c r="Z1626" i="9"/>
  <c r="AB1626" i="9"/>
  <c r="AC1626" i="9"/>
  <c r="AD1626" i="9"/>
  <c r="AF1626" i="9"/>
  <c r="Z1627" i="9"/>
  <c r="AB1627" i="9"/>
  <c r="AC1627" i="9"/>
  <c r="AD1627" i="9"/>
  <c r="AF1627" i="9"/>
  <c r="Z1628" i="9"/>
  <c r="AB1628" i="9"/>
  <c r="AC1628" i="9"/>
  <c r="AD1628" i="9"/>
  <c r="AF1628" i="9"/>
  <c r="Z1629" i="9"/>
  <c r="AB1629" i="9"/>
  <c r="AC1629" i="9"/>
  <c r="AD1629" i="9"/>
  <c r="AF1629" i="9"/>
  <c r="Z1630" i="9"/>
  <c r="AB1630" i="9"/>
  <c r="AC1630" i="9"/>
  <c r="AD1630" i="9"/>
  <c r="AF1630" i="9"/>
  <c r="Z1631" i="9"/>
  <c r="AB1631" i="9"/>
  <c r="AC1631" i="9"/>
  <c r="AD1631" i="9"/>
  <c r="AF1631" i="9"/>
  <c r="Z1632" i="9"/>
  <c r="AB1632" i="9"/>
  <c r="AC1632" i="9"/>
  <c r="AD1632" i="9"/>
  <c r="AF1632" i="9"/>
  <c r="Z1633" i="9"/>
  <c r="AB1633" i="9"/>
  <c r="AC1633" i="9"/>
  <c r="AD1633" i="9"/>
  <c r="AF1633" i="9"/>
  <c r="Z1634" i="9"/>
  <c r="AB1634" i="9"/>
  <c r="AC1634" i="9"/>
  <c r="AD1634" i="9"/>
  <c r="AF1634" i="9"/>
  <c r="Z1635" i="9"/>
  <c r="AB1635" i="9"/>
  <c r="AC1635" i="9"/>
  <c r="AD1635" i="9"/>
  <c r="AF1635" i="9"/>
  <c r="Z1636" i="9"/>
  <c r="AB1636" i="9"/>
  <c r="AC1636" i="9"/>
  <c r="AD1636" i="9"/>
  <c r="AF1636" i="9"/>
  <c r="Z1637" i="9"/>
  <c r="AB1637" i="9"/>
  <c r="AC1637" i="9"/>
  <c r="AD1637" i="9"/>
  <c r="AF1637" i="9"/>
  <c r="Z1638" i="9"/>
  <c r="AB1638" i="9"/>
  <c r="AC1638" i="9"/>
  <c r="AD1638" i="9"/>
  <c r="AF1638" i="9"/>
  <c r="Z1639" i="9"/>
  <c r="AB1639" i="9"/>
  <c r="AC1639" i="9"/>
  <c r="AD1639" i="9"/>
  <c r="AF1639" i="9"/>
  <c r="Z1640" i="9"/>
  <c r="AB1640" i="9"/>
  <c r="AC1640" i="9"/>
  <c r="AD1640" i="9"/>
  <c r="AF1640" i="9"/>
  <c r="Z1641" i="9"/>
  <c r="AB1641" i="9"/>
  <c r="AC1641" i="9"/>
  <c r="AD1641" i="9"/>
  <c r="AF1641" i="9"/>
  <c r="Z1642" i="9"/>
  <c r="AB1642" i="9"/>
  <c r="AC1642" i="9"/>
  <c r="AD1642" i="9"/>
  <c r="AF1642" i="9"/>
  <c r="Z1643" i="9"/>
  <c r="AB1643" i="9"/>
  <c r="AC1643" i="9"/>
  <c r="AD1643" i="9"/>
  <c r="AF1643" i="9"/>
  <c r="Z1644" i="9"/>
  <c r="AB1644" i="9"/>
  <c r="AC1644" i="9"/>
  <c r="AD1644" i="9"/>
  <c r="AF1644" i="9"/>
  <c r="Z1645" i="9"/>
  <c r="AB1645" i="9"/>
  <c r="AC1645" i="9"/>
  <c r="AD1645" i="9"/>
  <c r="AF1645" i="9"/>
  <c r="Z1646" i="9"/>
  <c r="AB1646" i="9"/>
  <c r="AC1646" i="9"/>
  <c r="AD1646" i="9"/>
  <c r="AF1646" i="9"/>
  <c r="Z1647" i="9"/>
  <c r="AB1647" i="9"/>
  <c r="AC1647" i="9"/>
  <c r="AD1647" i="9"/>
  <c r="AF1647" i="9"/>
  <c r="Z1648" i="9"/>
  <c r="AB1648" i="9"/>
  <c r="AC1648" i="9"/>
  <c r="AD1648" i="9"/>
  <c r="AF1648" i="9"/>
  <c r="Z1649" i="9"/>
  <c r="AB1649" i="9"/>
  <c r="AC1649" i="9"/>
  <c r="AD1649" i="9"/>
  <c r="AF1649" i="9"/>
  <c r="Z1650" i="9"/>
  <c r="AB1650" i="9"/>
  <c r="AC1650" i="9"/>
  <c r="AD1650" i="9"/>
  <c r="AF1650" i="9"/>
  <c r="Z1651" i="9"/>
  <c r="AB1651" i="9"/>
  <c r="AC1651" i="9"/>
  <c r="AD1651" i="9"/>
  <c r="AF1651" i="9"/>
  <c r="Z1652" i="9"/>
  <c r="AB1652" i="9"/>
  <c r="AC1652" i="9"/>
  <c r="AD1652" i="9"/>
  <c r="AF1652" i="9"/>
  <c r="Z1653" i="9"/>
  <c r="AB1653" i="9"/>
  <c r="AC1653" i="9"/>
  <c r="AD1653" i="9"/>
  <c r="AF1653" i="9"/>
  <c r="Z1654" i="9"/>
  <c r="AB1654" i="9"/>
  <c r="AC1654" i="9"/>
  <c r="AD1654" i="9"/>
  <c r="AF1654" i="9"/>
  <c r="Z1655" i="9"/>
  <c r="AB1655" i="9"/>
  <c r="AC1655" i="9"/>
  <c r="AD1655" i="9"/>
  <c r="AF1655" i="9"/>
  <c r="Z1656" i="9"/>
  <c r="AB1656" i="9"/>
  <c r="AC1656" i="9"/>
  <c r="AD1656" i="9"/>
  <c r="AF1656" i="9"/>
  <c r="Z1657" i="9"/>
  <c r="AB1657" i="9"/>
  <c r="AC1657" i="9"/>
  <c r="AD1657" i="9"/>
  <c r="AF1657" i="9"/>
  <c r="Z1658" i="9"/>
  <c r="AB1658" i="9"/>
  <c r="AC1658" i="9"/>
  <c r="AD1658" i="9"/>
  <c r="AF1658" i="9"/>
  <c r="Z1659" i="9"/>
  <c r="AB1659" i="9"/>
  <c r="AC1659" i="9"/>
  <c r="AD1659" i="9"/>
  <c r="AF1659" i="9"/>
  <c r="Z1660" i="9"/>
  <c r="AB1660" i="9"/>
  <c r="AC1660" i="9"/>
  <c r="AD1660" i="9"/>
  <c r="AF1660" i="9"/>
  <c r="Z1661" i="9"/>
  <c r="AB1661" i="9"/>
  <c r="AC1661" i="9"/>
  <c r="AD1661" i="9"/>
  <c r="AF1661" i="9"/>
  <c r="Z1662" i="9"/>
  <c r="AB1662" i="9"/>
  <c r="AC1662" i="9"/>
  <c r="AD1662" i="9"/>
  <c r="AF1662" i="9"/>
  <c r="Z1663" i="9"/>
  <c r="AB1663" i="9"/>
  <c r="AC1663" i="9"/>
  <c r="AD1663" i="9"/>
  <c r="AF1663" i="9"/>
  <c r="Z1664" i="9"/>
  <c r="AB1664" i="9"/>
  <c r="AC1664" i="9"/>
  <c r="AD1664" i="9"/>
  <c r="AF1664" i="9"/>
  <c r="Z1665" i="9"/>
  <c r="AB1665" i="9"/>
  <c r="AC1665" i="9"/>
  <c r="AD1665" i="9"/>
  <c r="AF1665" i="9"/>
  <c r="Z1666" i="9"/>
  <c r="AB1666" i="9"/>
  <c r="AC1666" i="9"/>
  <c r="AD1666" i="9"/>
  <c r="AF1666" i="9"/>
  <c r="Z1667" i="9"/>
  <c r="AB1667" i="9"/>
  <c r="AC1667" i="9"/>
  <c r="AD1667" i="9"/>
  <c r="AF1667" i="9"/>
  <c r="Z1668" i="9"/>
  <c r="AB1668" i="9"/>
  <c r="AC1668" i="9"/>
  <c r="AD1668" i="9"/>
  <c r="AF1668" i="9"/>
  <c r="Z1669" i="9"/>
  <c r="AB1669" i="9"/>
  <c r="AC1669" i="9"/>
  <c r="AD1669" i="9"/>
  <c r="AF1669" i="9"/>
  <c r="Z1670" i="9"/>
  <c r="AB1670" i="9"/>
  <c r="AC1670" i="9"/>
  <c r="AD1670" i="9"/>
  <c r="AF1670" i="9"/>
  <c r="Z1671" i="9"/>
  <c r="AB1671" i="9"/>
  <c r="AC1671" i="9"/>
  <c r="AD1671" i="9"/>
  <c r="AF1671" i="9"/>
  <c r="Z1672" i="9"/>
  <c r="AB1672" i="9"/>
  <c r="AC1672" i="9"/>
  <c r="AD1672" i="9"/>
  <c r="AF1672" i="9"/>
  <c r="Z1673" i="9"/>
  <c r="AB1673" i="9"/>
  <c r="AC1673" i="9"/>
  <c r="AD1673" i="9"/>
  <c r="AF1673" i="9"/>
  <c r="Z1674" i="9"/>
  <c r="AB1674" i="9"/>
  <c r="AC1674" i="9"/>
  <c r="AD1674" i="9"/>
  <c r="AF1674" i="9"/>
  <c r="Z1675" i="9"/>
  <c r="AB1675" i="9"/>
  <c r="AC1675" i="9"/>
  <c r="AD1675" i="9"/>
  <c r="AF1675" i="9"/>
  <c r="Z1676" i="9"/>
  <c r="AB1676" i="9"/>
  <c r="AC1676" i="9"/>
  <c r="AD1676" i="9"/>
  <c r="AF1676" i="9"/>
  <c r="Z1677" i="9"/>
  <c r="AB1677" i="9"/>
  <c r="AC1677" i="9"/>
  <c r="AD1677" i="9"/>
  <c r="AF1677" i="9"/>
  <c r="Z1678" i="9"/>
  <c r="AB1678" i="9"/>
  <c r="AC1678" i="9"/>
  <c r="AD1678" i="9"/>
  <c r="AF1678" i="9"/>
  <c r="Z1679" i="9"/>
  <c r="AB1679" i="9"/>
  <c r="AC1679" i="9"/>
  <c r="AD1679" i="9"/>
  <c r="AF1679" i="9"/>
  <c r="Z1680" i="9"/>
  <c r="AB1680" i="9"/>
  <c r="AC1680" i="9"/>
  <c r="AD1680" i="9"/>
  <c r="AF1680" i="9"/>
  <c r="Z1681" i="9"/>
  <c r="AB1681" i="9"/>
  <c r="AC1681" i="9"/>
  <c r="AD1681" i="9"/>
  <c r="AF1681" i="9"/>
  <c r="Z1682" i="9"/>
  <c r="AB1682" i="9"/>
  <c r="AC1682" i="9"/>
  <c r="AD1682" i="9"/>
  <c r="AF1682" i="9"/>
  <c r="Z1683" i="9"/>
  <c r="AB1683" i="9"/>
  <c r="AC1683" i="9"/>
  <c r="AD1683" i="9"/>
  <c r="AF1683" i="9"/>
  <c r="Z1684" i="9"/>
  <c r="AB1684" i="9"/>
  <c r="AC1684" i="9"/>
  <c r="AD1684" i="9"/>
  <c r="AF1684" i="9"/>
  <c r="Z1685" i="9"/>
  <c r="AB1685" i="9"/>
  <c r="AC1685" i="9"/>
  <c r="AD1685" i="9"/>
  <c r="AF1685" i="9"/>
  <c r="Z1686" i="9"/>
  <c r="AB1686" i="9"/>
  <c r="AC1686" i="9"/>
  <c r="AD1686" i="9"/>
  <c r="AF1686" i="9"/>
  <c r="Z1687" i="9"/>
  <c r="AB1687" i="9"/>
  <c r="AC1687" i="9"/>
  <c r="AD1687" i="9"/>
  <c r="AF1687" i="9"/>
  <c r="Z1688" i="9"/>
  <c r="AB1688" i="9"/>
  <c r="AC1688" i="9"/>
  <c r="AD1688" i="9"/>
  <c r="AF1688" i="9"/>
  <c r="Z1689" i="9"/>
  <c r="AB1689" i="9"/>
  <c r="AC1689" i="9"/>
  <c r="AD1689" i="9"/>
  <c r="AF1689" i="9"/>
  <c r="Z1690" i="9"/>
  <c r="AB1690" i="9"/>
  <c r="AC1690" i="9"/>
  <c r="AD1690" i="9"/>
  <c r="AF1690" i="9"/>
  <c r="Z1691" i="9"/>
  <c r="AB1691" i="9"/>
  <c r="AC1691" i="9"/>
  <c r="AD1691" i="9"/>
  <c r="AF1691" i="9"/>
  <c r="Z1692" i="9"/>
  <c r="AB1692" i="9"/>
  <c r="AC1692" i="9"/>
  <c r="AD1692" i="9"/>
  <c r="AF1692" i="9"/>
  <c r="Z1693" i="9"/>
  <c r="AB1693" i="9"/>
  <c r="AC1693" i="9"/>
  <c r="AD1693" i="9"/>
  <c r="AF1693" i="9"/>
  <c r="Z1694" i="9"/>
  <c r="AB1694" i="9"/>
  <c r="AC1694" i="9"/>
  <c r="AD1694" i="9"/>
  <c r="AF1694" i="9"/>
  <c r="Z1695" i="9"/>
  <c r="AB1695" i="9"/>
  <c r="AC1695" i="9"/>
  <c r="AD1695" i="9"/>
  <c r="AF1695" i="9"/>
  <c r="Z1696" i="9"/>
  <c r="AB1696" i="9"/>
  <c r="AC1696" i="9"/>
  <c r="AD1696" i="9"/>
  <c r="AF1696" i="9"/>
  <c r="Z1697" i="9"/>
  <c r="AB1697" i="9"/>
  <c r="AC1697" i="9"/>
  <c r="AD1697" i="9"/>
  <c r="AF1697" i="9"/>
  <c r="Z1698" i="9"/>
  <c r="AB1698" i="9"/>
  <c r="AC1698" i="9"/>
  <c r="AD1698" i="9"/>
  <c r="AF1698" i="9"/>
  <c r="Z1699" i="9"/>
  <c r="AB1699" i="9"/>
  <c r="AC1699" i="9"/>
  <c r="AD1699" i="9"/>
  <c r="AF1699" i="9"/>
  <c r="Z1700" i="9"/>
  <c r="AB1700" i="9"/>
  <c r="AC1700" i="9"/>
  <c r="AD1700" i="9"/>
  <c r="AF1700" i="9"/>
  <c r="Z1701" i="9"/>
  <c r="AB1701" i="9"/>
  <c r="AC1701" i="9"/>
  <c r="AD1701" i="9"/>
  <c r="AF1701" i="9"/>
  <c r="Z1702" i="9"/>
  <c r="AB1702" i="9"/>
  <c r="AC1702" i="9"/>
  <c r="AD1702" i="9"/>
  <c r="AF1702" i="9"/>
  <c r="Z1703" i="9"/>
  <c r="AB1703" i="9"/>
  <c r="AC1703" i="9"/>
  <c r="AD1703" i="9"/>
  <c r="AF1703" i="9"/>
  <c r="Z1704" i="9"/>
  <c r="AB1704" i="9"/>
  <c r="AC1704" i="9"/>
  <c r="AD1704" i="9"/>
  <c r="AF1704" i="9"/>
  <c r="Z1705" i="9"/>
  <c r="AB1705" i="9"/>
  <c r="AC1705" i="9"/>
  <c r="AD1705" i="9"/>
  <c r="AF1705" i="9"/>
  <c r="Z1706" i="9"/>
  <c r="AB1706" i="9"/>
  <c r="AC1706" i="9"/>
  <c r="AD1706" i="9"/>
  <c r="AF1706" i="9"/>
  <c r="Z1707" i="9"/>
  <c r="AB1707" i="9"/>
  <c r="AC1707" i="9"/>
  <c r="AD1707" i="9"/>
  <c r="AF1707" i="9"/>
  <c r="Z1708" i="9"/>
  <c r="AB1708" i="9"/>
  <c r="AC1708" i="9"/>
  <c r="AD1708" i="9"/>
  <c r="AF1708" i="9"/>
  <c r="Z1709" i="9"/>
  <c r="AB1709" i="9"/>
  <c r="AC1709" i="9"/>
  <c r="AD1709" i="9"/>
  <c r="AF1709" i="9"/>
  <c r="Z1710" i="9"/>
  <c r="AB1710" i="9"/>
  <c r="AC1710" i="9"/>
  <c r="AD1710" i="9"/>
  <c r="AF1710" i="9"/>
  <c r="Z1711" i="9"/>
  <c r="AB1711" i="9"/>
  <c r="AC1711" i="9"/>
  <c r="AD1711" i="9"/>
  <c r="AF1711" i="9"/>
  <c r="Z1712" i="9"/>
  <c r="AB1712" i="9"/>
  <c r="AC1712" i="9"/>
  <c r="AD1712" i="9"/>
  <c r="AF1712" i="9"/>
  <c r="Z1713" i="9"/>
  <c r="AB1713" i="9"/>
  <c r="AC1713" i="9"/>
  <c r="AD1713" i="9"/>
  <c r="AF1713" i="9"/>
  <c r="Z1714" i="9"/>
  <c r="AB1714" i="9"/>
  <c r="AC1714" i="9"/>
  <c r="AD1714" i="9"/>
  <c r="AF1714" i="9"/>
  <c r="Z1715" i="9"/>
  <c r="AB1715" i="9"/>
  <c r="AC1715" i="9"/>
  <c r="AD1715" i="9"/>
  <c r="AF1715" i="9"/>
  <c r="Z1716" i="9"/>
  <c r="AB1716" i="9"/>
  <c r="AC1716" i="9"/>
  <c r="AD1716" i="9"/>
  <c r="AF1716" i="9"/>
  <c r="Z1717" i="9"/>
  <c r="AB1717" i="9"/>
  <c r="AC1717" i="9"/>
  <c r="AD1717" i="9"/>
  <c r="AF1717" i="9"/>
  <c r="Z1718" i="9"/>
  <c r="AB1718" i="9"/>
  <c r="AC1718" i="9"/>
  <c r="AD1718" i="9"/>
  <c r="AF1718" i="9"/>
  <c r="Z1719" i="9"/>
  <c r="AB1719" i="9"/>
  <c r="AC1719" i="9"/>
  <c r="AD1719" i="9"/>
  <c r="AF1719" i="9"/>
  <c r="Z1720" i="9"/>
  <c r="AB1720" i="9"/>
  <c r="AC1720" i="9"/>
  <c r="AD1720" i="9"/>
  <c r="AF1720" i="9"/>
  <c r="Z1721" i="9"/>
  <c r="AB1721" i="9"/>
  <c r="AC1721" i="9"/>
  <c r="AD1721" i="9"/>
  <c r="AF1721" i="9"/>
  <c r="Z1722" i="9"/>
  <c r="AB1722" i="9"/>
  <c r="AC1722" i="9"/>
  <c r="AD1722" i="9"/>
  <c r="AF1722" i="9"/>
  <c r="Z1723" i="9"/>
  <c r="AB1723" i="9"/>
  <c r="AC1723" i="9"/>
  <c r="AD1723" i="9"/>
  <c r="AF1723" i="9"/>
  <c r="Z1724" i="9"/>
  <c r="AB1724" i="9"/>
  <c r="AC1724" i="9"/>
  <c r="AD1724" i="9"/>
  <c r="AF1724" i="9"/>
  <c r="Z1725" i="9"/>
  <c r="AB1725" i="9"/>
  <c r="AC1725" i="9"/>
  <c r="AD1725" i="9"/>
  <c r="AF1725" i="9"/>
  <c r="Z1726" i="9"/>
  <c r="AB1726" i="9"/>
  <c r="AC1726" i="9"/>
  <c r="AD1726" i="9"/>
  <c r="AF1726" i="9"/>
  <c r="Z1727" i="9"/>
  <c r="AB1727" i="9"/>
  <c r="AC1727" i="9"/>
  <c r="AD1727" i="9"/>
  <c r="AF1727" i="9"/>
  <c r="Z1728" i="9"/>
  <c r="AB1728" i="9"/>
  <c r="AC1728" i="9"/>
  <c r="AD1728" i="9"/>
  <c r="AF1728" i="9"/>
  <c r="Z1729" i="9"/>
  <c r="AB1729" i="9"/>
  <c r="AC1729" i="9"/>
  <c r="AD1729" i="9"/>
  <c r="AF1729" i="9"/>
  <c r="Z1730" i="9"/>
  <c r="AB1730" i="9"/>
  <c r="AC1730" i="9"/>
  <c r="AD1730" i="9"/>
  <c r="AF1730" i="9"/>
  <c r="Z1731" i="9"/>
  <c r="AB1731" i="9"/>
  <c r="AC1731" i="9"/>
  <c r="AD1731" i="9"/>
  <c r="AF1731" i="9"/>
  <c r="Z1732" i="9"/>
  <c r="AB1732" i="9"/>
  <c r="AC1732" i="9"/>
  <c r="AD1732" i="9"/>
  <c r="AF1732" i="9"/>
  <c r="Z1733" i="9"/>
  <c r="AB1733" i="9"/>
  <c r="AC1733" i="9"/>
  <c r="AD1733" i="9"/>
  <c r="AF1733" i="9"/>
  <c r="Z1734" i="9"/>
  <c r="AB1734" i="9"/>
  <c r="AC1734" i="9"/>
  <c r="AD1734" i="9"/>
  <c r="AF1734" i="9"/>
  <c r="Z1735" i="9"/>
  <c r="AB1735" i="9"/>
  <c r="AC1735" i="9"/>
  <c r="AD1735" i="9"/>
  <c r="AF1735" i="9"/>
  <c r="Z1736" i="9"/>
  <c r="AB1736" i="9"/>
  <c r="AC1736" i="9"/>
  <c r="AD1736" i="9"/>
  <c r="AF1736" i="9"/>
  <c r="Z1737" i="9"/>
  <c r="AB1737" i="9"/>
  <c r="AC1737" i="9"/>
  <c r="AD1737" i="9"/>
  <c r="AF1737" i="9"/>
  <c r="Z1738" i="9"/>
  <c r="AB1738" i="9"/>
  <c r="AC1738" i="9"/>
  <c r="AD1738" i="9"/>
  <c r="AF1738" i="9"/>
  <c r="Z1739" i="9"/>
  <c r="AB1739" i="9"/>
  <c r="AC1739" i="9"/>
  <c r="AD1739" i="9"/>
  <c r="AF1739" i="9"/>
  <c r="Z1740" i="9"/>
  <c r="AB1740" i="9"/>
  <c r="AC1740" i="9"/>
  <c r="AD1740" i="9"/>
  <c r="AF1740" i="9"/>
  <c r="Z1741" i="9"/>
  <c r="AB1741" i="9"/>
  <c r="AC1741" i="9"/>
  <c r="AD1741" i="9"/>
  <c r="AF1741" i="9"/>
  <c r="Z1742" i="9"/>
  <c r="AB1742" i="9"/>
  <c r="AC1742" i="9"/>
  <c r="AD1742" i="9"/>
  <c r="AF1742" i="9"/>
  <c r="Z1743" i="9"/>
  <c r="AB1743" i="9"/>
  <c r="AC1743" i="9"/>
  <c r="AD1743" i="9"/>
  <c r="AF1743" i="9"/>
  <c r="Z1744" i="9"/>
  <c r="AB1744" i="9"/>
  <c r="AC1744" i="9"/>
  <c r="AD1744" i="9"/>
  <c r="AF1744" i="9"/>
  <c r="Z1745" i="9"/>
  <c r="AB1745" i="9"/>
  <c r="AC1745" i="9"/>
  <c r="AD1745" i="9"/>
  <c r="AF1745" i="9"/>
  <c r="Z1746" i="9"/>
  <c r="AB1746" i="9"/>
  <c r="AC1746" i="9"/>
  <c r="AD1746" i="9"/>
  <c r="AF1746" i="9"/>
  <c r="Z1747" i="9"/>
  <c r="AB1747" i="9"/>
  <c r="AC1747" i="9"/>
  <c r="AD1747" i="9"/>
  <c r="AF1747" i="9"/>
  <c r="Z1748" i="9"/>
  <c r="AB1748" i="9"/>
  <c r="AC1748" i="9"/>
  <c r="AD1748" i="9"/>
  <c r="AF1748" i="9"/>
  <c r="Z1749" i="9"/>
  <c r="AB1749" i="9"/>
  <c r="AC1749" i="9"/>
  <c r="AD1749" i="9"/>
  <c r="AF1749" i="9"/>
  <c r="Z1750" i="9"/>
  <c r="AB1750" i="9"/>
  <c r="AC1750" i="9"/>
  <c r="AD1750" i="9"/>
  <c r="AF1750" i="9"/>
  <c r="Z1751" i="9"/>
  <c r="AB1751" i="9"/>
  <c r="AC1751" i="9"/>
  <c r="AD1751" i="9"/>
  <c r="AF1751" i="9"/>
  <c r="Z1752" i="9"/>
  <c r="AB1752" i="9"/>
  <c r="AC1752" i="9"/>
  <c r="AD1752" i="9"/>
  <c r="AF1752" i="9"/>
  <c r="Z1753" i="9"/>
  <c r="AB1753" i="9"/>
  <c r="AC1753" i="9"/>
  <c r="AD1753" i="9"/>
  <c r="AF1753" i="9"/>
  <c r="Z1754" i="9"/>
  <c r="AB1754" i="9"/>
  <c r="AC1754" i="9"/>
  <c r="AD1754" i="9"/>
  <c r="AF1754" i="9"/>
  <c r="Z1755" i="9"/>
  <c r="AB1755" i="9"/>
  <c r="AC1755" i="9"/>
  <c r="AD1755" i="9"/>
  <c r="AF1755" i="9"/>
  <c r="Z1756" i="9"/>
  <c r="AB1756" i="9"/>
  <c r="AC1756" i="9"/>
  <c r="AD1756" i="9"/>
  <c r="AF1756" i="9"/>
  <c r="Z1757" i="9"/>
  <c r="AB1757" i="9"/>
  <c r="AC1757" i="9"/>
  <c r="AD1757" i="9"/>
  <c r="AF1757" i="9"/>
  <c r="Z1758" i="9"/>
  <c r="AB1758" i="9"/>
  <c r="AC1758" i="9"/>
  <c r="AD1758" i="9"/>
  <c r="AF1758" i="9"/>
  <c r="Z1759" i="9"/>
  <c r="AB1759" i="9"/>
  <c r="AC1759" i="9"/>
  <c r="AD1759" i="9"/>
  <c r="AF1759" i="9"/>
  <c r="Z1760" i="9"/>
  <c r="AB1760" i="9"/>
  <c r="AC1760" i="9"/>
  <c r="AD1760" i="9"/>
  <c r="AF1760" i="9"/>
  <c r="Z1761" i="9"/>
  <c r="AB1761" i="9"/>
  <c r="AC1761" i="9"/>
  <c r="AD1761" i="9"/>
  <c r="AF1761" i="9"/>
  <c r="Z1762" i="9"/>
  <c r="AB1762" i="9"/>
  <c r="AC1762" i="9"/>
  <c r="AD1762" i="9"/>
  <c r="AF1762" i="9"/>
  <c r="Z1763" i="9"/>
  <c r="AB1763" i="9"/>
  <c r="AC1763" i="9"/>
  <c r="AD1763" i="9"/>
  <c r="AF1763" i="9"/>
  <c r="Z1764" i="9"/>
  <c r="AB1764" i="9"/>
  <c r="AC1764" i="9"/>
  <c r="AD1764" i="9"/>
  <c r="AF1764" i="9"/>
  <c r="Z1765" i="9"/>
  <c r="AB1765" i="9"/>
  <c r="AC1765" i="9"/>
  <c r="AD1765" i="9"/>
  <c r="AF1765" i="9"/>
  <c r="Z1766" i="9"/>
  <c r="AB1766" i="9"/>
  <c r="AC1766" i="9"/>
  <c r="AD1766" i="9"/>
  <c r="AF1766" i="9"/>
  <c r="Z1767" i="9"/>
  <c r="AB1767" i="9"/>
  <c r="AC1767" i="9"/>
  <c r="AD1767" i="9"/>
  <c r="AF1767" i="9"/>
  <c r="Z1768" i="9"/>
  <c r="AB1768" i="9"/>
  <c r="AC1768" i="9"/>
  <c r="AD1768" i="9"/>
  <c r="AF1768" i="9"/>
  <c r="Z1769" i="9"/>
  <c r="AB1769" i="9"/>
  <c r="AC1769" i="9"/>
  <c r="AD1769" i="9"/>
  <c r="AF1769" i="9"/>
  <c r="Z1770" i="9"/>
  <c r="AB1770" i="9"/>
  <c r="AC1770" i="9"/>
  <c r="AD1770" i="9"/>
  <c r="AF1770" i="9"/>
  <c r="Z1771" i="9"/>
  <c r="AB1771" i="9"/>
  <c r="AC1771" i="9"/>
  <c r="AD1771" i="9"/>
  <c r="AF1771" i="9"/>
  <c r="Z1772" i="9"/>
  <c r="AB1772" i="9"/>
  <c r="AC1772" i="9"/>
  <c r="AD1772" i="9"/>
  <c r="AF1772" i="9"/>
  <c r="Z1773" i="9"/>
  <c r="AB1773" i="9"/>
  <c r="AC1773" i="9"/>
  <c r="AD1773" i="9"/>
  <c r="AF1773" i="9"/>
  <c r="Z1774" i="9"/>
  <c r="AB1774" i="9"/>
  <c r="AC1774" i="9"/>
  <c r="AD1774" i="9"/>
  <c r="AF1774" i="9"/>
  <c r="Z1775" i="9"/>
  <c r="AB1775" i="9"/>
  <c r="AC1775" i="9"/>
  <c r="AD1775" i="9"/>
  <c r="AF1775" i="9"/>
  <c r="Z1776" i="9"/>
  <c r="AB1776" i="9"/>
  <c r="AC1776" i="9"/>
  <c r="AD1776" i="9"/>
  <c r="AF1776" i="9"/>
  <c r="Z1777" i="9"/>
  <c r="AB1777" i="9"/>
  <c r="AC1777" i="9"/>
  <c r="AD1777" i="9"/>
  <c r="AF1777" i="9"/>
  <c r="Z1778" i="9"/>
  <c r="AB1778" i="9"/>
  <c r="AC1778" i="9"/>
  <c r="AD1778" i="9"/>
  <c r="AF1778" i="9"/>
  <c r="Z1779" i="9"/>
  <c r="AB1779" i="9"/>
  <c r="AC1779" i="9"/>
  <c r="AD1779" i="9"/>
  <c r="AF1779" i="9"/>
  <c r="Z1780" i="9"/>
  <c r="AB1780" i="9"/>
  <c r="AC1780" i="9"/>
  <c r="AD1780" i="9"/>
  <c r="AF1780" i="9"/>
  <c r="Z1781" i="9"/>
  <c r="AB1781" i="9"/>
  <c r="AC1781" i="9"/>
  <c r="AD1781" i="9"/>
  <c r="AF1781" i="9"/>
  <c r="Z1782" i="9"/>
  <c r="AB1782" i="9"/>
  <c r="AC1782" i="9"/>
  <c r="AD1782" i="9"/>
  <c r="AF1782" i="9"/>
  <c r="Z1783" i="9"/>
  <c r="AB1783" i="9"/>
  <c r="AC1783" i="9"/>
  <c r="AD1783" i="9"/>
  <c r="AF1783" i="9"/>
  <c r="Z1784" i="9"/>
  <c r="AB1784" i="9"/>
  <c r="AC1784" i="9"/>
  <c r="AD1784" i="9"/>
  <c r="AF1784" i="9"/>
  <c r="Z1785" i="9"/>
  <c r="AB1785" i="9"/>
  <c r="AC1785" i="9"/>
  <c r="AD1785" i="9"/>
  <c r="AF1785" i="9"/>
  <c r="Z1786" i="9"/>
  <c r="AB1786" i="9"/>
  <c r="AC1786" i="9"/>
  <c r="AD1786" i="9"/>
  <c r="AF1786" i="9"/>
  <c r="Z1787" i="9"/>
  <c r="AB1787" i="9"/>
  <c r="AC1787" i="9"/>
  <c r="AD1787" i="9"/>
  <c r="AF1787" i="9"/>
  <c r="Z1788" i="9"/>
  <c r="AB1788" i="9"/>
  <c r="AC1788" i="9"/>
  <c r="AD1788" i="9"/>
  <c r="AF1788" i="9"/>
  <c r="Z1789" i="9"/>
  <c r="AB1789" i="9"/>
  <c r="AC1789" i="9"/>
  <c r="AD1789" i="9"/>
  <c r="AF1789" i="9"/>
  <c r="Z1790" i="9"/>
  <c r="AB1790" i="9"/>
  <c r="AC1790" i="9"/>
  <c r="AD1790" i="9"/>
  <c r="AF1790" i="9"/>
  <c r="Z1791" i="9"/>
  <c r="AB1791" i="9"/>
  <c r="AC1791" i="9"/>
  <c r="AD1791" i="9"/>
  <c r="AF1791" i="9"/>
  <c r="Z1792" i="9"/>
  <c r="AB1792" i="9"/>
  <c r="AC1792" i="9"/>
  <c r="AD1792" i="9"/>
  <c r="AF1792" i="9"/>
  <c r="Z1793" i="9"/>
  <c r="AB1793" i="9"/>
  <c r="AC1793" i="9"/>
  <c r="AD1793" i="9"/>
  <c r="AF1793" i="9"/>
  <c r="Z1794" i="9"/>
  <c r="AB1794" i="9"/>
  <c r="AC1794" i="9"/>
  <c r="AD1794" i="9"/>
  <c r="AF1794" i="9"/>
  <c r="Z1795" i="9"/>
  <c r="AB1795" i="9"/>
  <c r="AC1795" i="9"/>
  <c r="AD1795" i="9"/>
  <c r="AF1795" i="9"/>
  <c r="Z1796" i="9"/>
  <c r="AB1796" i="9"/>
  <c r="AC1796" i="9"/>
  <c r="AD1796" i="9"/>
  <c r="AF1796" i="9"/>
  <c r="Z1797" i="9"/>
  <c r="AB1797" i="9"/>
  <c r="AC1797" i="9"/>
  <c r="AD1797" i="9"/>
  <c r="AF1797" i="9"/>
  <c r="Z1798" i="9"/>
  <c r="AB1798" i="9"/>
  <c r="AC1798" i="9"/>
  <c r="AD1798" i="9"/>
  <c r="AF1798" i="9"/>
  <c r="Z1799" i="9"/>
  <c r="AB1799" i="9"/>
  <c r="AC1799" i="9"/>
  <c r="AD1799" i="9"/>
  <c r="AF1799" i="9"/>
  <c r="Z1800" i="9"/>
  <c r="AB1800" i="9"/>
  <c r="AC1800" i="9"/>
  <c r="AD1800" i="9"/>
  <c r="AF1800" i="9"/>
  <c r="Z1801" i="9"/>
  <c r="AB1801" i="9"/>
  <c r="AC1801" i="9"/>
  <c r="AD1801" i="9"/>
  <c r="AF1801" i="9"/>
  <c r="Z1802" i="9"/>
  <c r="AB1802" i="9"/>
  <c r="AC1802" i="9"/>
  <c r="AD1802" i="9"/>
  <c r="AF1802" i="9"/>
  <c r="Z1803" i="9"/>
  <c r="AB1803" i="9"/>
  <c r="AC1803" i="9"/>
  <c r="AD1803" i="9"/>
  <c r="AF1803" i="9"/>
  <c r="Z1804" i="9"/>
  <c r="AB1804" i="9"/>
  <c r="AC1804" i="9"/>
  <c r="AD1804" i="9"/>
  <c r="AF1804" i="9"/>
  <c r="Z1805" i="9"/>
  <c r="AB1805" i="9"/>
  <c r="AC1805" i="9"/>
  <c r="AD1805" i="9"/>
  <c r="AF1805" i="9"/>
  <c r="Z1806" i="9"/>
  <c r="AB1806" i="9"/>
  <c r="AC1806" i="9"/>
  <c r="AD1806" i="9"/>
  <c r="AF1806" i="9"/>
  <c r="Z1807" i="9"/>
  <c r="AB1807" i="9"/>
  <c r="AC1807" i="9"/>
  <c r="AD1807" i="9"/>
  <c r="AF1807" i="9"/>
  <c r="Z1808" i="9"/>
  <c r="AB1808" i="9"/>
  <c r="AC1808" i="9"/>
  <c r="AD1808" i="9"/>
  <c r="AF1808" i="9"/>
  <c r="Z1809" i="9"/>
  <c r="AB1809" i="9"/>
  <c r="AC1809" i="9"/>
  <c r="AD1809" i="9"/>
  <c r="AF1809" i="9"/>
  <c r="Z1810" i="9"/>
  <c r="AB1810" i="9"/>
  <c r="AC1810" i="9"/>
  <c r="AD1810" i="9"/>
  <c r="AF1810" i="9"/>
  <c r="Z1811" i="9"/>
  <c r="AB1811" i="9"/>
  <c r="AC1811" i="9"/>
  <c r="AD1811" i="9"/>
  <c r="AF1811" i="9"/>
  <c r="Z1812" i="9"/>
  <c r="AB1812" i="9"/>
  <c r="AC1812" i="9"/>
  <c r="AD1812" i="9"/>
  <c r="AF1812" i="9"/>
  <c r="Z1813" i="9"/>
  <c r="AB1813" i="9"/>
  <c r="AC1813" i="9"/>
  <c r="AD1813" i="9"/>
  <c r="AF1813" i="9"/>
  <c r="Z1814" i="9"/>
  <c r="AB1814" i="9"/>
  <c r="AC1814" i="9"/>
  <c r="AD1814" i="9"/>
  <c r="AF1814" i="9"/>
  <c r="Z1815" i="9"/>
  <c r="AB1815" i="9"/>
  <c r="AC1815" i="9"/>
  <c r="AD1815" i="9"/>
  <c r="AF1815" i="9"/>
  <c r="Z1816" i="9"/>
  <c r="AB1816" i="9"/>
  <c r="AC1816" i="9"/>
  <c r="AD1816" i="9"/>
  <c r="AF1816" i="9"/>
  <c r="Z1817" i="9"/>
  <c r="AB1817" i="9"/>
  <c r="AC1817" i="9"/>
  <c r="AD1817" i="9"/>
  <c r="AF1817" i="9"/>
  <c r="Z1818" i="9"/>
  <c r="AB1818" i="9"/>
  <c r="AC1818" i="9"/>
  <c r="AD1818" i="9"/>
  <c r="AF1818" i="9"/>
  <c r="Z1819" i="9"/>
  <c r="AB1819" i="9"/>
  <c r="AC1819" i="9"/>
  <c r="AD1819" i="9"/>
  <c r="AF1819" i="9"/>
  <c r="Z1820" i="9"/>
  <c r="AB1820" i="9"/>
  <c r="AC1820" i="9"/>
  <c r="AD1820" i="9"/>
  <c r="AF1820" i="9"/>
  <c r="Z1821" i="9"/>
  <c r="AB1821" i="9"/>
  <c r="AC1821" i="9"/>
  <c r="AD1821" i="9"/>
  <c r="AF1821" i="9"/>
  <c r="Z1822" i="9"/>
  <c r="AB1822" i="9"/>
  <c r="AC1822" i="9"/>
  <c r="AD1822" i="9"/>
  <c r="AF1822" i="9"/>
  <c r="Z1823" i="9"/>
  <c r="AB1823" i="9"/>
  <c r="AC1823" i="9"/>
  <c r="AD1823" i="9"/>
  <c r="AF1823" i="9"/>
  <c r="Z1824" i="9"/>
  <c r="AB1824" i="9"/>
  <c r="AC1824" i="9"/>
  <c r="AD1824" i="9"/>
  <c r="AF1824" i="9"/>
  <c r="Z1825" i="9"/>
  <c r="AB1825" i="9"/>
  <c r="AC1825" i="9"/>
  <c r="AD1825" i="9"/>
  <c r="AF1825" i="9"/>
  <c r="Z1826" i="9"/>
  <c r="AB1826" i="9"/>
  <c r="AC1826" i="9"/>
  <c r="AD1826" i="9"/>
  <c r="AF1826" i="9"/>
  <c r="Z1827" i="9"/>
  <c r="AB1827" i="9"/>
  <c r="AC1827" i="9"/>
  <c r="AD1827" i="9"/>
  <c r="AF1827" i="9"/>
  <c r="Z1828" i="9"/>
  <c r="AB1828" i="9"/>
  <c r="AC1828" i="9"/>
  <c r="AD1828" i="9"/>
  <c r="AF1828" i="9"/>
  <c r="Z1829" i="9"/>
  <c r="AB1829" i="9"/>
  <c r="AC1829" i="9"/>
  <c r="AD1829" i="9"/>
  <c r="AF1829" i="9"/>
  <c r="Z1830" i="9"/>
  <c r="AB1830" i="9"/>
  <c r="AC1830" i="9"/>
  <c r="AD1830" i="9"/>
  <c r="AF1830" i="9"/>
  <c r="Z1831" i="9"/>
  <c r="AB1831" i="9"/>
  <c r="AC1831" i="9"/>
  <c r="AD1831" i="9"/>
  <c r="AF1831" i="9"/>
  <c r="Z1832" i="9"/>
  <c r="AB1832" i="9"/>
  <c r="AC1832" i="9"/>
  <c r="AD1832" i="9"/>
  <c r="AF1832" i="9"/>
  <c r="Z1833" i="9"/>
  <c r="AB1833" i="9"/>
  <c r="AC1833" i="9"/>
  <c r="AD1833" i="9"/>
  <c r="AF1833" i="9"/>
  <c r="Z1834" i="9"/>
  <c r="AB1834" i="9"/>
  <c r="AC1834" i="9"/>
  <c r="AD1834" i="9"/>
  <c r="AF1834" i="9"/>
  <c r="Z1835" i="9"/>
  <c r="AB1835" i="9"/>
  <c r="AC1835" i="9"/>
  <c r="AD1835" i="9"/>
  <c r="AF1835" i="9"/>
  <c r="Z1836" i="9"/>
  <c r="AB1836" i="9"/>
  <c r="AC1836" i="9"/>
  <c r="AD1836" i="9"/>
  <c r="AF1836" i="9"/>
  <c r="Z1837" i="9"/>
  <c r="AB1837" i="9"/>
  <c r="AC1837" i="9"/>
  <c r="AD1837" i="9"/>
  <c r="AF1837" i="9"/>
  <c r="Z1838" i="9"/>
  <c r="AB1838" i="9"/>
  <c r="AC1838" i="9"/>
  <c r="AD1838" i="9"/>
  <c r="AF1838" i="9"/>
  <c r="Z1839" i="9"/>
  <c r="AB1839" i="9"/>
  <c r="AC1839" i="9"/>
  <c r="AD1839" i="9"/>
  <c r="AF1839" i="9"/>
  <c r="Z1840" i="9"/>
  <c r="AB1840" i="9"/>
  <c r="AC1840" i="9"/>
  <c r="AD1840" i="9"/>
  <c r="AF1840" i="9"/>
  <c r="Z1841" i="9"/>
  <c r="AB1841" i="9"/>
  <c r="AC1841" i="9"/>
  <c r="AD1841" i="9"/>
  <c r="AF1841" i="9"/>
  <c r="Z1842" i="9"/>
  <c r="AB1842" i="9"/>
  <c r="AC1842" i="9"/>
  <c r="AD1842" i="9"/>
  <c r="AF1842" i="9"/>
  <c r="Z1843" i="9"/>
  <c r="AB1843" i="9"/>
  <c r="AC1843" i="9"/>
  <c r="AD1843" i="9"/>
  <c r="AF1843" i="9"/>
  <c r="Z1844" i="9"/>
  <c r="AB1844" i="9"/>
  <c r="AC1844" i="9"/>
  <c r="AD1844" i="9"/>
  <c r="AF1844" i="9"/>
  <c r="Z1845" i="9"/>
  <c r="AB1845" i="9"/>
  <c r="AC1845" i="9"/>
  <c r="AD1845" i="9"/>
  <c r="AF1845" i="9"/>
  <c r="Z1846" i="9"/>
  <c r="AB1846" i="9"/>
  <c r="AC1846" i="9"/>
  <c r="AD1846" i="9"/>
  <c r="AF1846" i="9"/>
  <c r="Z1847" i="9"/>
  <c r="AB1847" i="9"/>
  <c r="AC1847" i="9"/>
  <c r="AD1847" i="9"/>
  <c r="AF1847" i="9"/>
  <c r="Z1848" i="9"/>
  <c r="AB1848" i="9"/>
  <c r="AC1848" i="9"/>
  <c r="AD1848" i="9"/>
  <c r="AF1848" i="9"/>
  <c r="Z1849" i="9"/>
  <c r="AB1849" i="9"/>
  <c r="AC1849" i="9"/>
  <c r="AD1849" i="9"/>
  <c r="AF1849" i="9"/>
  <c r="Z1850" i="9"/>
  <c r="AB1850" i="9"/>
  <c r="AC1850" i="9"/>
  <c r="AD1850" i="9"/>
  <c r="AF1850" i="9"/>
  <c r="Z1851" i="9"/>
  <c r="AB1851" i="9"/>
  <c r="AC1851" i="9"/>
  <c r="AD1851" i="9"/>
  <c r="AF1851" i="9"/>
  <c r="Z1852" i="9"/>
  <c r="AB1852" i="9"/>
  <c r="AC1852" i="9"/>
  <c r="AD1852" i="9"/>
  <c r="AF1852" i="9"/>
  <c r="Z1853" i="9"/>
  <c r="AB1853" i="9"/>
  <c r="AC1853" i="9"/>
  <c r="AD1853" i="9"/>
  <c r="AF1853" i="9"/>
  <c r="Z1854" i="9"/>
  <c r="AB1854" i="9"/>
  <c r="AC1854" i="9"/>
  <c r="AD1854" i="9"/>
  <c r="AF1854" i="9"/>
  <c r="Z1855" i="9"/>
  <c r="AB1855" i="9"/>
  <c r="AC1855" i="9"/>
  <c r="AD1855" i="9"/>
  <c r="AF1855" i="9"/>
  <c r="Z1856" i="9"/>
  <c r="AB1856" i="9"/>
  <c r="AC1856" i="9"/>
  <c r="AD1856" i="9"/>
  <c r="AF1856" i="9"/>
  <c r="Z1857" i="9"/>
  <c r="AB1857" i="9"/>
  <c r="AC1857" i="9"/>
  <c r="AD1857" i="9"/>
  <c r="AF1857" i="9"/>
  <c r="Z1858" i="9"/>
  <c r="AB1858" i="9"/>
  <c r="AC1858" i="9"/>
  <c r="AD1858" i="9"/>
  <c r="AF1858" i="9"/>
  <c r="Z1859" i="9"/>
  <c r="AB1859" i="9"/>
  <c r="AC1859" i="9"/>
  <c r="AD1859" i="9"/>
  <c r="AF1859" i="9"/>
  <c r="Z1860" i="9"/>
  <c r="AB1860" i="9"/>
  <c r="AC1860" i="9"/>
  <c r="AD1860" i="9"/>
  <c r="AF1860" i="9"/>
  <c r="Z1861" i="9"/>
  <c r="AB1861" i="9"/>
  <c r="AC1861" i="9"/>
  <c r="AD1861" i="9"/>
  <c r="AF1861" i="9"/>
  <c r="Z1862" i="9"/>
  <c r="AB1862" i="9"/>
  <c r="AC1862" i="9"/>
  <c r="AD1862" i="9"/>
  <c r="AF1862" i="9"/>
  <c r="Z1863" i="9"/>
  <c r="AB1863" i="9"/>
  <c r="AC1863" i="9"/>
  <c r="AD1863" i="9"/>
  <c r="AF1863" i="9"/>
  <c r="Z1864" i="9"/>
  <c r="AB1864" i="9"/>
  <c r="AC1864" i="9"/>
  <c r="AD1864" i="9"/>
  <c r="AF1864" i="9"/>
  <c r="Z1865" i="9"/>
  <c r="AB1865" i="9"/>
  <c r="AC1865" i="9"/>
  <c r="AD1865" i="9"/>
  <c r="AF1865" i="9"/>
  <c r="Z1866" i="9"/>
  <c r="AB1866" i="9"/>
  <c r="AC1866" i="9"/>
  <c r="AD1866" i="9"/>
  <c r="AF1866" i="9"/>
  <c r="Z1867" i="9"/>
  <c r="AB1867" i="9"/>
  <c r="AC1867" i="9"/>
  <c r="AD1867" i="9"/>
  <c r="AF1867" i="9"/>
  <c r="Z1868" i="9"/>
  <c r="AB1868" i="9"/>
  <c r="AC1868" i="9"/>
  <c r="AD1868" i="9"/>
  <c r="AF1868" i="9"/>
  <c r="Z1869" i="9"/>
  <c r="AB1869" i="9"/>
  <c r="AC1869" i="9"/>
  <c r="AD1869" i="9"/>
  <c r="AF1869" i="9"/>
  <c r="Z1870" i="9"/>
  <c r="AB1870" i="9"/>
  <c r="AC1870" i="9"/>
  <c r="AD1870" i="9"/>
  <c r="AF1870" i="9"/>
  <c r="Z1871" i="9"/>
  <c r="AB1871" i="9"/>
  <c r="AC1871" i="9"/>
  <c r="AD1871" i="9"/>
  <c r="AF1871" i="9"/>
  <c r="Z1872" i="9"/>
  <c r="AB1872" i="9"/>
  <c r="AC1872" i="9"/>
  <c r="AD1872" i="9"/>
  <c r="AF1872" i="9"/>
  <c r="Z1873" i="9"/>
  <c r="AB1873" i="9"/>
  <c r="AC1873" i="9"/>
  <c r="AD1873" i="9"/>
  <c r="AF1873" i="9"/>
  <c r="Z1874" i="9"/>
  <c r="AB1874" i="9"/>
  <c r="AC1874" i="9"/>
  <c r="AD1874" i="9"/>
  <c r="AF1874" i="9"/>
  <c r="Z1875" i="9"/>
  <c r="AB1875" i="9"/>
  <c r="AC1875" i="9"/>
  <c r="AD1875" i="9"/>
  <c r="AF1875" i="9"/>
  <c r="Z1876" i="9"/>
  <c r="AB1876" i="9"/>
  <c r="AC1876" i="9"/>
  <c r="AD1876" i="9"/>
  <c r="AF1876" i="9"/>
  <c r="Z1877" i="9"/>
  <c r="AB1877" i="9"/>
  <c r="AC1877" i="9"/>
  <c r="AD1877" i="9"/>
  <c r="AF1877" i="9"/>
  <c r="Z1878" i="9"/>
  <c r="AB1878" i="9"/>
  <c r="AC1878" i="9"/>
  <c r="AD1878" i="9"/>
  <c r="AF1878" i="9"/>
  <c r="Z1879" i="9"/>
  <c r="AB1879" i="9"/>
  <c r="AC1879" i="9"/>
  <c r="AD1879" i="9"/>
  <c r="AF1879" i="9"/>
  <c r="Z1880" i="9"/>
  <c r="AB1880" i="9"/>
  <c r="AC1880" i="9"/>
  <c r="AD1880" i="9"/>
  <c r="AF1880" i="9"/>
  <c r="Z1881" i="9"/>
  <c r="AB1881" i="9"/>
  <c r="AC1881" i="9"/>
  <c r="AD1881" i="9"/>
  <c r="AF1881" i="9"/>
  <c r="Z1882" i="9"/>
  <c r="AB1882" i="9"/>
  <c r="AC1882" i="9"/>
  <c r="AD1882" i="9"/>
  <c r="AF1882" i="9"/>
  <c r="Z1883" i="9"/>
  <c r="AB1883" i="9"/>
  <c r="AC1883" i="9"/>
  <c r="AD1883" i="9"/>
  <c r="AF1883" i="9"/>
  <c r="Z1884" i="9"/>
  <c r="AB1884" i="9"/>
  <c r="AC1884" i="9"/>
  <c r="AD1884" i="9"/>
  <c r="AF1884" i="9"/>
  <c r="Z1885" i="9"/>
  <c r="AB1885" i="9"/>
  <c r="AC1885" i="9"/>
  <c r="AD1885" i="9"/>
  <c r="AF1885" i="9"/>
  <c r="Z1886" i="9"/>
  <c r="AB1886" i="9"/>
  <c r="AC1886" i="9"/>
  <c r="AD1886" i="9"/>
  <c r="AF1886" i="9"/>
  <c r="Z1887" i="9"/>
  <c r="AB1887" i="9"/>
  <c r="AC1887" i="9"/>
  <c r="AD1887" i="9"/>
  <c r="AF1887" i="9"/>
  <c r="Z1888" i="9"/>
  <c r="AB1888" i="9"/>
  <c r="AC1888" i="9"/>
  <c r="AD1888" i="9"/>
  <c r="AF1888" i="9"/>
  <c r="Z1889" i="9"/>
  <c r="AB1889" i="9"/>
  <c r="AC1889" i="9"/>
  <c r="AD1889" i="9"/>
  <c r="AF1889" i="9"/>
  <c r="Z1890" i="9"/>
  <c r="AB1890" i="9"/>
  <c r="AC1890" i="9"/>
  <c r="AD1890" i="9"/>
  <c r="AF1890" i="9"/>
  <c r="Z1891" i="9"/>
  <c r="AB1891" i="9"/>
  <c r="AC1891" i="9"/>
  <c r="AD1891" i="9"/>
  <c r="AF1891" i="9"/>
  <c r="Z1892" i="9"/>
  <c r="AB1892" i="9"/>
  <c r="AC1892" i="9"/>
  <c r="AD1892" i="9"/>
  <c r="AF1892" i="9"/>
  <c r="Z1893" i="9"/>
  <c r="AB1893" i="9"/>
  <c r="AC1893" i="9"/>
  <c r="AD1893" i="9"/>
  <c r="AF1893" i="9"/>
  <c r="Z1894" i="9"/>
  <c r="AB1894" i="9"/>
  <c r="AC1894" i="9"/>
  <c r="AD1894" i="9"/>
  <c r="AF1894" i="9"/>
  <c r="Z1895" i="9"/>
  <c r="AB1895" i="9"/>
  <c r="AC1895" i="9"/>
  <c r="AD1895" i="9"/>
  <c r="AF1895" i="9"/>
  <c r="Z1896" i="9"/>
  <c r="AB1896" i="9"/>
  <c r="AC1896" i="9"/>
  <c r="AD1896" i="9"/>
  <c r="AF1896" i="9"/>
  <c r="Z1897" i="9"/>
  <c r="AB1897" i="9"/>
  <c r="AC1897" i="9"/>
  <c r="AD1897" i="9"/>
  <c r="AF1897" i="9"/>
  <c r="Z1898" i="9"/>
  <c r="AB1898" i="9"/>
  <c r="AC1898" i="9"/>
  <c r="AD1898" i="9"/>
  <c r="AF1898" i="9"/>
  <c r="Z1899" i="9"/>
  <c r="AB1899" i="9"/>
  <c r="AC1899" i="9"/>
  <c r="AD1899" i="9"/>
  <c r="AF1899" i="9"/>
  <c r="Z1900" i="9"/>
  <c r="AB1900" i="9"/>
  <c r="AC1900" i="9"/>
  <c r="AD1900" i="9"/>
  <c r="AF1900" i="9"/>
  <c r="Z1901" i="9"/>
  <c r="AB1901" i="9"/>
  <c r="AC1901" i="9"/>
  <c r="AD1901" i="9"/>
  <c r="AF1901" i="9"/>
  <c r="Z1902" i="9"/>
  <c r="AB1902" i="9"/>
  <c r="AC1902" i="9"/>
  <c r="AD1902" i="9"/>
  <c r="AF1902" i="9"/>
  <c r="Z1903" i="9"/>
  <c r="AB1903" i="9"/>
  <c r="AC1903" i="9"/>
  <c r="AD1903" i="9"/>
  <c r="AF1903" i="9"/>
  <c r="Z1904" i="9"/>
  <c r="AB1904" i="9"/>
  <c r="AC1904" i="9"/>
  <c r="AD1904" i="9"/>
  <c r="AF1904" i="9"/>
  <c r="Z1905" i="9"/>
  <c r="AB1905" i="9"/>
  <c r="AC1905" i="9"/>
  <c r="AD1905" i="9"/>
  <c r="AF1905" i="9"/>
  <c r="Z1906" i="9"/>
  <c r="AB1906" i="9"/>
  <c r="AC1906" i="9"/>
  <c r="AD1906" i="9"/>
  <c r="AF1906" i="9"/>
  <c r="Z1907" i="9"/>
  <c r="AB1907" i="9"/>
  <c r="AC1907" i="9"/>
  <c r="AD1907" i="9"/>
  <c r="AF1907" i="9"/>
  <c r="Z1908" i="9"/>
  <c r="AB1908" i="9"/>
  <c r="AC1908" i="9"/>
  <c r="AD1908" i="9"/>
  <c r="AF1908" i="9"/>
  <c r="Z1909" i="9"/>
  <c r="AB1909" i="9"/>
  <c r="AC1909" i="9"/>
  <c r="AD1909" i="9"/>
  <c r="AF1909" i="9"/>
  <c r="Z1910" i="9"/>
  <c r="AB1910" i="9"/>
  <c r="AC1910" i="9"/>
  <c r="AD1910" i="9"/>
  <c r="AF1910" i="9"/>
  <c r="Z1911" i="9"/>
  <c r="AB1911" i="9"/>
  <c r="AC1911" i="9"/>
  <c r="AD1911" i="9"/>
  <c r="AF1911" i="9"/>
  <c r="Z1912" i="9"/>
  <c r="AB1912" i="9"/>
  <c r="AC1912" i="9"/>
  <c r="AD1912" i="9"/>
  <c r="AF1912" i="9"/>
  <c r="Z1913" i="9"/>
  <c r="AB1913" i="9"/>
  <c r="AC1913" i="9"/>
  <c r="AD1913" i="9"/>
  <c r="AF1913" i="9"/>
  <c r="Z1914" i="9"/>
  <c r="AB1914" i="9"/>
  <c r="AC1914" i="9"/>
  <c r="AD1914" i="9"/>
  <c r="AF1914" i="9"/>
  <c r="Z1915" i="9"/>
  <c r="AB1915" i="9"/>
  <c r="AC1915" i="9"/>
  <c r="AD1915" i="9"/>
  <c r="AF1915" i="9"/>
  <c r="Z1916" i="9"/>
  <c r="AB1916" i="9"/>
  <c r="AC1916" i="9"/>
  <c r="AD1916" i="9"/>
  <c r="AF1916" i="9"/>
  <c r="Z1917" i="9"/>
  <c r="AB1917" i="9"/>
  <c r="AC1917" i="9"/>
  <c r="AD1917" i="9"/>
  <c r="AF1917" i="9"/>
  <c r="Z1918" i="9"/>
  <c r="AB1918" i="9"/>
  <c r="AC1918" i="9"/>
  <c r="AD1918" i="9"/>
  <c r="AF1918" i="9"/>
  <c r="Z1919" i="9"/>
  <c r="AB1919" i="9"/>
  <c r="AC1919" i="9"/>
  <c r="AD1919" i="9"/>
  <c r="AF1919" i="9"/>
  <c r="Z1920" i="9"/>
  <c r="AB1920" i="9"/>
  <c r="AC1920" i="9"/>
  <c r="AD1920" i="9"/>
  <c r="AF1920" i="9"/>
  <c r="Z1921" i="9"/>
  <c r="AB1921" i="9"/>
  <c r="AC1921" i="9"/>
  <c r="AD1921" i="9"/>
  <c r="AF1921" i="9"/>
  <c r="Z1922" i="9"/>
  <c r="AB1922" i="9"/>
  <c r="AC1922" i="9"/>
  <c r="AD1922" i="9"/>
  <c r="AF1922" i="9"/>
  <c r="Z1923" i="9"/>
  <c r="AB1923" i="9"/>
  <c r="AC1923" i="9"/>
  <c r="AD1923" i="9"/>
  <c r="AF1923" i="9"/>
  <c r="Z1924" i="9"/>
  <c r="AB1924" i="9"/>
  <c r="AC1924" i="9"/>
  <c r="AD1924" i="9"/>
  <c r="AF1924" i="9"/>
  <c r="Z1925" i="9"/>
  <c r="AB1925" i="9"/>
  <c r="AC1925" i="9"/>
  <c r="AD1925" i="9"/>
  <c r="AF1925" i="9"/>
  <c r="Z1926" i="9"/>
  <c r="AB1926" i="9"/>
  <c r="AC1926" i="9"/>
  <c r="AD1926" i="9"/>
  <c r="AF1926" i="9"/>
  <c r="Z1927" i="9"/>
  <c r="AB1927" i="9"/>
  <c r="AC1927" i="9"/>
  <c r="AD1927" i="9"/>
  <c r="AF1927" i="9"/>
  <c r="Z1928" i="9"/>
  <c r="AB1928" i="9"/>
  <c r="AC1928" i="9"/>
  <c r="AD1928" i="9"/>
  <c r="AF1928" i="9"/>
  <c r="Z1929" i="9"/>
  <c r="AB1929" i="9"/>
  <c r="AC1929" i="9"/>
  <c r="AD1929" i="9"/>
  <c r="AF1929" i="9"/>
  <c r="Z1930" i="9"/>
  <c r="AB1930" i="9"/>
  <c r="AC1930" i="9"/>
  <c r="AD1930" i="9"/>
  <c r="AF1930" i="9"/>
  <c r="Z1931" i="9"/>
  <c r="AB1931" i="9"/>
  <c r="AC1931" i="9"/>
  <c r="AD1931" i="9"/>
  <c r="AF1931" i="9"/>
  <c r="Z1932" i="9"/>
  <c r="AB1932" i="9"/>
  <c r="AC1932" i="9"/>
  <c r="AD1932" i="9"/>
  <c r="AF1932" i="9"/>
  <c r="Z1933" i="9"/>
  <c r="AB1933" i="9"/>
  <c r="AC1933" i="9"/>
  <c r="AD1933" i="9"/>
  <c r="AF1933" i="9"/>
  <c r="Z1934" i="9"/>
  <c r="AB1934" i="9"/>
  <c r="AC1934" i="9"/>
  <c r="AD1934" i="9"/>
  <c r="AF1934" i="9"/>
  <c r="Z1935" i="9"/>
  <c r="AB1935" i="9"/>
  <c r="AC1935" i="9"/>
  <c r="AD1935" i="9"/>
  <c r="AF1935" i="9"/>
  <c r="Z1936" i="9"/>
  <c r="AB1936" i="9"/>
  <c r="AC1936" i="9"/>
  <c r="AD1936" i="9"/>
  <c r="AF1936" i="9"/>
  <c r="Z1937" i="9"/>
  <c r="AB1937" i="9"/>
  <c r="AC1937" i="9"/>
  <c r="AD1937" i="9"/>
  <c r="AF1937" i="9"/>
  <c r="Z1938" i="9"/>
  <c r="AB1938" i="9"/>
  <c r="AC1938" i="9"/>
  <c r="AD1938" i="9"/>
  <c r="AF1938" i="9"/>
  <c r="Z1939" i="9"/>
  <c r="AB1939" i="9"/>
  <c r="AC1939" i="9"/>
  <c r="AD1939" i="9"/>
  <c r="AF1939" i="9"/>
  <c r="Z1940" i="9"/>
  <c r="AB1940" i="9"/>
  <c r="AC1940" i="9"/>
  <c r="AD1940" i="9"/>
  <c r="AF1940" i="9"/>
  <c r="Z1941" i="9"/>
  <c r="AB1941" i="9"/>
  <c r="AC1941" i="9"/>
  <c r="AD1941" i="9"/>
  <c r="AF1941" i="9"/>
  <c r="Z1942" i="9"/>
  <c r="AB1942" i="9"/>
  <c r="AC1942" i="9"/>
  <c r="AD1942" i="9"/>
  <c r="AF1942" i="9"/>
  <c r="Z1943" i="9"/>
  <c r="AB1943" i="9"/>
  <c r="AC1943" i="9"/>
  <c r="AD1943" i="9"/>
  <c r="AF1943" i="9"/>
  <c r="Z1944" i="9"/>
  <c r="AB1944" i="9"/>
  <c r="AC1944" i="9"/>
  <c r="AD1944" i="9"/>
  <c r="AF1944" i="9"/>
  <c r="Z1945" i="9"/>
  <c r="AB1945" i="9"/>
  <c r="AC1945" i="9"/>
  <c r="AD1945" i="9"/>
  <c r="AF1945" i="9"/>
  <c r="A9" i="2"/>
  <c r="C9" i="2" s="1"/>
  <c r="D21" i="2"/>
  <c r="J21" i="2" s="1"/>
  <c r="D22" i="2"/>
  <c r="L22" i="2"/>
  <c r="D23" i="2"/>
  <c r="I23" i="2"/>
  <c r="D24" i="2"/>
  <c r="F24" i="2"/>
  <c r="D25" i="2"/>
  <c r="H25" i="2"/>
  <c r="F25" i="2"/>
  <c r="D26" i="2"/>
  <c r="F26" i="2"/>
  <c r="D27" i="2"/>
  <c r="J27" i="2"/>
  <c r="I27" i="2"/>
  <c r="D28" i="2"/>
  <c r="F28" i="2"/>
  <c r="D29" i="2"/>
  <c r="F29" i="2"/>
  <c r="H29" i="2"/>
  <c r="D30" i="2"/>
  <c r="F30" i="2"/>
  <c r="D31" i="2"/>
  <c r="I31" i="2"/>
  <c r="D32" i="2"/>
  <c r="F32" i="2"/>
  <c r="D33" i="2"/>
  <c r="H33" i="2"/>
  <c r="D34" i="2"/>
  <c r="I34" i="2"/>
  <c r="F34" i="2"/>
  <c r="D35" i="2"/>
  <c r="I35" i="2"/>
  <c r="D36" i="2"/>
  <c r="F36" i="2"/>
  <c r="D37" i="2"/>
  <c r="H37" i="2"/>
  <c r="F37" i="2"/>
  <c r="D38" i="2"/>
  <c r="F38" i="2"/>
  <c r="D39" i="2"/>
  <c r="I39" i="2"/>
  <c r="D40" i="2"/>
  <c r="H40" i="2"/>
  <c r="D41" i="2"/>
  <c r="H41" i="2"/>
  <c r="F41" i="2"/>
  <c r="D42" i="2"/>
  <c r="F42" i="2"/>
  <c r="D43" i="2"/>
  <c r="I43" i="2"/>
  <c r="D44" i="2"/>
  <c r="F44" i="2"/>
  <c r="D45" i="2"/>
  <c r="F45" i="2"/>
  <c r="H45" i="2"/>
  <c r="D46" i="2"/>
  <c r="F46" i="2"/>
  <c r="D47" i="2"/>
  <c r="I47" i="2"/>
  <c r="D48" i="2"/>
  <c r="F48" i="2"/>
  <c r="D49" i="2"/>
  <c r="I49" i="2"/>
  <c r="D50" i="2"/>
  <c r="F50" i="2"/>
  <c r="D51" i="2"/>
  <c r="I51" i="2"/>
  <c r="D52" i="2"/>
  <c r="I52" i="2"/>
  <c r="F52" i="2"/>
  <c r="D53" i="2"/>
  <c r="H53" i="2"/>
  <c r="F53" i="2"/>
  <c r="D54" i="2"/>
  <c r="L54" i="2"/>
  <c r="D55" i="2"/>
  <c r="I55" i="2"/>
  <c r="D56" i="2"/>
  <c r="H56" i="2"/>
  <c r="D57" i="2"/>
  <c r="H57" i="2"/>
  <c r="F57" i="2"/>
  <c r="D58" i="2"/>
  <c r="F58" i="2"/>
  <c r="D59" i="2"/>
  <c r="J59" i="2"/>
  <c r="I59" i="2"/>
  <c r="D60" i="2"/>
  <c r="F60" i="2"/>
  <c r="D61" i="2"/>
  <c r="F61" i="2"/>
  <c r="H61" i="2"/>
  <c r="D62" i="2"/>
  <c r="F62" i="2"/>
  <c r="D63" i="2"/>
  <c r="I63" i="2"/>
  <c r="D64" i="2"/>
  <c r="F64" i="2"/>
  <c r="D65" i="2"/>
  <c r="J65" i="2"/>
  <c r="D66" i="2"/>
  <c r="H66" i="2"/>
  <c r="F66" i="2"/>
  <c r="D67" i="2"/>
  <c r="I67" i="2"/>
  <c r="D68" i="2"/>
  <c r="F68" i="2"/>
  <c r="D69" i="2"/>
  <c r="H69" i="2"/>
  <c r="F69" i="2"/>
  <c r="D70" i="2"/>
  <c r="I70" i="2"/>
  <c r="D71" i="2"/>
  <c r="I71" i="2"/>
  <c r="D72" i="2"/>
  <c r="L72" i="2"/>
  <c r="D73" i="2"/>
  <c r="H73" i="2"/>
  <c r="F73" i="2"/>
  <c r="D74" i="2"/>
  <c r="F74" i="2"/>
  <c r="D75" i="2"/>
  <c r="I75" i="2"/>
  <c r="D76" i="2"/>
  <c r="F76" i="2"/>
  <c r="D77" i="2"/>
  <c r="F77" i="2"/>
  <c r="H77" i="2"/>
  <c r="D78" i="2"/>
  <c r="F78" i="2"/>
  <c r="D79" i="2"/>
  <c r="I79" i="2"/>
  <c r="D80" i="2"/>
  <c r="F80" i="2"/>
  <c r="D81" i="2"/>
  <c r="K81" i="2"/>
  <c r="D82" i="2"/>
  <c r="F82" i="2"/>
  <c r="D83" i="2"/>
  <c r="J83" i="2"/>
  <c r="D84" i="2"/>
  <c r="F84" i="2"/>
  <c r="D85" i="2"/>
  <c r="H85" i="2"/>
  <c r="D86" i="2"/>
  <c r="F86" i="2"/>
  <c r="D87" i="2"/>
  <c r="I87" i="2"/>
  <c r="D88" i="2"/>
  <c r="F88" i="2"/>
  <c r="D89" i="2"/>
  <c r="J89" i="2"/>
  <c r="D90" i="2"/>
  <c r="F90" i="2"/>
  <c r="D91" i="2"/>
  <c r="J91" i="2"/>
  <c r="D92" i="2"/>
  <c r="F92" i="2"/>
  <c r="D93" i="2"/>
  <c r="I93" i="2"/>
  <c r="D94" i="2"/>
  <c r="F94" i="2"/>
  <c r="D95" i="2"/>
  <c r="I95" i="2"/>
  <c r="D96" i="2"/>
  <c r="F96" i="2"/>
  <c r="D97" i="2"/>
  <c r="H97" i="2"/>
  <c r="D98" i="2"/>
  <c r="F98" i="2"/>
  <c r="I22" i="2"/>
  <c r="I25" i="2"/>
  <c r="I26" i="2"/>
  <c r="I28" i="2"/>
  <c r="I29" i="2"/>
  <c r="I30" i="2"/>
  <c r="I32" i="2"/>
  <c r="I33" i="2"/>
  <c r="I36" i="2"/>
  <c r="I37" i="2"/>
  <c r="I38" i="2"/>
  <c r="I42" i="2"/>
  <c r="I44" i="2"/>
  <c r="I45" i="2"/>
  <c r="I46" i="2"/>
  <c r="I48" i="2"/>
  <c r="I50" i="2"/>
  <c r="I53" i="2"/>
  <c r="I56" i="2"/>
  <c r="I57" i="2"/>
  <c r="I58" i="2"/>
  <c r="I60" i="2"/>
  <c r="I61" i="2"/>
  <c r="I62" i="2"/>
  <c r="I64" i="2"/>
  <c r="I66" i="2"/>
  <c r="I68" i="2"/>
  <c r="I69" i="2"/>
  <c r="I72" i="2"/>
  <c r="I74" i="2"/>
  <c r="I76" i="2"/>
  <c r="I78" i="2"/>
  <c r="I80" i="2"/>
  <c r="I82" i="2"/>
  <c r="I84" i="2"/>
  <c r="I86" i="2"/>
  <c r="I88" i="2"/>
  <c r="I89" i="2"/>
  <c r="I90" i="2"/>
  <c r="I92" i="2"/>
  <c r="I94" i="2"/>
  <c r="I96" i="2"/>
  <c r="I98" i="2"/>
  <c r="H26" i="2"/>
  <c r="H28" i="2"/>
  <c r="H30" i="2"/>
  <c r="H32" i="2"/>
  <c r="H34" i="2"/>
  <c r="H36" i="2"/>
  <c r="H42" i="2"/>
  <c r="H44" i="2"/>
  <c r="H46" i="2"/>
  <c r="H48" i="2"/>
  <c r="H50" i="2"/>
  <c r="H58" i="2"/>
  <c r="H60" i="2"/>
  <c r="H62" i="2"/>
  <c r="H64" i="2"/>
  <c r="H68" i="2"/>
  <c r="H72" i="2"/>
  <c r="H74" i="2"/>
  <c r="H76" i="2"/>
  <c r="H78" i="2"/>
  <c r="H80" i="2"/>
  <c r="H82" i="2"/>
  <c r="H84" i="2"/>
  <c r="H86" i="2"/>
  <c r="H88" i="2"/>
  <c r="H90" i="2"/>
  <c r="H92" i="2"/>
  <c r="H94" i="2"/>
  <c r="H95" i="2"/>
  <c r="H96" i="2"/>
  <c r="H98" i="2"/>
  <c r="E21" i="2"/>
  <c r="K21" i="2"/>
  <c r="E22" i="2"/>
  <c r="G22" i="2"/>
  <c r="E23" i="2"/>
  <c r="E24" i="2"/>
  <c r="K24" i="2"/>
  <c r="E25" i="2"/>
  <c r="G25" i="2"/>
  <c r="E26" i="2"/>
  <c r="L26" i="2"/>
  <c r="E27" i="2"/>
  <c r="E28" i="2"/>
  <c r="G28" i="2"/>
  <c r="L28" i="2"/>
  <c r="E29" i="2"/>
  <c r="G29" i="2"/>
  <c r="E30" i="2"/>
  <c r="K30" i="2"/>
  <c r="E31" i="2"/>
  <c r="L31" i="2"/>
  <c r="E32" i="2"/>
  <c r="L32" i="2"/>
  <c r="E33" i="2"/>
  <c r="K33" i="2"/>
  <c r="G33" i="2"/>
  <c r="E34" i="2"/>
  <c r="G34" i="2"/>
  <c r="E35" i="2"/>
  <c r="E36" i="2"/>
  <c r="L36" i="2"/>
  <c r="E37" i="2"/>
  <c r="L37" i="2"/>
  <c r="G37" i="2"/>
  <c r="E38" i="2"/>
  <c r="G38" i="2"/>
  <c r="E39" i="2"/>
  <c r="E40" i="2"/>
  <c r="K40" i="2"/>
  <c r="E41" i="2"/>
  <c r="G41" i="2"/>
  <c r="E42" i="2"/>
  <c r="K42" i="2"/>
  <c r="E43" i="2"/>
  <c r="E44" i="2"/>
  <c r="G44" i="2"/>
  <c r="L44" i="2"/>
  <c r="E45" i="2"/>
  <c r="G45" i="2"/>
  <c r="E46" i="2"/>
  <c r="G46" i="2"/>
  <c r="E47" i="2"/>
  <c r="E48" i="2"/>
  <c r="L48" i="2"/>
  <c r="E49" i="2"/>
  <c r="G49" i="2"/>
  <c r="E50" i="2"/>
  <c r="G50" i="2"/>
  <c r="E51" i="2"/>
  <c r="E52" i="2"/>
  <c r="G52" i="2"/>
  <c r="E53" i="2"/>
  <c r="G53" i="2"/>
  <c r="E54" i="2"/>
  <c r="K54" i="2"/>
  <c r="G54" i="2"/>
  <c r="E55" i="2"/>
  <c r="E56" i="2"/>
  <c r="E57" i="2"/>
  <c r="G57" i="2"/>
  <c r="E58" i="2"/>
  <c r="L58" i="2"/>
  <c r="E59" i="2"/>
  <c r="E60" i="2"/>
  <c r="L60" i="2"/>
  <c r="E61" i="2"/>
  <c r="G61" i="2"/>
  <c r="E62" i="2"/>
  <c r="K62" i="2"/>
  <c r="G62" i="2"/>
  <c r="E63" i="2"/>
  <c r="L63" i="2"/>
  <c r="E64" i="2"/>
  <c r="L64" i="2"/>
  <c r="E65" i="2"/>
  <c r="G65" i="2"/>
  <c r="E66" i="2"/>
  <c r="G66" i="2"/>
  <c r="E67" i="2"/>
  <c r="E68" i="2"/>
  <c r="L68" i="2"/>
  <c r="G68" i="2"/>
  <c r="E69" i="2"/>
  <c r="L69" i="2"/>
  <c r="E70" i="2"/>
  <c r="G70" i="2"/>
  <c r="E71" i="2"/>
  <c r="L71" i="2"/>
  <c r="E72" i="2"/>
  <c r="E73" i="2"/>
  <c r="G73" i="2"/>
  <c r="E74" i="2"/>
  <c r="K74" i="2"/>
  <c r="E75" i="2"/>
  <c r="E76" i="2"/>
  <c r="L76" i="2"/>
  <c r="E77" i="2"/>
  <c r="G77" i="2"/>
  <c r="E78" i="2"/>
  <c r="G78" i="2"/>
  <c r="E79" i="2"/>
  <c r="E80" i="2"/>
  <c r="K80" i="2"/>
  <c r="L80" i="2"/>
  <c r="E81" i="2"/>
  <c r="G81" i="2"/>
  <c r="E82" i="2"/>
  <c r="G82" i="2"/>
  <c r="E83" i="2"/>
  <c r="E84" i="2"/>
  <c r="L84" i="2"/>
  <c r="G84" i="2"/>
  <c r="E85" i="2"/>
  <c r="G85" i="2"/>
  <c r="E86" i="2"/>
  <c r="G86" i="2"/>
  <c r="E87" i="2"/>
  <c r="E88" i="2"/>
  <c r="L88" i="2"/>
  <c r="E89" i="2"/>
  <c r="G89" i="2"/>
  <c r="E90" i="2"/>
  <c r="L90" i="2"/>
  <c r="E91" i="2"/>
  <c r="E92" i="2"/>
  <c r="L92" i="2"/>
  <c r="E93" i="2"/>
  <c r="K93" i="2"/>
  <c r="G93" i="2"/>
  <c r="E94" i="2"/>
  <c r="K94" i="2"/>
  <c r="G94" i="2"/>
  <c r="E95" i="2"/>
  <c r="L95" i="2"/>
  <c r="E96" i="2"/>
  <c r="G96" i="2"/>
  <c r="E97" i="2"/>
  <c r="K97" i="2"/>
  <c r="E98" i="2"/>
  <c r="G98" i="2"/>
  <c r="J25" i="2"/>
  <c r="J26" i="2"/>
  <c r="J28" i="2"/>
  <c r="J29" i="2"/>
  <c r="J30" i="2"/>
  <c r="J32" i="2"/>
  <c r="J34" i="2"/>
  <c r="J35" i="2"/>
  <c r="J36" i="2"/>
  <c r="J37" i="2"/>
  <c r="J40" i="2"/>
  <c r="J41" i="2"/>
  <c r="J42" i="2"/>
  <c r="J43" i="2"/>
  <c r="J44" i="2"/>
  <c r="J46" i="2"/>
  <c r="J48" i="2"/>
  <c r="J49" i="2"/>
  <c r="J50" i="2"/>
  <c r="J51" i="2"/>
  <c r="J52" i="2"/>
  <c r="J53" i="2"/>
  <c r="J57" i="2"/>
  <c r="J58" i="2"/>
  <c r="J60" i="2"/>
  <c r="J61" i="2"/>
  <c r="J62" i="2"/>
  <c r="J64" i="2"/>
  <c r="J66" i="2"/>
  <c r="J67" i="2"/>
  <c r="J68" i="2"/>
  <c r="J69" i="2"/>
  <c r="J72" i="2"/>
  <c r="J73" i="2"/>
  <c r="J74" i="2"/>
  <c r="J75" i="2"/>
  <c r="J76" i="2"/>
  <c r="J78" i="2"/>
  <c r="J80" i="2"/>
  <c r="J81" i="2"/>
  <c r="J82" i="2"/>
  <c r="J84" i="2"/>
  <c r="J85" i="2"/>
  <c r="J86" i="2"/>
  <c r="J88" i="2"/>
  <c r="J90" i="2"/>
  <c r="J92" i="2"/>
  <c r="J94" i="2"/>
  <c r="J96" i="2"/>
  <c r="J98" i="2"/>
  <c r="K22" i="2"/>
  <c r="K28" i="2"/>
  <c r="K29" i="2"/>
  <c r="K32" i="2"/>
  <c r="K34" i="2"/>
  <c r="K37" i="2"/>
  <c r="K38" i="2"/>
  <c r="K44" i="2"/>
  <c r="K45" i="2"/>
  <c r="K46" i="2"/>
  <c r="K48" i="2"/>
  <c r="K50" i="2"/>
  <c r="K53" i="2"/>
  <c r="K60" i="2"/>
  <c r="K61" i="2"/>
  <c r="K64" i="2"/>
  <c r="K66" i="2"/>
  <c r="K69" i="2"/>
  <c r="K77" i="2"/>
  <c r="K82" i="2"/>
  <c r="K86" i="2"/>
  <c r="K88" i="2"/>
  <c r="K92" i="2"/>
  <c r="K96" i="2"/>
  <c r="K98" i="2"/>
  <c r="L29" i="2"/>
  <c r="L34" i="2"/>
  <c r="L39" i="2"/>
  <c r="L41" i="2"/>
  <c r="L45" i="2"/>
  <c r="L50" i="2"/>
  <c r="L51" i="2"/>
  <c r="L53" i="2"/>
  <c r="L61" i="2"/>
  <c r="L62" i="2"/>
  <c r="L66" i="2"/>
  <c r="L70" i="2"/>
  <c r="L73" i="2"/>
  <c r="L77" i="2"/>
  <c r="L78" i="2"/>
  <c r="L82" i="2"/>
  <c r="L85" i="2"/>
  <c r="L86" i="2"/>
  <c r="L94" i="2"/>
  <c r="L97" i="2"/>
  <c r="L98" i="2"/>
  <c r="AB4" i="8"/>
  <c r="D12" i="8"/>
  <c r="AB5" i="8"/>
  <c r="AB3" i="8"/>
  <c r="AB9" i="8"/>
  <c r="AB8" i="8"/>
  <c r="AB10" i="8"/>
  <c r="AB7" i="8"/>
  <c r="AB6" i="8"/>
  <c r="AB11" i="8"/>
  <c r="AB12" i="8"/>
  <c r="AF1945" i="8"/>
  <c r="Z1945" i="8"/>
  <c r="AD1945" i="8"/>
  <c r="AC1945" i="8"/>
  <c r="AB1945" i="8"/>
  <c r="AF1944" i="8"/>
  <c r="Z1944" i="8"/>
  <c r="AD1944" i="8"/>
  <c r="AC1944" i="8"/>
  <c r="AB1944" i="8"/>
  <c r="AF1943" i="8"/>
  <c r="Z1943" i="8"/>
  <c r="AD1943" i="8"/>
  <c r="AC1943" i="8"/>
  <c r="AB1943" i="8"/>
  <c r="AF1942" i="8"/>
  <c r="Z1942" i="8"/>
  <c r="AD1942" i="8"/>
  <c r="AC1942" i="8"/>
  <c r="AB1942" i="8"/>
  <c r="AF1941" i="8"/>
  <c r="Z1941" i="8"/>
  <c r="AD1941" i="8"/>
  <c r="AC1941" i="8"/>
  <c r="AB1941" i="8"/>
  <c r="AF1940" i="8"/>
  <c r="Z1940" i="8"/>
  <c r="AD1940" i="8"/>
  <c r="AC1940" i="8"/>
  <c r="AB1940" i="8"/>
  <c r="AF1939" i="8"/>
  <c r="Z1939" i="8"/>
  <c r="AD1939" i="8"/>
  <c r="AC1939" i="8"/>
  <c r="AB1939" i="8"/>
  <c r="AF1938" i="8"/>
  <c r="Z1938" i="8"/>
  <c r="AD1938" i="8"/>
  <c r="AC1938" i="8"/>
  <c r="AB1938" i="8"/>
  <c r="AF1937" i="8"/>
  <c r="Z1937" i="8"/>
  <c r="AD1937" i="8"/>
  <c r="AC1937" i="8"/>
  <c r="AB1937" i="8"/>
  <c r="AF1936" i="8"/>
  <c r="Z1936" i="8"/>
  <c r="AD1936" i="8"/>
  <c r="AC1936" i="8"/>
  <c r="AB1936" i="8"/>
  <c r="AF1935" i="8"/>
  <c r="Z1935" i="8"/>
  <c r="AD1935" i="8"/>
  <c r="AC1935" i="8"/>
  <c r="AB1935" i="8"/>
  <c r="AF1934" i="8"/>
  <c r="Z1934" i="8"/>
  <c r="AD1934" i="8"/>
  <c r="AC1934" i="8"/>
  <c r="AB1934" i="8"/>
  <c r="AF1933" i="8"/>
  <c r="Z1933" i="8"/>
  <c r="AD1933" i="8"/>
  <c r="AC1933" i="8"/>
  <c r="AB1933" i="8"/>
  <c r="AF1932" i="8"/>
  <c r="Z1932" i="8"/>
  <c r="AD1932" i="8"/>
  <c r="AC1932" i="8"/>
  <c r="AB1932" i="8"/>
  <c r="AF1931" i="8"/>
  <c r="Z1931" i="8"/>
  <c r="AD1931" i="8"/>
  <c r="AC1931" i="8"/>
  <c r="AB1931" i="8"/>
  <c r="AF1930" i="8"/>
  <c r="Z1930" i="8"/>
  <c r="AD1930" i="8"/>
  <c r="AC1930" i="8"/>
  <c r="AB1930" i="8"/>
  <c r="AF1929" i="8"/>
  <c r="Z1929" i="8"/>
  <c r="AD1929" i="8"/>
  <c r="AC1929" i="8"/>
  <c r="AB1929" i="8"/>
  <c r="AF1928" i="8"/>
  <c r="Z1928" i="8"/>
  <c r="AD1928" i="8"/>
  <c r="AC1928" i="8"/>
  <c r="AB1928" i="8"/>
  <c r="AF1927" i="8"/>
  <c r="Z1927" i="8"/>
  <c r="AD1927" i="8"/>
  <c r="AC1927" i="8"/>
  <c r="AB1927" i="8"/>
  <c r="AF1926" i="8"/>
  <c r="Z1926" i="8"/>
  <c r="AD1926" i="8"/>
  <c r="AC1926" i="8"/>
  <c r="AB1926" i="8"/>
  <c r="AF1925" i="8"/>
  <c r="Z1925" i="8"/>
  <c r="AD1925" i="8"/>
  <c r="AC1925" i="8"/>
  <c r="AB1925" i="8"/>
  <c r="AF1924" i="8"/>
  <c r="Z1924" i="8"/>
  <c r="AD1924" i="8"/>
  <c r="AC1924" i="8"/>
  <c r="AB1924" i="8"/>
  <c r="AF1923" i="8"/>
  <c r="Z1923" i="8"/>
  <c r="AD1923" i="8"/>
  <c r="AC1923" i="8"/>
  <c r="AB1923" i="8"/>
  <c r="AF1922" i="8"/>
  <c r="Z1922" i="8"/>
  <c r="AD1922" i="8"/>
  <c r="AC1922" i="8"/>
  <c r="AB1922" i="8"/>
  <c r="AF1921" i="8"/>
  <c r="Z1921" i="8"/>
  <c r="AD1921" i="8"/>
  <c r="AC1921" i="8"/>
  <c r="AB1921" i="8"/>
  <c r="AF1920" i="8"/>
  <c r="Z1920" i="8"/>
  <c r="AD1920" i="8"/>
  <c r="AC1920" i="8"/>
  <c r="AB1920" i="8"/>
  <c r="AF1919" i="8"/>
  <c r="Z1919" i="8"/>
  <c r="AD1919" i="8"/>
  <c r="AC1919" i="8"/>
  <c r="AB1919" i="8"/>
  <c r="AF1918" i="8"/>
  <c r="Z1918" i="8"/>
  <c r="AD1918" i="8"/>
  <c r="AC1918" i="8"/>
  <c r="AB1918" i="8"/>
  <c r="AF1917" i="8"/>
  <c r="Z1917" i="8"/>
  <c r="AD1917" i="8"/>
  <c r="AC1917" i="8"/>
  <c r="AB1917" i="8"/>
  <c r="AF1916" i="8"/>
  <c r="Z1916" i="8"/>
  <c r="AD1916" i="8"/>
  <c r="AC1916" i="8"/>
  <c r="AB1916" i="8"/>
  <c r="AF1915" i="8"/>
  <c r="Z1915" i="8"/>
  <c r="AD1915" i="8"/>
  <c r="AC1915" i="8"/>
  <c r="AB1915" i="8"/>
  <c r="AF1914" i="8"/>
  <c r="Z1914" i="8"/>
  <c r="AD1914" i="8"/>
  <c r="AC1914" i="8"/>
  <c r="AB1914" i="8"/>
  <c r="AF1913" i="8"/>
  <c r="Z1913" i="8"/>
  <c r="AD1913" i="8"/>
  <c r="AC1913" i="8"/>
  <c r="AB1913" i="8"/>
  <c r="AF1912" i="8"/>
  <c r="Z1912" i="8"/>
  <c r="AD1912" i="8"/>
  <c r="AC1912" i="8"/>
  <c r="AB1912" i="8"/>
  <c r="AF1911" i="8"/>
  <c r="Z1911" i="8"/>
  <c r="AD1911" i="8"/>
  <c r="AC1911" i="8"/>
  <c r="AB1911" i="8"/>
  <c r="AF1910" i="8"/>
  <c r="Z1910" i="8"/>
  <c r="AD1910" i="8"/>
  <c r="AC1910" i="8"/>
  <c r="AB1910" i="8"/>
  <c r="AF1909" i="8"/>
  <c r="Z1909" i="8"/>
  <c r="AD1909" i="8"/>
  <c r="AC1909" i="8"/>
  <c r="AB1909" i="8"/>
  <c r="AF1908" i="8"/>
  <c r="Z1908" i="8"/>
  <c r="AD1908" i="8"/>
  <c r="AC1908" i="8"/>
  <c r="AB1908" i="8"/>
  <c r="AF1907" i="8"/>
  <c r="Z1907" i="8"/>
  <c r="AD1907" i="8"/>
  <c r="AC1907" i="8"/>
  <c r="AB1907" i="8"/>
  <c r="AF1906" i="8"/>
  <c r="Z1906" i="8"/>
  <c r="AD1906" i="8"/>
  <c r="AC1906" i="8"/>
  <c r="AB1906" i="8"/>
  <c r="AF1905" i="8"/>
  <c r="Z1905" i="8"/>
  <c r="AD1905" i="8"/>
  <c r="AC1905" i="8"/>
  <c r="AB1905" i="8"/>
  <c r="AF1904" i="8"/>
  <c r="Z1904" i="8"/>
  <c r="AD1904" i="8"/>
  <c r="AC1904" i="8"/>
  <c r="AB1904" i="8"/>
  <c r="AF1903" i="8"/>
  <c r="Z1903" i="8"/>
  <c r="AD1903" i="8"/>
  <c r="AC1903" i="8"/>
  <c r="AB1903" i="8"/>
  <c r="AF1902" i="8"/>
  <c r="Z1902" i="8"/>
  <c r="AD1902" i="8"/>
  <c r="AC1902" i="8"/>
  <c r="AB1902" i="8"/>
  <c r="AF1901" i="8"/>
  <c r="Z1901" i="8"/>
  <c r="AD1901" i="8"/>
  <c r="AC1901" i="8"/>
  <c r="AB1901" i="8"/>
  <c r="AF1900" i="8"/>
  <c r="Z1900" i="8"/>
  <c r="AD1900" i="8"/>
  <c r="AC1900" i="8"/>
  <c r="AB1900" i="8"/>
  <c r="AF1899" i="8"/>
  <c r="Z1899" i="8"/>
  <c r="AD1899" i="8"/>
  <c r="AC1899" i="8"/>
  <c r="AB1899" i="8"/>
  <c r="AF1898" i="8"/>
  <c r="Z1898" i="8"/>
  <c r="AD1898" i="8"/>
  <c r="AC1898" i="8"/>
  <c r="AB1898" i="8"/>
  <c r="AF1897" i="8"/>
  <c r="Z1897" i="8"/>
  <c r="AD1897" i="8"/>
  <c r="AC1897" i="8"/>
  <c r="AB1897" i="8"/>
  <c r="AF1896" i="8"/>
  <c r="Z1896" i="8"/>
  <c r="AD1896" i="8"/>
  <c r="AC1896" i="8"/>
  <c r="AB1896" i="8"/>
  <c r="AF1895" i="8"/>
  <c r="Z1895" i="8"/>
  <c r="AD1895" i="8"/>
  <c r="AC1895" i="8"/>
  <c r="AB1895" i="8"/>
  <c r="AF1894" i="8"/>
  <c r="Z1894" i="8"/>
  <c r="AD1894" i="8"/>
  <c r="AC1894" i="8"/>
  <c r="AB1894" i="8"/>
  <c r="AF1893" i="8"/>
  <c r="Z1893" i="8"/>
  <c r="AD1893" i="8"/>
  <c r="AC1893" i="8"/>
  <c r="AB1893" i="8"/>
  <c r="AF1892" i="8"/>
  <c r="Z1892" i="8"/>
  <c r="AD1892" i="8"/>
  <c r="AC1892" i="8"/>
  <c r="AB1892" i="8"/>
  <c r="AF1891" i="8"/>
  <c r="Z1891" i="8"/>
  <c r="AD1891" i="8"/>
  <c r="AC1891" i="8"/>
  <c r="AB1891" i="8"/>
  <c r="AF1890" i="8"/>
  <c r="Z1890" i="8"/>
  <c r="AD1890" i="8"/>
  <c r="AC1890" i="8"/>
  <c r="AB1890" i="8"/>
  <c r="AF1889" i="8"/>
  <c r="Z1889" i="8"/>
  <c r="AD1889" i="8"/>
  <c r="AC1889" i="8"/>
  <c r="AB1889" i="8"/>
  <c r="AF1888" i="8"/>
  <c r="Z1888" i="8"/>
  <c r="AD1888" i="8"/>
  <c r="AC1888" i="8"/>
  <c r="AB1888" i="8"/>
  <c r="AF1887" i="8"/>
  <c r="Z1887" i="8"/>
  <c r="AD1887" i="8"/>
  <c r="AC1887" i="8"/>
  <c r="AB1887" i="8"/>
  <c r="AF1886" i="8"/>
  <c r="Z1886" i="8"/>
  <c r="AD1886" i="8"/>
  <c r="AC1886" i="8"/>
  <c r="AB1886" i="8"/>
  <c r="AF1885" i="8"/>
  <c r="Z1885" i="8"/>
  <c r="AD1885" i="8"/>
  <c r="AC1885" i="8"/>
  <c r="AB1885" i="8"/>
  <c r="AF1884" i="8"/>
  <c r="Z1884" i="8"/>
  <c r="AD1884" i="8"/>
  <c r="AC1884" i="8"/>
  <c r="AB1884" i="8"/>
  <c r="AF1883" i="8"/>
  <c r="Z1883" i="8"/>
  <c r="AD1883" i="8"/>
  <c r="AC1883" i="8"/>
  <c r="AB1883" i="8"/>
  <c r="AF1882" i="8"/>
  <c r="Z1882" i="8"/>
  <c r="AD1882" i="8"/>
  <c r="AC1882" i="8"/>
  <c r="AB1882" i="8"/>
  <c r="AF1881" i="8"/>
  <c r="Z1881" i="8"/>
  <c r="AD1881" i="8"/>
  <c r="AC1881" i="8"/>
  <c r="AB1881" i="8"/>
  <c r="AF1880" i="8"/>
  <c r="Z1880" i="8"/>
  <c r="AD1880" i="8"/>
  <c r="AC1880" i="8"/>
  <c r="AB1880" i="8"/>
  <c r="AF1879" i="8"/>
  <c r="Z1879" i="8"/>
  <c r="AD1879" i="8"/>
  <c r="AC1879" i="8"/>
  <c r="AB1879" i="8"/>
  <c r="AF1878" i="8"/>
  <c r="Z1878" i="8"/>
  <c r="AD1878" i="8"/>
  <c r="AC1878" i="8"/>
  <c r="AB1878" i="8"/>
  <c r="AF1877" i="8"/>
  <c r="Z1877" i="8"/>
  <c r="AD1877" i="8"/>
  <c r="AC1877" i="8"/>
  <c r="AB1877" i="8"/>
  <c r="AF1876" i="8"/>
  <c r="Z1876" i="8"/>
  <c r="AD1876" i="8"/>
  <c r="AC1876" i="8"/>
  <c r="AB1876" i="8"/>
  <c r="AF1875" i="8"/>
  <c r="Z1875" i="8"/>
  <c r="AD1875" i="8"/>
  <c r="AC1875" i="8"/>
  <c r="AB1875" i="8"/>
  <c r="AF1874" i="8"/>
  <c r="Z1874" i="8"/>
  <c r="AD1874" i="8"/>
  <c r="AC1874" i="8"/>
  <c r="AB1874" i="8"/>
  <c r="AF1873" i="8"/>
  <c r="Z1873" i="8"/>
  <c r="AD1873" i="8"/>
  <c r="AC1873" i="8"/>
  <c r="AB1873" i="8"/>
  <c r="AF1872" i="8"/>
  <c r="Z1872" i="8"/>
  <c r="AD1872" i="8"/>
  <c r="AC1872" i="8"/>
  <c r="AB1872" i="8"/>
  <c r="AF1871" i="8"/>
  <c r="Z1871" i="8"/>
  <c r="AD1871" i="8"/>
  <c r="AC1871" i="8"/>
  <c r="AB1871" i="8"/>
  <c r="AF1870" i="8"/>
  <c r="Z1870" i="8"/>
  <c r="AD1870" i="8"/>
  <c r="AC1870" i="8"/>
  <c r="AB1870" i="8"/>
  <c r="AF1869" i="8"/>
  <c r="Z1869" i="8"/>
  <c r="AD1869" i="8"/>
  <c r="AC1869" i="8"/>
  <c r="AB1869" i="8"/>
  <c r="AF1868" i="8"/>
  <c r="Z1868" i="8"/>
  <c r="AD1868" i="8"/>
  <c r="AC1868" i="8"/>
  <c r="AB1868" i="8"/>
  <c r="AF1867" i="8"/>
  <c r="Z1867" i="8"/>
  <c r="AD1867" i="8"/>
  <c r="AC1867" i="8"/>
  <c r="AB1867" i="8"/>
  <c r="AF1866" i="8"/>
  <c r="Z1866" i="8"/>
  <c r="AD1866" i="8"/>
  <c r="AC1866" i="8"/>
  <c r="AB1866" i="8"/>
  <c r="AF1865" i="8"/>
  <c r="Z1865" i="8"/>
  <c r="AD1865" i="8"/>
  <c r="AC1865" i="8"/>
  <c r="AB1865" i="8"/>
  <c r="AF1864" i="8"/>
  <c r="Z1864" i="8"/>
  <c r="AD1864" i="8"/>
  <c r="AC1864" i="8"/>
  <c r="AB1864" i="8"/>
  <c r="AF1863" i="8"/>
  <c r="Z1863" i="8"/>
  <c r="AD1863" i="8"/>
  <c r="AC1863" i="8"/>
  <c r="AB1863" i="8"/>
  <c r="AF1862" i="8"/>
  <c r="Z1862" i="8"/>
  <c r="AD1862" i="8"/>
  <c r="AC1862" i="8"/>
  <c r="AB1862" i="8"/>
  <c r="AF1861" i="8"/>
  <c r="Z1861" i="8"/>
  <c r="AD1861" i="8"/>
  <c r="AC1861" i="8"/>
  <c r="AB1861" i="8"/>
  <c r="AF1860" i="8"/>
  <c r="Z1860" i="8"/>
  <c r="AD1860" i="8"/>
  <c r="AC1860" i="8"/>
  <c r="AB1860" i="8"/>
  <c r="AF1859" i="8"/>
  <c r="Z1859" i="8"/>
  <c r="AD1859" i="8"/>
  <c r="AC1859" i="8"/>
  <c r="AB1859" i="8"/>
  <c r="AF1858" i="8"/>
  <c r="Z1858" i="8"/>
  <c r="AD1858" i="8"/>
  <c r="AC1858" i="8"/>
  <c r="AB1858" i="8"/>
  <c r="AF1857" i="8"/>
  <c r="Z1857" i="8"/>
  <c r="AD1857" i="8"/>
  <c r="AC1857" i="8"/>
  <c r="AB1857" i="8"/>
  <c r="AF1856" i="8"/>
  <c r="Z1856" i="8"/>
  <c r="AD1856" i="8"/>
  <c r="AC1856" i="8"/>
  <c r="AB1856" i="8"/>
  <c r="AF1855" i="8"/>
  <c r="Z1855" i="8"/>
  <c r="AD1855" i="8"/>
  <c r="AC1855" i="8"/>
  <c r="AB1855" i="8"/>
  <c r="AF1854" i="8"/>
  <c r="Z1854" i="8"/>
  <c r="AD1854" i="8"/>
  <c r="AC1854" i="8"/>
  <c r="AB1854" i="8"/>
  <c r="AF1853" i="8"/>
  <c r="Z1853" i="8"/>
  <c r="AD1853" i="8"/>
  <c r="AC1853" i="8"/>
  <c r="AB1853" i="8"/>
  <c r="AF1852" i="8"/>
  <c r="Z1852" i="8"/>
  <c r="AD1852" i="8"/>
  <c r="AC1852" i="8"/>
  <c r="AB1852" i="8"/>
  <c r="AF1851" i="8"/>
  <c r="Z1851" i="8"/>
  <c r="AD1851" i="8"/>
  <c r="AC1851" i="8"/>
  <c r="AB1851" i="8"/>
  <c r="AF1850" i="8"/>
  <c r="Z1850" i="8"/>
  <c r="AD1850" i="8"/>
  <c r="AC1850" i="8"/>
  <c r="AB1850" i="8"/>
  <c r="AF1849" i="8"/>
  <c r="Z1849" i="8"/>
  <c r="AD1849" i="8"/>
  <c r="AC1849" i="8"/>
  <c r="AB1849" i="8"/>
  <c r="AF1848" i="8"/>
  <c r="Z1848" i="8"/>
  <c r="AD1848" i="8"/>
  <c r="AC1848" i="8"/>
  <c r="AB1848" i="8"/>
  <c r="AF1847" i="8"/>
  <c r="Z1847" i="8"/>
  <c r="AD1847" i="8"/>
  <c r="AC1847" i="8"/>
  <c r="AB1847" i="8"/>
  <c r="AF1846" i="8"/>
  <c r="Z1846" i="8"/>
  <c r="AD1846" i="8"/>
  <c r="AC1846" i="8"/>
  <c r="AB1846" i="8"/>
  <c r="AF1845" i="8"/>
  <c r="Z1845" i="8"/>
  <c r="AD1845" i="8"/>
  <c r="AC1845" i="8"/>
  <c r="AB1845" i="8"/>
  <c r="AF1844" i="8"/>
  <c r="Z1844" i="8"/>
  <c r="AD1844" i="8"/>
  <c r="AC1844" i="8"/>
  <c r="AB1844" i="8"/>
  <c r="AF1843" i="8"/>
  <c r="Z1843" i="8"/>
  <c r="AD1843" i="8"/>
  <c r="AC1843" i="8"/>
  <c r="AB1843" i="8"/>
  <c r="AF1842" i="8"/>
  <c r="Z1842" i="8"/>
  <c r="AD1842" i="8"/>
  <c r="AC1842" i="8"/>
  <c r="AB1842" i="8"/>
  <c r="AF1841" i="8"/>
  <c r="Z1841" i="8"/>
  <c r="AD1841" i="8"/>
  <c r="AC1841" i="8"/>
  <c r="AB1841" i="8"/>
  <c r="AF1840" i="8"/>
  <c r="Z1840" i="8"/>
  <c r="AD1840" i="8"/>
  <c r="AC1840" i="8"/>
  <c r="AB1840" i="8"/>
  <c r="AF1839" i="8"/>
  <c r="Z1839" i="8"/>
  <c r="AD1839" i="8"/>
  <c r="AC1839" i="8"/>
  <c r="AB1839" i="8"/>
  <c r="AF1838" i="8"/>
  <c r="Z1838" i="8"/>
  <c r="AD1838" i="8"/>
  <c r="AC1838" i="8"/>
  <c r="AB1838" i="8"/>
  <c r="AF1837" i="8"/>
  <c r="Z1837" i="8"/>
  <c r="AD1837" i="8"/>
  <c r="AC1837" i="8"/>
  <c r="AB1837" i="8"/>
  <c r="AF1836" i="8"/>
  <c r="Z1836" i="8"/>
  <c r="AD1836" i="8"/>
  <c r="AC1836" i="8"/>
  <c r="AB1836" i="8"/>
  <c r="AF1835" i="8"/>
  <c r="Z1835" i="8"/>
  <c r="AD1835" i="8"/>
  <c r="AC1835" i="8"/>
  <c r="AB1835" i="8"/>
  <c r="AF1834" i="8"/>
  <c r="Z1834" i="8"/>
  <c r="AD1834" i="8"/>
  <c r="AC1834" i="8"/>
  <c r="AB1834" i="8"/>
  <c r="AF1833" i="8"/>
  <c r="Z1833" i="8"/>
  <c r="AD1833" i="8"/>
  <c r="AC1833" i="8"/>
  <c r="AB1833" i="8"/>
  <c r="AF1832" i="8"/>
  <c r="Z1832" i="8"/>
  <c r="AD1832" i="8"/>
  <c r="AC1832" i="8"/>
  <c r="AB1832" i="8"/>
  <c r="AF1831" i="8"/>
  <c r="Z1831" i="8"/>
  <c r="AD1831" i="8"/>
  <c r="AC1831" i="8"/>
  <c r="AB1831" i="8"/>
  <c r="AF1830" i="8"/>
  <c r="Z1830" i="8"/>
  <c r="AD1830" i="8"/>
  <c r="AC1830" i="8"/>
  <c r="AB1830" i="8"/>
  <c r="AF1829" i="8"/>
  <c r="Z1829" i="8"/>
  <c r="AD1829" i="8"/>
  <c r="AC1829" i="8"/>
  <c r="AB1829" i="8"/>
  <c r="AF1828" i="8"/>
  <c r="Z1828" i="8"/>
  <c r="AD1828" i="8"/>
  <c r="AC1828" i="8"/>
  <c r="AB1828" i="8"/>
  <c r="AF1827" i="8"/>
  <c r="Z1827" i="8"/>
  <c r="AD1827" i="8"/>
  <c r="AC1827" i="8"/>
  <c r="AB1827" i="8"/>
  <c r="AF1826" i="8"/>
  <c r="Z1826" i="8"/>
  <c r="AD1826" i="8"/>
  <c r="AC1826" i="8"/>
  <c r="AB1826" i="8"/>
  <c r="AF1825" i="8"/>
  <c r="Z1825" i="8"/>
  <c r="AD1825" i="8"/>
  <c r="AC1825" i="8"/>
  <c r="AB1825" i="8"/>
  <c r="AF1824" i="8"/>
  <c r="Z1824" i="8"/>
  <c r="AD1824" i="8"/>
  <c r="AC1824" i="8"/>
  <c r="AB1824" i="8"/>
  <c r="AF1823" i="8"/>
  <c r="Z1823" i="8"/>
  <c r="AD1823" i="8"/>
  <c r="AC1823" i="8"/>
  <c r="AB1823" i="8"/>
  <c r="AF1822" i="8"/>
  <c r="Z1822" i="8"/>
  <c r="AD1822" i="8"/>
  <c r="AC1822" i="8"/>
  <c r="AB1822" i="8"/>
  <c r="AF1821" i="8"/>
  <c r="Z1821" i="8"/>
  <c r="AD1821" i="8"/>
  <c r="AC1821" i="8"/>
  <c r="AB1821" i="8"/>
  <c r="AF1820" i="8"/>
  <c r="Z1820" i="8"/>
  <c r="AD1820" i="8"/>
  <c r="AC1820" i="8"/>
  <c r="AB1820" i="8"/>
  <c r="AF1819" i="8"/>
  <c r="Z1819" i="8"/>
  <c r="AD1819" i="8"/>
  <c r="AC1819" i="8"/>
  <c r="AB1819" i="8"/>
  <c r="AF1818" i="8"/>
  <c r="Z1818" i="8"/>
  <c r="AD1818" i="8"/>
  <c r="AC1818" i="8"/>
  <c r="AB1818" i="8"/>
  <c r="AF1817" i="8"/>
  <c r="Z1817" i="8"/>
  <c r="AD1817" i="8"/>
  <c r="AC1817" i="8"/>
  <c r="AB1817" i="8"/>
  <c r="AF1816" i="8"/>
  <c r="Z1816" i="8"/>
  <c r="AD1816" i="8"/>
  <c r="AC1816" i="8"/>
  <c r="AB1816" i="8"/>
  <c r="AF1815" i="8"/>
  <c r="Z1815" i="8"/>
  <c r="AD1815" i="8"/>
  <c r="AC1815" i="8"/>
  <c r="AB1815" i="8"/>
  <c r="AF1814" i="8"/>
  <c r="Z1814" i="8"/>
  <c r="AD1814" i="8"/>
  <c r="AC1814" i="8"/>
  <c r="AB1814" i="8"/>
  <c r="AF1813" i="8"/>
  <c r="Z1813" i="8"/>
  <c r="AD1813" i="8"/>
  <c r="AC1813" i="8"/>
  <c r="AB1813" i="8"/>
  <c r="AF1812" i="8"/>
  <c r="Z1812" i="8"/>
  <c r="AD1812" i="8"/>
  <c r="AC1812" i="8"/>
  <c r="AB1812" i="8"/>
  <c r="AF1811" i="8"/>
  <c r="Z1811" i="8"/>
  <c r="AD1811" i="8"/>
  <c r="AC1811" i="8"/>
  <c r="AB1811" i="8"/>
  <c r="AF1810" i="8"/>
  <c r="Z1810" i="8"/>
  <c r="AD1810" i="8"/>
  <c r="AC1810" i="8"/>
  <c r="AB1810" i="8"/>
  <c r="AF1809" i="8"/>
  <c r="Z1809" i="8"/>
  <c r="AD1809" i="8"/>
  <c r="AC1809" i="8"/>
  <c r="AB1809" i="8"/>
  <c r="AF1808" i="8"/>
  <c r="Z1808" i="8"/>
  <c r="AD1808" i="8"/>
  <c r="AC1808" i="8"/>
  <c r="AB1808" i="8"/>
  <c r="AF1807" i="8"/>
  <c r="Z1807" i="8"/>
  <c r="AD1807" i="8"/>
  <c r="AC1807" i="8"/>
  <c r="AB1807" i="8"/>
  <c r="AF1806" i="8"/>
  <c r="Z1806" i="8"/>
  <c r="AD1806" i="8"/>
  <c r="AC1806" i="8"/>
  <c r="AB1806" i="8"/>
  <c r="AF1805" i="8"/>
  <c r="Z1805" i="8"/>
  <c r="AD1805" i="8"/>
  <c r="AC1805" i="8"/>
  <c r="AB1805" i="8"/>
  <c r="AF1804" i="8"/>
  <c r="Z1804" i="8"/>
  <c r="AD1804" i="8"/>
  <c r="AC1804" i="8"/>
  <c r="AB1804" i="8"/>
  <c r="AF1803" i="8"/>
  <c r="Z1803" i="8"/>
  <c r="AD1803" i="8"/>
  <c r="AC1803" i="8"/>
  <c r="AB1803" i="8"/>
  <c r="AF1802" i="8"/>
  <c r="Z1802" i="8"/>
  <c r="AD1802" i="8"/>
  <c r="AC1802" i="8"/>
  <c r="AB1802" i="8"/>
  <c r="AF1801" i="8"/>
  <c r="Z1801" i="8"/>
  <c r="AD1801" i="8"/>
  <c r="AC1801" i="8"/>
  <c r="AB1801" i="8"/>
  <c r="AF1800" i="8"/>
  <c r="Z1800" i="8"/>
  <c r="AD1800" i="8"/>
  <c r="AC1800" i="8"/>
  <c r="AB1800" i="8"/>
  <c r="AF1799" i="8"/>
  <c r="Z1799" i="8"/>
  <c r="AD1799" i="8"/>
  <c r="AC1799" i="8"/>
  <c r="AB1799" i="8"/>
  <c r="AF1798" i="8"/>
  <c r="Z1798" i="8"/>
  <c r="AD1798" i="8"/>
  <c r="AC1798" i="8"/>
  <c r="AB1798" i="8"/>
  <c r="AF1797" i="8"/>
  <c r="Z1797" i="8"/>
  <c r="AD1797" i="8"/>
  <c r="AC1797" i="8"/>
  <c r="AB1797" i="8"/>
  <c r="AF1796" i="8"/>
  <c r="Z1796" i="8"/>
  <c r="AD1796" i="8"/>
  <c r="AC1796" i="8"/>
  <c r="AB1796" i="8"/>
  <c r="AF1795" i="8"/>
  <c r="Z1795" i="8"/>
  <c r="AD1795" i="8"/>
  <c r="AC1795" i="8"/>
  <c r="AB1795" i="8"/>
  <c r="AF1794" i="8"/>
  <c r="Z1794" i="8"/>
  <c r="AD1794" i="8"/>
  <c r="AC1794" i="8"/>
  <c r="AB1794" i="8"/>
  <c r="AF1793" i="8"/>
  <c r="Z1793" i="8"/>
  <c r="AD1793" i="8"/>
  <c r="AC1793" i="8"/>
  <c r="AB1793" i="8"/>
  <c r="AF1792" i="8"/>
  <c r="Z1792" i="8"/>
  <c r="AD1792" i="8"/>
  <c r="AC1792" i="8"/>
  <c r="AB1792" i="8"/>
  <c r="AF1791" i="8"/>
  <c r="Z1791" i="8"/>
  <c r="AD1791" i="8"/>
  <c r="AC1791" i="8"/>
  <c r="AB1791" i="8"/>
  <c r="AF1790" i="8"/>
  <c r="Z1790" i="8"/>
  <c r="AD1790" i="8"/>
  <c r="AC1790" i="8"/>
  <c r="AB1790" i="8"/>
  <c r="AF1789" i="8"/>
  <c r="Z1789" i="8"/>
  <c r="AD1789" i="8"/>
  <c r="AC1789" i="8"/>
  <c r="AB1789" i="8"/>
  <c r="AF1788" i="8"/>
  <c r="Z1788" i="8"/>
  <c r="AD1788" i="8"/>
  <c r="AC1788" i="8"/>
  <c r="AB1788" i="8"/>
  <c r="AF1787" i="8"/>
  <c r="Z1787" i="8"/>
  <c r="AD1787" i="8"/>
  <c r="AC1787" i="8"/>
  <c r="AB1787" i="8"/>
  <c r="AF1786" i="8"/>
  <c r="Z1786" i="8"/>
  <c r="AD1786" i="8"/>
  <c r="AC1786" i="8"/>
  <c r="AB1786" i="8"/>
  <c r="AF1785" i="8"/>
  <c r="Z1785" i="8"/>
  <c r="AD1785" i="8"/>
  <c r="AC1785" i="8"/>
  <c r="AB1785" i="8"/>
  <c r="AF1784" i="8"/>
  <c r="Z1784" i="8"/>
  <c r="AD1784" i="8"/>
  <c r="AC1784" i="8"/>
  <c r="AB1784" i="8"/>
  <c r="AF1783" i="8"/>
  <c r="Z1783" i="8"/>
  <c r="AD1783" i="8"/>
  <c r="AC1783" i="8"/>
  <c r="AB1783" i="8"/>
  <c r="AF1782" i="8"/>
  <c r="Z1782" i="8"/>
  <c r="AD1782" i="8"/>
  <c r="AC1782" i="8"/>
  <c r="AB1782" i="8"/>
  <c r="AF1781" i="8"/>
  <c r="Z1781" i="8"/>
  <c r="AD1781" i="8"/>
  <c r="AC1781" i="8"/>
  <c r="AB1781" i="8"/>
  <c r="AF1780" i="8"/>
  <c r="Z1780" i="8"/>
  <c r="AD1780" i="8"/>
  <c r="AC1780" i="8"/>
  <c r="AB1780" i="8"/>
  <c r="AF1779" i="8"/>
  <c r="Z1779" i="8"/>
  <c r="AD1779" i="8"/>
  <c r="AC1779" i="8"/>
  <c r="AB1779" i="8"/>
  <c r="AF1778" i="8"/>
  <c r="Z1778" i="8"/>
  <c r="AD1778" i="8"/>
  <c r="AC1778" i="8"/>
  <c r="AB1778" i="8"/>
  <c r="AF1777" i="8"/>
  <c r="Z1777" i="8"/>
  <c r="AD1777" i="8"/>
  <c r="AC1777" i="8"/>
  <c r="AB1777" i="8"/>
  <c r="AF1776" i="8"/>
  <c r="Z1776" i="8"/>
  <c r="AD1776" i="8"/>
  <c r="AC1776" i="8"/>
  <c r="AB1776" i="8"/>
  <c r="AF1775" i="8"/>
  <c r="Z1775" i="8"/>
  <c r="AD1775" i="8"/>
  <c r="AC1775" i="8"/>
  <c r="AB1775" i="8"/>
  <c r="AF1774" i="8"/>
  <c r="Z1774" i="8"/>
  <c r="AD1774" i="8"/>
  <c r="AC1774" i="8"/>
  <c r="AB1774" i="8"/>
  <c r="AF1773" i="8"/>
  <c r="Z1773" i="8"/>
  <c r="AD1773" i="8"/>
  <c r="AC1773" i="8"/>
  <c r="AB1773" i="8"/>
  <c r="AF1772" i="8"/>
  <c r="Z1772" i="8"/>
  <c r="AD1772" i="8"/>
  <c r="AC1772" i="8"/>
  <c r="AB1772" i="8"/>
  <c r="AF1771" i="8"/>
  <c r="Z1771" i="8"/>
  <c r="AD1771" i="8"/>
  <c r="AC1771" i="8"/>
  <c r="AB1771" i="8"/>
  <c r="AF1770" i="8"/>
  <c r="Z1770" i="8"/>
  <c r="AD1770" i="8"/>
  <c r="AC1770" i="8"/>
  <c r="AB1770" i="8"/>
  <c r="AF1769" i="8"/>
  <c r="Z1769" i="8"/>
  <c r="AD1769" i="8"/>
  <c r="AC1769" i="8"/>
  <c r="AB1769" i="8"/>
  <c r="AF1768" i="8"/>
  <c r="Z1768" i="8"/>
  <c r="AD1768" i="8"/>
  <c r="AC1768" i="8"/>
  <c r="AB1768" i="8"/>
  <c r="AF1767" i="8"/>
  <c r="Z1767" i="8"/>
  <c r="AD1767" i="8"/>
  <c r="AC1767" i="8"/>
  <c r="AB1767" i="8"/>
  <c r="AF1766" i="8"/>
  <c r="Z1766" i="8"/>
  <c r="AD1766" i="8"/>
  <c r="AC1766" i="8"/>
  <c r="AB1766" i="8"/>
  <c r="AF1765" i="8"/>
  <c r="Z1765" i="8"/>
  <c r="AD1765" i="8"/>
  <c r="AC1765" i="8"/>
  <c r="AB1765" i="8"/>
  <c r="AF1764" i="8"/>
  <c r="Z1764" i="8"/>
  <c r="AD1764" i="8"/>
  <c r="AC1764" i="8"/>
  <c r="AB1764" i="8"/>
  <c r="AF1763" i="8"/>
  <c r="Z1763" i="8"/>
  <c r="AD1763" i="8"/>
  <c r="AC1763" i="8"/>
  <c r="AB1763" i="8"/>
  <c r="AF1762" i="8"/>
  <c r="Z1762" i="8"/>
  <c r="AD1762" i="8"/>
  <c r="AC1762" i="8"/>
  <c r="AB1762" i="8"/>
  <c r="AF1761" i="8"/>
  <c r="Z1761" i="8"/>
  <c r="AD1761" i="8"/>
  <c r="AC1761" i="8"/>
  <c r="AB1761" i="8"/>
  <c r="AF1760" i="8"/>
  <c r="Z1760" i="8"/>
  <c r="AD1760" i="8"/>
  <c r="AC1760" i="8"/>
  <c r="AB1760" i="8"/>
  <c r="AF1759" i="8"/>
  <c r="Z1759" i="8"/>
  <c r="AD1759" i="8"/>
  <c r="AC1759" i="8"/>
  <c r="AB1759" i="8"/>
  <c r="AF1758" i="8"/>
  <c r="Z1758" i="8"/>
  <c r="AD1758" i="8"/>
  <c r="AC1758" i="8"/>
  <c r="AB1758" i="8"/>
  <c r="AF1757" i="8"/>
  <c r="Z1757" i="8"/>
  <c r="AD1757" i="8"/>
  <c r="AC1757" i="8"/>
  <c r="AB1757" i="8"/>
  <c r="AF1756" i="8"/>
  <c r="Z1756" i="8"/>
  <c r="AD1756" i="8"/>
  <c r="AC1756" i="8"/>
  <c r="AB1756" i="8"/>
  <c r="AF1755" i="8"/>
  <c r="Z1755" i="8"/>
  <c r="AD1755" i="8"/>
  <c r="AC1755" i="8"/>
  <c r="AB1755" i="8"/>
  <c r="AF1754" i="8"/>
  <c r="Z1754" i="8"/>
  <c r="AD1754" i="8"/>
  <c r="AC1754" i="8"/>
  <c r="AB1754" i="8"/>
  <c r="AF1753" i="8"/>
  <c r="Z1753" i="8"/>
  <c r="AD1753" i="8"/>
  <c r="AC1753" i="8"/>
  <c r="AB1753" i="8"/>
  <c r="AF1752" i="8"/>
  <c r="Z1752" i="8"/>
  <c r="AD1752" i="8"/>
  <c r="AC1752" i="8"/>
  <c r="AB1752" i="8"/>
  <c r="AF1751" i="8"/>
  <c r="Z1751" i="8"/>
  <c r="AD1751" i="8"/>
  <c r="AC1751" i="8"/>
  <c r="AB1751" i="8"/>
  <c r="AF1750" i="8"/>
  <c r="Z1750" i="8"/>
  <c r="AD1750" i="8"/>
  <c r="AC1750" i="8"/>
  <c r="AB1750" i="8"/>
  <c r="AF1749" i="8"/>
  <c r="Z1749" i="8"/>
  <c r="AD1749" i="8"/>
  <c r="AC1749" i="8"/>
  <c r="AB1749" i="8"/>
  <c r="AF1748" i="8"/>
  <c r="Z1748" i="8"/>
  <c r="AD1748" i="8"/>
  <c r="AC1748" i="8"/>
  <c r="AB1748" i="8"/>
  <c r="AF1747" i="8"/>
  <c r="Z1747" i="8"/>
  <c r="AD1747" i="8"/>
  <c r="AC1747" i="8"/>
  <c r="AB1747" i="8"/>
  <c r="AF1746" i="8"/>
  <c r="Z1746" i="8"/>
  <c r="AD1746" i="8"/>
  <c r="AC1746" i="8"/>
  <c r="AB1746" i="8"/>
  <c r="AF1745" i="8"/>
  <c r="Z1745" i="8"/>
  <c r="AD1745" i="8"/>
  <c r="AC1745" i="8"/>
  <c r="AB1745" i="8"/>
  <c r="AF1744" i="8"/>
  <c r="Z1744" i="8"/>
  <c r="AD1744" i="8"/>
  <c r="AC1744" i="8"/>
  <c r="AB1744" i="8"/>
  <c r="AF1743" i="8"/>
  <c r="Z1743" i="8"/>
  <c r="AD1743" i="8"/>
  <c r="AC1743" i="8"/>
  <c r="AB1743" i="8"/>
  <c r="AF1742" i="8"/>
  <c r="Z1742" i="8"/>
  <c r="AD1742" i="8"/>
  <c r="AC1742" i="8"/>
  <c r="AB1742" i="8"/>
  <c r="AF1741" i="8"/>
  <c r="Z1741" i="8"/>
  <c r="AD1741" i="8"/>
  <c r="AC1741" i="8"/>
  <c r="AB1741" i="8"/>
  <c r="AF1740" i="8"/>
  <c r="Z1740" i="8"/>
  <c r="AD1740" i="8"/>
  <c r="AC1740" i="8"/>
  <c r="AB1740" i="8"/>
  <c r="AF1739" i="8"/>
  <c r="Z1739" i="8"/>
  <c r="AD1739" i="8"/>
  <c r="AC1739" i="8"/>
  <c r="AB1739" i="8"/>
  <c r="AF1738" i="8"/>
  <c r="Z1738" i="8"/>
  <c r="AD1738" i="8"/>
  <c r="AC1738" i="8"/>
  <c r="AB1738" i="8"/>
  <c r="AF1737" i="8"/>
  <c r="Z1737" i="8"/>
  <c r="AD1737" i="8"/>
  <c r="AC1737" i="8"/>
  <c r="AB1737" i="8"/>
  <c r="AF1736" i="8"/>
  <c r="Z1736" i="8"/>
  <c r="AD1736" i="8"/>
  <c r="AC1736" i="8"/>
  <c r="AB1736" i="8"/>
  <c r="AF1735" i="8"/>
  <c r="Z1735" i="8"/>
  <c r="AD1735" i="8"/>
  <c r="AC1735" i="8"/>
  <c r="AB1735" i="8"/>
  <c r="AF1734" i="8"/>
  <c r="Z1734" i="8"/>
  <c r="AD1734" i="8"/>
  <c r="AC1734" i="8"/>
  <c r="AB1734" i="8"/>
  <c r="AF1733" i="8"/>
  <c r="Z1733" i="8"/>
  <c r="AD1733" i="8"/>
  <c r="AC1733" i="8"/>
  <c r="AB1733" i="8"/>
  <c r="AF1732" i="8"/>
  <c r="Z1732" i="8"/>
  <c r="AD1732" i="8"/>
  <c r="AC1732" i="8"/>
  <c r="AB1732" i="8"/>
  <c r="AF1731" i="8"/>
  <c r="Z1731" i="8"/>
  <c r="AD1731" i="8"/>
  <c r="AC1731" i="8"/>
  <c r="AB1731" i="8"/>
  <c r="AF1730" i="8"/>
  <c r="Z1730" i="8"/>
  <c r="AD1730" i="8"/>
  <c r="AC1730" i="8"/>
  <c r="AB1730" i="8"/>
  <c r="AF1729" i="8"/>
  <c r="Z1729" i="8"/>
  <c r="AD1729" i="8"/>
  <c r="AC1729" i="8"/>
  <c r="AB1729" i="8"/>
  <c r="AF1728" i="8"/>
  <c r="Z1728" i="8"/>
  <c r="AD1728" i="8"/>
  <c r="AC1728" i="8"/>
  <c r="AB1728" i="8"/>
  <c r="AF1727" i="8"/>
  <c r="Z1727" i="8"/>
  <c r="AD1727" i="8"/>
  <c r="AC1727" i="8"/>
  <c r="AB1727" i="8"/>
  <c r="AF1726" i="8"/>
  <c r="Z1726" i="8"/>
  <c r="AD1726" i="8"/>
  <c r="AC1726" i="8"/>
  <c r="AB1726" i="8"/>
  <c r="AF1725" i="8"/>
  <c r="Z1725" i="8"/>
  <c r="AD1725" i="8"/>
  <c r="AC1725" i="8"/>
  <c r="AB1725" i="8"/>
  <c r="AF1724" i="8"/>
  <c r="Z1724" i="8"/>
  <c r="AD1724" i="8"/>
  <c r="AC1724" i="8"/>
  <c r="AB1724" i="8"/>
  <c r="AF1723" i="8"/>
  <c r="Z1723" i="8"/>
  <c r="AD1723" i="8"/>
  <c r="AC1723" i="8"/>
  <c r="AB1723" i="8"/>
  <c r="AF1722" i="8"/>
  <c r="Z1722" i="8"/>
  <c r="AD1722" i="8"/>
  <c r="AC1722" i="8"/>
  <c r="AB1722" i="8"/>
  <c r="AF1721" i="8"/>
  <c r="Z1721" i="8"/>
  <c r="AD1721" i="8"/>
  <c r="AC1721" i="8"/>
  <c r="AB1721" i="8"/>
  <c r="AF1720" i="8"/>
  <c r="Z1720" i="8"/>
  <c r="AD1720" i="8"/>
  <c r="AC1720" i="8"/>
  <c r="AB1720" i="8"/>
  <c r="AF1719" i="8"/>
  <c r="Z1719" i="8"/>
  <c r="AD1719" i="8"/>
  <c r="AC1719" i="8"/>
  <c r="AB1719" i="8"/>
  <c r="AF1718" i="8"/>
  <c r="Z1718" i="8"/>
  <c r="AD1718" i="8"/>
  <c r="AC1718" i="8"/>
  <c r="AB1718" i="8"/>
  <c r="AF1717" i="8"/>
  <c r="Z1717" i="8"/>
  <c r="AD1717" i="8"/>
  <c r="AC1717" i="8"/>
  <c r="AB1717" i="8"/>
  <c r="AF1716" i="8"/>
  <c r="Z1716" i="8"/>
  <c r="AD1716" i="8"/>
  <c r="AC1716" i="8"/>
  <c r="AB1716" i="8"/>
  <c r="AF1715" i="8"/>
  <c r="Z1715" i="8"/>
  <c r="AD1715" i="8"/>
  <c r="AC1715" i="8"/>
  <c r="AB1715" i="8"/>
  <c r="AF1714" i="8"/>
  <c r="Z1714" i="8"/>
  <c r="AD1714" i="8"/>
  <c r="AC1714" i="8"/>
  <c r="AB1714" i="8"/>
  <c r="AF1713" i="8"/>
  <c r="Z1713" i="8"/>
  <c r="AD1713" i="8"/>
  <c r="AC1713" i="8"/>
  <c r="AB1713" i="8"/>
  <c r="AF1712" i="8"/>
  <c r="Z1712" i="8"/>
  <c r="AD1712" i="8"/>
  <c r="AC1712" i="8"/>
  <c r="AB1712" i="8"/>
  <c r="AF1711" i="8"/>
  <c r="Z1711" i="8"/>
  <c r="AD1711" i="8"/>
  <c r="AC1711" i="8"/>
  <c r="AB1711" i="8"/>
  <c r="AF1710" i="8"/>
  <c r="Z1710" i="8"/>
  <c r="AD1710" i="8"/>
  <c r="AC1710" i="8"/>
  <c r="AB1710" i="8"/>
  <c r="AF1709" i="8"/>
  <c r="Z1709" i="8"/>
  <c r="AD1709" i="8"/>
  <c r="AC1709" i="8"/>
  <c r="AB1709" i="8"/>
  <c r="AF1708" i="8"/>
  <c r="Z1708" i="8"/>
  <c r="AD1708" i="8"/>
  <c r="AC1708" i="8"/>
  <c r="AB1708" i="8"/>
  <c r="AF1707" i="8"/>
  <c r="Z1707" i="8"/>
  <c r="AD1707" i="8"/>
  <c r="AC1707" i="8"/>
  <c r="AB1707" i="8"/>
  <c r="AF1706" i="8"/>
  <c r="Z1706" i="8"/>
  <c r="AD1706" i="8"/>
  <c r="AC1706" i="8"/>
  <c r="AB1706" i="8"/>
  <c r="AF1705" i="8"/>
  <c r="Z1705" i="8"/>
  <c r="AD1705" i="8"/>
  <c r="AC1705" i="8"/>
  <c r="AB1705" i="8"/>
  <c r="AF1704" i="8"/>
  <c r="Z1704" i="8"/>
  <c r="AD1704" i="8"/>
  <c r="AC1704" i="8"/>
  <c r="AB1704" i="8"/>
  <c r="AF1703" i="8"/>
  <c r="Z1703" i="8"/>
  <c r="AD1703" i="8"/>
  <c r="AC1703" i="8"/>
  <c r="AB1703" i="8"/>
  <c r="AF1702" i="8"/>
  <c r="Z1702" i="8"/>
  <c r="AD1702" i="8"/>
  <c r="AC1702" i="8"/>
  <c r="AB1702" i="8"/>
  <c r="AF1701" i="8"/>
  <c r="Z1701" i="8"/>
  <c r="AD1701" i="8"/>
  <c r="AC1701" i="8"/>
  <c r="AB1701" i="8"/>
  <c r="AF1700" i="8"/>
  <c r="Z1700" i="8"/>
  <c r="AD1700" i="8"/>
  <c r="AC1700" i="8"/>
  <c r="AB1700" i="8"/>
  <c r="AF1699" i="8"/>
  <c r="Z1699" i="8"/>
  <c r="AD1699" i="8"/>
  <c r="AC1699" i="8"/>
  <c r="AB1699" i="8"/>
  <c r="AF1698" i="8"/>
  <c r="Z1698" i="8"/>
  <c r="AD1698" i="8"/>
  <c r="AC1698" i="8"/>
  <c r="AB1698" i="8"/>
  <c r="AF1697" i="8"/>
  <c r="Z1697" i="8"/>
  <c r="AD1697" i="8"/>
  <c r="AC1697" i="8"/>
  <c r="AB1697" i="8"/>
  <c r="AF1696" i="8"/>
  <c r="Z1696" i="8"/>
  <c r="AD1696" i="8"/>
  <c r="AC1696" i="8"/>
  <c r="AB1696" i="8"/>
  <c r="AF1695" i="8"/>
  <c r="Z1695" i="8"/>
  <c r="AD1695" i="8"/>
  <c r="AC1695" i="8"/>
  <c r="AB1695" i="8"/>
  <c r="AF1694" i="8"/>
  <c r="Z1694" i="8"/>
  <c r="AD1694" i="8"/>
  <c r="AC1694" i="8"/>
  <c r="AB1694" i="8"/>
  <c r="AF1693" i="8"/>
  <c r="Z1693" i="8"/>
  <c r="AD1693" i="8"/>
  <c r="AC1693" i="8"/>
  <c r="AB1693" i="8"/>
  <c r="AF1692" i="8"/>
  <c r="Z1692" i="8"/>
  <c r="AD1692" i="8"/>
  <c r="AC1692" i="8"/>
  <c r="AB1692" i="8"/>
  <c r="AF1691" i="8"/>
  <c r="Z1691" i="8"/>
  <c r="AD1691" i="8"/>
  <c r="AC1691" i="8"/>
  <c r="AB1691" i="8"/>
  <c r="AF1690" i="8"/>
  <c r="Z1690" i="8"/>
  <c r="AD1690" i="8"/>
  <c r="AC1690" i="8"/>
  <c r="AB1690" i="8"/>
  <c r="AF1689" i="8"/>
  <c r="Z1689" i="8"/>
  <c r="AD1689" i="8"/>
  <c r="AC1689" i="8"/>
  <c r="AB1689" i="8"/>
  <c r="AF1688" i="8"/>
  <c r="Z1688" i="8"/>
  <c r="AD1688" i="8"/>
  <c r="AC1688" i="8"/>
  <c r="AB1688" i="8"/>
  <c r="AF1687" i="8"/>
  <c r="Z1687" i="8"/>
  <c r="AD1687" i="8"/>
  <c r="AC1687" i="8"/>
  <c r="AB1687" i="8"/>
  <c r="AF1686" i="8"/>
  <c r="Z1686" i="8"/>
  <c r="AD1686" i="8"/>
  <c r="AC1686" i="8"/>
  <c r="AB1686" i="8"/>
  <c r="AF1685" i="8"/>
  <c r="Z1685" i="8"/>
  <c r="AD1685" i="8"/>
  <c r="AC1685" i="8"/>
  <c r="AB1685" i="8"/>
  <c r="AF1684" i="8"/>
  <c r="Z1684" i="8"/>
  <c r="AD1684" i="8"/>
  <c r="AC1684" i="8"/>
  <c r="AB1684" i="8"/>
  <c r="AF1683" i="8"/>
  <c r="Z1683" i="8"/>
  <c r="AD1683" i="8"/>
  <c r="AC1683" i="8"/>
  <c r="AB1683" i="8"/>
  <c r="AF1682" i="8"/>
  <c r="Z1682" i="8"/>
  <c r="AD1682" i="8"/>
  <c r="AC1682" i="8"/>
  <c r="AB1682" i="8"/>
  <c r="AF1681" i="8"/>
  <c r="Z1681" i="8"/>
  <c r="AD1681" i="8"/>
  <c r="AC1681" i="8"/>
  <c r="AB1681" i="8"/>
  <c r="AF1680" i="8"/>
  <c r="Z1680" i="8"/>
  <c r="AD1680" i="8"/>
  <c r="AC1680" i="8"/>
  <c r="AB1680" i="8"/>
  <c r="AF1679" i="8"/>
  <c r="Z1679" i="8"/>
  <c r="AD1679" i="8"/>
  <c r="AC1679" i="8"/>
  <c r="AB1679" i="8"/>
  <c r="AF1678" i="8"/>
  <c r="Z1678" i="8"/>
  <c r="AD1678" i="8"/>
  <c r="AC1678" i="8"/>
  <c r="AB1678" i="8"/>
  <c r="AF1677" i="8"/>
  <c r="Z1677" i="8"/>
  <c r="AD1677" i="8"/>
  <c r="AC1677" i="8"/>
  <c r="AB1677" i="8"/>
  <c r="AF1676" i="8"/>
  <c r="Z1676" i="8"/>
  <c r="AD1676" i="8"/>
  <c r="AC1676" i="8"/>
  <c r="AB1676" i="8"/>
  <c r="AF1675" i="8"/>
  <c r="Z1675" i="8"/>
  <c r="AD1675" i="8"/>
  <c r="AC1675" i="8"/>
  <c r="AB1675" i="8"/>
  <c r="AF1674" i="8"/>
  <c r="Z1674" i="8"/>
  <c r="AD1674" i="8"/>
  <c r="AC1674" i="8"/>
  <c r="AB1674" i="8"/>
  <c r="AF1673" i="8"/>
  <c r="Z1673" i="8"/>
  <c r="AD1673" i="8"/>
  <c r="AC1673" i="8"/>
  <c r="AB1673" i="8"/>
  <c r="AF1672" i="8"/>
  <c r="Z1672" i="8"/>
  <c r="AD1672" i="8"/>
  <c r="AC1672" i="8"/>
  <c r="AB1672" i="8"/>
  <c r="AF1671" i="8"/>
  <c r="Z1671" i="8"/>
  <c r="AD1671" i="8"/>
  <c r="AC1671" i="8"/>
  <c r="AB1671" i="8"/>
  <c r="AF1670" i="8"/>
  <c r="Z1670" i="8"/>
  <c r="AD1670" i="8"/>
  <c r="AC1670" i="8"/>
  <c r="AB1670" i="8"/>
  <c r="AF1669" i="8"/>
  <c r="Z1669" i="8"/>
  <c r="AD1669" i="8"/>
  <c r="AC1669" i="8"/>
  <c r="AB1669" i="8"/>
  <c r="AF1668" i="8"/>
  <c r="Z1668" i="8"/>
  <c r="AD1668" i="8"/>
  <c r="AC1668" i="8"/>
  <c r="AB1668" i="8"/>
  <c r="AF1667" i="8"/>
  <c r="Z1667" i="8"/>
  <c r="AD1667" i="8"/>
  <c r="AC1667" i="8"/>
  <c r="AB1667" i="8"/>
  <c r="AF1666" i="8"/>
  <c r="Z1666" i="8"/>
  <c r="AD1666" i="8"/>
  <c r="AC1666" i="8"/>
  <c r="AB1666" i="8"/>
  <c r="AF1665" i="8"/>
  <c r="Z1665" i="8"/>
  <c r="AD1665" i="8"/>
  <c r="AC1665" i="8"/>
  <c r="AB1665" i="8"/>
  <c r="AF1664" i="8"/>
  <c r="Z1664" i="8"/>
  <c r="AD1664" i="8"/>
  <c r="AC1664" i="8"/>
  <c r="AB1664" i="8"/>
  <c r="AF1663" i="8"/>
  <c r="Z1663" i="8"/>
  <c r="AD1663" i="8"/>
  <c r="AC1663" i="8"/>
  <c r="AB1663" i="8"/>
  <c r="AF1662" i="8"/>
  <c r="Z1662" i="8"/>
  <c r="AD1662" i="8"/>
  <c r="AC1662" i="8"/>
  <c r="AB1662" i="8"/>
  <c r="AF1661" i="8"/>
  <c r="Z1661" i="8"/>
  <c r="AD1661" i="8"/>
  <c r="AC1661" i="8"/>
  <c r="AB1661" i="8"/>
  <c r="AF1660" i="8"/>
  <c r="Z1660" i="8"/>
  <c r="AD1660" i="8"/>
  <c r="AC1660" i="8"/>
  <c r="AB1660" i="8"/>
  <c r="AF1659" i="8"/>
  <c r="Z1659" i="8"/>
  <c r="AD1659" i="8"/>
  <c r="AC1659" i="8"/>
  <c r="AB1659" i="8"/>
  <c r="AF1658" i="8"/>
  <c r="Z1658" i="8"/>
  <c r="AD1658" i="8"/>
  <c r="AC1658" i="8"/>
  <c r="AB1658" i="8"/>
  <c r="AF1657" i="8"/>
  <c r="Z1657" i="8"/>
  <c r="AD1657" i="8"/>
  <c r="AC1657" i="8"/>
  <c r="AB1657" i="8"/>
  <c r="AF1656" i="8"/>
  <c r="Z1656" i="8"/>
  <c r="AD1656" i="8"/>
  <c r="AC1656" i="8"/>
  <c r="AB1656" i="8"/>
  <c r="AF1655" i="8"/>
  <c r="Z1655" i="8"/>
  <c r="AD1655" i="8"/>
  <c r="AC1655" i="8"/>
  <c r="AB1655" i="8"/>
  <c r="AF1654" i="8"/>
  <c r="Z1654" i="8"/>
  <c r="AD1654" i="8"/>
  <c r="AC1654" i="8"/>
  <c r="AB1654" i="8"/>
  <c r="AF1653" i="8"/>
  <c r="Z1653" i="8"/>
  <c r="AD1653" i="8"/>
  <c r="AC1653" i="8"/>
  <c r="AB1653" i="8"/>
  <c r="AF1652" i="8"/>
  <c r="Z1652" i="8"/>
  <c r="AD1652" i="8"/>
  <c r="AC1652" i="8"/>
  <c r="AB1652" i="8"/>
  <c r="AF1651" i="8"/>
  <c r="Z1651" i="8"/>
  <c r="AD1651" i="8"/>
  <c r="AC1651" i="8"/>
  <c r="AB1651" i="8"/>
  <c r="AF1650" i="8"/>
  <c r="Z1650" i="8"/>
  <c r="AD1650" i="8"/>
  <c r="AC1650" i="8"/>
  <c r="AB1650" i="8"/>
  <c r="AF1649" i="8"/>
  <c r="Z1649" i="8"/>
  <c r="AD1649" i="8"/>
  <c r="AC1649" i="8"/>
  <c r="AB1649" i="8"/>
  <c r="AF1648" i="8"/>
  <c r="Z1648" i="8"/>
  <c r="AD1648" i="8"/>
  <c r="AC1648" i="8"/>
  <c r="AB1648" i="8"/>
  <c r="AF1647" i="8"/>
  <c r="Z1647" i="8"/>
  <c r="AD1647" i="8"/>
  <c r="AC1647" i="8"/>
  <c r="AB1647" i="8"/>
  <c r="AF1646" i="8"/>
  <c r="Z1646" i="8"/>
  <c r="AD1646" i="8"/>
  <c r="AC1646" i="8"/>
  <c r="AB1646" i="8"/>
  <c r="AF1645" i="8"/>
  <c r="Z1645" i="8"/>
  <c r="AD1645" i="8"/>
  <c r="AC1645" i="8"/>
  <c r="AB1645" i="8"/>
  <c r="AF1644" i="8"/>
  <c r="Z1644" i="8"/>
  <c r="AD1644" i="8"/>
  <c r="AC1644" i="8"/>
  <c r="AB1644" i="8"/>
  <c r="AF1643" i="8"/>
  <c r="Z1643" i="8"/>
  <c r="AD1643" i="8"/>
  <c r="AC1643" i="8"/>
  <c r="AB1643" i="8"/>
  <c r="AF1642" i="8"/>
  <c r="Z1642" i="8"/>
  <c r="AD1642" i="8"/>
  <c r="AC1642" i="8"/>
  <c r="AB1642" i="8"/>
  <c r="AF1641" i="8"/>
  <c r="Z1641" i="8"/>
  <c r="AD1641" i="8"/>
  <c r="AC1641" i="8"/>
  <c r="AB1641" i="8"/>
  <c r="AF1640" i="8"/>
  <c r="Z1640" i="8"/>
  <c r="AD1640" i="8"/>
  <c r="AC1640" i="8"/>
  <c r="AB1640" i="8"/>
  <c r="AF1639" i="8"/>
  <c r="Z1639" i="8"/>
  <c r="AD1639" i="8"/>
  <c r="AC1639" i="8"/>
  <c r="AB1639" i="8"/>
  <c r="AF1638" i="8"/>
  <c r="Z1638" i="8"/>
  <c r="AD1638" i="8"/>
  <c r="AC1638" i="8"/>
  <c r="AB1638" i="8"/>
  <c r="AF1637" i="8"/>
  <c r="Z1637" i="8"/>
  <c r="AD1637" i="8"/>
  <c r="AC1637" i="8"/>
  <c r="AB1637" i="8"/>
  <c r="AF1636" i="8"/>
  <c r="Z1636" i="8"/>
  <c r="AD1636" i="8"/>
  <c r="AC1636" i="8"/>
  <c r="AB1636" i="8"/>
  <c r="AF1635" i="8"/>
  <c r="Z1635" i="8"/>
  <c r="AD1635" i="8"/>
  <c r="AC1635" i="8"/>
  <c r="AB1635" i="8"/>
  <c r="AF1634" i="8"/>
  <c r="Z1634" i="8"/>
  <c r="AD1634" i="8"/>
  <c r="AC1634" i="8"/>
  <c r="AB1634" i="8"/>
  <c r="AF1633" i="8"/>
  <c r="Z1633" i="8"/>
  <c r="AD1633" i="8"/>
  <c r="AC1633" i="8"/>
  <c r="AB1633" i="8"/>
  <c r="AF1632" i="8"/>
  <c r="Z1632" i="8"/>
  <c r="AD1632" i="8"/>
  <c r="AC1632" i="8"/>
  <c r="AB1632" i="8"/>
  <c r="AF1631" i="8"/>
  <c r="Z1631" i="8"/>
  <c r="AD1631" i="8"/>
  <c r="AC1631" i="8"/>
  <c r="AB1631" i="8"/>
  <c r="AF1630" i="8"/>
  <c r="Z1630" i="8"/>
  <c r="AD1630" i="8"/>
  <c r="AC1630" i="8"/>
  <c r="AB1630" i="8"/>
  <c r="AF1629" i="8"/>
  <c r="Z1629" i="8"/>
  <c r="AD1629" i="8"/>
  <c r="AC1629" i="8"/>
  <c r="AB1629" i="8"/>
  <c r="AF1628" i="8"/>
  <c r="Z1628" i="8"/>
  <c r="AD1628" i="8"/>
  <c r="AC1628" i="8"/>
  <c r="AB1628" i="8"/>
  <c r="AF1627" i="8"/>
  <c r="Z1627" i="8"/>
  <c r="AD1627" i="8"/>
  <c r="AC1627" i="8"/>
  <c r="AB1627" i="8"/>
  <c r="AF1626" i="8"/>
  <c r="Z1626" i="8"/>
  <c r="AD1626" i="8"/>
  <c r="AC1626" i="8"/>
  <c r="AB1626" i="8"/>
  <c r="AF1625" i="8"/>
  <c r="Z1625" i="8"/>
  <c r="AD1625" i="8"/>
  <c r="AC1625" i="8"/>
  <c r="AB1625" i="8"/>
  <c r="AF1624" i="8"/>
  <c r="Z1624" i="8"/>
  <c r="AD1624" i="8"/>
  <c r="AC1624" i="8"/>
  <c r="AB1624" i="8"/>
  <c r="AF1623" i="8"/>
  <c r="Z1623" i="8"/>
  <c r="AD1623" i="8"/>
  <c r="AC1623" i="8"/>
  <c r="AB1623" i="8"/>
  <c r="AF1622" i="8"/>
  <c r="Z1622" i="8"/>
  <c r="AD1622" i="8"/>
  <c r="AC1622" i="8"/>
  <c r="AB1622" i="8"/>
  <c r="AF1621" i="8"/>
  <c r="Z1621" i="8"/>
  <c r="AD1621" i="8"/>
  <c r="AC1621" i="8"/>
  <c r="AB1621" i="8"/>
  <c r="AF1620" i="8"/>
  <c r="Z1620" i="8"/>
  <c r="AD1620" i="8"/>
  <c r="AC1620" i="8"/>
  <c r="AB1620" i="8"/>
  <c r="AF1619" i="8"/>
  <c r="Z1619" i="8"/>
  <c r="AD1619" i="8"/>
  <c r="AC1619" i="8"/>
  <c r="AB1619" i="8"/>
  <c r="AF1618" i="8"/>
  <c r="Z1618" i="8"/>
  <c r="AD1618" i="8"/>
  <c r="AC1618" i="8"/>
  <c r="AB1618" i="8"/>
  <c r="AF1617" i="8"/>
  <c r="Z1617" i="8"/>
  <c r="AD1617" i="8"/>
  <c r="AC1617" i="8"/>
  <c r="AB1617" i="8"/>
  <c r="AF1616" i="8"/>
  <c r="Z1616" i="8"/>
  <c r="AD1616" i="8"/>
  <c r="AC1616" i="8"/>
  <c r="AB1616" i="8"/>
  <c r="AF1615" i="8"/>
  <c r="Z1615" i="8"/>
  <c r="AD1615" i="8"/>
  <c r="AC1615" i="8"/>
  <c r="AB1615" i="8"/>
  <c r="AF1614" i="8"/>
  <c r="Z1614" i="8"/>
  <c r="AD1614" i="8"/>
  <c r="AC1614" i="8"/>
  <c r="AB1614" i="8"/>
  <c r="AF1613" i="8"/>
  <c r="Z1613" i="8"/>
  <c r="AD1613" i="8"/>
  <c r="AC1613" i="8"/>
  <c r="AB1613" i="8"/>
  <c r="AF1612" i="8"/>
  <c r="Z1612" i="8"/>
  <c r="AD1612" i="8"/>
  <c r="AC1612" i="8"/>
  <c r="AB1612" i="8"/>
  <c r="AF1611" i="8"/>
  <c r="Z1611" i="8"/>
  <c r="AD1611" i="8"/>
  <c r="AC1611" i="8"/>
  <c r="AB1611" i="8"/>
  <c r="AF1610" i="8"/>
  <c r="Z1610" i="8"/>
  <c r="AD1610" i="8"/>
  <c r="AC1610" i="8"/>
  <c r="AB1610" i="8"/>
  <c r="AF1609" i="8"/>
  <c r="Z1609" i="8"/>
  <c r="AD1609" i="8"/>
  <c r="AC1609" i="8"/>
  <c r="AB1609" i="8"/>
  <c r="AF1608" i="8"/>
  <c r="Z1608" i="8"/>
  <c r="AD1608" i="8"/>
  <c r="AC1608" i="8"/>
  <c r="AB1608" i="8"/>
  <c r="AF1607" i="8"/>
  <c r="Z1607" i="8"/>
  <c r="AD1607" i="8"/>
  <c r="AC1607" i="8"/>
  <c r="AB1607" i="8"/>
  <c r="AF1606" i="8"/>
  <c r="Z1606" i="8"/>
  <c r="AD1606" i="8"/>
  <c r="AC1606" i="8"/>
  <c r="AB1606" i="8"/>
  <c r="AF1605" i="8"/>
  <c r="Z1605" i="8"/>
  <c r="AD1605" i="8"/>
  <c r="AC1605" i="8"/>
  <c r="AB1605" i="8"/>
  <c r="AF1604" i="8"/>
  <c r="Z1604" i="8"/>
  <c r="AD1604" i="8"/>
  <c r="AC1604" i="8"/>
  <c r="AB1604" i="8"/>
  <c r="AF1603" i="8"/>
  <c r="Z1603" i="8"/>
  <c r="AD1603" i="8"/>
  <c r="AC1603" i="8"/>
  <c r="AB1603" i="8"/>
  <c r="AF1602" i="8"/>
  <c r="Z1602" i="8"/>
  <c r="AD1602" i="8"/>
  <c r="AC1602" i="8"/>
  <c r="AB1602" i="8"/>
  <c r="AF1601" i="8"/>
  <c r="Z1601" i="8"/>
  <c r="AD1601" i="8"/>
  <c r="AC1601" i="8"/>
  <c r="AB1601" i="8"/>
  <c r="AF1600" i="8"/>
  <c r="Z1600" i="8"/>
  <c r="AD1600" i="8"/>
  <c r="AC1600" i="8"/>
  <c r="AB1600" i="8"/>
  <c r="AF1599" i="8"/>
  <c r="Z1599" i="8"/>
  <c r="AD1599" i="8"/>
  <c r="AC1599" i="8"/>
  <c r="AB1599" i="8"/>
  <c r="AF1598" i="8"/>
  <c r="Z1598" i="8"/>
  <c r="AD1598" i="8"/>
  <c r="AC1598" i="8"/>
  <c r="AB1598" i="8"/>
  <c r="AF1597" i="8"/>
  <c r="Z1597" i="8"/>
  <c r="AD1597" i="8"/>
  <c r="AC1597" i="8"/>
  <c r="AB1597" i="8"/>
  <c r="AF1596" i="8"/>
  <c r="Z1596" i="8"/>
  <c r="AD1596" i="8"/>
  <c r="AC1596" i="8"/>
  <c r="AB1596" i="8"/>
  <c r="AF1595" i="8"/>
  <c r="Z1595" i="8"/>
  <c r="AD1595" i="8"/>
  <c r="AC1595" i="8"/>
  <c r="AB1595" i="8"/>
  <c r="AF1594" i="8"/>
  <c r="Z1594" i="8"/>
  <c r="AD1594" i="8"/>
  <c r="AC1594" i="8"/>
  <c r="AB1594" i="8"/>
  <c r="AF1593" i="8"/>
  <c r="Z1593" i="8"/>
  <c r="AD1593" i="8"/>
  <c r="AC1593" i="8"/>
  <c r="AB1593" i="8"/>
  <c r="AF1592" i="8"/>
  <c r="Z1592" i="8"/>
  <c r="AD1592" i="8"/>
  <c r="AC1592" i="8"/>
  <c r="AB1592" i="8"/>
  <c r="AF1591" i="8"/>
  <c r="Z1591" i="8"/>
  <c r="AD1591" i="8"/>
  <c r="AC1591" i="8"/>
  <c r="AB1591" i="8"/>
  <c r="AF1590" i="8"/>
  <c r="Z1590" i="8"/>
  <c r="AD1590" i="8"/>
  <c r="AC1590" i="8"/>
  <c r="AB1590" i="8"/>
  <c r="AF1589" i="8"/>
  <c r="Z1589" i="8"/>
  <c r="AD1589" i="8"/>
  <c r="AC1589" i="8"/>
  <c r="AB1589" i="8"/>
  <c r="AF1588" i="8"/>
  <c r="Z1588" i="8"/>
  <c r="AD1588" i="8"/>
  <c r="AC1588" i="8"/>
  <c r="AB1588" i="8"/>
  <c r="AF1587" i="8"/>
  <c r="Z1587" i="8"/>
  <c r="AD1587" i="8"/>
  <c r="AC1587" i="8"/>
  <c r="AB1587" i="8"/>
  <c r="AF1586" i="8"/>
  <c r="Z1586" i="8"/>
  <c r="AD1586" i="8"/>
  <c r="AC1586" i="8"/>
  <c r="AB1586" i="8"/>
  <c r="AF1585" i="8"/>
  <c r="Z1585" i="8"/>
  <c r="AD1585" i="8"/>
  <c r="AC1585" i="8"/>
  <c r="AB1585" i="8"/>
  <c r="AF1584" i="8"/>
  <c r="Z1584" i="8"/>
  <c r="AD1584" i="8"/>
  <c r="AC1584" i="8"/>
  <c r="AB1584" i="8"/>
  <c r="AF1583" i="8"/>
  <c r="Z1583" i="8"/>
  <c r="AD1583" i="8"/>
  <c r="AC1583" i="8"/>
  <c r="AB1583" i="8"/>
  <c r="AF1582" i="8"/>
  <c r="Z1582" i="8"/>
  <c r="AD1582" i="8"/>
  <c r="AC1582" i="8"/>
  <c r="AB1582" i="8"/>
  <c r="AF1581" i="8"/>
  <c r="Z1581" i="8"/>
  <c r="AD1581" i="8"/>
  <c r="AC1581" i="8"/>
  <c r="AB1581" i="8"/>
  <c r="AF1580" i="8"/>
  <c r="Z1580" i="8"/>
  <c r="AD1580" i="8"/>
  <c r="AC1580" i="8"/>
  <c r="AB1580" i="8"/>
  <c r="AF1579" i="8"/>
  <c r="Z1579" i="8"/>
  <c r="AD1579" i="8"/>
  <c r="AC1579" i="8"/>
  <c r="AB1579" i="8"/>
  <c r="AF1578" i="8"/>
  <c r="Z1578" i="8"/>
  <c r="AD1578" i="8"/>
  <c r="AC1578" i="8"/>
  <c r="AB1578" i="8"/>
  <c r="AF1577" i="8"/>
  <c r="Z1577" i="8"/>
  <c r="AD1577" i="8"/>
  <c r="AC1577" i="8"/>
  <c r="AB1577" i="8"/>
  <c r="AF1576" i="8"/>
  <c r="Z1576" i="8"/>
  <c r="AD1576" i="8"/>
  <c r="AC1576" i="8"/>
  <c r="AB1576" i="8"/>
  <c r="AF1575" i="8"/>
  <c r="Z1575" i="8"/>
  <c r="AD1575" i="8"/>
  <c r="AC1575" i="8"/>
  <c r="AB1575" i="8"/>
  <c r="AF1574" i="8"/>
  <c r="Z1574" i="8"/>
  <c r="AD1574" i="8"/>
  <c r="AC1574" i="8"/>
  <c r="AB1574" i="8"/>
  <c r="AF1573" i="8"/>
  <c r="Z1573" i="8"/>
  <c r="AD1573" i="8"/>
  <c r="AC1573" i="8"/>
  <c r="AB1573" i="8"/>
  <c r="AF1572" i="8"/>
  <c r="Z1572" i="8"/>
  <c r="AD1572" i="8"/>
  <c r="AC1572" i="8"/>
  <c r="AB1572" i="8"/>
  <c r="AF1571" i="8"/>
  <c r="Z1571" i="8"/>
  <c r="AD1571" i="8"/>
  <c r="AC1571" i="8"/>
  <c r="AB1571" i="8"/>
  <c r="AF1570" i="8"/>
  <c r="Z1570" i="8"/>
  <c r="AD1570" i="8"/>
  <c r="AC1570" i="8"/>
  <c r="AB1570" i="8"/>
  <c r="AF1569" i="8"/>
  <c r="Z1569" i="8"/>
  <c r="AD1569" i="8"/>
  <c r="AC1569" i="8"/>
  <c r="AB1569" i="8"/>
  <c r="AF1568" i="8"/>
  <c r="Z1568" i="8"/>
  <c r="AD1568" i="8"/>
  <c r="AC1568" i="8"/>
  <c r="AB1568" i="8"/>
  <c r="AF1567" i="8"/>
  <c r="Z1567" i="8"/>
  <c r="AD1567" i="8"/>
  <c r="AC1567" i="8"/>
  <c r="AB1567" i="8"/>
  <c r="AF1566" i="8"/>
  <c r="Z1566" i="8"/>
  <c r="AD1566" i="8"/>
  <c r="AC1566" i="8"/>
  <c r="AB1566" i="8"/>
  <c r="AF1565" i="8"/>
  <c r="Z1565" i="8"/>
  <c r="AD1565" i="8"/>
  <c r="AC1565" i="8"/>
  <c r="AB1565" i="8"/>
  <c r="AF1564" i="8"/>
  <c r="Z1564" i="8"/>
  <c r="AD1564" i="8"/>
  <c r="AC1564" i="8"/>
  <c r="AB1564" i="8"/>
  <c r="AF1563" i="8"/>
  <c r="Z1563" i="8"/>
  <c r="AD1563" i="8"/>
  <c r="AC1563" i="8"/>
  <c r="AB1563" i="8"/>
  <c r="AF1562" i="8"/>
  <c r="Z1562" i="8"/>
  <c r="AD1562" i="8"/>
  <c r="AC1562" i="8"/>
  <c r="AB1562" i="8"/>
  <c r="AF1561" i="8"/>
  <c r="Z1561" i="8"/>
  <c r="AD1561" i="8"/>
  <c r="AC1561" i="8"/>
  <c r="AB1561" i="8"/>
  <c r="AF1560" i="8"/>
  <c r="Z1560" i="8"/>
  <c r="AD1560" i="8"/>
  <c r="AC1560" i="8"/>
  <c r="AB1560" i="8"/>
  <c r="AF1559" i="8"/>
  <c r="Z1559" i="8"/>
  <c r="AD1559" i="8"/>
  <c r="AC1559" i="8"/>
  <c r="AB1559" i="8"/>
  <c r="AF1558" i="8"/>
  <c r="Z1558" i="8"/>
  <c r="AD1558" i="8"/>
  <c r="AC1558" i="8"/>
  <c r="AB1558" i="8"/>
  <c r="AF1557" i="8"/>
  <c r="Z1557" i="8"/>
  <c r="AD1557" i="8"/>
  <c r="AC1557" i="8"/>
  <c r="AB1557" i="8"/>
  <c r="AF1556" i="8"/>
  <c r="Z1556" i="8"/>
  <c r="AD1556" i="8"/>
  <c r="AC1556" i="8"/>
  <c r="AB1556" i="8"/>
  <c r="AF1555" i="8"/>
  <c r="Z1555" i="8"/>
  <c r="AD1555" i="8"/>
  <c r="AC1555" i="8"/>
  <c r="AB1555" i="8"/>
  <c r="AF1554" i="8"/>
  <c r="Z1554" i="8"/>
  <c r="AD1554" i="8"/>
  <c r="AC1554" i="8"/>
  <c r="AB1554" i="8"/>
  <c r="AF1553" i="8"/>
  <c r="Z1553" i="8"/>
  <c r="AD1553" i="8"/>
  <c r="AC1553" i="8"/>
  <c r="AB1553" i="8"/>
  <c r="AF1552" i="8"/>
  <c r="Z1552" i="8"/>
  <c r="AD1552" i="8"/>
  <c r="AC1552" i="8"/>
  <c r="AB1552" i="8"/>
  <c r="AF1551" i="8"/>
  <c r="Z1551" i="8"/>
  <c r="AD1551" i="8"/>
  <c r="AC1551" i="8"/>
  <c r="AB1551" i="8"/>
  <c r="AF1550" i="8"/>
  <c r="Z1550" i="8"/>
  <c r="AD1550" i="8"/>
  <c r="AC1550" i="8"/>
  <c r="AB1550" i="8"/>
  <c r="AF1549" i="8"/>
  <c r="Z1549" i="8"/>
  <c r="AD1549" i="8"/>
  <c r="AC1549" i="8"/>
  <c r="AB1549" i="8"/>
  <c r="AF1548" i="8"/>
  <c r="Z1548" i="8"/>
  <c r="AD1548" i="8"/>
  <c r="AC1548" i="8"/>
  <c r="AB1548" i="8"/>
  <c r="AF1547" i="8"/>
  <c r="Z1547" i="8"/>
  <c r="AD1547" i="8"/>
  <c r="AC1547" i="8"/>
  <c r="AB1547" i="8"/>
  <c r="AF1546" i="8"/>
  <c r="Z1546" i="8"/>
  <c r="AD1546" i="8"/>
  <c r="AC1546" i="8"/>
  <c r="AB1546" i="8"/>
  <c r="AF1545" i="8"/>
  <c r="Z1545" i="8"/>
  <c r="AD1545" i="8"/>
  <c r="AC1545" i="8"/>
  <c r="AB1545" i="8"/>
  <c r="AF1544" i="8"/>
  <c r="Z1544" i="8"/>
  <c r="AD1544" i="8"/>
  <c r="AC1544" i="8"/>
  <c r="AB1544" i="8"/>
  <c r="AF1543" i="8"/>
  <c r="Z1543" i="8"/>
  <c r="AD1543" i="8"/>
  <c r="AC1543" i="8"/>
  <c r="AB1543" i="8"/>
  <c r="AF1542" i="8"/>
  <c r="Z1542" i="8"/>
  <c r="AD1542" i="8"/>
  <c r="AC1542" i="8"/>
  <c r="AB1542" i="8"/>
  <c r="AF1541" i="8"/>
  <c r="Z1541" i="8"/>
  <c r="AD1541" i="8"/>
  <c r="AC1541" i="8"/>
  <c r="AB1541" i="8"/>
  <c r="AF1540" i="8"/>
  <c r="Z1540" i="8"/>
  <c r="AD1540" i="8"/>
  <c r="AC1540" i="8"/>
  <c r="AB1540" i="8"/>
  <c r="AF1539" i="8"/>
  <c r="Z1539" i="8"/>
  <c r="AD1539" i="8"/>
  <c r="AC1539" i="8"/>
  <c r="AB1539" i="8"/>
  <c r="AF1538" i="8"/>
  <c r="Z1538" i="8"/>
  <c r="AD1538" i="8"/>
  <c r="AC1538" i="8"/>
  <c r="AB1538" i="8"/>
  <c r="AF1537" i="8"/>
  <c r="Z1537" i="8"/>
  <c r="AD1537" i="8"/>
  <c r="AC1537" i="8"/>
  <c r="AB1537" i="8"/>
  <c r="AF1536" i="8"/>
  <c r="Z1536" i="8"/>
  <c r="AD1536" i="8"/>
  <c r="AC1536" i="8"/>
  <c r="AB1536" i="8"/>
  <c r="AF1535" i="8"/>
  <c r="Z1535" i="8"/>
  <c r="AD1535" i="8"/>
  <c r="AC1535" i="8"/>
  <c r="AB1535" i="8"/>
  <c r="AF1534" i="8"/>
  <c r="Z1534" i="8"/>
  <c r="AD1534" i="8"/>
  <c r="AC1534" i="8"/>
  <c r="AB1534" i="8"/>
  <c r="AF1533" i="8"/>
  <c r="Z1533" i="8"/>
  <c r="AD1533" i="8"/>
  <c r="AC1533" i="8"/>
  <c r="AB1533" i="8"/>
  <c r="AF1532" i="8"/>
  <c r="Z1532" i="8"/>
  <c r="AD1532" i="8"/>
  <c r="AC1532" i="8"/>
  <c r="AB1532" i="8"/>
  <c r="AF1531" i="8"/>
  <c r="Z1531" i="8"/>
  <c r="AD1531" i="8"/>
  <c r="AC1531" i="8"/>
  <c r="AB1531" i="8"/>
  <c r="AF1530" i="8"/>
  <c r="Z1530" i="8"/>
  <c r="AD1530" i="8"/>
  <c r="AC1530" i="8"/>
  <c r="AB1530" i="8"/>
  <c r="AF1529" i="8"/>
  <c r="Z1529" i="8"/>
  <c r="AD1529" i="8"/>
  <c r="AC1529" i="8"/>
  <c r="AB1529" i="8"/>
  <c r="AF1528" i="8"/>
  <c r="Z1528" i="8"/>
  <c r="AD1528" i="8"/>
  <c r="AC1528" i="8"/>
  <c r="AB1528" i="8"/>
  <c r="AF1527" i="8"/>
  <c r="Z1527" i="8"/>
  <c r="AD1527" i="8"/>
  <c r="AC1527" i="8"/>
  <c r="AB1527" i="8"/>
  <c r="AF1526" i="8"/>
  <c r="Z1526" i="8"/>
  <c r="AD1526" i="8"/>
  <c r="AC1526" i="8"/>
  <c r="AB1526" i="8"/>
  <c r="AF1525" i="8"/>
  <c r="Z1525" i="8"/>
  <c r="AD1525" i="8"/>
  <c r="AC1525" i="8"/>
  <c r="AB1525" i="8"/>
  <c r="AF1524" i="8"/>
  <c r="Z1524" i="8"/>
  <c r="AD1524" i="8"/>
  <c r="AC1524" i="8"/>
  <c r="AB1524" i="8"/>
  <c r="AF1523" i="8"/>
  <c r="Z1523" i="8"/>
  <c r="AD1523" i="8"/>
  <c r="AC1523" i="8"/>
  <c r="AB1523" i="8"/>
  <c r="AF1522" i="8"/>
  <c r="Z1522" i="8"/>
  <c r="AD1522" i="8"/>
  <c r="AC1522" i="8"/>
  <c r="AB1522" i="8"/>
  <c r="AF1521" i="8"/>
  <c r="Z1521" i="8"/>
  <c r="AD1521" i="8"/>
  <c r="AC1521" i="8"/>
  <c r="AB1521" i="8"/>
  <c r="AF1520" i="8"/>
  <c r="Z1520" i="8"/>
  <c r="AD1520" i="8"/>
  <c r="AC1520" i="8"/>
  <c r="AB1520" i="8"/>
  <c r="AF1519" i="8"/>
  <c r="Z1519" i="8"/>
  <c r="AD1519" i="8"/>
  <c r="AC1519" i="8"/>
  <c r="AB1519" i="8"/>
  <c r="AF1518" i="8"/>
  <c r="Z1518" i="8"/>
  <c r="AD1518" i="8"/>
  <c r="AC1518" i="8"/>
  <c r="AB1518" i="8"/>
  <c r="AF1517" i="8"/>
  <c r="Z1517" i="8"/>
  <c r="AD1517" i="8"/>
  <c r="AC1517" i="8"/>
  <c r="AB1517" i="8"/>
  <c r="AF1516" i="8"/>
  <c r="Z1516" i="8"/>
  <c r="AD1516" i="8"/>
  <c r="AC1516" i="8"/>
  <c r="AB1516" i="8"/>
  <c r="AF1515" i="8"/>
  <c r="Z1515" i="8"/>
  <c r="AD1515" i="8"/>
  <c r="AC1515" i="8"/>
  <c r="AB1515" i="8"/>
  <c r="AF1514" i="8"/>
  <c r="Z1514" i="8"/>
  <c r="AD1514" i="8"/>
  <c r="AC1514" i="8"/>
  <c r="AB1514" i="8"/>
  <c r="AF1513" i="8"/>
  <c r="Z1513" i="8"/>
  <c r="AD1513" i="8"/>
  <c r="AC1513" i="8"/>
  <c r="AB1513" i="8"/>
  <c r="AF1512" i="8"/>
  <c r="Z1512" i="8"/>
  <c r="AD1512" i="8"/>
  <c r="AC1512" i="8"/>
  <c r="AB1512" i="8"/>
  <c r="AF1511" i="8"/>
  <c r="Z1511" i="8"/>
  <c r="AD1511" i="8"/>
  <c r="AC1511" i="8"/>
  <c r="AB1511" i="8"/>
  <c r="AF1510" i="8"/>
  <c r="Z1510" i="8"/>
  <c r="AD1510" i="8"/>
  <c r="AC1510" i="8"/>
  <c r="AB1510" i="8"/>
  <c r="AF1509" i="8"/>
  <c r="Z1509" i="8"/>
  <c r="AD1509" i="8"/>
  <c r="AC1509" i="8"/>
  <c r="AB1509" i="8"/>
  <c r="AF1508" i="8"/>
  <c r="Z1508" i="8"/>
  <c r="AD1508" i="8"/>
  <c r="AC1508" i="8"/>
  <c r="AB1508" i="8"/>
  <c r="AF1507" i="8"/>
  <c r="Z1507" i="8"/>
  <c r="AD1507" i="8"/>
  <c r="AC1507" i="8"/>
  <c r="AB1507" i="8"/>
  <c r="AF1506" i="8"/>
  <c r="Z1506" i="8"/>
  <c r="AD1506" i="8"/>
  <c r="AC1506" i="8"/>
  <c r="AB1506" i="8"/>
  <c r="AF1505" i="8"/>
  <c r="Z1505" i="8"/>
  <c r="AD1505" i="8"/>
  <c r="AC1505" i="8"/>
  <c r="AB1505" i="8"/>
  <c r="AF1504" i="8"/>
  <c r="Z1504" i="8"/>
  <c r="AD1504" i="8"/>
  <c r="AC1504" i="8"/>
  <c r="AB1504" i="8"/>
  <c r="AF1503" i="8"/>
  <c r="Z1503" i="8"/>
  <c r="AD1503" i="8"/>
  <c r="AC1503" i="8"/>
  <c r="AB1503" i="8"/>
  <c r="AF1502" i="8"/>
  <c r="Z1502" i="8"/>
  <c r="AD1502" i="8"/>
  <c r="AC1502" i="8"/>
  <c r="AB1502" i="8"/>
  <c r="AF1501" i="8"/>
  <c r="Z1501" i="8"/>
  <c r="AD1501" i="8"/>
  <c r="AC1501" i="8"/>
  <c r="AB1501" i="8"/>
  <c r="AF1500" i="8"/>
  <c r="Z1500" i="8"/>
  <c r="AD1500" i="8"/>
  <c r="AC1500" i="8"/>
  <c r="AB1500" i="8"/>
  <c r="AF1499" i="8"/>
  <c r="Z1499" i="8"/>
  <c r="AD1499" i="8"/>
  <c r="AC1499" i="8"/>
  <c r="AB1499" i="8"/>
  <c r="AF1498" i="8"/>
  <c r="Z1498" i="8"/>
  <c r="AD1498" i="8"/>
  <c r="AC1498" i="8"/>
  <c r="AB1498" i="8"/>
  <c r="AF1497" i="8"/>
  <c r="Z1497" i="8"/>
  <c r="AD1497" i="8"/>
  <c r="AC1497" i="8"/>
  <c r="AB1497" i="8"/>
  <c r="AF1496" i="8"/>
  <c r="Z1496" i="8"/>
  <c r="AD1496" i="8"/>
  <c r="AC1496" i="8"/>
  <c r="AB1496" i="8"/>
  <c r="AF1495" i="8"/>
  <c r="Z1495" i="8"/>
  <c r="AD1495" i="8"/>
  <c r="AC1495" i="8"/>
  <c r="AB1495" i="8"/>
  <c r="AF1494" i="8"/>
  <c r="Z1494" i="8"/>
  <c r="AD1494" i="8"/>
  <c r="AC1494" i="8"/>
  <c r="AB1494" i="8"/>
  <c r="AF1493" i="8"/>
  <c r="Z1493" i="8"/>
  <c r="AD1493" i="8"/>
  <c r="AC1493" i="8"/>
  <c r="AB1493" i="8"/>
  <c r="AF1492" i="8"/>
  <c r="Z1492" i="8"/>
  <c r="AD1492" i="8"/>
  <c r="AC1492" i="8"/>
  <c r="AB1492" i="8"/>
  <c r="AF1491" i="8"/>
  <c r="Z1491" i="8"/>
  <c r="AD1491" i="8"/>
  <c r="AC1491" i="8"/>
  <c r="AB1491" i="8"/>
  <c r="AF1490" i="8"/>
  <c r="Z1490" i="8"/>
  <c r="AD1490" i="8"/>
  <c r="AC1490" i="8"/>
  <c r="AB1490" i="8"/>
  <c r="AF1489" i="8"/>
  <c r="Z1489" i="8"/>
  <c r="AD1489" i="8"/>
  <c r="AC1489" i="8"/>
  <c r="AB1489" i="8"/>
  <c r="AF1488" i="8"/>
  <c r="Z1488" i="8"/>
  <c r="AD1488" i="8"/>
  <c r="AC1488" i="8"/>
  <c r="AB1488" i="8"/>
  <c r="AF1487" i="8"/>
  <c r="Z1487" i="8"/>
  <c r="AD1487" i="8"/>
  <c r="AC1487" i="8"/>
  <c r="AB1487" i="8"/>
  <c r="AF1486" i="8"/>
  <c r="Z1486" i="8"/>
  <c r="AD1486" i="8"/>
  <c r="AC1486" i="8"/>
  <c r="AB1486" i="8"/>
  <c r="AF1485" i="8"/>
  <c r="Z1485" i="8"/>
  <c r="AD1485" i="8"/>
  <c r="AC1485" i="8"/>
  <c r="AB1485" i="8"/>
  <c r="AF1484" i="8"/>
  <c r="Z1484" i="8"/>
  <c r="AD1484" i="8"/>
  <c r="AC1484" i="8"/>
  <c r="AB1484" i="8"/>
  <c r="AF1483" i="8"/>
  <c r="Z1483" i="8"/>
  <c r="AD1483" i="8"/>
  <c r="AC1483" i="8"/>
  <c r="AB1483" i="8"/>
  <c r="AF1482" i="8"/>
  <c r="Z1482" i="8"/>
  <c r="AD1482" i="8"/>
  <c r="AC1482" i="8"/>
  <c r="AB1482" i="8"/>
  <c r="AF1481" i="8"/>
  <c r="Z1481" i="8"/>
  <c r="AD1481" i="8"/>
  <c r="AC1481" i="8"/>
  <c r="AB1481" i="8"/>
  <c r="AF1480" i="8"/>
  <c r="Z1480" i="8"/>
  <c r="AD1480" i="8"/>
  <c r="AC1480" i="8"/>
  <c r="AB1480" i="8"/>
  <c r="AF1479" i="8"/>
  <c r="Z1479" i="8"/>
  <c r="AD1479" i="8"/>
  <c r="AC1479" i="8"/>
  <c r="AB1479" i="8"/>
  <c r="AF1478" i="8"/>
  <c r="Z1478" i="8"/>
  <c r="AD1478" i="8"/>
  <c r="AC1478" i="8"/>
  <c r="AB1478" i="8"/>
  <c r="AF1477" i="8"/>
  <c r="Z1477" i="8"/>
  <c r="AD1477" i="8"/>
  <c r="AC1477" i="8"/>
  <c r="AB1477" i="8"/>
  <c r="AF1476" i="8"/>
  <c r="Z1476" i="8"/>
  <c r="AD1476" i="8"/>
  <c r="AC1476" i="8"/>
  <c r="AB1476" i="8"/>
  <c r="AF1475" i="8"/>
  <c r="Z1475" i="8"/>
  <c r="AD1475" i="8"/>
  <c r="AC1475" i="8"/>
  <c r="AB1475" i="8"/>
  <c r="AF1474" i="8"/>
  <c r="Z1474" i="8"/>
  <c r="AD1474" i="8"/>
  <c r="AC1474" i="8"/>
  <c r="AB1474" i="8"/>
  <c r="AF1473" i="8"/>
  <c r="Z1473" i="8"/>
  <c r="AD1473" i="8"/>
  <c r="AC1473" i="8"/>
  <c r="AB1473" i="8"/>
  <c r="AF1472" i="8"/>
  <c r="Z1472" i="8"/>
  <c r="AD1472" i="8"/>
  <c r="AC1472" i="8"/>
  <c r="AB1472" i="8"/>
  <c r="AF1471" i="8"/>
  <c r="Z1471" i="8"/>
  <c r="AD1471" i="8"/>
  <c r="AC1471" i="8"/>
  <c r="AB1471" i="8"/>
  <c r="AF1470" i="8"/>
  <c r="Z1470" i="8"/>
  <c r="AD1470" i="8"/>
  <c r="AC1470" i="8"/>
  <c r="AB1470" i="8"/>
  <c r="AF1469" i="8"/>
  <c r="Z1469" i="8"/>
  <c r="AD1469" i="8"/>
  <c r="AC1469" i="8"/>
  <c r="AB1469" i="8"/>
  <c r="AF1468" i="8"/>
  <c r="Z1468" i="8"/>
  <c r="AD1468" i="8"/>
  <c r="AC1468" i="8"/>
  <c r="AB1468" i="8"/>
  <c r="AF1467" i="8"/>
  <c r="Z1467" i="8"/>
  <c r="AD1467" i="8"/>
  <c r="AC1467" i="8"/>
  <c r="AB1467" i="8"/>
  <c r="AF1466" i="8"/>
  <c r="Z1466" i="8"/>
  <c r="AD1466" i="8"/>
  <c r="AC1466" i="8"/>
  <c r="AB1466" i="8"/>
  <c r="AF1465" i="8"/>
  <c r="Z1465" i="8"/>
  <c r="AD1465" i="8"/>
  <c r="AC1465" i="8"/>
  <c r="AB1465" i="8"/>
  <c r="AF1464" i="8"/>
  <c r="Z1464" i="8"/>
  <c r="AD1464" i="8"/>
  <c r="AC1464" i="8"/>
  <c r="AB1464" i="8"/>
  <c r="AF1463" i="8"/>
  <c r="Z1463" i="8"/>
  <c r="AD1463" i="8"/>
  <c r="AC1463" i="8"/>
  <c r="AB1463" i="8"/>
  <c r="AF1462" i="8"/>
  <c r="Z1462" i="8"/>
  <c r="AD1462" i="8"/>
  <c r="AC1462" i="8"/>
  <c r="AB1462" i="8"/>
  <c r="AF1461" i="8"/>
  <c r="Z1461" i="8"/>
  <c r="AD1461" i="8"/>
  <c r="AC1461" i="8"/>
  <c r="AB1461" i="8"/>
  <c r="AF1460" i="8"/>
  <c r="Z1460" i="8"/>
  <c r="AD1460" i="8"/>
  <c r="AC1460" i="8"/>
  <c r="AB1460" i="8"/>
  <c r="AF1459" i="8"/>
  <c r="Z1459" i="8"/>
  <c r="AD1459" i="8"/>
  <c r="AC1459" i="8"/>
  <c r="AB1459" i="8"/>
  <c r="AF1458" i="8"/>
  <c r="Z1458" i="8"/>
  <c r="AD1458" i="8"/>
  <c r="AC1458" i="8"/>
  <c r="AB1458" i="8"/>
  <c r="AF1457" i="8"/>
  <c r="Z1457" i="8"/>
  <c r="AD1457" i="8"/>
  <c r="AC1457" i="8"/>
  <c r="AB1457" i="8"/>
  <c r="AF1456" i="8"/>
  <c r="Z1456" i="8"/>
  <c r="AD1456" i="8"/>
  <c r="AC1456" i="8"/>
  <c r="AB1456" i="8"/>
  <c r="AF1455" i="8"/>
  <c r="Z1455" i="8"/>
  <c r="AD1455" i="8"/>
  <c r="AC1455" i="8"/>
  <c r="AB1455" i="8"/>
  <c r="AF1454" i="8"/>
  <c r="Z1454" i="8"/>
  <c r="AD1454" i="8"/>
  <c r="AC1454" i="8"/>
  <c r="AB1454" i="8"/>
  <c r="AF1453" i="8"/>
  <c r="Z1453" i="8"/>
  <c r="AD1453" i="8"/>
  <c r="AC1453" i="8"/>
  <c r="AB1453" i="8"/>
  <c r="AF1452" i="8"/>
  <c r="Z1452" i="8"/>
  <c r="AD1452" i="8"/>
  <c r="AC1452" i="8"/>
  <c r="AB1452" i="8"/>
  <c r="AF1451" i="8"/>
  <c r="Z1451" i="8"/>
  <c r="AD1451" i="8"/>
  <c r="AC1451" i="8"/>
  <c r="AB1451" i="8"/>
  <c r="AF1450" i="8"/>
  <c r="Z1450" i="8"/>
  <c r="AD1450" i="8"/>
  <c r="AC1450" i="8"/>
  <c r="AB1450" i="8"/>
  <c r="AF1449" i="8"/>
  <c r="Z1449" i="8"/>
  <c r="AD1449" i="8"/>
  <c r="AC1449" i="8"/>
  <c r="AB1449" i="8"/>
  <c r="AF1448" i="8"/>
  <c r="Z1448" i="8"/>
  <c r="AD1448" i="8"/>
  <c r="AC1448" i="8"/>
  <c r="AB1448" i="8"/>
  <c r="AF1447" i="8"/>
  <c r="Z1447" i="8"/>
  <c r="AD1447" i="8"/>
  <c r="AC1447" i="8"/>
  <c r="AB1447" i="8"/>
  <c r="AF1446" i="8"/>
  <c r="Z1446" i="8"/>
  <c r="AD1446" i="8"/>
  <c r="AC1446" i="8"/>
  <c r="AB1446" i="8"/>
  <c r="AF1445" i="8"/>
  <c r="Z1445" i="8"/>
  <c r="AD1445" i="8"/>
  <c r="AC1445" i="8"/>
  <c r="AB1445" i="8"/>
  <c r="AF1444" i="8"/>
  <c r="Z1444" i="8"/>
  <c r="AD1444" i="8"/>
  <c r="AC1444" i="8"/>
  <c r="AB1444" i="8"/>
  <c r="AF1443" i="8"/>
  <c r="Z1443" i="8"/>
  <c r="AD1443" i="8"/>
  <c r="AC1443" i="8"/>
  <c r="AB1443" i="8"/>
  <c r="AF1442" i="8"/>
  <c r="Z1442" i="8"/>
  <c r="AD1442" i="8"/>
  <c r="AC1442" i="8"/>
  <c r="AB1442" i="8"/>
  <c r="AF1441" i="8"/>
  <c r="Z1441" i="8"/>
  <c r="AD1441" i="8"/>
  <c r="AC1441" i="8"/>
  <c r="AB1441" i="8"/>
  <c r="AF1440" i="8"/>
  <c r="Z1440" i="8"/>
  <c r="AD1440" i="8"/>
  <c r="AC1440" i="8"/>
  <c r="AB1440" i="8"/>
  <c r="AF1439" i="8"/>
  <c r="Z1439" i="8"/>
  <c r="AD1439" i="8"/>
  <c r="AC1439" i="8"/>
  <c r="AB1439" i="8"/>
  <c r="AF1438" i="8"/>
  <c r="Z1438" i="8"/>
  <c r="AD1438" i="8"/>
  <c r="AC1438" i="8"/>
  <c r="AB1438" i="8"/>
  <c r="AF1437" i="8"/>
  <c r="Z1437" i="8"/>
  <c r="AD1437" i="8"/>
  <c r="AC1437" i="8"/>
  <c r="AB1437" i="8"/>
  <c r="AF1436" i="8"/>
  <c r="Z1436" i="8"/>
  <c r="AD1436" i="8"/>
  <c r="AC1436" i="8"/>
  <c r="AF1435" i="8"/>
  <c r="Z1435" i="8"/>
  <c r="AD1435" i="8"/>
  <c r="AC1435" i="8"/>
  <c r="AF1434" i="8"/>
  <c r="Z1434" i="8"/>
  <c r="AD1434" i="8"/>
  <c r="AC1434" i="8"/>
  <c r="AF1433" i="8"/>
  <c r="Z1433" i="8"/>
  <c r="AD1433" i="8"/>
  <c r="AC1433" i="8"/>
  <c r="AB1433" i="8"/>
  <c r="AF1432" i="8"/>
  <c r="Z1432" i="8"/>
  <c r="AD1432" i="8"/>
  <c r="AC1432" i="8"/>
  <c r="AB1432" i="8"/>
  <c r="AF1431" i="8"/>
  <c r="Z1431" i="8"/>
  <c r="AD1431" i="8"/>
  <c r="AC1431" i="8"/>
  <c r="AB1431" i="8"/>
  <c r="AF1430" i="8"/>
  <c r="Z1430" i="8"/>
  <c r="AD1430" i="8"/>
  <c r="AC1430" i="8"/>
  <c r="AB1430" i="8"/>
  <c r="AF1429" i="8"/>
  <c r="Z1429" i="8"/>
  <c r="AD1429" i="8"/>
  <c r="AC1429" i="8"/>
  <c r="AB1429" i="8"/>
  <c r="AF1428" i="8"/>
  <c r="Z1428" i="8"/>
  <c r="AD1428" i="8"/>
  <c r="AC1428" i="8"/>
  <c r="AB1428" i="8"/>
  <c r="AF1427" i="8"/>
  <c r="Z1427" i="8"/>
  <c r="AD1427" i="8"/>
  <c r="AC1427" i="8"/>
  <c r="AB1427" i="8"/>
  <c r="AF1426" i="8"/>
  <c r="Z1426" i="8"/>
  <c r="AD1426" i="8"/>
  <c r="AC1426" i="8"/>
  <c r="AB1426" i="8"/>
  <c r="AF1425" i="8"/>
  <c r="Z1425" i="8"/>
  <c r="AD1425" i="8"/>
  <c r="AC1425" i="8"/>
  <c r="AB1425" i="8"/>
  <c r="AF1424" i="8"/>
  <c r="Z1424" i="8"/>
  <c r="AD1424" i="8"/>
  <c r="AC1424" i="8"/>
  <c r="AB1424" i="8"/>
  <c r="AF1423" i="8"/>
  <c r="Z1423" i="8"/>
  <c r="AD1423" i="8"/>
  <c r="AC1423" i="8"/>
  <c r="AB1423" i="8"/>
  <c r="AF1422" i="8"/>
  <c r="Z1422" i="8"/>
  <c r="AD1422" i="8"/>
  <c r="AC1422" i="8"/>
  <c r="AB1422" i="8"/>
  <c r="AF1421" i="8"/>
  <c r="Z1421" i="8"/>
  <c r="AD1421" i="8"/>
  <c r="AC1421" i="8"/>
  <c r="AF1420" i="8"/>
  <c r="Z1420" i="8"/>
  <c r="AD1420" i="8"/>
  <c r="AC1420" i="8"/>
  <c r="AF1419" i="8"/>
  <c r="Z1419" i="8"/>
  <c r="AD1419" i="8"/>
  <c r="AC1419" i="8"/>
  <c r="AF1418" i="8"/>
  <c r="Z1418" i="8"/>
  <c r="AD1418" i="8"/>
  <c r="AC1418" i="8"/>
  <c r="AF1417" i="8"/>
  <c r="Z1417" i="8"/>
  <c r="AD1417" i="8"/>
  <c r="AC1417" i="8"/>
  <c r="AB1417" i="8"/>
  <c r="AF1416" i="8"/>
  <c r="Z1416" i="8"/>
  <c r="AD1416" i="8"/>
  <c r="AC1416" i="8"/>
  <c r="AB1416" i="8"/>
  <c r="AF1415" i="8"/>
  <c r="Z1415" i="8"/>
  <c r="AD1415" i="8"/>
  <c r="AC1415" i="8"/>
  <c r="AB1415" i="8"/>
  <c r="AF1414" i="8"/>
  <c r="Z1414" i="8"/>
  <c r="AD1414" i="8"/>
  <c r="AC1414" i="8"/>
  <c r="AB1414" i="8"/>
  <c r="AF1413" i="8"/>
  <c r="Z1413" i="8"/>
  <c r="AD1413" i="8"/>
  <c r="AC1413" i="8"/>
  <c r="AB1413" i="8"/>
  <c r="AF1412" i="8"/>
  <c r="Z1412" i="8"/>
  <c r="AD1412" i="8"/>
  <c r="AC1412" i="8"/>
  <c r="AB1412" i="8"/>
  <c r="AF1411" i="8"/>
  <c r="Z1411" i="8"/>
  <c r="AD1411" i="8"/>
  <c r="AC1411" i="8"/>
  <c r="AB1411" i="8"/>
  <c r="AF1410" i="8"/>
  <c r="Z1410" i="8"/>
  <c r="AD1410" i="8"/>
  <c r="AC1410" i="8"/>
  <c r="AB1410" i="8"/>
  <c r="AF1409" i="8"/>
  <c r="Z1409" i="8"/>
  <c r="AD1409" i="8"/>
  <c r="AC1409" i="8"/>
  <c r="AB1409" i="8"/>
  <c r="AF1408" i="8"/>
  <c r="Z1408" i="8"/>
  <c r="AD1408" i="8"/>
  <c r="AC1408" i="8"/>
  <c r="AF1407" i="8"/>
  <c r="Z1407" i="8"/>
  <c r="AD1407" i="8"/>
  <c r="AC1407" i="8"/>
  <c r="AF1406" i="8"/>
  <c r="Z1406" i="8"/>
  <c r="AD1406" i="8"/>
  <c r="AC1406" i="8"/>
  <c r="AF1405" i="8"/>
  <c r="Z1405" i="8"/>
  <c r="AD1405" i="8"/>
  <c r="AC1405" i="8"/>
  <c r="AB1405" i="8"/>
  <c r="AF1404" i="8"/>
  <c r="Z1404" i="8"/>
  <c r="AD1404" i="8"/>
  <c r="AC1404" i="8"/>
  <c r="AF1403" i="8"/>
  <c r="Z1403" i="8"/>
  <c r="AD1403" i="8"/>
  <c r="AC1403" i="8"/>
  <c r="AB1403" i="8"/>
  <c r="AF1402" i="8"/>
  <c r="Z1402" i="8"/>
  <c r="AD1402" i="8"/>
  <c r="AC1402" i="8"/>
  <c r="AB1402" i="8"/>
  <c r="AF1401" i="8"/>
  <c r="Z1401" i="8"/>
  <c r="AD1401" i="8"/>
  <c r="AC1401" i="8"/>
  <c r="AB1401" i="8"/>
  <c r="AF1400" i="8"/>
  <c r="Z1400" i="8"/>
  <c r="AD1400" i="8"/>
  <c r="AC1400" i="8"/>
  <c r="AB1400" i="8"/>
  <c r="AF1399" i="8"/>
  <c r="Z1399" i="8"/>
  <c r="AD1399" i="8"/>
  <c r="AC1399" i="8"/>
  <c r="AB1399" i="8"/>
  <c r="AF1398" i="8"/>
  <c r="Z1398" i="8"/>
  <c r="AD1398" i="8"/>
  <c r="AC1398" i="8"/>
  <c r="AB1398" i="8"/>
  <c r="AF1397" i="8"/>
  <c r="Z1397" i="8"/>
  <c r="AD1397" i="8"/>
  <c r="AC1397" i="8"/>
  <c r="AB1397" i="8"/>
  <c r="AF1396" i="8"/>
  <c r="Z1396" i="8"/>
  <c r="AD1396" i="8"/>
  <c r="AC1396" i="8"/>
  <c r="AB1396" i="8"/>
  <c r="AF1395" i="8"/>
  <c r="Z1395" i="8"/>
  <c r="AD1395" i="8"/>
  <c r="AC1395" i="8"/>
  <c r="AB1395" i="8"/>
  <c r="AF1394" i="8"/>
  <c r="Z1394" i="8"/>
  <c r="AD1394" i="8"/>
  <c r="AC1394" i="8"/>
  <c r="AB1394" i="8"/>
  <c r="AF1393" i="8"/>
  <c r="Z1393" i="8"/>
  <c r="AD1393" i="8"/>
  <c r="AC1393" i="8"/>
  <c r="AB1393" i="8"/>
  <c r="AF1392" i="8"/>
  <c r="Z1392" i="8"/>
  <c r="AD1392" i="8"/>
  <c r="AC1392" i="8"/>
  <c r="AB1392" i="8"/>
  <c r="AF1391" i="8"/>
  <c r="Z1391" i="8"/>
  <c r="AD1391" i="8"/>
  <c r="AC1391" i="8"/>
  <c r="AB1391" i="8"/>
  <c r="AF1390" i="8"/>
  <c r="Z1390" i="8"/>
  <c r="AD1390" i="8"/>
  <c r="AC1390" i="8"/>
  <c r="AB1390" i="8"/>
  <c r="AF1389" i="8"/>
  <c r="Z1389" i="8"/>
  <c r="AD1389" i="8"/>
  <c r="AC1389" i="8"/>
  <c r="AB1389" i="8"/>
  <c r="AF1388" i="8"/>
  <c r="Z1388" i="8"/>
  <c r="AD1388" i="8"/>
  <c r="AC1388" i="8"/>
  <c r="AB1388" i="8"/>
  <c r="AF1387" i="8"/>
  <c r="Z1387" i="8"/>
  <c r="AD1387" i="8"/>
  <c r="AC1387" i="8"/>
  <c r="AB1387" i="8"/>
  <c r="AF1386" i="8"/>
  <c r="Z1386" i="8"/>
  <c r="AD1386" i="8"/>
  <c r="AC1386" i="8"/>
  <c r="AB1386" i="8"/>
  <c r="AF1385" i="8"/>
  <c r="Z1385" i="8"/>
  <c r="AD1385" i="8"/>
  <c r="AC1385" i="8"/>
  <c r="AB1385" i="8"/>
  <c r="AF1384" i="8"/>
  <c r="Z1384" i="8"/>
  <c r="AD1384" i="8"/>
  <c r="AC1384" i="8"/>
  <c r="AB1384" i="8"/>
  <c r="AF1383" i="8"/>
  <c r="Z1383" i="8"/>
  <c r="AD1383" i="8"/>
  <c r="AC1383" i="8"/>
  <c r="AB1383" i="8"/>
  <c r="AF1382" i="8"/>
  <c r="Z1382" i="8"/>
  <c r="AD1382" i="8"/>
  <c r="AC1382" i="8"/>
  <c r="AB1382" i="8"/>
  <c r="AF1381" i="8"/>
  <c r="Z1381" i="8"/>
  <c r="AD1381" i="8"/>
  <c r="AC1381" i="8"/>
  <c r="AB1381" i="8"/>
  <c r="AF1380" i="8"/>
  <c r="Z1380" i="8"/>
  <c r="AD1380" i="8"/>
  <c r="AC1380" i="8"/>
  <c r="AB1380" i="8"/>
  <c r="AF1379" i="8"/>
  <c r="Z1379" i="8"/>
  <c r="AD1379" i="8"/>
  <c r="AC1379" i="8"/>
  <c r="AB1379" i="8"/>
  <c r="AF1378" i="8"/>
  <c r="Z1378" i="8"/>
  <c r="AD1378" i="8"/>
  <c r="AC1378" i="8"/>
  <c r="AB1378" i="8"/>
  <c r="AF1377" i="8"/>
  <c r="Z1377" i="8"/>
  <c r="AD1377" i="8"/>
  <c r="AC1377" i="8"/>
  <c r="AB1377" i="8"/>
  <c r="AF1376" i="8"/>
  <c r="Z1376" i="8"/>
  <c r="AD1376" i="8"/>
  <c r="AC1376" i="8"/>
  <c r="AB1376" i="8"/>
  <c r="AF1375" i="8"/>
  <c r="Z1375" i="8"/>
  <c r="AD1375" i="8"/>
  <c r="AC1375" i="8"/>
  <c r="AB1375" i="8"/>
  <c r="AF1374" i="8"/>
  <c r="Z1374" i="8"/>
  <c r="AD1374" i="8"/>
  <c r="AC1374" i="8"/>
  <c r="AF1373" i="8"/>
  <c r="Z1373" i="8"/>
  <c r="AD1373" i="8"/>
  <c r="AC1373" i="8"/>
  <c r="AB1373" i="8"/>
  <c r="AF1372" i="8"/>
  <c r="Z1372" i="8"/>
  <c r="AD1372" i="8"/>
  <c r="AC1372" i="8"/>
  <c r="AB1372" i="8"/>
  <c r="AF1371" i="8"/>
  <c r="Z1371" i="8"/>
  <c r="AD1371" i="8"/>
  <c r="AC1371" i="8"/>
  <c r="AB1371" i="8"/>
  <c r="AF1370" i="8"/>
  <c r="Z1370" i="8"/>
  <c r="AD1370" i="8"/>
  <c r="AC1370" i="8"/>
  <c r="AF1369" i="8"/>
  <c r="Z1369" i="8"/>
  <c r="AD1369" i="8"/>
  <c r="AC1369" i="8"/>
  <c r="AF1368" i="8"/>
  <c r="Z1368" i="8"/>
  <c r="AD1368" i="8"/>
  <c r="AC1368" i="8"/>
  <c r="AF1367" i="8"/>
  <c r="Z1367" i="8"/>
  <c r="AD1367" i="8"/>
  <c r="AC1367" i="8"/>
  <c r="AF1366" i="8"/>
  <c r="Z1366" i="8"/>
  <c r="AD1366" i="8"/>
  <c r="AC1366" i="8"/>
  <c r="AB1366" i="8"/>
  <c r="AF1365" i="8"/>
  <c r="Z1365" i="8"/>
  <c r="AD1365" i="8"/>
  <c r="AC1365" i="8"/>
  <c r="AB1365" i="8"/>
  <c r="AF1364" i="8"/>
  <c r="Z1364" i="8"/>
  <c r="AD1364" i="8"/>
  <c r="AC1364" i="8"/>
  <c r="AB1364" i="8"/>
  <c r="AF1363" i="8"/>
  <c r="Z1363" i="8"/>
  <c r="AD1363" i="8"/>
  <c r="AC1363" i="8"/>
  <c r="AB1363" i="8"/>
  <c r="AF1362" i="8"/>
  <c r="Z1362" i="8"/>
  <c r="AD1362" i="8"/>
  <c r="AC1362" i="8"/>
  <c r="AB1362" i="8"/>
  <c r="AF1361" i="8"/>
  <c r="Z1361" i="8"/>
  <c r="AD1361" i="8"/>
  <c r="AC1361" i="8"/>
  <c r="AB1361" i="8"/>
  <c r="AF1360" i="8"/>
  <c r="Z1360" i="8"/>
  <c r="AD1360" i="8"/>
  <c r="AC1360" i="8"/>
  <c r="AB1360" i="8"/>
  <c r="AF1359" i="8"/>
  <c r="Z1359" i="8"/>
  <c r="AD1359" i="8"/>
  <c r="AC1359" i="8"/>
  <c r="AB1359" i="8"/>
  <c r="AF1358" i="8"/>
  <c r="Z1358" i="8"/>
  <c r="AD1358" i="8"/>
  <c r="AC1358" i="8"/>
  <c r="AB1358" i="8"/>
  <c r="AF1357" i="8"/>
  <c r="Z1357" i="8"/>
  <c r="AD1357" i="8"/>
  <c r="AC1357" i="8"/>
  <c r="AB1357" i="8"/>
  <c r="AF1356" i="8"/>
  <c r="Z1356" i="8"/>
  <c r="AD1356" i="8"/>
  <c r="AC1356" i="8"/>
  <c r="AB1356" i="8"/>
  <c r="AF1355" i="8"/>
  <c r="Z1355" i="8"/>
  <c r="AD1355" i="8"/>
  <c r="AC1355" i="8"/>
  <c r="AB1355" i="8"/>
  <c r="AF1354" i="8"/>
  <c r="Z1354" i="8"/>
  <c r="AD1354" i="8"/>
  <c r="AC1354" i="8"/>
  <c r="AB1354" i="8"/>
  <c r="AF1353" i="8"/>
  <c r="Z1353" i="8"/>
  <c r="AD1353" i="8"/>
  <c r="AC1353" i="8"/>
  <c r="AB1353" i="8"/>
  <c r="AF1352" i="8"/>
  <c r="Z1352" i="8"/>
  <c r="AD1352" i="8"/>
  <c r="AC1352" i="8"/>
  <c r="AB1352" i="8"/>
  <c r="AF1351" i="8"/>
  <c r="Z1351" i="8"/>
  <c r="AD1351" i="8"/>
  <c r="AC1351" i="8"/>
  <c r="AB1351" i="8"/>
  <c r="AF1350" i="8"/>
  <c r="Z1350" i="8"/>
  <c r="AD1350" i="8"/>
  <c r="AC1350" i="8"/>
  <c r="AB1350" i="8"/>
  <c r="AF1349" i="8"/>
  <c r="Z1349" i="8"/>
  <c r="AD1349" i="8"/>
  <c r="AC1349" i="8"/>
  <c r="AB1349" i="8"/>
  <c r="AF1348" i="8"/>
  <c r="Z1348" i="8"/>
  <c r="AD1348" i="8"/>
  <c r="AC1348" i="8"/>
  <c r="AB1348" i="8"/>
  <c r="AF1347" i="8"/>
  <c r="Z1347" i="8"/>
  <c r="AD1347" i="8"/>
  <c r="AC1347" i="8"/>
  <c r="AB1347" i="8"/>
  <c r="AF1346" i="8"/>
  <c r="Z1346" i="8"/>
  <c r="AD1346" i="8"/>
  <c r="AC1346" i="8"/>
  <c r="AB1346" i="8"/>
  <c r="AF1345" i="8"/>
  <c r="Z1345" i="8"/>
  <c r="AD1345" i="8"/>
  <c r="AC1345" i="8"/>
  <c r="AB1345" i="8"/>
  <c r="AF1344" i="8"/>
  <c r="Z1344" i="8"/>
  <c r="AD1344" i="8"/>
  <c r="AC1344" i="8"/>
  <c r="AB1344" i="8"/>
  <c r="AF1343" i="8"/>
  <c r="Z1343" i="8"/>
  <c r="AD1343" i="8"/>
  <c r="AC1343" i="8"/>
  <c r="AB1343" i="8"/>
  <c r="AF1342" i="8"/>
  <c r="Z1342" i="8"/>
  <c r="AD1342" i="8"/>
  <c r="AC1342" i="8"/>
  <c r="AB1342" i="8"/>
  <c r="AF1341" i="8"/>
  <c r="Z1341" i="8"/>
  <c r="AD1341" i="8"/>
  <c r="AC1341" i="8"/>
  <c r="AB1341" i="8"/>
  <c r="AF1340" i="8"/>
  <c r="Z1340" i="8"/>
  <c r="AD1340" i="8"/>
  <c r="AC1340" i="8"/>
  <c r="AB1340" i="8"/>
  <c r="AF1339" i="8"/>
  <c r="Z1339" i="8"/>
  <c r="AD1339" i="8"/>
  <c r="AC1339" i="8"/>
  <c r="AB1339" i="8"/>
  <c r="AF1338" i="8"/>
  <c r="Z1338" i="8"/>
  <c r="AD1338" i="8"/>
  <c r="AC1338" i="8"/>
  <c r="AB1338" i="8"/>
  <c r="AF1337" i="8"/>
  <c r="Z1337" i="8"/>
  <c r="AD1337" i="8"/>
  <c r="AC1337" i="8"/>
  <c r="AB1337" i="8"/>
  <c r="AF1336" i="8"/>
  <c r="Z1336" i="8"/>
  <c r="AD1336" i="8"/>
  <c r="AC1336" i="8"/>
  <c r="AB1336" i="8"/>
  <c r="AF1335" i="8"/>
  <c r="Z1335" i="8"/>
  <c r="AD1335" i="8"/>
  <c r="AC1335" i="8"/>
  <c r="AB1335" i="8"/>
  <c r="AF1334" i="8"/>
  <c r="Z1334" i="8"/>
  <c r="AD1334" i="8"/>
  <c r="AC1334" i="8"/>
  <c r="AB1334" i="8"/>
  <c r="AF1333" i="8"/>
  <c r="Z1333" i="8"/>
  <c r="AD1333" i="8"/>
  <c r="AC1333" i="8"/>
  <c r="AB1333" i="8"/>
  <c r="AF1332" i="8"/>
  <c r="Z1332" i="8"/>
  <c r="AD1332" i="8"/>
  <c r="AC1332" i="8"/>
  <c r="AB1332" i="8"/>
  <c r="AF1331" i="8"/>
  <c r="Z1331" i="8"/>
  <c r="AD1331" i="8"/>
  <c r="AC1331" i="8"/>
  <c r="AB1331" i="8"/>
  <c r="AF1330" i="8"/>
  <c r="Z1330" i="8"/>
  <c r="AD1330" i="8"/>
  <c r="AC1330" i="8"/>
  <c r="AB1330" i="8"/>
  <c r="AF1329" i="8"/>
  <c r="Z1329" i="8"/>
  <c r="AD1329" i="8"/>
  <c r="AC1329" i="8"/>
  <c r="AB1329" i="8"/>
  <c r="AF1328" i="8"/>
  <c r="Z1328" i="8"/>
  <c r="AD1328" i="8"/>
  <c r="AC1328" i="8"/>
  <c r="AB1328" i="8"/>
  <c r="AF1327" i="8"/>
  <c r="Z1327" i="8"/>
  <c r="AD1327" i="8"/>
  <c r="AC1327" i="8"/>
  <c r="AB1327" i="8"/>
  <c r="AF1326" i="8"/>
  <c r="Z1326" i="8"/>
  <c r="AD1326" i="8"/>
  <c r="AC1326" i="8"/>
  <c r="AB1326" i="8"/>
  <c r="AF1325" i="8"/>
  <c r="Z1325" i="8"/>
  <c r="AD1325" i="8"/>
  <c r="AC1325" i="8"/>
  <c r="AB1325" i="8"/>
  <c r="AF1324" i="8"/>
  <c r="Z1324" i="8"/>
  <c r="AD1324" i="8"/>
  <c r="AC1324" i="8"/>
  <c r="AB1324" i="8"/>
  <c r="AF1323" i="8"/>
  <c r="Z1323" i="8"/>
  <c r="AD1323" i="8"/>
  <c r="AC1323" i="8"/>
  <c r="AB1323" i="8"/>
  <c r="AF1322" i="8"/>
  <c r="Z1322" i="8"/>
  <c r="AD1322" i="8"/>
  <c r="AC1322" i="8"/>
  <c r="AB1322" i="8"/>
  <c r="AF1321" i="8"/>
  <c r="Z1321" i="8"/>
  <c r="AD1321" i="8"/>
  <c r="AC1321" i="8"/>
  <c r="AB1321" i="8"/>
  <c r="AF1320" i="8"/>
  <c r="Z1320" i="8"/>
  <c r="AD1320" i="8"/>
  <c r="AC1320" i="8"/>
  <c r="AB1320" i="8"/>
  <c r="AF1319" i="8"/>
  <c r="Z1319" i="8"/>
  <c r="AD1319" i="8"/>
  <c r="AC1319" i="8"/>
  <c r="AB1319" i="8"/>
  <c r="AF1318" i="8"/>
  <c r="Z1318" i="8"/>
  <c r="AD1318" i="8"/>
  <c r="AC1318" i="8"/>
  <c r="AB1318" i="8"/>
  <c r="AF1317" i="8"/>
  <c r="Z1317" i="8"/>
  <c r="AD1317" i="8"/>
  <c r="AC1317" i="8"/>
  <c r="AB1317" i="8"/>
  <c r="AF1316" i="8"/>
  <c r="Z1316" i="8"/>
  <c r="AD1316" i="8"/>
  <c r="AC1316" i="8"/>
  <c r="AB1316" i="8"/>
  <c r="AF1315" i="8"/>
  <c r="Z1315" i="8"/>
  <c r="AD1315" i="8"/>
  <c r="AC1315" i="8"/>
  <c r="AB1315" i="8"/>
  <c r="AF1314" i="8"/>
  <c r="Z1314" i="8"/>
  <c r="AD1314" i="8"/>
  <c r="AC1314" i="8"/>
  <c r="AB1314" i="8"/>
  <c r="AF1313" i="8"/>
  <c r="Z1313" i="8"/>
  <c r="AD1313" i="8"/>
  <c r="AC1313" i="8"/>
  <c r="AB1313" i="8"/>
  <c r="AF1312" i="8"/>
  <c r="Z1312" i="8"/>
  <c r="AD1312" i="8"/>
  <c r="AC1312" i="8"/>
  <c r="AB1312" i="8"/>
  <c r="AF1311" i="8"/>
  <c r="Z1311" i="8"/>
  <c r="AD1311" i="8"/>
  <c r="AC1311" i="8"/>
  <c r="AB1311" i="8"/>
  <c r="AF1310" i="8"/>
  <c r="Z1310" i="8"/>
  <c r="AD1310" i="8"/>
  <c r="AC1310" i="8"/>
  <c r="AB1310" i="8"/>
  <c r="AF1309" i="8"/>
  <c r="Z1309" i="8"/>
  <c r="AD1309" i="8"/>
  <c r="AC1309" i="8"/>
  <c r="AB1309" i="8"/>
  <c r="AF1308" i="8"/>
  <c r="Z1308" i="8"/>
  <c r="AD1308" i="8"/>
  <c r="AC1308" i="8"/>
  <c r="AB1308" i="8"/>
  <c r="AF1307" i="8"/>
  <c r="Z1307" i="8"/>
  <c r="AD1307" i="8"/>
  <c r="AC1307" i="8"/>
  <c r="AB1307" i="8"/>
  <c r="AF1306" i="8"/>
  <c r="Z1306" i="8"/>
  <c r="AD1306" i="8"/>
  <c r="AC1306" i="8"/>
  <c r="AB1306" i="8"/>
  <c r="AF1305" i="8"/>
  <c r="Z1305" i="8"/>
  <c r="AD1305" i="8"/>
  <c r="AC1305" i="8"/>
  <c r="AB1305" i="8"/>
  <c r="AF1304" i="8"/>
  <c r="Z1304" i="8"/>
  <c r="AD1304" i="8"/>
  <c r="AC1304" i="8"/>
  <c r="AB1304" i="8"/>
  <c r="AF1303" i="8"/>
  <c r="Z1303" i="8"/>
  <c r="AD1303" i="8"/>
  <c r="AC1303" i="8"/>
  <c r="AB1303" i="8"/>
  <c r="AF1302" i="8"/>
  <c r="Z1302" i="8"/>
  <c r="AD1302" i="8"/>
  <c r="AC1302" i="8"/>
  <c r="AB1302" i="8"/>
  <c r="AF1301" i="8"/>
  <c r="Z1301" i="8"/>
  <c r="AD1301" i="8"/>
  <c r="AC1301" i="8"/>
  <c r="AB1301" i="8"/>
  <c r="AF1300" i="8"/>
  <c r="Z1300" i="8"/>
  <c r="AD1300" i="8"/>
  <c r="AC1300" i="8"/>
  <c r="AB1300" i="8"/>
  <c r="AF1299" i="8"/>
  <c r="Z1299" i="8"/>
  <c r="AD1299" i="8"/>
  <c r="AC1299" i="8"/>
  <c r="AB1299" i="8"/>
  <c r="AF1298" i="8"/>
  <c r="Z1298" i="8"/>
  <c r="AD1298" i="8"/>
  <c r="AC1298" i="8"/>
  <c r="AB1298" i="8"/>
  <c r="AF1297" i="8"/>
  <c r="Z1297" i="8"/>
  <c r="AD1297" i="8"/>
  <c r="AC1297" i="8"/>
  <c r="AB1297" i="8"/>
  <c r="AF1296" i="8"/>
  <c r="Z1296" i="8"/>
  <c r="AD1296" i="8"/>
  <c r="AC1296" i="8"/>
  <c r="AB1296" i="8"/>
  <c r="AF1295" i="8"/>
  <c r="Z1295" i="8"/>
  <c r="AD1295" i="8"/>
  <c r="AC1295" i="8"/>
  <c r="AB1295" i="8"/>
  <c r="AF1294" i="8"/>
  <c r="Z1294" i="8"/>
  <c r="AD1294" i="8"/>
  <c r="AC1294" i="8"/>
  <c r="AB1294" i="8"/>
  <c r="AF1293" i="8"/>
  <c r="Z1293" i="8"/>
  <c r="AD1293" i="8"/>
  <c r="AC1293" i="8"/>
  <c r="AB1293" i="8"/>
  <c r="AF1292" i="8"/>
  <c r="Z1292" i="8"/>
  <c r="AD1292" i="8"/>
  <c r="AC1292" i="8"/>
  <c r="AB1292" i="8"/>
  <c r="AF1291" i="8"/>
  <c r="Z1291" i="8"/>
  <c r="AD1291" i="8"/>
  <c r="AC1291" i="8"/>
  <c r="AB1291" i="8"/>
  <c r="AF1290" i="8"/>
  <c r="Z1290" i="8"/>
  <c r="AD1290" i="8"/>
  <c r="AC1290" i="8"/>
  <c r="AB1290" i="8"/>
  <c r="AF1289" i="8"/>
  <c r="Z1289" i="8"/>
  <c r="AD1289" i="8"/>
  <c r="AC1289" i="8"/>
  <c r="AB1289" i="8"/>
  <c r="AF1288" i="8"/>
  <c r="Z1288" i="8"/>
  <c r="AD1288" i="8"/>
  <c r="AC1288" i="8"/>
  <c r="AB1288" i="8"/>
  <c r="AF1287" i="8"/>
  <c r="Z1287" i="8"/>
  <c r="AD1287" i="8"/>
  <c r="AC1287" i="8"/>
  <c r="AB1287" i="8"/>
  <c r="AF1286" i="8"/>
  <c r="Z1286" i="8"/>
  <c r="AD1286" i="8"/>
  <c r="AC1286" i="8"/>
  <c r="AB1286" i="8"/>
  <c r="AF1285" i="8"/>
  <c r="Z1285" i="8"/>
  <c r="AD1285" i="8"/>
  <c r="AC1285" i="8"/>
  <c r="AB1285" i="8"/>
  <c r="AF1284" i="8"/>
  <c r="Z1284" i="8"/>
  <c r="AD1284" i="8"/>
  <c r="AC1284" i="8"/>
  <c r="AB1284" i="8"/>
  <c r="AF1283" i="8"/>
  <c r="Z1283" i="8"/>
  <c r="AD1283" i="8"/>
  <c r="AC1283" i="8"/>
  <c r="AB1283" i="8"/>
  <c r="AF1282" i="8"/>
  <c r="Z1282" i="8"/>
  <c r="AD1282" i="8"/>
  <c r="AC1282" i="8"/>
  <c r="AB1282" i="8"/>
  <c r="AF1281" i="8"/>
  <c r="Z1281" i="8"/>
  <c r="AD1281" i="8"/>
  <c r="AC1281" i="8"/>
  <c r="AB1281" i="8"/>
  <c r="AF1280" i="8"/>
  <c r="Z1280" i="8"/>
  <c r="AD1280" i="8"/>
  <c r="AC1280" i="8"/>
  <c r="AB1280" i="8"/>
  <c r="AF1279" i="8"/>
  <c r="Z1279" i="8"/>
  <c r="AD1279" i="8"/>
  <c r="AC1279" i="8"/>
  <c r="AB1279" i="8"/>
  <c r="AF1278" i="8"/>
  <c r="Z1278" i="8"/>
  <c r="AD1278" i="8"/>
  <c r="AC1278" i="8"/>
  <c r="AB1278" i="8"/>
  <c r="AF1277" i="8"/>
  <c r="Z1277" i="8"/>
  <c r="AD1277" i="8"/>
  <c r="AC1277" i="8"/>
  <c r="AB1277" i="8"/>
  <c r="AF1276" i="8"/>
  <c r="Z1276" i="8"/>
  <c r="AD1276" i="8"/>
  <c r="AC1276" i="8"/>
  <c r="AB1276" i="8"/>
  <c r="AF1275" i="8"/>
  <c r="Z1275" i="8"/>
  <c r="AD1275" i="8"/>
  <c r="AC1275" i="8"/>
  <c r="AB1275" i="8"/>
  <c r="AF1274" i="8"/>
  <c r="Z1274" i="8"/>
  <c r="AD1274" i="8"/>
  <c r="AC1274" i="8"/>
  <c r="AB1274" i="8"/>
  <c r="AF1273" i="8"/>
  <c r="Z1273" i="8"/>
  <c r="AD1273" i="8"/>
  <c r="AC1273" i="8"/>
  <c r="AB1273" i="8"/>
  <c r="AF1272" i="8"/>
  <c r="Z1272" i="8"/>
  <c r="AD1272" i="8"/>
  <c r="AC1272" i="8"/>
  <c r="AB1272" i="8"/>
  <c r="AF1271" i="8"/>
  <c r="Z1271" i="8"/>
  <c r="AD1271" i="8"/>
  <c r="AC1271" i="8"/>
  <c r="AB1271" i="8"/>
  <c r="AF1270" i="8"/>
  <c r="Z1270" i="8"/>
  <c r="AD1270" i="8"/>
  <c r="AC1270" i="8"/>
  <c r="AB1270" i="8"/>
  <c r="AF1269" i="8"/>
  <c r="Z1269" i="8"/>
  <c r="AD1269" i="8"/>
  <c r="AC1269" i="8"/>
  <c r="AB1269" i="8"/>
  <c r="AF1268" i="8"/>
  <c r="Z1268" i="8"/>
  <c r="AD1268" i="8"/>
  <c r="AC1268" i="8"/>
  <c r="AB1268" i="8"/>
  <c r="AF1267" i="8"/>
  <c r="Z1267" i="8"/>
  <c r="AD1267" i="8"/>
  <c r="AC1267" i="8"/>
  <c r="AB1267" i="8"/>
  <c r="AF1266" i="8"/>
  <c r="Z1266" i="8"/>
  <c r="AD1266" i="8"/>
  <c r="AC1266" i="8"/>
  <c r="AB1266" i="8"/>
  <c r="AF1265" i="8"/>
  <c r="Z1265" i="8"/>
  <c r="AD1265" i="8"/>
  <c r="AC1265" i="8"/>
  <c r="AB1265" i="8"/>
  <c r="AF1264" i="8"/>
  <c r="Z1264" i="8"/>
  <c r="AD1264" i="8"/>
  <c r="AC1264" i="8"/>
  <c r="AB1264" i="8"/>
  <c r="AF1263" i="8"/>
  <c r="Z1263" i="8"/>
  <c r="AD1263" i="8"/>
  <c r="AC1263" i="8"/>
  <c r="AB1263" i="8"/>
  <c r="AF1262" i="8"/>
  <c r="Z1262" i="8"/>
  <c r="AD1262" i="8"/>
  <c r="AC1262" i="8"/>
  <c r="AB1262" i="8"/>
  <c r="AF1261" i="8"/>
  <c r="Z1261" i="8"/>
  <c r="AD1261" i="8"/>
  <c r="AC1261" i="8"/>
  <c r="AB1261" i="8"/>
  <c r="AF1260" i="8"/>
  <c r="Z1260" i="8"/>
  <c r="AD1260" i="8"/>
  <c r="AC1260" i="8"/>
  <c r="AB1260" i="8"/>
  <c r="AF1259" i="8"/>
  <c r="Z1259" i="8"/>
  <c r="AD1259" i="8"/>
  <c r="AC1259" i="8"/>
  <c r="AB1259" i="8"/>
  <c r="AF1258" i="8"/>
  <c r="Z1258" i="8"/>
  <c r="AD1258" i="8"/>
  <c r="AC1258" i="8"/>
  <c r="AB1258" i="8"/>
  <c r="AF1257" i="8"/>
  <c r="Z1257" i="8"/>
  <c r="AD1257" i="8"/>
  <c r="AC1257" i="8"/>
  <c r="AB1257" i="8"/>
  <c r="AF1256" i="8"/>
  <c r="Z1256" i="8"/>
  <c r="AD1256" i="8"/>
  <c r="AC1256" i="8"/>
  <c r="AB1256" i="8"/>
  <c r="AF1255" i="8"/>
  <c r="Z1255" i="8"/>
  <c r="AD1255" i="8"/>
  <c r="AC1255" i="8"/>
  <c r="AB1255" i="8"/>
  <c r="AF1254" i="8"/>
  <c r="Z1254" i="8"/>
  <c r="AD1254" i="8"/>
  <c r="AC1254" i="8"/>
  <c r="AB1254" i="8"/>
  <c r="AF1253" i="8"/>
  <c r="Z1253" i="8"/>
  <c r="AD1253" i="8"/>
  <c r="AC1253" i="8"/>
  <c r="AB1253" i="8"/>
  <c r="AF1252" i="8"/>
  <c r="Z1252" i="8"/>
  <c r="AD1252" i="8"/>
  <c r="AC1252" i="8"/>
  <c r="AB1252" i="8"/>
  <c r="AF1251" i="8"/>
  <c r="Z1251" i="8"/>
  <c r="AD1251" i="8"/>
  <c r="AC1251" i="8"/>
  <c r="AB1251" i="8"/>
  <c r="AF1250" i="8"/>
  <c r="Z1250" i="8"/>
  <c r="AD1250" i="8"/>
  <c r="AC1250" i="8"/>
  <c r="AB1250" i="8"/>
  <c r="AF1249" i="8"/>
  <c r="Z1249" i="8"/>
  <c r="AD1249" i="8"/>
  <c r="AC1249" i="8"/>
  <c r="AB1249" i="8"/>
  <c r="AF1248" i="8"/>
  <c r="Z1248" i="8"/>
  <c r="AD1248" i="8"/>
  <c r="AC1248" i="8"/>
  <c r="AB1248" i="8"/>
  <c r="AF1247" i="8"/>
  <c r="Z1247" i="8"/>
  <c r="AD1247" i="8"/>
  <c r="AC1247" i="8"/>
  <c r="AB1247" i="8"/>
  <c r="AF1246" i="8"/>
  <c r="Z1246" i="8"/>
  <c r="AD1246" i="8"/>
  <c r="AC1246" i="8"/>
  <c r="AB1246" i="8"/>
  <c r="AF1245" i="8"/>
  <c r="Z1245" i="8"/>
  <c r="AD1245" i="8"/>
  <c r="AC1245" i="8"/>
  <c r="AB1245" i="8"/>
  <c r="AF1244" i="8"/>
  <c r="Z1244" i="8"/>
  <c r="AD1244" i="8"/>
  <c r="AC1244" i="8"/>
  <c r="AB1244" i="8"/>
  <c r="AF1243" i="8"/>
  <c r="Z1243" i="8"/>
  <c r="AD1243" i="8"/>
  <c r="AC1243" i="8"/>
  <c r="AB1243" i="8"/>
  <c r="AF1242" i="8"/>
  <c r="Z1242" i="8"/>
  <c r="AD1242" i="8"/>
  <c r="AC1242" i="8"/>
  <c r="AB1242" i="8"/>
  <c r="AF1241" i="8"/>
  <c r="Z1241" i="8"/>
  <c r="AD1241" i="8"/>
  <c r="AC1241" i="8"/>
  <c r="AB1241" i="8"/>
  <c r="AF1240" i="8"/>
  <c r="Z1240" i="8"/>
  <c r="AD1240" i="8"/>
  <c r="AC1240" i="8"/>
  <c r="AB1240" i="8"/>
  <c r="AF1239" i="8"/>
  <c r="Z1239" i="8"/>
  <c r="AD1239" i="8"/>
  <c r="AC1239" i="8"/>
  <c r="AB1239" i="8"/>
  <c r="AF1238" i="8"/>
  <c r="Z1238" i="8"/>
  <c r="AD1238" i="8"/>
  <c r="AC1238" i="8"/>
  <c r="AB1238" i="8"/>
  <c r="AF1237" i="8"/>
  <c r="Z1237" i="8"/>
  <c r="AD1237" i="8"/>
  <c r="AC1237" i="8"/>
  <c r="AB1237" i="8"/>
  <c r="AF1236" i="8"/>
  <c r="Z1236" i="8"/>
  <c r="AD1236" i="8"/>
  <c r="AC1236" i="8"/>
  <c r="AB1236" i="8"/>
  <c r="AF1235" i="8"/>
  <c r="Z1235" i="8"/>
  <c r="AD1235" i="8"/>
  <c r="AC1235" i="8"/>
  <c r="AB1235" i="8"/>
  <c r="AF1234" i="8"/>
  <c r="Z1234" i="8"/>
  <c r="AD1234" i="8"/>
  <c r="AC1234" i="8"/>
  <c r="AB1234" i="8"/>
  <c r="AF1233" i="8"/>
  <c r="Z1233" i="8"/>
  <c r="AD1233" i="8"/>
  <c r="AC1233" i="8"/>
  <c r="AB1233" i="8"/>
  <c r="AF1232" i="8"/>
  <c r="Z1232" i="8"/>
  <c r="AD1232" i="8"/>
  <c r="AC1232" i="8"/>
  <c r="AB1232" i="8"/>
  <c r="AF1231" i="8"/>
  <c r="Z1231" i="8"/>
  <c r="AD1231" i="8"/>
  <c r="AC1231" i="8"/>
  <c r="AB1231" i="8"/>
  <c r="AF1230" i="8"/>
  <c r="Z1230" i="8"/>
  <c r="AD1230" i="8"/>
  <c r="AC1230" i="8"/>
  <c r="AB1230" i="8"/>
  <c r="AF1229" i="8"/>
  <c r="Z1229" i="8"/>
  <c r="AD1229" i="8"/>
  <c r="AC1229" i="8"/>
  <c r="AB1229" i="8"/>
  <c r="AF1228" i="8"/>
  <c r="Z1228" i="8"/>
  <c r="AD1228" i="8"/>
  <c r="AC1228" i="8"/>
  <c r="AB1228" i="8"/>
  <c r="AF1227" i="8"/>
  <c r="Z1227" i="8"/>
  <c r="AD1227" i="8"/>
  <c r="AC1227" i="8"/>
  <c r="AB1227" i="8"/>
  <c r="AF1226" i="8"/>
  <c r="Z1226" i="8"/>
  <c r="AD1226" i="8"/>
  <c r="AC1226" i="8"/>
  <c r="AB1226" i="8"/>
  <c r="AF1225" i="8"/>
  <c r="Z1225" i="8"/>
  <c r="AD1225" i="8"/>
  <c r="AC1225" i="8"/>
  <c r="AB1225" i="8"/>
  <c r="AF1224" i="8"/>
  <c r="Z1224" i="8"/>
  <c r="AD1224" i="8"/>
  <c r="AC1224" i="8"/>
  <c r="AB1224" i="8"/>
  <c r="AF1223" i="8"/>
  <c r="Z1223" i="8"/>
  <c r="AD1223" i="8"/>
  <c r="AC1223" i="8"/>
  <c r="AB1223" i="8"/>
  <c r="AF1222" i="8"/>
  <c r="Z1222" i="8"/>
  <c r="AD1222" i="8"/>
  <c r="AC1222" i="8"/>
  <c r="AB1222" i="8"/>
  <c r="AF1221" i="8"/>
  <c r="Z1221" i="8"/>
  <c r="AD1221" i="8"/>
  <c r="AC1221" i="8"/>
  <c r="AB1221" i="8"/>
  <c r="AF1220" i="8"/>
  <c r="Z1220" i="8"/>
  <c r="AD1220" i="8"/>
  <c r="AC1220" i="8"/>
  <c r="AB1220" i="8"/>
  <c r="AF1219" i="8"/>
  <c r="Z1219" i="8"/>
  <c r="AD1219" i="8"/>
  <c r="AC1219" i="8"/>
  <c r="AB1219" i="8"/>
  <c r="AF1218" i="8"/>
  <c r="Z1218" i="8"/>
  <c r="AD1218" i="8"/>
  <c r="AC1218" i="8"/>
  <c r="AB1218" i="8"/>
  <c r="AF1217" i="8"/>
  <c r="Z1217" i="8"/>
  <c r="AD1217" i="8"/>
  <c r="AC1217" i="8"/>
  <c r="AB1217" i="8"/>
  <c r="AF1216" i="8"/>
  <c r="Z1216" i="8"/>
  <c r="AD1216" i="8"/>
  <c r="AC1216" i="8"/>
  <c r="AB1216" i="8"/>
  <c r="AF1215" i="8"/>
  <c r="Z1215" i="8"/>
  <c r="AD1215" i="8"/>
  <c r="AC1215" i="8"/>
  <c r="AB1215" i="8"/>
  <c r="AF1214" i="8"/>
  <c r="Z1214" i="8"/>
  <c r="AD1214" i="8"/>
  <c r="AC1214" i="8"/>
  <c r="AB1214" i="8"/>
  <c r="AF1213" i="8"/>
  <c r="Z1213" i="8"/>
  <c r="AD1213" i="8"/>
  <c r="AC1213" i="8"/>
  <c r="AB1213" i="8"/>
  <c r="AF1212" i="8"/>
  <c r="Z1212" i="8"/>
  <c r="AD1212" i="8"/>
  <c r="AC1212" i="8"/>
  <c r="AB1212" i="8"/>
  <c r="AF1211" i="8"/>
  <c r="Z1211" i="8"/>
  <c r="AD1211" i="8"/>
  <c r="AC1211" i="8"/>
  <c r="AB1211" i="8"/>
  <c r="AF1210" i="8"/>
  <c r="Z1210" i="8"/>
  <c r="AD1210" i="8"/>
  <c r="AC1210" i="8"/>
  <c r="AB1210" i="8"/>
  <c r="AF1209" i="8"/>
  <c r="Z1209" i="8"/>
  <c r="AD1209" i="8"/>
  <c r="AC1209" i="8"/>
  <c r="AB1209" i="8"/>
  <c r="AF1208" i="8"/>
  <c r="Z1208" i="8"/>
  <c r="AD1208" i="8"/>
  <c r="AC1208" i="8"/>
  <c r="AB1208" i="8"/>
  <c r="AF1207" i="8"/>
  <c r="Z1207" i="8"/>
  <c r="AD1207" i="8"/>
  <c r="AC1207" i="8"/>
  <c r="AB1207" i="8"/>
  <c r="AF1206" i="8"/>
  <c r="Z1206" i="8"/>
  <c r="AD1206" i="8"/>
  <c r="AC1206" i="8"/>
  <c r="AB1206" i="8"/>
  <c r="AF1205" i="8"/>
  <c r="Z1205" i="8"/>
  <c r="AD1205" i="8"/>
  <c r="AC1205" i="8"/>
  <c r="AB1205" i="8"/>
  <c r="AF1204" i="8"/>
  <c r="Z1204" i="8"/>
  <c r="AD1204" i="8"/>
  <c r="AC1204" i="8"/>
  <c r="AB1204" i="8"/>
  <c r="AF1203" i="8"/>
  <c r="Z1203" i="8"/>
  <c r="AD1203" i="8"/>
  <c r="AC1203" i="8"/>
  <c r="AB1203" i="8"/>
  <c r="AF1202" i="8"/>
  <c r="Z1202" i="8"/>
  <c r="AD1202" i="8"/>
  <c r="AC1202" i="8"/>
  <c r="AB1202" i="8"/>
  <c r="AF1201" i="8"/>
  <c r="Z1201" i="8"/>
  <c r="AD1201" i="8"/>
  <c r="AC1201" i="8"/>
  <c r="AB1201" i="8"/>
  <c r="AF1200" i="8"/>
  <c r="Z1200" i="8"/>
  <c r="AD1200" i="8"/>
  <c r="AC1200" i="8"/>
  <c r="AB1200" i="8"/>
  <c r="AF1199" i="8"/>
  <c r="Z1199" i="8"/>
  <c r="AD1199" i="8"/>
  <c r="AC1199" i="8"/>
  <c r="AB1199" i="8"/>
  <c r="AF1198" i="8"/>
  <c r="Z1198" i="8"/>
  <c r="AD1198" i="8"/>
  <c r="AC1198" i="8"/>
  <c r="AB1198" i="8"/>
  <c r="AF1197" i="8"/>
  <c r="Z1197" i="8"/>
  <c r="AD1197" i="8"/>
  <c r="AC1197" i="8"/>
  <c r="AB1197" i="8"/>
  <c r="AF1196" i="8"/>
  <c r="Z1196" i="8"/>
  <c r="AD1196" i="8"/>
  <c r="AC1196" i="8"/>
  <c r="AB1196" i="8"/>
  <c r="AF1195" i="8"/>
  <c r="Z1195" i="8"/>
  <c r="AD1195" i="8"/>
  <c r="AC1195" i="8"/>
  <c r="AB1195" i="8"/>
  <c r="AF1194" i="8"/>
  <c r="Z1194" i="8"/>
  <c r="AD1194" i="8"/>
  <c r="AC1194" i="8"/>
  <c r="AB1194" i="8"/>
  <c r="AF1193" i="8"/>
  <c r="Z1193" i="8"/>
  <c r="AD1193" i="8"/>
  <c r="AC1193" i="8"/>
  <c r="AB1193" i="8"/>
  <c r="AF1192" i="8"/>
  <c r="Z1192" i="8"/>
  <c r="AD1192" i="8"/>
  <c r="AC1192" i="8"/>
  <c r="AB1192" i="8"/>
  <c r="AF1191" i="8"/>
  <c r="Z1191" i="8"/>
  <c r="AD1191" i="8"/>
  <c r="AC1191" i="8"/>
  <c r="AB1191" i="8"/>
  <c r="AF1190" i="8"/>
  <c r="Z1190" i="8"/>
  <c r="AD1190" i="8"/>
  <c r="AC1190" i="8"/>
  <c r="AB1190" i="8"/>
  <c r="AF1189" i="8"/>
  <c r="Z1189" i="8"/>
  <c r="AD1189" i="8"/>
  <c r="AC1189" i="8"/>
  <c r="AB1189" i="8"/>
  <c r="AF1188" i="8"/>
  <c r="Z1188" i="8"/>
  <c r="AD1188" i="8"/>
  <c r="AC1188" i="8"/>
  <c r="AB1188" i="8"/>
  <c r="AF1187" i="8"/>
  <c r="Z1187" i="8"/>
  <c r="AD1187" i="8"/>
  <c r="AC1187" i="8"/>
  <c r="AB1187" i="8"/>
  <c r="AF1186" i="8"/>
  <c r="Z1186" i="8"/>
  <c r="AD1186" i="8"/>
  <c r="AC1186" i="8"/>
  <c r="AB1186" i="8"/>
  <c r="AF1185" i="8"/>
  <c r="Z1185" i="8"/>
  <c r="AD1185" i="8"/>
  <c r="AC1185" i="8"/>
  <c r="AB1185" i="8"/>
  <c r="AF1184" i="8"/>
  <c r="Z1184" i="8"/>
  <c r="AD1184" i="8"/>
  <c r="AC1184" i="8"/>
  <c r="AB1184" i="8"/>
  <c r="AF1183" i="8"/>
  <c r="Z1183" i="8"/>
  <c r="AD1183" i="8"/>
  <c r="AC1183" i="8"/>
  <c r="AB1183" i="8"/>
  <c r="AF1182" i="8"/>
  <c r="Z1182" i="8"/>
  <c r="AD1182" i="8"/>
  <c r="AC1182" i="8"/>
  <c r="AB1182" i="8"/>
  <c r="AF1181" i="8"/>
  <c r="Z1181" i="8"/>
  <c r="AD1181" i="8"/>
  <c r="AC1181" i="8"/>
  <c r="AB1181" i="8"/>
  <c r="AF1180" i="8"/>
  <c r="Z1180" i="8"/>
  <c r="AD1180" i="8"/>
  <c r="AC1180" i="8"/>
  <c r="AB1180" i="8"/>
  <c r="AF1179" i="8"/>
  <c r="Z1179" i="8"/>
  <c r="AD1179" i="8"/>
  <c r="AC1179" i="8"/>
  <c r="AB1179" i="8"/>
  <c r="AF1178" i="8"/>
  <c r="Z1178" i="8"/>
  <c r="AD1178" i="8"/>
  <c r="AC1178" i="8"/>
  <c r="AB1178" i="8"/>
  <c r="AF1177" i="8"/>
  <c r="Z1177" i="8"/>
  <c r="AD1177" i="8"/>
  <c r="AC1177" i="8"/>
  <c r="AB1177" i="8"/>
  <c r="AF1176" i="8"/>
  <c r="Z1176" i="8"/>
  <c r="AD1176" i="8"/>
  <c r="AC1176" i="8"/>
  <c r="AB1176" i="8"/>
  <c r="AF1175" i="8"/>
  <c r="Z1175" i="8"/>
  <c r="AD1175" i="8"/>
  <c r="AC1175" i="8"/>
  <c r="AB1175" i="8"/>
  <c r="AF1174" i="8"/>
  <c r="Z1174" i="8"/>
  <c r="AD1174" i="8"/>
  <c r="AC1174" i="8"/>
  <c r="AB1174" i="8"/>
  <c r="AF1173" i="8"/>
  <c r="Z1173" i="8"/>
  <c r="AD1173" i="8"/>
  <c r="AC1173" i="8"/>
  <c r="AB1173" i="8"/>
  <c r="AF1172" i="8"/>
  <c r="Z1172" i="8"/>
  <c r="AD1172" i="8"/>
  <c r="AC1172" i="8"/>
  <c r="AB1172" i="8"/>
  <c r="AF1171" i="8"/>
  <c r="Z1171" i="8"/>
  <c r="AD1171" i="8"/>
  <c r="AC1171" i="8"/>
  <c r="AB1171" i="8"/>
  <c r="AF1170" i="8"/>
  <c r="Z1170" i="8"/>
  <c r="AD1170" i="8"/>
  <c r="AC1170" i="8"/>
  <c r="AB1170" i="8"/>
  <c r="AF1169" i="8"/>
  <c r="Z1169" i="8"/>
  <c r="AD1169" i="8"/>
  <c r="AC1169" i="8"/>
  <c r="AB1169" i="8"/>
  <c r="AF1168" i="8"/>
  <c r="Z1168" i="8"/>
  <c r="AD1168" i="8"/>
  <c r="AC1168" i="8"/>
  <c r="AB1168" i="8"/>
  <c r="AF1167" i="8"/>
  <c r="Z1167" i="8"/>
  <c r="AD1167" i="8"/>
  <c r="AC1167" i="8"/>
  <c r="AB1167" i="8"/>
  <c r="AF1166" i="8"/>
  <c r="Z1166" i="8"/>
  <c r="AD1166" i="8"/>
  <c r="AC1166" i="8"/>
  <c r="AB1166" i="8"/>
  <c r="AF1165" i="8"/>
  <c r="Z1165" i="8"/>
  <c r="AD1165" i="8"/>
  <c r="AC1165" i="8"/>
  <c r="AB1165" i="8"/>
  <c r="AF1164" i="8"/>
  <c r="Z1164" i="8"/>
  <c r="AD1164" i="8"/>
  <c r="AC1164" i="8"/>
  <c r="AB1164" i="8"/>
  <c r="AF1163" i="8"/>
  <c r="Z1163" i="8"/>
  <c r="AD1163" i="8"/>
  <c r="AC1163" i="8"/>
  <c r="AB1163" i="8"/>
  <c r="AF1162" i="8"/>
  <c r="Z1162" i="8"/>
  <c r="AD1162" i="8"/>
  <c r="AC1162" i="8"/>
  <c r="AB1162" i="8"/>
  <c r="AF1161" i="8"/>
  <c r="Z1161" i="8"/>
  <c r="AD1161" i="8"/>
  <c r="AC1161" i="8"/>
  <c r="AB1161" i="8"/>
  <c r="AF1160" i="8"/>
  <c r="Z1160" i="8"/>
  <c r="AD1160" i="8"/>
  <c r="AC1160" i="8"/>
  <c r="AB1160" i="8"/>
  <c r="AF1159" i="8"/>
  <c r="Z1159" i="8"/>
  <c r="AD1159" i="8"/>
  <c r="AC1159" i="8"/>
  <c r="AB1159" i="8"/>
  <c r="AF1158" i="8"/>
  <c r="Z1158" i="8"/>
  <c r="AD1158" i="8"/>
  <c r="AC1158" i="8"/>
  <c r="AB1158" i="8"/>
  <c r="AF1157" i="8"/>
  <c r="Z1157" i="8"/>
  <c r="AD1157" i="8"/>
  <c r="AC1157" i="8"/>
  <c r="AB1157" i="8"/>
  <c r="AF1156" i="8"/>
  <c r="Z1156" i="8"/>
  <c r="AD1156" i="8"/>
  <c r="AC1156" i="8"/>
  <c r="AB1156" i="8"/>
  <c r="AF1155" i="8"/>
  <c r="Z1155" i="8"/>
  <c r="AD1155" i="8"/>
  <c r="AC1155" i="8"/>
  <c r="AB1155" i="8"/>
  <c r="AF1154" i="8"/>
  <c r="Z1154" i="8"/>
  <c r="AD1154" i="8"/>
  <c r="AC1154" i="8"/>
  <c r="AB1154" i="8"/>
  <c r="AF1153" i="8"/>
  <c r="Z1153" i="8"/>
  <c r="AD1153" i="8"/>
  <c r="AC1153" i="8"/>
  <c r="AB1153" i="8"/>
  <c r="AF1152" i="8"/>
  <c r="Z1152" i="8"/>
  <c r="AD1152" i="8"/>
  <c r="AC1152" i="8"/>
  <c r="AB1152" i="8"/>
  <c r="AF1151" i="8"/>
  <c r="Z1151" i="8"/>
  <c r="AD1151" i="8"/>
  <c r="AC1151" i="8"/>
  <c r="AB1151" i="8"/>
  <c r="AF1150" i="8"/>
  <c r="Z1150" i="8"/>
  <c r="AD1150" i="8"/>
  <c r="AC1150" i="8"/>
  <c r="AB1150" i="8"/>
  <c r="AF1149" i="8"/>
  <c r="Z1149" i="8"/>
  <c r="AD1149" i="8"/>
  <c r="AC1149" i="8"/>
  <c r="AB1149" i="8"/>
  <c r="AF1148" i="8"/>
  <c r="Z1148" i="8"/>
  <c r="AD1148" i="8"/>
  <c r="AC1148" i="8"/>
  <c r="AB1148" i="8"/>
  <c r="AF1147" i="8"/>
  <c r="Z1147" i="8"/>
  <c r="AD1147" i="8"/>
  <c r="AC1147" i="8"/>
  <c r="AB1147" i="8"/>
  <c r="AF1146" i="8"/>
  <c r="Z1146" i="8"/>
  <c r="AD1146" i="8"/>
  <c r="AC1146" i="8"/>
  <c r="AB1146" i="8"/>
  <c r="AF1145" i="8"/>
  <c r="Z1145" i="8"/>
  <c r="AD1145" i="8"/>
  <c r="AC1145" i="8"/>
  <c r="AB1145" i="8"/>
  <c r="AF1144" i="8"/>
  <c r="Z1144" i="8"/>
  <c r="AD1144" i="8"/>
  <c r="AC1144" i="8"/>
  <c r="AB1144" i="8"/>
  <c r="AF1143" i="8"/>
  <c r="Z1143" i="8"/>
  <c r="AD1143" i="8"/>
  <c r="AC1143" i="8"/>
  <c r="AB1143" i="8"/>
  <c r="AF1142" i="8"/>
  <c r="Z1142" i="8"/>
  <c r="AD1142" i="8"/>
  <c r="AC1142" i="8"/>
  <c r="AB1142" i="8"/>
  <c r="AF1141" i="8"/>
  <c r="Z1141" i="8"/>
  <c r="AD1141" i="8"/>
  <c r="AC1141" i="8"/>
  <c r="AB1141" i="8"/>
  <c r="AF1140" i="8"/>
  <c r="Z1140" i="8"/>
  <c r="AD1140" i="8"/>
  <c r="AC1140" i="8"/>
  <c r="AB1140" i="8"/>
  <c r="AF1139" i="8"/>
  <c r="Z1139" i="8"/>
  <c r="AD1139" i="8"/>
  <c r="AC1139" i="8"/>
  <c r="AB1139" i="8"/>
  <c r="AF1138" i="8"/>
  <c r="Z1138" i="8"/>
  <c r="AD1138" i="8"/>
  <c r="AC1138" i="8"/>
  <c r="AB1138" i="8"/>
  <c r="AF1137" i="8"/>
  <c r="Z1137" i="8"/>
  <c r="AD1137" i="8"/>
  <c r="AC1137" i="8"/>
  <c r="AB1137" i="8"/>
  <c r="AF1136" i="8"/>
  <c r="Z1136" i="8"/>
  <c r="AD1136" i="8"/>
  <c r="AC1136" i="8"/>
  <c r="AB1136" i="8"/>
  <c r="AF1135" i="8"/>
  <c r="Z1135" i="8"/>
  <c r="AD1135" i="8"/>
  <c r="AC1135" i="8"/>
  <c r="AB1135" i="8"/>
  <c r="AF1134" i="8"/>
  <c r="Z1134" i="8"/>
  <c r="AD1134" i="8"/>
  <c r="AC1134" i="8"/>
  <c r="AB1134" i="8"/>
  <c r="AF1133" i="8"/>
  <c r="Z1133" i="8"/>
  <c r="AD1133" i="8"/>
  <c r="AC1133" i="8"/>
  <c r="AB1133" i="8"/>
  <c r="AF1132" i="8"/>
  <c r="Z1132" i="8"/>
  <c r="AD1132" i="8"/>
  <c r="AC1132" i="8"/>
  <c r="AB1132" i="8"/>
  <c r="AF1131" i="8"/>
  <c r="Z1131" i="8"/>
  <c r="AD1131" i="8"/>
  <c r="AC1131" i="8"/>
  <c r="AB1131" i="8"/>
  <c r="AF1130" i="8"/>
  <c r="Z1130" i="8"/>
  <c r="AD1130" i="8"/>
  <c r="AC1130" i="8"/>
  <c r="AB1130" i="8"/>
  <c r="AF1129" i="8"/>
  <c r="Z1129" i="8"/>
  <c r="AD1129" i="8"/>
  <c r="AC1129" i="8"/>
  <c r="AB1129" i="8"/>
  <c r="AF1128" i="8"/>
  <c r="Z1128" i="8"/>
  <c r="AD1128" i="8"/>
  <c r="AC1128" i="8"/>
  <c r="AB1128" i="8"/>
  <c r="AF1127" i="8"/>
  <c r="Z1127" i="8"/>
  <c r="AD1127" i="8"/>
  <c r="AC1127" i="8"/>
  <c r="AB1127" i="8"/>
  <c r="AF1126" i="8"/>
  <c r="Z1126" i="8"/>
  <c r="AD1126" i="8"/>
  <c r="AC1126" i="8"/>
  <c r="AB1126" i="8"/>
  <c r="AF1125" i="8"/>
  <c r="Z1125" i="8"/>
  <c r="AD1125" i="8"/>
  <c r="AC1125" i="8"/>
  <c r="AB1125" i="8"/>
  <c r="AF1124" i="8"/>
  <c r="Z1124" i="8"/>
  <c r="AD1124" i="8"/>
  <c r="AC1124" i="8"/>
  <c r="AB1124" i="8"/>
  <c r="AF1123" i="8"/>
  <c r="Z1123" i="8"/>
  <c r="AD1123" i="8"/>
  <c r="AC1123" i="8"/>
  <c r="AB1123" i="8"/>
  <c r="AF1122" i="8"/>
  <c r="Z1122" i="8"/>
  <c r="AD1122" i="8"/>
  <c r="AC1122" i="8"/>
  <c r="AB1122" i="8"/>
  <c r="AF1121" i="8"/>
  <c r="Z1121" i="8"/>
  <c r="AD1121" i="8"/>
  <c r="AC1121" i="8"/>
  <c r="AB1121" i="8"/>
  <c r="AF1120" i="8"/>
  <c r="Z1120" i="8"/>
  <c r="AD1120" i="8"/>
  <c r="AC1120" i="8"/>
  <c r="AB1120" i="8"/>
  <c r="AF1119" i="8"/>
  <c r="Z1119" i="8"/>
  <c r="AD1119" i="8"/>
  <c r="AC1119" i="8"/>
  <c r="AB1119" i="8"/>
  <c r="AF1118" i="8"/>
  <c r="Z1118" i="8"/>
  <c r="AD1118" i="8"/>
  <c r="AC1118" i="8"/>
  <c r="AB1118" i="8"/>
  <c r="AF1117" i="8"/>
  <c r="Z1117" i="8"/>
  <c r="AD1117" i="8"/>
  <c r="AC1117" i="8"/>
  <c r="AB1117" i="8"/>
  <c r="AF1116" i="8"/>
  <c r="Z1116" i="8"/>
  <c r="AD1116" i="8"/>
  <c r="AC1116" i="8"/>
  <c r="AB1116" i="8"/>
  <c r="AF1115" i="8"/>
  <c r="Z1115" i="8"/>
  <c r="AD1115" i="8"/>
  <c r="AC1115" i="8"/>
  <c r="AB1115" i="8"/>
  <c r="AF1114" i="8"/>
  <c r="Z1114" i="8"/>
  <c r="AD1114" i="8"/>
  <c r="AC1114" i="8"/>
  <c r="AB1114" i="8"/>
  <c r="AF1113" i="8"/>
  <c r="Z1113" i="8"/>
  <c r="AD1113" i="8"/>
  <c r="AC1113" i="8"/>
  <c r="AB1113" i="8"/>
  <c r="AF1112" i="8"/>
  <c r="Z1112" i="8"/>
  <c r="AD1112" i="8"/>
  <c r="AC1112" i="8"/>
  <c r="AB1112" i="8"/>
  <c r="AF1111" i="8"/>
  <c r="Z1111" i="8"/>
  <c r="AD1111" i="8"/>
  <c r="AC1111" i="8"/>
  <c r="AB1111" i="8"/>
  <c r="AF1110" i="8"/>
  <c r="Z1110" i="8"/>
  <c r="AD1110" i="8"/>
  <c r="AC1110" i="8"/>
  <c r="AB1110" i="8"/>
  <c r="AF1109" i="8"/>
  <c r="Z1109" i="8"/>
  <c r="AD1109" i="8"/>
  <c r="AC1109" i="8"/>
  <c r="AB1109" i="8"/>
  <c r="AF1108" i="8"/>
  <c r="Z1108" i="8"/>
  <c r="AD1108" i="8"/>
  <c r="AC1108" i="8"/>
  <c r="AB1108" i="8"/>
  <c r="AF1107" i="8"/>
  <c r="Z1107" i="8"/>
  <c r="AD1107" i="8"/>
  <c r="AC1107" i="8"/>
  <c r="AB1107" i="8"/>
  <c r="AF1106" i="8"/>
  <c r="Z1106" i="8"/>
  <c r="AD1106" i="8"/>
  <c r="AC1106" i="8"/>
  <c r="AB1106" i="8"/>
  <c r="AF1105" i="8"/>
  <c r="Z1105" i="8"/>
  <c r="AD1105" i="8"/>
  <c r="AC1105" i="8"/>
  <c r="AB1105" i="8"/>
  <c r="AF1104" i="8"/>
  <c r="Z1104" i="8"/>
  <c r="AD1104" i="8"/>
  <c r="AC1104" i="8"/>
  <c r="AB1104" i="8"/>
  <c r="AF1103" i="8"/>
  <c r="Z1103" i="8"/>
  <c r="AD1103" i="8"/>
  <c r="AC1103" i="8"/>
  <c r="AB1103" i="8"/>
  <c r="AF1102" i="8"/>
  <c r="Z1102" i="8"/>
  <c r="AD1102" i="8"/>
  <c r="AC1102" i="8"/>
  <c r="AB1102" i="8"/>
  <c r="AF1101" i="8"/>
  <c r="Z1101" i="8"/>
  <c r="AD1101" i="8"/>
  <c r="AC1101" i="8"/>
  <c r="AB1101" i="8"/>
  <c r="AF1100" i="8"/>
  <c r="Z1100" i="8"/>
  <c r="AD1100" i="8"/>
  <c r="AC1100" i="8"/>
  <c r="AB1100" i="8"/>
  <c r="AF1099" i="8"/>
  <c r="Z1099" i="8"/>
  <c r="AD1099" i="8"/>
  <c r="AC1099" i="8"/>
  <c r="AB1099" i="8"/>
  <c r="AF1098" i="8"/>
  <c r="Z1098" i="8"/>
  <c r="AD1098" i="8"/>
  <c r="AC1098" i="8"/>
  <c r="AB1098" i="8"/>
  <c r="AF1097" i="8"/>
  <c r="Z1097" i="8"/>
  <c r="AD1097" i="8"/>
  <c r="AC1097" i="8"/>
  <c r="AB1097" i="8"/>
  <c r="AF1096" i="8"/>
  <c r="Z1096" i="8"/>
  <c r="AD1096" i="8"/>
  <c r="AC1096" i="8"/>
  <c r="AB1096" i="8"/>
  <c r="AF1095" i="8"/>
  <c r="Z1095" i="8"/>
  <c r="AD1095" i="8"/>
  <c r="AC1095" i="8"/>
  <c r="AB1095" i="8"/>
  <c r="AF1094" i="8"/>
  <c r="Z1094" i="8"/>
  <c r="AD1094" i="8"/>
  <c r="AC1094" i="8"/>
  <c r="AB1094" i="8"/>
  <c r="AF1093" i="8"/>
  <c r="Z1093" i="8"/>
  <c r="AD1093" i="8"/>
  <c r="AC1093" i="8"/>
  <c r="AB1093" i="8"/>
  <c r="AF1092" i="8"/>
  <c r="Z1092" i="8"/>
  <c r="AD1092" i="8"/>
  <c r="AC1092" i="8"/>
  <c r="AB1092" i="8"/>
  <c r="AF1091" i="8"/>
  <c r="Z1091" i="8"/>
  <c r="AD1091" i="8"/>
  <c r="AC1091" i="8"/>
  <c r="AB1091" i="8"/>
  <c r="AF1090" i="8"/>
  <c r="Z1090" i="8"/>
  <c r="AD1090" i="8"/>
  <c r="AC1090" i="8"/>
  <c r="AB1090" i="8"/>
  <c r="AF1089" i="8"/>
  <c r="Z1089" i="8"/>
  <c r="AD1089" i="8"/>
  <c r="AC1089" i="8"/>
  <c r="AB1089" i="8"/>
  <c r="AF1088" i="8"/>
  <c r="Z1088" i="8"/>
  <c r="AD1088" i="8"/>
  <c r="AC1088" i="8"/>
  <c r="AB1088" i="8"/>
  <c r="AF1087" i="8"/>
  <c r="Z1087" i="8"/>
  <c r="AD1087" i="8"/>
  <c r="AC1087" i="8"/>
  <c r="AB1087" i="8"/>
  <c r="AF1086" i="8"/>
  <c r="Z1086" i="8"/>
  <c r="AD1086" i="8"/>
  <c r="AC1086" i="8"/>
  <c r="AB1086" i="8"/>
  <c r="AF1085" i="8"/>
  <c r="Z1085" i="8"/>
  <c r="AD1085" i="8"/>
  <c r="AC1085" i="8"/>
  <c r="AB1085" i="8"/>
  <c r="AF1084" i="8"/>
  <c r="Z1084" i="8"/>
  <c r="AD1084" i="8"/>
  <c r="AC1084" i="8"/>
  <c r="AB1084" i="8"/>
  <c r="AF1083" i="8"/>
  <c r="Z1083" i="8"/>
  <c r="AD1083" i="8"/>
  <c r="AC1083" i="8"/>
  <c r="AB1083" i="8"/>
  <c r="AF1082" i="8"/>
  <c r="Z1082" i="8"/>
  <c r="AD1082" i="8"/>
  <c r="AC1082" i="8"/>
  <c r="AB1082" i="8"/>
  <c r="AF1081" i="8"/>
  <c r="Z1081" i="8"/>
  <c r="AD1081" i="8"/>
  <c r="AC1081" i="8"/>
  <c r="AB1081" i="8"/>
  <c r="AF1080" i="8"/>
  <c r="Z1080" i="8"/>
  <c r="AD1080" i="8"/>
  <c r="AC1080" i="8"/>
  <c r="AB1080" i="8"/>
  <c r="AF1079" i="8"/>
  <c r="Z1079" i="8"/>
  <c r="AD1079" i="8"/>
  <c r="AC1079" i="8"/>
  <c r="AB1079" i="8"/>
  <c r="AF1078" i="8"/>
  <c r="Z1078" i="8"/>
  <c r="AD1078" i="8"/>
  <c r="AC1078" i="8"/>
  <c r="AB1078" i="8"/>
  <c r="AF1077" i="8"/>
  <c r="Z1077" i="8"/>
  <c r="AD1077" i="8"/>
  <c r="AC1077" i="8"/>
  <c r="AB1077" i="8"/>
  <c r="AF1076" i="8"/>
  <c r="Z1076" i="8"/>
  <c r="AD1076" i="8"/>
  <c r="AC1076" i="8"/>
  <c r="AB1076" i="8"/>
  <c r="AF1075" i="8"/>
  <c r="Z1075" i="8"/>
  <c r="AD1075" i="8"/>
  <c r="AC1075" i="8"/>
  <c r="AB1075" i="8"/>
  <c r="AF1074" i="8"/>
  <c r="Z1074" i="8"/>
  <c r="AD1074" i="8"/>
  <c r="AC1074" i="8"/>
  <c r="AB1074" i="8"/>
  <c r="AF1073" i="8"/>
  <c r="Z1073" i="8"/>
  <c r="AD1073" i="8"/>
  <c r="AC1073" i="8"/>
  <c r="AB1073" i="8"/>
  <c r="AF1072" i="8"/>
  <c r="Z1072" i="8"/>
  <c r="AD1072" i="8"/>
  <c r="AC1072" i="8"/>
  <c r="AB1072" i="8"/>
  <c r="AF1071" i="8"/>
  <c r="Z1071" i="8"/>
  <c r="AD1071" i="8"/>
  <c r="AC1071" i="8"/>
  <c r="AB1071" i="8"/>
  <c r="AF1070" i="8"/>
  <c r="Z1070" i="8"/>
  <c r="AD1070" i="8"/>
  <c r="AC1070" i="8"/>
  <c r="AB1070" i="8"/>
  <c r="AF1069" i="8"/>
  <c r="Z1069" i="8"/>
  <c r="AD1069" i="8"/>
  <c r="AC1069" i="8"/>
  <c r="AB1069" i="8"/>
  <c r="AF1068" i="8"/>
  <c r="Z1068" i="8"/>
  <c r="AD1068" i="8"/>
  <c r="AC1068" i="8"/>
  <c r="AB1068" i="8"/>
  <c r="AF1067" i="8"/>
  <c r="Z1067" i="8"/>
  <c r="AD1067" i="8"/>
  <c r="AC1067" i="8"/>
  <c r="AB1067" i="8"/>
  <c r="AF1066" i="8"/>
  <c r="Z1066" i="8"/>
  <c r="AD1066" i="8"/>
  <c r="AC1066" i="8"/>
  <c r="AB1066" i="8"/>
  <c r="AF1065" i="8"/>
  <c r="Z1065" i="8"/>
  <c r="AD1065" i="8"/>
  <c r="AC1065" i="8"/>
  <c r="AB1065" i="8"/>
  <c r="AF1064" i="8"/>
  <c r="Z1064" i="8"/>
  <c r="AD1064" i="8"/>
  <c r="AC1064" i="8"/>
  <c r="AB1064" i="8"/>
  <c r="AF1063" i="8"/>
  <c r="Z1063" i="8"/>
  <c r="AD1063" i="8"/>
  <c r="AC1063" i="8"/>
  <c r="AB1063" i="8"/>
  <c r="AF1062" i="8"/>
  <c r="Z1062" i="8"/>
  <c r="AD1062" i="8"/>
  <c r="AC1062" i="8"/>
  <c r="AB1062" i="8"/>
  <c r="AF1061" i="8"/>
  <c r="Z1061" i="8"/>
  <c r="AD1061" i="8"/>
  <c r="AC1061" i="8"/>
  <c r="AB1061" i="8"/>
  <c r="AF1060" i="8"/>
  <c r="Z1060" i="8"/>
  <c r="AD1060" i="8"/>
  <c r="AC1060" i="8"/>
  <c r="AB1060" i="8"/>
  <c r="AF1059" i="8"/>
  <c r="Z1059" i="8"/>
  <c r="AD1059" i="8"/>
  <c r="AC1059" i="8"/>
  <c r="AB1059" i="8"/>
  <c r="AF1058" i="8"/>
  <c r="Z1058" i="8"/>
  <c r="AD1058" i="8"/>
  <c r="AC1058" i="8"/>
  <c r="AB1058" i="8"/>
  <c r="AF1057" i="8"/>
  <c r="Z1057" i="8"/>
  <c r="AD1057" i="8"/>
  <c r="AC1057" i="8"/>
  <c r="AB1057" i="8"/>
  <c r="AF1056" i="8"/>
  <c r="Z1056" i="8"/>
  <c r="AD1056" i="8"/>
  <c r="AC1056" i="8"/>
  <c r="AB1056" i="8"/>
  <c r="AF1055" i="8"/>
  <c r="Z1055" i="8"/>
  <c r="AD1055" i="8"/>
  <c r="AC1055" i="8"/>
  <c r="AB1055" i="8"/>
  <c r="AF1054" i="8"/>
  <c r="Z1054" i="8"/>
  <c r="AD1054" i="8"/>
  <c r="AC1054" i="8"/>
  <c r="AB1054" i="8"/>
  <c r="AF1053" i="8"/>
  <c r="Z1053" i="8"/>
  <c r="AD1053" i="8"/>
  <c r="AC1053" i="8"/>
  <c r="AB1053" i="8"/>
  <c r="AF1052" i="8"/>
  <c r="Z1052" i="8"/>
  <c r="AD1052" i="8"/>
  <c r="AC1052" i="8"/>
  <c r="AB1052" i="8"/>
  <c r="AF1051" i="8"/>
  <c r="Z1051" i="8"/>
  <c r="AD1051" i="8"/>
  <c r="AC1051" i="8"/>
  <c r="AB1051" i="8"/>
  <c r="AF1050" i="8"/>
  <c r="Z1050" i="8"/>
  <c r="AD1050" i="8"/>
  <c r="AC1050" i="8"/>
  <c r="AB1050" i="8"/>
  <c r="AF1049" i="8"/>
  <c r="Z1049" i="8"/>
  <c r="AD1049" i="8"/>
  <c r="AC1049" i="8"/>
  <c r="AB1049" i="8"/>
  <c r="AF1048" i="8"/>
  <c r="Z1048" i="8"/>
  <c r="AD1048" i="8"/>
  <c r="AC1048" i="8"/>
  <c r="AB1048" i="8"/>
  <c r="AF1047" i="8"/>
  <c r="Z1047" i="8"/>
  <c r="AD1047" i="8"/>
  <c r="AC1047" i="8"/>
  <c r="AB1047" i="8"/>
  <c r="AF1046" i="8"/>
  <c r="Z1046" i="8"/>
  <c r="AD1046" i="8"/>
  <c r="AC1046" i="8"/>
  <c r="AB1046" i="8"/>
  <c r="AF1045" i="8"/>
  <c r="Z1045" i="8"/>
  <c r="AD1045" i="8"/>
  <c r="AC1045" i="8"/>
  <c r="AB1045" i="8"/>
  <c r="AF1044" i="8"/>
  <c r="Z1044" i="8"/>
  <c r="AD1044" i="8"/>
  <c r="AC1044" i="8"/>
  <c r="AB1044" i="8"/>
  <c r="AF1043" i="8"/>
  <c r="Z1043" i="8"/>
  <c r="AD1043" i="8"/>
  <c r="AC1043" i="8"/>
  <c r="AB1043" i="8"/>
  <c r="AF1042" i="8"/>
  <c r="Z1042" i="8"/>
  <c r="AD1042" i="8"/>
  <c r="AC1042" i="8"/>
  <c r="AB1042" i="8"/>
  <c r="AF1041" i="8"/>
  <c r="Z1041" i="8"/>
  <c r="AD1041" i="8"/>
  <c r="AC1041" i="8"/>
  <c r="AB1041" i="8"/>
  <c r="AF1040" i="8"/>
  <c r="Z1040" i="8"/>
  <c r="AD1040" i="8"/>
  <c r="AC1040" i="8"/>
  <c r="AB1040" i="8"/>
  <c r="AF1039" i="8"/>
  <c r="Z1039" i="8"/>
  <c r="AD1039" i="8"/>
  <c r="AC1039" i="8"/>
  <c r="AB1039" i="8"/>
  <c r="AF1038" i="8"/>
  <c r="Z1038" i="8"/>
  <c r="AD1038" i="8"/>
  <c r="AC1038" i="8"/>
  <c r="AB1038" i="8"/>
  <c r="AF1037" i="8"/>
  <c r="Z1037" i="8"/>
  <c r="AD1037" i="8"/>
  <c r="AC1037" i="8"/>
  <c r="AB1037" i="8"/>
  <c r="AF1036" i="8"/>
  <c r="Z1036" i="8"/>
  <c r="AD1036" i="8"/>
  <c r="AC1036" i="8"/>
  <c r="AB1036" i="8"/>
  <c r="AF1035" i="8"/>
  <c r="Z1035" i="8"/>
  <c r="AD1035" i="8"/>
  <c r="AC1035" i="8"/>
  <c r="AB1035" i="8"/>
  <c r="AF1034" i="8"/>
  <c r="Z1034" i="8"/>
  <c r="AD1034" i="8"/>
  <c r="AC1034" i="8"/>
  <c r="AB1034" i="8"/>
  <c r="AF1033" i="8"/>
  <c r="Z1033" i="8"/>
  <c r="AD1033" i="8"/>
  <c r="AC1033" i="8"/>
  <c r="AB1033" i="8"/>
  <c r="AF1032" i="8"/>
  <c r="Z1032" i="8"/>
  <c r="AD1032" i="8"/>
  <c r="AC1032" i="8"/>
  <c r="AB1032" i="8"/>
  <c r="AF1031" i="8"/>
  <c r="Z1031" i="8"/>
  <c r="AD1031" i="8"/>
  <c r="AC1031" i="8"/>
  <c r="AB1031" i="8"/>
  <c r="AF1030" i="8"/>
  <c r="Z1030" i="8"/>
  <c r="AD1030" i="8"/>
  <c r="AC1030" i="8"/>
  <c r="AB1030" i="8"/>
  <c r="AF1029" i="8"/>
  <c r="Z1029" i="8"/>
  <c r="AD1029" i="8"/>
  <c r="AC1029" i="8"/>
  <c r="AB1029" i="8"/>
  <c r="AF1028" i="8"/>
  <c r="Z1028" i="8"/>
  <c r="AD1028" i="8"/>
  <c r="AC1028" i="8"/>
  <c r="AB1028" i="8"/>
  <c r="AF1027" i="8"/>
  <c r="Z1027" i="8"/>
  <c r="AD1027" i="8"/>
  <c r="AC1027" i="8"/>
  <c r="AB1027" i="8"/>
  <c r="AF1026" i="8"/>
  <c r="Z1026" i="8"/>
  <c r="AD1026" i="8"/>
  <c r="AC1026" i="8"/>
  <c r="AB1026" i="8"/>
  <c r="AF1025" i="8"/>
  <c r="Z1025" i="8"/>
  <c r="AD1025" i="8"/>
  <c r="AC1025" i="8"/>
  <c r="AB1025" i="8"/>
  <c r="AF1024" i="8"/>
  <c r="Z1024" i="8"/>
  <c r="AD1024" i="8"/>
  <c r="AC1024" i="8"/>
  <c r="AB1024" i="8"/>
  <c r="AF1023" i="8"/>
  <c r="Z1023" i="8"/>
  <c r="AD1023" i="8"/>
  <c r="AC1023" i="8"/>
  <c r="AB1023" i="8"/>
  <c r="AF1022" i="8"/>
  <c r="Z1022" i="8"/>
  <c r="AD1022" i="8"/>
  <c r="AC1022" i="8"/>
  <c r="AB1022" i="8"/>
  <c r="AF1021" i="8"/>
  <c r="Z1021" i="8"/>
  <c r="AD1021" i="8"/>
  <c r="AC1021" i="8"/>
  <c r="AB1021" i="8"/>
  <c r="AF1020" i="8"/>
  <c r="Z1020" i="8"/>
  <c r="AD1020" i="8"/>
  <c r="AC1020" i="8"/>
  <c r="AB1020" i="8"/>
  <c r="AF1019" i="8"/>
  <c r="Z1019" i="8"/>
  <c r="AD1019" i="8"/>
  <c r="AC1019" i="8"/>
  <c r="AB1019" i="8"/>
  <c r="AF1018" i="8"/>
  <c r="Z1018" i="8"/>
  <c r="AD1018" i="8"/>
  <c r="AC1018" i="8"/>
  <c r="AB1018" i="8"/>
  <c r="AF1017" i="8"/>
  <c r="Z1017" i="8"/>
  <c r="AD1017" i="8"/>
  <c r="AC1017" i="8"/>
  <c r="AB1017" i="8"/>
  <c r="AF1016" i="8"/>
  <c r="Z1016" i="8"/>
  <c r="AD1016" i="8"/>
  <c r="AC1016" i="8"/>
  <c r="AB1016" i="8"/>
  <c r="AF1015" i="8"/>
  <c r="Z1015" i="8"/>
  <c r="AD1015" i="8"/>
  <c r="AC1015" i="8"/>
  <c r="AB1015" i="8"/>
  <c r="AF1014" i="8"/>
  <c r="Z1014" i="8"/>
  <c r="AD1014" i="8"/>
  <c r="AC1014" i="8"/>
  <c r="AB1014" i="8"/>
  <c r="AF1013" i="8"/>
  <c r="Z1013" i="8"/>
  <c r="AD1013" i="8"/>
  <c r="AC1013" i="8"/>
  <c r="AB1013" i="8"/>
  <c r="AF1012" i="8"/>
  <c r="Z1012" i="8"/>
  <c r="AD1012" i="8"/>
  <c r="AC1012" i="8"/>
  <c r="AB1012" i="8"/>
  <c r="AF1011" i="8"/>
  <c r="Z1011" i="8"/>
  <c r="AD1011" i="8"/>
  <c r="AC1011" i="8"/>
  <c r="AB1011" i="8"/>
  <c r="AF1010" i="8"/>
  <c r="Z1010" i="8"/>
  <c r="AD1010" i="8"/>
  <c r="AC1010" i="8"/>
  <c r="AB1010" i="8"/>
  <c r="AF1009" i="8"/>
  <c r="Z1009" i="8"/>
  <c r="AD1009" i="8"/>
  <c r="AC1009" i="8"/>
  <c r="AB1009" i="8"/>
  <c r="AF1008" i="8"/>
  <c r="Z1008" i="8"/>
  <c r="AD1008" i="8"/>
  <c r="AC1008" i="8"/>
  <c r="AB1008" i="8"/>
  <c r="AF1007" i="8"/>
  <c r="Z1007" i="8"/>
  <c r="AD1007" i="8"/>
  <c r="AC1007" i="8"/>
  <c r="AB1007" i="8"/>
  <c r="AF1006" i="8"/>
  <c r="Z1006" i="8"/>
  <c r="AD1006" i="8"/>
  <c r="AC1006" i="8"/>
  <c r="AB1006" i="8"/>
  <c r="AF1005" i="8"/>
  <c r="Z1005" i="8"/>
  <c r="AD1005" i="8"/>
  <c r="AC1005" i="8"/>
  <c r="AB1005" i="8"/>
  <c r="AF1004" i="8"/>
  <c r="Z1004" i="8"/>
  <c r="AD1004" i="8"/>
  <c r="AC1004" i="8"/>
  <c r="AB1004" i="8"/>
  <c r="AF1003" i="8"/>
  <c r="Z1003" i="8"/>
  <c r="AD1003" i="8"/>
  <c r="AC1003" i="8"/>
  <c r="AB1003" i="8"/>
  <c r="AF1002" i="8"/>
  <c r="Z1002" i="8"/>
  <c r="AD1002" i="8"/>
  <c r="AC1002" i="8"/>
  <c r="AB1002" i="8"/>
  <c r="AF1001" i="8"/>
  <c r="Z1001" i="8"/>
  <c r="AD1001" i="8"/>
  <c r="AC1001" i="8"/>
  <c r="AB1001" i="8"/>
  <c r="AF1000" i="8"/>
  <c r="Z1000" i="8"/>
  <c r="AD1000" i="8"/>
  <c r="AC1000" i="8"/>
  <c r="AB1000" i="8"/>
  <c r="AF999" i="8"/>
  <c r="Z999" i="8"/>
  <c r="AD999" i="8"/>
  <c r="AC999" i="8"/>
  <c r="AB999" i="8"/>
  <c r="AF998" i="8"/>
  <c r="Z998" i="8"/>
  <c r="AD998" i="8"/>
  <c r="AC998" i="8"/>
  <c r="AB998" i="8"/>
  <c r="AF997" i="8"/>
  <c r="Z997" i="8"/>
  <c r="AD997" i="8"/>
  <c r="AC997" i="8"/>
  <c r="AB997" i="8"/>
  <c r="AF996" i="8"/>
  <c r="Z996" i="8"/>
  <c r="AD996" i="8"/>
  <c r="AC996" i="8"/>
  <c r="AB996" i="8"/>
  <c r="AF995" i="8"/>
  <c r="Z995" i="8"/>
  <c r="AD995" i="8"/>
  <c r="AC995" i="8"/>
  <c r="AB995" i="8"/>
  <c r="AF994" i="8"/>
  <c r="Z994" i="8"/>
  <c r="AD994" i="8"/>
  <c r="AC994" i="8"/>
  <c r="AB994" i="8"/>
  <c r="AF993" i="8"/>
  <c r="Z993" i="8"/>
  <c r="AD993" i="8"/>
  <c r="AC993" i="8"/>
  <c r="AB993" i="8"/>
  <c r="AF992" i="8"/>
  <c r="Z992" i="8"/>
  <c r="AD992" i="8"/>
  <c r="AC992" i="8"/>
  <c r="AB992" i="8"/>
  <c r="AF991" i="8"/>
  <c r="Z991" i="8"/>
  <c r="AD991" i="8"/>
  <c r="AC991" i="8"/>
  <c r="AB991" i="8"/>
  <c r="AF990" i="8"/>
  <c r="Z990" i="8"/>
  <c r="AD990" i="8"/>
  <c r="AC990" i="8"/>
  <c r="AB990" i="8"/>
  <c r="AF989" i="8"/>
  <c r="Z989" i="8"/>
  <c r="AD989" i="8"/>
  <c r="AC989" i="8"/>
  <c r="AB989" i="8"/>
  <c r="AF988" i="8"/>
  <c r="Z988" i="8"/>
  <c r="AD988" i="8"/>
  <c r="AC988" i="8"/>
  <c r="AB988" i="8"/>
  <c r="AF987" i="8"/>
  <c r="Z987" i="8"/>
  <c r="AD987" i="8"/>
  <c r="AC987" i="8"/>
  <c r="AB987" i="8"/>
  <c r="AF986" i="8"/>
  <c r="Z986" i="8"/>
  <c r="AD986" i="8"/>
  <c r="AC986" i="8"/>
  <c r="AB986" i="8"/>
  <c r="AF985" i="8"/>
  <c r="Z985" i="8"/>
  <c r="AD985" i="8"/>
  <c r="AC985" i="8"/>
  <c r="AB985" i="8"/>
  <c r="AF984" i="8"/>
  <c r="Z984" i="8"/>
  <c r="AD984" i="8"/>
  <c r="AC984" i="8"/>
  <c r="AB984" i="8"/>
  <c r="AF983" i="8"/>
  <c r="Z983" i="8"/>
  <c r="AD983" i="8"/>
  <c r="AC983" i="8"/>
  <c r="AB983" i="8"/>
  <c r="AF982" i="8"/>
  <c r="Z982" i="8"/>
  <c r="AD982" i="8"/>
  <c r="AC982" i="8"/>
  <c r="AB982" i="8"/>
  <c r="AF981" i="8"/>
  <c r="Z981" i="8"/>
  <c r="AD981" i="8"/>
  <c r="AC981" i="8"/>
  <c r="AB981" i="8"/>
  <c r="AF980" i="8"/>
  <c r="Z980" i="8"/>
  <c r="AD980" i="8"/>
  <c r="AC980" i="8"/>
  <c r="AB980" i="8"/>
  <c r="AF979" i="8"/>
  <c r="Z979" i="8"/>
  <c r="AD979" i="8"/>
  <c r="AC979" i="8"/>
  <c r="AB979" i="8"/>
  <c r="AF978" i="8"/>
  <c r="Z978" i="8"/>
  <c r="AD978" i="8"/>
  <c r="AC978" i="8"/>
  <c r="AB978" i="8"/>
  <c r="AF977" i="8"/>
  <c r="Z977" i="8"/>
  <c r="AD977" i="8"/>
  <c r="AC977" i="8"/>
  <c r="AB977" i="8"/>
  <c r="AF976" i="8"/>
  <c r="Z976" i="8"/>
  <c r="AD976" i="8"/>
  <c r="AC976" i="8"/>
  <c r="AB976" i="8"/>
  <c r="AF975" i="8"/>
  <c r="Z975" i="8"/>
  <c r="AD975" i="8"/>
  <c r="AC975" i="8"/>
  <c r="AB975" i="8"/>
  <c r="AF974" i="8"/>
  <c r="Z974" i="8"/>
  <c r="AD974" i="8"/>
  <c r="AC974" i="8"/>
  <c r="AB974" i="8"/>
  <c r="AF973" i="8"/>
  <c r="Z973" i="8"/>
  <c r="AD973" i="8"/>
  <c r="AC973" i="8"/>
  <c r="AB973" i="8"/>
  <c r="AF972" i="8"/>
  <c r="Z972" i="8"/>
  <c r="AD972" i="8"/>
  <c r="AC972" i="8"/>
  <c r="AB972" i="8"/>
  <c r="AF971" i="8"/>
  <c r="Z971" i="8"/>
  <c r="AD971" i="8"/>
  <c r="AC971" i="8"/>
  <c r="AB971" i="8"/>
  <c r="AF970" i="8"/>
  <c r="Z970" i="8"/>
  <c r="AD970" i="8"/>
  <c r="AC970" i="8"/>
  <c r="AB970" i="8"/>
  <c r="AF969" i="8"/>
  <c r="Z969" i="8"/>
  <c r="AD969" i="8"/>
  <c r="AC969" i="8"/>
  <c r="AB969" i="8"/>
  <c r="AF968" i="8"/>
  <c r="Z968" i="8"/>
  <c r="AD968" i="8"/>
  <c r="AC968" i="8"/>
  <c r="AB968" i="8"/>
  <c r="AF967" i="8"/>
  <c r="Z967" i="8"/>
  <c r="AD967" i="8"/>
  <c r="AC967" i="8"/>
  <c r="AB967" i="8"/>
  <c r="AF966" i="8"/>
  <c r="Z966" i="8"/>
  <c r="AD966" i="8"/>
  <c r="AC966" i="8"/>
  <c r="AB966" i="8"/>
  <c r="AF965" i="8"/>
  <c r="Z965" i="8"/>
  <c r="AD965" i="8"/>
  <c r="AC965" i="8"/>
  <c r="AB965" i="8"/>
  <c r="AF964" i="8"/>
  <c r="Z964" i="8"/>
  <c r="AD964" i="8"/>
  <c r="AC964" i="8"/>
  <c r="AB964" i="8"/>
  <c r="AF963" i="8"/>
  <c r="Z963" i="8"/>
  <c r="AD963" i="8"/>
  <c r="AC963" i="8"/>
  <c r="AB963" i="8"/>
  <c r="AF962" i="8"/>
  <c r="Z962" i="8"/>
  <c r="AD962" i="8"/>
  <c r="AC962" i="8"/>
  <c r="AB962" i="8"/>
  <c r="AF961" i="8"/>
  <c r="Z961" i="8"/>
  <c r="AD961" i="8"/>
  <c r="AC961" i="8"/>
  <c r="AB961" i="8"/>
  <c r="AF960" i="8"/>
  <c r="Z960" i="8"/>
  <c r="AD960" i="8"/>
  <c r="AC960" i="8"/>
  <c r="AB960" i="8"/>
  <c r="AF959" i="8"/>
  <c r="Z959" i="8"/>
  <c r="AD959" i="8"/>
  <c r="AC959" i="8"/>
  <c r="AB959" i="8"/>
  <c r="AF958" i="8"/>
  <c r="Z958" i="8"/>
  <c r="AD958" i="8"/>
  <c r="AC958" i="8"/>
  <c r="AB958" i="8"/>
  <c r="AF957" i="8"/>
  <c r="Z957" i="8"/>
  <c r="AD957" i="8"/>
  <c r="AC957" i="8"/>
  <c r="AB957" i="8"/>
  <c r="AF956" i="8"/>
  <c r="Z956" i="8"/>
  <c r="AD956" i="8"/>
  <c r="AC956" i="8"/>
  <c r="AB956" i="8"/>
  <c r="AF955" i="8"/>
  <c r="Z955" i="8"/>
  <c r="AD955" i="8"/>
  <c r="AC955" i="8"/>
  <c r="AB955" i="8"/>
  <c r="AF954" i="8"/>
  <c r="Z954" i="8"/>
  <c r="AD954" i="8"/>
  <c r="AC954" i="8"/>
  <c r="AB954" i="8"/>
  <c r="AF953" i="8"/>
  <c r="Z953" i="8"/>
  <c r="AD953" i="8"/>
  <c r="AC953" i="8"/>
  <c r="AB953" i="8"/>
  <c r="AF952" i="8"/>
  <c r="Z952" i="8"/>
  <c r="AD952" i="8"/>
  <c r="AC952" i="8"/>
  <c r="AB952" i="8"/>
  <c r="AF951" i="8"/>
  <c r="Z951" i="8"/>
  <c r="AD951" i="8"/>
  <c r="AC951" i="8"/>
  <c r="AB951" i="8"/>
  <c r="AF950" i="8"/>
  <c r="Z950" i="8"/>
  <c r="AD950" i="8"/>
  <c r="AC950" i="8"/>
  <c r="AB950" i="8"/>
  <c r="AF949" i="8"/>
  <c r="Z949" i="8"/>
  <c r="AD949" i="8"/>
  <c r="AC949" i="8"/>
  <c r="AB949" i="8"/>
  <c r="AF948" i="8"/>
  <c r="Z948" i="8"/>
  <c r="AD948" i="8"/>
  <c r="AC948" i="8"/>
  <c r="AB948" i="8"/>
  <c r="AF947" i="8"/>
  <c r="Z947" i="8"/>
  <c r="AD947" i="8"/>
  <c r="AC947" i="8"/>
  <c r="AB947" i="8"/>
  <c r="AF946" i="8"/>
  <c r="Z946" i="8"/>
  <c r="AD946" i="8"/>
  <c r="AC946" i="8"/>
  <c r="AB946" i="8"/>
  <c r="AF945" i="8"/>
  <c r="Z945" i="8"/>
  <c r="AD945" i="8"/>
  <c r="AC945" i="8"/>
  <c r="AB945" i="8"/>
  <c r="AF944" i="8"/>
  <c r="Z944" i="8"/>
  <c r="AD944" i="8"/>
  <c r="AC944" i="8"/>
  <c r="AB944" i="8"/>
  <c r="AF943" i="8"/>
  <c r="Z943" i="8"/>
  <c r="AD943" i="8"/>
  <c r="AC943" i="8"/>
  <c r="AB943" i="8"/>
  <c r="AF942" i="8"/>
  <c r="Z942" i="8"/>
  <c r="AD942" i="8"/>
  <c r="AC942" i="8"/>
  <c r="AB942" i="8"/>
  <c r="AF941" i="8"/>
  <c r="Z941" i="8"/>
  <c r="AD941" i="8"/>
  <c r="AC941" i="8"/>
  <c r="AB941" i="8"/>
  <c r="AF940" i="8"/>
  <c r="Z940" i="8"/>
  <c r="AD940" i="8"/>
  <c r="AC940" i="8"/>
  <c r="AB940" i="8"/>
  <c r="AF939" i="8"/>
  <c r="Z939" i="8"/>
  <c r="AD939" i="8"/>
  <c r="AC939" i="8"/>
  <c r="AB939" i="8"/>
  <c r="AF938" i="8"/>
  <c r="Z938" i="8"/>
  <c r="AD938" i="8"/>
  <c r="AC938" i="8"/>
  <c r="AB938" i="8"/>
  <c r="AF937" i="8"/>
  <c r="Z937" i="8"/>
  <c r="AD937" i="8"/>
  <c r="AC937" i="8"/>
  <c r="AB937" i="8"/>
  <c r="AF936" i="8"/>
  <c r="Z936" i="8"/>
  <c r="AD936" i="8"/>
  <c r="AC936" i="8"/>
  <c r="AB936" i="8"/>
  <c r="AF935" i="8"/>
  <c r="Z935" i="8"/>
  <c r="AD935" i="8"/>
  <c r="AC935" i="8"/>
  <c r="AB935" i="8"/>
  <c r="AF934" i="8"/>
  <c r="Z934" i="8"/>
  <c r="AD934" i="8"/>
  <c r="AC934" i="8"/>
  <c r="AB934" i="8"/>
  <c r="AF933" i="8"/>
  <c r="Z933" i="8"/>
  <c r="AD933" i="8"/>
  <c r="AC933" i="8"/>
  <c r="AB933" i="8"/>
  <c r="AF932" i="8"/>
  <c r="Z932" i="8"/>
  <c r="AD932" i="8"/>
  <c r="AC932" i="8"/>
  <c r="AB932" i="8"/>
  <c r="AF931" i="8"/>
  <c r="Z931" i="8"/>
  <c r="AD931" i="8"/>
  <c r="AC931" i="8"/>
  <c r="AB931" i="8"/>
  <c r="AF930" i="8"/>
  <c r="Z930" i="8"/>
  <c r="AD930" i="8"/>
  <c r="AC930" i="8"/>
  <c r="AB930" i="8"/>
  <c r="AF929" i="8"/>
  <c r="Z929" i="8"/>
  <c r="AD929" i="8"/>
  <c r="AC929" i="8"/>
  <c r="AB929" i="8"/>
  <c r="AF928" i="8"/>
  <c r="Z928" i="8"/>
  <c r="AD928" i="8"/>
  <c r="AC928" i="8"/>
  <c r="AB928" i="8"/>
  <c r="AF927" i="8"/>
  <c r="Z927" i="8"/>
  <c r="AD927" i="8"/>
  <c r="AC927" i="8"/>
  <c r="AB927" i="8"/>
  <c r="AF926" i="8"/>
  <c r="Z926" i="8"/>
  <c r="AD926" i="8"/>
  <c r="AC926" i="8"/>
  <c r="AB926" i="8"/>
  <c r="AF925" i="8"/>
  <c r="Z925" i="8"/>
  <c r="AD925" i="8"/>
  <c r="AC925" i="8"/>
  <c r="AB925" i="8"/>
  <c r="AF924" i="8"/>
  <c r="Z924" i="8"/>
  <c r="AD924" i="8"/>
  <c r="AC924" i="8"/>
  <c r="AB924" i="8"/>
  <c r="AF923" i="8"/>
  <c r="Z923" i="8"/>
  <c r="AD923" i="8"/>
  <c r="AC923" i="8"/>
  <c r="AB923" i="8"/>
  <c r="AF922" i="8"/>
  <c r="Z922" i="8"/>
  <c r="AD922" i="8"/>
  <c r="AC922" i="8"/>
  <c r="AB922" i="8"/>
  <c r="AF921" i="8"/>
  <c r="Z921" i="8"/>
  <c r="AD921" i="8"/>
  <c r="AC921" i="8"/>
  <c r="AB921" i="8"/>
  <c r="AF920" i="8"/>
  <c r="Z920" i="8"/>
  <c r="AD920" i="8"/>
  <c r="AC920" i="8"/>
  <c r="AB920" i="8"/>
  <c r="AF919" i="8"/>
  <c r="Z919" i="8"/>
  <c r="AD919" i="8"/>
  <c r="AC919" i="8"/>
  <c r="AB919" i="8"/>
  <c r="AF918" i="8"/>
  <c r="Z918" i="8"/>
  <c r="AD918" i="8"/>
  <c r="AC918" i="8"/>
  <c r="AB918" i="8"/>
  <c r="AF917" i="8"/>
  <c r="Z917" i="8"/>
  <c r="AD917" i="8"/>
  <c r="AC917" i="8"/>
  <c r="AB917" i="8"/>
  <c r="AF916" i="8"/>
  <c r="Z916" i="8"/>
  <c r="AD916" i="8"/>
  <c r="AC916" i="8"/>
  <c r="AB916" i="8"/>
  <c r="AF915" i="8"/>
  <c r="Z915" i="8"/>
  <c r="AD915" i="8"/>
  <c r="AC915" i="8"/>
  <c r="AB915" i="8"/>
  <c r="AF914" i="8"/>
  <c r="Z914" i="8"/>
  <c r="AD914" i="8"/>
  <c r="AC914" i="8"/>
  <c r="AB914" i="8"/>
  <c r="AF913" i="8"/>
  <c r="Z913" i="8"/>
  <c r="AD913" i="8"/>
  <c r="AC913" i="8"/>
  <c r="AB913" i="8"/>
  <c r="AF912" i="8"/>
  <c r="Z912" i="8"/>
  <c r="AD912" i="8"/>
  <c r="AC912" i="8"/>
  <c r="AB912" i="8"/>
  <c r="AF911" i="8"/>
  <c r="Z911" i="8"/>
  <c r="AD911" i="8"/>
  <c r="AC911" i="8"/>
  <c r="AB911" i="8"/>
  <c r="AF910" i="8"/>
  <c r="Z910" i="8"/>
  <c r="AD910" i="8"/>
  <c r="AC910" i="8"/>
  <c r="AB910" i="8"/>
  <c r="AF909" i="8"/>
  <c r="Z909" i="8"/>
  <c r="AD909" i="8"/>
  <c r="AC909" i="8"/>
  <c r="AB909" i="8"/>
  <c r="AF908" i="8"/>
  <c r="Z908" i="8"/>
  <c r="AD908" i="8"/>
  <c r="AC908" i="8"/>
  <c r="AB908" i="8"/>
  <c r="AF907" i="8"/>
  <c r="Z907" i="8"/>
  <c r="AD907" i="8"/>
  <c r="AC907" i="8"/>
  <c r="AB907" i="8"/>
  <c r="AF906" i="8"/>
  <c r="Z906" i="8"/>
  <c r="AD906" i="8"/>
  <c r="AC906" i="8"/>
  <c r="AB906" i="8"/>
  <c r="AY112" i="8"/>
  <c r="AY111" i="8"/>
  <c r="AY110" i="8"/>
  <c r="AY109" i="8"/>
  <c r="AY108" i="8"/>
  <c r="AY107" i="8"/>
  <c r="AY106" i="8"/>
  <c r="AY105" i="8"/>
  <c r="AY104" i="8"/>
  <c r="AY103" i="8"/>
  <c r="AY102" i="8"/>
  <c r="AY101" i="8"/>
  <c r="AY100" i="8"/>
  <c r="AY99" i="8"/>
  <c r="AY98" i="8"/>
  <c r="AY97" i="8"/>
  <c r="AY96" i="8"/>
  <c r="AY95" i="8"/>
  <c r="AY94" i="8"/>
  <c r="AY93" i="8"/>
  <c r="AY92" i="8"/>
  <c r="AY91" i="8"/>
  <c r="AY90" i="8"/>
  <c r="AY89" i="8"/>
  <c r="AY88" i="8"/>
  <c r="AY87" i="8"/>
  <c r="AY86" i="8"/>
  <c r="AY85" i="8"/>
  <c r="AY84" i="8"/>
  <c r="AY83" i="8"/>
  <c r="AY82" i="8"/>
  <c r="AY81" i="8"/>
  <c r="AY80" i="8"/>
  <c r="AY79" i="8"/>
  <c r="AY78" i="8"/>
  <c r="AY77" i="8"/>
  <c r="AY76" i="8"/>
  <c r="AY75" i="8"/>
  <c r="AY74" i="8"/>
  <c r="AY73" i="8"/>
  <c r="AY72" i="8"/>
  <c r="AY71" i="8"/>
  <c r="AY70" i="8"/>
  <c r="AY69" i="8"/>
  <c r="AY68" i="8"/>
  <c r="AY67" i="8"/>
  <c r="AY66" i="8"/>
  <c r="AY65" i="8"/>
  <c r="AY64" i="8"/>
  <c r="AY63" i="8"/>
  <c r="AY62" i="8"/>
  <c r="AY61" i="8"/>
  <c r="AY60" i="8"/>
  <c r="AY59" i="8"/>
  <c r="AY58" i="8"/>
  <c r="AY57" i="8"/>
  <c r="AY56" i="8"/>
  <c r="AY55" i="8"/>
  <c r="AY54" i="8"/>
  <c r="AY53" i="8"/>
  <c r="AY52" i="8"/>
  <c r="AY51" i="8"/>
  <c r="AY50" i="8"/>
  <c r="AY49" i="8"/>
  <c r="AY48" i="8"/>
  <c r="AY47" i="8"/>
  <c r="AY46" i="8"/>
  <c r="AY45" i="8"/>
  <c r="AY44" i="8"/>
  <c r="AY43" i="8"/>
  <c r="AY42" i="8"/>
  <c r="AY41" i="8"/>
  <c r="AY40" i="8"/>
  <c r="AY39" i="8"/>
  <c r="AY38" i="8"/>
  <c r="AY37" i="8"/>
  <c r="AY36" i="8"/>
  <c r="AY35" i="8"/>
  <c r="AY34" i="8"/>
  <c r="AY33" i="8"/>
  <c r="AY32" i="8"/>
  <c r="AY31" i="8"/>
  <c r="AY30" i="8"/>
  <c r="AY29" i="8"/>
  <c r="AY28" i="8"/>
  <c r="AY27" i="8"/>
  <c r="AY26" i="8"/>
  <c r="AY25" i="8"/>
  <c r="AY24" i="8"/>
  <c r="AY23" i="8"/>
  <c r="AY22" i="8"/>
  <c r="AY21" i="8"/>
  <c r="AY20" i="8"/>
  <c r="AY19" i="8"/>
  <c r="AY18" i="8"/>
  <c r="AY17" i="8"/>
  <c r="AB13" i="8"/>
  <c r="AB17" i="8"/>
  <c r="AY16" i="8"/>
  <c r="AB16" i="8"/>
  <c r="AY15" i="8"/>
  <c r="AY14" i="8"/>
  <c r="AY13" i="8"/>
  <c r="AY12" i="8"/>
  <c r="AY11" i="8"/>
  <c r="AY10" i="8"/>
  <c r="AY9" i="8"/>
  <c r="AY8" i="8"/>
  <c r="AY7" i="8"/>
  <c r="AY6" i="8"/>
  <c r="AY5" i="8"/>
  <c r="AY4" i="8"/>
  <c r="AY3" i="8"/>
  <c r="AY2" i="8"/>
  <c r="C7" i="8"/>
  <c r="E116" i="8"/>
  <c r="F116" i="8"/>
  <c r="Z116" i="8"/>
  <c r="C8" i="8"/>
  <c r="AD2" i="8"/>
  <c r="C9" i="8"/>
  <c r="D9" i="8"/>
  <c r="E25" i="8"/>
  <c r="F25" i="8"/>
  <c r="E33" i="8"/>
  <c r="F33" i="8"/>
  <c r="E41" i="8"/>
  <c r="F41" i="8"/>
  <c r="E49" i="8"/>
  <c r="F49" i="8"/>
  <c r="E57" i="8"/>
  <c r="F57" i="8"/>
  <c r="E65" i="8"/>
  <c r="F65" i="8"/>
  <c r="E73" i="8"/>
  <c r="F73" i="8"/>
  <c r="E81" i="8"/>
  <c r="F81" i="8"/>
  <c r="E89" i="8"/>
  <c r="F89" i="8"/>
  <c r="E97" i="8"/>
  <c r="F97" i="8"/>
  <c r="F16" i="8"/>
  <c r="F17" i="8" s="1"/>
  <c r="C17" i="8"/>
  <c r="G19" i="8"/>
  <c r="Q21" i="8"/>
  <c r="Q22" i="8"/>
  <c r="Q23" i="8"/>
  <c r="Q24" i="8"/>
  <c r="Q25" i="8"/>
  <c r="B26" i="8"/>
  <c r="Q26" i="8"/>
  <c r="B27" i="8"/>
  <c r="Q27" i="8"/>
  <c r="B28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1" i="8"/>
  <c r="Q122" i="8"/>
  <c r="Q123" i="8"/>
  <c r="Q124" i="8"/>
  <c r="Q125" i="8"/>
  <c r="Q126" i="8"/>
  <c r="Q127" i="8"/>
  <c r="Q128" i="8"/>
  <c r="Q129" i="8"/>
  <c r="C7" i="1"/>
  <c r="C8" i="1"/>
  <c r="B10" i="2"/>
  <c r="Q45" i="1"/>
  <c r="B29" i="1"/>
  <c r="D11" i="7"/>
  <c r="D12" i="7"/>
  <c r="D13" i="7"/>
  <c r="C7" i="7"/>
  <c r="C8" i="7"/>
  <c r="C9" i="7"/>
  <c r="D9" i="7"/>
  <c r="F16" i="7"/>
  <c r="F17" i="7" s="1"/>
  <c r="C17" i="7"/>
  <c r="G19" i="7"/>
  <c r="B21" i="7"/>
  <c r="Q21" i="7"/>
  <c r="B22" i="7"/>
  <c r="Q22" i="7"/>
  <c r="B23" i="7"/>
  <c r="Q23" i="7"/>
  <c r="B24" i="7"/>
  <c r="Q24" i="7"/>
  <c r="B25" i="7"/>
  <c r="Q25" i="7"/>
  <c r="B26" i="7"/>
  <c r="Q26" i="7"/>
  <c r="B27" i="7"/>
  <c r="Q27" i="7"/>
  <c r="B28" i="7"/>
  <c r="Q28" i="7"/>
  <c r="B29" i="7"/>
  <c r="Q29" i="7"/>
  <c r="B30" i="7"/>
  <c r="Q30" i="7"/>
  <c r="B31" i="7"/>
  <c r="Q31" i="7"/>
  <c r="B32" i="7"/>
  <c r="Q32" i="7"/>
  <c r="B33" i="7"/>
  <c r="Q33" i="7"/>
  <c r="B34" i="7"/>
  <c r="Q34" i="7"/>
  <c r="B35" i="7"/>
  <c r="Q35" i="7"/>
  <c r="B36" i="7"/>
  <c r="Q36" i="7"/>
  <c r="B37" i="7"/>
  <c r="Q37" i="7"/>
  <c r="B38" i="7"/>
  <c r="Q38" i="7"/>
  <c r="B39" i="7"/>
  <c r="Q39" i="7"/>
  <c r="B40" i="7"/>
  <c r="Q40" i="7"/>
  <c r="B41" i="7"/>
  <c r="Q41" i="7"/>
  <c r="B42" i="7"/>
  <c r="Q42" i="7"/>
  <c r="Q43" i="7"/>
  <c r="B44" i="7"/>
  <c r="Q44" i="7"/>
  <c r="Q45" i="7"/>
  <c r="Q46" i="7"/>
  <c r="B47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B63" i="7"/>
  <c r="Q63" i="7"/>
  <c r="B64" i="7"/>
  <c r="Q64" i="7"/>
  <c r="Q65" i="7"/>
  <c r="Q66" i="7"/>
  <c r="B67" i="7"/>
  <c r="Q67" i="7"/>
  <c r="B68" i="7"/>
  <c r="Q68" i="7"/>
  <c r="B69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A13" i="5"/>
  <c r="B13" i="5"/>
  <c r="C13" i="5"/>
  <c r="D13" i="5"/>
  <c r="A14" i="5"/>
  <c r="B14" i="5"/>
  <c r="C14" i="5"/>
  <c r="D14" i="5"/>
  <c r="A16" i="5"/>
  <c r="B16" i="5"/>
  <c r="C16" i="5"/>
  <c r="D16" i="5"/>
  <c r="A18" i="5"/>
  <c r="B18" i="5"/>
  <c r="C18" i="5"/>
  <c r="D18" i="5"/>
  <c r="A19" i="5"/>
  <c r="B19" i="5"/>
  <c r="C19" i="5"/>
  <c r="D19" i="5"/>
  <c r="A20" i="5"/>
  <c r="B20" i="5"/>
  <c r="C20" i="5"/>
  <c r="D20" i="5"/>
  <c r="A11" i="5"/>
  <c r="B11" i="5"/>
  <c r="C11" i="5"/>
  <c r="D11" i="5"/>
  <c r="A12" i="5"/>
  <c r="B12" i="5"/>
  <c r="C12" i="5"/>
  <c r="D12" i="5"/>
  <c r="A15" i="5"/>
  <c r="B15" i="5"/>
  <c r="C15" i="5"/>
  <c r="D15" i="5"/>
  <c r="A17" i="5"/>
  <c r="B17" i="5"/>
  <c r="C17" i="5"/>
  <c r="D17" i="5"/>
  <c r="A21" i="5"/>
  <c r="B21" i="5"/>
  <c r="C21" i="5"/>
  <c r="D21" i="5"/>
  <c r="A22" i="5"/>
  <c r="B22" i="5"/>
  <c r="C22" i="5"/>
  <c r="D22" i="5"/>
  <c r="A23" i="5"/>
  <c r="B23" i="5"/>
  <c r="C23" i="5"/>
  <c r="D23" i="5"/>
  <c r="A24" i="5"/>
  <c r="B24" i="5"/>
  <c r="C24" i="5"/>
  <c r="D24" i="5"/>
  <c r="A25" i="5"/>
  <c r="B25" i="5"/>
  <c r="C25" i="5"/>
  <c r="D25" i="5"/>
  <c r="A26" i="5"/>
  <c r="B26" i="5"/>
  <c r="C26" i="5"/>
  <c r="D26" i="5"/>
  <c r="A27" i="5"/>
  <c r="B27" i="5"/>
  <c r="C27" i="5"/>
  <c r="D27" i="5"/>
  <c r="A28" i="5"/>
  <c r="B28" i="5"/>
  <c r="C28" i="5"/>
  <c r="D28" i="5"/>
  <c r="A29" i="5"/>
  <c r="B29" i="5"/>
  <c r="C29" i="5"/>
  <c r="D29" i="5"/>
  <c r="A30" i="5"/>
  <c r="B30" i="5"/>
  <c r="C30" i="5"/>
  <c r="D30" i="5"/>
  <c r="A31" i="5"/>
  <c r="B31" i="5"/>
  <c r="C31" i="5"/>
  <c r="D31" i="5"/>
  <c r="A32" i="5"/>
  <c r="B32" i="5"/>
  <c r="C32" i="5"/>
  <c r="D32" i="5"/>
  <c r="A33" i="5"/>
  <c r="B33" i="5"/>
  <c r="C33" i="5"/>
  <c r="D33" i="5"/>
  <c r="A34" i="5"/>
  <c r="B34" i="5"/>
  <c r="C34" i="5"/>
  <c r="D34" i="5"/>
  <c r="A35" i="5"/>
  <c r="B35" i="5"/>
  <c r="C35" i="5"/>
  <c r="D35" i="5"/>
  <c r="A36" i="5"/>
  <c r="B36" i="5"/>
  <c r="C36" i="5"/>
  <c r="D36" i="5"/>
  <c r="A37" i="5"/>
  <c r="B37" i="5"/>
  <c r="C37" i="5"/>
  <c r="D37" i="5"/>
  <c r="A38" i="5"/>
  <c r="B38" i="5"/>
  <c r="C38" i="5"/>
  <c r="D38" i="5"/>
  <c r="A39" i="5"/>
  <c r="B39" i="5"/>
  <c r="C39" i="5"/>
  <c r="D39" i="5"/>
  <c r="E39" i="5"/>
  <c r="A40" i="5"/>
  <c r="B40" i="5"/>
  <c r="C40" i="5"/>
  <c r="D40" i="5"/>
  <c r="A41" i="5"/>
  <c r="B41" i="5"/>
  <c r="C41" i="5"/>
  <c r="D41" i="5"/>
  <c r="A42" i="5"/>
  <c r="B42" i="5"/>
  <c r="C42" i="5"/>
  <c r="D42" i="5"/>
  <c r="A43" i="5"/>
  <c r="B43" i="5"/>
  <c r="C43" i="5"/>
  <c r="E43" i="5"/>
  <c r="D43" i="5"/>
  <c r="A44" i="5"/>
  <c r="B44" i="5"/>
  <c r="C44" i="5"/>
  <c r="D44" i="5"/>
  <c r="E44" i="5"/>
  <c r="A45" i="5"/>
  <c r="B45" i="5"/>
  <c r="C45" i="5"/>
  <c r="D45" i="5"/>
  <c r="A46" i="5"/>
  <c r="B46" i="5"/>
  <c r="C46" i="5"/>
  <c r="D46" i="5"/>
  <c r="A47" i="5"/>
  <c r="B47" i="5"/>
  <c r="C47" i="5"/>
  <c r="K47" i="5"/>
  <c r="D47" i="5"/>
  <c r="A48" i="5"/>
  <c r="B48" i="5"/>
  <c r="C48" i="5"/>
  <c r="K48" i="5"/>
  <c r="D48" i="5"/>
  <c r="A49" i="5"/>
  <c r="B49" i="5"/>
  <c r="C49" i="5"/>
  <c r="K49" i="5"/>
  <c r="D49" i="5"/>
  <c r="A50" i="5"/>
  <c r="B50" i="5"/>
  <c r="C50" i="5"/>
  <c r="K50" i="5"/>
  <c r="D50" i="5"/>
  <c r="A51" i="5"/>
  <c r="B51" i="5"/>
  <c r="C51" i="5"/>
  <c r="K51" i="5"/>
  <c r="D51" i="5"/>
  <c r="A52" i="5"/>
  <c r="B52" i="5"/>
  <c r="C52" i="5"/>
  <c r="K52" i="5"/>
  <c r="D52" i="5"/>
  <c r="A53" i="5"/>
  <c r="B53" i="5"/>
  <c r="C53" i="5"/>
  <c r="E53" i="5"/>
  <c r="D53" i="5"/>
  <c r="A54" i="5"/>
  <c r="B54" i="5"/>
  <c r="C54" i="5"/>
  <c r="D54" i="5"/>
  <c r="A55" i="5"/>
  <c r="B55" i="5"/>
  <c r="C55" i="5"/>
  <c r="D55" i="5"/>
  <c r="A56" i="5"/>
  <c r="B56" i="5"/>
  <c r="C56" i="5"/>
  <c r="D56" i="5"/>
  <c r="A57" i="5"/>
  <c r="B57" i="5"/>
  <c r="C57" i="5"/>
  <c r="D57" i="5"/>
  <c r="A58" i="5"/>
  <c r="B58" i="5"/>
  <c r="C58" i="5"/>
  <c r="D58" i="5"/>
  <c r="A59" i="5"/>
  <c r="B59" i="5"/>
  <c r="C59" i="5"/>
  <c r="D59" i="5"/>
  <c r="A60" i="5"/>
  <c r="B60" i="5"/>
  <c r="C60" i="5"/>
  <c r="D60" i="5"/>
  <c r="A61" i="5"/>
  <c r="B61" i="5"/>
  <c r="C61" i="5"/>
  <c r="D61" i="5"/>
  <c r="A62" i="5"/>
  <c r="B62" i="5"/>
  <c r="C62" i="5"/>
  <c r="D62" i="5"/>
  <c r="A63" i="5"/>
  <c r="B63" i="5"/>
  <c r="C63" i="5"/>
  <c r="D63" i="5"/>
  <c r="A64" i="5"/>
  <c r="B64" i="5"/>
  <c r="C64" i="5"/>
  <c r="D64" i="5"/>
  <c r="A65" i="5"/>
  <c r="B65" i="5"/>
  <c r="C65" i="5"/>
  <c r="K65" i="5"/>
  <c r="D65" i="5"/>
  <c r="A66" i="5"/>
  <c r="B66" i="5"/>
  <c r="C66" i="5"/>
  <c r="D66" i="5"/>
  <c r="A67" i="5"/>
  <c r="B67" i="5"/>
  <c r="C67" i="5"/>
  <c r="D67" i="5"/>
  <c r="A68" i="5"/>
  <c r="B68" i="5"/>
  <c r="C68" i="5"/>
  <c r="D68" i="5"/>
  <c r="A69" i="5"/>
  <c r="B69" i="5"/>
  <c r="C69" i="5"/>
  <c r="D69" i="5"/>
  <c r="A70" i="5"/>
  <c r="B70" i="5"/>
  <c r="C70" i="5"/>
  <c r="D70" i="5"/>
  <c r="A71" i="5"/>
  <c r="B71" i="5"/>
  <c r="C71" i="5"/>
  <c r="D71" i="5"/>
  <c r="A72" i="5"/>
  <c r="B72" i="5"/>
  <c r="C72" i="5"/>
  <c r="D72" i="5"/>
  <c r="A73" i="5"/>
  <c r="B73" i="5"/>
  <c r="C73" i="5"/>
  <c r="K73" i="5"/>
  <c r="D73" i="5"/>
  <c r="A74" i="5"/>
  <c r="B74" i="5"/>
  <c r="C74" i="5"/>
  <c r="D74" i="5"/>
  <c r="A75" i="5"/>
  <c r="B75" i="5"/>
  <c r="C75" i="5"/>
  <c r="D75" i="5"/>
  <c r="A76" i="5"/>
  <c r="B76" i="5"/>
  <c r="C76" i="5"/>
  <c r="D76" i="5"/>
  <c r="A77" i="5"/>
  <c r="B77" i="5"/>
  <c r="C77" i="5"/>
  <c r="D77" i="5"/>
  <c r="A78" i="5"/>
  <c r="B78" i="5"/>
  <c r="C78" i="5"/>
  <c r="D78" i="5"/>
  <c r="A79" i="5"/>
  <c r="B79" i="5"/>
  <c r="C79" i="5"/>
  <c r="D79" i="5"/>
  <c r="A80" i="5"/>
  <c r="B80" i="5"/>
  <c r="C80" i="5"/>
  <c r="D80" i="5"/>
  <c r="A81" i="5"/>
  <c r="B81" i="5"/>
  <c r="C81" i="5"/>
  <c r="D81" i="5"/>
  <c r="A82" i="5"/>
  <c r="B82" i="5"/>
  <c r="C82" i="5"/>
  <c r="D82" i="5"/>
  <c r="A83" i="5"/>
  <c r="B83" i="5"/>
  <c r="C83" i="5"/>
  <c r="D83" i="5"/>
  <c r="A84" i="5"/>
  <c r="B84" i="5"/>
  <c r="C84" i="5"/>
  <c r="D84" i="5"/>
  <c r="A85" i="5"/>
  <c r="B85" i="5"/>
  <c r="C85" i="5"/>
  <c r="D85" i="5"/>
  <c r="A86" i="5"/>
  <c r="B86" i="5"/>
  <c r="C86" i="5"/>
  <c r="D86" i="5"/>
  <c r="A87" i="5"/>
  <c r="B87" i="5"/>
  <c r="C87" i="5"/>
  <c r="D87" i="5"/>
  <c r="A88" i="5"/>
  <c r="B88" i="5"/>
  <c r="C88" i="5"/>
  <c r="D88" i="5"/>
  <c r="A89" i="5"/>
  <c r="B89" i="5"/>
  <c r="C89" i="5"/>
  <c r="K89" i="5"/>
  <c r="D89" i="5"/>
  <c r="A90" i="5"/>
  <c r="B90" i="5"/>
  <c r="C90" i="5"/>
  <c r="K90" i="5"/>
  <c r="D90" i="5"/>
  <c r="A91" i="5"/>
  <c r="B91" i="5"/>
  <c r="C91" i="5"/>
  <c r="K91" i="5"/>
  <c r="D91" i="5"/>
  <c r="A92" i="5"/>
  <c r="B92" i="5"/>
  <c r="C92" i="5"/>
  <c r="K92" i="5"/>
  <c r="D92" i="5"/>
  <c r="A93" i="5"/>
  <c r="B93" i="5"/>
  <c r="C93" i="5"/>
  <c r="K93" i="5"/>
  <c r="D93" i="5"/>
  <c r="A94" i="5"/>
  <c r="B94" i="5"/>
  <c r="C94" i="5"/>
  <c r="D94" i="5"/>
  <c r="A95" i="5"/>
  <c r="B95" i="5"/>
  <c r="C95" i="5"/>
  <c r="D95" i="5"/>
  <c r="A96" i="5"/>
  <c r="B96" i="5"/>
  <c r="C96" i="5"/>
  <c r="K96" i="5"/>
  <c r="D96" i="5"/>
  <c r="A97" i="5"/>
  <c r="B97" i="5"/>
  <c r="C97" i="5"/>
  <c r="K97" i="5"/>
  <c r="D97" i="5"/>
  <c r="A98" i="5"/>
  <c r="B98" i="5"/>
  <c r="C98" i="5"/>
  <c r="K98" i="5"/>
  <c r="D98" i="5"/>
  <c r="A99" i="5"/>
  <c r="B99" i="5"/>
  <c r="C99" i="5"/>
  <c r="D99" i="5"/>
  <c r="A100" i="5"/>
  <c r="B100" i="5"/>
  <c r="C100" i="5"/>
  <c r="D100" i="5"/>
  <c r="A101" i="5"/>
  <c r="B101" i="5"/>
  <c r="C101" i="5"/>
  <c r="E101" i="5"/>
  <c r="D101" i="5"/>
  <c r="A102" i="5"/>
  <c r="B102" i="5"/>
  <c r="C102" i="5"/>
  <c r="E102" i="5"/>
  <c r="D102" i="5"/>
  <c r="A103" i="5"/>
  <c r="B103" i="5"/>
  <c r="C103" i="5"/>
  <c r="E103" i="5"/>
  <c r="D103" i="5"/>
  <c r="A104" i="5"/>
  <c r="B104" i="5"/>
  <c r="C104" i="5"/>
  <c r="D104" i="5"/>
  <c r="E104" i="5"/>
  <c r="A105" i="5"/>
  <c r="B105" i="5"/>
  <c r="C105" i="5"/>
  <c r="E105" i="5"/>
  <c r="D105" i="5"/>
  <c r="A106" i="5"/>
  <c r="B106" i="5"/>
  <c r="C106" i="5"/>
  <c r="E106" i="5"/>
  <c r="D106" i="5"/>
  <c r="A107" i="5"/>
  <c r="B107" i="5"/>
  <c r="C107" i="5"/>
  <c r="E107" i="5"/>
  <c r="D107" i="5"/>
  <c r="A108" i="5"/>
  <c r="B108" i="5"/>
  <c r="C108" i="5"/>
  <c r="E108" i="5"/>
  <c r="D108" i="5"/>
  <c r="A109" i="5"/>
  <c r="B109" i="5"/>
  <c r="C109" i="5"/>
  <c r="E109" i="5"/>
  <c r="D109" i="5"/>
  <c r="A110" i="5"/>
  <c r="B110" i="5"/>
  <c r="C110" i="5"/>
  <c r="E110" i="5"/>
  <c r="D110" i="5"/>
  <c r="A111" i="5"/>
  <c r="B111" i="5"/>
  <c r="C111" i="5"/>
  <c r="D111" i="5"/>
  <c r="E111" i="5"/>
  <c r="A112" i="5"/>
  <c r="B112" i="5"/>
  <c r="C112" i="5"/>
  <c r="D112" i="5"/>
  <c r="E112" i="5"/>
  <c r="A113" i="5"/>
  <c r="B113" i="5"/>
  <c r="C113" i="5"/>
  <c r="E113" i="5"/>
  <c r="D113" i="5"/>
  <c r="A114" i="5"/>
  <c r="B114" i="5"/>
  <c r="C114" i="5"/>
  <c r="E114" i="5"/>
  <c r="D114" i="5"/>
  <c r="A115" i="5"/>
  <c r="B115" i="5"/>
  <c r="C115" i="5"/>
  <c r="E115" i="5"/>
  <c r="D115" i="5"/>
  <c r="A116" i="5"/>
  <c r="B116" i="5"/>
  <c r="C116" i="5"/>
  <c r="E116" i="5"/>
  <c r="D116" i="5"/>
  <c r="A117" i="5"/>
  <c r="B117" i="5"/>
  <c r="C117" i="5"/>
  <c r="E117" i="5"/>
  <c r="D117" i="5"/>
  <c r="A118" i="5"/>
  <c r="B118" i="5"/>
  <c r="C118" i="5"/>
  <c r="E118" i="5"/>
  <c r="D118" i="5"/>
  <c r="A119" i="5"/>
  <c r="B119" i="5"/>
  <c r="C119" i="5"/>
  <c r="D119" i="5"/>
  <c r="E119" i="5"/>
  <c r="A120" i="5"/>
  <c r="B120" i="5"/>
  <c r="C120" i="5"/>
  <c r="D120" i="5"/>
  <c r="E120" i="5"/>
  <c r="A121" i="5"/>
  <c r="B121" i="5"/>
  <c r="C121" i="5"/>
  <c r="E121" i="5"/>
  <c r="D121" i="5"/>
  <c r="A122" i="5"/>
  <c r="B122" i="5"/>
  <c r="C122" i="5"/>
  <c r="E122" i="5"/>
  <c r="D122" i="5"/>
  <c r="A11" i="6"/>
  <c r="H11" i="6"/>
  <c r="B11" i="6"/>
  <c r="G11" i="6"/>
  <c r="C11" i="6"/>
  <c r="D11" i="6"/>
  <c r="A12" i="6"/>
  <c r="H12" i="6"/>
  <c r="B12" i="6"/>
  <c r="G12" i="6"/>
  <c r="C12" i="6"/>
  <c r="D12" i="6"/>
  <c r="A13" i="6"/>
  <c r="H13" i="6"/>
  <c r="B13" i="6"/>
  <c r="G13" i="6"/>
  <c r="C13" i="6"/>
  <c r="D13" i="6"/>
  <c r="A14" i="6"/>
  <c r="H14" i="6"/>
  <c r="B14" i="6"/>
  <c r="G14" i="6"/>
  <c r="C14" i="6"/>
  <c r="D14" i="6"/>
  <c r="A15" i="6"/>
  <c r="H15" i="6"/>
  <c r="B15" i="6"/>
  <c r="G15" i="6"/>
  <c r="C15" i="6"/>
  <c r="D15" i="6"/>
  <c r="A16" i="6"/>
  <c r="H16" i="6"/>
  <c r="B16" i="6"/>
  <c r="G16" i="6"/>
  <c r="C16" i="6"/>
  <c r="D16" i="6"/>
  <c r="A17" i="6"/>
  <c r="H17" i="6"/>
  <c r="B17" i="6"/>
  <c r="G17" i="6"/>
  <c r="C17" i="6"/>
  <c r="D17" i="6"/>
  <c r="A18" i="6"/>
  <c r="H18" i="6"/>
  <c r="B18" i="6"/>
  <c r="G18" i="6"/>
  <c r="C18" i="6"/>
  <c r="D18" i="6"/>
  <c r="A19" i="6"/>
  <c r="H19" i="6"/>
  <c r="B19" i="6"/>
  <c r="G19" i="6"/>
  <c r="C19" i="6"/>
  <c r="D19" i="6"/>
  <c r="A20" i="6"/>
  <c r="H20" i="6"/>
  <c r="B20" i="6"/>
  <c r="G20" i="6"/>
  <c r="C20" i="6"/>
  <c r="D20" i="6"/>
  <c r="A21" i="6"/>
  <c r="H21" i="6"/>
  <c r="B21" i="6"/>
  <c r="G21" i="6"/>
  <c r="C21" i="6"/>
  <c r="D21" i="6"/>
  <c r="A22" i="6"/>
  <c r="H22" i="6"/>
  <c r="B22" i="6"/>
  <c r="G22" i="6"/>
  <c r="C22" i="6"/>
  <c r="D22" i="6"/>
  <c r="A23" i="6"/>
  <c r="H23" i="6"/>
  <c r="B23" i="6"/>
  <c r="G23" i="6"/>
  <c r="C23" i="6"/>
  <c r="D23" i="6"/>
  <c r="A24" i="6"/>
  <c r="H24" i="6"/>
  <c r="B24" i="6"/>
  <c r="G24" i="6"/>
  <c r="C24" i="6"/>
  <c r="D24" i="6"/>
  <c r="A25" i="6"/>
  <c r="H25" i="6"/>
  <c r="B25" i="6"/>
  <c r="G25" i="6"/>
  <c r="C25" i="6"/>
  <c r="D25" i="6"/>
  <c r="A26" i="6"/>
  <c r="H26" i="6"/>
  <c r="B26" i="6"/>
  <c r="G26" i="6"/>
  <c r="C26" i="6"/>
  <c r="D26" i="6"/>
  <c r="A27" i="6"/>
  <c r="H27" i="6"/>
  <c r="B27" i="6"/>
  <c r="G27" i="6"/>
  <c r="C27" i="6"/>
  <c r="D27" i="6"/>
  <c r="A28" i="6"/>
  <c r="H28" i="6"/>
  <c r="B28" i="6"/>
  <c r="G28" i="6"/>
  <c r="C28" i="6"/>
  <c r="D28" i="6"/>
  <c r="A29" i="6"/>
  <c r="H29" i="6"/>
  <c r="B29" i="6"/>
  <c r="G29" i="6"/>
  <c r="C29" i="6"/>
  <c r="D29" i="6"/>
  <c r="A30" i="6"/>
  <c r="H30" i="6"/>
  <c r="B30" i="6"/>
  <c r="G30" i="6"/>
  <c r="C30" i="6"/>
  <c r="D30" i="6"/>
  <c r="A31" i="6"/>
  <c r="H31" i="6"/>
  <c r="B31" i="6"/>
  <c r="G31" i="6"/>
  <c r="C31" i="6"/>
  <c r="D31" i="6"/>
  <c r="A32" i="6"/>
  <c r="H32" i="6"/>
  <c r="B32" i="6"/>
  <c r="G32" i="6"/>
  <c r="C32" i="6"/>
  <c r="D32" i="6"/>
  <c r="A33" i="6"/>
  <c r="H33" i="6"/>
  <c r="B33" i="6"/>
  <c r="G33" i="6"/>
  <c r="C33" i="6"/>
  <c r="D33" i="6"/>
  <c r="A34" i="6"/>
  <c r="H34" i="6"/>
  <c r="B34" i="6"/>
  <c r="G34" i="6"/>
  <c r="C34" i="6"/>
  <c r="D34" i="6"/>
  <c r="A35" i="6"/>
  <c r="H35" i="6"/>
  <c r="B35" i="6"/>
  <c r="G35" i="6"/>
  <c r="C35" i="6"/>
  <c r="D35" i="6"/>
  <c r="A36" i="6"/>
  <c r="H36" i="6"/>
  <c r="B36" i="6"/>
  <c r="G36" i="6"/>
  <c r="C36" i="6"/>
  <c r="D36" i="6"/>
  <c r="A37" i="6"/>
  <c r="H37" i="6"/>
  <c r="B37" i="6"/>
  <c r="G37" i="6"/>
  <c r="C37" i="6"/>
  <c r="D37" i="6"/>
  <c r="A38" i="6"/>
  <c r="H38" i="6"/>
  <c r="B38" i="6"/>
  <c r="G38" i="6"/>
  <c r="C38" i="6"/>
  <c r="D38" i="6"/>
  <c r="A39" i="6"/>
  <c r="H39" i="6"/>
  <c r="B39" i="6"/>
  <c r="G39" i="6"/>
  <c r="C39" i="6"/>
  <c r="D39" i="6"/>
  <c r="A40" i="6"/>
  <c r="H40" i="6"/>
  <c r="B40" i="6"/>
  <c r="G40" i="6"/>
  <c r="C40" i="6"/>
  <c r="D40" i="6"/>
  <c r="A41" i="6"/>
  <c r="H41" i="6"/>
  <c r="B41" i="6"/>
  <c r="G41" i="6"/>
  <c r="C41" i="6"/>
  <c r="D41" i="6"/>
  <c r="A42" i="6"/>
  <c r="H42" i="6"/>
  <c r="B42" i="6"/>
  <c r="G42" i="6"/>
  <c r="C42" i="6"/>
  <c r="D42" i="6"/>
  <c r="A43" i="6"/>
  <c r="H43" i="6"/>
  <c r="B43" i="6"/>
  <c r="G43" i="6"/>
  <c r="C43" i="6"/>
  <c r="D43" i="6"/>
  <c r="A44" i="6"/>
  <c r="H44" i="6"/>
  <c r="B44" i="6"/>
  <c r="G44" i="6"/>
  <c r="C44" i="6"/>
  <c r="D44" i="6"/>
  <c r="A45" i="6"/>
  <c r="H45" i="6"/>
  <c r="B45" i="6"/>
  <c r="G45" i="6"/>
  <c r="C45" i="6"/>
  <c r="D45" i="6"/>
  <c r="A46" i="6"/>
  <c r="H46" i="6"/>
  <c r="B46" i="6"/>
  <c r="G46" i="6"/>
  <c r="C46" i="6"/>
  <c r="D46" i="6"/>
  <c r="A47" i="6"/>
  <c r="H47" i="6"/>
  <c r="B47" i="6"/>
  <c r="G47" i="6"/>
  <c r="C47" i="6"/>
  <c r="D47" i="6"/>
  <c r="A48" i="6"/>
  <c r="H48" i="6"/>
  <c r="B48" i="6"/>
  <c r="G48" i="6"/>
  <c r="C48" i="6"/>
  <c r="F48" i="6"/>
  <c r="D48" i="6"/>
  <c r="A49" i="6"/>
  <c r="H49" i="6"/>
  <c r="B49" i="6"/>
  <c r="G49" i="6"/>
  <c r="C49" i="6"/>
  <c r="F49" i="6"/>
  <c r="D49" i="6"/>
  <c r="A50" i="6"/>
  <c r="H50" i="6"/>
  <c r="B50" i="6"/>
  <c r="G50" i="6"/>
  <c r="C50" i="6"/>
  <c r="F50" i="6"/>
  <c r="D50" i="6"/>
  <c r="A51" i="6"/>
  <c r="H51" i="6"/>
  <c r="B51" i="6"/>
  <c r="G51" i="6"/>
  <c r="C51" i="6"/>
  <c r="F51" i="6"/>
  <c r="D51" i="6"/>
  <c r="A52" i="6"/>
  <c r="H52" i="6"/>
  <c r="B52" i="6"/>
  <c r="G52" i="6"/>
  <c r="C52" i="6"/>
  <c r="F52" i="6"/>
  <c r="D52" i="6"/>
  <c r="A53" i="6"/>
  <c r="H53" i="6"/>
  <c r="B53" i="6"/>
  <c r="G53" i="6"/>
  <c r="C53" i="6"/>
  <c r="D53" i="6"/>
  <c r="A54" i="6"/>
  <c r="H54" i="6"/>
  <c r="B54" i="6"/>
  <c r="G54" i="6"/>
  <c r="C54" i="6"/>
  <c r="D54" i="6"/>
  <c r="A55" i="6"/>
  <c r="H55" i="6"/>
  <c r="B55" i="6"/>
  <c r="G55" i="6"/>
  <c r="C55" i="6"/>
  <c r="D55" i="6"/>
  <c r="A56" i="6"/>
  <c r="H56" i="6"/>
  <c r="B56" i="6"/>
  <c r="G56" i="6"/>
  <c r="C56" i="6"/>
  <c r="D56" i="6"/>
  <c r="A57" i="6"/>
  <c r="H57" i="6"/>
  <c r="B57" i="6"/>
  <c r="G57" i="6"/>
  <c r="C57" i="6"/>
  <c r="D57" i="6"/>
  <c r="A58" i="6"/>
  <c r="H58" i="6"/>
  <c r="B58" i="6"/>
  <c r="G58" i="6"/>
  <c r="C58" i="6"/>
  <c r="D58" i="6"/>
  <c r="A59" i="6"/>
  <c r="H59" i="6"/>
  <c r="B59" i="6"/>
  <c r="G59" i="6"/>
  <c r="C59" i="6"/>
  <c r="D59" i="6"/>
  <c r="A60" i="6"/>
  <c r="H60" i="6"/>
  <c r="B60" i="6"/>
  <c r="G60" i="6"/>
  <c r="C60" i="6"/>
  <c r="D60" i="6"/>
  <c r="A61" i="6"/>
  <c r="H61" i="6"/>
  <c r="B61" i="6"/>
  <c r="G61" i="6"/>
  <c r="C61" i="6"/>
  <c r="D61" i="6"/>
  <c r="A62" i="6"/>
  <c r="H62" i="6"/>
  <c r="B62" i="6"/>
  <c r="G62" i="6"/>
  <c r="C62" i="6"/>
  <c r="D62" i="6"/>
  <c r="A63" i="6"/>
  <c r="H63" i="6"/>
  <c r="B63" i="6"/>
  <c r="G63" i="6"/>
  <c r="C63" i="6"/>
  <c r="D63" i="6"/>
  <c r="A64" i="6"/>
  <c r="H64" i="6"/>
  <c r="B64" i="6"/>
  <c r="G64" i="6"/>
  <c r="C64" i="6"/>
  <c r="D64" i="6"/>
  <c r="A65" i="6"/>
  <c r="H65" i="6"/>
  <c r="B65" i="6"/>
  <c r="G65" i="6"/>
  <c r="C65" i="6"/>
  <c r="D65" i="6"/>
  <c r="A66" i="6"/>
  <c r="H66" i="6"/>
  <c r="B66" i="6"/>
  <c r="G66" i="6"/>
  <c r="C66" i="6"/>
  <c r="D66" i="6"/>
  <c r="A67" i="6"/>
  <c r="H67" i="6"/>
  <c r="B67" i="6"/>
  <c r="G67" i="6"/>
  <c r="C67" i="6"/>
  <c r="D67" i="6"/>
  <c r="A68" i="6"/>
  <c r="H68" i="6"/>
  <c r="B68" i="6"/>
  <c r="G68" i="6"/>
  <c r="C68" i="6"/>
  <c r="D68" i="6"/>
  <c r="A69" i="6"/>
  <c r="H69" i="6"/>
  <c r="B69" i="6"/>
  <c r="G69" i="6"/>
  <c r="C69" i="6"/>
  <c r="D69" i="6"/>
  <c r="A70" i="6"/>
  <c r="H70" i="6"/>
  <c r="B70" i="6"/>
  <c r="G70" i="6"/>
  <c r="C70" i="6"/>
  <c r="D70" i="6"/>
  <c r="A71" i="6"/>
  <c r="H71" i="6"/>
  <c r="B71" i="6"/>
  <c r="G71" i="6"/>
  <c r="C71" i="6"/>
  <c r="D71" i="6"/>
  <c r="A72" i="6"/>
  <c r="H72" i="6"/>
  <c r="B72" i="6"/>
  <c r="G72" i="6"/>
  <c r="C72" i="6"/>
  <c r="D72" i="6"/>
  <c r="A73" i="6"/>
  <c r="H73" i="6"/>
  <c r="B73" i="6"/>
  <c r="G73" i="6"/>
  <c r="C73" i="6"/>
  <c r="D73" i="6"/>
  <c r="A74" i="6"/>
  <c r="H74" i="6"/>
  <c r="B74" i="6"/>
  <c r="G74" i="6"/>
  <c r="C74" i="6"/>
  <c r="D74" i="6"/>
  <c r="A75" i="6"/>
  <c r="H75" i="6"/>
  <c r="B75" i="6"/>
  <c r="G75" i="6"/>
  <c r="C75" i="6"/>
  <c r="D75" i="6"/>
  <c r="A76" i="6"/>
  <c r="H76" i="6"/>
  <c r="B76" i="6"/>
  <c r="G76" i="6"/>
  <c r="C76" i="6"/>
  <c r="D76" i="6"/>
  <c r="A77" i="6"/>
  <c r="H77" i="6"/>
  <c r="B77" i="6"/>
  <c r="G77" i="6"/>
  <c r="C77" i="6"/>
  <c r="D77" i="6"/>
  <c r="A78" i="6"/>
  <c r="H78" i="6"/>
  <c r="B78" i="6"/>
  <c r="G78" i="6"/>
  <c r="C78" i="6"/>
  <c r="D78" i="6"/>
  <c r="A79" i="6"/>
  <c r="H79" i="6"/>
  <c r="B79" i="6"/>
  <c r="G79" i="6"/>
  <c r="C79" i="6"/>
  <c r="D79" i="6"/>
  <c r="A80" i="6"/>
  <c r="H80" i="6"/>
  <c r="B80" i="6"/>
  <c r="G80" i="6"/>
  <c r="C80" i="6"/>
  <c r="D80" i="6"/>
  <c r="A81" i="6"/>
  <c r="H81" i="6"/>
  <c r="B81" i="6"/>
  <c r="G81" i="6"/>
  <c r="C81" i="6"/>
  <c r="D81" i="6"/>
  <c r="A82" i="6"/>
  <c r="H82" i="6"/>
  <c r="B82" i="6"/>
  <c r="G82" i="6"/>
  <c r="C82" i="6"/>
  <c r="D82" i="6"/>
  <c r="A83" i="6"/>
  <c r="H83" i="6"/>
  <c r="B83" i="6"/>
  <c r="G83" i="6"/>
  <c r="C83" i="6"/>
  <c r="D83" i="6"/>
  <c r="A84" i="6"/>
  <c r="H84" i="6"/>
  <c r="B84" i="6"/>
  <c r="G84" i="6"/>
  <c r="C84" i="6"/>
  <c r="D84" i="6"/>
  <c r="A85" i="6"/>
  <c r="H85" i="6"/>
  <c r="B85" i="6"/>
  <c r="G85" i="6"/>
  <c r="C85" i="6"/>
  <c r="D85" i="6"/>
  <c r="A86" i="6"/>
  <c r="H86" i="6"/>
  <c r="B86" i="6"/>
  <c r="G86" i="6"/>
  <c r="C86" i="6"/>
  <c r="D86" i="6"/>
  <c r="A87" i="6"/>
  <c r="H87" i="6"/>
  <c r="B87" i="6"/>
  <c r="G87" i="6"/>
  <c r="C87" i="6"/>
  <c r="D87" i="6"/>
  <c r="A88" i="6"/>
  <c r="H88" i="6"/>
  <c r="B88" i="6"/>
  <c r="G88" i="6"/>
  <c r="C88" i="6"/>
  <c r="D88" i="6"/>
  <c r="A89" i="6"/>
  <c r="H89" i="6"/>
  <c r="B89" i="6"/>
  <c r="G89" i="6"/>
  <c r="C89" i="6"/>
  <c r="D89" i="6"/>
  <c r="A90" i="6"/>
  <c r="H90" i="6"/>
  <c r="B90" i="6"/>
  <c r="G90" i="6"/>
  <c r="C90" i="6"/>
  <c r="D90" i="6"/>
  <c r="A91" i="6"/>
  <c r="H91" i="6"/>
  <c r="B91" i="6"/>
  <c r="G91" i="6"/>
  <c r="C91" i="6"/>
  <c r="D91" i="6"/>
  <c r="A92" i="6"/>
  <c r="H92" i="6"/>
  <c r="B92" i="6"/>
  <c r="G92" i="6"/>
  <c r="C92" i="6"/>
  <c r="D92" i="6"/>
  <c r="A93" i="6"/>
  <c r="H93" i="6"/>
  <c r="B93" i="6"/>
  <c r="G93" i="6"/>
  <c r="C93" i="6"/>
  <c r="D93" i="6"/>
  <c r="A94" i="6"/>
  <c r="H94" i="6"/>
  <c r="B94" i="6"/>
  <c r="G94" i="6"/>
  <c r="C94" i="6"/>
  <c r="D94" i="6"/>
  <c r="A95" i="6"/>
  <c r="H95" i="6"/>
  <c r="B95" i="6"/>
  <c r="G95" i="6"/>
  <c r="C95" i="6"/>
  <c r="D95" i="6"/>
  <c r="A96" i="6"/>
  <c r="H96" i="6"/>
  <c r="B96" i="6"/>
  <c r="G96" i="6"/>
  <c r="C96" i="6"/>
  <c r="D96" i="6"/>
  <c r="A97" i="6"/>
  <c r="H97" i="6"/>
  <c r="B97" i="6"/>
  <c r="G97" i="6"/>
  <c r="C97" i="6"/>
  <c r="D97" i="6"/>
  <c r="A98" i="6"/>
  <c r="H98" i="6"/>
  <c r="B98" i="6"/>
  <c r="G98" i="6"/>
  <c r="C98" i="6"/>
  <c r="E98" i="6"/>
  <c r="D98" i="6"/>
  <c r="A99" i="6"/>
  <c r="H99" i="6"/>
  <c r="B99" i="6"/>
  <c r="G99" i="6"/>
  <c r="C99" i="6"/>
  <c r="D99" i="6"/>
  <c r="A100" i="6"/>
  <c r="H100" i="6"/>
  <c r="B100" i="6"/>
  <c r="G100" i="6"/>
  <c r="C100" i="6"/>
  <c r="D100" i="6"/>
  <c r="A101" i="6"/>
  <c r="H101" i="6"/>
  <c r="B101" i="6"/>
  <c r="G101" i="6"/>
  <c r="C101" i="6"/>
  <c r="D101" i="6"/>
  <c r="A102" i="6"/>
  <c r="H102" i="6"/>
  <c r="B102" i="6"/>
  <c r="G102" i="6"/>
  <c r="C102" i="6"/>
  <c r="D102" i="6"/>
  <c r="A103" i="6"/>
  <c r="H103" i="6"/>
  <c r="B103" i="6"/>
  <c r="G103" i="6"/>
  <c r="C103" i="6"/>
  <c r="E103" i="6"/>
  <c r="D103" i="6"/>
  <c r="A104" i="6"/>
  <c r="H104" i="6"/>
  <c r="B104" i="6"/>
  <c r="G104" i="6"/>
  <c r="C104" i="6"/>
  <c r="D104" i="6"/>
  <c r="A105" i="6"/>
  <c r="H105" i="6"/>
  <c r="B105" i="6"/>
  <c r="G105" i="6"/>
  <c r="C105" i="6"/>
  <c r="D105" i="6"/>
  <c r="A106" i="6"/>
  <c r="H106" i="6"/>
  <c r="B106" i="6"/>
  <c r="G106" i="6"/>
  <c r="C106" i="6"/>
  <c r="D106" i="6"/>
  <c r="A107" i="6"/>
  <c r="H107" i="6"/>
  <c r="B107" i="6"/>
  <c r="G107" i="6"/>
  <c r="C107" i="6"/>
  <c r="E107" i="6"/>
  <c r="D107" i="6"/>
  <c r="A108" i="6"/>
  <c r="H108" i="6"/>
  <c r="B108" i="6"/>
  <c r="G108" i="6"/>
  <c r="C108" i="6"/>
  <c r="E108" i="6"/>
  <c r="D108" i="6"/>
  <c r="A109" i="6"/>
  <c r="H109" i="6"/>
  <c r="B109" i="6"/>
  <c r="G109" i="6"/>
  <c r="C109" i="6"/>
  <c r="D109" i="6"/>
  <c r="A110" i="6"/>
  <c r="H110" i="6"/>
  <c r="B110" i="6"/>
  <c r="G110" i="6"/>
  <c r="C110" i="6"/>
  <c r="D110" i="6"/>
  <c r="A111" i="6"/>
  <c r="H111" i="6"/>
  <c r="B111" i="6"/>
  <c r="G111" i="6"/>
  <c r="C111" i="6"/>
  <c r="D111" i="6"/>
  <c r="A112" i="6"/>
  <c r="H112" i="6"/>
  <c r="B112" i="6"/>
  <c r="G112" i="6"/>
  <c r="C112" i="6"/>
  <c r="E112" i="6"/>
  <c r="D112" i="6"/>
  <c r="A113" i="6"/>
  <c r="H113" i="6"/>
  <c r="B113" i="6"/>
  <c r="G113" i="6"/>
  <c r="C113" i="6"/>
  <c r="E113" i="6"/>
  <c r="D113" i="6"/>
  <c r="A114" i="6"/>
  <c r="H114" i="6"/>
  <c r="B114" i="6"/>
  <c r="G114" i="6"/>
  <c r="C114" i="6"/>
  <c r="E114" i="6"/>
  <c r="D114" i="6"/>
  <c r="A115" i="6"/>
  <c r="H115" i="6"/>
  <c r="B115" i="6"/>
  <c r="G115" i="6"/>
  <c r="C115" i="6"/>
  <c r="E115" i="6"/>
  <c r="D115" i="6"/>
  <c r="A116" i="6"/>
  <c r="H116" i="6"/>
  <c r="B116" i="6"/>
  <c r="G116" i="6"/>
  <c r="C116" i="6"/>
  <c r="E116" i="6"/>
  <c r="D116" i="6"/>
  <c r="A117" i="6"/>
  <c r="H117" i="6"/>
  <c r="B117" i="6"/>
  <c r="G117" i="6"/>
  <c r="C117" i="6"/>
  <c r="E117" i="6"/>
  <c r="D117" i="6"/>
  <c r="A118" i="6"/>
  <c r="H118" i="6"/>
  <c r="B118" i="6"/>
  <c r="G118" i="6"/>
  <c r="C118" i="6"/>
  <c r="D118" i="6"/>
  <c r="A119" i="6"/>
  <c r="H119" i="6"/>
  <c r="B119" i="6"/>
  <c r="G119" i="6"/>
  <c r="C119" i="6"/>
  <c r="D119" i="6"/>
  <c r="A120" i="6"/>
  <c r="H120" i="6"/>
  <c r="B120" i="6"/>
  <c r="G120" i="6"/>
  <c r="C120" i="6"/>
  <c r="D120" i="6"/>
  <c r="A121" i="6"/>
  <c r="H121" i="6"/>
  <c r="B121" i="6"/>
  <c r="G121" i="6"/>
  <c r="C121" i="6"/>
  <c r="D121" i="6"/>
  <c r="A122" i="6"/>
  <c r="H122" i="6"/>
  <c r="B122" i="6"/>
  <c r="G122" i="6"/>
  <c r="C122" i="6"/>
  <c r="D122" i="6"/>
  <c r="H16" i="3"/>
  <c r="H15" i="3"/>
  <c r="A9" i="3"/>
  <c r="C9" i="3" s="1"/>
  <c r="D21" i="3"/>
  <c r="H21" i="3" s="1"/>
  <c r="D22" i="3"/>
  <c r="I22" i="3" s="1"/>
  <c r="D23" i="3"/>
  <c r="D24" i="3"/>
  <c r="J24" i="3" s="1"/>
  <c r="D25" i="3"/>
  <c r="D26" i="3"/>
  <c r="D27" i="3"/>
  <c r="K27" i="3" s="1"/>
  <c r="D28" i="3"/>
  <c r="J28" i="3" s="1"/>
  <c r="D29" i="3"/>
  <c r="H29" i="3" s="1"/>
  <c r="D30" i="3"/>
  <c r="D31" i="3"/>
  <c r="D32" i="3"/>
  <c r="J32" i="3" s="1"/>
  <c r="D33" i="3"/>
  <c r="H33" i="3"/>
  <c r="D34" i="3"/>
  <c r="I34" i="3" s="1"/>
  <c r="D35" i="3"/>
  <c r="H35" i="3" s="1"/>
  <c r="D36" i="3"/>
  <c r="D37" i="3"/>
  <c r="D38" i="3"/>
  <c r="F38" i="3" s="1"/>
  <c r="D39" i="3"/>
  <c r="I39" i="3" s="1"/>
  <c r="J39" i="3"/>
  <c r="D40" i="3"/>
  <c r="D41" i="3"/>
  <c r="H41" i="3" s="1"/>
  <c r="D42" i="3"/>
  <c r="D43" i="3"/>
  <c r="H43" i="3" s="1"/>
  <c r="D44" i="3"/>
  <c r="H44" i="3" s="1"/>
  <c r="D45" i="3"/>
  <c r="H45" i="3" s="1"/>
  <c r="D46" i="3"/>
  <c r="D47" i="3"/>
  <c r="J47" i="3" s="1"/>
  <c r="D48" i="3"/>
  <c r="J48" i="3" s="1"/>
  <c r="D49" i="3"/>
  <c r="H49" i="3" s="1"/>
  <c r="D50" i="3"/>
  <c r="I50" i="3" s="1"/>
  <c r="D51" i="3"/>
  <c r="D52" i="3"/>
  <c r="J52" i="3" s="1"/>
  <c r="D53" i="3"/>
  <c r="K53" i="3" s="1"/>
  <c r="D54" i="3"/>
  <c r="I54" i="3" s="1"/>
  <c r="D55" i="3"/>
  <c r="L55" i="3" s="1"/>
  <c r="D56" i="3"/>
  <c r="D57" i="3"/>
  <c r="H57" i="3" s="1"/>
  <c r="D58" i="3"/>
  <c r="D59" i="3"/>
  <c r="D60" i="3"/>
  <c r="F60" i="3" s="1"/>
  <c r="D61" i="3"/>
  <c r="J61" i="3" s="1"/>
  <c r="D62" i="3"/>
  <c r="K62" i="3" s="1"/>
  <c r="D63" i="3"/>
  <c r="J63" i="3" s="1"/>
  <c r="D64" i="3"/>
  <c r="J64" i="3" s="1"/>
  <c r="D65" i="3"/>
  <c r="D66" i="3"/>
  <c r="L66" i="3" s="1"/>
  <c r="D67" i="3"/>
  <c r="H67" i="3" s="1"/>
  <c r="D68" i="3"/>
  <c r="D69" i="3"/>
  <c r="H69" i="3" s="1"/>
  <c r="D70" i="3"/>
  <c r="F70" i="3" s="1"/>
  <c r="D71" i="3"/>
  <c r="D72" i="3"/>
  <c r="D73" i="3"/>
  <c r="H73" i="3" s="1"/>
  <c r="J16" i="3"/>
  <c r="J15" i="3"/>
  <c r="J12" i="3"/>
  <c r="J21" i="3"/>
  <c r="J33" i="3"/>
  <c r="J36" i="3"/>
  <c r="J45" i="3"/>
  <c r="J49" i="3"/>
  <c r="J57" i="3"/>
  <c r="J65" i="3"/>
  <c r="J68" i="3"/>
  <c r="J69" i="3"/>
  <c r="J73" i="3"/>
  <c r="I16" i="3"/>
  <c r="I15" i="3"/>
  <c r="I21" i="3"/>
  <c r="I29" i="3"/>
  <c r="I33" i="3"/>
  <c r="I35" i="3"/>
  <c r="I42" i="3"/>
  <c r="I45" i="3"/>
  <c r="I47" i="3"/>
  <c r="I49" i="3"/>
  <c r="I57" i="3"/>
  <c r="I69" i="3"/>
  <c r="I70" i="3"/>
  <c r="I73" i="3"/>
  <c r="F16" i="3"/>
  <c r="F15" i="3"/>
  <c r="F12" i="3"/>
  <c r="F21" i="3"/>
  <c r="F22" i="3"/>
  <c r="F29" i="3"/>
  <c r="F30" i="3"/>
  <c r="F33" i="3"/>
  <c r="F45" i="3"/>
  <c r="F49" i="3"/>
  <c r="F59" i="3"/>
  <c r="F61" i="3"/>
  <c r="F69" i="3"/>
  <c r="F73" i="3"/>
  <c r="G16" i="3"/>
  <c r="G15" i="3"/>
  <c r="G12" i="3"/>
  <c r="E21" i="3"/>
  <c r="G21" i="3"/>
  <c r="E22" i="3"/>
  <c r="G22" i="3"/>
  <c r="E23" i="3"/>
  <c r="E24" i="3"/>
  <c r="E25" i="3"/>
  <c r="G25" i="3"/>
  <c r="E26" i="3"/>
  <c r="E27" i="3"/>
  <c r="E28" i="3"/>
  <c r="G28" i="3"/>
  <c r="E29" i="3"/>
  <c r="G29" i="3"/>
  <c r="E30" i="3"/>
  <c r="G30" i="3"/>
  <c r="E31" i="3"/>
  <c r="E32" i="3"/>
  <c r="E33" i="3"/>
  <c r="K33" i="3"/>
  <c r="E34" i="3"/>
  <c r="G34" i="3"/>
  <c r="E35" i="3"/>
  <c r="E36" i="3"/>
  <c r="G36" i="3"/>
  <c r="E37" i="3"/>
  <c r="G37" i="3"/>
  <c r="E38" i="3"/>
  <c r="G38" i="3"/>
  <c r="E39" i="3"/>
  <c r="E40" i="3"/>
  <c r="G40" i="3"/>
  <c r="E41" i="3"/>
  <c r="E42" i="3"/>
  <c r="G42" i="3"/>
  <c r="E43" i="3"/>
  <c r="E44" i="3"/>
  <c r="L44" i="3"/>
  <c r="G44" i="3"/>
  <c r="E45" i="3"/>
  <c r="E46" i="3"/>
  <c r="G46" i="3"/>
  <c r="E47" i="3"/>
  <c r="E48" i="3"/>
  <c r="E49" i="3"/>
  <c r="L49" i="3"/>
  <c r="E50" i="3"/>
  <c r="G50" i="3"/>
  <c r="E51" i="3"/>
  <c r="E52" i="3"/>
  <c r="G52" i="3"/>
  <c r="E53" i="3"/>
  <c r="E54" i="3"/>
  <c r="G54" i="3"/>
  <c r="E55" i="3"/>
  <c r="E56" i="3"/>
  <c r="E57" i="3"/>
  <c r="G57" i="3"/>
  <c r="E58" i="3"/>
  <c r="G58" i="3"/>
  <c r="E59" i="3"/>
  <c r="E60" i="3"/>
  <c r="E61" i="3"/>
  <c r="G61" i="3"/>
  <c r="E62" i="3"/>
  <c r="G62" i="3"/>
  <c r="E63" i="3"/>
  <c r="E64" i="3"/>
  <c r="K64" i="3"/>
  <c r="E65" i="3"/>
  <c r="E66" i="3"/>
  <c r="E67" i="3"/>
  <c r="E68" i="3"/>
  <c r="G68" i="3"/>
  <c r="E69" i="3"/>
  <c r="K69" i="3"/>
  <c r="G69" i="3"/>
  <c r="E70" i="3"/>
  <c r="G70" i="3"/>
  <c r="E71" i="3"/>
  <c r="E72" i="3"/>
  <c r="E73" i="3"/>
  <c r="G73" i="3"/>
  <c r="K16" i="3"/>
  <c r="K15" i="3"/>
  <c r="K12" i="3"/>
  <c r="K21" i="3"/>
  <c r="K29" i="3"/>
  <c r="K30" i="3"/>
  <c r="K34" i="3"/>
  <c r="K36" i="3"/>
  <c r="K42" i="3"/>
  <c r="K44" i="3"/>
  <c r="K52" i="3"/>
  <c r="K73" i="3"/>
  <c r="L16" i="3"/>
  <c r="L15" i="3"/>
  <c r="L12" i="3"/>
  <c r="L27" i="3"/>
  <c r="L34" i="3"/>
  <c r="L36" i="3"/>
  <c r="L39" i="3"/>
  <c r="L41" i="3"/>
  <c r="L42" i="3"/>
  <c r="L43" i="3"/>
  <c r="L59" i="3"/>
  <c r="L63" i="3"/>
  <c r="L68" i="3"/>
  <c r="L73" i="3"/>
  <c r="C16" i="3"/>
  <c r="C15" i="3"/>
  <c r="C12" i="3"/>
  <c r="N16" i="3"/>
  <c r="N15" i="3"/>
  <c r="N12" i="3"/>
  <c r="O16" i="3"/>
  <c r="O15" i="3"/>
  <c r="G4" i="3"/>
  <c r="P16" i="3"/>
  <c r="P15" i="3"/>
  <c r="P12" i="3"/>
  <c r="G5" i="3"/>
  <c r="Q16" i="3"/>
  <c r="Q15" i="3"/>
  <c r="Q12" i="3"/>
  <c r="G6" i="3"/>
  <c r="G7" i="3"/>
  <c r="E16" i="3"/>
  <c r="E15" i="3"/>
  <c r="E12" i="3"/>
  <c r="M16" i="3"/>
  <c r="M15" i="3"/>
  <c r="B10" i="3"/>
  <c r="D16" i="3"/>
  <c r="D15" i="3"/>
  <c r="D12" i="3"/>
  <c r="D74" i="3"/>
  <c r="K74" i="3" s="1"/>
  <c r="F74" i="3"/>
  <c r="E74" i="3"/>
  <c r="I74" i="3"/>
  <c r="D75" i="3"/>
  <c r="K75" i="3" s="1"/>
  <c r="E75" i="3"/>
  <c r="G75" i="3"/>
  <c r="D76" i="3"/>
  <c r="E76" i="3"/>
  <c r="D77" i="3"/>
  <c r="F77" i="3" s="1"/>
  <c r="E77" i="3"/>
  <c r="G77" i="3"/>
  <c r="D78" i="3"/>
  <c r="H78" i="3" s="1"/>
  <c r="E78" i="3"/>
  <c r="G78" i="3"/>
  <c r="D79" i="3"/>
  <c r="E79" i="3"/>
  <c r="G79" i="3"/>
  <c r="D80" i="3"/>
  <c r="K80" i="3" s="1"/>
  <c r="E80" i="3"/>
  <c r="G80" i="3"/>
  <c r="D81" i="3"/>
  <c r="E81" i="3"/>
  <c r="D82" i="3"/>
  <c r="J82" i="3" s="1"/>
  <c r="E82" i="3"/>
  <c r="G82" i="3"/>
  <c r="D83" i="3"/>
  <c r="L83" i="3" s="1"/>
  <c r="E83" i="3"/>
  <c r="G83" i="3"/>
  <c r="D84" i="3"/>
  <c r="E84" i="3"/>
  <c r="D85" i="3"/>
  <c r="I85" i="3"/>
  <c r="E85" i="3"/>
  <c r="G85" i="3"/>
  <c r="F85" i="3"/>
  <c r="D86" i="3"/>
  <c r="I86" i="3"/>
  <c r="E86" i="3"/>
  <c r="K86" i="3"/>
  <c r="F86" i="3"/>
  <c r="H86" i="3"/>
  <c r="J86" i="3"/>
  <c r="D87" i="3"/>
  <c r="J87" i="3"/>
  <c r="E87" i="3"/>
  <c r="G87" i="3"/>
  <c r="F87" i="3"/>
  <c r="H87" i="3"/>
  <c r="I87" i="3"/>
  <c r="K87" i="3"/>
  <c r="D88" i="3"/>
  <c r="H88" i="3"/>
  <c r="E88" i="3"/>
  <c r="K88" i="3"/>
  <c r="D89" i="3"/>
  <c r="F89" i="3"/>
  <c r="E89" i="3"/>
  <c r="H89" i="3"/>
  <c r="I89" i="3"/>
  <c r="J89" i="3"/>
  <c r="D90" i="3"/>
  <c r="I90" i="3"/>
  <c r="H90" i="3"/>
  <c r="E90" i="3"/>
  <c r="G90" i="3"/>
  <c r="F90" i="3"/>
  <c r="J90" i="3"/>
  <c r="K90" i="3"/>
  <c r="L90" i="3"/>
  <c r="D91" i="3"/>
  <c r="E91" i="3"/>
  <c r="D92" i="3"/>
  <c r="F92" i="3"/>
  <c r="E92" i="3"/>
  <c r="D93" i="3"/>
  <c r="E93" i="3"/>
  <c r="G93" i="3"/>
  <c r="D94" i="3"/>
  <c r="F94" i="3"/>
  <c r="E94" i="3"/>
  <c r="H94" i="3"/>
  <c r="D95" i="3"/>
  <c r="F95" i="3"/>
  <c r="E95" i="3"/>
  <c r="H95" i="3"/>
  <c r="I95" i="3"/>
  <c r="D96" i="3"/>
  <c r="H96" i="3"/>
  <c r="E96" i="3"/>
  <c r="D97" i="3"/>
  <c r="J97" i="3"/>
  <c r="E97" i="3"/>
  <c r="I97" i="3"/>
  <c r="D98" i="3"/>
  <c r="I98" i="3"/>
  <c r="H98" i="3"/>
  <c r="E98" i="3"/>
  <c r="K98" i="3"/>
  <c r="F98" i="3"/>
  <c r="J98" i="3"/>
  <c r="D99" i="3"/>
  <c r="K99" i="3"/>
  <c r="E99" i="3"/>
  <c r="L99" i="3"/>
  <c r="G99" i="3"/>
  <c r="D100" i="3"/>
  <c r="E100" i="3"/>
  <c r="D101" i="3"/>
  <c r="F101" i="3"/>
  <c r="H101" i="3"/>
  <c r="E101" i="3"/>
  <c r="G101" i="3"/>
  <c r="D102" i="3"/>
  <c r="H102" i="3"/>
  <c r="E102" i="3"/>
  <c r="G102" i="3"/>
  <c r="D103" i="3"/>
  <c r="I103" i="3"/>
  <c r="E103" i="3"/>
  <c r="K103" i="3"/>
  <c r="H103" i="3"/>
  <c r="D104" i="3"/>
  <c r="H104" i="3"/>
  <c r="E104" i="3"/>
  <c r="G104" i="3"/>
  <c r="L104" i="3"/>
  <c r="D105" i="3"/>
  <c r="E105" i="3"/>
  <c r="F105" i="3"/>
  <c r="H105" i="3"/>
  <c r="I105" i="3"/>
  <c r="J105" i="3"/>
  <c r="D106" i="3"/>
  <c r="H106" i="3"/>
  <c r="E106" i="3"/>
  <c r="F106" i="3"/>
  <c r="G106" i="3"/>
  <c r="I106" i="3"/>
  <c r="J106" i="3"/>
  <c r="K106" i="3"/>
  <c r="L106" i="3"/>
  <c r="D107" i="3"/>
  <c r="L107" i="3"/>
  <c r="E107" i="3"/>
  <c r="G107" i="3"/>
  <c r="D108" i="3"/>
  <c r="H108" i="3"/>
  <c r="E108" i="3"/>
  <c r="L108" i="3"/>
  <c r="D109" i="3"/>
  <c r="I109" i="3"/>
  <c r="H109" i="3"/>
  <c r="E109" i="3"/>
  <c r="G109" i="3"/>
  <c r="F109" i="3"/>
  <c r="D110" i="3"/>
  <c r="E110" i="3"/>
  <c r="G110" i="3"/>
  <c r="D111" i="3"/>
  <c r="E111" i="3"/>
  <c r="G111" i="3"/>
  <c r="D112" i="3"/>
  <c r="E112" i="3"/>
  <c r="G112" i="3"/>
  <c r="D113" i="3"/>
  <c r="H113" i="3"/>
  <c r="E113" i="3"/>
  <c r="F113" i="3"/>
  <c r="J113" i="3"/>
  <c r="D114" i="3"/>
  <c r="I114" i="3"/>
  <c r="E114" i="3"/>
  <c r="G114" i="3"/>
  <c r="K114" i="3"/>
  <c r="L114" i="3"/>
  <c r="D115" i="3"/>
  <c r="K115" i="3"/>
  <c r="E115" i="3"/>
  <c r="L115" i="3"/>
  <c r="G115" i="3"/>
  <c r="D116" i="3"/>
  <c r="F116" i="3"/>
  <c r="E116" i="3"/>
  <c r="L116" i="3"/>
  <c r="H116" i="3"/>
  <c r="D117" i="3"/>
  <c r="H117" i="3"/>
  <c r="E117" i="3"/>
  <c r="G117" i="3"/>
  <c r="F117" i="3"/>
  <c r="I117" i="3"/>
  <c r="D118" i="3"/>
  <c r="F118" i="3"/>
  <c r="E118" i="3"/>
  <c r="K118" i="3"/>
  <c r="G118" i="3"/>
  <c r="H118" i="3"/>
  <c r="J118" i="3"/>
  <c r="D119" i="3"/>
  <c r="H119" i="3"/>
  <c r="E119" i="3"/>
  <c r="G119" i="3"/>
  <c r="F119" i="3"/>
  <c r="I119" i="3"/>
  <c r="K119" i="3"/>
  <c r="D120" i="3"/>
  <c r="L120" i="3"/>
  <c r="E120" i="3"/>
  <c r="G120" i="3"/>
  <c r="K120" i="3"/>
  <c r="D121" i="3"/>
  <c r="F121" i="3"/>
  <c r="E121" i="3"/>
  <c r="J121" i="3"/>
  <c r="D122" i="3"/>
  <c r="H122" i="3"/>
  <c r="E122" i="3"/>
  <c r="L122" i="3"/>
  <c r="F122" i="3"/>
  <c r="I122" i="3"/>
  <c r="J122" i="3"/>
  <c r="K122" i="3"/>
  <c r="D123" i="3"/>
  <c r="K123" i="3"/>
  <c r="E123" i="3"/>
  <c r="G123" i="3"/>
  <c r="D124" i="3"/>
  <c r="F124" i="3"/>
  <c r="E124" i="3"/>
  <c r="L124" i="3"/>
  <c r="H124" i="3"/>
  <c r="D125" i="3"/>
  <c r="I125" i="3"/>
  <c r="E125" i="3"/>
  <c r="G125" i="3"/>
  <c r="F125" i="3"/>
  <c r="D126" i="3"/>
  <c r="J126" i="3"/>
  <c r="I126" i="3"/>
  <c r="E126" i="3"/>
  <c r="K126" i="3"/>
  <c r="F126" i="3"/>
  <c r="H126" i="3"/>
  <c r="D127" i="3"/>
  <c r="H127" i="3"/>
  <c r="J127" i="3"/>
  <c r="E127" i="3"/>
  <c r="K127" i="3"/>
  <c r="F127" i="3"/>
  <c r="I127" i="3"/>
  <c r="D128" i="3"/>
  <c r="H128" i="3"/>
  <c r="E128" i="3"/>
  <c r="K128" i="3"/>
  <c r="D129" i="3"/>
  <c r="E129" i="3"/>
  <c r="D130" i="3"/>
  <c r="F130" i="3"/>
  <c r="E130" i="3"/>
  <c r="I130" i="3"/>
  <c r="J130" i="3"/>
  <c r="D131" i="3"/>
  <c r="K131" i="3"/>
  <c r="E131" i="3"/>
  <c r="G131" i="3"/>
  <c r="L131" i="3"/>
  <c r="D132" i="3"/>
  <c r="F132" i="3"/>
  <c r="E132" i="3"/>
  <c r="L132" i="3"/>
  <c r="H132" i="3"/>
  <c r="D133" i="3"/>
  <c r="H133" i="3"/>
  <c r="E133" i="3"/>
  <c r="G133" i="3"/>
  <c r="F133" i="3"/>
  <c r="I133" i="3"/>
  <c r="D134" i="3"/>
  <c r="I134" i="3"/>
  <c r="E134" i="3"/>
  <c r="K134" i="3"/>
  <c r="F134" i="3"/>
  <c r="G134" i="3"/>
  <c r="H134" i="3"/>
  <c r="J134" i="3"/>
  <c r="D135" i="3"/>
  <c r="J135" i="3"/>
  <c r="E135" i="3"/>
  <c r="F135" i="3"/>
  <c r="G135" i="3"/>
  <c r="H135" i="3"/>
  <c r="I135" i="3"/>
  <c r="K135" i="3"/>
  <c r="D136" i="3"/>
  <c r="H136" i="3"/>
  <c r="E136" i="3"/>
  <c r="K136" i="3"/>
  <c r="G136" i="3"/>
  <c r="L136" i="3"/>
  <c r="D137" i="3"/>
  <c r="I137" i="3"/>
  <c r="E137" i="3"/>
  <c r="H137" i="3"/>
  <c r="D138" i="3"/>
  <c r="J138" i="3"/>
  <c r="E138" i="3"/>
  <c r="K138" i="3"/>
  <c r="I138" i="3"/>
  <c r="L138" i="3"/>
  <c r="D139" i="3"/>
  <c r="K139" i="3"/>
  <c r="E139" i="3"/>
  <c r="G139" i="3"/>
  <c r="L139" i="3"/>
  <c r="D140" i="3"/>
  <c r="F140" i="3"/>
  <c r="E140" i="3"/>
  <c r="L140" i="3"/>
  <c r="H140" i="3"/>
  <c r="D141" i="3"/>
  <c r="F141" i="3"/>
  <c r="E141" i="3"/>
  <c r="G141" i="3"/>
  <c r="I141" i="3"/>
  <c r="D142" i="3"/>
  <c r="H142" i="3"/>
  <c r="E142" i="3"/>
  <c r="G142" i="3"/>
  <c r="F142" i="3"/>
  <c r="J142" i="3"/>
  <c r="D143" i="3"/>
  <c r="H143" i="3"/>
  <c r="E143" i="3"/>
  <c r="G143" i="3"/>
  <c r="K143" i="3"/>
  <c r="D144" i="3"/>
  <c r="H144" i="3"/>
  <c r="E144" i="3"/>
  <c r="L144" i="3"/>
  <c r="G144" i="3"/>
  <c r="D145" i="3"/>
  <c r="J145" i="3"/>
  <c r="E145" i="3"/>
  <c r="F145" i="3"/>
  <c r="H145" i="3"/>
  <c r="I145" i="3"/>
  <c r="D146" i="3"/>
  <c r="L146" i="3"/>
  <c r="E146" i="3"/>
  <c r="G146" i="3"/>
  <c r="D147" i="3"/>
  <c r="E147" i="3"/>
  <c r="K147" i="3"/>
  <c r="D148" i="3"/>
  <c r="H148" i="3"/>
  <c r="E148" i="3"/>
  <c r="L148" i="3"/>
  <c r="D149" i="3"/>
  <c r="H149" i="3"/>
  <c r="E149" i="3"/>
  <c r="G149" i="3"/>
  <c r="I149" i="3"/>
  <c r="D150" i="3"/>
  <c r="I150" i="3"/>
  <c r="E150" i="3"/>
  <c r="K150" i="3"/>
  <c r="F150" i="3"/>
  <c r="H150" i="3"/>
  <c r="J150" i="3"/>
  <c r="D151" i="3"/>
  <c r="J151" i="3"/>
  <c r="E151" i="3"/>
  <c r="G151" i="3"/>
  <c r="F151" i="3"/>
  <c r="H151" i="3"/>
  <c r="I151" i="3"/>
  <c r="K151" i="3"/>
  <c r="D152" i="3"/>
  <c r="H152" i="3"/>
  <c r="E152" i="3"/>
  <c r="K152" i="3"/>
  <c r="D153" i="3"/>
  <c r="F153" i="3"/>
  <c r="E153" i="3"/>
  <c r="H153" i="3"/>
  <c r="I153" i="3"/>
  <c r="J153" i="3"/>
  <c r="D154" i="3"/>
  <c r="I154" i="3"/>
  <c r="E154" i="3"/>
  <c r="G154" i="3"/>
  <c r="F154" i="3"/>
  <c r="J154" i="3"/>
  <c r="K154" i="3"/>
  <c r="L154" i="3"/>
  <c r="D155" i="3"/>
  <c r="E155" i="3"/>
  <c r="D156" i="3"/>
  <c r="F156" i="3"/>
  <c r="E156" i="3"/>
  <c r="L156" i="3"/>
  <c r="D157" i="3"/>
  <c r="E157" i="3"/>
  <c r="G157" i="3"/>
  <c r="D158" i="3"/>
  <c r="F158" i="3"/>
  <c r="E158" i="3"/>
  <c r="H158" i="3"/>
  <c r="J158" i="3"/>
  <c r="D159" i="3"/>
  <c r="F159" i="3"/>
  <c r="E159" i="3"/>
  <c r="H159" i="3"/>
  <c r="I159" i="3"/>
  <c r="D160" i="3"/>
  <c r="H160" i="3"/>
  <c r="E160" i="3"/>
  <c r="D161" i="3"/>
  <c r="J161" i="3"/>
  <c r="E161" i="3"/>
  <c r="I161" i="3"/>
  <c r="D162" i="3"/>
  <c r="I162" i="3"/>
  <c r="H162" i="3"/>
  <c r="E162" i="3"/>
  <c r="K162" i="3"/>
  <c r="F162" i="3"/>
  <c r="J162" i="3"/>
  <c r="D163" i="3"/>
  <c r="K163" i="3"/>
  <c r="E163" i="3"/>
  <c r="G163" i="3"/>
  <c r="D164" i="3"/>
  <c r="E164" i="3"/>
  <c r="D165" i="3"/>
  <c r="F165" i="3"/>
  <c r="E165" i="3"/>
  <c r="G165" i="3"/>
  <c r="D166" i="3"/>
  <c r="H166" i="3"/>
  <c r="E166" i="3"/>
  <c r="K166" i="3"/>
  <c r="G166" i="3"/>
  <c r="D167" i="3"/>
  <c r="I167" i="3"/>
  <c r="E167" i="3"/>
  <c r="K167" i="3"/>
  <c r="H167" i="3"/>
  <c r="D168" i="3"/>
  <c r="H168" i="3"/>
  <c r="E168" i="3"/>
  <c r="K168" i="3"/>
  <c r="L168" i="3"/>
  <c r="D169" i="3"/>
  <c r="E169" i="3"/>
  <c r="F169" i="3"/>
  <c r="H169" i="3"/>
  <c r="I169" i="3"/>
  <c r="J169" i="3"/>
  <c r="D170" i="3"/>
  <c r="H170" i="3"/>
  <c r="E170" i="3"/>
  <c r="F170" i="3"/>
  <c r="G170" i="3"/>
  <c r="I170" i="3"/>
  <c r="J170" i="3"/>
  <c r="K170" i="3"/>
  <c r="L170" i="3"/>
  <c r="D171" i="3"/>
  <c r="L171" i="3"/>
  <c r="E171" i="3"/>
  <c r="K171" i="3"/>
  <c r="G171" i="3"/>
  <c r="D172" i="3"/>
  <c r="H172" i="3"/>
  <c r="E172" i="3"/>
  <c r="L172" i="3"/>
  <c r="D173" i="3"/>
  <c r="I173" i="3"/>
  <c r="H173" i="3"/>
  <c r="E173" i="3"/>
  <c r="G173" i="3"/>
  <c r="F173" i="3"/>
  <c r="D174" i="3"/>
  <c r="E174" i="3"/>
  <c r="G174" i="3"/>
  <c r="D175" i="3"/>
  <c r="E175" i="3"/>
  <c r="G175" i="3"/>
  <c r="D176" i="3"/>
  <c r="E176" i="3"/>
  <c r="G176" i="3"/>
  <c r="D177" i="3"/>
  <c r="I177" i="3"/>
  <c r="E177" i="3"/>
  <c r="H177" i="3"/>
  <c r="D178" i="3"/>
  <c r="J178" i="3"/>
  <c r="E178" i="3"/>
  <c r="K178" i="3"/>
  <c r="I178" i="3"/>
  <c r="L178" i="3"/>
  <c r="D179" i="3"/>
  <c r="K179" i="3"/>
  <c r="E179" i="3"/>
  <c r="G179" i="3"/>
  <c r="L179" i="3"/>
  <c r="D180" i="3"/>
  <c r="F180" i="3"/>
  <c r="E180" i="3"/>
  <c r="L180" i="3"/>
  <c r="H180" i="3"/>
  <c r="D181" i="3"/>
  <c r="F181" i="3"/>
  <c r="E181" i="3"/>
  <c r="G181" i="3"/>
  <c r="I181" i="3"/>
  <c r="D182" i="3"/>
  <c r="H182" i="3"/>
  <c r="E182" i="3"/>
  <c r="G182" i="3"/>
  <c r="F182" i="3"/>
  <c r="J182" i="3"/>
  <c r="D183" i="3"/>
  <c r="H183" i="3"/>
  <c r="E183" i="3"/>
  <c r="G183" i="3"/>
  <c r="K183" i="3"/>
  <c r="D184" i="3"/>
  <c r="I184" i="3"/>
  <c r="E184" i="3"/>
  <c r="L184" i="3"/>
  <c r="G184" i="3"/>
  <c r="D185" i="3"/>
  <c r="J185" i="3"/>
  <c r="E185" i="3"/>
  <c r="F185" i="3"/>
  <c r="H185" i="3"/>
  <c r="I185" i="3"/>
  <c r="D186" i="3"/>
  <c r="F186" i="3"/>
  <c r="E186" i="3"/>
  <c r="G186" i="3"/>
  <c r="D187" i="3"/>
  <c r="E187" i="3"/>
  <c r="G187" i="3"/>
  <c r="L187" i="3"/>
  <c r="D188" i="3"/>
  <c r="F188" i="3"/>
  <c r="E188" i="3"/>
  <c r="H188" i="3"/>
  <c r="D189" i="3"/>
  <c r="H189" i="3"/>
  <c r="E189" i="3"/>
  <c r="G189" i="3"/>
  <c r="F189" i="3"/>
  <c r="I189" i="3"/>
  <c r="D190" i="3"/>
  <c r="I190" i="3"/>
  <c r="E190" i="3"/>
  <c r="K190" i="3"/>
  <c r="F190" i="3"/>
  <c r="G190" i="3"/>
  <c r="H190" i="3"/>
  <c r="J190" i="3"/>
  <c r="D191" i="3"/>
  <c r="J191" i="3"/>
  <c r="E191" i="3"/>
  <c r="F191" i="3"/>
  <c r="G191" i="3"/>
  <c r="H191" i="3"/>
  <c r="I191" i="3"/>
  <c r="K191" i="3"/>
  <c r="D192" i="3"/>
  <c r="E192" i="3"/>
  <c r="L192" i="3"/>
  <c r="I192" i="3"/>
  <c r="D193" i="3"/>
  <c r="I193" i="3"/>
  <c r="E193" i="3"/>
  <c r="H193" i="3"/>
  <c r="D194" i="3"/>
  <c r="H194" i="3"/>
  <c r="E194" i="3"/>
  <c r="K194" i="3"/>
  <c r="I194" i="3"/>
  <c r="L194" i="3"/>
  <c r="D195" i="3"/>
  <c r="E195" i="3"/>
  <c r="G195" i="3"/>
  <c r="D196" i="3"/>
  <c r="F196" i="3"/>
  <c r="E196" i="3"/>
  <c r="H196" i="3"/>
  <c r="D197" i="3"/>
  <c r="F197" i="3"/>
  <c r="H197" i="3"/>
  <c r="E197" i="3"/>
  <c r="G197" i="3"/>
  <c r="I197" i="3"/>
  <c r="D198" i="3"/>
  <c r="I198" i="3"/>
  <c r="E198" i="3"/>
  <c r="G198" i="3"/>
  <c r="K198" i="3"/>
  <c r="F198" i="3"/>
  <c r="H198" i="3"/>
  <c r="J198" i="3"/>
  <c r="D199" i="3"/>
  <c r="J199" i="3"/>
  <c r="E199" i="3"/>
  <c r="F199" i="3"/>
  <c r="G199" i="3"/>
  <c r="H199" i="3"/>
  <c r="I199" i="3"/>
  <c r="K199" i="3"/>
  <c r="D200" i="3"/>
  <c r="E200" i="3"/>
  <c r="G200" i="3"/>
  <c r="D201" i="3"/>
  <c r="E201" i="3"/>
  <c r="I201" i="3"/>
  <c r="D202" i="3"/>
  <c r="I202" i="3"/>
  <c r="H202" i="3"/>
  <c r="E202" i="3"/>
  <c r="F202" i="3"/>
  <c r="J202" i="3"/>
  <c r="D203" i="3"/>
  <c r="E203" i="3"/>
  <c r="L203" i="3"/>
  <c r="D204" i="3"/>
  <c r="F204" i="3"/>
  <c r="E204" i="3"/>
  <c r="H204" i="3"/>
  <c r="D205" i="3"/>
  <c r="F205" i="3"/>
  <c r="E205" i="3"/>
  <c r="G205" i="3"/>
  <c r="I205" i="3"/>
  <c r="D206" i="3"/>
  <c r="I206" i="3"/>
  <c r="E206" i="3"/>
  <c r="G206" i="3"/>
  <c r="K206" i="3"/>
  <c r="F206" i="3"/>
  <c r="H206" i="3"/>
  <c r="J206" i="3"/>
  <c r="D207" i="3"/>
  <c r="J207" i="3"/>
  <c r="E207" i="3"/>
  <c r="F207" i="3"/>
  <c r="G207" i="3"/>
  <c r="H207" i="3"/>
  <c r="I207" i="3"/>
  <c r="K207" i="3"/>
  <c r="D208" i="3"/>
  <c r="E208" i="3"/>
  <c r="K208" i="3"/>
  <c r="G208" i="3"/>
  <c r="I208" i="3"/>
  <c r="L208" i="3"/>
  <c r="D209" i="3"/>
  <c r="F209" i="3"/>
  <c r="E209" i="3"/>
  <c r="H209" i="3"/>
  <c r="I209" i="3"/>
  <c r="J209" i="3"/>
  <c r="D210" i="3"/>
  <c r="I210" i="3"/>
  <c r="H210" i="3"/>
  <c r="E210" i="3"/>
  <c r="G210" i="3"/>
  <c r="J210" i="3"/>
  <c r="L210" i="3"/>
  <c r="D211" i="3"/>
  <c r="E211" i="3"/>
  <c r="D212" i="3"/>
  <c r="F212" i="3"/>
  <c r="E212" i="3"/>
  <c r="H212" i="3"/>
  <c r="D213" i="3"/>
  <c r="E213" i="3"/>
  <c r="G213" i="3"/>
  <c r="I213" i="3"/>
  <c r="D214" i="3"/>
  <c r="H214" i="3"/>
  <c r="I214" i="3"/>
  <c r="E214" i="3"/>
  <c r="J214" i="3"/>
  <c r="D215" i="3"/>
  <c r="J215" i="3"/>
  <c r="E215" i="3"/>
  <c r="G215" i="3"/>
  <c r="K215" i="3"/>
  <c r="D216" i="3"/>
  <c r="I216" i="3"/>
  <c r="E216" i="3"/>
  <c r="G216" i="3"/>
  <c r="D217" i="3"/>
  <c r="F217" i="3"/>
  <c r="E217" i="3"/>
  <c r="H217" i="3"/>
  <c r="I217" i="3"/>
  <c r="J217" i="3"/>
  <c r="D218" i="3"/>
  <c r="E218" i="3"/>
  <c r="G218" i="3"/>
  <c r="I218" i="3"/>
  <c r="J218" i="3"/>
  <c r="K218" i="3"/>
  <c r="L218" i="3"/>
  <c r="D219" i="3"/>
  <c r="E219" i="3"/>
  <c r="D220" i="3"/>
  <c r="F220" i="3"/>
  <c r="E220" i="3"/>
  <c r="H220" i="3"/>
  <c r="D221" i="3"/>
  <c r="H221" i="3"/>
  <c r="E221" i="3"/>
  <c r="G221" i="3"/>
  <c r="F221" i="3"/>
  <c r="I221" i="3"/>
  <c r="D222" i="3"/>
  <c r="F222" i="3"/>
  <c r="I222" i="3"/>
  <c r="E222" i="3"/>
  <c r="G222" i="3"/>
  <c r="K222" i="3"/>
  <c r="H222" i="3"/>
  <c r="J222" i="3"/>
  <c r="D223" i="3"/>
  <c r="H223" i="3"/>
  <c r="E223" i="3"/>
  <c r="G223" i="3"/>
  <c r="F223" i="3"/>
  <c r="D224" i="3"/>
  <c r="I224" i="3"/>
  <c r="E224" i="3"/>
  <c r="G224" i="3"/>
  <c r="D225" i="3"/>
  <c r="F225" i="3"/>
  <c r="E225" i="3"/>
  <c r="D226" i="3"/>
  <c r="H226" i="3"/>
  <c r="E226" i="3"/>
  <c r="F226" i="3"/>
  <c r="G226" i="3"/>
  <c r="I226" i="3"/>
  <c r="J226" i="3"/>
  <c r="K226" i="3"/>
  <c r="L226" i="3"/>
  <c r="D227" i="3"/>
  <c r="E227" i="3"/>
  <c r="G227" i="3"/>
  <c r="D228" i="3"/>
  <c r="F228" i="3"/>
  <c r="E228" i="3"/>
  <c r="H228" i="3"/>
  <c r="D229" i="3"/>
  <c r="H229" i="3"/>
  <c r="E229" i="3"/>
  <c r="G229" i="3"/>
  <c r="F229" i="3"/>
  <c r="I229" i="3"/>
  <c r="D230" i="3"/>
  <c r="I230" i="3"/>
  <c r="E230" i="3"/>
  <c r="K230" i="3"/>
  <c r="F230" i="3"/>
  <c r="G230" i="3"/>
  <c r="H230" i="3"/>
  <c r="J230" i="3"/>
  <c r="D231" i="3"/>
  <c r="H231" i="3"/>
  <c r="J231" i="3"/>
  <c r="E231" i="3"/>
  <c r="G231" i="3"/>
  <c r="I231" i="3"/>
  <c r="K231" i="3"/>
  <c r="D232" i="3"/>
  <c r="H232" i="3"/>
  <c r="E232" i="3"/>
  <c r="G232" i="3"/>
  <c r="D233" i="3"/>
  <c r="F233" i="3"/>
  <c r="E233" i="3"/>
  <c r="D234" i="3"/>
  <c r="H234" i="3"/>
  <c r="E234" i="3"/>
  <c r="G234" i="3"/>
  <c r="F234" i="3"/>
  <c r="I234" i="3"/>
  <c r="J234" i="3"/>
  <c r="D235" i="3"/>
  <c r="E235" i="3"/>
  <c r="G235" i="3"/>
  <c r="D236" i="3"/>
  <c r="H236" i="3"/>
  <c r="E236" i="3"/>
  <c r="D237" i="3"/>
  <c r="H237" i="3"/>
  <c r="E237" i="3"/>
  <c r="F237" i="3"/>
  <c r="I237" i="3"/>
  <c r="D238" i="3"/>
  <c r="H238" i="3"/>
  <c r="I238" i="3"/>
  <c r="E238" i="3"/>
  <c r="K238" i="3"/>
  <c r="F238" i="3"/>
  <c r="G238" i="3"/>
  <c r="J238" i="3"/>
  <c r="D239" i="3"/>
  <c r="H239" i="3"/>
  <c r="J239" i="3"/>
  <c r="E239" i="3"/>
  <c r="G239" i="3"/>
  <c r="K239" i="3"/>
  <c r="D240" i="3"/>
  <c r="H240" i="3"/>
  <c r="E240" i="3"/>
  <c r="G240" i="3"/>
  <c r="D241" i="3"/>
  <c r="F241" i="3"/>
  <c r="E241" i="3"/>
  <c r="D242" i="3"/>
  <c r="H242" i="3"/>
  <c r="E242" i="3"/>
  <c r="G242" i="3"/>
  <c r="F242" i="3"/>
  <c r="I242" i="3"/>
  <c r="J242" i="3"/>
  <c r="D243" i="3"/>
  <c r="E243" i="3"/>
  <c r="G243" i="3"/>
  <c r="D244" i="3"/>
  <c r="H244" i="3"/>
  <c r="E244" i="3"/>
  <c r="D245" i="3"/>
  <c r="H245" i="3"/>
  <c r="E245" i="3"/>
  <c r="F245" i="3"/>
  <c r="I245" i="3"/>
  <c r="D246" i="3"/>
  <c r="H246" i="3"/>
  <c r="I246" i="3"/>
  <c r="E246" i="3"/>
  <c r="K246" i="3"/>
  <c r="F246" i="3"/>
  <c r="G246" i="3"/>
  <c r="J246" i="3"/>
  <c r="D247" i="3"/>
  <c r="H247" i="3"/>
  <c r="J247" i="3"/>
  <c r="E247" i="3"/>
  <c r="G247" i="3"/>
  <c r="K247" i="3"/>
  <c r="D248" i="3"/>
  <c r="H248" i="3"/>
  <c r="E248" i="3"/>
  <c r="G248" i="3"/>
  <c r="D249" i="3"/>
  <c r="F249" i="3"/>
  <c r="E249" i="3"/>
  <c r="D250" i="3"/>
  <c r="H250" i="3"/>
  <c r="E250" i="3"/>
  <c r="G250" i="3"/>
  <c r="F250" i="3"/>
  <c r="I250" i="3"/>
  <c r="J250" i="3"/>
  <c r="D251" i="3"/>
  <c r="E251" i="3"/>
  <c r="G251" i="3"/>
  <c r="D252" i="3"/>
  <c r="H252" i="3"/>
  <c r="E252" i="3"/>
  <c r="D253" i="3"/>
  <c r="H253" i="3"/>
  <c r="E253" i="3"/>
  <c r="F253" i="3"/>
  <c r="I253" i="3"/>
  <c r="D254" i="3"/>
  <c r="H254" i="3"/>
  <c r="I254" i="3"/>
  <c r="E254" i="3"/>
  <c r="K254" i="3"/>
  <c r="F254" i="3"/>
  <c r="G254" i="3"/>
  <c r="J254" i="3"/>
  <c r="D255" i="3"/>
  <c r="H255" i="3"/>
  <c r="J255" i="3"/>
  <c r="E255" i="3"/>
  <c r="G255" i="3"/>
  <c r="K255" i="3"/>
  <c r="D256" i="3"/>
  <c r="H256" i="3"/>
  <c r="E256" i="3"/>
  <c r="G256" i="3"/>
  <c r="D257" i="3"/>
  <c r="F257" i="3"/>
  <c r="E257" i="3"/>
  <c r="D258" i="3"/>
  <c r="H258" i="3"/>
  <c r="E258" i="3"/>
  <c r="G258" i="3"/>
  <c r="F258" i="3"/>
  <c r="I258" i="3"/>
  <c r="J258" i="3"/>
  <c r="D259" i="3"/>
  <c r="E259" i="3"/>
  <c r="G259" i="3"/>
  <c r="D260" i="3"/>
  <c r="H260" i="3"/>
  <c r="E260" i="3"/>
  <c r="D261" i="3"/>
  <c r="I261" i="3"/>
  <c r="E261" i="3"/>
  <c r="F261" i="3"/>
  <c r="D262" i="3"/>
  <c r="J262" i="3"/>
  <c r="E262" i="3"/>
  <c r="G262" i="3"/>
  <c r="H262" i="3"/>
  <c r="D263" i="3"/>
  <c r="H263" i="3"/>
  <c r="J263" i="3"/>
  <c r="E263" i="3"/>
  <c r="K263" i="3"/>
  <c r="F263" i="3"/>
  <c r="I263" i="3"/>
  <c r="D264" i="3"/>
  <c r="H264" i="3"/>
  <c r="L264" i="3"/>
  <c r="E264" i="3"/>
  <c r="G264" i="3"/>
  <c r="K264" i="3"/>
  <c r="I264" i="3"/>
  <c r="D265" i="3"/>
  <c r="J265" i="3"/>
  <c r="E265" i="3"/>
  <c r="F265" i="3"/>
  <c r="H265" i="3"/>
  <c r="I265" i="3"/>
  <c r="D266" i="3"/>
  <c r="H266" i="3"/>
  <c r="E266" i="3"/>
  <c r="K266" i="3"/>
  <c r="F266" i="3"/>
  <c r="G266" i="3"/>
  <c r="I266" i="3"/>
  <c r="J266" i="3"/>
  <c r="D267" i="3"/>
  <c r="E267" i="3"/>
  <c r="G267" i="3"/>
  <c r="D268" i="3"/>
  <c r="E268" i="3"/>
  <c r="D269" i="3"/>
  <c r="F269" i="3"/>
  <c r="E269" i="3"/>
  <c r="I269" i="3"/>
  <c r="D270" i="3"/>
  <c r="J270" i="3"/>
  <c r="I270" i="3"/>
  <c r="E270" i="3"/>
  <c r="F270" i="3"/>
  <c r="H270" i="3"/>
  <c r="D271" i="3"/>
  <c r="J271" i="3"/>
  <c r="E271" i="3"/>
  <c r="K271" i="3"/>
  <c r="F271" i="3"/>
  <c r="G271" i="3"/>
  <c r="H271" i="3"/>
  <c r="I271" i="3"/>
  <c r="D272" i="3"/>
  <c r="I272" i="3"/>
  <c r="E272" i="3"/>
  <c r="G272" i="3"/>
  <c r="H272" i="3"/>
  <c r="L272" i="3"/>
  <c r="D273" i="3"/>
  <c r="I273" i="3"/>
  <c r="E273" i="3"/>
  <c r="H273" i="3"/>
  <c r="D274" i="3"/>
  <c r="J274" i="3"/>
  <c r="E274" i="3"/>
  <c r="K274" i="3"/>
  <c r="I274" i="3"/>
  <c r="D275" i="3"/>
  <c r="J275" i="3"/>
  <c r="E275" i="3"/>
  <c r="L275" i="3"/>
  <c r="K275" i="3"/>
  <c r="D276" i="3"/>
  <c r="E276" i="3"/>
  <c r="K276" i="3"/>
  <c r="H276" i="3"/>
  <c r="D277" i="3"/>
  <c r="E277" i="3"/>
  <c r="D278" i="3"/>
  <c r="H278" i="3"/>
  <c r="I278" i="3"/>
  <c r="E278" i="3"/>
  <c r="F278" i="3"/>
  <c r="G278" i="3"/>
  <c r="D279" i="3"/>
  <c r="J279" i="3"/>
  <c r="E279" i="3"/>
  <c r="K279" i="3"/>
  <c r="G279" i="3"/>
  <c r="D280" i="3"/>
  <c r="H280" i="3"/>
  <c r="E280" i="3"/>
  <c r="G280" i="3"/>
  <c r="D281" i="3"/>
  <c r="E281" i="3"/>
  <c r="F281" i="3"/>
  <c r="H281" i="3"/>
  <c r="I281" i="3"/>
  <c r="J281" i="3"/>
  <c r="D282" i="3"/>
  <c r="I282" i="3"/>
  <c r="H282" i="3"/>
  <c r="E282" i="3"/>
  <c r="G282" i="3"/>
  <c r="K282" i="3"/>
  <c r="L282" i="3"/>
  <c r="D283" i="3"/>
  <c r="J283" i="3"/>
  <c r="E283" i="3"/>
  <c r="G283" i="3"/>
  <c r="D284" i="3"/>
  <c r="H284" i="3"/>
  <c r="E284" i="3"/>
  <c r="K284" i="3"/>
  <c r="D285" i="3"/>
  <c r="F285" i="3"/>
  <c r="E285" i="3"/>
  <c r="D286" i="3"/>
  <c r="F286" i="3"/>
  <c r="E286" i="3"/>
  <c r="G286" i="3"/>
  <c r="J286" i="3"/>
  <c r="D287" i="3"/>
  <c r="H287" i="3"/>
  <c r="J287" i="3"/>
  <c r="E287" i="3"/>
  <c r="G287" i="3"/>
  <c r="K287" i="3"/>
  <c r="D288" i="3"/>
  <c r="I288" i="3"/>
  <c r="E288" i="3"/>
  <c r="G288" i="3"/>
  <c r="H288" i="3"/>
  <c r="D289" i="3"/>
  <c r="J289" i="3"/>
  <c r="E289" i="3"/>
  <c r="F289" i="3"/>
  <c r="H289" i="3"/>
  <c r="I289" i="3"/>
  <c r="D290" i="3"/>
  <c r="H290" i="3"/>
  <c r="E290" i="3"/>
  <c r="K290" i="3"/>
  <c r="F290" i="3"/>
  <c r="G290" i="3"/>
  <c r="I290" i="3"/>
  <c r="J290" i="3"/>
  <c r="D291" i="3"/>
  <c r="J291" i="3"/>
  <c r="E291" i="3"/>
  <c r="G291" i="3"/>
  <c r="D292" i="3"/>
  <c r="H292" i="3"/>
  <c r="E292" i="3"/>
  <c r="L292" i="3"/>
  <c r="D293" i="3"/>
  <c r="I293" i="3"/>
  <c r="F293" i="3"/>
  <c r="E293" i="3"/>
  <c r="L293" i="3"/>
  <c r="D294" i="3"/>
  <c r="I294" i="3"/>
  <c r="E294" i="3"/>
  <c r="F294" i="3"/>
  <c r="G294" i="3"/>
  <c r="H294" i="3"/>
  <c r="J294" i="3"/>
  <c r="D295" i="3"/>
  <c r="J295" i="3"/>
  <c r="E295" i="3"/>
  <c r="G295" i="3"/>
  <c r="F295" i="3"/>
  <c r="H295" i="3"/>
  <c r="I295" i="3"/>
  <c r="D296" i="3"/>
  <c r="H296" i="3"/>
  <c r="E296" i="3"/>
  <c r="G296" i="3"/>
  <c r="D297" i="3"/>
  <c r="F297" i="3"/>
  <c r="E297" i="3"/>
  <c r="J297" i="3"/>
  <c r="D298" i="3"/>
  <c r="I298" i="3"/>
  <c r="H298" i="3"/>
  <c r="E298" i="3"/>
  <c r="L298" i="3"/>
  <c r="F298" i="3"/>
  <c r="K298" i="3"/>
  <c r="D299" i="3"/>
  <c r="J299" i="3"/>
  <c r="E299" i="3"/>
  <c r="K299" i="3"/>
  <c r="G299" i="3"/>
  <c r="D300" i="3"/>
  <c r="E300" i="3"/>
  <c r="K300" i="3"/>
  <c r="H300" i="3"/>
  <c r="D301" i="3"/>
  <c r="I301" i="3"/>
  <c r="E301" i="3"/>
  <c r="L301" i="3"/>
  <c r="F301" i="3"/>
  <c r="D302" i="3"/>
  <c r="J302" i="3"/>
  <c r="I302" i="3"/>
  <c r="E302" i="3"/>
  <c r="F302" i="3"/>
  <c r="H302" i="3"/>
  <c r="D303" i="3"/>
  <c r="J303" i="3"/>
  <c r="E303" i="3"/>
  <c r="K303" i="3"/>
  <c r="F303" i="3"/>
  <c r="G303" i="3"/>
  <c r="H303" i="3"/>
  <c r="I303" i="3"/>
  <c r="D304" i="3"/>
  <c r="F304" i="3"/>
  <c r="E304" i="3"/>
  <c r="L304" i="3"/>
  <c r="K304" i="3"/>
  <c r="G304" i="3"/>
  <c r="H304" i="3"/>
  <c r="I304" i="3"/>
  <c r="D305" i="3"/>
  <c r="E305" i="3"/>
  <c r="K305" i="3"/>
  <c r="F305" i="3"/>
  <c r="H305" i="3"/>
  <c r="I305" i="3"/>
  <c r="J305" i="3"/>
  <c r="D306" i="3"/>
  <c r="H306" i="3"/>
  <c r="E306" i="3"/>
  <c r="G306" i="3"/>
  <c r="D307" i="3"/>
  <c r="J307" i="3"/>
  <c r="E307" i="3"/>
  <c r="G307" i="3"/>
  <c r="K307" i="3"/>
  <c r="D308" i="3"/>
  <c r="E308" i="3"/>
  <c r="D309" i="3"/>
  <c r="F309" i="3"/>
  <c r="E309" i="3"/>
  <c r="G309" i="3"/>
  <c r="D310" i="3"/>
  <c r="H310" i="3"/>
  <c r="I310" i="3"/>
  <c r="E310" i="3"/>
  <c r="F310" i="3"/>
  <c r="D311" i="3"/>
  <c r="E311" i="3"/>
  <c r="K311" i="3"/>
  <c r="G311" i="3"/>
  <c r="D312" i="3"/>
  <c r="E312" i="3"/>
  <c r="G312" i="3"/>
  <c r="D313" i="3"/>
  <c r="I313" i="3"/>
  <c r="E313" i="3"/>
  <c r="H313" i="3"/>
  <c r="K313" i="3"/>
  <c r="D314" i="3"/>
  <c r="J314" i="3"/>
  <c r="H314" i="3"/>
  <c r="E314" i="3"/>
  <c r="G314" i="3"/>
  <c r="D315" i="3"/>
  <c r="J315" i="3"/>
  <c r="E315" i="3"/>
  <c r="L315" i="3"/>
  <c r="G315" i="3"/>
  <c r="D316" i="3"/>
  <c r="F316" i="3"/>
  <c r="E316" i="3"/>
  <c r="H316" i="3"/>
  <c r="D317" i="3"/>
  <c r="E317" i="3"/>
  <c r="G317" i="3"/>
  <c r="D318" i="3"/>
  <c r="I318" i="3"/>
  <c r="E318" i="3"/>
  <c r="G318" i="3"/>
  <c r="F318" i="3"/>
  <c r="H318" i="3"/>
  <c r="J318" i="3"/>
  <c r="D319" i="3"/>
  <c r="H319" i="3"/>
  <c r="E319" i="3"/>
  <c r="F319" i="3"/>
  <c r="G319" i="3"/>
  <c r="I319" i="3"/>
  <c r="D320" i="3"/>
  <c r="F320" i="3"/>
  <c r="E320" i="3"/>
  <c r="G320" i="3"/>
  <c r="D321" i="3"/>
  <c r="I321" i="3"/>
  <c r="E321" i="3"/>
  <c r="K321" i="3"/>
  <c r="F321" i="3"/>
  <c r="H321" i="3"/>
  <c r="D322" i="3"/>
  <c r="E322" i="3"/>
  <c r="G322" i="3"/>
  <c r="D323" i="3"/>
  <c r="E323" i="3"/>
  <c r="J323" i="3"/>
  <c r="D324" i="3"/>
  <c r="H324" i="3"/>
  <c r="E324" i="3"/>
  <c r="K324" i="3"/>
  <c r="D325" i="3"/>
  <c r="I325" i="3"/>
  <c r="E325" i="3"/>
  <c r="G325" i="3"/>
  <c r="F325" i="3"/>
  <c r="D326" i="3"/>
  <c r="E326" i="3"/>
  <c r="G326" i="3"/>
  <c r="D327" i="3"/>
  <c r="J327" i="3"/>
  <c r="E327" i="3"/>
  <c r="K327" i="3"/>
  <c r="F327" i="3"/>
  <c r="G327" i="3"/>
  <c r="H327" i="3"/>
  <c r="I327" i="3"/>
  <c r="D328" i="3"/>
  <c r="F328" i="3"/>
  <c r="E328" i="3"/>
  <c r="G328" i="3"/>
  <c r="J328" i="3"/>
  <c r="D329" i="3"/>
  <c r="J329" i="3"/>
  <c r="E329" i="3"/>
  <c r="K329" i="3"/>
  <c r="I329" i="3"/>
  <c r="D330" i="3"/>
  <c r="J330" i="3"/>
  <c r="E330" i="3"/>
  <c r="K330" i="3"/>
  <c r="I330" i="3"/>
  <c r="L330" i="3"/>
  <c r="D331" i="3"/>
  <c r="J331" i="3"/>
  <c r="E331" i="3"/>
  <c r="K331" i="3"/>
  <c r="D332" i="3"/>
  <c r="E332" i="3"/>
  <c r="D333" i="3"/>
  <c r="L333" i="3"/>
  <c r="E333" i="3"/>
  <c r="G333" i="3"/>
  <c r="F333" i="3"/>
  <c r="D334" i="3"/>
  <c r="H334" i="3"/>
  <c r="I334" i="3"/>
  <c r="E334" i="3"/>
  <c r="G334" i="3"/>
  <c r="F334" i="3"/>
  <c r="J334" i="3"/>
  <c r="D335" i="3"/>
  <c r="H335" i="3"/>
  <c r="J335" i="3"/>
  <c r="E335" i="3"/>
  <c r="G335" i="3"/>
  <c r="F335" i="3"/>
  <c r="K335" i="3"/>
  <c r="D336" i="3"/>
  <c r="F336" i="3"/>
  <c r="E336" i="3"/>
  <c r="G336" i="3"/>
  <c r="J336" i="3"/>
  <c r="D337" i="3"/>
  <c r="E337" i="3"/>
  <c r="K337" i="3"/>
  <c r="F337" i="3"/>
  <c r="H337" i="3"/>
  <c r="I337" i="3"/>
  <c r="J337" i="3"/>
  <c r="D11" i="4"/>
  <c r="D12" i="4"/>
  <c r="D13" i="4"/>
  <c r="C9" i="4"/>
  <c r="D9" i="4"/>
  <c r="E21" i="4"/>
  <c r="F21" i="4"/>
  <c r="G21" i="4"/>
  <c r="E22" i="4"/>
  <c r="F22" i="4"/>
  <c r="G22" i="4"/>
  <c r="N22" i="4"/>
  <c r="E23" i="4"/>
  <c r="F23" i="4"/>
  <c r="G23" i="4"/>
  <c r="N23" i="4"/>
  <c r="E24" i="4"/>
  <c r="F24" i="4"/>
  <c r="G24" i="4"/>
  <c r="E25" i="4"/>
  <c r="F25" i="4"/>
  <c r="G25" i="4"/>
  <c r="R25" i="4"/>
  <c r="E26" i="4"/>
  <c r="F26" i="4"/>
  <c r="G26" i="4"/>
  <c r="E27" i="4"/>
  <c r="F27" i="4"/>
  <c r="G27" i="4"/>
  <c r="R27" i="4"/>
  <c r="E28" i="4"/>
  <c r="F28" i="4"/>
  <c r="G28" i="4"/>
  <c r="N28" i="4"/>
  <c r="E29" i="4"/>
  <c r="F29" i="4"/>
  <c r="G29" i="4"/>
  <c r="N29" i="4"/>
  <c r="E30" i="4"/>
  <c r="F30" i="4"/>
  <c r="G30" i="4"/>
  <c r="N30" i="4"/>
  <c r="E31" i="4"/>
  <c r="F31" i="4"/>
  <c r="G31" i="4"/>
  <c r="N31" i="4"/>
  <c r="E32" i="4"/>
  <c r="F32" i="4"/>
  <c r="G32" i="4"/>
  <c r="E33" i="4"/>
  <c r="F33" i="4"/>
  <c r="G33" i="4"/>
  <c r="R33" i="4"/>
  <c r="E34" i="4"/>
  <c r="F34" i="4"/>
  <c r="G34" i="4"/>
  <c r="E35" i="4"/>
  <c r="F35" i="4"/>
  <c r="G35" i="4"/>
  <c r="N35" i="4"/>
  <c r="E36" i="4"/>
  <c r="F36" i="4"/>
  <c r="G36" i="4"/>
  <c r="N36" i="4"/>
  <c r="E37" i="4"/>
  <c r="F37" i="4"/>
  <c r="G37" i="4"/>
  <c r="E38" i="4"/>
  <c r="F38" i="4"/>
  <c r="G38" i="4"/>
  <c r="R38" i="4"/>
  <c r="N38" i="4"/>
  <c r="E39" i="4"/>
  <c r="F39" i="4"/>
  <c r="G39" i="4"/>
  <c r="R39" i="4"/>
  <c r="E40" i="4"/>
  <c r="F40" i="4"/>
  <c r="G40" i="4"/>
  <c r="N40" i="4"/>
  <c r="E41" i="4"/>
  <c r="F41" i="4"/>
  <c r="G41" i="4"/>
  <c r="E42" i="4"/>
  <c r="F42" i="4"/>
  <c r="G42" i="4"/>
  <c r="E43" i="4"/>
  <c r="F43" i="4"/>
  <c r="G43" i="4"/>
  <c r="R43" i="4"/>
  <c r="E44" i="4"/>
  <c r="F44" i="4"/>
  <c r="G44" i="4"/>
  <c r="E45" i="4"/>
  <c r="F45" i="4"/>
  <c r="G45" i="4"/>
  <c r="E46" i="4"/>
  <c r="F46" i="4"/>
  <c r="G46" i="4"/>
  <c r="R46" i="4"/>
  <c r="E47" i="4"/>
  <c r="F47" i="4"/>
  <c r="G47" i="4"/>
  <c r="E48" i="4"/>
  <c r="F48" i="4"/>
  <c r="G48" i="4"/>
  <c r="N48" i="4"/>
  <c r="E49" i="4"/>
  <c r="F49" i="4"/>
  <c r="G49" i="4"/>
  <c r="E50" i="4"/>
  <c r="F50" i="4"/>
  <c r="G50" i="4"/>
  <c r="E51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J56" i="4"/>
  <c r="E57" i="4"/>
  <c r="F57" i="4"/>
  <c r="G57" i="4"/>
  <c r="I57" i="4"/>
  <c r="E58" i="4"/>
  <c r="F58" i="4"/>
  <c r="G58" i="4"/>
  <c r="I58" i="4"/>
  <c r="E59" i="4"/>
  <c r="F59" i="4"/>
  <c r="G59" i="4"/>
  <c r="J59" i="4"/>
  <c r="E60" i="4"/>
  <c r="F60" i="4"/>
  <c r="G60" i="4"/>
  <c r="F16" i="4"/>
  <c r="F17" i="4" s="1"/>
  <c r="C17" i="4"/>
  <c r="G19" i="4"/>
  <c r="B21" i="4"/>
  <c r="Q21" i="4"/>
  <c r="B22" i="4"/>
  <c r="Q22" i="4"/>
  <c r="B23" i="4"/>
  <c r="Q23" i="4"/>
  <c r="B24" i="4"/>
  <c r="Q24" i="4"/>
  <c r="B25" i="4"/>
  <c r="Q25" i="4"/>
  <c r="B26" i="4"/>
  <c r="Q26" i="4"/>
  <c r="B27" i="4"/>
  <c r="N27" i="4"/>
  <c r="Q27" i="4"/>
  <c r="B28" i="4"/>
  <c r="Q28" i="4"/>
  <c r="B29" i="4"/>
  <c r="Q29" i="4"/>
  <c r="B30" i="4"/>
  <c r="Q30" i="4"/>
  <c r="B31" i="4"/>
  <c r="Q31" i="4"/>
  <c r="B32" i="4"/>
  <c r="Q32" i="4"/>
  <c r="B33" i="4"/>
  <c r="N33" i="4"/>
  <c r="Q33" i="4"/>
  <c r="B34" i="4"/>
  <c r="Q34" i="4"/>
  <c r="B35" i="4"/>
  <c r="Q35" i="4"/>
  <c r="B36" i="4"/>
  <c r="Q36" i="4"/>
  <c r="B37" i="4"/>
  <c r="Q37" i="4"/>
  <c r="B38" i="4"/>
  <c r="Q38" i="4"/>
  <c r="B39" i="4"/>
  <c r="Q39" i="4"/>
  <c r="B40" i="4"/>
  <c r="Q40" i="4"/>
  <c r="B41" i="4"/>
  <c r="Q41" i="4"/>
  <c r="B42" i="4"/>
  <c r="Q42" i="4"/>
  <c r="Q43" i="4"/>
  <c r="B44" i="4"/>
  <c r="Q44" i="4"/>
  <c r="Q45" i="4"/>
  <c r="B46" i="4"/>
  <c r="N46" i="4"/>
  <c r="Q46" i="4"/>
  <c r="Q47" i="4"/>
  <c r="B48" i="4"/>
  <c r="Q48" i="4"/>
  <c r="B49" i="4"/>
  <c r="Q49" i="4"/>
  <c r="B50" i="4"/>
  <c r="Q50" i="4"/>
  <c r="B51" i="4"/>
  <c r="Q51" i="4"/>
  <c r="B52" i="4"/>
  <c r="Q52" i="4"/>
  <c r="Q53" i="4"/>
  <c r="Q54" i="4"/>
  <c r="Q55" i="4"/>
  <c r="Q56" i="4"/>
  <c r="Q57" i="4"/>
  <c r="Q58" i="4"/>
  <c r="Q59" i="4"/>
  <c r="K60" i="4"/>
  <c r="Q60" i="4"/>
  <c r="H16" i="2"/>
  <c r="H15" i="2"/>
  <c r="J16" i="2"/>
  <c r="J15" i="2"/>
  <c r="I16" i="2"/>
  <c r="I15" i="2"/>
  <c r="F16" i="2"/>
  <c r="F15" i="2"/>
  <c r="F12" i="2"/>
  <c r="G16" i="2"/>
  <c r="G15" i="2"/>
  <c r="K16" i="2"/>
  <c r="K15" i="2"/>
  <c r="L16" i="2"/>
  <c r="L15" i="2"/>
  <c r="C16" i="2"/>
  <c r="C15" i="2"/>
  <c r="N16" i="2"/>
  <c r="N15" i="2"/>
  <c r="O16" i="2"/>
  <c r="O15" i="2"/>
  <c r="O12" i="2"/>
  <c r="G4" i="2"/>
  <c r="P16" i="2"/>
  <c r="P15" i="2"/>
  <c r="G5" i="2"/>
  <c r="Q16" i="2"/>
  <c r="Q15" i="2"/>
  <c r="G6" i="2"/>
  <c r="G7" i="2"/>
  <c r="E16" i="2"/>
  <c r="E15" i="2"/>
  <c r="M16" i="2"/>
  <c r="M15" i="2"/>
  <c r="D16" i="2"/>
  <c r="D15" i="2"/>
  <c r="D12" i="2"/>
  <c r="D99" i="2"/>
  <c r="J99" i="2"/>
  <c r="E99" i="2"/>
  <c r="L99" i="2"/>
  <c r="D100" i="2"/>
  <c r="H100" i="2"/>
  <c r="E100" i="2"/>
  <c r="D101" i="2"/>
  <c r="I101" i="2"/>
  <c r="E101" i="2"/>
  <c r="F101" i="2"/>
  <c r="D102" i="2"/>
  <c r="H102" i="2"/>
  <c r="E102" i="2"/>
  <c r="G102" i="2"/>
  <c r="D103" i="2"/>
  <c r="F103" i="2"/>
  <c r="J103" i="2"/>
  <c r="E103" i="2"/>
  <c r="L103" i="2"/>
  <c r="H103" i="2"/>
  <c r="I103" i="2"/>
  <c r="K103" i="2"/>
  <c r="D104" i="2"/>
  <c r="F104" i="2"/>
  <c r="E104" i="2"/>
  <c r="G104" i="2"/>
  <c r="D105" i="2"/>
  <c r="H105" i="2"/>
  <c r="E105" i="2"/>
  <c r="K105" i="2"/>
  <c r="F105" i="2"/>
  <c r="I105" i="2"/>
  <c r="D106" i="2"/>
  <c r="F106" i="2"/>
  <c r="H106" i="2"/>
  <c r="E106" i="2"/>
  <c r="G106" i="2"/>
  <c r="D107" i="2"/>
  <c r="E107" i="2"/>
  <c r="G107" i="2"/>
  <c r="K107" i="2"/>
  <c r="D108" i="2"/>
  <c r="L108" i="2"/>
  <c r="F108" i="2"/>
  <c r="E108" i="2"/>
  <c r="D109" i="2"/>
  <c r="I109" i="2"/>
  <c r="E109" i="2"/>
  <c r="G109" i="2"/>
  <c r="F109" i="2"/>
  <c r="L109" i="2"/>
  <c r="D110" i="2"/>
  <c r="F110" i="2"/>
  <c r="E110" i="2"/>
  <c r="G110" i="2"/>
  <c r="H110" i="2"/>
  <c r="D111" i="2"/>
  <c r="J111" i="2"/>
  <c r="E111" i="2"/>
  <c r="K111" i="2"/>
  <c r="F111" i="2"/>
  <c r="G111" i="2"/>
  <c r="H111" i="2"/>
  <c r="I111" i="2"/>
  <c r="L111" i="2"/>
  <c r="D112" i="2"/>
  <c r="E112" i="2"/>
  <c r="G112" i="2"/>
  <c r="K112" i="2"/>
  <c r="I112" i="2"/>
  <c r="D113" i="2"/>
  <c r="F113" i="2"/>
  <c r="E113" i="2"/>
  <c r="H113" i="2"/>
  <c r="I113" i="2"/>
  <c r="J113" i="2"/>
  <c r="D114" i="2"/>
  <c r="H114" i="2"/>
  <c r="E114" i="2"/>
  <c r="G114" i="2"/>
  <c r="I114" i="2"/>
  <c r="D115" i="2"/>
  <c r="J115" i="2"/>
  <c r="E115" i="2"/>
  <c r="L115" i="2"/>
  <c r="D116" i="2"/>
  <c r="H116" i="2"/>
  <c r="E116" i="2"/>
  <c r="F116" i="2"/>
  <c r="D117" i="2"/>
  <c r="E117" i="2"/>
  <c r="F117" i="2"/>
  <c r="I117" i="2"/>
  <c r="D118" i="2"/>
  <c r="I118" i="2"/>
  <c r="E118" i="2"/>
  <c r="G118" i="2"/>
  <c r="H118" i="2"/>
  <c r="D119" i="2"/>
  <c r="I119" i="2"/>
  <c r="J119" i="2"/>
  <c r="E119" i="2"/>
  <c r="K119" i="2"/>
  <c r="L119" i="2"/>
  <c r="D120" i="2"/>
  <c r="F120" i="2"/>
  <c r="E120" i="2"/>
  <c r="G120" i="2"/>
  <c r="D121" i="2"/>
  <c r="F121" i="2"/>
  <c r="E121" i="2"/>
  <c r="K121" i="2"/>
  <c r="H121" i="2"/>
  <c r="I121" i="2"/>
  <c r="J121" i="2"/>
  <c r="D122" i="2"/>
  <c r="F122" i="2"/>
  <c r="E122" i="2"/>
  <c r="G122" i="2"/>
  <c r="D123" i="2"/>
  <c r="E123" i="2"/>
  <c r="G123" i="2"/>
  <c r="D124" i="2"/>
  <c r="F124" i="2"/>
  <c r="E124" i="2"/>
  <c r="K124" i="2"/>
  <c r="L124" i="2"/>
  <c r="D125" i="2"/>
  <c r="H125" i="2"/>
  <c r="E125" i="2"/>
  <c r="K125" i="2"/>
  <c r="F125" i="2"/>
  <c r="I125" i="2"/>
  <c r="J125" i="2"/>
  <c r="D126" i="2"/>
  <c r="F126" i="2"/>
  <c r="I126" i="2"/>
  <c r="E126" i="2"/>
  <c r="K126" i="2"/>
  <c r="L126" i="2"/>
  <c r="G126" i="2"/>
  <c r="H126" i="2"/>
  <c r="J126" i="2"/>
  <c r="D127" i="2"/>
  <c r="F127" i="2"/>
  <c r="E127" i="2"/>
  <c r="K127" i="2"/>
  <c r="G127" i="2"/>
  <c r="H127" i="2"/>
  <c r="I127" i="2"/>
  <c r="D128" i="2"/>
  <c r="F128" i="2"/>
  <c r="E128" i="2"/>
  <c r="G128" i="2"/>
  <c r="D129" i="2"/>
  <c r="J129" i="2"/>
  <c r="E129" i="2"/>
  <c r="D130" i="2"/>
  <c r="H130" i="2"/>
  <c r="E130" i="2"/>
  <c r="G130" i="2"/>
  <c r="D131" i="2"/>
  <c r="H131" i="2"/>
  <c r="E131" i="2"/>
  <c r="G131" i="2"/>
  <c r="L131" i="2"/>
  <c r="J131" i="2"/>
  <c r="D132" i="2"/>
  <c r="I132" i="2"/>
  <c r="E132" i="2"/>
  <c r="D133" i="2"/>
  <c r="H133" i="2"/>
  <c r="E133" i="2"/>
  <c r="K133" i="2"/>
  <c r="I133" i="2"/>
  <c r="D134" i="2"/>
  <c r="I134" i="2"/>
  <c r="E134" i="2"/>
  <c r="K134" i="2"/>
  <c r="L134" i="2"/>
  <c r="D135" i="2"/>
  <c r="J135" i="2"/>
  <c r="E135" i="2"/>
  <c r="G135" i="2"/>
  <c r="H135" i="2"/>
  <c r="D136" i="2"/>
  <c r="F136" i="2"/>
  <c r="E136" i="2"/>
  <c r="G136" i="2"/>
  <c r="D137" i="2"/>
  <c r="H137" i="2"/>
  <c r="E137" i="2"/>
  <c r="L137" i="2"/>
  <c r="K137" i="2"/>
  <c r="D138" i="2"/>
  <c r="H138" i="2"/>
  <c r="E138" i="2"/>
  <c r="G138" i="2"/>
  <c r="I138" i="2"/>
  <c r="K138" i="2"/>
  <c r="L138" i="2"/>
  <c r="D139" i="2"/>
  <c r="I139" i="2"/>
  <c r="F139" i="2"/>
  <c r="E139" i="2"/>
  <c r="H139" i="2"/>
  <c r="J139" i="2"/>
  <c r="D140" i="2"/>
  <c r="I140" i="2"/>
  <c r="E140" i="2"/>
  <c r="G140" i="2"/>
  <c r="D141" i="2"/>
  <c r="J141" i="2"/>
  <c r="H141" i="2"/>
  <c r="E141" i="2"/>
  <c r="L141" i="2"/>
  <c r="D142" i="2"/>
  <c r="F142" i="2"/>
  <c r="I142" i="2"/>
  <c r="E142" i="2"/>
  <c r="G142" i="2"/>
  <c r="D143" i="2"/>
  <c r="J143" i="2"/>
  <c r="E143" i="2"/>
  <c r="F143" i="2"/>
  <c r="G143" i="2"/>
  <c r="I143" i="2"/>
  <c r="D144" i="2"/>
  <c r="F144" i="2"/>
  <c r="E144" i="2"/>
  <c r="G144" i="2"/>
  <c r="D145" i="2"/>
  <c r="E145" i="2"/>
  <c r="K145" i="2"/>
  <c r="L145" i="2"/>
  <c r="F145" i="2"/>
  <c r="H145" i="2"/>
  <c r="I145" i="2"/>
  <c r="J145" i="2"/>
  <c r="D146" i="2"/>
  <c r="J146" i="2"/>
  <c r="E146" i="2"/>
  <c r="K146" i="2"/>
  <c r="D147" i="2"/>
  <c r="I147" i="2"/>
  <c r="E147" i="2"/>
  <c r="K147" i="2"/>
  <c r="G147" i="2"/>
  <c r="D148" i="2"/>
  <c r="J148" i="2"/>
  <c r="E148" i="2"/>
  <c r="G148" i="2"/>
  <c r="D149" i="2"/>
  <c r="H149" i="2"/>
  <c r="E149" i="2"/>
  <c r="K149" i="2"/>
  <c r="F149" i="2"/>
  <c r="I149" i="2"/>
  <c r="J149" i="2"/>
  <c r="D150" i="2"/>
  <c r="I150" i="2"/>
  <c r="E150" i="2"/>
  <c r="L150" i="2"/>
  <c r="G150" i="2"/>
  <c r="F150" i="2"/>
  <c r="D151" i="2"/>
  <c r="J151" i="2"/>
  <c r="E151" i="2"/>
  <c r="G151" i="2"/>
  <c r="F151" i="2"/>
  <c r="D152" i="2"/>
  <c r="L152" i="2"/>
  <c r="E152" i="2"/>
  <c r="G152" i="2"/>
  <c r="F152" i="2"/>
  <c r="I152" i="2"/>
  <c r="D153" i="2"/>
  <c r="I153" i="2"/>
  <c r="E153" i="2"/>
  <c r="L153" i="2"/>
  <c r="D154" i="2"/>
  <c r="I154" i="2"/>
  <c r="E154" i="2"/>
  <c r="G154" i="2"/>
  <c r="L154" i="2"/>
  <c r="D155" i="2"/>
  <c r="H155" i="2"/>
  <c r="E155" i="2"/>
  <c r="K155" i="2"/>
  <c r="D156" i="2"/>
  <c r="H156" i="2"/>
  <c r="F156" i="2"/>
  <c r="E156" i="2"/>
  <c r="G156" i="2"/>
  <c r="I156" i="2"/>
  <c r="D157" i="2"/>
  <c r="H157" i="2"/>
  <c r="E157" i="2"/>
  <c r="G157" i="2"/>
  <c r="F157" i="2"/>
  <c r="D158" i="2"/>
  <c r="J158" i="2"/>
  <c r="I158" i="2"/>
  <c r="E158" i="2"/>
  <c r="K158" i="2"/>
  <c r="F158" i="2"/>
  <c r="H158" i="2"/>
  <c r="D159" i="2"/>
  <c r="J159" i="2"/>
  <c r="E159" i="2"/>
  <c r="G159" i="2"/>
  <c r="F159" i="2"/>
  <c r="H159" i="2"/>
  <c r="I159" i="2"/>
  <c r="D160" i="2"/>
  <c r="F160" i="2"/>
  <c r="E160" i="2"/>
  <c r="G160" i="2"/>
  <c r="D161" i="2"/>
  <c r="I161" i="2"/>
  <c r="E161" i="2"/>
  <c r="L161" i="2"/>
  <c r="D162" i="2"/>
  <c r="H162" i="2"/>
  <c r="F162" i="2"/>
  <c r="E162" i="2"/>
  <c r="L162" i="2"/>
  <c r="D163" i="2"/>
  <c r="F163" i="2"/>
  <c r="E163" i="2"/>
  <c r="G163" i="2"/>
  <c r="D164" i="2"/>
  <c r="I164" i="2"/>
  <c r="E164" i="2"/>
  <c r="G164" i="2"/>
  <c r="D165" i="2"/>
  <c r="I165" i="2"/>
  <c r="E165" i="2"/>
  <c r="F165" i="2"/>
  <c r="H165" i="2"/>
  <c r="J165" i="2"/>
  <c r="D166" i="2"/>
  <c r="K166" i="2"/>
  <c r="E166" i="2"/>
  <c r="L166" i="2"/>
  <c r="F166" i="2"/>
  <c r="G166" i="2"/>
  <c r="I166" i="2"/>
  <c r="D167" i="2"/>
  <c r="F167" i="2"/>
  <c r="E167" i="2"/>
  <c r="L167" i="2"/>
  <c r="G167" i="2"/>
  <c r="H167" i="2"/>
  <c r="J167" i="2"/>
  <c r="D168" i="2"/>
  <c r="J168" i="2"/>
  <c r="E168" i="2"/>
  <c r="G168" i="2"/>
  <c r="F168" i="2"/>
  <c r="H168" i="2"/>
  <c r="I168" i="2"/>
  <c r="K168" i="2"/>
  <c r="D169" i="2"/>
  <c r="F169" i="2"/>
  <c r="E169" i="2"/>
  <c r="G169" i="2"/>
  <c r="K169" i="2"/>
  <c r="L169" i="2"/>
  <c r="D170" i="2"/>
  <c r="I170" i="2"/>
  <c r="E170" i="2"/>
  <c r="G170" i="2"/>
  <c r="D171" i="2"/>
  <c r="F171" i="2"/>
  <c r="H171" i="2"/>
  <c r="E171" i="2"/>
  <c r="G171" i="2"/>
  <c r="D172" i="2"/>
  <c r="I172" i="2"/>
  <c r="E172" i="2"/>
  <c r="G172" i="2"/>
  <c r="D173" i="2"/>
  <c r="I173" i="2"/>
  <c r="E173" i="2"/>
  <c r="D174" i="2"/>
  <c r="F174" i="2"/>
  <c r="K174" i="2"/>
  <c r="E174" i="2"/>
  <c r="L174" i="2"/>
  <c r="D175" i="2"/>
  <c r="F175" i="2"/>
  <c r="E175" i="2"/>
  <c r="L175" i="2"/>
  <c r="H175" i="2"/>
  <c r="J175" i="2"/>
  <c r="D176" i="2"/>
  <c r="J176" i="2"/>
  <c r="E176" i="2"/>
  <c r="K176" i="2"/>
  <c r="G176" i="2"/>
  <c r="F176" i="2"/>
  <c r="D177" i="2"/>
  <c r="F177" i="2"/>
  <c r="E177" i="2"/>
  <c r="G177" i="2"/>
  <c r="K177" i="2"/>
  <c r="D178" i="2"/>
  <c r="F178" i="2"/>
  <c r="E178" i="2"/>
  <c r="G178" i="2"/>
  <c r="H178" i="2"/>
  <c r="I178" i="2"/>
  <c r="J178" i="2"/>
  <c r="D179" i="2"/>
  <c r="H179" i="2"/>
  <c r="E179" i="2"/>
  <c r="G179" i="2"/>
  <c r="F179" i="2"/>
  <c r="L179" i="2"/>
  <c r="D180" i="2"/>
  <c r="I180" i="2"/>
  <c r="E180" i="2"/>
  <c r="G180" i="2"/>
  <c r="D181" i="2"/>
  <c r="F181" i="2"/>
  <c r="E181" i="2"/>
  <c r="H181" i="2"/>
  <c r="I181" i="2"/>
  <c r="J181" i="2"/>
  <c r="D182" i="2"/>
  <c r="K182" i="2"/>
  <c r="E182" i="2"/>
  <c r="G182" i="2"/>
  <c r="F182" i="2"/>
  <c r="I182" i="2"/>
  <c r="L182" i="2"/>
  <c r="D183" i="2"/>
  <c r="H183" i="2"/>
  <c r="E183" i="2"/>
  <c r="L183" i="2"/>
  <c r="G183" i="2"/>
  <c r="J183" i="2"/>
  <c r="D184" i="2"/>
  <c r="E184" i="2"/>
  <c r="G184" i="2"/>
  <c r="D185" i="2"/>
  <c r="E185" i="2"/>
  <c r="G185" i="2"/>
  <c r="D186" i="2"/>
  <c r="E186" i="2"/>
  <c r="G186" i="2"/>
  <c r="F186" i="2"/>
  <c r="H186" i="2"/>
  <c r="I186" i="2"/>
  <c r="J186" i="2"/>
  <c r="D187" i="2"/>
  <c r="H187" i="2"/>
  <c r="E187" i="2"/>
  <c r="G187" i="2"/>
  <c r="F187" i="2"/>
  <c r="D188" i="2"/>
  <c r="I188" i="2"/>
  <c r="E188" i="2"/>
  <c r="G188" i="2"/>
  <c r="D189" i="2"/>
  <c r="F189" i="2"/>
  <c r="E189" i="2"/>
  <c r="D190" i="2"/>
  <c r="I190" i="2"/>
  <c r="E190" i="2"/>
  <c r="K190" i="2"/>
  <c r="F190" i="2"/>
  <c r="D191" i="2"/>
  <c r="J191" i="2"/>
  <c r="F191" i="2"/>
  <c r="E191" i="2"/>
  <c r="L191" i="2"/>
  <c r="G191" i="2"/>
  <c r="H191" i="2"/>
  <c r="D192" i="2"/>
  <c r="J192" i="2"/>
  <c r="E192" i="2"/>
  <c r="G192" i="2"/>
  <c r="F192" i="2"/>
  <c r="H192" i="2"/>
  <c r="I192" i="2"/>
  <c r="D193" i="2"/>
  <c r="F193" i="2"/>
  <c r="E193" i="2"/>
  <c r="K193" i="2"/>
  <c r="G193" i="2"/>
  <c r="L193" i="2"/>
  <c r="D194" i="2"/>
  <c r="H194" i="2"/>
  <c r="E194" i="2"/>
  <c r="G194" i="2"/>
  <c r="J194" i="2"/>
  <c r="D195" i="2"/>
  <c r="E195" i="2"/>
  <c r="G195" i="2"/>
  <c r="D196" i="2"/>
  <c r="I196" i="2"/>
  <c r="E196" i="2"/>
  <c r="G196" i="2"/>
  <c r="D197" i="2"/>
  <c r="I197" i="2"/>
  <c r="E197" i="2"/>
  <c r="F197" i="2"/>
  <c r="H197" i="2"/>
  <c r="J197" i="2"/>
  <c r="D198" i="2"/>
  <c r="E198" i="2"/>
  <c r="L198" i="2"/>
  <c r="G198" i="2"/>
  <c r="D199" i="2"/>
  <c r="J199" i="2"/>
  <c r="F199" i="2"/>
  <c r="E199" i="2"/>
  <c r="L199" i="2"/>
  <c r="D200" i="2"/>
  <c r="J200" i="2"/>
  <c r="E200" i="2"/>
  <c r="F200" i="2"/>
  <c r="H200" i="2"/>
  <c r="I200" i="2"/>
  <c r="D201" i="2"/>
  <c r="F201" i="2"/>
  <c r="E201" i="2"/>
  <c r="D202" i="2"/>
  <c r="J202" i="2"/>
  <c r="E202" i="2"/>
  <c r="G202" i="2"/>
  <c r="F202" i="2"/>
  <c r="H202" i="2"/>
  <c r="I202" i="2"/>
  <c r="D203" i="2"/>
  <c r="F203" i="2"/>
  <c r="E203" i="2"/>
  <c r="G203" i="2"/>
  <c r="L203" i="2"/>
  <c r="D204" i="2"/>
  <c r="I204" i="2"/>
  <c r="E204" i="2"/>
  <c r="G204" i="2"/>
  <c r="D205" i="2"/>
  <c r="J205" i="2"/>
  <c r="E205" i="2"/>
  <c r="F205" i="2"/>
  <c r="H205" i="2"/>
  <c r="I205" i="2"/>
  <c r="D206" i="2"/>
  <c r="F206" i="2"/>
  <c r="E206" i="2"/>
  <c r="K206" i="2"/>
  <c r="G206" i="2"/>
  <c r="I206" i="2"/>
  <c r="L206" i="2"/>
  <c r="D207" i="2"/>
  <c r="F207" i="2"/>
  <c r="E207" i="2"/>
  <c r="G207" i="2"/>
  <c r="L207" i="2"/>
  <c r="H207" i="2"/>
  <c r="J207" i="2"/>
  <c r="D208" i="2"/>
  <c r="F208" i="2"/>
  <c r="E208" i="2"/>
  <c r="G208" i="2"/>
  <c r="I208" i="2"/>
  <c r="K208" i="2"/>
  <c r="D209" i="2"/>
  <c r="F209" i="2"/>
  <c r="E209" i="2"/>
  <c r="L209" i="2"/>
  <c r="G209" i="2"/>
  <c r="D210" i="2"/>
  <c r="E210" i="2"/>
  <c r="G210" i="2"/>
  <c r="D211" i="2"/>
  <c r="H211" i="2"/>
  <c r="E211" i="2"/>
  <c r="F211" i="2"/>
  <c r="D212" i="2"/>
  <c r="I212" i="2"/>
  <c r="E212" i="2"/>
  <c r="G212" i="2"/>
  <c r="D213" i="2"/>
  <c r="E213" i="2"/>
  <c r="D214" i="2"/>
  <c r="E214" i="2"/>
  <c r="F214" i="2"/>
  <c r="I214" i="2"/>
  <c r="D215" i="2"/>
  <c r="F215" i="2"/>
  <c r="E215" i="2"/>
  <c r="G215" i="2"/>
  <c r="D216" i="2"/>
  <c r="I216" i="2"/>
  <c r="J216" i="2"/>
  <c r="E216" i="2"/>
  <c r="G216" i="2"/>
  <c r="F216" i="2"/>
  <c r="H216" i="2"/>
  <c r="K216" i="2"/>
  <c r="D217" i="2"/>
  <c r="F217" i="2"/>
  <c r="E217" i="2"/>
  <c r="K217" i="2"/>
  <c r="G217" i="2"/>
  <c r="L217" i="2"/>
  <c r="D218" i="2"/>
  <c r="H218" i="2"/>
  <c r="E218" i="2"/>
  <c r="G218" i="2"/>
  <c r="F218" i="2"/>
  <c r="I218" i="2"/>
  <c r="J218" i="2"/>
  <c r="D219" i="2"/>
  <c r="H219" i="2"/>
  <c r="E219" i="2"/>
  <c r="L219" i="2"/>
  <c r="G219" i="2"/>
  <c r="D220" i="2"/>
  <c r="I220" i="2"/>
  <c r="E220" i="2"/>
  <c r="G220" i="2"/>
  <c r="D221" i="2"/>
  <c r="H221" i="2"/>
  <c r="E221" i="2"/>
  <c r="F221" i="2"/>
  <c r="I221" i="2"/>
  <c r="J221" i="2"/>
  <c r="D222" i="2"/>
  <c r="I222" i="2"/>
  <c r="E222" i="2"/>
  <c r="K222" i="2"/>
  <c r="G222" i="2"/>
  <c r="L222" i="2"/>
  <c r="D223" i="2"/>
  <c r="E223" i="2"/>
  <c r="G223" i="2"/>
  <c r="D224" i="2"/>
  <c r="J224" i="2"/>
  <c r="E224" i="2"/>
  <c r="K224" i="2"/>
  <c r="D225" i="2"/>
  <c r="F225" i="2"/>
  <c r="E225" i="2"/>
  <c r="K225" i="2"/>
  <c r="D226" i="2"/>
  <c r="I226" i="2"/>
  <c r="E226" i="2"/>
  <c r="G226" i="2"/>
  <c r="F226" i="2"/>
  <c r="H226" i="2"/>
  <c r="D227" i="2"/>
  <c r="H227" i="2"/>
  <c r="E227" i="2"/>
  <c r="F227" i="2"/>
  <c r="G227" i="2"/>
  <c r="L227" i="2"/>
  <c r="D228" i="2"/>
  <c r="I228" i="2"/>
  <c r="E228" i="2"/>
  <c r="G228" i="2"/>
  <c r="D229" i="2"/>
  <c r="I229" i="2"/>
  <c r="E229" i="2"/>
  <c r="G229" i="2"/>
  <c r="F229" i="2"/>
  <c r="H229" i="2"/>
  <c r="J229" i="2"/>
  <c r="D230" i="2"/>
  <c r="K230" i="2"/>
  <c r="E230" i="2"/>
  <c r="L230" i="2"/>
  <c r="F230" i="2"/>
  <c r="G230" i="2"/>
  <c r="I230" i="2"/>
  <c r="D231" i="2"/>
  <c r="F231" i="2"/>
  <c r="E231" i="2"/>
  <c r="L231" i="2"/>
  <c r="G231" i="2"/>
  <c r="H231" i="2"/>
  <c r="J231" i="2"/>
  <c r="D232" i="2"/>
  <c r="J232" i="2"/>
  <c r="E232" i="2"/>
  <c r="G232" i="2"/>
  <c r="F232" i="2"/>
  <c r="H232" i="2"/>
  <c r="I232" i="2"/>
  <c r="K232" i="2"/>
  <c r="D233" i="2"/>
  <c r="F233" i="2"/>
  <c r="E233" i="2"/>
  <c r="G233" i="2"/>
  <c r="K233" i="2"/>
  <c r="L233" i="2"/>
  <c r="D234" i="2"/>
  <c r="E234" i="2"/>
  <c r="G234" i="2"/>
  <c r="D235" i="2"/>
  <c r="F235" i="2"/>
  <c r="E235" i="2"/>
  <c r="G235" i="2"/>
  <c r="D236" i="2"/>
  <c r="I236" i="2"/>
  <c r="E236" i="2"/>
  <c r="G236" i="2"/>
  <c r="D237" i="2"/>
  <c r="I237" i="2"/>
  <c r="E237" i="2"/>
  <c r="D238" i="2"/>
  <c r="K238" i="2"/>
  <c r="E238" i="2"/>
  <c r="L238" i="2"/>
  <c r="D239" i="2"/>
  <c r="F239" i="2"/>
  <c r="E239" i="2"/>
  <c r="H239" i="2"/>
  <c r="J239" i="2"/>
  <c r="D240" i="2"/>
  <c r="J240" i="2"/>
  <c r="E240" i="2"/>
  <c r="K240" i="2"/>
  <c r="G240" i="2"/>
  <c r="F240" i="2"/>
  <c r="D241" i="2"/>
  <c r="F241" i="2"/>
  <c r="E241" i="2"/>
  <c r="K241" i="2"/>
  <c r="D242" i="2"/>
  <c r="F242" i="2"/>
  <c r="E242" i="2"/>
  <c r="G242" i="2"/>
  <c r="H242" i="2"/>
  <c r="I242" i="2"/>
  <c r="J242" i="2"/>
  <c r="D243" i="2"/>
  <c r="H243" i="2"/>
  <c r="E243" i="2"/>
  <c r="G243" i="2"/>
  <c r="F243" i="2"/>
  <c r="L243" i="2"/>
  <c r="D244" i="2"/>
  <c r="I244" i="2"/>
  <c r="E244" i="2"/>
  <c r="G244" i="2"/>
  <c r="D245" i="2"/>
  <c r="F245" i="2"/>
  <c r="E245" i="2"/>
  <c r="H245" i="2"/>
  <c r="I245" i="2"/>
  <c r="J245" i="2"/>
  <c r="D246" i="2"/>
  <c r="K246" i="2"/>
  <c r="E246" i="2"/>
  <c r="G246" i="2"/>
  <c r="F246" i="2"/>
  <c r="I246" i="2"/>
  <c r="L246" i="2"/>
  <c r="D247" i="2"/>
  <c r="H247" i="2"/>
  <c r="E247" i="2"/>
  <c r="L247" i="2"/>
  <c r="G247" i="2"/>
  <c r="J247" i="2"/>
  <c r="D248" i="2"/>
  <c r="K248" i="2"/>
  <c r="E248" i="2"/>
  <c r="G248" i="2"/>
  <c r="D249" i="2"/>
  <c r="E249" i="2"/>
  <c r="G249" i="2"/>
  <c r="D250" i="2"/>
  <c r="E250" i="2"/>
  <c r="G250" i="2"/>
  <c r="F250" i="2"/>
  <c r="H250" i="2"/>
  <c r="I250" i="2"/>
  <c r="J250" i="2"/>
  <c r="D251" i="2"/>
  <c r="H251" i="2"/>
  <c r="E251" i="2"/>
  <c r="L251" i="2"/>
  <c r="F251" i="2"/>
  <c r="G251" i="2"/>
  <c r="D252" i="2"/>
  <c r="I252" i="2"/>
  <c r="E252" i="2"/>
  <c r="G252" i="2"/>
  <c r="D253" i="2"/>
  <c r="E253" i="2"/>
  <c r="F253" i="2"/>
  <c r="D254" i="2"/>
  <c r="I254" i="2"/>
  <c r="E254" i="2"/>
  <c r="F254" i="2"/>
  <c r="G254" i="2"/>
  <c r="D255" i="2"/>
  <c r="J255" i="2"/>
  <c r="F255" i="2"/>
  <c r="E255" i="2"/>
  <c r="L255" i="2"/>
  <c r="G255" i="2"/>
  <c r="H255" i="2"/>
  <c r="D256" i="2"/>
  <c r="J256" i="2"/>
  <c r="E256" i="2"/>
  <c r="G256" i="2"/>
  <c r="F256" i="2"/>
  <c r="H256" i="2"/>
  <c r="I256" i="2"/>
  <c r="D257" i="2"/>
  <c r="F257" i="2"/>
  <c r="E257" i="2"/>
  <c r="K257" i="2"/>
  <c r="G257" i="2"/>
  <c r="L257" i="2"/>
  <c r="D258" i="2"/>
  <c r="J258" i="2"/>
  <c r="E258" i="2"/>
  <c r="G258" i="2"/>
  <c r="D259" i="2"/>
  <c r="H259" i="2"/>
  <c r="E259" i="2"/>
  <c r="G259" i="2"/>
  <c r="D260" i="2"/>
  <c r="I260" i="2"/>
  <c r="E260" i="2"/>
  <c r="G260" i="2"/>
  <c r="D261" i="2"/>
  <c r="I261" i="2"/>
  <c r="E261" i="2"/>
  <c r="F261" i="2"/>
  <c r="H261" i="2"/>
  <c r="J261" i="2"/>
  <c r="D262" i="2"/>
  <c r="F262" i="2"/>
  <c r="K262" i="2"/>
  <c r="E262" i="2"/>
  <c r="L262" i="2"/>
  <c r="G262" i="2"/>
  <c r="I262" i="2"/>
  <c r="D263" i="2"/>
  <c r="H263" i="2"/>
  <c r="E263" i="2"/>
  <c r="K263" i="2"/>
  <c r="D264" i="2"/>
  <c r="J264" i="2"/>
  <c r="E264" i="2"/>
  <c r="K264" i="2"/>
  <c r="F264" i="2"/>
  <c r="H264" i="2"/>
  <c r="I264" i="2"/>
  <c r="D265" i="2"/>
  <c r="F265" i="2"/>
  <c r="E265" i="2"/>
  <c r="K265" i="2"/>
  <c r="D266" i="2"/>
  <c r="J266" i="2"/>
  <c r="E266" i="2"/>
  <c r="G266" i="2"/>
  <c r="F266" i="2"/>
  <c r="H266" i="2"/>
  <c r="I266" i="2"/>
  <c r="D267" i="2"/>
  <c r="F267" i="2"/>
  <c r="E267" i="2"/>
  <c r="L267" i="2"/>
  <c r="D268" i="2"/>
  <c r="I268" i="2"/>
  <c r="E268" i="2"/>
  <c r="G268" i="2"/>
  <c r="D269" i="2"/>
  <c r="J269" i="2"/>
  <c r="E269" i="2"/>
  <c r="F269" i="2"/>
  <c r="H269" i="2"/>
  <c r="I269" i="2"/>
  <c r="D270" i="2"/>
  <c r="F270" i="2"/>
  <c r="E270" i="2"/>
  <c r="K270" i="2"/>
  <c r="G270" i="2"/>
  <c r="I270" i="2"/>
  <c r="L270" i="2"/>
  <c r="D271" i="2"/>
  <c r="F271" i="2"/>
  <c r="E271" i="2"/>
  <c r="G271" i="2"/>
  <c r="L271" i="2"/>
  <c r="H271" i="2"/>
  <c r="J271" i="2"/>
  <c r="D272" i="2"/>
  <c r="E272" i="2"/>
  <c r="G272" i="2"/>
  <c r="F272" i="2"/>
  <c r="I272" i="2"/>
  <c r="K272" i="2"/>
  <c r="D273" i="2"/>
  <c r="F273" i="2"/>
  <c r="E273" i="2"/>
  <c r="G273" i="2"/>
  <c r="D274" i="2"/>
  <c r="E274" i="2"/>
  <c r="G274" i="2"/>
  <c r="J274" i="2"/>
  <c r="D275" i="2"/>
  <c r="H275" i="2"/>
  <c r="E275" i="2"/>
  <c r="F275" i="2"/>
  <c r="D276" i="2"/>
  <c r="I276" i="2"/>
  <c r="E276" i="2"/>
  <c r="G276" i="2"/>
  <c r="D277" i="2"/>
  <c r="E277" i="2"/>
  <c r="J277" i="2"/>
  <c r="D278" i="2"/>
  <c r="E278" i="2"/>
  <c r="F278" i="2"/>
  <c r="I278" i="2"/>
  <c r="D279" i="2"/>
  <c r="E279" i="2"/>
  <c r="L279" i="2"/>
  <c r="G279" i="2"/>
  <c r="D280" i="2"/>
  <c r="I280" i="2"/>
  <c r="J280" i="2"/>
  <c r="E280" i="2"/>
  <c r="G280" i="2"/>
  <c r="F280" i="2"/>
  <c r="H280" i="2"/>
  <c r="K280" i="2"/>
  <c r="D281" i="2"/>
  <c r="F281" i="2"/>
  <c r="E281" i="2"/>
  <c r="K281" i="2"/>
  <c r="G281" i="2"/>
  <c r="D282" i="2"/>
  <c r="E282" i="2"/>
  <c r="G282" i="2"/>
  <c r="H282" i="2"/>
  <c r="D283" i="2"/>
  <c r="F283" i="2"/>
  <c r="E283" i="2"/>
  <c r="G283" i="2"/>
  <c r="L283" i="2"/>
  <c r="D284" i="2"/>
  <c r="I284" i="2"/>
  <c r="E284" i="2"/>
  <c r="G284" i="2"/>
  <c r="D285" i="2"/>
  <c r="I285" i="2"/>
  <c r="E285" i="2"/>
  <c r="F285" i="2"/>
  <c r="H285" i="2"/>
  <c r="J285" i="2"/>
  <c r="D286" i="2"/>
  <c r="F286" i="2"/>
  <c r="E286" i="2"/>
  <c r="G286" i="2"/>
  <c r="I286" i="2"/>
  <c r="D287" i="2"/>
  <c r="H287" i="2"/>
  <c r="F287" i="2"/>
  <c r="E287" i="2"/>
  <c r="J287" i="2"/>
  <c r="D288" i="2"/>
  <c r="J288" i="2"/>
  <c r="E288" i="2"/>
  <c r="G288" i="2"/>
  <c r="F288" i="2"/>
  <c r="H288" i="2"/>
  <c r="I288" i="2"/>
  <c r="K288" i="2"/>
  <c r="D289" i="2"/>
  <c r="F289" i="2"/>
  <c r="E289" i="2"/>
  <c r="G289" i="2"/>
  <c r="K289" i="2"/>
  <c r="D290" i="2"/>
  <c r="F290" i="2"/>
  <c r="E290" i="2"/>
  <c r="G290" i="2"/>
  <c r="H290" i="2"/>
  <c r="I290" i="2"/>
  <c r="J290" i="2"/>
  <c r="D291" i="2"/>
  <c r="H291" i="2"/>
  <c r="E291" i="2"/>
  <c r="G291" i="2"/>
  <c r="F291" i="2"/>
  <c r="L291" i="2"/>
  <c r="D292" i="2"/>
  <c r="I292" i="2"/>
  <c r="E292" i="2"/>
  <c r="G292" i="2"/>
  <c r="D293" i="2"/>
  <c r="F293" i="2"/>
  <c r="E293" i="2"/>
  <c r="H293" i="2"/>
  <c r="I293" i="2"/>
  <c r="J293" i="2"/>
  <c r="D294" i="2"/>
  <c r="E294" i="2"/>
  <c r="G294" i="2"/>
  <c r="F294" i="2"/>
  <c r="I294" i="2"/>
  <c r="L294" i="2"/>
  <c r="D295" i="2"/>
  <c r="J295" i="2"/>
  <c r="E295" i="2"/>
  <c r="G295" i="2"/>
  <c r="D296" i="2"/>
  <c r="J296" i="2"/>
  <c r="E296" i="2"/>
  <c r="G296" i="2"/>
  <c r="D297" i="2"/>
  <c r="K297" i="2"/>
  <c r="E297" i="2"/>
  <c r="G297" i="2"/>
  <c r="D298" i="2"/>
  <c r="E298" i="2"/>
  <c r="G298" i="2"/>
  <c r="D299" i="2"/>
  <c r="H299" i="2"/>
  <c r="E299" i="2"/>
  <c r="F299" i="2"/>
  <c r="G299" i="2"/>
  <c r="L299" i="2"/>
  <c r="D300" i="2"/>
  <c r="I300" i="2"/>
  <c r="E300" i="2"/>
  <c r="G300" i="2"/>
  <c r="D301" i="2"/>
  <c r="E301" i="2"/>
  <c r="L301" i="2"/>
  <c r="F301" i="2"/>
  <c r="H301" i="2"/>
  <c r="I301" i="2"/>
  <c r="J301" i="2"/>
  <c r="D302" i="2"/>
  <c r="L302" i="2"/>
  <c r="K302" i="2"/>
  <c r="E302" i="2"/>
  <c r="F302" i="2"/>
  <c r="G302" i="2"/>
  <c r="I302" i="2"/>
  <c r="D303" i="2"/>
  <c r="F303" i="2"/>
  <c r="E303" i="2"/>
  <c r="L303" i="2"/>
  <c r="H303" i="2"/>
  <c r="J303" i="2"/>
  <c r="D304" i="2"/>
  <c r="F304" i="2"/>
  <c r="J304" i="2"/>
  <c r="E304" i="2"/>
  <c r="G304" i="2"/>
  <c r="H304" i="2"/>
  <c r="I304" i="2"/>
  <c r="K304" i="2"/>
  <c r="D305" i="2"/>
  <c r="F305" i="2"/>
  <c r="E305" i="2"/>
  <c r="G305" i="2"/>
  <c r="K305" i="2"/>
  <c r="D306" i="2"/>
  <c r="E306" i="2"/>
  <c r="G306" i="2"/>
  <c r="J306" i="2"/>
  <c r="D307" i="2"/>
  <c r="H307" i="2"/>
  <c r="E307" i="2"/>
  <c r="G307" i="2"/>
  <c r="F307" i="2"/>
  <c r="L307" i="2"/>
  <c r="D308" i="2"/>
  <c r="I308" i="2"/>
  <c r="E308" i="2"/>
  <c r="G308" i="2"/>
  <c r="D309" i="2"/>
  <c r="F309" i="2"/>
  <c r="E309" i="2"/>
  <c r="D310" i="2"/>
  <c r="K310" i="2"/>
  <c r="E310" i="2"/>
  <c r="G310" i="2"/>
  <c r="F310" i="2"/>
  <c r="I310" i="2"/>
  <c r="L310" i="2"/>
  <c r="D311" i="2"/>
  <c r="J311" i="2"/>
  <c r="E311" i="2"/>
  <c r="L311" i="2"/>
  <c r="D312" i="2"/>
  <c r="I312" i="2"/>
  <c r="E312" i="2"/>
  <c r="G312" i="2"/>
  <c r="D313" i="2"/>
  <c r="F313" i="2"/>
  <c r="E313" i="2"/>
  <c r="K313" i="2"/>
  <c r="G313" i="2"/>
  <c r="D314" i="2"/>
  <c r="F314" i="2"/>
  <c r="E314" i="2"/>
  <c r="G314" i="2"/>
  <c r="J314" i="2"/>
  <c r="D315" i="2"/>
  <c r="H315" i="2"/>
  <c r="E315" i="2"/>
  <c r="F315" i="2"/>
  <c r="G315" i="2"/>
  <c r="L315" i="2"/>
  <c r="D316" i="2"/>
  <c r="I316" i="2"/>
  <c r="E316" i="2"/>
  <c r="G316" i="2"/>
  <c r="D317" i="2"/>
  <c r="I317" i="2"/>
  <c r="E317" i="2"/>
  <c r="F317" i="2"/>
  <c r="H317" i="2"/>
  <c r="J317" i="2"/>
  <c r="D318" i="2"/>
  <c r="F318" i="2"/>
  <c r="E318" i="2"/>
  <c r="G318" i="2"/>
  <c r="D319" i="2"/>
  <c r="H319" i="2"/>
  <c r="E319" i="2"/>
  <c r="L319" i="2"/>
  <c r="D320" i="2"/>
  <c r="J320" i="2"/>
  <c r="E320" i="2"/>
  <c r="K320" i="2"/>
  <c r="F320" i="2"/>
  <c r="H320" i="2"/>
  <c r="I320" i="2"/>
  <c r="D321" i="2"/>
  <c r="F321" i="2"/>
  <c r="E321" i="2"/>
  <c r="G321" i="2"/>
  <c r="L321" i="2"/>
  <c r="D322" i="2"/>
  <c r="J322" i="2"/>
  <c r="E322" i="2"/>
  <c r="G322" i="2"/>
  <c r="F322" i="2"/>
  <c r="H322" i="2"/>
  <c r="D323" i="2"/>
  <c r="F323" i="2"/>
  <c r="E323" i="2"/>
  <c r="L323" i="2"/>
  <c r="D324" i="2"/>
  <c r="I324" i="2"/>
  <c r="E324" i="2"/>
  <c r="G324" i="2"/>
  <c r="D325" i="2"/>
  <c r="J325" i="2"/>
  <c r="E325" i="2"/>
  <c r="F325" i="2"/>
  <c r="D326" i="2"/>
  <c r="F326" i="2"/>
  <c r="K326" i="2"/>
  <c r="E326" i="2"/>
  <c r="G326" i="2"/>
  <c r="L326" i="2"/>
  <c r="D327" i="2"/>
  <c r="F327" i="2"/>
  <c r="E327" i="2"/>
  <c r="G327" i="2"/>
  <c r="L327" i="2"/>
  <c r="H327" i="2"/>
  <c r="J327" i="2"/>
  <c r="D328" i="2"/>
  <c r="E328" i="2"/>
  <c r="K328" i="2"/>
  <c r="F328" i="2"/>
  <c r="I328" i="2"/>
  <c r="D329" i="2"/>
  <c r="F329" i="2"/>
  <c r="E329" i="2"/>
  <c r="L329" i="2"/>
  <c r="G329" i="2"/>
  <c r="D330" i="2"/>
  <c r="F330" i="2"/>
  <c r="E330" i="2"/>
  <c r="G330" i="2"/>
  <c r="H330" i="2"/>
  <c r="I330" i="2"/>
  <c r="J330" i="2"/>
  <c r="D331" i="2"/>
  <c r="H331" i="2"/>
  <c r="E331" i="2"/>
  <c r="G331" i="2"/>
  <c r="F331" i="2"/>
  <c r="L331" i="2"/>
  <c r="D332" i="2"/>
  <c r="I332" i="2"/>
  <c r="E332" i="2"/>
  <c r="G332" i="2"/>
  <c r="D333" i="2"/>
  <c r="F333" i="2"/>
  <c r="E333" i="2"/>
  <c r="D334" i="2"/>
  <c r="K334" i="2"/>
  <c r="E334" i="2"/>
  <c r="G334" i="2"/>
  <c r="F334" i="2"/>
  <c r="I334" i="2"/>
  <c r="L334" i="2"/>
  <c r="D335" i="2"/>
  <c r="J335" i="2"/>
  <c r="E335" i="2"/>
  <c r="K335" i="2"/>
  <c r="D336" i="2"/>
  <c r="I336" i="2"/>
  <c r="E336" i="2"/>
  <c r="G336" i="2"/>
  <c r="V2" i="1"/>
  <c r="C9" i="1"/>
  <c r="D9" i="1"/>
  <c r="F16" i="1"/>
  <c r="F17" i="1" s="1"/>
  <c r="C17" i="1"/>
  <c r="G19" i="1"/>
  <c r="Q69" i="1"/>
  <c r="Q7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6" i="1"/>
  <c r="Q47" i="1"/>
  <c r="Q48" i="1"/>
  <c r="Q49" i="1"/>
  <c r="Q50" i="1"/>
  <c r="Q94" i="1"/>
  <c r="Q102" i="1"/>
  <c r="Q113" i="1"/>
  <c r="Q114" i="1"/>
  <c r="Q115" i="1"/>
  <c r="Q117" i="1"/>
  <c r="Q118" i="1"/>
  <c r="Q54" i="1"/>
  <c r="Q55" i="1"/>
  <c r="Q56" i="1"/>
  <c r="Q58" i="1"/>
  <c r="Q59" i="1"/>
  <c r="Q51" i="1"/>
  <c r="Q52" i="1"/>
  <c r="Q53" i="1"/>
  <c r="Q31" i="1"/>
  <c r="B28" i="1"/>
  <c r="Q28" i="1"/>
  <c r="B30" i="1"/>
  <c r="Q30" i="1"/>
  <c r="Q57" i="1"/>
  <c r="Q62" i="1"/>
  <c r="Q72" i="1"/>
  <c r="Q73" i="1"/>
  <c r="Q75" i="1"/>
  <c r="Q61" i="1"/>
  <c r="Q63" i="1"/>
  <c r="Q64" i="1"/>
  <c r="Q65" i="1"/>
  <c r="Q66" i="1"/>
  <c r="Q67" i="1"/>
  <c r="Q68" i="1"/>
  <c r="Q70" i="1"/>
  <c r="Q76" i="1"/>
  <c r="Q77" i="1"/>
  <c r="Q79" i="1"/>
  <c r="Q80" i="1"/>
  <c r="Q81" i="1"/>
  <c r="Q82" i="1"/>
  <c r="Q84" i="1"/>
  <c r="Q85" i="1"/>
  <c r="Q87" i="1"/>
  <c r="Q88" i="1"/>
  <c r="Q91" i="1"/>
  <c r="Q92" i="1"/>
  <c r="Q93" i="1"/>
  <c r="Q74" i="1"/>
  <c r="Q78" i="1"/>
  <c r="Q86" i="1"/>
  <c r="Q95" i="1"/>
  <c r="Q96" i="1"/>
  <c r="Q97" i="1"/>
  <c r="Q98" i="1"/>
  <c r="Q83" i="1"/>
  <c r="Q89" i="1"/>
  <c r="Q90" i="1"/>
  <c r="Q99" i="1"/>
  <c r="Q100" i="1"/>
  <c r="Q103" i="1"/>
  <c r="Q101" i="1"/>
  <c r="Q105" i="1"/>
  <c r="Q106" i="1"/>
  <c r="Q112" i="1"/>
  <c r="Q120" i="1"/>
  <c r="Q21" i="1"/>
  <c r="Q22" i="1"/>
  <c r="Q23" i="1"/>
  <c r="Q24" i="1"/>
  <c r="Q25" i="1"/>
  <c r="B26" i="1"/>
  <c r="Q26" i="1"/>
  <c r="B27" i="1"/>
  <c r="Q27" i="1"/>
  <c r="Q104" i="1"/>
  <c r="Q107" i="1"/>
  <c r="Q108" i="1"/>
  <c r="Q109" i="1"/>
  <c r="Q110" i="1"/>
  <c r="Q111" i="1"/>
  <c r="Q116" i="1"/>
  <c r="Q119" i="1"/>
  <c r="Q121" i="1"/>
  <c r="Q122" i="1"/>
  <c r="Q123" i="1"/>
  <c r="Q124" i="1"/>
  <c r="Q125" i="1"/>
  <c r="Q126" i="1"/>
  <c r="Q128" i="1"/>
  <c r="Q129" i="1"/>
  <c r="Q130" i="1"/>
  <c r="Q131" i="1"/>
  <c r="Q132" i="1"/>
  <c r="Q133" i="1"/>
  <c r="Q134" i="1"/>
  <c r="Q135" i="1"/>
  <c r="Q136" i="1"/>
  <c r="Q60" i="1"/>
  <c r="Q29" i="1"/>
  <c r="R55" i="4"/>
  <c r="T55" i="4"/>
  <c r="I55" i="4"/>
  <c r="R51" i="4"/>
  <c r="T51" i="4"/>
  <c r="N51" i="4"/>
  <c r="N24" i="4"/>
  <c r="R24" i="4"/>
  <c r="E12" i="2"/>
  <c r="R50" i="4"/>
  <c r="T50" i="4"/>
  <c r="N50" i="4"/>
  <c r="N42" i="4"/>
  <c r="R42" i="4"/>
  <c r="N45" i="4"/>
  <c r="R45" i="4"/>
  <c r="N34" i="4"/>
  <c r="R34" i="4"/>
  <c r="I53" i="4"/>
  <c r="R53" i="4"/>
  <c r="T53" i="4"/>
  <c r="N37" i="4"/>
  <c r="R37" i="4"/>
  <c r="R47" i="4"/>
  <c r="T47" i="4"/>
  <c r="H47" i="4"/>
  <c r="N47" i="4"/>
  <c r="N21" i="4"/>
  <c r="R21" i="4"/>
  <c r="J334" i="2"/>
  <c r="K327" i="2"/>
  <c r="J326" i="2"/>
  <c r="H324" i="2"/>
  <c r="L320" i="2"/>
  <c r="H316" i="2"/>
  <c r="J310" i="2"/>
  <c r="L304" i="2"/>
  <c r="J302" i="2"/>
  <c r="H300" i="2"/>
  <c r="L296" i="2"/>
  <c r="K295" i="2"/>
  <c r="J294" i="2"/>
  <c r="L288" i="2"/>
  <c r="K287" i="2"/>
  <c r="J286" i="2"/>
  <c r="H284" i="2"/>
  <c r="L280" i="2"/>
  <c r="K279" i="2"/>
  <c r="J278" i="2"/>
  <c r="H276" i="2"/>
  <c r="L272" i="2"/>
  <c r="K271" i="2"/>
  <c r="J270" i="2"/>
  <c r="H268" i="2"/>
  <c r="J262" i="2"/>
  <c r="H260" i="2"/>
  <c r="L256" i="2"/>
  <c r="K255" i="2"/>
  <c r="J254" i="2"/>
  <c r="H252" i="2"/>
  <c r="L248" i="2"/>
  <c r="K247" i="2"/>
  <c r="J246" i="2"/>
  <c r="L240" i="2"/>
  <c r="K239" i="2"/>
  <c r="J238" i="2"/>
  <c r="H236" i="2"/>
  <c r="L232" i="2"/>
  <c r="K231" i="2"/>
  <c r="J230" i="2"/>
  <c r="H228" i="2"/>
  <c r="L224" i="2"/>
  <c r="K223" i="2"/>
  <c r="J222" i="2"/>
  <c r="H220" i="2"/>
  <c r="L216" i="2"/>
  <c r="K215" i="2"/>
  <c r="J214" i="2"/>
  <c r="H212" i="2"/>
  <c r="L208" i="2"/>
  <c r="K207" i="2"/>
  <c r="J206" i="2"/>
  <c r="H204" i="2"/>
  <c r="L200" i="2"/>
  <c r="K199" i="2"/>
  <c r="J198" i="2"/>
  <c r="H196" i="2"/>
  <c r="L192" i="2"/>
  <c r="K191" i="2"/>
  <c r="J190" i="2"/>
  <c r="H188" i="2"/>
  <c r="L184" i="2"/>
  <c r="K183" i="2"/>
  <c r="J182" i="2"/>
  <c r="H180" i="2"/>
  <c r="L176" i="2"/>
  <c r="K175" i="2"/>
  <c r="J174" i="2"/>
  <c r="H172" i="2"/>
  <c r="L168" i="2"/>
  <c r="K167" i="2"/>
  <c r="J166" i="2"/>
  <c r="H164" i="2"/>
  <c r="K162" i="2"/>
  <c r="L156" i="2"/>
  <c r="I155" i="2"/>
  <c r="J152" i="2"/>
  <c r="L147" i="2"/>
  <c r="K144" i="2"/>
  <c r="K143" i="2"/>
  <c r="G139" i="2"/>
  <c r="H136" i="2"/>
  <c r="L135" i="2"/>
  <c r="K131" i="2"/>
  <c r="K128" i="2"/>
  <c r="F123" i="2"/>
  <c r="H123" i="2"/>
  <c r="I123" i="2"/>
  <c r="K120" i="2"/>
  <c r="K115" i="2"/>
  <c r="L114" i="2"/>
  <c r="F107" i="2"/>
  <c r="H107" i="2"/>
  <c r="I107" i="2"/>
  <c r="K104" i="2"/>
  <c r="K99" i="2"/>
  <c r="P12" i="2"/>
  <c r="R36" i="4"/>
  <c r="R29" i="4"/>
  <c r="N25" i="4"/>
  <c r="D16" i="4"/>
  <c r="D19" i="4" s="1"/>
  <c r="R48" i="4"/>
  <c r="T48" i="4"/>
  <c r="H336" i="3"/>
  <c r="K334" i="3"/>
  <c r="L334" i="3"/>
  <c r="L331" i="3"/>
  <c r="L328" i="3"/>
  <c r="F323" i="3"/>
  <c r="H323" i="3"/>
  <c r="I323" i="3"/>
  <c r="K320" i="3"/>
  <c r="K317" i="3"/>
  <c r="K314" i="3"/>
  <c r="L313" i="3"/>
  <c r="G313" i="3"/>
  <c r="I312" i="3"/>
  <c r="I309" i="3"/>
  <c r="L299" i="3"/>
  <c r="H285" i="3"/>
  <c r="J285" i="3"/>
  <c r="L280" i="3"/>
  <c r="K278" i="3"/>
  <c r="L278" i="3"/>
  <c r="G277" i="3"/>
  <c r="K277" i="3"/>
  <c r="F276" i="3"/>
  <c r="I276" i="3"/>
  <c r="J276" i="3"/>
  <c r="F275" i="3"/>
  <c r="H275" i="3"/>
  <c r="I275" i="3"/>
  <c r="G268" i="3"/>
  <c r="F259" i="3"/>
  <c r="H259" i="3"/>
  <c r="I259" i="3"/>
  <c r="J259" i="3"/>
  <c r="F251" i="3"/>
  <c r="H251" i="3"/>
  <c r="I251" i="3"/>
  <c r="J251" i="3"/>
  <c r="F243" i="3"/>
  <c r="H243" i="3"/>
  <c r="I243" i="3"/>
  <c r="J243" i="3"/>
  <c r="F235" i="3"/>
  <c r="H235" i="3"/>
  <c r="I235" i="3"/>
  <c r="J235" i="3"/>
  <c r="K200" i="3"/>
  <c r="H192" i="3"/>
  <c r="J192" i="3"/>
  <c r="F192" i="3"/>
  <c r="K187" i="3"/>
  <c r="F187" i="3"/>
  <c r="H187" i="3"/>
  <c r="I187" i="3"/>
  <c r="J187" i="3"/>
  <c r="K185" i="3"/>
  <c r="L185" i="3"/>
  <c r="G185" i="3"/>
  <c r="L305" i="2"/>
  <c r="L281" i="2"/>
  <c r="G132" i="2"/>
  <c r="K117" i="2"/>
  <c r="L113" i="2"/>
  <c r="G113" i="2"/>
  <c r="K101" i="2"/>
  <c r="M12" i="2"/>
  <c r="H317" i="3"/>
  <c r="J317" i="3"/>
  <c r="G316" i="3"/>
  <c r="K310" i="3"/>
  <c r="L310" i="3"/>
  <c r="K297" i="3"/>
  <c r="L297" i="3"/>
  <c r="G297" i="3"/>
  <c r="H277" i="3"/>
  <c r="J277" i="3"/>
  <c r="K270" i="3"/>
  <c r="L270" i="3"/>
  <c r="G269" i="3"/>
  <c r="K269" i="3"/>
  <c r="F268" i="3"/>
  <c r="I268" i="3"/>
  <c r="J268" i="3"/>
  <c r="F267" i="3"/>
  <c r="H267" i="3"/>
  <c r="I267" i="3"/>
  <c r="G260" i="3"/>
  <c r="G252" i="3"/>
  <c r="K252" i="3"/>
  <c r="G244" i="3"/>
  <c r="K244" i="3"/>
  <c r="G236" i="3"/>
  <c r="K236" i="3"/>
  <c r="H200" i="3"/>
  <c r="J200" i="3"/>
  <c r="F200" i="3"/>
  <c r="K195" i="3"/>
  <c r="F195" i="3"/>
  <c r="H195" i="3"/>
  <c r="I195" i="3"/>
  <c r="J195" i="3"/>
  <c r="K193" i="3"/>
  <c r="L193" i="3"/>
  <c r="G193" i="3"/>
  <c r="O12" i="3"/>
  <c r="L297" i="2"/>
  <c r="L289" i="2"/>
  <c r="I335" i="2"/>
  <c r="H334" i="2"/>
  <c r="G333" i="2"/>
  <c r="L330" i="2"/>
  <c r="I327" i="2"/>
  <c r="H326" i="2"/>
  <c r="G325" i="2"/>
  <c r="F324" i="2"/>
  <c r="L322" i="2"/>
  <c r="I319" i="2"/>
  <c r="G317" i="2"/>
  <c r="F316" i="2"/>
  <c r="L314" i="2"/>
  <c r="I311" i="2"/>
  <c r="H310" i="2"/>
  <c r="G309" i="2"/>
  <c r="F308" i="2"/>
  <c r="I303" i="2"/>
  <c r="H302" i="2"/>
  <c r="G301" i="2"/>
  <c r="F300" i="2"/>
  <c r="I295" i="2"/>
  <c r="H294" i="2"/>
  <c r="G293" i="2"/>
  <c r="F292" i="2"/>
  <c r="L290" i="2"/>
  <c r="I287" i="2"/>
  <c r="G285" i="2"/>
  <c r="F284" i="2"/>
  <c r="L282" i="2"/>
  <c r="I279" i="2"/>
  <c r="H278" i="2"/>
  <c r="G277" i="2"/>
  <c r="F276" i="2"/>
  <c r="L274" i="2"/>
  <c r="I271" i="2"/>
  <c r="H270" i="2"/>
  <c r="G269" i="2"/>
  <c r="F268" i="2"/>
  <c r="L266" i="2"/>
  <c r="I263" i="2"/>
  <c r="H262" i="2"/>
  <c r="G261" i="2"/>
  <c r="F260" i="2"/>
  <c r="L258" i="2"/>
  <c r="I255" i="2"/>
  <c r="H254" i="2"/>
  <c r="G253" i="2"/>
  <c r="F252" i="2"/>
  <c r="L250" i="2"/>
  <c r="I247" i="2"/>
  <c r="H246" i="2"/>
  <c r="G245" i="2"/>
  <c r="F244" i="2"/>
  <c r="L242" i="2"/>
  <c r="I239" i="2"/>
  <c r="H238" i="2"/>
  <c r="G237" i="2"/>
  <c r="F236" i="2"/>
  <c r="L234" i="2"/>
  <c r="I231" i="2"/>
  <c r="H230" i="2"/>
  <c r="F228" i="2"/>
  <c r="L226" i="2"/>
  <c r="I223" i="2"/>
  <c r="H222" i="2"/>
  <c r="G221" i="2"/>
  <c r="F220" i="2"/>
  <c r="L218" i="2"/>
  <c r="I215" i="2"/>
  <c r="H214" i="2"/>
  <c r="G213" i="2"/>
  <c r="F212" i="2"/>
  <c r="L210" i="2"/>
  <c r="I207" i="2"/>
  <c r="H206" i="2"/>
  <c r="G205" i="2"/>
  <c r="F204" i="2"/>
  <c r="L202" i="2"/>
  <c r="I199" i="2"/>
  <c r="H198" i="2"/>
  <c r="G197" i="2"/>
  <c r="F196" i="2"/>
  <c r="L194" i="2"/>
  <c r="I191" i="2"/>
  <c r="H190" i="2"/>
  <c r="G189" i="2"/>
  <c r="F188" i="2"/>
  <c r="L186" i="2"/>
  <c r="I183" i="2"/>
  <c r="H182" i="2"/>
  <c r="G181" i="2"/>
  <c r="F180" i="2"/>
  <c r="L178" i="2"/>
  <c r="I175" i="2"/>
  <c r="H174" i="2"/>
  <c r="G173" i="2"/>
  <c r="F172" i="2"/>
  <c r="L170" i="2"/>
  <c r="I167" i="2"/>
  <c r="H166" i="2"/>
  <c r="G165" i="2"/>
  <c r="F164" i="2"/>
  <c r="L163" i="2"/>
  <c r="I162" i="2"/>
  <c r="G161" i="2"/>
  <c r="K160" i="2"/>
  <c r="K159" i="2"/>
  <c r="G158" i="2"/>
  <c r="J156" i="2"/>
  <c r="G155" i="2"/>
  <c r="H152" i="2"/>
  <c r="K150" i="2"/>
  <c r="G149" i="2"/>
  <c r="J147" i="2"/>
  <c r="L144" i="2"/>
  <c r="H143" i="2"/>
  <c r="K141" i="2"/>
  <c r="K136" i="2"/>
  <c r="I135" i="2"/>
  <c r="J133" i="2"/>
  <c r="L130" i="2"/>
  <c r="G125" i="2"/>
  <c r="H117" i="2"/>
  <c r="J117" i="2"/>
  <c r="G116" i="2"/>
  <c r="G115" i="2"/>
  <c r="J114" i="2"/>
  <c r="H112" i="2"/>
  <c r="H101" i="2"/>
  <c r="J101" i="2"/>
  <c r="G100" i="2"/>
  <c r="G99" i="2"/>
  <c r="Q12" i="2"/>
  <c r="J12" i="2"/>
  <c r="N43" i="4"/>
  <c r="R40" i="4"/>
  <c r="K336" i="3"/>
  <c r="K333" i="3"/>
  <c r="L329" i="3"/>
  <c r="G329" i="3"/>
  <c r="I328" i="3"/>
  <c r="L324" i="3"/>
  <c r="I316" i="3"/>
  <c r="J316" i="3"/>
  <c r="I314" i="3"/>
  <c r="L306" i="3"/>
  <c r="J304" i="3"/>
  <c r="G302" i="3"/>
  <c r="K296" i="3"/>
  <c r="K291" i="3"/>
  <c r="K289" i="3"/>
  <c r="L289" i="3"/>
  <c r="G289" i="3"/>
  <c r="H269" i="3"/>
  <c r="J269" i="3"/>
  <c r="K262" i="3"/>
  <c r="L262" i="3"/>
  <c r="G261" i="3"/>
  <c r="K261" i="3"/>
  <c r="F260" i="3"/>
  <c r="I260" i="3"/>
  <c r="J260" i="3"/>
  <c r="K257" i="3"/>
  <c r="L257" i="3"/>
  <c r="G257" i="3"/>
  <c r="K256" i="3"/>
  <c r="F252" i="3"/>
  <c r="I252" i="3"/>
  <c r="J252" i="3"/>
  <c r="K249" i="3"/>
  <c r="L249" i="3"/>
  <c r="G249" i="3"/>
  <c r="K248" i="3"/>
  <c r="F244" i="3"/>
  <c r="I244" i="3"/>
  <c r="J244" i="3"/>
  <c r="K241" i="3"/>
  <c r="L241" i="3"/>
  <c r="G241" i="3"/>
  <c r="K240" i="3"/>
  <c r="F236" i="3"/>
  <c r="I236" i="3"/>
  <c r="J236" i="3"/>
  <c r="K233" i="3"/>
  <c r="L233" i="3"/>
  <c r="G233" i="3"/>
  <c r="K232" i="3"/>
  <c r="K216" i="3"/>
  <c r="H208" i="3"/>
  <c r="J208" i="3"/>
  <c r="F208" i="3"/>
  <c r="K203" i="3"/>
  <c r="F203" i="3"/>
  <c r="H203" i="3"/>
  <c r="I203" i="3"/>
  <c r="J203" i="3"/>
  <c r="K201" i="3"/>
  <c r="L201" i="3"/>
  <c r="G201" i="3"/>
  <c r="L188" i="3"/>
  <c r="G188" i="3"/>
  <c r="K188" i="3"/>
  <c r="H176" i="3"/>
  <c r="I176" i="3"/>
  <c r="J176" i="3"/>
  <c r="F176" i="3"/>
  <c r="K330" i="2"/>
  <c r="J329" i="2"/>
  <c r="K322" i="2"/>
  <c r="J321" i="2"/>
  <c r="K314" i="2"/>
  <c r="J313" i="2"/>
  <c r="J305" i="2"/>
  <c r="J297" i="2"/>
  <c r="K290" i="2"/>
  <c r="J289" i="2"/>
  <c r="K282" i="2"/>
  <c r="J281" i="2"/>
  <c r="K274" i="2"/>
  <c r="J273" i="2"/>
  <c r="K266" i="2"/>
  <c r="J265" i="2"/>
  <c r="K258" i="2"/>
  <c r="J257" i="2"/>
  <c r="K250" i="2"/>
  <c r="J249" i="2"/>
  <c r="K242" i="2"/>
  <c r="J241" i="2"/>
  <c r="K234" i="2"/>
  <c r="J233" i="2"/>
  <c r="K226" i="2"/>
  <c r="J225" i="2"/>
  <c r="K218" i="2"/>
  <c r="J217" i="2"/>
  <c r="K210" i="2"/>
  <c r="J209" i="2"/>
  <c r="K202" i="2"/>
  <c r="J201" i="2"/>
  <c r="K194" i="2"/>
  <c r="J193" i="2"/>
  <c r="K186" i="2"/>
  <c r="J185" i="2"/>
  <c r="K178" i="2"/>
  <c r="J177" i="2"/>
  <c r="K170" i="2"/>
  <c r="J169" i="2"/>
  <c r="K163" i="2"/>
  <c r="L157" i="2"/>
  <c r="L148" i="2"/>
  <c r="J144" i="2"/>
  <c r="L139" i="2"/>
  <c r="K130" i="2"/>
  <c r="L128" i="2"/>
  <c r="L120" i="2"/>
  <c r="I116" i="2"/>
  <c r="J116" i="2"/>
  <c r="K110" i="2"/>
  <c r="L110" i="2"/>
  <c r="L104" i="2"/>
  <c r="I100" i="2"/>
  <c r="J100" i="2"/>
  <c r="H12" i="2"/>
  <c r="R35" i="4"/>
  <c r="R54" i="4"/>
  <c r="T54" i="4"/>
  <c r="I54" i="4"/>
  <c r="H333" i="3"/>
  <c r="J333" i="3"/>
  <c r="G332" i="3"/>
  <c r="G331" i="3"/>
  <c r="H328" i="3"/>
  <c r="K326" i="3"/>
  <c r="L326" i="3"/>
  <c r="L320" i="3"/>
  <c r="F315" i="3"/>
  <c r="H315" i="3"/>
  <c r="I315" i="3"/>
  <c r="K312" i="3"/>
  <c r="K309" i="3"/>
  <c r="K306" i="3"/>
  <c r="L305" i="3"/>
  <c r="G305" i="3"/>
  <c r="J296" i="3"/>
  <c r="F296" i="3"/>
  <c r="K288" i="3"/>
  <c r="K281" i="3"/>
  <c r="L281" i="3"/>
  <c r="G281" i="3"/>
  <c r="H261" i="3"/>
  <c r="J261" i="3"/>
  <c r="J256" i="3"/>
  <c r="F256" i="3"/>
  <c r="G253" i="3"/>
  <c r="K253" i="3"/>
  <c r="L253" i="3"/>
  <c r="J248" i="3"/>
  <c r="F248" i="3"/>
  <c r="G245" i="3"/>
  <c r="K245" i="3"/>
  <c r="L245" i="3"/>
  <c r="J240" i="3"/>
  <c r="F240" i="3"/>
  <c r="G237" i="3"/>
  <c r="K237" i="3"/>
  <c r="L237" i="3"/>
  <c r="J232" i="3"/>
  <c r="F232" i="3"/>
  <c r="H216" i="3"/>
  <c r="J216" i="3"/>
  <c r="F216" i="3"/>
  <c r="K211" i="3"/>
  <c r="F211" i="3"/>
  <c r="H211" i="3"/>
  <c r="I211" i="3"/>
  <c r="J211" i="3"/>
  <c r="K209" i="3"/>
  <c r="L209" i="3"/>
  <c r="G209" i="3"/>
  <c r="L196" i="3"/>
  <c r="G196" i="3"/>
  <c r="K196" i="3"/>
  <c r="Q13" i="3"/>
  <c r="L313" i="2"/>
  <c r="K331" i="2"/>
  <c r="I329" i="2"/>
  <c r="L324" i="2"/>
  <c r="I321" i="2"/>
  <c r="L316" i="2"/>
  <c r="K315" i="2"/>
  <c r="I313" i="2"/>
  <c r="L308" i="2"/>
  <c r="K307" i="2"/>
  <c r="I305" i="2"/>
  <c r="L300" i="2"/>
  <c r="K299" i="2"/>
  <c r="I297" i="2"/>
  <c r="L292" i="2"/>
  <c r="K291" i="2"/>
  <c r="I289" i="2"/>
  <c r="L284" i="2"/>
  <c r="K283" i="2"/>
  <c r="I281" i="2"/>
  <c r="L276" i="2"/>
  <c r="K275" i="2"/>
  <c r="I273" i="2"/>
  <c r="L268" i="2"/>
  <c r="K267" i="2"/>
  <c r="I265" i="2"/>
  <c r="L260" i="2"/>
  <c r="I257" i="2"/>
  <c r="L252" i="2"/>
  <c r="K251" i="2"/>
  <c r="I249" i="2"/>
  <c r="L244" i="2"/>
  <c r="K243" i="2"/>
  <c r="I241" i="2"/>
  <c r="L236" i="2"/>
  <c r="K235" i="2"/>
  <c r="I233" i="2"/>
  <c r="L228" i="2"/>
  <c r="K227" i="2"/>
  <c r="I225" i="2"/>
  <c r="L220" i="2"/>
  <c r="K219" i="2"/>
  <c r="I217" i="2"/>
  <c r="L212" i="2"/>
  <c r="K211" i="2"/>
  <c r="I209" i="2"/>
  <c r="L204" i="2"/>
  <c r="K203" i="2"/>
  <c r="I201" i="2"/>
  <c r="L196" i="2"/>
  <c r="K195" i="2"/>
  <c r="I193" i="2"/>
  <c r="L188" i="2"/>
  <c r="K187" i="2"/>
  <c r="I185" i="2"/>
  <c r="L180" i="2"/>
  <c r="K179" i="2"/>
  <c r="I177" i="2"/>
  <c r="L172" i="2"/>
  <c r="K171" i="2"/>
  <c r="I169" i="2"/>
  <c r="L164" i="2"/>
  <c r="J163" i="2"/>
  <c r="L160" i="2"/>
  <c r="K157" i="2"/>
  <c r="L151" i="2"/>
  <c r="K148" i="2"/>
  <c r="I144" i="2"/>
  <c r="L142" i="2"/>
  <c r="K139" i="2"/>
  <c r="L132" i="2"/>
  <c r="J130" i="2"/>
  <c r="L129" i="2"/>
  <c r="G129" i="2"/>
  <c r="J128" i="2"/>
  <c r="L122" i="2"/>
  <c r="J120" i="2"/>
  <c r="F115" i="2"/>
  <c r="H115" i="2"/>
  <c r="I115" i="2"/>
  <c r="K113" i="2"/>
  <c r="L106" i="2"/>
  <c r="J104" i="2"/>
  <c r="F99" i="2"/>
  <c r="H99" i="2"/>
  <c r="I99" i="2"/>
  <c r="C12" i="2"/>
  <c r="R28" i="4"/>
  <c r="I332" i="3"/>
  <c r="J332" i="3"/>
  <c r="J320" i="3"/>
  <c r="L317" i="3"/>
  <c r="H309" i="3"/>
  <c r="J309" i="3"/>
  <c r="G308" i="3"/>
  <c r="J306" i="3"/>
  <c r="K302" i="3"/>
  <c r="L302" i="3"/>
  <c r="G300" i="3"/>
  <c r="J288" i="3"/>
  <c r="F288" i="3"/>
  <c r="K273" i="3"/>
  <c r="L273" i="3"/>
  <c r="G273" i="3"/>
  <c r="L267" i="3"/>
  <c r="H224" i="3"/>
  <c r="J224" i="3"/>
  <c r="F224" i="3"/>
  <c r="K219" i="3"/>
  <c r="F219" i="3"/>
  <c r="H219" i="3"/>
  <c r="I219" i="3"/>
  <c r="J219" i="3"/>
  <c r="K217" i="3"/>
  <c r="L217" i="3"/>
  <c r="G217" i="3"/>
  <c r="L204" i="3"/>
  <c r="G204" i="3"/>
  <c r="K204" i="3"/>
  <c r="M12" i="3"/>
  <c r="I12" i="3"/>
  <c r="I13" i="3"/>
  <c r="K332" i="2"/>
  <c r="J331" i="2"/>
  <c r="H329" i="2"/>
  <c r="L325" i="2"/>
  <c r="K324" i="2"/>
  <c r="J323" i="2"/>
  <c r="H321" i="2"/>
  <c r="L317" i="2"/>
  <c r="K316" i="2"/>
  <c r="J315" i="2"/>
  <c r="H313" i="2"/>
  <c r="K308" i="2"/>
  <c r="J307" i="2"/>
  <c r="H305" i="2"/>
  <c r="K300" i="2"/>
  <c r="J299" i="2"/>
  <c r="H297" i="2"/>
  <c r="L293" i="2"/>
  <c r="K292" i="2"/>
  <c r="J291" i="2"/>
  <c r="H289" i="2"/>
  <c r="L285" i="2"/>
  <c r="K284" i="2"/>
  <c r="J283" i="2"/>
  <c r="H281" i="2"/>
  <c r="L277" i="2"/>
  <c r="K276" i="2"/>
  <c r="J275" i="2"/>
  <c r="H273" i="2"/>
  <c r="L269" i="2"/>
  <c r="K268" i="2"/>
  <c r="J267" i="2"/>
  <c r="H265" i="2"/>
  <c r="L261" i="2"/>
  <c r="K260" i="2"/>
  <c r="H257" i="2"/>
  <c r="L253" i="2"/>
  <c r="K252" i="2"/>
  <c r="J251" i="2"/>
  <c r="H249" i="2"/>
  <c r="L245" i="2"/>
  <c r="K244" i="2"/>
  <c r="J243" i="2"/>
  <c r="H241" i="2"/>
  <c r="L237" i="2"/>
  <c r="K236" i="2"/>
  <c r="J235" i="2"/>
  <c r="H233" i="2"/>
  <c r="K228" i="2"/>
  <c r="J227" i="2"/>
  <c r="H225" i="2"/>
  <c r="L221" i="2"/>
  <c r="K220" i="2"/>
  <c r="J219" i="2"/>
  <c r="H217" i="2"/>
  <c r="L213" i="2"/>
  <c r="K212" i="2"/>
  <c r="J211" i="2"/>
  <c r="H209" i="2"/>
  <c r="L205" i="2"/>
  <c r="K204" i="2"/>
  <c r="J203" i="2"/>
  <c r="H201" i="2"/>
  <c r="L197" i="2"/>
  <c r="K196" i="2"/>
  <c r="J195" i="2"/>
  <c r="H193" i="2"/>
  <c r="L189" i="2"/>
  <c r="K188" i="2"/>
  <c r="J187" i="2"/>
  <c r="H185" i="2"/>
  <c r="L181" i="2"/>
  <c r="K180" i="2"/>
  <c r="J179" i="2"/>
  <c r="H177" i="2"/>
  <c r="L173" i="2"/>
  <c r="K172" i="2"/>
  <c r="J171" i="2"/>
  <c r="H169" i="2"/>
  <c r="L165" i="2"/>
  <c r="K164" i="2"/>
  <c r="I163" i="2"/>
  <c r="J160" i="2"/>
  <c r="L155" i="2"/>
  <c r="G153" i="2"/>
  <c r="K152" i="2"/>
  <c r="K151" i="2"/>
  <c r="H144" i="2"/>
  <c r="K142" i="2"/>
  <c r="L136" i="2"/>
  <c r="F135" i="2"/>
  <c r="F133" i="2"/>
  <c r="K132" i="2"/>
  <c r="F131" i="2"/>
  <c r="I131" i="2"/>
  <c r="I130" i="2"/>
  <c r="I128" i="2"/>
  <c r="J123" i="2"/>
  <c r="K122" i="2"/>
  <c r="L121" i="2"/>
  <c r="G121" i="2"/>
  <c r="I120" i="2"/>
  <c r="L117" i="2"/>
  <c r="F114" i="2"/>
  <c r="K109" i="2"/>
  <c r="J107" i="2"/>
  <c r="K106" i="2"/>
  <c r="L105" i="2"/>
  <c r="G105" i="2"/>
  <c r="I104" i="2"/>
  <c r="L101" i="2"/>
  <c r="L13" i="2"/>
  <c r="L12" i="2"/>
  <c r="R30" i="4"/>
  <c r="P60" i="4"/>
  <c r="R60" i="4" s="1"/>
  <c r="T60" i="4" s="1"/>
  <c r="L336" i="3"/>
  <c r="F331" i="3"/>
  <c r="H331" i="3"/>
  <c r="I331" i="3"/>
  <c r="K328" i="3"/>
  <c r="K325" i="3"/>
  <c r="K322" i="3"/>
  <c r="L321" i="3"/>
  <c r="G321" i="3"/>
  <c r="I320" i="3"/>
  <c r="I317" i="3"/>
  <c r="L316" i="3"/>
  <c r="I308" i="3"/>
  <c r="J308" i="3"/>
  <c r="I306" i="3"/>
  <c r="G301" i="3"/>
  <c r="K301" i="3"/>
  <c r="F300" i="3"/>
  <c r="I300" i="3"/>
  <c r="J300" i="3"/>
  <c r="F299" i="3"/>
  <c r="H299" i="3"/>
  <c r="I299" i="3"/>
  <c r="G292" i="3"/>
  <c r="J280" i="3"/>
  <c r="F280" i="3"/>
  <c r="L277" i="3"/>
  <c r="K272" i="3"/>
  <c r="L268" i="3"/>
  <c r="K267" i="3"/>
  <c r="K265" i="3"/>
  <c r="L265" i="3"/>
  <c r="G265" i="3"/>
  <c r="K227" i="3"/>
  <c r="F227" i="3"/>
  <c r="H227" i="3"/>
  <c r="I227" i="3"/>
  <c r="J227" i="3"/>
  <c r="K225" i="3"/>
  <c r="L225" i="3"/>
  <c r="G225" i="3"/>
  <c r="L212" i="3"/>
  <c r="G212" i="3"/>
  <c r="K212" i="3"/>
  <c r="L200" i="3"/>
  <c r="K177" i="3"/>
  <c r="L177" i="3"/>
  <c r="G177" i="3"/>
  <c r="K169" i="3"/>
  <c r="L169" i="3"/>
  <c r="G169" i="3"/>
  <c r="J332" i="2"/>
  <c r="I331" i="2"/>
  <c r="K325" i="2"/>
  <c r="J324" i="2"/>
  <c r="I323" i="2"/>
  <c r="K317" i="2"/>
  <c r="J316" i="2"/>
  <c r="I315" i="2"/>
  <c r="K309" i="2"/>
  <c r="J308" i="2"/>
  <c r="I307" i="2"/>
  <c r="K301" i="2"/>
  <c r="J300" i="2"/>
  <c r="I299" i="2"/>
  <c r="K293" i="2"/>
  <c r="J292" i="2"/>
  <c r="I291" i="2"/>
  <c r="K285" i="2"/>
  <c r="J284" i="2"/>
  <c r="I283" i="2"/>
  <c r="K277" i="2"/>
  <c r="J276" i="2"/>
  <c r="I275" i="2"/>
  <c r="K269" i="2"/>
  <c r="J268" i="2"/>
  <c r="I267" i="2"/>
  <c r="K261" i="2"/>
  <c r="J260" i="2"/>
  <c r="I259" i="2"/>
  <c r="K253" i="2"/>
  <c r="J252" i="2"/>
  <c r="I251" i="2"/>
  <c r="K245" i="2"/>
  <c r="I243" i="2"/>
  <c r="K237" i="2"/>
  <c r="J236" i="2"/>
  <c r="I235" i="2"/>
  <c r="K229" i="2"/>
  <c r="J228" i="2"/>
  <c r="I227" i="2"/>
  <c r="K221" i="2"/>
  <c r="J220" i="2"/>
  <c r="I219" i="2"/>
  <c r="K213" i="2"/>
  <c r="J212" i="2"/>
  <c r="I211" i="2"/>
  <c r="K205" i="2"/>
  <c r="J204" i="2"/>
  <c r="I203" i="2"/>
  <c r="K197" i="2"/>
  <c r="J196" i="2"/>
  <c r="I195" i="2"/>
  <c r="K189" i="2"/>
  <c r="J188" i="2"/>
  <c r="I187" i="2"/>
  <c r="K181" i="2"/>
  <c r="J180" i="2"/>
  <c r="I179" i="2"/>
  <c r="K173" i="2"/>
  <c r="J172" i="2"/>
  <c r="I171" i="2"/>
  <c r="K165" i="2"/>
  <c r="J164" i="2"/>
  <c r="H163" i="2"/>
  <c r="K161" i="2"/>
  <c r="I160" i="2"/>
  <c r="L158" i="2"/>
  <c r="I151" i="2"/>
  <c r="L149" i="2"/>
  <c r="J142" i="2"/>
  <c r="L140" i="2"/>
  <c r="J136" i="2"/>
  <c r="H128" i="2"/>
  <c r="G124" i="2"/>
  <c r="J122" i="2"/>
  <c r="H120" i="2"/>
  <c r="L116" i="2"/>
  <c r="H109" i="2"/>
  <c r="J109" i="2"/>
  <c r="G108" i="2"/>
  <c r="J106" i="2"/>
  <c r="H104" i="2"/>
  <c r="L100" i="2"/>
  <c r="H325" i="3"/>
  <c r="J325" i="3"/>
  <c r="G324" i="3"/>
  <c r="H320" i="3"/>
  <c r="K318" i="3"/>
  <c r="L318" i="3"/>
  <c r="K316" i="3"/>
  <c r="L312" i="3"/>
  <c r="F307" i="3"/>
  <c r="H307" i="3"/>
  <c r="I307" i="3"/>
  <c r="H301" i="3"/>
  <c r="J301" i="3"/>
  <c r="K294" i="3"/>
  <c r="L294" i="3"/>
  <c r="G293" i="3"/>
  <c r="K293" i="3"/>
  <c r="F292" i="3"/>
  <c r="I292" i="3"/>
  <c r="J292" i="3"/>
  <c r="F291" i="3"/>
  <c r="H291" i="3"/>
  <c r="I291" i="3"/>
  <c r="G284" i="3"/>
  <c r="I277" i="3"/>
  <c r="J272" i="3"/>
  <c r="F272" i="3"/>
  <c r="L269" i="3"/>
  <c r="K268" i="3"/>
  <c r="J267" i="3"/>
  <c r="L260" i="3"/>
  <c r="L256" i="3"/>
  <c r="L248" i="3"/>
  <c r="L240" i="3"/>
  <c r="L232" i="3"/>
  <c r="L220" i="3"/>
  <c r="G220" i="3"/>
  <c r="K220" i="3"/>
  <c r="I200" i="3"/>
  <c r="L195" i="3"/>
  <c r="J155" i="2"/>
  <c r="H151" i="2"/>
  <c r="L143" i="2"/>
  <c r="H142" i="2"/>
  <c r="K140" i="2"/>
  <c r="I136" i="2"/>
  <c r="F130" i="2"/>
  <c r="K129" i="2"/>
  <c r="L125" i="2"/>
  <c r="I124" i="2"/>
  <c r="J124" i="2"/>
  <c r="I122" i="2"/>
  <c r="K118" i="2"/>
  <c r="L118" i="2"/>
  <c r="G117" i="2"/>
  <c r="K116" i="2"/>
  <c r="I108" i="2"/>
  <c r="J108" i="2"/>
  <c r="I106" i="2"/>
  <c r="K102" i="2"/>
  <c r="L102" i="2"/>
  <c r="G101" i="2"/>
  <c r="K100" i="2"/>
  <c r="L337" i="3"/>
  <c r="G337" i="3"/>
  <c r="I336" i="3"/>
  <c r="I333" i="3"/>
  <c r="L332" i="3"/>
  <c r="I324" i="3"/>
  <c r="J324" i="3"/>
  <c r="I322" i="3"/>
  <c r="F317" i="3"/>
  <c r="K315" i="3"/>
  <c r="L314" i="3"/>
  <c r="J312" i="3"/>
  <c r="G310" i="3"/>
  <c r="L309" i="3"/>
  <c r="F306" i="3"/>
  <c r="I296" i="3"/>
  <c r="H293" i="3"/>
  <c r="J293" i="3"/>
  <c r="L288" i="3"/>
  <c r="K286" i="3"/>
  <c r="L286" i="3"/>
  <c r="G285" i="3"/>
  <c r="K285" i="3"/>
  <c r="F284" i="3"/>
  <c r="I284" i="3"/>
  <c r="J284" i="3"/>
  <c r="F283" i="3"/>
  <c r="H283" i="3"/>
  <c r="I283" i="3"/>
  <c r="F277" i="3"/>
  <c r="G276" i="3"/>
  <c r="G270" i="3"/>
  <c r="H268" i="3"/>
  <c r="J264" i="3"/>
  <c r="F264" i="3"/>
  <c r="L261" i="3"/>
  <c r="K260" i="3"/>
  <c r="I256" i="3"/>
  <c r="L252" i="3"/>
  <c r="I248" i="3"/>
  <c r="L244" i="3"/>
  <c r="I240" i="3"/>
  <c r="L236" i="3"/>
  <c r="I232" i="3"/>
  <c r="L228" i="3"/>
  <c r="G228" i="3"/>
  <c r="K228" i="3"/>
  <c r="L216" i="3"/>
  <c r="H184" i="3"/>
  <c r="J184" i="3"/>
  <c r="F184" i="3"/>
  <c r="L229" i="3"/>
  <c r="L221" i="3"/>
  <c r="L213" i="3"/>
  <c r="L205" i="3"/>
  <c r="L197" i="3"/>
  <c r="L189" i="3"/>
  <c r="L181" i="3"/>
  <c r="K180" i="3"/>
  <c r="J179" i="3"/>
  <c r="L173" i="3"/>
  <c r="K172" i="3"/>
  <c r="J171" i="3"/>
  <c r="L165" i="3"/>
  <c r="K164" i="3"/>
  <c r="J163" i="3"/>
  <c r="L157" i="3"/>
  <c r="K156" i="3"/>
  <c r="J155" i="3"/>
  <c r="L149" i="3"/>
  <c r="K148" i="3"/>
  <c r="J147" i="3"/>
  <c r="L141" i="3"/>
  <c r="K140" i="3"/>
  <c r="J139" i="3"/>
  <c r="L133" i="3"/>
  <c r="K132" i="3"/>
  <c r="J131" i="3"/>
  <c r="L125" i="3"/>
  <c r="K124" i="3"/>
  <c r="J123" i="3"/>
  <c r="L117" i="3"/>
  <c r="K116" i="3"/>
  <c r="J115" i="3"/>
  <c r="L109" i="3"/>
  <c r="K108" i="3"/>
  <c r="J107" i="3"/>
  <c r="L101" i="3"/>
  <c r="K100" i="3"/>
  <c r="J99" i="3"/>
  <c r="L93" i="3"/>
  <c r="K92" i="3"/>
  <c r="J91" i="3"/>
  <c r="L85" i="3"/>
  <c r="K84" i="3"/>
  <c r="J83" i="3"/>
  <c r="K76" i="3"/>
  <c r="J75" i="3"/>
  <c r="L48" i="3"/>
  <c r="K22" i="3"/>
  <c r="G71" i="3"/>
  <c r="G55" i="3"/>
  <c r="K55" i="3"/>
  <c r="G39" i="3"/>
  <c r="K39" i="3"/>
  <c r="G23" i="3"/>
  <c r="I56" i="3"/>
  <c r="H56" i="3"/>
  <c r="F56" i="3"/>
  <c r="H24" i="3"/>
  <c r="G57" i="8"/>
  <c r="Z57" i="8"/>
  <c r="K12" i="2"/>
  <c r="L254" i="3"/>
  <c r="L246" i="3"/>
  <c r="L238" i="3"/>
  <c r="L230" i="3"/>
  <c r="K229" i="3"/>
  <c r="J228" i="3"/>
  <c r="L222" i="3"/>
  <c r="K221" i="3"/>
  <c r="J220" i="3"/>
  <c r="L214" i="3"/>
  <c r="K213" i="3"/>
  <c r="J212" i="3"/>
  <c r="L206" i="3"/>
  <c r="K205" i="3"/>
  <c r="J204" i="3"/>
  <c r="L198" i="3"/>
  <c r="K197" i="3"/>
  <c r="J196" i="3"/>
  <c r="L190" i="3"/>
  <c r="K189" i="3"/>
  <c r="J188" i="3"/>
  <c r="L182" i="3"/>
  <c r="K181" i="3"/>
  <c r="J180" i="3"/>
  <c r="I179" i="3"/>
  <c r="L174" i="3"/>
  <c r="K173" i="3"/>
  <c r="J172" i="3"/>
  <c r="I171" i="3"/>
  <c r="F168" i="3"/>
  <c r="L166" i="3"/>
  <c r="K165" i="3"/>
  <c r="J164" i="3"/>
  <c r="I163" i="3"/>
  <c r="G161" i="3"/>
  <c r="F160" i="3"/>
  <c r="L158" i="3"/>
  <c r="K157" i="3"/>
  <c r="J156" i="3"/>
  <c r="I155" i="3"/>
  <c r="G153" i="3"/>
  <c r="F152" i="3"/>
  <c r="L150" i="3"/>
  <c r="K149" i="3"/>
  <c r="J148" i="3"/>
  <c r="I147" i="3"/>
  <c r="G145" i="3"/>
  <c r="F144" i="3"/>
  <c r="L142" i="3"/>
  <c r="K141" i="3"/>
  <c r="J140" i="3"/>
  <c r="I139" i="3"/>
  <c r="G137" i="3"/>
  <c r="F136" i="3"/>
  <c r="L134" i="3"/>
  <c r="K133" i="3"/>
  <c r="J132" i="3"/>
  <c r="I131" i="3"/>
  <c r="G129" i="3"/>
  <c r="F128" i="3"/>
  <c r="L126" i="3"/>
  <c r="K125" i="3"/>
  <c r="J124" i="3"/>
  <c r="I123" i="3"/>
  <c r="G121" i="3"/>
  <c r="F120" i="3"/>
  <c r="L118" i="3"/>
  <c r="K117" i="3"/>
  <c r="J116" i="3"/>
  <c r="I115" i="3"/>
  <c r="G113" i="3"/>
  <c r="F112" i="3"/>
  <c r="L110" i="3"/>
  <c r="K109" i="3"/>
  <c r="J108" i="3"/>
  <c r="I107" i="3"/>
  <c r="G105" i="3"/>
  <c r="F104" i="3"/>
  <c r="L102" i="3"/>
  <c r="K101" i="3"/>
  <c r="J100" i="3"/>
  <c r="I99" i="3"/>
  <c r="G97" i="3"/>
  <c r="F96" i="3"/>
  <c r="L94" i="3"/>
  <c r="K93" i="3"/>
  <c r="J92" i="3"/>
  <c r="I91" i="3"/>
  <c r="G89" i="3"/>
  <c r="F88" i="3"/>
  <c r="L86" i="3"/>
  <c r="K85" i="3"/>
  <c r="J84" i="3"/>
  <c r="I83" i="3"/>
  <c r="G81" i="3"/>
  <c r="F80" i="3"/>
  <c r="L78" i="3"/>
  <c r="J76" i="3"/>
  <c r="I75" i="3"/>
  <c r="L67" i="3"/>
  <c r="L35" i="3"/>
  <c r="K60" i="3"/>
  <c r="J56" i="3"/>
  <c r="H68" i="3"/>
  <c r="I68" i="3"/>
  <c r="H62" i="3"/>
  <c r="J62" i="3"/>
  <c r="L62" i="3"/>
  <c r="H36" i="3"/>
  <c r="I36" i="3"/>
  <c r="H30" i="3"/>
  <c r="J30" i="3"/>
  <c r="L30" i="3"/>
  <c r="G49" i="8"/>
  <c r="Z49" i="8"/>
  <c r="G12" i="2"/>
  <c r="L335" i="3"/>
  <c r="L327" i="3"/>
  <c r="L319" i="3"/>
  <c r="L311" i="3"/>
  <c r="L303" i="3"/>
  <c r="L295" i="3"/>
  <c r="L287" i="3"/>
  <c r="L279" i="3"/>
  <c r="L271" i="3"/>
  <c r="L263" i="3"/>
  <c r="L255" i="3"/>
  <c r="J253" i="3"/>
  <c r="L247" i="3"/>
  <c r="J245" i="3"/>
  <c r="L239" i="3"/>
  <c r="J237" i="3"/>
  <c r="L231" i="3"/>
  <c r="J229" i="3"/>
  <c r="I228" i="3"/>
  <c r="L223" i="3"/>
  <c r="J221" i="3"/>
  <c r="I220" i="3"/>
  <c r="L215" i="3"/>
  <c r="J213" i="3"/>
  <c r="I212" i="3"/>
  <c r="L207" i="3"/>
  <c r="J205" i="3"/>
  <c r="I204" i="3"/>
  <c r="L199" i="3"/>
  <c r="J197" i="3"/>
  <c r="I196" i="3"/>
  <c r="L191" i="3"/>
  <c r="J189" i="3"/>
  <c r="I188" i="3"/>
  <c r="L183" i="3"/>
  <c r="J181" i="3"/>
  <c r="I180" i="3"/>
  <c r="H179" i="3"/>
  <c r="L175" i="3"/>
  <c r="J173" i="3"/>
  <c r="I172" i="3"/>
  <c r="H171" i="3"/>
  <c r="L167" i="3"/>
  <c r="J165" i="3"/>
  <c r="I164" i="3"/>
  <c r="H163" i="3"/>
  <c r="L159" i="3"/>
  <c r="J157" i="3"/>
  <c r="I156" i="3"/>
  <c r="H155" i="3"/>
  <c r="L151" i="3"/>
  <c r="J149" i="3"/>
  <c r="I148" i="3"/>
  <c r="H147" i="3"/>
  <c r="L143" i="3"/>
  <c r="J141" i="3"/>
  <c r="I140" i="3"/>
  <c r="H139" i="3"/>
  <c r="L135" i="3"/>
  <c r="J133" i="3"/>
  <c r="I132" i="3"/>
  <c r="H131" i="3"/>
  <c r="L127" i="3"/>
  <c r="J125" i="3"/>
  <c r="I124" i="3"/>
  <c r="H123" i="3"/>
  <c r="L119" i="3"/>
  <c r="J117" i="3"/>
  <c r="I116" i="3"/>
  <c r="H115" i="3"/>
  <c r="L111" i="3"/>
  <c r="J109" i="3"/>
  <c r="I108" i="3"/>
  <c r="H107" i="3"/>
  <c r="L103" i="3"/>
  <c r="J101" i="3"/>
  <c r="I100" i="3"/>
  <c r="H99" i="3"/>
  <c r="L95" i="3"/>
  <c r="J93" i="3"/>
  <c r="I92" i="3"/>
  <c r="H91" i="3"/>
  <c r="L87" i="3"/>
  <c r="J85" i="3"/>
  <c r="I84" i="3"/>
  <c r="H83" i="3"/>
  <c r="L79" i="3"/>
  <c r="I76" i="3"/>
  <c r="H75" i="3"/>
  <c r="L56" i="3"/>
  <c r="K70" i="3"/>
  <c r="G64" i="3"/>
  <c r="G59" i="3"/>
  <c r="K59" i="3"/>
  <c r="G48" i="3"/>
  <c r="G43" i="3"/>
  <c r="G32" i="3"/>
  <c r="G27" i="3"/>
  <c r="F28" i="3"/>
  <c r="I48" i="3"/>
  <c r="H48" i="3"/>
  <c r="F48" i="3"/>
  <c r="H42" i="3"/>
  <c r="J42" i="3"/>
  <c r="F42" i="3"/>
  <c r="G41" i="8"/>
  <c r="Z41" i="8"/>
  <c r="I60" i="3"/>
  <c r="H54" i="3"/>
  <c r="J54" i="3"/>
  <c r="L54" i="3"/>
  <c r="H28" i="3"/>
  <c r="I28" i="3"/>
  <c r="H22" i="3"/>
  <c r="J22" i="3"/>
  <c r="L22" i="3"/>
  <c r="Z97" i="8"/>
  <c r="G97" i="8"/>
  <c r="G33" i="8"/>
  <c r="Z33" i="8"/>
  <c r="N12" i="2"/>
  <c r="I12" i="2"/>
  <c r="G180" i="3"/>
  <c r="F179" i="3"/>
  <c r="G172" i="3"/>
  <c r="F171" i="3"/>
  <c r="G164" i="3"/>
  <c r="F163" i="3"/>
  <c r="L161" i="3"/>
  <c r="G156" i="3"/>
  <c r="F155" i="3"/>
  <c r="L153" i="3"/>
  <c r="G148" i="3"/>
  <c r="F147" i="3"/>
  <c r="L145" i="3"/>
  <c r="G140" i="3"/>
  <c r="F139" i="3"/>
  <c r="L137" i="3"/>
  <c r="G132" i="3"/>
  <c r="F131" i="3"/>
  <c r="L129" i="3"/>
  <c r="G124" i="3"/>
  <c r="F123" i="3"/>
  <c r="L121" i="3"/>
  <c r="G116" i="3"/>
  <c r="F115" i="3"/>
  <c r="L113" i="3"/>
  <c r="G108" i="3"/>
  <c r="F107" i="3"/>
  <c r="L105" i="3"/>
  <c r="G100" i="3"/>
  <c r="F99" i="3"/>
  <c r="L97" i="3"/>
  <c r="G92" i="3"/>
  <c r="F91" i="3"/>
  <c r="L89" i="3"/>
  <c r="G84" i="3"/>
  <c r="F83" i="3"/>
  <c r="G76" i="3"/>
  <c r="F75" i="3"/>
  <c r="L64" i="3"/>
  <c r="L52" i="3"/>
  <c r="K68" i="3"/>
  <c r="K54" i="3"/>
  <c r="G63" i="3"/>
  <c r="K63" i="3"/>
  <c r="G47" i="3"/>
  <c r="K47" i="3"/>
  <c r="G31" i="3"/>
  <c r="F68" i="3"/>
  <c r="F36" i="3"/>
  <c r="I62" i="3"/>
  <c r="I30" i="3"/>
  <c r="H72" i="3"/>
  <c r="H40" i="3"/>
  <c r="H34" i="3"/>
  <c r="J34" i="3"/>
  <c r="F34" i="3"/>
  <c r="Z89" i="8"/>
  <c r="G89" i="8"/>
  <c r="G25" i="8"/>
  <c r="Z25" i="8"/>
  <c r="J168" i="3"/>
  <c r="K161" i="3"/>
  <c r="J160" i="3"/>
  <c r="K153" i="3"/>
  <c r="J152" i="3"/>
  <c r="K145" i="3"/>
  <c r="J144" i="3"/>
  <c r="K137" i="3"/>
  <c r="J136" i="3"/>
  <c r="K129" i="3"/>
  <c r="J128" i="3"/>
  <c r="K121" i="3"/>
  <c r="J120" i="3"/>
  <c r="K113" i="3"/>
  <c r="J112" i="3"/>
  <c r="K105" i="3"/>
  <c r="J104" i="3"/>
  <c r="K97" i="3"/>
  <c r="J96" i="3"/>
  <c r="K89" i="3"/>
  <c r="J88" i="3"/>
  <c r="J80" i="3"/>
  <c r="K28" i="3"/>
  <c r="H52" i="3"/>
  <c r="I52" i="3"/>
  <c r="L46" i="3"/>
  <c r="G81" i="8"/>
  <c r="Z81" i="8"/>
  <c r="I168" i="3"/>
  <c r="I160" i="3"/>
  <c r="I152" i="3"/>
  <c r="I144" i="3"/>
  <c r="I136" i="3"/>
  <c r="I128" i="3"/>
  <c r="I120" i="3"/>
  <c r="I112" i="3"/>
  <c r="I104" i="3"/>
  <c r="I96" i="3"/>
  <c r="I88" i="3"/>
  <c r="I80" i="3"/>
  <c r="G67" i="3"/>
  <c r="K67" i="3"/>
  <c r="G51" i="3"/>
  <c r="G35" i="3"/>
  <c r="K35" i="3"/>
  <c r="I64" i="3"/>
  <c r="H64" i="3"/>
  <c r="F64" i="3"/>
  <c r="H26" i="3"/>
  <c r="J26" i="3"/>
  <c r="F26" i="3"/>
  <c r="G73" i="8"/>
  <c r="Z73" i="8"/>
  <c r="I26" i="3"/>
  <c r="H70" i="3"/>
  <c r="J70" i="3"/>
  <c r="L70" i="3"/>
  <c r="H38" i="3"/>
  <c r="H12" i="3"/>
  <c r="G65" i="8"/>
  <c r="Z65" i="8"/>
  <c r="E101" i="8"/>
  <c r="F101" i="8"/>
  <c r="Z101" i="8"/>
  <c r="E105" i="8"/>
  <c r="F105" i="8"/>
  <c r="Z105" i="8"/>
  <c r="E109" i="8"/>
  <c r="F109" i="8"/>
  <c r="Z109" i="8"/>
  <c r="E153" i="7"/>
  <c r="F153" i="7"/>
  <c r="E145" i="7"/>
  <c r="F145" i="7"/>
  <c r="E137" i="7"/>
  <c r="F137" i="7"/>
  <c r="E129" i="7"/>
  <c r="F129" i="7"/>
  <c r="E121" i="7"/>
  <c r="F121" i="7"/>
  <c r="E113" i="7"/>
  <c r="F113" i="7"/>
  <c r="E105" i="7"/>
  <c r="F105" i="7"/>
  <c r="E97" i="7"/>
  <c r="F97" i="7"/>
  <c r="E89" i="7"/>
  <c r="F89" i="7"/>
  <c r="E81" i="7"/>
  <c r="F81" i="7"/>
  <c r="E73" i="7"/>
  <c r="F73" i="7"/>
  <c r="G73" i="7"/>
  <c r="I73" i="7"/>
  <c r="E59" i="7"/>
  <c r="F59" i="7"/>
  <c r="E51" i="7"/>
  <c r="F51" i="7"/>
  <c r="E78" i="1"/>
  <c r="E72" i="5"/>
  <c r="E81" i="1"/>
  <c r="F81" i="1"/>
  <c r="E73" i="1"/>
  <c r="F73" i="1"/>
  <c r="E75" i="1"/>
  <c r="E60" i="1"/>
  <c r="E58" i="1"/>
  <c r="F58" i="1"/>
  <c r="E55" i="1"/>
  <c r="E41" i="5"/>
  <c r="E29" i="1"/>
  <c r="E15" i="6"/>
  <c r="E26" i="1"/>
  <c r="E24" i="1"/>
  <c r="E22" i="1"/>
  <c r="F22" i="1"/>
  <c r="E94" i="8"/>
  <c r="F94" i="8"/>
  <c r="E86" i="8"/>
  <c r="F86" i="8"/>
  <c r="E78" i="8"/>
  <c r="F78" i="8"/>
  <c r="E70" i="8"/>
  <c r="F70" i="8"/>
  <c r="E62" i="8"/>
  <c r="F62" i="8"/>
  <c r="E54" i="8"/>
  <c r="F54" i="8"/>
  <c r="E46" i="8"/>
  <c r="F46" i="8"/>
  <c r="E38" i="8"/>
  <c r="F38" i="8"/>
  <c r="E30" i="8"/>
  <c r="F30" i="8"/>
  <c r="E22" i="8"/>
  <c r="F22" i="8"/>
  <c r="L69" i="3"/>
  <c r="L61" i="3"/>
  <c r="L45" i="3"/>
  <c r="L29" i="3"/>
  <c r="L21" i="3"/>
  <c r="E69" i="7"/>
  <c r="F69" i="7"/>
  <c r="U69" i="7"/>
  <c r="N69" i="7"/>
  <c r="E63" i="7"/>
  <c r="F63" i="7"/>
  <c r="U63" i="7"/>
  <c r="N63" i="7"/>
  <c r="E45" i="7"/>
  <c r="F45" i="7"/>
  <c r="U45" i="7"/>
  <c r="N45" i="7"/>
  <c r="E41" i="7"/>
  <c r="F41" i="7"/>
  <c r="U41" i="7"/>
  <c r="N41" i="7"/>
  <c r="E37" i="7"/>
  <c r="F37" i="7"/>
  <c r="U37" i="7"/>
  <c r="N37" i="7"/>
  <c r="E33" i="7"/>
  <c r="F33" i="7"/>
  <c r="U33" i="7"/>
  <c r="N33" i="7"/>
  <c r="E29" i="7"/>
  <c r="F29" i="7"/>
  <c r="U29" i="7"/>
  <c r="N29" i="7"/>
  <c r="E25" i="7"/>
  <c r="F25" i="7"/>
  <c r="U25" i="7"/>
  <c r="N25" i="7"/>
  <c r="E21" i="7"/>
  <c r="F21" i="7"/>
  <c r="E150" i="7"/>
  <c r="F150" i="7"/>
  <c r="E142" i="7"/>
  <c r="F142" i="7"/>
  <c r="E134" i="7"/>
  <c r="F134" i="7"/>
  <c r="E126" i="7"/>
  <c r="F126" i="7"/>
  <c r="E118" i="7"/>
  <c r="F118" i="7"/>
  <c r="E110" i="7"/>
  <c r="F110" i="7"/>
  <c r="E102" i="7"/>
  <c r="F102" i="7"/>
  <c r="E94" i="7"/>
  <c r="F94" i="7"/>
  <c r="E86" i="7"/>
  <c r="F86" i="7"/>
  <c r="E78" i="7"/>
  <c r="F78" i="7"/>
  <c r="E70" i="7"/>
  <c r="F70" i="7"/>
  <c r="E56" i="7"/>
  <c r="F56" i="7"/>
  <c r="E48" i="7"/>
  <c r="F48" i="7"/>
  <c r="G48" i="7"/>
  <c r="H48" i="7"/>
  <c r="E57" i="1"/>
  <c r="F57" i="1"/>
  <c r="E92" i="1"/>
  <c r="E88" i="1"/>
  <c r="F88" i="1"/>
  <c r="E85" i="1"/>
  <c r="E82" i="1"/>
  <c r="E77" i="1"/>
  <c r="F77" i="1"/>
  <c r="E70" i="1"/>
  <c r="E67" i="1"/>
  <c r="E65" i="1"/>
  <c r="E61" i="5"/>
  <c r="E63" i="1"/>
  <c r="F63" i="1"/>
  <c r="E59" i="1"/>
  <c r="E21" i="6"/>
  <c r="E45" i="1"/>
  <c r="F45" i="1"/>
  <c r="E99" i="8"/>
  <c r="F99" i="8"/>
  <c r="E91" i="8"/>
  <c r="F91" i="8"/>
  <c r="E83" i="8"/>
  <c r="F83" i="8"/>
  <c r="G83" i="8"/>
  <c r="E75" i="8"/>
  <c r="F75" i="8"/>
  <c r="E67" i="8"/>
  <c r="F67" i="8"/>
  <c r="E59" i="8"/>
  <c r="F59" i="8"/>
  <c r="E51" i="8"/>
  <c r="F51" i="8"/>
  <c r="E43" i="8"/>
  <c r="F43" i="8"/>
  <c r="E35" i="8"/>
  <c r="F35" i="8"/>
  <c r="E27" i="8"/>
  <c r="F27" i="8"/>
  <c r="E21" i="8"/>
  <c r="F21" i="8"/>
  <c r="Z21" i="8"/>
  <c r="E130" i="8"/>
  <c r="F130" i="8"/>
  <c r="G130" i="8"/>
  <c r="Z130" i="8"/>
  <c r="E133" i="8"/>
  <c r="F133" i="8"/>
  <c r="Z133" i="8"/>
  <c r="E120" i="8"/>
  <c r="F120" i="8"/>
  <c r="E132" i="8"/>
  <c r="F132" i="8"/>
  <c r="Z132" i="8"/>
  <c r="E135" i="8"/>
  <c r="F135" i="8"/>
  <c r="G135" i="8"/>
  <c r="Z135" i="8"/>
  <c r="E131" i="8"/>
  <c r="F131" i="8"/>
  <c r="Z131" i="8"/>
  <c r="E134" i="8"/>
  <c r="F134" i="8"/>
  <c r="Z134" i="8"/>
  <c r="AB2" i="8"/>
  <c r="AB15" i="8"/>
  <c r="E113" i="8"/>
  <c r="F113" i="8"/>
  <c r="Z113" i="8"/>
  <c r="E127" i="8"/>
  <c r="F127" i="8"/>
  <c r="E118" i="8"/>
  <c r="F118" i="8"/>
  <c r="Z118" i="8"/>
  <c r="E126" i="8"/>
  <c r="F126" i="8"/>
  <c r="Z126" i="8"/>
  <c r="E117" i="8"/>
  <c r="F117" i="8"/>
  <c r="Z117" i="8"/>
  <c r="E125" i="8"/>
  <c r="F125" i="8"/>
  <c r="Z125" i="8"/>
  <c r="E124" i="8"/>
  <c r="F124" i="8"/>
  <c r="G124" i="8"/>
  <c r="G116" i="8"/>
  <c r="E115" i="8"/>
  <c r="F115" i="8"/>
  <c r="Z115" i="8"/>
  <c r="G109" i="8"/>
  <c r="G105" i="8"/>
  <c r="G101" i="8"/>
  <c r="E123" i="8"/>
  <c r="F123" i="8"/>
  <c r="Z123" i="8"/>
  <c r="E114" i="8"/>
  <c r="F114" i="8"/>
  <c r="G114" i="8"/>
  <c r="Z114" i="8"/>
  <c r="E122" i="8"/>
  <c r="F122" i="8"/>
  <c r="G122" i="8"/>
  <c r="E129" i="8"/>
  <c r="F129" i="8"/>
  <c r="Z129" i="8"/>
  <c r="E121" i="8"/>
  <c r="F121" i="8"/>
  <c r="Z121" i="8"/>
  <c r="E128" i="8"/>
  <c r="F128" i="8"/>
  <c r="Z128" i="8"/>
  <c r="E119" i="8"/>
  <c r="F119" i="8"/>
  <c r="G119" i="8"/>
  <c r="Z119" i="8"/>
  <c r="E100" i="8"/>
  <c r="F100" i="8"/>
  <c r="Z100" i="8"/>
  <c r="E104" i="8"/>
  <c r="F104" i="8"/>
  <c r="G104" i="8"/>
  <c r="K104" i="8"/>
  <c r="E108" i="8"/>
  <c r="F108" i="8"/>
  <c r="Z108" i="8"/>
  <c r="E112" i="8"/>
  <c r="F112" i="8"/>
  <c r="E155" i="7"/>
  <c r="F155" i="7"/>
  <c r="E147" i="7"/>
  <c r="F147" i="7"/>
  <c r="E139" i="7"/>
  <c r="F139" i="7"/>
  <c r="E131" i="7"/>
  <c r="F131" i="7"/>
  <c r="E123" i="7"/>
  <c r="F123" i="7"/>
  <c r="E115" i="7"/>
  <c r="F115" i="7"/>
  <c r="E107" i="7"/>
  <c r="F107" i="7"/>
  <c r="G107" i="7"/>
  <c r="E99" i="7"/>
  <c r="F99" i="7"/>
  <c r="E91" i="7"/>
  <c r="F91" i="7"/>
  <c r="E83" i="7"/>
  <c r="F83" i="7"/>
  <c r="E75" i="7"/>
  <c r="F75" i="7"/>
  <c r="G75" i="7"/>
  <c r="I75" i="7"/>
  <c r="E61" i="7"/>
  <c r="F61" i="7"/>
  <c r="E53" i="7"/>
  <c r="F53" i="7"/>
  <c r="E96" i="8"/>
  <c r="F96" i="8"/>
  <c r="E88" i="8"/>
  <c r="F88" i="8"/>
  <c r="E80" i="8"/>
  <c r="F80" i="8"/>
  <c r="E72" i="8"/>
  <c r="F72" i="8"/>
  <c r="E64" i="8"/>
  <c r="F64" i="8"/>
  <c r="E56" i="8"/>
  <c r="F56" i="8"/>
  <c r="E48" i="8"/>
  <c r="F48" i="8"/>
  <c r="E40" i="8"/>
  <c r="F40" i="8"/>
  <c r="E32" i="8"/>
  <c r="F32" i="8"/>
  <c r="E24" i="8"/>
  <c r="F24" i="8"/>
  <c r="E68" i="7"/>
  <c r="F68" i="7"/>
  <c r="U68" i="7"/>
  <c r="N68" i="7"/>
  <c r="E62" i="7"/>
  <c r="F62" i="7"/>
  <c r="E44" i="7"/>
  <c r="F44" i="7"/>
  <c r="U44" i="7"/>
  <c r="N44" i="7"/>
  <c r="E40" i="7"/>
  <c r="F40" i="7"/>
  <c r="U40" i="7"/>
  <c r="N40" i="7"/>
  <c r="E36" i="7"/>
  <c r="F36" i="7"/>
  <c r="U36" i="7"/>
  <c r="N36" i="7"/>
  <c r="E32" i="7"/>
  <c r="F32" i="7"/>
  <c r="U32" i="7"/>
  <c r="N32" i="7"/>
  <c r="E28" i="7"/>
  <c r="F28" i="7"/>
  <c r="U28" i="7"/>
  <c r="N28" i="7"/>
  <c r="E24" i="7"/>
  <c r="F24" i="7"/>
  <c r="U24" i="7"/>
  <c r="N24" i="7"/>
  <c r="E152" i="7"/>
  <c r="F152" i="7"/>
  <c r="E144" i="7"/>
  <c r="F144" i="7"/>
  <c r="E136" i="7"/>
  <c r="F136" i="7"/>
  <c r="E128" i="7"/>
  <c r="F128" i="7"/>
  <c r="E120" i="7"/>
  <c r="F120" i="7"/>
  <c r="G120" i="7"/>
  <c r="E112" i="7"/>
  <c r="F112" i="7"/>
  <c r="E104" i="7"/>
  <c r="F104" i="7"/>
  <c r="E96" i="7"/>
  <c r="F96" i="7"/>
  <c r="E88" i="7"/>
  <c r="F88" i="7"/>
  <c r="D16" i="7"/>
  <c r="D19" i="7" s="1"/>
  <c r="E80" i="7"/>
  <c r="F80" i="7"/>
  <c r="E72" i="7"/>
  <c r="F72" i="7"/>
  <c r="E58" i="7"/>
  <c r="F58" i="7"/>
  <c r="E50" i="7"/>
  <c r="F50" i="7"/>
  <c r="E89" i="1"/>
  <c r="F89" i="1"/>
  <c r="E163" i="1"/>
  <c r="F163" i="1"/>
  <c r="E166" i="1"/>
  <c r="F166" i="1"/>
  <c r="G166" i="1"/>
  <c r="E170" i="1"/>
  <c r="F170" i="1"/>
  <c r="E144" i="1"/>
  <c r="F144" i="1"/>
  <c r="E148" i="1"/>
  <c r="F148" i="1"/>
  <c r="E152" i="1"/>
  <c r="F152" i="1"/>
  <c r="E156" i="1"/>
  <c r="F156" i="1"/>
  <c r="E160" i="1"/>
  <c r="F160" i="1"/>
  <c r="E96" i="1"/>
  <c r="F96" i="1"/>
  <c r="E98" i="1"/>
  <c r="E100" i="1"/>
  <c r="F100" i="1"/>
  <c r="E102" i="1"/>
  <c r="E104" i="1"/>
  <c r="F104" i="1"/>
  <c r="E106" i="1"/>
  <c r="E108" i="1"/>
  <c r="F108" i="1"/>
  <c r="E110" i="1"/>
  <c r="F110" i="1"/>
  <c r="E112" i="1"/>
  <c r="E114" i="1"/>
  <c r="E119" i="6"/>
  <c r="E116" i="1"/>
  <c r="F116" i="1"/>
  <c r="E118" i="1"/>
  <c r="E120" i="1"/>
  <c r="E99" i="5"/>
  <c r="F120" i="1"/>
  <c r="E122" i="1"/>
  <c r="F122" i="1"/>
  <c r="E124" i="1"/>
  <c r="E126" i="1"/>
  <c r="F126" i="1"/>
  <c r="E128" i="1"/>
  <c r="F128" i="1"/>
  <c r="E130" i="1"/>
  <c r="E132" i="1"/>
  <c r="F132" i="1"/>
  <c r="E134" i="1"/>
  <c r="F134" i="1"/>
  <c r="E136" i="1"/>
  <c r="E80" i="6"/>
  <c r="F136" i="1"/>
  <c r="E138" i="1"/>
  <c r="F138" i="1"/>
  <c r="G138" i="1"/>
  <c r="E140" i="1"/>
  <c r="F140" i="1"/>
  <c r="E142" i="1"/>
  <c r="F142" i="1"/>
  <c r="G163" i="1"/>
  <c r="E164" i="1"/>
  <c r="F164" i="1"/>
  <c r="E168" i="1"/>
  <c r="F168" i="1"/>
  <c r="G168" i="1"/>
  <c r="E162" i="1"/>
  <c r="F162" i="1"/>
  <c r="G162" i="1"/>
  <c r="O162" i="1"/>
  <c r="E146" i="1"/>
  <c r="F146" i="1"/>
  <c r="G149" i="1"/>
  <c r="E150" i="1"/>
  <c r="F150" i="1"/>
  <c r="E154" i="1"/>
  <c r="F154" i="1"/>
  <c r="G154" i="1"/>
  <c r="E158" i="1"/>
  <c r="F158" i="1"/>
  <c r="G158" i="1"/>
  <c r="E95" i="1"/>
  <c r="E52" i="6"/>
  <c r="E97" i="1"/>
  <c r="E54" i="6"/>
  <c r="E99" i="1"/>
  <c r="E101" i="1"/>
  <c r="E58" i="6"/>
  <c r="E103" i="1"/>
  <c r="E59" i="6"/>
  <c r="E105" i="1"/>
  <c r="E96" i="5"/>
  <c r="F105" i="1"/>
  <c r="E107" i="1"/>
  <c r="F107" i="1"/>
  <c r="E109" i="1"/>
  <c r="F109" i="1"/>
  <c r="E111" i="1"/>
  <c r="F111" i="1"/>
  <c r="E113" i="1"/>
  <c r="E115" i="1"/>
  <c r="F115" i="1"/>
  <c r="E117" i="1"/>
  <c r="E119" i="1"/>
  <c r="F119" i="1"/>
  <c r="E121" i="1"/>
  <c r="F121" i="1"/>
  <c r="E123" i="1"/>
  <c r="F123" i="1"/>
  <c r="E125" i="1"/>
  <c r="F125" i="1"/>
  <c r="E127" i="1"/>
  <c r="F127" i="1"/>
  <c r="E129" i="1"/>
  <c r="E131" i="1"/>
  <c r="F131" i="1"/>
  <c r="E133" i="1"/>
  <c r="E135" i="1"/>
  <c r="F135" i="1"/>
  <c r="E137" i="1"/>
  <c r="F137" i="1"/>
  <c r="G137" i="1"/>
  <c r="E139" i="1"/>
  <c r="F139" i="1"/>
  <c r="G139" i="1"/>
  <c r="E141" i="1"/>
  <c r="F141" i="1"/>
  <c r="G141" i="1"/>
  <c r="G170" i="1"/>
  <c r="E159" i="1"/>
  <c r="F159" i="1"/>
  <c r="G159" i="1"/>
  <c r="E161" i="1"/>
  <c r="F161" i="1"/>
  <c r="G161" i="1"/>
  <c r="G140" i="1"/>
  <c r="E165" i="1"/>
  <c r="F165" i="1"/>
  <c r="G165" i="1"/>
  <c r="E167" i="1"/>
  <c r="F167" i="1"/>
  <c r="G167" i="1"/>
  <c r="G146" i="1"/>
  <c r="G119" i="1"/>
  <c r="E169" i="1"/>
  <c r="F169" i="1"/>
  <c r="G169" i="1"/>
  <c r="E171" i="1"/>
  <c r="F171" i="1"/>
  <c r="G171" i="1"/>
  <c r="G150" i="1"/>
  <c r="O150" i="1"/>
  <c r="G104" i="1"/>
  <c r="G120" i="1"/>
  <c r="G125" i="1"/>
  <c r="G136" i="1"/>
  <c r="E143" i="1"/>
  <c r="F143" i="1"/>
  <c r="G143" i="1"/>
  <c r="E145" i="1"/>
  <c r="F145" i="1"/>
  <c r="G145" i="1"/>
  <c r="G110" i="1"/>
  <c r="G115" i="1"/>
  <c r="G131" i="1"/>
  <c r="G142" i="1"/>
  <c r="E151" i="1"/>
  <c r="F151" i="1"/>
  <c r="G151" i="1"/>
  <c r="E153" i="1"/>
  <c r="F153" i="1"/>
  <c r="G111" i="1"/>
  <c r="G127" i="1"/>
  <c r="G96" i="1"/>
  <c r="G100" i="1"/>
  <c r="G121" i="1"/>
  <c r="E155" i="1"/>
  <c r="F155" i="1"/>
  <c r="G105" i="1"/>
  <c r="E147" i="1"/>
  <c r="F147" i="1"/>
  <c r="E157" i="1"/>
  <c r="F157" i="1"/>
  <c r="G157" i="1"/>
  <c r="E149" i="1"/>
  <c r="F149" i="1"/>
  <c r="E93" i="8"/>
  <c r="F93" i="8"/>
  <c r="E85" i="8"/>
  <c r="F85" i="8"/>
  <c r="E77" i="8"/>
  <c r="F77" i="8"/>
  <c r="G77" i="8"/>
  <c r="E69" i="8"/>
  <c r="F69" i="8"/>
  <c r="E61" i="8"/>
  <c r="F61" i="8"/>
  <c r="E53" i="8"/>
  <c r="F53" i="8"/>
  <c r="E45" i="8"/>
  <c r="F45" i="8"/>
  <c r="E37" i="8"/>
  <c r="F37" i="8"/>
  <c r="E29" i="8"/>
  <c r="F29" i="8"/>
  <c r="E103" i="8"/>
  <c r="F103" i="8"/>
  <c r="Z103" i="8"/>
  <c r="E107" i="8"/>
  <c r="F107" i="8"/>
  <c r="Z107" i="8"/>
  <c r="E111" i="8"/>
  <c r="F111" i="8"/>
  <c r="Z111" i="8"/>
  <c r="E157" i="7"/>
  <c r="F157" i="7"/>
  <c r="E149" i="7"/>
  <c r="F149" i="7"/>
  <c r="E141" i="7"/>
  <c r="F141" i="7"/>
  <c r="E133" i="7"/>
  <c r="F133" i="7"/>
  <c r="E125" i="7"/>
  <c r="F125" i="7"/>
  <c r="E117" i="7"/>
  <c r="F117" i="7"/>
  <c r="E109" i="7"/>
  <c r="F109" i="7"/>
  <c r="E101" i="7"/>
  <c r="F101" i="7"/>
  <c r="E93" i="7"/>
  <c r="F93" i="7"/>
  <c r="E85" i="7"/>
  <c r="F85" i="7"/>
  <c r="E77" i="7"/>
  <c r="F77" i="7"/>
  <c r="E66" i="7"/>
  <c r="F66" i="7"/>
  <c r="E55" i="7"/>
  <c r="F55" i="7"/>
  <c r="E98" i="8"/>
  <c r="F98" i="8"/>
  <c r="E90" i="8"/>
  <c r="F90" i="8"/>
  <c r="E82" i="8"/>
  <c r="F82" i="8"/>
  <c r="E74" i="8"/>
  <c r="F74" i="8"/>
  <c r="E66" i="8"/>
  <c r="F66" i="8"/>
  <c r="E58" i="8"/>
  <c r="F58" i="8"/>
  <c r="E50" i="8"/>
  <c r="F50" i="8"/>
  <c r="Z50" i="8"/>
  <c r="E42" i="8"/>
  <c r="F42" i="8"/>
  <c r="E34" i="8"/>
  <c r="F34" i="8"/>
  <c r="E26" i="8"/>
  <c r="F26" i="8"/>
  <c r="AB14" i="8"/>
  <c r="E67" i="7"/>
  <c r="F67" i="7"/>
  <c r="U67" i="7"/>
  <c r="N67" i="7"/>
  <c r="E47" i="7"/>
  <c r="F47" i="7"/>
  <c r="U47" i="7"/>
  <c r="N47" i="7"/>
  <c r="E43" i="7"/>
  <c r="F43" i="7"/>
  <c r="U43" i="7"/>
  <c r="N43" i="7"/>
  <c r="E39" i="7"/>
  <c r="F39" i="7"/>
  <c r="U39" i="7"/>
  <c r="N39" i="7"/>
  <c r="E35" i="7"/>
  <c r="F35" i="7"/>
  <c r="U35" i="7"/>
  <c r="N35" i="7"/>
  <c r="E31" i="7"/>
  <c r="F31" i="7"/>
  <c r="U31" i="7"/>
  <c r="N31" i="7"/>
  <c r="E27" i="7"/>
  <c r="F27" i="7"/>
  <c r="U27" i="7"/>
  <c r="N27" i="7"/>
  <c r="E23" i="7"/>
  <c r="F23" i="7"/>
  <c r="U23" i="7"/>
  <c r="N23" i="7"/>
  <c r="E154" i="7"/>
  <c r="F154" i="7"/>
  <c r="E146" i="7"/>
  <c r="F146" i="7"/>
  <c r="E138" i="7"/>
  <c r="F138" i="7"/>
  <c r="E130" i="7"/>
  <c r="F130" i="7"/>
  <c r="E122" i="7"/>
  <c r="F122" i="7"/>
  <c r="E114" i="7"/>
  <c r="F114" i="7"/>
  <c r="E106" i="7"/>
  <c r="F106" i="7"/>
  <c r="E98" i="7"/>
  <c r="F98" i="7"/>
  <c r="E90" i="7"/>
  <c r="F90" i="7"/>
  <c r="E82" i="7"/>
  <c r="F82" i="7"/>
  <c r="E74" i="7"/>
  <c r="F74" i="7"/>
  <c r="G74" i="7"/>
  <c r="I74" i="7"/>
  <c r="E60" i="7"/>
  <c r="F60" i="7"/>
  <c r="E52" i="7"/>
  <c r="F52" i="7"/>
  <c r="E62" i="1"/>
  <c r="F62" i="1"/>
  <c r="E93" i="1"/>
  <c r="E91" i="1"/>
  <c r="E87" i="1"/>
  <c r="F87" i="1"/>
  <c r="E84" i="1"/>
  <c r="F84" i="1"/>
  <c r="E79" i="1"/>
  <c r="F79" i="1"/>
  <c r="E76" i="1"/>
  <c r="E68" i="1"/>
  <c r="F68" i="1"/>
  <c r="E66" i="1"/>
  <c r="E64" i="1"/>
  <c r="E60" i="5"/>
  <c r="E61" i="1"/>
  <c r="E51" i="1"/>
  <c r="E95" i="8"/>
  <c r="F95" i="8"/>
  <c r="E87" i="8"/>
  <c r="F87" i="8"/>
  <c r="E79" i="8"/>
  <c r="F79" i="8"/>
  <c r="E71" i="8"/>
  <c r="F71" i="8"/>
  <c r="E63" i="8"/>
  <c r="F63" i="8"/>
  <c r="E55" i="8"/>
  <c r="F55" i="8"/>
  <c r="E47" i="8"/>
  <c r="F47" i="8"/>
  <c r="E39" i="8"/>
  <c r="F39" i="8"/>
  <c r="Z39" i="8"/>
  <c r="E31" i="8"/>
  <c r="F31" i="8"/>
  <c r="E23" i="8"/>
  <c r="F23" i="8"/>
  <c r="E102" i="8"/>
  <c r="F102" i="8"/>
  <c r="Z102" i="8"/>
  <c r="E106" i="8"/>
  <c r="F106" i="8"/>
  <c r="E110" i="8"/>
  <c r="F110" i="8"/>
  <c r="Z110" i="8"/>
  <c r="E151" i="7"/>
  <c r="F151" i="7"/>
  <c r="E143" i="7"/>
  <c r="F143" i="7"/>
  <c r="E135" i="7"/>
  <c r="F135" i="7"/>
  <c r="E127" i="7"/>
  <c r="F127" i="7"/>
  <c r="E119" i="7"/>
  <c r="F119" i="7"/>
  <c r="E111" i="7"/>
  <c r="F111" i="7"/>
  <c r="E103" i="7"/>
  <c r="F103" i="7"/>
  <c r="E95" i="7"/>
  <c r="F95" i="7"/>
  <c r="E87" i="7"/>
  <c r="F87" i="7"/>
  <c r="E79" i="7"/>
  <c r="F79" i="7"/>
  <c r="E71" i="7"/>
  <c r="F71" i="7"/>
  <c r="E57" i="7"/>
  <c r="F57" i="7"/>
  <c r="E94" i="1"/>
  <c r="F94" i="1"/>
  <c r="E49" i="1"/>
  <c r="E38" i="5"/>
  <c r="E47" i="1"/>
  <c r="E100" i="6"/>
  <c r="E44" i="1"/>
  <c r="E34" i="5"/>
  <c r="E42" i="1"/>
  <c r="E40" i="1"/>
  <c r="F40" i="1"/>
  <c r="E38" i="1"/>
  <c r="E91" i="6"/>
  <c r="E36" i="1"/>
  <c r="F36" i="1"/>
  <c r="E34" i="1"/>
  <c r="E71" i="1"/>
  <c r="F71" i="1"/>
  <c r="E31" i="1"/>
  <c r="E92" i="8"/>
  <c r="F92" i="8"/>
  <c r="E84" i="8"/>
  <c r="F84" i="8"/>
  <c r="E76" i="8"/>
  <c r="F76" i="8"/>
  <c r="E68" i="8"/>
  <c r="F68" i="8"/>
  <c r="E60" i="8"/>
  <c r="F60" i="8"/>
  <c r="Z60" i="8"/>
  <c r="E52" i="8"/>
  <c r="F52" i="8"/>
  <c r="E44" i="8"/>
  <c r="F44" i="8"/>
  <c r="E36" i="8"/>
  <c r="F36" i="8"/>
  <c r="E28" i="8"/>
  <c r="F28" i="8"/>
  <c r="AB18" i="8"/>
  <c r="AU120" i="8"/>
  <c r="AU132" i="8"/>
  <c r="L96" i="2"/>
  <c r="L75" i="2"/>
  <c r="L65" i="2"/>
  <c r="L43" i="2"/>
  <c r="L33" i="2"/>
  <c r="K84" i="2"/>
  <c r="K73" i="2"/>
  <c r="K52" i="2"/>
  <c r="K41" i="2"/>
  <c r="G91" i="2"/>
  <c r="K91" i="2"/>
  <c r="G80" i="2"/>
  <c r="G75" i="2"/>
  <c r="K75" i="2"/>
  <c r="G64" i="2"/>
  <c r="G59" i="2"/>
  <c r="K59" i="2"/>
  <c r="G48" i="2"/>
  <c r="G43" i="2"/>
  <c r="K43" i="2"/>
  <c r="G32" i="2"/>
  <c r="G27" i="2"/>
  <c r="K27" i="2"/>
  <c r="H87" i="2"/>
  <c r="H55" i="2"/>
  <c r="H23" i="2"/>
  <c r="I73" i="2"/>
  <c r="I41" i="2"/>
  <c r="I21" i="2"/>
  <c r="Z42" i="9"/>
  <c r="G42" i="9"/>
  <c r="D11" i="8"/>
  <c r="P149" i="8" s="1"/>
  <c r="R149" i="8" s="1"/>
  <c r="T149" i="8" s="1"/>
  <c r="D13" i="8"/>
  <c r="D16" i="8"/>
  <c r="D19" i="8" s="1"/>
  <c r="L74" i="2"/>
  <c r="L42" i="2"/>
  <c r="G90" i="2"/>
  <c r="G74" i="2"/>
  <c r="G58" i="2"/>
  <c r="G42" i="2"/>
  <c r="G26" i="2"/>
  <c r="L21" i="2"/>
  <c r="G21" i="2"/>
  <c r="H75" i="2"/>
  <c r="H43" i="2"/>
  <c r="F95" i="2"/>
  <c r="F91" i="2"/>
  <c r="F87" i="2"/>
  <c r="F83" i="2"/>
  <c r="F79" i="2"/>
  <c r="F75" i="2"/>
  <c r="F71" i="2"/>
  <c r="F67" i="2"/>
  <c r="F63" i="2"/>
  <c r="F59" i="2"/>
  <c r="F55" i="2"/>
  <c r="F51" i="2"/>
  <c r="F47" i="2"/>
  <c r="F43" i="2"/>
  <c r="F39" i="2"/>
  <c r="F35" i="2"/>
  <c r="F31" i="2"/>
  <c r="F27" i="2"/>
  <c r="F23" i="2"/>
  <c r="G74" i="9"/>
  <c r="Z74" i="9"/>
  <c r="G95" i="2"/>
  <c r="K95" i="2"/>
  <c r="G79" i="2"/>
  <c r="K79" i="2"/>
  <c r="G63" i="2"/>
  <c r="K63" i="2"/>
  <c r="G47" i="2"/>
  <c r="K47" i="2"/>
  <c r="G31" i="2"/>
  <c r="K31" i="2"/>
  <c r="G111" i="9"/>
  <c r="Z111" i="9"/>
  <c r="G95" i="9"/>
  <c r="Z95" i="9"/>
  <c r="G78" i="9"/>
  <c r="Z78" i="9"/>
  <c r="K90" i="2"/>
  <c r="K58" i="2"/>
  <c r="K26" i="2"/>
  <c r="H83" i="2"/>
  <c r="H51" i="2"/>
  <c r="G82" i="9"/>
  <c r="Z82" i="9"/>
  <c r="L91" i="2"/>
  <c r="L59" i="2"/>
  <c r="L27" i="2"/>
  <c r="K89" i="2"/>
  <c r="K68" i="2"/>
  <c r="K57" i="2"/>
  <c r="K36" i="2"/>
  <c r="K25" i="2"/>
  <c r="G88" i="2"/>
  <c r="G83" i="2"/>
  <c r="K83" i="2"/>
  <c r="G72" i="2"/>
  <c r="G67" i="2"/>
  <c r="K67" i="2"/>
  <c r="G56" i="2"/>
  <c r="G51" i="2"/>
  <c r="K51" i="2"/>
  <c r="G40" i="2"/>
  <c r="G35" i="2"/>
  <c r="K35" i="2"/>
  <c r="G24" i="2"/>
  <c r="H71" i="2"/>
  <c r="H39" i="2"/>
  <c r="G86" i="9"/>
  <c r="Z86" i="9"/>
  <c r="L79" i="2"/>
  <c r="L47" i="2"/>
  <c r="H91" i="2"/>
  <c r="H59" i="2"/>
  <c r="H27" i="2"/>
  <c r="F97" i="2"/>
  <c r="F93" i="2"/>
  <c r="F89" i="2"/>
  <c r="F85" i="2"/>
  <c r="F81" i="2"/>
  <c r="J110" i="9"/>
  <c r="J61" i="9"/>
  <c r="L89" i="2"/>
  <c r="L67" i="2"/>
  <c r="L57" i="2"/>
  <c r="L35" i="2"/>
  <c r="L25" i="2"/>
  <c r="G92" i="2"/>
  <c r="G87" i="2"/>
  <c r="K87" i="2"/>
  <c r="G76" i="2"/>
  <c r="G71" i="2"/>
  <c r="K71" i="2"/>
  <c r="G60" i="2"/>
  <c r="G55" i="2"/>
  <c r="K55" i="2"/>
  <c r="G39" i="2"/>
  <c r="K39" i="2"/>
  <c r="G23" i="2"/>
  <c r="K23" i="2"/>
  <c r="H79" i="2"/>
  <c r="H47" i="2"/>
  <c r="G103" i="9"/>
  <c r="Z103" i="9"/>
  <c r="L87" i="2"/>
  <c r="L55" i="2"/>
  <c r="L23" i="2"/>
  <c r="J95" i="2"/>
  <c r="J87" i="2"/>
  <c r="J79" i="2"/>
  <c r="J71" i="2"/>
  <c r="J63" i="2"/>
  <c r="J55" i="2"/>
  <c r="J47" i="2"/>
  <c r="J39" i="2"/>
  <c r="J31" i="2"/>
  <c r="J23" i="2"/>
  <c r="H67" i="2"/>
  <c r="H35" i="2"/>
  <c r="K55" i="9"/>
  <c r="K125" i="9"/>
  <c r="Z123" i="9"/>
  <c r="G123" i="9"/>
  <c r="G121" i="9"/>
  <c r="Z121" i="9"/>
  <c r="G116" i="9"/>
  <c r="Z116" i="9"/>
  <c r="G114" i="9"/>
  <c r="Z114" i="9"/>
  <c r="G109" i="9"/>
  <c r="Z109" i="9"/>
  <c r="G101" i="9"/>
  <c r="Z101" i="9"/>
  <c r="J91" i="9"/>
  <c r="G70" i="9"/>
  <c r="Z70" i="9"/>
  <c r="Z51" i="9"/>
  <c r="G51" i="9"/>
  <c r="Z40" i="9"/>
  <c r="G40" i="9"/>
  <c r="K119" i="9"/>
  <c r="G83" i="9"/>
  <c r="Z83" i="9"/>
  <c r="G79" i="9"/>
  <c r="Z79" i="9"/>
  <c r="G75" i="9"/>
  <c r="Z75" i="9"/>
  <c r="G66" i="9"/>
  <c r="Z66" i="9"/>
  <c r="J45" i="9"/>
  <c r="Z108" i="9"/>
  <c r="G108" i="9"/>
  <c r="Z100" i="9"/>
  <c r="G100" i="9"/>
  <c r="Z92" i="9"/>
  <c r="G92" i="9"/>
  <c r="J92" i="9"/>
  <c r="G71" i="9"/>
  <c r="Z71" i="9"/>
  <c r="G62" i="9"/>
  <c r="Z62" i="9"/>
  <c r="J107" i="9"/>
  <c r="J106" i="9"/>
  <c r="J99" i="9"/>
  <c r="G93" i="9"/>
  <c r="Z93" i="9"/>
  <c r="Z88" i="9"/>
  <c r="G88" i="9"/>
  <c r="G67" i="9"/>
  <c r="K67" i="9"/>
  <c r="Z67" i="9"/>
  <c r="G58" i="9"/>
  <c r="Z58" i="9"/>
  <c r="J53" i="9"/>
  <c r="J49" i="9"/>
  <c r="Z46" i="9"/>
  <c r="G46" i="9"/>
  <c r="Z43" i="9"/>
  <c r="G43" i="9"/>
  <c r="G124" i="9"/>
  <c r="Z124" i="9"/>
  <c r="G122" i="9"/>
  <c r="Z122" i="9"/>
  <c r="K117" i="9"/>
  <c r="Z115" i="9"/>
  <c r="G115" i="9"/>
  <c r="G113" i="9"/>
  <c r="Z113" i="9"/>
  <c r="G105" i="9"/>
  <c r="Z105" i="9"/>
  <c r="G97" i="9"/>
  <c r="Z97" i="9"/>
  <c r="G89" i="9"/>
  <c r="Z89" i="9"/>
  <c r="G85" i="9"/>
  <c r="G81" i="9"/>
  <c r="G77" i="9"/>
  <c r="G63" i="9"/>
  <c r="Z63" i="9"/>
  <c r="J94" i="9"/>
  <c r="G59" i="9"/>
  <c r="J59" i="9"/>
  <c r="Z59" i="9"/>
  <c r="Z50" i="9"/>
  <c r="G50" i="9"/>
  <c r="Z125" i="9"/>
  <c r="Z112" i="9"/>
  <c r="G112" i="9"/>
  <c r="Z104" i="9"/>
  <c r="G104" i="9"/>
  <c r="Z96" i="9"/>
  <c r="G96" i="9"/>
  <c r="Z91" i="9"/>
  <c r="J90" i="9"/>
  <c r="G54" i="9"/>
  <c r="Z54" i="9"/>
  <c r="Z47" i="9"/>
  <c r="G47" i="9"/>
  <c r="Z49" i="9"/>
  <c r="Z45" i="9"/>
  <c r="J41" i="9"/>
  <c r="J37" i="9"/>
  <c r="J33" i="9"/>
  <c r="G128" i="9"/>
  <c r="G120" i="9"/>
  <c r="Z94" i="9"/>
  <c r="Z90" i="9"/>
  <c r="G84" i="9"/>
  <c r="G80" i="9"/>
  <c r="G76" i="9"/>
  <c r="G72" i="9"/>
  <c r="G68" i="9"/>
  <c r="G64" i="9"/>
  <c r="G60" i="9"/>
  <c r="G56" i="9"/>
  <c r="G27" i="9"/>
  <c r="Z27" i="9"/>
  <c r="G39" i="9"/>
  <c r="G36" i="9"/>
  <c r="G32" i="9"/>
  <c r="J31" i="9"/>
  <c r="J44" i="9"/>
  <c r="H29" i="9"/>
  <c r="Z41" i="9"/>
  <c r="Z37" i="9"/>
  <c r="Z33" i="9"/>
  <c r="Z29" i="9"/>
  <c r="G26" i="9"/>
  <c r="Z26" i="9"/>
  <c r="G25" i="9"/>
  <c r="Z25" i="9"/>
  <c r="Z24" i="9"/>
  <c r="G24" i="9"/>
  <c r="G28" i="9"/>
  <c r="Z28" i="9"/>
  <c r="D12" i="9"/>
  <c r="P133" i="9" s="1"/>
  <c r="AB18" i="9"/>
  <c r="AY9" i="9"/>
  <c r="AY10" i="9"/>
  <c r="D11" i="9"/>
  <c r="AY7" i="9"/>
  <c r="AY8" i="9"/>
  <c r="G21" i="9"/>
  <c r="AY6" i="9"/>
  <c r="AY4" i="9"/>
  <c r="AY2" i="9"/>
  <c r="G23" i="9"/>
  <c r="AB2" i="9"/>
  <c r="AB15" i="9"/>
  <c r="G22" i="9"/>
  <c r="H22" i="9"/>
  <c r="AB12" i="9"/>
  <c r="P169" i="1"/>
  <c r="K162" i="1"/>
  <c r="K168" i="1"/>
  <c r="O168" i="1"/>
  <c r="K157" i="1"/>
  <c r="O141" i="1"/>
  <c r="K141" i="1"/>
  <c r="K158" i="1"/>
  <c r="O158" i="1"/>
  <c r="K154" i="1"/>
  <c r="O154" i="1"/>
  <c r="O145" i="1"/>
  <c r="K145" i="1"/>
  <c r="K171" i="1"/>
  <c r="O171" i="1"/>
  <c r="K169" i="1"/>
  <c r="O169" i="1"/>
  <c r="O138" i="1"/>
  <c r="K151" i="1"/>
  <c r="O151" i="1"/>
  <c r="H21" i="9"/>
  <c r="J39" i="9"/>
  <c r="K83" i="9"/>
  <c r="G60" i="8"/>
  <c r="G94" i="1"/>
  <c r="G111" i="7"/>
  <c r="G39" i="8"/>
  <c r="G138" i="7"/>
  <c r="G50" i="8"/>
  <c r="G55" i="7"/>
  <c r="G125" i="7"/>
  <c r="Z77" i="8"/>
  <c r="O131" i="1"/>
  <c r="K131" i="1"/>
  <c r="K150" i="1"/>
  <c r="F106" i="1"/>
  <c r="E97" i="5"/>
  <c r="E61" i="6"/>
  <c r="Z32" i="8"/>
  <c r="G32" i="8"/>
  <c r="Z96" i="8"/>
  <c r="G96" i="8"/>
  <c r="G99" i="7"/>
  <c r="O104" i="8"/>
  <c r="G133" i="8"/>
  <c r="Z83" i="8"/>
  <c r="E63" i="5"/>
  <c r="F67" i="1"/>
  <c r="G118" i="7"/>
  <c r="G62" i="8"/>
  <c r="Z62" i="8"/>
  <c r="E16" i="5"/>
  <c r="F26" i="1"/>
  <c r="G26" i="1"/>
  <c r="H26" i="1"/>
  <c r="G105" i="7"/>
  <c r="E71" i="6"/>
  <c r="E76" i="6"/>
  <c r="E50" i="5"/>
  <c r="O97" i="8"/>
  <c r="K97" i="8"/>
  <c r="E30" i="5"/>
  <c r="E35" i="6"/>
  <c r="K124" i="9"/>
  <c r="J84" i="9"/>
  <c r="J56" i="9"/>
  <c r="J47" i="9"/>
  <c r="J89" i="9"/>
  <c r="K113" i="9"/>
  <c r="J46" i="9"/>
  <c r="K121" i="9"/>
  <c r="J111" i="9"/>
  <c r="G68" i="8"/>
  <c r="Z68" i="8"/>
  <c r="G36" i="1"/>
  <c r="G47" i="8"/>
  <c r="Z47" i="8"/>
  <c r="F51" i="1"/>
  <c r="U51" i="1"/>
  <c r="E54" i="5"/>
  <c r="G87" i="1"/>
  <c r="G82" i="7"/>
  <c r="G146" i="7"/>
  <c r="G58" i="8"/>
  <c r="Z58" i="8"/>
  <c r="G66" i="7"/>
  <c r="G133" i="7"/>
  <c r="Z85" i="8"/>
  <c r="G85" i="8"/>
  <c r="O121" i="1"/>
  <c r="K121" i="1"/>
  <c r="G122" i="1"/>
  <c r="G126" i="1"/>
  <c r="G108" i="1"/>
  <c r="G58" i="7"/>
  <c r="P128" i="7"/>
  <c r="G128" i="7"/>
  <c r="Z40" i="8"/>
  <c r="G40" i="8"/>
  <c r="G117" i="8"/>
  <c r="G129" i="8"/>
  <c r="G115" i="8"/>
  <c r="O105" i="8"/>
  <c r="J105" i="8"/>
  <c r="G113" i="8"/>
  <c r="G118" i="8"/>
  <c r="Z27" i="8"/>
  <c r="G27" i="8"/>
  <c r="Z91" i="8"/>
  <c r="G91" i="8"/>
  <c r="E65" i="5"/>
  <c r="F70" i="1"/>
  <c r="G56" i="7"/>
  <c r="G126" i="7"/>
  <c r="G70" i="8"/>
  <c r="Z70" i="8"/>
  <c r="E19" i="5"/>
  <c r="F29" i="1"/>
  <c r="G29" i="1"/>
  <c r="H29" i="1"/>
  <c r="G113" i="7"/>
  <c r="E63" i="6"/>
  <c r="K73" i="8"/>
  <c r="E78" i="5"/>
  <c r="E82" i="6"/>
  <c r="E79" i="6"/>
  <c r="E67" i="5"/>
  <c r="E120" i="6"/>
  <c r="E38" i="6"/>
  <c r="E56" i="5"/>
  <c r="E89" i="5"/>
  <c r="E93" i="6"/>
  <c r="E78" i="6"/>
  <c r="E75" i="6"/>
  <c r="E57" i="6"/>
  <c r="J32" i="9"/>
  <c r="H23" i="9"/>
  <c r="K115" i="9"/>
  <c r="K66" i="9"/>
  <c r="K109" i="9"/>
  <c r="K123" i="9"/>
  <c r="AU1931" i="8"/>
  <c r="AU1923" i="8"/>
  <c r="AU1915" i="8"/>
  <c r="AU1899" i="8"/>
  <c r="AU1891" i="8"/>
  <c r="AU1883" i="8"/>
  <c r="AU1867" i="8"/>
  <c r="AU1859" i="8"/>
  <c r="AU1851" i="8"/>
  <c r="AU1934" i="8"/>
  <c r="AU1926" i="8"/>
  <c r="AU1918" i="8"/>
  <c r="AU1902" i="8"/>
  <c r="AU1894" i="8"/>
  <c r="AU1886" i="8"/>
  <c r="AU1870" i="8"/>
  <c r="AU1862" i="8"/>
  <c r="AU1937" i="8"/>
  <c r="AU1921" i="8"/>
  <c r="AU1913" i="8"/>
  <c r="AU1905" i="8"/>
  <c r="AU1889" i="8"/>
  <c r="AU1881" i="8"/>
  <c r="AU1873" i="8"/>
  <c r="AU1857" i="8"/>
  <c r="AU1849" i="8"/>
  <c r="AU1841" i="8"/>
  <c r="AU1932" i="8"/>
  <c r="AU1924" i="8"/>
  <c r="AU1916" i="8"/>
  <c r="AU1900" i="8"/>
  <c r="AU1892" i="8"/>
  <c r="AU1884" i="8"/>
  <c r="AU1868" i="8"/>
  <c r="AU1860" i="8"/>
  <c r="AU1852" i="8"/>
  <c r="AU1836" i="8"/>
  <c r="AU1943" i="8"/>
  <c r="AU1935" i="8"/>
  <c r="AU1919" i="8"/>
  <c r="AU1911" i="8"/>
  <c r="AU1938" i="8"/>
  <c r="AU1922" i="8"/>
  <c r="AU1945" i="8"/>
  <c r="AU1941" i="8"/>
  <c r="AU1925" i="8"/>
  <c r="AU1917" i="8"/>
  <c r="AU1909" i="8"/>
  <c r="AU1893" i="8"/>
  <c r="AU1885" i="8"/>
  <c r="AU1877" i="8"/>
  <c r="AU1861" i="8"/>
  <c r="AU1853" i="8"/>
  <c r="AU1845" i="8"/>
  <c r="AU1944" i="8"/>
  <c r="AU1936" i="8"/>
  <c r="AU1928" i="8"/>
  <c r="AU1912" i="8"/>
  <c r="AU1904" i="8"/>
  <c r="AU1896" i="8"/>
  <c r="AU1880" i="8"/>
  <c r="AU1872" i="8"/>
  <c r="AU1864" i="8"/>
  <c r="AU1848" i="8"/>
  <c r="AU1840" i="8"/>
  <c r="AU1847" i="8"/>
  <c r="AU1826" i="8"/>
  <c r="AU1818" i="8"/>
  <c r="AU1810" i="8"/>
  <c r="AU1794" i="8"/>
  <c r="AU1786" i="8"/>
  <c r="AU1778" i="8"/>
  <c r="AU1762" i="8"/>
  <c r="AU1754" i="8"/>
  <c r="AU1746" i="8"/>
  <c r="AU1730" i="8"/>
  <c r="AU1722" i="8"/>
  <c r="AU1714" i="8"/>
  <c r="AU1698" i="8"/>
  <c r="AU1690" i="8"/>
  <c r="AU1682" i="8"/>
  <c r="AU1666" i="8"/>
  <c r="AU1658" i="8"/>
  <c r="AU1854" i="8"/>
  <c r="AU1829" i="8"/>
  <c r="AU1821" i="8"/>
  <c r="AU1813" i="8"/>
  <c r="AU1797" i="8"/>
  <c r="AU1789" i="8"/>
  <c r="AU1781" i="8"/>
  <c r="AU1765" i="8"/>
  <c r="AU1757" i="8"/>
  <c r="AU1749" i="8"/>
  <c r="AU1733" i="8"/>
  <c r="AU1725" i="8"/>
  <c r="AU1717" i="8"/>
  <c r="AU1701" i="8"/>
  <c r="AU1693" i="8"/>
  <c r="AU1832" i="8"/>
  <c r="AU1816" i="8"/>
  <c r="AU1808" i="8"/>
  <c r="AU1800" i="8"/>
  <c r="AU1784" i="8"/>
  <c r="AU1776" i="8"/>
  <c r="AU1768" i="8"/>
  <c r="AU1752" i="8"/>
  <c r="AU1744" i="8"/>
  <c r="AU1736" i="8"/>
  <c r="AU1720" i="8"/>
  <c r="AU1712" i="8"/>
  <c r="AU1704" i="8"/>
  <c r="AU1688" i="8"/>
  <c r="AU1680" i="8"/>
  <c r="AU1672" i="8"/>
  <c r="AU1842" i="8"/>
  <c r="AU1834" i="8"/>
  <c r="AU1827" i="8"/>
  <c r="AU1811" i="8"/>
  <c r="AU1803" i="8"/>
  <c r="AU1795" i="8"/>
  <c r="AU1779" i="8"/>
  <c r="AU1771" i="8"/>
  <c r="AU1763" i="8"/>
  <c r="AU1747" i="8"/>
  <c r="AU1739" i="8"/>
  <c r="AU1731" i="8"/>
  <c r="AU1715" i="8"/>
  <c r="AU1707" i="8"/>
  <c r="AU1699" i="8"/>
  <c r="AU1683" i="8"/>
  <c r="AU1675" i="8"/>
  <c r="AU1667" i="8"/>
  <c r="AU1906" i="8"/>
  <c r="AU1898" i="8"/>
  <c r="AU1890" i="8"/>
  <c r="AU1874" i="8"/>
  <c r="AU1866" i="8"/>
  <c r="AU1855" i="8"/>
  <c r="AU1830" i="8"/>
  <c r="AU1822" i="8"/>
  <c r="AU1814" i="8"/>
  <c r="AU1798" i="8"/>
  <c r="AU1790" i="8"/>
  <c r="AU1782" i="8"/>
  <c r="AU1766" i="8"/>
  <c r="AU1758" i="8"/>
  <c r="AU1750" i="8"/>
  <c r="AU1734" i="8"/>
  <c r="AU1726" i="8"/>
  <c r="AU1718" i="8"/>
  <c r="AU1702" i="8"/>
  <c r="AU1694" i="8"/>
  <c r="AU1903" i="8"/>
  <c r="AU1887" i="8"/>
  <c r="AU1879" i="8"/>
  <c r="AU1871" i="8"/>
  <c r="AU1833" i="8"/>
  <c r="AU1828" i="8"/>
  <c r="AU1820" i="8"/>
  <c r="AU1804" i="8"/>
  <c r="AU1796" i="8"/>
  <c r="AU1788" i="8"/>
  <c r="AU1772" i="8"/>
  <c r="AU1764" i="8"/>
  <c r="AU1756" i="8"/>
  <c r="AU1740" i="8"/>
  <c r="AU1732" i="8"/>
  <c r="AU1724" i="8"/>
  <c r="AU1708" i="8"/>
  <c r="AU1700" i="8"/>
  <c r="AU1692" i="8"/>
  <c r="AU1676" i="8"/>
  <c r="AU1668" i="8"/>
  <c r="AU1660" i="8"/>
  <c r="AU1846" i="8"/>
  <c r="AU1838" i="8"/>
  <c r="AU1831" i="8"/>
  <c r="AU1815" i="8"/>
  <c r="AU1807" i="8"/>
  <c r="AU1799" i="8"/>
  <c r="AU1783" i="8"/>
  <c r="AU1775" i="8"/>
  <c r="AU1767" i="8"/>
  <c r="AU1751" i="8"/>
  <c r="AU1743" i="8"/>
  <c r="AU1735" i="8"/>
  <c r="AU1719" i="8"/>
  <c r="AU1711" i="8"/>
  <c r="AU1703" i="8"/>
  <c r="AU1687" i="8"/>
  <c r="AU1679" i="8"/>
  <c r="AU1671" i="8"/>
  <c r="AU1655" i="8"/>
  <c r="AU1656" i="8"/>
  <c r="AU1649" i="8"/>
  <c r="AU1633" i="8"/>
  <c r="AU1625" i="8"/>
  <c r="AU1617" i="8"/>
  <c r="AU1601" i="8"/>
  <c r="AU1593" i="8"/>
  <c r="AU1585" i="8"/>
  <c r="AU1569" i="8"/>
  <c r="AU1561" i="8"/>
  <c r="AU1553" i="8"/>
  <c r="AU1537" i="8"/>
  <c r="AU1529" i="8"/>
  <c r="AU1521" i="8"/>
  <c r="AU1505" i="8"/>
  <c r="AU1497" i="8"/>
  <c r="AU1489" i="8"/>
  <c r="AU1473" i="8"/>
  <c r="AU1465" i="8"/>
  <c r="AU1457" i="8"/>
  <c r="AU1441" i="8"/>
  <c r="AU1426" i="8"/>
  <c r="AU1414" i="8"/>
  <c r="AU1394" i="8"/>
  <c r="AU1654" i="8"/>
  <c r="AU1644" i="8"/>
  <c r="AU1628" i="8"/>
  <c r="AU1620" i="8"/>
  <c r="AU1612" i="8"/>
  <c r="AU1596" i="8"/>
  <c r="AU1588" i="8"/>
  <c r="AU1580" i="8"/>
  <c r="AU1564" i="8"/>
  <c r="AU1556" i="8"/>
  <c r="AU1548" i="8"/>
  <c r="AU1532" i="8"/>
  <c r="AU1524" i="8"/>
  <c r="AU1516" i="8"/>
  <c r="AU1500" i="8"/>
  <c r="AU1492" i="8"/>
  <c r="AU1484" i="8"/>
  <c r="AU1468" i="8"/>
  <c r="AU1460" i="8"/>
  <c r="AU1452" i="8"/>
  <c r="AU1436" i="8"/>
  <c r="AU1434" i="8"/>
  <c r="AU1429" i="8"/>
  <c r="AU1419" i="8"/>
  <c r="AU1417" i="8"/>
  <c r="AU1409" i="8"/>
  <c r="AU1389" i="8"/>
  <c r="AU1686" i="8"/>
  <c r="AU1678" i="8"/>
  <c r="AU1662" i="8"/>
  <c r="AU1647" i="8"/>
  <c r="AU1639" i="8"/>
  <c r="AU1623" i="8"/>
  <c r="AU1615" i="8"/>
  <c r="AU1607" i="8"/>
  <c r="AU1591" i="8"/>
  <c r="AU1583" i="8"/>
  <c r="AU1575" i="8"/>
  <c r="AU1559" i="8"/>
  <c r="AU1551" i="8"/>
  <c r="AU1543" i="8"/>
  <c r="AU1535" i="8"/>
  <c r="AU1527" i="8"/>
  <c r="AU1519" i="8"/>
  <c r="AU1511" i="8"/>
  <c r="AU1503" i="8"/>
  <c r="AU1495" i="8"/>
  <c r="AU1487" i="8"/>
  <c r="AU1479" i="8"/>
  <c r="AU1471" i="8"/>
  <c r="AU1463" i="8"/>
  <c r="AU1455" i="8"/>
  <c r="AU1447" i="8"/>
  <c r="AU1439" i="8"/>
  <c r="AU1432" i="8"/>
  <c r="AU1424" i="8"/>
  <c r="AU1412" i="8"/>
  <c r="AU1407" i="8"/>
  <c r="AU1405" i="8"/>
  <c r="AU1400" i="8"/>
  <c r="AU1392" i="8"/>
  <c r="AU1384" i="8"/>
  <c r="AU1376" i="8"/>
  <c r="AU1371" i="8"/>
  <c r="AU1361" i="8"/>
  <c r="AU1689" i="8"/>
  <c r="AU1681" i="8"/>
  <c r="AU1673" i="8"/>
  <c r="AU1665" i="8"/>
  <c r="AU1657" i="8"/>
  <c r="AU1652" i="8"/>
  <c r="AU1650" i="8"/>
  <c r="AU1642" i="8"/>
  <c r="AU1634" i="8"/>
  <c r="AU1626" i="8"/>
  <c r="AU1618" i="8"/>
  <c r="AU1610" i="8"/>
  <c r="AU1602" i="8"/>
  <c r="AU1594" i="8"/>
  <c r="AU1586" i="8"/>
  <c r="AU1578" i="8"/>
  <c r="AU1570" i="8"/>
  <c r="AU1562" i="8"/>
  <c r="AU1554" i="8"/>
  <c r="AU1546" i="8"/>
  <c r="AU1538" i="8"/>
  <c r="AU1530" i="8"/>
  <c r="AU1522" i="8"/>
  <c r="AU1514" i="8"/>
  <c r="AU1506" i="8"/>
  <c r="AU1498" i="8"/>
  <c r="AU1490" i="8"/>
  <c r="AU1482" i="8"/>
  <c r="AU1474" i="8"/>
  <c r="AU1466" i="8"/>
  <c r="AU1458" i="8"/>
  <c r="AU1450" i="8"/>
  <c r="AU1442" i="8"/>
  <c r="AU1427" i="8"/>
  <c r="AU1415" i="8"/>
  <c r="AU1403" i="8"/>
  <c r="AU1395" i="8"/>
  <c r="AU1387" i="8"/>
  <c r="AU1379" i="8"/>
  <c r="AU1645" i="8"/>
  <c r="AU1637" i="8"/>
  <c r="AU1629" i="8"/>
  <c r="AU1621" i="8"/>
  <c r="AU1613" i="8"/>
  <c r="AU1605" i="8"/>
  <c r="AU1597" i="8"/>
  <c r="AU1589" i="8"/>
  <c r="AU1581" i="8"/>
  <c r="AU1573" i="8"/>
  <c r="AU1565" i="8"/>
  <c r="AU1557" i="8"/>
  <c r="AU1549" i="8"/>
  <c r="AU1541" i="8"/>
  <c r="AU1533" i="8"/>
  <c r="AU1525" i="8"/>
  <c r="AU1517" i="8"/>
  <c r="AU1509" i="8"/>
  <c r="AU1501" i="8"/>
  <c r="AU1493" i="8"/>
  <c r="AU1485" i="8"/>
  <c r="AU1477" i="8"/>
  <c r="AU1469" i="8"/>
  <c r="AU1461" i="8"/>
  <c r="AU1453" i="8"/>
  <c r="AU1445" i="8"/>
  <c r="AU1437" i="8"/>
  <c r="AU1430" i="8"/>
  <c r="AU1422" i="8"/>
  <c r="AU1858" i="8"/>
  <c r="AU1850" i="8"/>
  <c r="AU1825" i="8"/>
  <c r="AU1817" i="8"/>
  <c r="AU1809" i="8"/>
  <c r="AU1801" i="8"/>
  <c r="AU1793" i="8"/>
  <c r="AU1785" i="8"/>
  <c r="AU1777" i="8"/>
  <c r="AU1769" i="8"/>
  <c r="AU1761" i="8"/>
  <c r="AU1753" i="8"/>
  <c r="AU1745" i="8"/>
  <c r="AU1737" i="8"/>
  <c r="AU1729" i="8"/>
  <c r="AU1721" i="8"/>
  <c r="AU1713" i="8"/>
  <c r="AU1705" i="8"/>
  <c r="AU1697" i="8"/>
  <c r="AU1648" i="8"/>
  <c r="AU1640" i="8"/>
  <c r="AU1632" i="8"/>
  <c r="AU1624" i="8"/>
  <c r="AU1616" i="8"/>
  <c r="AU1608" i="8"/>
  <c r="AU1600" i="8"/>
  <c r="AU1592" i="8"/>
  <c r="AU1584" i="8"/>
  <c r="AU1576" i="8"/>
  <c r="AU1568" i="8"/>
  <c r="AU1560" i="8"/>
  <c r="AU1552" i="8"/>
  <c r="AU1544" i="8"/>
  <c r="AU1536" i="8"/>
  <c r="AU1528" i="8"/>
  <c r="AU1520" i="8"/>
  <c r="AU1512" i="8"/>
  <c r="AU1504" i="8"/>
  <c r="AU1496" i="8"/>
  <c r="AU1488" i="8"/>
  <c r="AU1480" i="8"/>
  <c r="AU1472" i="8"/>
  <c r="AU1464" i="8"/>
  <c r="AU1456" i="8"/>
  <c r="AU1448" i="8"/>
  <c r="AU1440" i="8"/>
  <c r="AU1435" i="8"/>
  <c r="AU1433" i="8"/>
  <c r="AU1425" i="8"/>
  <c r="AU1420" i="8"/>
  <c r="AU1418" i="8"/>
  <c r="AU1413" i="8"/>
  <c r="AU1401" i="8"/>
  <c r="AU1393" i="8"/>
  <c r="AU1385" i="8"/>
  <c r="AU1377" i="8"/>
  <c r="AU1651" i="8"/>
  <c r="AU1643" i="8"/>
  <c r="AU1635" i="8"/>
  <c r="AU1627" i="8"/>
  <c r="AU1619" i="8"/>
  <c r="AU1611" i="8"/>
  <c r="AU1603" i="8"/>
  <c r="AU1595" i="8"/>
  <c r="AU1587" i="8"/>
  <c r="AU1579" i="8"/>
  <c r="AU1571" i="8"/>
  <c r="AU1563" i="8"/>
  <c r="AU1555" i="8"/>
  <c r="AU1547" i="8"/>
  <c r="AU1539" i="8"/>
  <c r="AU1531" i="8"/>
  <c r="AU1523" i="8"/>
  <c r="AU1515" i="8"/>
  <c r="AU1507" i="8"/>
  <c r="AU1499" i="8"/>
  <c r="AU1491" i="8"/>
  <c r="AU1483" i="8"/>
  <c r="AU1475" i="8"/>
  <c r="AU1467" i="8"/>
  <c r="AU1459" i="8"/>
  <c r="AU1451" i="8"/>
  <c r="AU1443" i="8"/>
  <c r="AU1428" i="8"/>
  <c r="AU1416" i="8"/>
  <c r="AU1408" i="8"/>
  <c r="AU1406" i="8"/>
  <c r="AU1396" i="8"/>
  <c r="AU1388" i="8"/>
  <c r="AU1380" i="8"/>
  <c r="AU1685" i="8"/>
  <c r="AU1677" i="8"/>
  <c r="AU1669" i="8"/>
  <c r="AU1661" i="8"/>
  <c r="AU1653" i="8"/>
  <c r="AU1646" i="8"/>
  <c r="AU1638" i="8"/>
  <c r="AU1630" i="8"/>
  <c r="AU1622" i="8"/>
  <c r="AU1614" i="8"/>
  <c r="AU1606" i="8"/>
  <c r="AU1598" i="8"/>
  <c r="AU1590" i="8"/>
  <c r="AU1582" i="8"/>
  <c r="AU1574" i="8"/>
  <c r="AU1566" i="8"/>
  <c r="AU1558" i="8"/>
  <c r="AU1550" i="8"/>
  <c r="AU1542" i="8"/>
  <c r="AU1534" i="8"/>
  <c r="AU1526" i="8"/>
  <c r="AU1518" i="8"/>
  <c r="AU1510" i="8"/>
  <c r="AU1502" i="8"/>
  <c r="AU1494" i="8"/>
  <c r="AU1486" i="8"/>
  <c r="AU1478" i="8"/>
  <c r="AU1470" i="8"/>
  <c r="AU1462" i="8"/>
  <c r="AU1454" i="8"/>
  <c r="AU1446" i="8"/>
  <c r="AU1438" i="8"/>
  <c r="AU1431" i="8"/>
  <c r="AU1423" i="8"/>
  <c r="AU1411" i="8"/>
  <c r="AU1404" i="8"/>
  <c r="AU1399" i="8"/>
  <c r="AU1391" i="8"/>
  <c r="AU1383" i="8"/>
  <c r="AU1375" i="8"/>
  <c r="AU1370" i="8"/>
  <c r="AU1368" i="8"/>
  <c r="AU1360" i="8"/>
  <c r="AU1410" i="8"/>
  <c r="AU1365" i="8"/>
  <c r="AU1364" i="8"/>
  <c r="AU1357" i="8"/>
  <c r="AU1352" i="8"/>
  <c r="AU1344" i="8"/>
  <c r="AU1336" i="8"/>
  <c r="AU1328" i="8"/>
  <c r="AU1320" i="8"/>
  <c r="AU1312" i="8"/>
  <c r="AU1304" i="8"/>
  <c r="AU1296" i="8"/>
  <c r="AU1288" i="8"/>
  <c r="AU1280" i="8"/>
  <c r="AU1272" i="8"/>
  <c r="AU1264" i="8"/>
  <c r="AU1256" i="8"/>
  <c r="AU1248" i="8"/>
  <c r="AU1240" i="8"/>
  <c r="AU1232" i="8"/>
  <c r="AU1224" i="8"/>
  <c r="AU1216" i="8"/>
  <c r="AU1208" i="8"/>
  <c r="AU1200" i="8"/>
  <c r="AU1192" i="8"/>
  <c r="AU1184" i="8"/>
  <c r="AU1176" i="8"/>
  <c r="AU1168" i="8"/>
  <c r="AU1160" i="8"/>
  <c r="AU1152" i="8"/>
  <c r="AU1144" i="8"/>
  <c r="AU1136" i="8"/>
  <c r="AU1128" i="8"/>
  <c r="AU1120" i="8"/>
  <c r="AU1112" i="8"/>
  <c r="AU1104" i="8"/>
  <c r="AU1096" i="8"/>
  <c r="AU1088" i="8"/>
  <c r="AU1080" i="8"/>
  <c r="AU1072" i="8"/>
  <c r="AU1064" i="8"/>
  <c r="AU1355" i="8"/>
  <c r="AU1347" i="8"/>
  <c r="AU1339" i="8"/>
  <c r="AU1331" i="8"/>
  <c r="AU1323" i="8"/>
  <c r="AU1315" i="8"/>
  <c r="AU1307" i="8"/>
  <c r="AU1299" i="8"/>
  <c r="AU1291" i="8"/>
  <c r="AU1283" i="8"/>
  <c r="AU1275" i="8"/>
  <c r="AU1267" i="8"/>
  <c r="AU1259" i="8"/>
  <c r="AU1251" i="8"/>
  <c r="AU1243" i="8"/>
  <c r="AU1235" i="8"/>
  <c r="AU1227" i="8"/>
  <c r="AU1219" i="8"/>
  <c r="AU1211" i="8"/>
  <c r="AU1203" i="8"/>
  <c r="AU1195" i="8"/>
  <c r="AU1187" i="8"/>
  <c r="AU1179" i="8"/>
  <c r="AU1171" i="8"/>
  <c r="AU1163" i="8"/>
  <c r="AU1155" i="8"/>
  <c r="AU1147" i="8"/>
  <c r="AU1139" i="8"/>
  <c r="AU1131" i="8"/>
  <c r="AU1123" i="8"/>
  <c r="AU1115" i="8"/>
  <c r="AU1107" i="8"/>
  <c r="AU1099" i="8"/>
  <c r="AU1091" i="8"/>
  <c r="AU1083" i="8"/>
  <c r="AU1075" i="8"/>
  <c r="AU1382" i="8"/>
  <c r="AU1374" i="8"/>
  <c r="AU1373" i="8"/>
  <c r="AU1363" i="8"/>
  <c r="AU1350" i="8"/>
  <c r="AU1342" i="8"/>
  <c r="AU1334" i="8"/>
  <c r="AU1326" i="8"/>
  <c r="AU1318" i="8"/>
  <c r="AU1310" i="8"/>
  <c r="AU1302" i="8"/>
  <c r="AU1294" i="8"/>
  <c r="AU1286" i="8"/>
  <c r="AU1278" i="8"/>
  <c r="AU1270" i="8"/>
  <c r="AU1262" i="8"/>
  <c r="AU1254" i="8"/>
  <c r="AU1246" i="8"/>
  <c r="AU1238" i="8"/>
  <c r="AU1230" i="8"/>
  <c r="AU1222" i="8"/>
  <c r="AU1214" i="8"/>
  <c r="AU1206" i="8"/>
  <c r="AU1198" i="8"/>
  <c r="AU1190" i="8"/>
  <c r="AU1182" i="8"/>
  <c r="AU1174" i="8"/>
  <c r="AU1166" i="8"/>
  <c r="AU1158" i="8"/>
  <c r="AU1150" i="8"/>
  <c r="AU1142" i="8"/>
  <c r="AU1134" i="8"/>
  <c r="AU1126" i="8"/>
  <c r="AU1118" i="8"/>
  <c r="AU1110" i="8"/>
  <c r="AU1102" i="8"/>
  <c r="AU1094" i="8"/>
  <c r="AU1086" i="8"/>
  <c r="AU1078" i="8"/>
  <c r="AU1070" i="8"/>
  <c r="AU1062" i="8"/>
  <c r="AU1054" i="8"/>
  <c r="AU1046" i="8"/>
  <c r="AU1353" i="8"/>
  <c r="AU1345" i="8"/>
  <c r="AU1337" i="8"/>
  <c r="AU1329" i="8"/>
  <c r="AU1321" i="8"/>
  <c r="AU1313" i="8"/>
  <c r="AU1305" i="8"/>
  <c r="AU1297" i="8"/>
  <c r="AU1289" i="8"/>
  <c r="AU1281" i="8"/>
  <c r="AU1273" i="8"/>
  <c r="AU1265" i="8"/>
  <c r="AU1257" i="8"/>
  <c r="AU1249" i="8"/>
  <c r="AU1241" i="8"/>
  <c r="AU1233" i="8"/>
  <c r="AU1225" i="8"/>
  <c r="AU1217" i="8"/>
  <c r="AU1209" i="8"/>
  <c r="AU1201" i="8"/>
  <c r="AU1193" i="8"/>
  <c r="AU1185" i="8"/>
  <c r="AU1177" i="8"/>
  <c r="AU1169" i="8"/>
  <c r="AU1161" i="8"/>
  <c r="AU1153" i="8"/>
  <c r="AU1145" i="8"/>
  <c r="AU1137" i="8"/>
  <c r="AU1129" i="8"/>
  <c r="AU1121" i="8"/>
  <c r="AU1113" i="8"/>
  <c r="AU1105" i="8"/>
  <c r="AU1097" i="8"/>
  <c r="AU1089" i="8"/>
  <c r="AU1081" i="8"/>
  <c r="AU1073" i="8"/>
  <c r="AU1065" i="8"/>
  <c r="AU1372" i="8"/>
  <c r="AU1369" i="8"/>
  <c r="AU1362" i="8"/>
  <c r="AU1356" i="8"/>
  <c r="AU1348" i="8"/>
  <c r="AU1340" i="8"/>
  <c r="AU1332" i="8"/>
  <c r="AU1324" i="8"/>
  <c r="AU1316" i="8"/>
  <c r="AU1308" i="8"/>
  <c r="AU1300" i="8"/>
  <c r="AU1292" i="8"/>
  <c r="AU1284" i="8"/>
  <c r="AU1276" i="8"/>
  <c r="AU1268" i="8"/>
  <c r="AU1260" i="8"/>
  <c r="AU1252" i="8"/>
  <c r="AU1244" i="8"/>
  <c r="AU1236" i="8"/>
  <c r="AU1228" i="8"/>
  <c r="AU1220" i="8"/>
  <c r="AU1212" i="8"/>
  <c r="AU1204" i="8"/>
  <c r="AU1196" i="8"/>
  <c r="AU1188" i="8"/>
  <c r="AU1180" i="8"/>
  <c r="AU1172" i="8"/>
  <c r="AU1164" i="8"/>
  <c r="AU1156" i="8"/>
  <c r="AU1148" i="8"/>
  <c r="AU1140" i="8"/>
  <c r="AU1132" i="8"/>
  <c r="AU1124" i="8"/>
  <c r="AU1116" i="8"/>
  <c r="AU1108" i="8"/>
  <c r="AU1100" i="8"/>
  <c r="AU1092" i="8"/>
  <c r="AU1084" i="8"/>
  <c r="AU1076" i="8"/>
  <c r="AU1386" i="8"/>
  <c r="AU1381" i="8"/>
  <c r="AU1378" i="8"/>
  <c r="AU1354" i="8"/>
  <c r="AU1346" i="8"/>
  <c r="AU1338" i="8"/>
  <c r="AU1330" i="8"/>
  <c r="AU1322" i="8"/>
  <c r="AU1314" i="8"/>
  <c r="AU1306" i="8"/>
  <c r="AU1298" i="8"/>
  <c r="AU1290" i="8"/>
  <c r="AU1282" i="8"/>
  <c r="AU1274" i="8"/>
  <c r="AU1266" i="8"/>
  <c r="AU1258" i="8"/>
  <c r="AU1250" i="8"/>
  <c r="AU1242" i="8"/>
  <c r="AU1234" i="8"/>
  <c r="AU1226" i="8"/>
  <c r="AU1218" i="8"/>
  <c r="AU1210" i="8"/>
  <c r="AU1202" i="8"/>
  <c r="AU1194" i="8"/>
  <c r="AU1186" i="8"/>
  <c r="AU1178" i="8"/>
  <c r="AU1170" i="8"/>
  <c r="AU1162" i="8"/>
  <c r="AU1154" i="8"/>
  <c r="AU1146" i="8"/>
  <c r="AU1138" i="8"/>
  <c r="AU1130" i="8"/>
  <c r="AU1398" i="8"/>
  <c r="AU1390" i="8"/>
  <c r="AU1366" i="8"/>
  <c r="AU1358" i="8"/>
  <c r="AU1349" i="8"/>
  <c r="AU1341" i="8"/>
  <c r="AU1333" i="8"/>
  <c r="AU1325" i="8"/>
  <c r="AU1317" i="8"/>
  <c r="AU1309" i="8"/>
  <c r="AU1301" i="8"/>
  <c r="AU1293" i="8"/>
  <c r="AU1285" i="8"/>
  <c r="AU1277" i="8"/>
  <c r="AU1269" i="8"/>
  <c r="AU1261" i="8"/>
  <c r="AU1253" i="8"/>
  <c r="AU1245" i="8"/>
  <c r="AU1237" i="8"/>
  <c r="AU1229" i="8"/>
  <c r="AU1221" i="8"/>
  <c r="AU1213" i="8"/>
  <c r="AU1205" i="8"/>
  <c r="AU1197" i="8"/>
  <c r="AU1189" i="8"/>
  <c r="AU1181" i="8"/>
  <c r="AU1173" i="8"/>
  <c r="AU1165" i="8"/>
  <c r="AU1157" i="8"/>
  <c r="AU1149" i="8"/>
  <c r="AU1141" i="8"/>
  <c r="AU1133" i="8"/>
  <c r="AU1125" i="8"/>
  <c r="AU1117" i="8"/>
  <c r="AU1109" i="8"/>
  <c r="AU1101" i="8"/>
  <c r="AU1093" i="8"/>
  <c r="AU1085" i="8"/>
  <c r="AU1077" i="8"/>
  <c r="AU1069" i="8"/>
  <c r="AU1061" i="8"/>
  <c r="AU1053" i="8"/>
  <c r="AU1045" i="8"/>
  <c r="AU1119" i="8"/>
  <c r="AU1111" i="8"/>
  <c r="AU1103" i="8"/>
  <c r="AU1095" i="8"/>
  <c r="AU1087" i="8"/>
  <c r="AU1079" i="8"/>
  <c r="AU1071" i="8"/>
  <c r="AU1056" i="8"/>
  <c r="AU1048" i="8"/>
  <c r="AU1039" i="8"/>
  <c r="AU1031" i="8"/>
  <c r="AU1023" i="8"/>
  <c r="AU1015" i="8"/>
  <c r="AU1007" i="8"/>
  <c r="AU999" i="8"/>
  <c r="AU991" i="8"/>
  <c r="AU983" i="8"/>
  <c r="AU975" i="8"/>
  <c r="AU967" i="8"/>
  <c r="AU959" i="8"/>
  <c r="AU951" i="8"/>
  <c r="AU943" i="8"/>
  <c r="AU935" i="8"/>
  <c r="AU927" i="8"/>
  <c r="AU919" i="8"/>
  <c r="AU911" i="8"/>
  <c r="AU129" i="8"/>
  <c r="AU121" i="8"/>
  <c r="BL98" i="8"/>
  <c r="AU93" i="8"/>
  <c r="BL90" i="8"/>
  <c r="AU85" i="8"/>
  <c r="BL82" i="8"/>
  <c r="AU1359" i="8"/>
  <c r="AU1034" i="8"/>
  <c r="AU1026" i="8"/>
  <c r="AU1018" i="8"/>
  <c r="AU1010" i="8"/>
  <c r="AU1002" i="8"/>
  <c r="AU994" i="8"/>
  <c r="AU986" i="8"/>
  <c r="AU978" i="8"/>
  <c r="AU970" i="8"/>
  <c r="AU962" i="8"/>
  <c r="AU954" i="8"/>
  <c r="AU946" i="8"/>
  <c r="AU938" i="8"/>
  <c r="AU930" i="8"/>
  <c r="AU922" i="8"/>
  <c r="AU914" i="8"/>
  <c r="AU906" i="8"/>
  <c r="AU128" i="8"/>
  <c r="AU119" i="8"/>
  <c r="AU96" i="8"/>
  <c r="BL93" i="8"/>
  <c r="AU88" i="8"/>
  <c r="BL85" i="8"/>
  <c r="AU80" i="8"/>
  <c r="AU1063" i="8"/>
  <c r="AU1055" i="8"/>
  <c r="AU1047" i="8"/>
  <c r="AU1037" i="8"/>
  <c r="AU1029" i="8"/>
  <c r="AU1021" i="8"/>
  <c r="AU1013" i="8"/>
  <c r="AU1005" i="8"/>
  <c r="AU997" i="8"/>
  <c r="AU989" i="8"/>
  <c r="AU981" i="8"/>
  <c r="AU973" i="8"/>
  <c r="AU965" i="8"/>
  <c r="AU957" i="8"/>
  <c r="AU949" i="8"/>
  <c r="AU941" i="8"/>
  <c r="AU933" i="8"/>
  <c r="AU925" i="8"/>
  <c r="AU917" i="8"/>
  <c r="AU909" i="8"/>
  <c r="AU127" i="8"/>
  <c r="AU1060" i="8"/>
  <c r="AU1052" i="8"/>
  <c r="AU1044" i="8"/>
  <c r="AU1040" i="8"/>
  <c r="AU1032" i="8"/>
  <c r="AU1024" i="8"/>
  <c r="AU1016" i="8"/>
  <c r="AU1008" i="8"/>
  <c r="AU1000" i="8"/>
  <c r="AU992" i="8"/>
  <c r="AU984" i="8"/>
  <c r="AU976" i="8"/>
  <c r="AU968" i="8"/>
  <c r="AU960" i="8"/>
  <c r="AU952" i="8"/>
  <c r="AU944" i="8"/>
  <c r="AU936" i="8"/>
  <c r="AU928" i="8"/>
  <c r="AU920" i="8"/>
  <c r="AU912" i="8"/>
  <c r="AU126" i="8"/>
  <c r="AU117" i="8"/>
  <c r="BL112" i="8"/>
  <c r="BL111" i="8"/>
  <c r="BL110" i="8"/>
  <c r="BL109" i="8"/>
  <c r="BL108" i="8"/>
  <c r="BL107" i="8"/>
  <c r="BL106" i="8"/>
  <c r="BL105" i="8"/>
  <c r="BL104" i="8"/>
  <c r="BL103" i="8"/>
  <c r="BL102" i="8"/>
  <c r="BL101" i="8"/>
  <c r="BL100" i="8"/>
  <c r="BL99" i="8"/>
  <c r="AU94" i="8"/>
  <c r="BL91" i="8"/>
  <c r="AU86" i="8"/>
  <c r="BL83" i="8"/>
  <c r="AU1066" i="8"/>
  <c r="AU1035" i="8"/>
  <c r="AU1027" i="8"/>
  <c r="AU1019" i="8"/>
  <c r="AU1011" i="8"/>
  <c r="AU1003" i="8"/>
  <c r="AU995" i="8"/>
  <c r="AU987" i="8"/>
  <c r="AU979" i="8"/>
  <c r="AU971" i="8"/>
  <c r="AU963" i="8"/>
  <c r="AU955" i="8"/>
  <c r="AU947" i="8"/>
  <c r="AU939" i="8"/>
  <c r="AU931" i="8"/>
  <c r="AU923" i="8"/>
  <c r="AU915" i="8"/>
  <c r="AU907" i="8"/>
  <c r="AU125" i="8"/>
  <c r="AU116" i="8"/>
  <c r="AU112" i="8"/>
  <c r="AU111" i="8"/>
  <c r="AU110" i="8"/>
  <c r="AU109" i="8"/>
  <c r="AU108" i="8"/>
  <c r="AU107" i="8"/>
  <c r="AU106" i="8"/>
  <c r="AU105" i="8"/>
  <c r="AU104" i="8"/>
  <c r="AU103" i="8"/>
  <c r="AU102" i="8"/>
  <c r="AU101" i="8"/>
  <c r="AU100" i="8"/>
  <c r="AU97" i="8"/>
  <c r="BL94" i="8"/>
  <c r="AU89" i="8"/>
  <c r="BL86" i="8"/>
  <c r="AU1367" i="8"/>
  <c r="AU1059" i="8"/>
  <c r="AU1051" i="8"/>
  <c r="AU1043" i="8"/>
  <c r="AU1038" i="8"/>
  <c r="AU1030" i="8"/>
  <c r="AU1022" i="8"/>
  <c r="AU1014" i="8"/>
  <c r="AU1006" i="8"/>
  <c r="AU998" i="8"/>
  <c r="AU990" i="8"/>
  <c r="AU982" i="8"/>
  <c r="AU974" i="8"/>
  <c r="AU966" i="8"/>
  <c r="AU958" i="8"/>
  <c r="AU950" i="8"/>
  <c r="AU942" i="8"/>
  <c r="AU934" i="8"/>
  <c r="AU926" i="8"/>
  <c r="AU918" i="8"/>
  <c r="AU910" i="8"/>
  <c r="AU124" i="8"/>
  <c r="AU115" i="8"/>
  <c r="AU113" i="8"/>
  <c r="BL97" i="8"/>
  <c r="AU92" i="8"/>
  <c r="BL89" i="8"/>
  <c r="AU84" i="8"/>
  <c r="BL81" i="8"/>
  <c r="AU1122" i="8"/>
  <c r="AU1114" i="8"/>
  <c r="AU1106" i="8"/>
  <c r="AU1098" i="8"/>
  <c r="AU1090" i="8"/>
  <c r="AU1082" i="8"/>
  <c r="AU1074" i="8"/>
  <c r="AU1067" i="8"/>
  <c r="AU1058" i="8"/>
  <c r="AU1057" i="8"/>
  <c r="AU1050" i="8"/>
  <c r="AU1049" i="8"/>
  <c r="AU1042" i="8"/>
  <c r="AU1041" i="8"/>
  <c r="AU1033" i="8"/>
  <c r="AU1025" i="8"/>
  <c r="AU1017" i="8"/>
  <c r="AU1009" i="8"/>
  <c r="AU1001" i="8"/>
  <c r="AU993" i="8"/>
  <c r="AU985" i="8"/>
  <c r="AU977" i="8"/>
  <c r="AU969" i="8"/>
  <c r="AU961" i="8"/>
  <c r="AU953" i="8"/>
  <c r="AU945" i="8"/>
  <c r="AU937" i="8"/>
  <c r="AU929" i="8"/>
  <c r="AU921" i="8"/>
  <c r="AU913" i="8"/>
  <c r="AU123" i="8"/>
  <c r="AU114" i="8"/>
  <c r="AU95" i="8"/>
  <c r="BL92" i="8"/>
  <c r="AU87" i="8"/>
  <c r="BL84" i="8"/>
  <c r="AU1351" i="8"/>
  <c r="AU1343" i="8"/>
  <c r="AU1335" i="8"/>
  <c r="AU1327" i="8"/>
  <c r="AU1319" i="8"/>
  <c r="AU1311" i="8"/>
  <c r="AU1303" i="8"/>
  <c r="AU1295" i="8"/>
  <c r="AU1287" i="8"/>
  <c r="AU1279" i="8"/>
  <c r="AU1271" i="8"/>
  <c r="AU1263" i="8"/>
  <c r="AU1255" i="8"/>
  <c r="AU1247" i="8"/>
  <c r="AU1239" i="8"/>
  <c r="AU1231" i="8"/>
  <c r="AU1223" i="8"/>
  <c r="AU1215" i="8"/>
  <c r="AU1207" i="8"/>
  <c r="AU1199" i="8"/>
  <c r="AU1191" i="8"/>
  <c r="AU1183" i="8"/>
  <c r="AU1175" i="8"/>
  <c r="AU1167" i="8"/>
  <c r="AU1159" i="8"/>
  <c r="AU1151" i="8"/>
  <c r="AU1143" i="8"/>
  <c r="AU1135" i="8"/>
  <c r="AU1127" i="8"/>
  <c r="AU1068" i="8"/>
  <c r="AU1036" i="8"/>
  <c r="AU1028" i="8"/>
  <c r="AU1020" i="8"/>
  <c r="AU1012" i="8"/>
  <c r="AU1004" i="8"/>
  <c r="AU996" i="8"/>
  <c r="AU988" i="8"/>
  <c r="AU980" i="8"/>
  <c r="AU972" i="8"/>
  <c r="AU964" i="8"/>
  <c r="AU956" i="8"/>
  <c r="AU948" i="8"/>
  <c r="AU940" i="8"/>
  <c r="AU932" i="8"/>
  <c r="AU924" i="8"/>
  <c r="AU916" i="8"/>
  <c r="AU908" i="8"/>
  <c r="AU122" i="8"/>
  <c r="AU98" i="8"/>
  <c r="BL95" i="8"/>
  <c r="AU90" i="8"/>
  <c r="BL87" i="8"/>
  <c r="AU82" i="8"/>
  <c r="AU118" i="8"/>
  <c r="BL96" i="8"/>
  <c r="AU77" i="8"/>
  <c r="BL74" i="8"/>
  <c r="AU69" i="8"/>
  <c r="BL66" i="8"/>
  <c r="AU61" i="8"/>
  <c r="BL58" i="8"/>
  <c r="AU53" i="8"/>
  <c r="BL50" i="8"/>
  <c r="AU45" i="8"/>
  <c r="BL42" i="8"/>
  <c r="AU37" i="8"/>
  <c r="BL34" i="8"/>
  <c r="AU29" i="8"/>
  <c r="AU27" i="8"/>
  <c r="AU25" i="8"/>
  <c r="AU23" i="8"/>
  <c r="AU21" i="8"/>
  <c r="BL9" i="8"/>
  <c r="BL77" i="8"/>
  <c r="AU72" i="8"/>
  <c r="BL69" i="8"/>
  <c r="AU64" i="8"/>
  <c r="BL61" i="8"/>
  <c r="AU56" i="8"/>
  <c r="BL53" i="8"/>
  <c r="AU48" i="8"/>
  <c r="BL45" i="8"/>
  <c r="AU40" i="8"/>
  <c r="BL37" i="8"/>
  <c r="AU32" i="8"/>
  <c r="BL29" i="8"/>
  <c r="BL27" i="8"/>
  <c r="BL25" i="8"/>
  <c r="BL23" i="8"/>
  <c r="BL21" i="8"/>
  <c r="BL11" i="8"/>
  <c r="BL10" i="8"/>
  <c r="BL2" i="8"/>
  <c r="AU75" i="8"/>
  <c r="BL72" i="8"/>
  <c r="AU67" i="8"/>
  <c r="BL64" i="8"/>
  <c r="AU59" i="8"/>
  <c r="BL56" i="8"/>
  <c r="AU51" i="8"/>
  <c r="BL48" i="8"/>
  <c r="AU43" i="8"/>
  <c r="BL40" i="8"/>
  <c r="AU35" i="8"/>
  <c r="BL32" i="8"/>
  <c r="BL12" i="8"/>
  <c r="BL3" i="8"/>
  <c r="AU99" i="8"/>
  <c r="AU78" i="8"/>
  <c r="BL75" i="8"/>
  <c r="AU70" i="8"/>
  <c r="BL67" i="8"/>
  <c r="AU62" i="8"/>
  <c r="BL59" i="8"/>
  <c r="AU54" i="8"/>
  <c r="BL51" i="8"/>
  <c r="AU46" i="8"/>
  <c r="BL43" i="8"/>
  <c r="AU38" i="8"/>
  <c r="BL35" i="8"/>
  <c r="AU30" i="8"/>
  <c r="BL17" i="8"/>
  <c r="BL14" i="8"/>
  <c r="BL13" i="8"/>
  <c r="BL4" i="8"/>
  <c r="BL88" i="8"/>
  <c r="BL78" i="8"/>
  <c r="AU73" i="8"/>
  <c r="BL70" i="8"/>
  <c r="AU65" i="8"/>
  <c r="BL62" i="8"/>
  <c r="AU57" i="8"/>
  <c r="BL54" i="8"/>
  <c r="AU49" i="8"/>
  <c r="BL46" i="8"/>
  <c r="AU41" i="8"/>
  <c r="BL38" i="8"/>
  <c r="AU33" i="8"/>
  <c r="BL30" i="8"/>
  <c r="AU28" i="8"/>
  <c r="AU26" i="8"/>
  <c r="AU24" i="8"/>
  <c r="AU22" i="8"/>
  <c r="BL18" i="8"/>
  <c r="BL16" i="8"/>
  <c r="BL15" i="8"/>
  <c r="BL5" i="8"/>
  <c r="AU76" i="8"/>
  <c r="BL73" i="8"/>
  <c r="AU68" i="8"/>
  <c r="BL65" i="8"/>
  <c r="AU60" i="8"/>
  <c r="BL57" i="8"/>
  <c r="AU52" i="8"/>
  <c r="BL49" i="8"/>
  <c r="AU44" i="8"/>
  <c r="BL41" i="8"/>
  <c r="AU36" i="8"/>
  <c r="BL33" i="8"/>
  <c r="BL28" i="8"/>
  <c r="BL26" i="8"/>
  <c r="BL24" i="8"/>
  <c r="BL22" i="8"/>
  <c r="BL19" i="8"/>
  <c r="BL6" i="8"/>
  <c r="AU83" i="8"/>
  <c r="AU81" i="8"/>
  <c r="BL80" i="8"/>
  <c r="AU79" i="8"/>
  <c r="BL76" i="8"/>
  <c r="AU71" i="8"/>
  <c r="BL68" i="8"/>
  <c r="AU63" i="8"/>
  <c r="BL60" i="8"/>
  <c r="AU55" i="8"/>
  <c r="BL52" i="8"/>
  <c r="AU47" i="8"/>
  <c r="BL44" i="8"/>
  <c r="AU39" i="8"/>
  <c r="BL36" i="8"/>
  <c r="AU31" i="8"/>
  <c r="BL20" i="8"/>
  <c r="BL7" i="8"/>
  <c r="AU91" i="8"/>
  <c r="BL79" i="8"/>
  <c r="AU74" i="8"/>
  <c r="BL71" i="8"/>
  <c r="AU66" i="8"/>
  <c r="BL63" i="8"/>
  <c r="AU58" i="8"/>
  <c r="BL55" i="8"/>
  <c r="AU50" i="8"/>
  <c r="BL47" i="8"/>
  <c r="AU42" i="8"/>
  <c r="BL39" i="8"/>
  <c r="AU34" i="8"/>
  <c r="BL31" i="8"/>
  <c r="BL8" i="8"/>
  <c r="G76" i="8"/>
  <c r="Z76" i="8"/>
  <c r="F38" i="1"/>
  <c r="E28" i="5"/>
  <c r="G57" i="7"/>
  <c r="G127" i="7"/>
  <c r="G55" i="8"/>
  <c r="Z55" i="8"/>
  <c r="F61" i="1"/>
  <c r="E58" i="5"/>
  <c r="E85" i="5"/>
  <c r="F91" i="1"/>
  <c r="G90" i="7"/>
  <c r="P154" i="7"/>
  <c r="G154" i="7"/>
  <c r="G66" i="8"/>
  <c r="Z66" i="8"/>
  <c r="G77" i="7"/>
  <c r="G141" i="7"/>
  <c r="G29" i="8"/>
  <c r="Z29" i="8"/>
  <c r="Z93" i="8"/>
  <c r="G93" i="8"/>
  <c r="O100" i="1"/>
  <c r="J100" i="1"/>
  <c r="O111" i="1"/>
  <c r="K111" i="1"/>
  <c r="O115" i="1"/>
  <c r="J115" i="1"/>
  <c r="O136" i="1"/>
  <c r="K136" i="1"/>
  <c r="K146" i="1"/>
  <c r="O146" i="1"/>
  <c r="F103" i="1"/>
  <c r="E95" i="5"/>
  <c r="F118" i="1"/>
  <c r="E52" i="5"/>
  <c r="F102" i="1"/>
  <c r="E47" i="5"/>
  <c r="G72" i="7"/>
  <c r="G136" i="7"/>
  <c r="Z48" i="8"/>
  <c r="G48" i="8"/>
  <c r="G115" i="7"/>
  <c r="G131" i="8"/>
  <c r="Z35" i="8"/>
  <c r="G35" i="8"/>
  <c r="Z99" i="8"/>
  <c r="G99" i="8"/>
  <c r="G77" i="1"/>
  <c r="G70" i="7"/>
  <c r="G134" i="7"/>
  <c r="G78" i="8"/>
  <c r="Z78" i="8"/>
  <c r="F55" i="1"/>
  <c r="E105" i="6"/>
  <c r="G51" i="7"/>
  <c r="G121" i="7"/>
  <c r="J81" i="8"/>
  <c r="H25" i="8"/>
  <c r="E71" i="5"/>
  <c r="E46" i="6"/>
  <c r="J41" i="8"/>
  <c r="E13" i="6"/>
  <c r="E110" i="6"/>
  <c r="H28" i="9"/>
  <c r="J64" i="9"/>
  <c r="K97" i="9"/>
  <c r="K122" i="9"/>
  <c r="K88" i="9"/>
  <c r="J86" i="9"/>
  <c r="J42" i="9"/>
  <c r="AU135" i="8"/>
  <c r="Z84" i="8"/>
  <c r="G84" i="8"/>
  <c r="G40" i="1"/>
  <c r="G71" i="7"/>
  <c r="G135" i="7"/>
  <c r="G63" i="8"/>
  <c r="Z63" i="8"/>
  <c r="F64" i="1"/>
  <c r="E24" i="6"/>
  <c r="F93" i="1"/>
  <c r="E87" i="5"/>
  <c r="G98" i="7"/>
  <c r="G74" i="8"/>
  <c r="Z74" i="8"/>
  <c r="G85" i="7"/>
  <c r="G149" i="7"/>
  <c r="Z37" i="8"/>
  <c r="G37" i="8"/>
  <c r="G128" i="1"/>
  <c r="O110" i="1"/>
  <c r="K110" i="1"/>
  <c r="O125" i="1"/>
  <c r="K125" i="1"/>
  <c r="G135" i="1"/>
  <c r="F133" i="1"/>
  <c r="E77" i="6"/>
  <c r="F117" i="1"/>
  <c r="E51" i="5"/>
  <c r="F101" i="1"/>
  <c r="E94" i="5"/>
  <c r="K165" i="1"/>
  <c r="O165" i="1"/>
  <c r="G80" i="7"/>
  <c r="G144" i="7"/>
  <c r="U62" i="7"/>
  <c r="Z56" i="8"/>
  <c r="G56" i="8"/>
  <c r="G53" i="7"/>
  <c r="G123" i="7"/>
  <c r="O122" i="8"/>
  <c r="K122" i="8"/>
  <c r="O124" i="8"/>
  <c r="K124" i="8"/>
  <c r="G107" i="8"/>
  <c r="O116" i="8"/>
  <c r="K116" i="8"/>
  <c r="P127" i="8"/>
  <c r="O135" i="8"/>
  <c r="K135" i="8"/>
  <c r="Z43" i="8"/>
  <c r="G43" i="8"/>
  <c r="E76" i="5"/>
  <c r="F82" i="1"/>
  <c r="G78" i="7"/>
  <c r="G142" i="7"/>
  <c r="G22" i="8"/>
  <c r="Z22" i="8"/>
  <c r="Z86" i="8"/>
  <c r="G86" i="8"/>
  <c r="G58" i="1"/>
  <c r="G59" i="7"/>
  <c r="G129" i="7"/>
  <c r="E93" i="5"/>
  <c r="O89" i="8"/>
  <c r="J89" i="8"/>
  <c r="E17" i="6"/>
  <c r="E73" i="5"/>
  <c r="E49" i="6"/>
  <c r="E64" i="5"/>
  <c r="E111" i="6"/>
  <c r="E44" i="6"/>
  <c r="H24" i="9"/>
  <c r="J60" i="9"/>
  <c r="K120" i="9"/>
  <c r="K96" i="9"/>
  <c r="H26" i="9"/>
  <c r="J68" i="9"/>
  <c r="K128" i="9"/>
  <c r="J54" i="9"/>
  <c r="J62" i="9"/>
  <c r="K100" i="9"/>
  <c r="J75" i="9"/>
  <c r="AU131" i="8"/>
  <c r="G28" i="8"/>
  <c r="Z28" i="8"/>
  <c r="Z92" i="8"/>
  <c r="G92" i="8"/>
  <c r="F42" i="1"/>
  <c r="E32" i="5"/>
  <c r="G79" i="7"/>
  <c r="G143" i="7"/>
  <c r="G71" i="8"/>
  <c r="Z71" i="8"/>
  <c r="F66" i="1"/>
  <c r="E62" i="5"/>
  <c r="G62" i="1"/>
  <c r="G106" i="7"/>
  <c r="Z82" i="8"/>
  <c r="G82" i="8"/>
  <c r="G93" i="7"/>
  <c r="G157" i="7"/>
  <c r="Z45" i="8"/>
  <c r="G45" i="8"/>
  <c r="G116" i="1"/>
  <c r="O120" i="1"/>
  <c r="K120" i="1"/>
  <c r="F99" i="1"/>
  <c r="E92" i="5"/>
  <c r="F114" i="1"/>
  <c r="E49" i="5"/>
  <c r="F98" i="1"/>
  <c r="E91" i="5"/>
  <c r="G88" i="7"/>
  <c r="G152" i="7"/>
  <c r="Z64" i="8"/>
  <c r="G64" i="8"/>
  <c r="G61" i="7"/>
  <c r="G131" i="7"/>
  <c r="G100" i="8"/>
  <c r="G108" i="8"/>
  <c r="G132" i="8"/>
  <c r="Z51" i="8"/>
  <c r="G51" i="8"/>
  <c r="G45" i="1"/>
  <c r="E79" i="5"/>
  <c r="F85" i="1"/>
  <c r="G86" i="7"/>
  <c r="G150" i="7"/>
  <c r="G30" i="8"/>
  <c r="Z30" i="8"/>
  <c r="Z94" i="8"/>
  <c r="G94" i="8"/>
  <c r="E100" i="5"/>
  <c r="F60" i="1"/>
  <c r="G137" i="7"/>
  <c r="K65" i="8"/>
  <c r="E26" i="6"/>
  <c r="E23" i="6"/>
  <c r="E25" i="6"/>
  <c r="E75" i="5"/>
  <c r="E64" i="6"/>
  <c r="E72" i="6"/>
  <c r="E122" i="6"/>
  <c r="K57" i="8"/>
  <c r="E29" i="6"/>
  <c r="E65" i="6"/>
  <c r="E36" i="6"/>
  <c r="J72" i="9"/>
  <c r="J50" i="9"/>
  <c r="J63" i="9"/>
  <c r="J40" i="9"/>
  <c r="J51" i="9"/>
  <c r="K114" i="9"/>
  <c r="K82" i="9"/>
  <c r="J78" i="9"/>
  <c r="AT132" i="8"/>
  <c r="AS132" i="8"/>
  <c r="AR132" i="8"/>
  <c r="AQ132" i="8"/>
  <c r="AP132" i="8"/>
  <c r="AO132" i="8"/>
  <c r="AN132" i="8"/>
  <c r="AM132" i="8"/>
  <c r="AL132" i="8"/>
  <c r="G36" i="8"/>
  <c r="Z36" i="8"/>
  <c r="F44" i="1"/>
  <c r="E97" i="6"/>
  <c r="G87" i="7"/>
  <c r="G151" i="7"/>
  <c r="G79" i="8"/>
  <c r="Z79" i="8"/>
  <c r="G68" i="1"/>
  <c r="P114" i="7"/>
  <c r="R114" i="7" s="1"/>
  <c r="T114" i="7" s="1"/>
  <c r="G114" i="7"/>
  <c r="Z26" i="8"/>
  <c r="G26" i="8"/>
  <c r="Z90" i="8"/>
  <c r="G90" i="8"/>
  <c r="G101" i="7"/>
  <c r="Z53" i="8"/>
  <c r="G53" i="8"/>
  <c r="O96" i="1"/>
  <c r="J96" i="1"/>
  <c r="O119" i="1"/>
  <c r="K119" i="1"/>
  <c r="K140" i="1"/>
  <c r="O140" i="1"/>
  <c r="O139" i="1"/>
  <c r="K139" i="1"/>
  <c r="K170" i="1"/>
  <c r="O170" i="1"/>
  <c r="F129" i="1"/>
  <c r="E73" i="6"/>
  <c r="F113" i="1"/>
  <c r="E48" i="5"/>
  <c r="F97" i="1"/>
  <c r="E90" i="5"/>
  <c r="K149" i="1"/>
  <c r="O149" i="1"/>
  <c r="O163" i="1"/>
  <c r="K163" i="1"/>
  <c r="F112" i="1"/>
  <c r="E98" i="5"/>
  <c r="E62" i="6"/>
  <c r="G89" i="1"/>
  <c r="G96" i="7"/>
  <c r="Z72" i="8"/>
  <c r="G72" i="8"/>
  <c r="G139" i="7"/>
  <c r="O114" i="8"/>
  <c r="K114" i="8"/>
  <c r="O101" i="8"/>
  <c r="K101" i="8"/>
  <c r="O109" i="8"/>
  <c r="K109" i="8"/>
  <c r="P125" i="8"/>
  <c r="O119" i="8"/>
  <c r="K119" i="8"/>
  <c r="O130" i="8"/>
  <c r="K130" i="8"/>
  <c r="Z59" i="8"/>
  <c r="G59" i="8"/>
  <c r="E57" i="5"/>
  <c r="F59" i="1"/>
  <c r="G88" i="1"/>
  <c r="G94" i="7"/>
  <c r="U21" i="7"/>
  <c r="N21" i="7"/>
  <c r="G38" i="8"/>
  <c r="Z38" i="8"/>
  <c r="F75" i="1"/>
  <c r="E69" i="5"/>
  <c r="G81" i="7"/>
  <c r="G145" i="7"/>
  <c r="E34" i="6"/>
  <c r="E46" i="5"/>
  <c r="E33" i="6"/>
  <c r="E67" i="6"/>
  <c r="E81" i="5"/>
  <c r="E45" i="6"/>
  <c r="E70" i="6"/>
  <c r="E53" i="6"/>
  <c r="BL7" i="9"/>
  <c r="BL8" i="9"/>
  <c r="AU31" i="9"/>
  <c r="BL9" i="9"/>
  <c r="BL10" i="9"/>
  <c r="AU30" i="9"/>
  <c r="AU21" i="9"/>
  <c r="AU22" i="9"/>
  <c r="AU23" i="9"/>
  <c r="AU24" i="9"/>
  <c r="AU25" i="9"/>
  <c r="AU26" i="9"/>
  <c r="AU27" i="9"/>
  <c r="AU28" i="9"/>
  <c r="AU29" i="9"/>
  <c r="AU35" i="9"/>
  <c r="AU43" i="9"/>
  <c r="AU51" i="9"/>
  <c r="AU59" i="9"/>
  <c r="AU34" i="9"/>
  <c r="AU42" i="9"/>
  <c r="AU50" i="9"/>
  <c r="AU58" i="9"/>
  <c r="AU33" i="9"/>
  <c r="AU41" i="9"/>
  <c r="AU49" i="9"/>
  <c r="AU57" i="9"/>
  <c r="BL3" i="9"/>
  <c r="BL5" i="9"/>
  <c r="AU32" i="9"/>
  <c r="AU40" i="9"/>
  <c r="AU48" i="9"/>
  <c r="AU56" i="9"/>
  <c r="AU39" i="9"/>
  <c r="AU47" i="9"/>
  <c r="AU55" i="9"/>
  <c r="AU38" i="9"/>
  <c r="AU46" i="9"/>
  <c r="AU54" i="9"/>
  <c r="AU36" i="9"/>
  <c r="AU61" i="9"/>
  <c r="AU69" i="9"/>
  <c r="AU77" i="9"/>
  <c r="AU85" i="9"/>
  <c r="AU93" i="9"/>
  <c r="AU45" i="9"/>
  <c r="AU60" i="9"/>
  <c r="AU68" i="9"/>
  <c r="AU76" i="9"/>
  <c r="AU84" i="9"/>
  <c r="AU92" i="9"/>
  <c r="AU67" i="9"/>
  <c r="AU75" i="9"/>
  <c r="AU83" i="9"/>
  <c r="AU91" i="9"/>
  <c r="BL2" i="9"/>
  <c r="AU37" i="9"/>
  <c r="AU66" i="9"/>
  <c r="AU74" i="9"/>
  <c r="AU82" i="9"/>
  <c r="AU90" i="9"/>
  <c r="AU52" i="9"/>
  <c r="AU65" i="9"/>
  <c r="AU73" i="9"/>
  <c r="AU81" i="9"/>
  <c r="AU89" i="9"/>
  <c r="AU44" i="9"/>
  <c r="AU63" i="9"/>
  <c r="AU71" i="9"/>
  <c r="AU79" i="9"/>
  <c r="AU87" i="9"/>
  <c r="BL6" i="9"/>
  <c r="AU53" i="9"/>
  <c r="AU62" i="9"/>
  <c r="AU70" i="9"/>
  <c r="AU78" i="9"/>
  <c r="AU86" i="9"/>
  <c r="AU94" i="9"/>
  <c r="AU64" i="9"/>
  <c r="AU98" i="9"/>
  <c r="AU106" i="9"/>
  <c r="AU114" i="9"/>
  <c r="AU122" i="9"/>
  <c r="AU97" i="9"/>
  <c r="AU105" i="9"/>
  <c r="AU113" i="9"/>
  <c r="AU121" i="9"/>
  <c r="AU906" i="9"/>
  <c r="AU96" i="9"/>
  <c r="AU104" i="9"/>
  <c r="AU112" i="9"/>
  <c r="AU120" i="9"/>
  <c r="AU128" i="9"/>
  <c r="BL4" i="9"/>
  <c r="AU95" i="9"/>
  <c r="AU103" i="9"/>
  <c r="AU111" i="9"/>
  <c r="AU119" i="9"/>
  <c r="AU127" i="9"/>
  <c r="AU102" i="9"/>
  <c r="AU110" i="9"/>
  <c r="AU118" i="9"/>
  <c r="AU126" i="9"/>
  <c r="AU88" i="9"/>
  <c r="AU101" i="9"/>
  <c r="AU109" i="9"/>
  <c r="AU117" i="9"/>
  <c r="AU125" i="9"/>
  <c r="AU910" i="9"/>
  <c r="AU80" i="9"/>
  <c r="AU100" i="9"/>
  <c r="AU108" i="9"/>
  <c r="AU116" i="9"/>
  <c r="AU124" i="9"/>
  <c r="AU909" i="9"/>
  <c r="AU917" i="9"/>
  <c r="AU925" i="9"/>
  <c r="AU933" i="9"/>
  <c r="AU941" i="9"/>
  <c r="AU949" i="9"/>
  <c r="AU957" i="9"/>
  <c r="AU72" i="9"/>
  <c r="AU916" i="9"/>
  <c r="AU924" i="9"/>
  <c r="AU932" i="9"/>
  <c r="AU940" i="9"/>
  <c r="AU948" i="9"/>
  <c r="AU907" i="9"/>
  <c r="AU915" i="9"/>
  <c r="AU923" i="9"/>
  <c r="AU931" i="9"/>
  <c r="AU939" i="9"/>
  <c r="AU947" i="9"/>
  <c r="AU955" i="9"/>
  <c r="AU914" i="9"/>
  <c r="AU922" i="9"/>
  <c r="AU930" i="9"/>
  <c r="AU938" i="9"/>
  <c r="AU946" i="9"/>
  <c r="AU123" i="9"/>
  <c r="AU913" i="9"/>
  <c r="AU921" i="9"/>
  <c r="AU929" i="9"/>
  <c r="AU937" i="9"/>
  <c r="AU115" i="9"/>
  <c r="AU912" i="9"/>
  <c r="AU920" i="9"/>
  <c r="AU928" i="9"/>
  <c r="AU936" i="9"/>
  <c r="AU944" i="9"/>
  <c r="AU107" i="9"/>
  <c r="AU911" i="9"/>
  <c r="AU919" i="9"/>
  <c r="AU927" i="9"/>
  <c r="AU935" i="9"/>
  <c r="AU943" i="9"/>
  <c r="AU953" i="9"/>
  <c r="AU964" i="9"/>
  <c r="AU972" i="9"/>
  <c r="AU958" i="9"/>
  <c r="AU963" i="9"/>
  <c r="AU971" i="9"/>
  <c r="AU979" i="9"/>
  <c r="AU987" i="9"/>
  <c r="AU945" i="9"/>
  <c r="AU956" i="9"/>
  <c r="AU961" i="9"/>
  <c r="AU970" i="9"/>
  <c r="AU954" i="9"/>
  <c r="AU969" i="9"/>
  <c r="AU977" i="9"/>
  <c r="AU985" i="9"/>
  <c r="AU942" i="9"/>
  <c r="AU959" i="9"/>
  <c r="AU968" i="9"/>
  <c r="AU976" i="9"/>
  <c r="AU984" i="9"/>
  <c r="AU934" i="9"/>
  <c r="AU950" i="9"/>
  <c r="AU962" i="9"/>
  <c r="AU967" i="9"/>
  <c r="AU975" i="9"/>
  <c r="AU983" i="9"/>
  <c r="AU926" i="9"/>
  <c r="AU951" i="9"/>
  <c r="AU966" i="9"/>
  <c r="AU974" i="9"/>
  <c r="AU982" i="9"/>
  <c r="AU993" i="9"/>
  <c r="AU1001" i="9"/>
  <c r="AU1009" i="9"/>
  <c r="AU1017" i="9"/>
  <c r="AU1025" i="9"/>
  <c r="AU1033" i="9"/>
  <c r="AU1041" i="9"/>
  <c r="AU1049" i="9"/>
  <c r="AU1057" i="9"/>
  <c r="AU1065" i="9"/>
  <c r="AU978" i="9"/>
  <c r="AU981" i="9"/>
  <c r="AU1000" i="9"/>
  <c r="AU1008" i="9"/>
  <c r="AU1016" i="9"/>
  <c r="AU1024" i="9"/>
  <c r="AU1032" i="9"/>
  <c r="AU1040" i="9"/>
  <c r="AU1048" i="9"/>
  <c r="AU1056" i="9"/>
  <c r="AU988" i="9"/>
  <c r="AU989" i="9"/>
  <c r="AU992" i="9"/>
  <c r="AU999" i="9"/>
  <c r="AU1007" i="9"/>
  <c r="AU1015" i="9"/>
  <c r="AU1023" i="9"/>
  <c r="AU1031" i="9"/>
  <c r="AU1039" i="9"/>
  <c r="AU1047" i="9"/>
  <c r="AU1055" i="9"/>
  <c r="AU1063" i="9"/>
  <c r="AU952" i="9"/>
  <c r="AU998" i="9"/>
  <c r="AU1006" i="9"/>
  <c r="AU1014" i="9"/>
  <c r="AU1022" i="9"/>
  <c r="AU1030" i="9"/>
  <c r="AU1038" i="9"/>
  <c r="AU1046" i="9"/>
  <c r="AU1054" i="9"/>
  <c r="AU99" i="9"/>
  <c r="AU980" i="9"/>
  <c r="AU990" i="9"/>
  <c r="AU997" i="9"/>
  <c r="AU1005" i="9"/>
  <c r="AU1013" i="9"/>
  <c r="AU1021" i="9"/>
  <c r="AU1029" i="9"/>
  <c r="AU1037" i="9"/>
  <c r="AU1045" i="9"/>
  <c r="AU1053" i="9"/>
  <c r="AU1061" i="9"/>
  <c r="AU1069" i="9"/>
  <c r="AU908" i="9"/>
  <c r="AU973" i="9"/>
  <c r="AU996" i="9"/>
  <c r="AU1004" i="9"/>
  <c r="AU1012" i="9"/>
  <c r="AU1020" i="9"/>
  <c r="AU1028" i="9"/>
  <c r="AU1036" i="9"/>
  <c r="AU1044" i="9"/>
  <c r="AU1052" i="9"/>
  <c r="AU1060" i="9"/>
  <c r="AU1010" i="9"/>
  <c r="AU1042" i="9"/>
  <c r="AU1079" i="9"/>
  <c r="AU1087" i="9"/>
  <c r="AU1095" i="9"/>
  <c r="AU1103" i="9"/>
  <c r="AU1111" i="9"/>
  <c r="AU1119" i="9"/>
  <c r="AU1127" i="9"/>
  <c r="AU1135" i="9"/>
  <c r="AU1019" i="9"/>
  <c r="AU1051" i="9"/>
  <c r="AU1070" i="9"/>
  <c r="AU1078" i="9"/>
  <c r="AU1086" i="9"/>
  <c r="AU1094" i="9"/>
  <c r="AU1102" i="9"/>
  <c r="AU1110" i="9"/>
  <c r="AU1118" i="9"/>
  <c r="AU991" i="9"/>
  <c r="AU1002" i="9"/>
  <c r="AU1034" i="9"/>
  <c r="AU1067" i="9"/>
  <c r="AU1068" i="9"/>
  <c r="AU1077" i="9"/>
  <c r="AU1085" i="9"/>
  <c r="AU1093" i="9"/>
  <c r="AU1101" i="9"/>
  <c r="AU1109" i="9"/>
  <c r="AU1117" i="9"/>
  <c r="AU1125" i="9"/>
  <c r="AU1133" i="9"/>
  <c r="AU960" i="9"/>
  <c r="AU1011" i="9"/>
  <c r="AU1043" i="9"/>
  <c r="AU1066" i="9"/>
  <c r="AU1076" i="9"/>
  <c r="AU1084" i="9"/>
  <c r="AU1092" i="9"/>
  <c r="AU1100" i="9"/>
  <c r="AU1108" i="9"/>
  <c r="AU1116" i="9"/>
  <c r="AU994" i="9"/>
  <c r="AU1026" i="9"/>
  <c r="AU1058" i="9"/>
  <c r="AU1064" i="9"/>
  <c r="AU1071" i="9"/>
  <c r="AU1075" i="9"/>
  <c r="AU1083" i="9"/>
  <c r="AU1091" i="9"/>
  <c r="AU1099" i="9"/>
  <c r="AU1107" i="9"/>
  <c r="AU1115" i="9"/>
  <c r="AU1123" i="9"/>
  <c r="AU1131" i="9"/>
  <c r="AU918" i="9"/>
  <c r="AU1018" i="9"/>
  <c r="AU1050" i="9"/>
  <c r="AU1073" i="9"/>
  <c r="AU1081" i="9"/>
  <c r="AU1089" i="9"/>
  <c r="AU1097" i="9"/>
  <c r="AU1105" i="9"/>
  <c r="AU1003" i="9"/>
  <c r="AU1098" i="9"/>
  <c r="AU1126" i="9"/>
  <c r="AU1132" i="9"/>
  <c r="AU1138" i="9"/>
  <c r="AU1146" i="9"/>
  <c r="AU1154" i="9"/>
  <c r="AU995" i="9"/>
  <c r="AU1062" i="9"/>
  <c r="AU1096" i="9"/>
  <c r="AU1114" i="9"/>
  <c r="AU1137" i="9"/>
  <c r="AU1145" i="9"/>
  <c r="AU1090" i="9"/>
  <c r="AU1144" i="9"/>
  <c r="AU1152" i="9"/>
  <c r="AU1160" i="9"/>
  <c r="AU1168" i="9"/>
  <c r="AU1176" i="9"/>
  <c r="AU1184" i="9"/>
  <c r="AU1192" i="9"/>
  <c r="AU986" i="9"/>
  <c r="AU1088" i="9"/>
  <c r="AU1128" i="9"/>
  <c r="AU1134" i="9"/>
  <c r="AU1136" i="9"/>
  <c r="AU1143" i="9"/>
  <c r="AU1151" i="9"/>
  <c r="AU1159" i="9"/>
  <c r="AU1167" i="9"/>
  <c r="AU1175" i="9"/>
  <c r="AU1183" i="9"/>
  <c r="AU1191" i="9"/>
  <c r="AU1082" i="9"/>
  <c r="AU1113" i="9"/>
  <c r="AU1129" i="9"/>
  <c r="AU1142" i="9"/>
  <c r="AU1150" i="9"/>
  <c r="AU1158" i="9"/>
  <c r="AU1166" i="9"/>
  <c r="AU1174" i="9"/>
  <c r="AU1182" i="9"/>
  <c r="AU1190" i="9"/>
  <c r="AU1059" i="9"/>
  <c r="AU1080" i="9"/>
  <c r="AU1122" i="9"/>
  <c r="AU1124" i="9"/>
  <c r="AU1130" i="9"/>
  <c r="AU1141" i="9"/>
  <c r="AU1149" i="9"/>
  <c r="AU1157" i="9"/>
  <c r="AU1165" i="9"/>
  <c r="AU1173" i="9"/>
  <c r="AU1181" i="9"/>
  <c r="AU1027" i="9"/>
  <c r="AU1120" i="9"/>
  <c r="AU1139" i="9"/>
  <c r="AU1156" i="9"/>
  <c r="AU1172" i="9"/>
  <c r="AU1194" i="9"/>
  <c r="AU1198" i="9"/>
  <c r="AU1206" i="9"/>
  <c r="AU1214" i="9"/>
  <c r="AU1222" i="9"/>
  <c r="AU1230" i="9"/>
  <c r="AU1238" i="9"/>
  <c r="AU1246" i="9"/>
  <c r="AU1254" i="9"/>
  <c r="AU1262" i="9"/>
  <c r="AU1035" i="9"/>
  <c r="AU1121" i="9"/>
  <c r="AU1148" i="9"/>
  <c r="AU1155" i="9"/>
  <c r="AU1171" i="9"/>
  <c r="AU1185" i="9"/>
  <c r="AU1197" i="9"/>
  <c r="AU1205" i="9"/>
  <c r="AU1213" i="9"/>
  <c r="AU1221" i="9"/>
  <c r="AU1229" i="9"/>
  <c r="AU1237" i="9"/>
  <c r="AU1170" i="9"/>
  <c r="AU1186" i="9"/>
  <c r="AU1204" i="9"/>
  <c r="AU1212" i="9"/>
  <c r="AU1220" i="9"/>
  <c r="AU1228" i="9"/>
  <c r="AU1236" i="9"/>
  <c r="AU1244" i="9"/>
  <c r="AU1252" i="9"/>
  <c r="AU1260" i="9"/>
  <c r="AU1140" i="9"/>
  <c r="AU1169" i="9"/>
  <c r="AU1187" i="9"/>
  <c r="AU1195" i="9"/>
  <c r="AU1203" i="9"/>
  <c r="AU1211" i="9"/>
  <c r="AU1219" i="9"/>
  <c r="AU1227" i="9"/>
  <c r="AU1235" i="9"/>
  <c r="AU1243" i="9"/>
  <c r="AU1251" i="9"/>
  <c r="AU1104" i="9"/>
  <c r="AU1112" i="9"/>
  <c r="AU1164" i="9"/>
  <c r="AU1180" i="9"/>
  <c r="AU1188" i="9"/>
  <c r="AU1202" i="9"/>
  <c r="AU1210" i="9"/>
  <c r="AU1218" i="9"/>
  <c r="AU1226" i="9"/>
  <c r="AU1234" i="9"/>
  <c r="AU965" i="9"/>
  <c r="AU1106" i="9"/>
  <c r="AU1153" i="9"/>
  <c r="AU1163" i="9"/>
  <c r="AU1179" i="9"/>
  <c r="AU1189" i="9"/>
  <c r="AU1193" i="9"/>
  <c r="AU1201" i="9"/>
  <c r="AU1209" i="9"/>
  <c r="AU1217" i="9"/>
  <c r="AU1225" i="9"/>
  <c r="AU1233" i="9"/>
  <c r="AU1241" i="9"/>
  <c r="AU1072" i="9"/>
  <c r="AU1147" i="9"/>
  <c r="AU1162" i="9"/>
  <c r="AU1178" i="9"/>
  <c r="AU1196" i="9"/>
  <c r="AU1200" i="9"/>
  <c r="AU1208" i="9"/>
  <c r="AU1216" i="9"/>
  <c r="AU1224" i="9"/>
  <c r="AU1232" i="9"/>
  <c r="AU1240" i="9"/>
  <c r="AU1248" i="9"/>
  <c r="AU1074" i="9"/>
  <c r="AU1231" i="9"/>
  <c r="AU1256" i="9"/>
  <c r="AU1259" i="9"/>
  <c r="AU1272" i="9"/>
  <c r="AU1280" i="9"/>
  <c r="AU1288" i="9"/>
  <c r="AU1296" i="9"/>
  <c r="AU1304" i="9"/>
  <c r="AU1312" i="9"/>
  <c r="AU1320" i="9"/>
  <c r="AU1328" i="9"/>
  <c r="AU1177" i="9"/>
  <c r="AU1223" i="9"/>
  <c r="AU1264" i="9"/>
  <c r="AU1271" i="9"/>
  <c r="AU1279" i="9"/>
  <c r="AU1287" i="9"/>
  <c r="AU1295" i="9"/>
  <c r="AU1303" i="9"/>
  <c r="AU1311" i="9"/>
  <c r="AU1319" i="9"/>
  <c r="AU1327" i="9"/>
  <c r="AU1161" i="9"/>
  <c r="AU1215" i="9"/>
  <c r="AU1250" i="9"/>
  <c r="AU1257" i="9"/>
  <c r="AU1270" i="9"/>
  <c r="AU1278" i="9"/>
  <c r="AU1286" i="9"/>
  <c r="AU1294" i="9"/>
  <c r="AU1302" i="9"/>
  <c r="AU1310" i="9"/>
  <c r="AU1318" i="9"/>
  <c r="AU1326" i="9"/>
  <c r="AU1207" i="9"/>
  <c r="AU1249" i="9"/>
  <c r="AU1269" i="9"/>
  <c r="AU1277" i="9"/>
  <c r="AU1285" i="9"/>
  <c r="AU1293" i="9"/>
  <c r="AU1301" i="9"/>
  <c r="AU1309" i="9"/>
  <c r="AU1317" i="9"/>
  <c r="AU1199" i="9"/>
  <c r="AU1247" i="9"/>
  <c r="AU1253" i="9"/>
  <c r="AU1265" i="9"/>
  <c r="AU1268" i="9"/>
  <c r="AU1276" i="9"/>
  <c r="AU1284" i="9"/>
  <c r="AU1292" i="9"/>
  <c r="AU1300" i="9"/>
  <c r="AU1308" i="9"/>
  <c r="AU1316" i="9"/>
  <c r="AU1258" i="9"/>
  <c r="AU1267" i="9"/>
  <c r="AU1275" i="9"/>
  <c r="AU1283" i="9"/>
  <c r="AU1291" i="9"/>
  <c r="AU1299" i="9"/>
  <c r="AU1307" i="9"/>
  <c r="AU1315" i="9"/>
  <c r="AU1323" i="9"/>
  <c r="AU1245" i="9"/>
  <c r="AU1263" i="9"/>
  <c r="AU1274" i="9"/>
  <c r="AU1282" i="9"/>
  <c r="AU1290" i="9"/>
  <c r="AU1298" i="9"/>
  <c r="AU1306" i="9"/>
  <c r="AU1314" i="9"/>
  <c r="AU1322" i="9"/>
  <c r="AU1330" i="9"/>
  <c r="AU1242" i="9"/>
  <c r="AU1273" i="9"/>
  <c r="AU1329" i="9"/>
  <c r="AU1340" i="9"/>
  <c r="AU1348" i="9"/>
  <c r="AU1356" i="9"/>
  <c r="AU1364" i="9"/>
  <c r="AU1372" i="9"/>
  <c r="AU1324" i="9"/>
  <c r="AU1339" i="9"/>
  <c r="AU1347" i="9"/>
  <c r="AU1355" i="9"/>
  <c r="AU1363" i="9"/>
  <c r="AU1332" i="9"/>
  <c r="AU1338" i="9"/>
  <c r="AU1346" i="9"/>
  <c r="AU1354" i="9"/>
  <c r="AU1362" i="9"/>
  <c r="AU1266" i="9"/>
  <c r="AU1313" i="9"/>
  <c r="AU1337" i="9"/>
  <c r="AU1345" i="9"/>
  <c r="AU1353" i="9"/>
  <c r="AU1361" i="9"/>
  <c r="AU1255" i="9"/>
  <c r="AU1261" i="9"/>
  <c r="AU1305" i="9"/>
  <c r="AU1336" i="9"/>
  <c r="AU1344" i="9"/>
  <c r="AU1352" i="9"/>
  <c r="AU1360" i="9"/>
  <c r="AU1289" i="9"/>
  <c r="AU1334" i="9"/>
  <c r="AU1342" i="9"/>
  <c r="AU1350" i="9"/>
  <c r="AU1358" i="9"/>
  <c r="AU1239" i="9"/>
  <c r="AU1281" i="9"/>
  <c r="AU1325" i="9"/>
  <c r="AU1331" i="9"/>
  <c r="AU1333" i="9"/>
  <c r="AU1341" i="9"/>
  <c r="AU1349" i="9"/>
  <c r="AU1357" i="9"/>
  <c r="AU1321" i="9"/>
  <c r="AU1335" i="9"/>
  <c r="AU1378" i="9"/>
  <c r="AU1386" i="9"/>
  <c r="AU1394" i="9"/>
  <c r="AU1402" i="9"/>
  <c r="AU1410" i="9"/>
  <c r="AU1418" i="9"/>
  <c r="AU1426" i="9"/>
  <c r="AU1434" i="9"/>
  <c r="AU1442" i="9"/>
  <c r="AU1450" i="9"/>
  <c r="AU1458" i="9"/>
  <c r="AU1466" i="9"/>
  <c r="AU1369" i="9"/>
  <c r="AU1377" i="9"/>
  <c r="AU1385" i="9"/>
  <c r="AU1393" i="9"/>
  <c r="AU1401" i="9"/>
  <c r="AU1409" i="9"/>
  <c r="AU1417" i="9"/>
  <c r="AU1425" i="9"/>
  <c r="AU1433" i="9"/>
  <c r="AU1441" i="9"/>
  <c r="AU1297" i="9"/>
  <c r="AU1371" i="9"/>
  <c r="AU1374" i="9"/>
  <c r="AU1384" i="9"/>
  <c r="AU1392" i="9"/>
  <c r="AU1400" i="9"/>
  <c r="AU1408" i="9"/>
  <c r="AU1416" i="9"/>
  <c r="AU1424" i="9"/>
  <c r="AU1432" i="9"/>
  <c r="AU1440" i="9"/>
  <c r="AU1448" i="9"/>
  <c r="AU1456" i="9"/>
  <c r="AU1383" i="9"/>
  <c r="AU1391" i="9"/>
  <c r="AU1399" i="9"/>
  <c r="AU1407" i="9"/>
  <c r="AU1415" i="9"/>
  <c r="AU1423" i="9"/>
  <c r="AU1431" i="9"/>
  <c r="AU1439" i="9"/>
  <c r="AU1447" i="9"/>
  <c r="AU1455" i="9"/>
  <c r="AU1376" i="9"/>
  <c r="AU1382" i="9"/>
  <c r="AU1390" i="9"/>
  <c r="AU1398" i="9"/>
  <c r="AU1406" i="9"/>
  <c r="AU1414" i="9"/>
  <c r="AU1422" i="9"/>
  <c r="AU1430" i="9"/>
  <c r="AU1438" i="9"/>
  <c r="AU1359" i="9"/>
  <c r="AU1367" i="9"/>
  <c r="AU1370" i="9"/>
  <c r="AU1373" i="9"/>
  <c r="AU1381" i="9"/>
  <c r="AU1389" i="9"/>
  <c r="AU1397" i="9"/>
  <c r="AU1351" i="9"/>
  <c r="AU1366" i="9"/>
  <c r="AU1368" i="9"/>
  <c r="AU1380" i="9"/>
  <c r="AU1388" i="9"/>
  <c r="AU1396" i="9"/>
  <c r="AU1404" i="9"/>
  <c r="AU1412" i="9"/>
  <c r="AU1420" i="9"/>
  <c r="AU1428" i="9"/>
  <c r="AU1436" i="9"/>
  <c r="AU1444" i="9"/>
  <c r="AU1452" i="9"/>
  <c r="AU1343" i="9"/>
  <c r="AU1365" i="9"/>
  <c r="AU1375" i="9"/>
  <c r="AU1379" i="9"/>
  <c r="AU1387" i="9"/>
  <c r="AU1395" i="9"/>
  <c r="AU1403" i="9"/>
  <c r="AU1411" i="9"/>
  <c r="AU1419" i="9"/>
  <c r="AU1427" i="9"/>
  <c r="AU1435" i="9"/>
  <c r="AU1443" i="9"/>
  <c r="AU1451" i="9"/>
  <c r="AU1421" i="9"/>
  <c r="AU1470" i="9"/>
  <c r="AU1478" i="9"/>
  <c r="AU1486" i="9"/>
  <c r="AU1494" i="9"/>
  <c r="AU1502" i="9"/>
  <c r="AU1510" i="9"/>
  <c r="AU1518" i="9"/>
  <c r="AU1526" i="9"/>
  <c r="AU1534" i="9"/>
  <c r="AU1542" i="9"/>
  <c r="AU1413" i="9"/>
  <c r="AU1446" i="9"/>
  <c r="AU1465" i="9"/>
  <c r="AU1469" i="9"/>
  <c r="AU1477" i="9"/>
  <c r="AU1485" i="9"/>
  <c r="AU1493" i="9"/>
  <c r="AU1501" i="9"/>
  <c r="AU1509" i="9"/>
  <c r="AU1517" i="9"/>
  <c r="AU1525" i="9"/>
  <c r="AU1405" i="9"/>
  <c r="AU1449" i="9"/>
  <c r="AU1460" i="9"/>
  <c r="AU1462" i="9"/>
  <c r="AU1468" i="9"/>
  <c r="AU1476" i="9"/>
  <c r="AU1484" i="9"/>
  <c r="AU1492" i="9"/>
  <c r="AU1500" i="9"/>
  <c r="AU1508" i="9"/>
  <c r="AU1516" i="9"/>
  <c r="AU1524" i="9"/>
  <c r="AU1532" i="9"/>
  <c r="AU1540" i="9"/>
  <c r="AU1454" i="9"/>
  <c r="AU1457" i="9"/>
  <c r="AU1475" i="9"/>
  <c r="AU1483" i="9"/>
  <c r="AU1491" i="9"/>
  <c r="AU1499" i="9"/>
  <c r="AU1507" i="9"/>
  <c r="AU1515" i="9"/>
  <c r="AU1523" i="9"/>
  <c r="AU1531" i="9"/>
  <c r="AU1539" i="9"/>
  <c r="AU1547" i="9"/>
  <c r="AU1453" i="9"/>
  <c r="AU1464" i="9"/>
  <c r="AU1467" i="9"/>
  <c r="AU1474" i="9"/>
  <c r="AU1482" i="9"/>
  <c r="AU1490" i="9"/>
  <c r="AU1498" i="9"/>
  <c r="AU1506" i="9"/>
  <c r="AU1514" i="9"/>
  <c r="AU1522" i="9"/>
  <c r="AU1530" i="9"/>
  <c r="AU1538" i="9"/>
  <c r="AU1461" i="9"/>
  <c r="AU1473" i="9"/>
  <c r="AU1481" i="9"/>
  <c r="AU1489" i="9"/>
  <c r="AU1497" i="9"/>
  <c r="AU1505" i="9"/>
  <c r="AU1513" i="9"/>
  <c r="AU1521" i="9"/>
  <c r="AU1529" i="9"/>
  <c r="AU1537" i="9"/>
  <c r="AU1437" i="9"/>
  <c r="AU1445" i="9"/>
  <c r="AU1472" i="9"/>
  <c r="AU1480" i="9"/>
  <c r="AU1488" i="9"/>
  <c r="AU1496" i="9"/>
  <c r="AU1504" i="9"/>
  <c r="AU1512" i="9"/>
  <c r="AU1520" i="9"/>
  <c r="AU1528" i="9"/>
  <c r="AU1536" i="9"/>
  <c r="AU1544" i="9"/>
  <c r="AU1471" i="9"/>
  <c r="AU1548" i="9"/>
  <c r="AU1550" i="9"/>
  <c r="AU1558" i="9"/>
  <c r="AU1566" i="9"/>
  <c r="AU1574" i="9"/>
  <c r="AU1582" i="9"/>
  <c r="AU1590" i="9"/>
  <c r="AU1598" i="9"/>
  <c r="AU1606" i="9"/>
  <c r="AU1614" i="9"/>
  <c r="AU1622" i="9"/>
  <c r="AU1630" i="9"/>
  <c r="AU1638" i="9"/>
  <c r="AU1646" i="9"/>
  <c r="AU1654" i="9"/>
  <c r="AU1662" i="9"/>
  <c r="AU1670" i="9"/>
  <c r="AU1678" i="9"/>
  <c r="AU1686" i="9"/>
  <c r="AU1694" i="9"/>
  <c r="AU1702" i="9"/>
  <c r="AU1710" i="9"/>
  <c r="AU1535" i="9"/>
  <c r="AU1557" i="9"/>
  <c r="AU1565" i="9"/>
  <c r="AU1573" i="9"/>
  <c r="AU1581" i="9"/>
  <c r="AU1589" i="9"/>
  <c r="AU1597" i="9"/>
  <c r="AU1605" i="9"/>
  <c r="AU1613" i="9"/>
  <c r="AU1621" i="9"/>
  <c r="AU1629" i="9"/>
  <c r="AU1637" i="9"/>
  <c r="AU1645" i="9"/>
  <c r="AU1653" i="9"/>
  <c r="AU1661" i="9"/>
  <c r="AU1669" i="9"/>
  <c r="AU1677" i="9"/>
  <c r="AU1685" i="9"/>
  <c r="AU1693" i="9"/>
  <c r="AU1463" i="9"/>
  <c r="AU1519" i="9"/>
  <c r="AU1533" i="9"/>
  <c r="AU1556" i="9"/>
  <c r="AU1564" i="9"/>
  <c r="AU1572" i="9"/>
  <c r="AU1580" i="9"/>
  <c r="AU1588" i="9"/>
  <c r="AU1596" i="9"/>
  <c r="AU1604" i="9"/>
  <c r="AU1612" i="9"/>
  <c r="AU1620" i="9"/>
  <c r="AU1628" i="9"/>
  <c r="AU1636" i="9"/>
  <c r="AU1644" i="9"/>
  <c r="AU1652" i="9"/>
  <c r="AU1660" i="9"/>
  <c r="AU1668" i="9"/>
  <c r="AU1676" i="9"/>
  <c r="AU1684" i="9"/>
  <c r="AU1692" i="9"/>
  <c r="AU1700" i="9"/>
  <c r="AU1708" i="9"/>
  <c r="AU1511" i="9"/>
  <c r="AU1527" i="9"/>
  <c r="AU1546" i="9"/>
  <c r="AU1549" i="9"/>
  <c r="AU1555" i="9"/>
  <c r="AU1563" i="9"/>
  <c r="AU1571" i="9"/>
  <c r="AU1579" i="9"/>
  <c r="AU1587" i="9"/>
  <c r="AU1595" i="9"/>
  <c r="AU1603" i="9"/>
  <c r="AU1611" i="9"/>
  <c r="AU1619" i="9"/>
  <c r="AU1627" i="9"/>
  <c r="AU1635" i="9"/>
  <c r="AU1643" i="9"/>
  <c r="AU1651" i="9"/>
  <c r="AU1659" i="9"/>
  <c r="AU1667" i="9"/>
  <c r="AU1675" i="9"/>
  <c r="AU1683" i="9"/>
  <c r="AU1691" i="9"/>
  <c r="AU1699" i="9"/>
  <c r="AU1707" i="9"/>
  <c r="AU1429" i="9"/>
  <c r="AU1459" i="9"/>
  <c r="AU1503" i="9"/>
  <c r="AT1503" i="9"/>
  <c r="AS1503" i="9"/>
  <c r="AU1541" i="9"/>
  <c r="AU1545" i="9"/>
  <c r="AU1554" i="9"/>
  <c r="AU1562" i="9"/>
  <c r="AU1570" i="9"/>
  <c r="AU1578" i="9"/>
  <c r="AU1586" i="9"/>
  <c r="AU1594" i="9"/>
  <c r="AU1602" i="9"/>
  <c r="AU1610" i="9"/>
  <c r="AU1618" i="9"/>
  <c r="AU1626" i="9"/>
  <c r="AU1634" i="9"/>
  <c r="AU1642" i="9"/>
  <c r="AU1650" i="9"/>
  <c r="AU1658" i="9"/>
  <c r="AU1666" i="9"/>
  <c r="AU1674" i="9"/>
  <c r="AU1682" i="9"/>
  <c r="AU1690" i="9"/>
  <c r="AU1698" i="9"/>
  <c r="AU1706" i="9"/>
  <c r="AU1495" i="9"/>
  <c r="AU1553" i="9"/>
  <c r="AU1561" i="9"/>
  <c r="AU1569" i="9"/>
  <c r="AU1577" i="9"/>
  <c r="AU1585" i="9"/>
  <c r="AU1593" i="9"/>
  <c r="AU1601" i="9"/>
  <c r="AU1609" i="9"/>
  <c r="AU1617" i="9"/>
  <c r="AU1625" i="9"/>
  <c r="AU1633" i="9"/>
  <c r="AU1641" i="9"/>
  <c r="AU1649" i="9"/>
  <c r="AU1657" i="9"/>
  <c r="AU1665" i="9"/>
  <c r="AU1673" i="9"/>
  <c r="AU1681" i="9"/>
  <c r="AU1689" i="9"/>
  <c r="AU1697" i="9"/>
  <c r="AU1705" i="9"/>
  <c r="AU1487" i="9"/>
  <c r="AU1552" i="9"/>
  <c r="AU1560" i="9"/>
  <c r="AU1568" i="9"/>
  <c r="AU1576" i="9"/>
  <c r="AU1584" i="9"/>
  <c r="AU1592" i="9"/>
  <c r="AU1600" i="9"/>
  <c r="AU1608" i="9"/>
  <c r="AU1616" i="9"/>
  <c r="AU1624" i="9"/>
  <c r="AU1632" i="9"/>
  <c r="AU1640" i="9"/>
  <c r="AU1648" i="9"/>
  <c r="AU1656" i="9"/>
  <c r="AU1664" i="9"/>
  <c r="AU1672" i="9"/>
  <c r="AU1680" i="9"/>
  <c r="AU1688" i="9"/>
  <c r="AU1696" i="9"/>
  <c r="AU1704" i="9"/>
  <c r="AU1712" i="9"/>
  <c r="AU1543" i="9"/>
  <c r="AU1567" i="9"/>
  <c r="AU1631" i="9"/>
  <c r="AU1703" i="9"/>
  <c r="AU1713" i="9"/>
  <c r="AU1721" i="9"/>
  <c r="AU1729" i="9"/>
  <c r="AU1737" i="9"/>
  <c r="AU1745" i="9"/>
  <c r="AU1753" i="9"/>
  <c r="AU1761" i="9"/>
  <c r="AU1769" i="9"/>
  <c r="AU1777" i="9"/>
  <c r="AU1785" i="9"/>
  <c r="AU1793" i="9"/>
  <c r="AU1801" i="9"/>
  <c r="AU1809" i="9"/>
  <c r="AU1817" i="9"/>
  <c r="AU1825" i="9"/>
  <c r="AU1833" i="9"/>
  <c r="AU1841" i="9"/>
  <c r="AU1849" i="9"/>
  <c r="AU1857" i="9"/>
  <c r="AU1865" i="9"/>
  <c r="AU1559" i="9"/>
  <c r="AU1623" i="9"/>
  <c r="AU1687" i="9"/>
  <c r="AU1701" i="9"/>
  <c r="AU1720" i="9"/>
  <c r="AU1728" i="9"/>
  <c r="AU1736" i="9"/>
  <c r="AS1736" i="9"/>
  <c r="AU1744" i="9"/>
  <c r="AU1752" i="9"/>
  <c r="AU1760" i="9"/>
  <c r="AU1768" i="9"/>
  <c r="AU1776" i="9"/>
  <c r="AU1784" i="9"/>
  <c r="AU1792" i="9"/>
  <c r="AU1800" i="9"/>
  <c r="AU1808" i="9"/>
  <c r="AU1816" i="9"/>
  <c r="AU1824" i="9"/>
  <c r="AU1832" i="9"/>
  <c r="AU1840" i="9"/>
  <c r="AU1848" i="9"/>
  <c r="AU1551" i="9"/>
  <c r="AU1615" i="9"/>
  <c r="AU1679" i="9"/>
  <c r="AU1695" i="9"/>
  <c r="AU1719" i="9"/>
  <c r="AU1727" i="9"/>
  <c r="AU1735" i="9"/>
  <c r="AU1743" i="9"/>
  <c r="AU1751" i="9"/>
  <c r="AU1759" i="9"/>
  <c r="AU1767" i="9"/>
  <c r="AU1775" i="9"/>
  <c r="AU1783" i="9"/>
  <c r="AU1791" i="9"/>
  <c r="AU1799" i="9"/>
  <c r="AU1807" i="9"/>
  <c r="AU1815" i="9"/>
  <c r="AU1823" i="9"/>
  <c r="AU1831" i="9"/>
  <c r="AU1839" i="9"/>
  <c r="AU1847" i="9"/>
  <c r="AU1855" i="9"/>
  <c r="AU1863" i="9"/>
  <c r="AU1607" i="9"/>
  <c r="AU1671" i="9"/>
  <c r="AU1718" i="9"/>
  <c r="AU1726" i="9"/>
  <c r="AU1734" i="9"/>
  <c r="AU1742" i="9"/>
  <c r="AU1750" i="9"/>
  <c r="AU1758" i="9"/>
  <c r="AU1766" i="9"/>
  <c r="AU1774" i="9"/>
  <c r="AU1782" i="9"/>
  <c r="AU1790" i="9"/>
  <c r="AU1798" i="9"/>
  <c r="AU1806" i="9"/>
  <c r="AU1814" i="9"/>
  <c r="AU1822" i="9"/>
  <c r="AU1830" i="9"/>
  <c r="AU1838" i="9"/>
  <c r="AU1846" i="9"/>
  <c r="AT1846" i="9"/>
  <c r="AU1854" i="9"/>
  <c r="AU1862" i="9"/>
  <c r="AU1479" i="9"/>
  <c r="AU1599" i="9"/>
  <c r="AU1663" i="9"/>
  <c r="AU1717" i="9"/>
  <c r="AU1725" i="9"/>
  <c r="AU1733" i="9"/>
  <c r="AU1741" i="9"/>
  <c r="AU1749" i="9"/>
  <c r="AU1757" i="9"/>
  <c r="AU1765" i="9"/>
  <c r="AU1773" i="9"/>
  <c r="AU1781" i="9"/>
  <c r="AU1789" i="9"/>
  <c r="AU1797" i="9"/>
  <c r="AU1805" i="9"/>
  <c r="AU1813" i="9"/>
  <c r="AU1821" i="9"/>
  <c r="AU1829" i="9"/>
  <c r="AU1837" i="9"/>
  <c r="AU1845" i="9"/>
  <c r="AU1853" i="9"/>
  <c r="AU1861" i="9"/>
  <c r="AU1869" i="9"/>
  <c r="AU1591" i="9"/>
  <c r="AU1655" i="9"/>
  <c r="AU1716" i="9"/>
  <c r="AU1724" i="9"/>
  <c r="AU1732" i="9"/>
  <c r="AU1740" i="9"/>
  <c r="AU1748" i="9"/>
  <c r="AU1756" i="9"/>
  <c r="AU1764" i="9"/>
  <c r="AU1772" i="9"/>
  <c r="AU1780" i="9"/>
  <c r="AU1788" i="9"/>
  <c r="AU1796" i="9"/>
  <c r="AU1804" i="9"/>
  <c r="AU1812" i="9"/>
  <c r="AU1820" i="9"/>
  <c r="AU1828" i="9"/>
  <c r="AU1836" i="9"/>
  <c r="AU1844" i="9"/>
  <c r="AU1852" i="9"/>
  <c r="AU1860" i="9"/>
  <c r="AU1868" i="9"/>
  <c r="AU1583" i="9"/>
  <c r="AU1647" i="9"/>
  <c r="AU1711" i="9"/>
  <c r="AU1715" i="9"/>
  <c r="AU1723" i="9"/>
  <c r="AU1731" i="9"/>
  <c r="AU1739" i="9"/>
  <c r="AU1747" i="9"/>
  <c r="AU1755" i="9"/>
  <c r="AU1763" i="9"/>
  <c r="AU1771" i="9"/>
  <c r="AU1779" i="9"/>
  <c r="AU1787" i="9"/>
  <c r="AU1795" i="9"/>
  <c r="AU1803" i="9"/>
  <c r="AU1811" i="9"/>
  <c r="AU1819" i="9"/>
  <c r="AU1827" i="9"/>
  <c r="AU1835" i="9"/>
  <c r="AU1843" i="9"/>
  <c r="AU1851" i="9"/>
  <c r="AU1859" i="9"/>
  <c r="AU1867" i="9"/>
  <c r="AU1762" i="9"/>
  <c r="AU1826" i="9"/>
  <c r="AU1877" i="9"/>
  <c r="AU1885" i="9"/>
  <c r="AU1893" i="9"/>
  <c r="AU1901" i="9"/>
  <c r="AU1909" i="9"/>
  <c r="AU1917" i="9"/>
  <c r="AU1925" i="9"/>
  <c r="AU1933" i="9"/>
  <c r="AU1941" i="9"/>
  <c r="BL27" i="9"/>
  <c r="BL31" i="9"/>
  <c r="BL35" i="9"/>
  <c r="BL39" i="9"/>
  <c r="BL43" i="9"/>
  <c r="BL47" i="9"/>
  <c r="BL51" i="9"/>
  <c r="BK51" i="9"/>
  <c r="AU1754" i="9"/>
  <c r="AU1818" i="9"/>
  <c r="AU1876" i="9"/>
  <c r="AU1884" i="9"/>
  <c r="AU1892" i="9"/>
  <c r="AU1900" i="9"/>
  <c r="AU1908" i="9"/>
  <c r="AU1916" i="9"/>
  <c r="AU1924" i="9"/>
  <c r="AU1932" i="9"/>
  <c r="AU1940" i="9"/>
  <c r="BL14" i="9"/>
  <c r="BL28" i="9"/>
  <c r="AU1709" i="9"/>
  <c r="AU1746" i="9"/>
  <c r="AU1810" i="9"/>
  <c r="AT1810" i="9"/>
  <c r="AU1866" i="9"/>
  <c r="AU1875" i="9"/>
  <c r="AU1883" i="9"/>
  <c r="AU1891" i="9"/>
  <c r="AU1899" i="9"/>
  <c r="AU1907" i="9"/>
  <c r="AU1915" i="9"/>
  <c r="AU1923" i="9"/>
  <c r="AU1931" i="9"/>
  <c r="AU1939" i="9"/>
  <c r="BL17" i="9"/>
  <c r="BL32" i="9"/>
  <c r="BL36" i="9"/>
  <c r="BL40" i="9"/>
  <c r="BL44" i="9"/>
  <c r="BL48" i="9"/>
  <c r="BK48" i="9"/>
  <c r="AU1738" i="9"/>
  <c r="AU1802" i="9"/>
  <c r="AU1864" i="9"/>
  <c r="AU1874" i="9"/>
  <c r="AU1882" i="9"/>
  <c r="AU1890" i="9"/>
  <c r="AU1898" i="9"/>
  <c r="AU1906" i="9"/>
  <c r="AU1914" i="9"/>
  <c r="AU1922" i="9"/>
  <c r="AU1930" i="9"/>
  <c r="AU1938" i="9"/>
  <c r="BL15" i="9"/>
  <c r="AU1730" i="9"/>
  <c r="AU1794" i="9"/>
  <c r="AU1858" i="9"/>
  <c r="AU1873" i="9"/>
  <c r="AU1881" i="9"/>
  <c r="AU1889" i="9"/>
  <c r="AU1897" i="9"/>
  <c r="AU1905" i="9"/>
  <c r="AU1913" i="9"/>
  <c r="AU1921" i="9"/>
  <c r="AU1929" i="9"/>
  <c r="AU1937" i="9"/>
  <c r="AU1945" i="9"/>
  <c r="BL11" i="9"/>
  <c r="BL18" i="9"/>
  <c r="BL29" i="9"/>
  <c r="BL33" i="9"/>
  <c r="BL37" i="9"/>
  <c r="AU1722" i="9"/>
  <c r="AU1786" i="9"/>
  <c r="AU1856" i="9"/>
  <c r="AU1872" i="9"/>
  <c r="AU1880" i="9"/>
  <c r="AU1888" i="9"/>
  <c r="AU1896" i="9"/>
  <c r="AU1904" i="9"/>
  <c r="AU1912" i="9"/>
  <c r="AU1920" i="9"/>
  <c r="AU1928" i="9"/>
  <c r="AU1936" i="9"/>
  <c r="AU1944" i="9"/>
  <c r="BL12" i="9"/>
  <c r="AU1639" i="9"/>
  <c r="AU1714" i="9"/>
  <c r="AU1778" i="9"/>
  <c r="AU1842" i="9"/>
  <c r="AU1850" i="9"/>
  <c r="AU1871" i="9"/>
  <c r="AU1879" i="9"/>
  <c r="AU1887" i="9"/>
  <c r="AU1895" i="9"/>
  <c r="AU1903" i="9"/>
  <c r="AU1911" i="9"/>
  <c r="AU1919" i="9"/>
  <c r="AU1927" i="9"/>
  <c r="AU1935" i="9"/>
  <c r="AU1943" i="9"/>
  <c r="BL13" i="9"/>
  <c r="BL20" i="9"/>
  <c r="BL21" i="9"/>
  <c r="BL22" i="9"/>
  <c r="BL23" i="9"/>
  <c r="BL24" i="9"/>
  <c r="BL25" i="9"/>
  <c r="BL30" i="9"/>
  <c r="AU1770" i="9"/>
  <c r="AU1910" i="9"/>
  <c r="BL34" i="9"/>
  <c r="BL53" i="9"/>
  <c r="BL57" i="9"/>
  <c r="BL61" i="9"/>
  <c r="BL65" i="9"/>
  <c r="BL69" i="9"/>
  <c r="BL73" i="9"/>
  <c r="BL77" i="9"/>
  <c r="BL81" i="9"/>
  <c r="BL85" i="9"/>
  <c r="AU1902" i="9"/>
  <c r="BL19" i="9"/>
  <c r="BL26" i="9"/>
  <c r="BL38" i="9"/>
  <c r="BL89" i="9"/>
  <c r="BL93" i="9"/>
  <c r="BL97" i="9"/>
  <c r="BL101" i="9"/>
  <c r="BL105" i="9"/>
  <c r="BL109" i="9"/>
  <c r="AU1894" i="9"/>
  <c r="BL45" i="9"/>
  <c r="BL49" i="9"/>
  <c r="BL54" i="9"/>
  <c r="BL58" i="9"/>
  <c r="BL62" i="9"/>
  <c r="BK62" i="9"/>
  <c r="BL66" i="9"/>
  <c r="BL70" i="9"/>
  <c r="BL74" i="9"/>
  <c r="BL78" i="9"/>
  <c r="BL82" i="9"/>
  <c r="BL86" i="9"/>
  <c r="AU1886" i="9"/>
  <c r="BL41" i="9"/>
  <c r="BL90" i="9"/>
  <c r="BL94" i="9"/>
  <c r="BL98" i="9"/>
  <c r="BL102" i="9"/>
  <c r="BL106" i="9"/>
  <c r="BL110" i="9"/>
  <c r="AU1878" i="9"/>
  <c r="AU1942" i="9"/>
  <c r="AT1942" i="9"/>
  <c r="AS1942" i="9"/>
  <c r="BL16" i="9"/>
  <c r="BL55" i="9"/>
  <c r="BL59" i="9"/>
  <c r="BL63" i="9"/>
  <c r="BL67" i="9"/>
  <c r="BL71" i="9"/>
  <c r="BL75" i="9"/>
  <c r="BL79" i="9"/>
  <c r="BL83" i="9"/>
  <c r="AU1870" i="9"/>
  <c r="AU1934" i="9"/>
  <c r="BL87" i="9"/>
  <c r="BL91" i="9"/>
  <c r="BL95" i="9"/>
  <c r="BL99" i="9"/>
  <c r="BL103" i="9"/>
  <c r="BL107" i="9"/>
  <c r="BL111" i="9"/>
  <c r="AU1575" i="9"/>
  <c r="AU1926" i="9"/>
  <c r="BL42" i="9"/>
  <c r="BL52" i="9"/>
  <c r="BL56" i="9"/>
  <c r="BL60" i="9"/>
  <c r="BL64" i="9"/>
  <c r="BL68" i="9"/>
  <c r="BL72" i="9"/>
  <c r="BL76" i="9"/>
  <c r="BL80" i="9"/>
  <c r="BL84" i="9"/>
  <c r="BL100" i="9"/>
  <c r="BL108" i="9"/>
  <c r="AU1834" i="9"/>
  <c r="BL50" i="9"/>
  <c r="BL96" i="9"/>
  <c r="BL104" i="9"/>
  <c r="BL112" i="9"/>
  <c r="BL46" i="9"/>
  <c r="AU1918" i="9"/>
  <c r="BL88" i="9"/>
  <c r="BL92" i="9"/>
  <c r="K76" i="9"/>
  <c r="J81" i="9"/>
  <c r="J105" i="9"/>
  <c r="J93" i="9"/>
  <c r="K71" i="9"/>
  <c r="J108" i="9"/>
  <c r="K79" i="9"/>
  <c r="K103" i="9"/>
  <c r="AU133" i="8"/>
  <c r="G44" i="8"/>
  <c r="Z44" i="8"/>
  <c r="E21" i="5"/>
  <c r="F31" i="1"/>
  <c r="G31" i="1"/>
  <c r="H31" i="1"/>
  <c r="F47" i="1"/>
  <c r="E36" i="5"/>
  <c r="G95" i="7"/>
  <c r="G23" i="8"/>
  <c r="Z23" i="8"/>
  <c r="Z87" i="8"/>
  <c r="G87" i="8"/>
  <c r="G52" i="7"/>
  <c r="G122" i="7"/>
  <c r="G34" i="8"/>
  <c r="Z34" i="8"/>
  <c r="Z98" i="8"/>
  <c r="G98" i="8"/>
  <c r="G109" i="7"/>
  <c r="Z61" i="8"/>
  <c r="G61" i="8"/>
  <c r="O105" i="1"/>
  <c r="J105" i="1"/>
  <c r="O104" i="1"/>
  <c r="K104" i="1"/>
  <c r="G134" i="1"/>
  <c r="F95" i="1"/>
  <c r="E88" i="5"/>
  <c r="G104" i="7"/>
  <c r="Z80" i="8"/>
  <c r="G80" i="8"/>
  <c r="G83" i="7"/>
  <c r="G147" i="7"/>
  <c r="G102" i="8"/>
  <c r="G110" i="8"/>
  <c r="Z67" i="8"/>
  <c r="G67" i="8"/>
  <c r="G63" i="1"/>
  <c r="G102" i="7"/>
  <c r="G46" i="8"/>
  <c r="Z46" i="8"/>
  <c r="G22" i="1"/>
  <c r="G73" i="1"/>
  <c r="G89" i="7"/>
  <c r="G153" i="7"/>
  <c r="E42" i="6"/>
  <c r="E12" i="5"/>
  <c r="E39" i="6"/>
  <c r="E82" i="5"/>
  <c r="E41" i="6"/>
  <c r="E22" i="6"/>
  <c r="E95" i="6"/>
  <c r="E83" i="5"/>
  <c r="E55" i="6"/>
  <c r="E89" i="6"/>
  <c r="E28" i="6"/>
  <c r="K104" i="9"/>
  <c r="J77" i="9"/>
  <c r="J36" i="9"/>
  <c r="H27" i="9"/>
  <c r="J80" i="9"/>
  <c r="K112" i="9"/>
  <c r="J85" i="9"/>
  <c r="J43" i="9"/>
  <c r="J58" i="9"/>
  <c r="J70" i="9"/>
  <c r="K101" i="9"/>
  <c r="K116" i="9"/>
  <c r="J95" i="9"/>
  <c r="K74" i="9"/>
  <c r="P131" i="8"/>
  <c r="P135" i="8"/>
  <c r="R135" i="8" s="1"/>
  <c r="T135" i="8" s="1"/>
  <c r="P28" i="8"/>
  <c r="P29" i="8"/>
  <c r="P118" i="8"/>
  <c r="AC118" i="8" s="1"/>
  <c r="P86" i="8"/>
  <c r="R86" i="8" s="1"/>
  <c r="T86" i="8" s="1"/>
  <c r="P115" i="8"/>
  <c r="R115" i="8" s="1"/>
  <c r="T115" i="8" s="1"/>
  <c r="P87" i="8"/>
  <c r="P121" i="8"/>
  <c r="P93" i="8"/>
  <c r="R93" i="8" s="1"/>
  <c r="T93" i="8" s="1"/>
  <c r="P96" i="8"/>
  <c r="R96" i="8" s="1"/>
  <c r="T96" i="8" s="1"/>
  <c r="P88" i="8"/>
  <c r="P43" i="8"/>
  <c r="P78" i="8"/>
  <c r="R78" i="8" s="1"/>
  <c r="T78" i="8" s="1"/>
  <c r="P62" i="8"/>
  <c r="R62" i="8" s="1"/>
  <c r="T62" i="8" s="1"/>
  <c r="S3" i="8"/>
  <c r="P73" i="8"/>
  <c r="R73" i="8" s="1"/>
  <c r="T73" i="8" s="1"/>
  <c r="P33" i="8"/>
  <c r="P110" i="8"/>
  <c r="R110" i="8" s="1"/>
  <c r="T110" i="8" s="1"/>
  <c r="P76" i="8"/>
  <c r="S5" i="8"/>
  <c r="S12" i="8"/>
  <c r="P55" i="8"/>
  <c r="P47" i="8"/>
  <c r="R47" i="8" s="1"/>
  <c r="T47" i="8" s="1"/>
  <c r="S14" i="8"/>
  <c r="P107" i="8"/>
  <c r="R107" i="8" s="1"/>
  <c r="T107" i="8" s="1"/>
  <c r="P50" i="8"/>
  <c r="P34" i="8"/>
  <c r="P37" i="8"/>
  <c r="R37" i="8" s="1"/>
  <c r="T37" i="8" s="1"/>
  <c r="P104" i="8"/>
  <c r="R104" i="8" s="1"/>
  <c r="T104" i="8" s="1"/>
  <c r="P56" i="8"/>
  <c r="R56" i="8" s="1"/>
  <c r="T56" i="8" s="1"/>
  <c r="AU134" i="8"/>
  <c r="G52" i="8"/>
  <c r="Z52" i="8"/>
  <c r="G71" i="1"/>
  <c r="F49" i="1"/>
  <c r="E102" i="6"/>
  <c r="G103" i="7"/>
  <c r="G31" i="8"/>
  <c r="Z31" i="8"/>
  <c r="Z95" i="8"/>
  <c r="G95" i="8"/>
  <c r="G79" i="1"/>
  <c r="G60" i="7"/>
  <c r="G130" i="7"/>
  <c r="G42" i="8"/>
  <c r="Z42" i="8"/>
  <c r="G117" i="7"/>
  <c r="Z69" i="8"/>
  <c r="G69" i="8"/>
  <c r="O137" i="1"/>
  <c r="K137" i="1"/>
  <c r="O142" i="1"/>
  <c r="K142" i="1"/>
  <c r="G152" i="1"/>
  <c r="G123" i="1"/>
  <c r="F124" i="1"/>
  <c r="E69" i="6"/>
  <c r="K159" i="1"/>
  <c r="O159" i="1"/>
  <c r="G112" i="7"/>
  <c r="Z24" i="8"/>
  <c r="G24" i="8"/>
  <c r="Z88" i="8"/>
  <c r="G88" i="8"/>
  <c r="G91" i="7"/>
  <c r="G155" i="7"/>
  <c r="G121" i="8"/>
  <c r="G123" i="8"/>
  <c r="G103" i="8"/>
  <c r="G111" i="8"/>
  <c r="G126" i="8"/>
  <c r="G128" i="8"/>
  <c r="G134" i="8"/>
  <c r="Z75" i="8"/>
  <c r="G75" i="8"/>
  <c r="G57" i="1"/>
  <c r="G110" i="7"/>
  <c r="G54" i="8"/>
  <c r="Z54" i="8"/>
  <c r="E14" i="5"/>
  <c r="F24" i="1"/>
  <c r="G24" i="1"/>
  <c r="H24" i="1"/>
  <c r="G81" i="1"/>
  <c r="G97" i="7"/>
  <c r="E51" i="6"/>
  <c r="E59" i="5"/>
  <c r="E68" i="6"/>
  <c r="E50" i="6"/>
  <c r="E26" i="5"/>
  <c r="E56" i="6"/>
  <c r="J33" i="8"/>
  <c r="E27" i="6"/>
  <c r="J49" i="8"/>
  <c r="E48" i="6"/>
  <c r="E66" i="6"/>
  <c r="E20" i="6"/>
  <c r="E12" i="6"/>
  <c r="E121" i="6"/>
  <c r="E118" i="6"/>
  <c r="AJ132" i="8"/>
  <c r="AI132" i="8"/>
  <c r="AH132" i="8"/>
  <c r="AA132" i="8"/>
  <c r="AK132" i="8"/>
  <c r="BK110" i="9"/>
  <c r="BJ110" i="9"/>
  <c r="BI110" i="9"/>
  <c r="BH110" i="9"/>
  <c r="BG110" i="9"/>
  <c r="BF110" i="9"/>
  <c r="BE110" i="9"/>
  <c r="BD110" i="9"/>
  <c r="BC110" i="9"/>
  <c r="AT1639" i="9"/>
  <c r="AS1639" i="9"/>
  <c r="AR1639" i="9"/>
  <c r="AQ1639" i="9"/>
  <c r="AP1639" i="9"/>
  <c r="AO1639" i="9"/>
  <c r="AN1639" i="9"/>
  <c r="AM1639" i="9"/>
  <c r="AL1639" i="9"/>
  <c r="AT1900" i="9"/>
  <c r="AS1900" i="9"/>
  <c r="AR1900" i="9"/>
  <c r="AQ1900" i="9"/>
  <c r="AP1900" i="9"/>
  <c r="AO1900" i="9"/>
  <c r="AN1900" i="9"/>
  <c r="AM1900" i="9"/>
  <c r="AL1900" i="9"/>
  <c r="AT1717" i="9"/>
  <c r="AS1717" i="9"/>
  <c r="AR1717" i="9"/>
  <c r="AQ1717" i="9"/>
  <c r="AP1717" i="9"/>
  <c r="AO1717" i="9"/>
  <c r="AN1717" i="9"/>
  <c r="AM1717" i="9"/>
  <c r="AL1717" i="9"/>
  <c r="AT1665" i="9"/>
  <c r="AS1665" i="9"/>
  <c r="AR1665" i="9"/>
  <c r="AQ1665" i="9"/>
  <c r="AP1665" i="9"/>
  <c r="AO1665" i="9"/>
  <c r="AN1665" i="9"/>
  <c r="AM1665" i="9"/>
  <c r="AL1665" i="9"/>
  <c r="AT1509" i="9"/>
  <c r="AS1509" i="9"/>
  <c r="AR1509" i="9"/>
  <c r="AQ1509" i="9"/>
  <c r="AP1509" i="9"/>
  <c r="AO1509" i="9"/>
  <c r="AN1509" i="9"/>
  <c r="AM1509" i="9"/>
  <c r="AL1509" i="9"/>
  <c r="AT1129" i="9"/>
  <c r="AS1129" i="9"/>
  <c r="AR1129" i="9"/>
  <c r="AQ1129" i="9"/>
  <c r="AP1129" i="9"/>
  <c r="AO1129" i="9"/>
  <c r="AN1129" i="9"/>
  <c r="AM1129" i="9"/>
  <c r="AL1129" i="9"/>
  <c r="AT1850" i="9"/>
  <c r="AS1850" i="9"/>
  <c r="AR1850" i="9"/>
  <c r="AQ1850" i="9"/>
  <c r="AP1850" i="9"/>
  <c r="AO1850" i="9"/>
  <c r="AN1850" i="9"/>
  <c r="AM1850" i="9"/>
  <c r="AL1850" i="9"/>
  <c r="AT1881" i="9"/>
  <c r="AS1881" i="9"/>
  <c r="AR1881" i="9"/>
  <c r="AQ1881" i="9"/>
  <c r="AP1881" i="9"/>
  <c r="AO1881" i="9"/>
  <c r="AN1881" i="9"/>
  <c r="AM1881" i="9"/>
  <c r="AL1881" i="9"/>
  <c r="AT1711" i="9"/>
  <c r="AS1711" i="9"/>
  <c r="AR1711" i="9"/>
  <c r="AQ1711" i="9"/>
  <c r="AP1711" i="9"/>
  <c r="AO1711" i="9"/>
  <c r="AN1711" i="9"/>
  <c r="AM1711" i="9"/>
  <c r="AL1711" i="9"/>
  <c r="J95" i="7"/>
  <c r="BK103" i="9"/>
  <c r="BJ103" i="9"/>
  <c r="BK22" i="9"/>
  <c r="AT1929" i="9"/>
  <c r="AT1861" i="9"/>
  <c r="AT1718" i="9"/>
  <c r="AT1736" i="9"/>
  <c r="AT1793" i="9"/>
  <c r="AS1793" i="9"/>
  <c r="AT1553" i="9"/>
  <c r="AS1553" i="9"/>
  <c r="AR1553" i="9"/>
  <c r="AT1603" i="9"/>
  <c r="AT1604" i="9"/>
  <c r="AT1645" i="9"/>
  <c r="AS1645" i="9"/>
  <c r="AR1645" i="9"/>
  <c r="AT1622" i="9"/>
  <c r="AS1622" i="9"/>
  <c r="AT1537" i="9"/>
  <c r="AT1457" i="9"/>
  <c r="AS1457" i="9"/>
  <c r="AR1457" i="9"/>
  <c r="AT1465" i="9"/>
  <c r="AS1465" i="9"/>
  <c r="AT1435" i="9"/>
  <c r="AS1435" i="9"/>
  <c r="AR1435" i="9"/>
  <c r="AQ1435" i="9"/>
  <c r="AP1435" i="9"/>
  <c r="AO1435" i="9"/>
  <c r="AN1435" i="9"/>
  <c r="AM1435" i="9"/>
  <c r="AL1435" i="9"/>
  <c r="AT1397" i="9"/>
  <c r="AS1397" i="9"/>
  <c r="AR1397" i="9"/>
  <c r="AQ1397" i="9"/>
  <c r="AP1397" i="9"/>
  <c r="AO1397" i="9"/>
  <c r="AN1397" i="9"/>
  <c r="AM1397" i="9"/>
  <c r="AL1397" i="9"/>
  <c r="AT1455" i="9"/>
  <c r="AS1455" i="9"/>
  <c r="AR1455" i="9"/>
  <c r="AQ1455" i="9"/>
  <c r="AP1455" i="9"/>
  <c r="AO1455" i="9"/>
  <c r="AN1455" i="9"/>
  <c r="AM1455" i="9"/>
  <c r="AL1455" i="9"/>
  <c r="AT1433" i="9"/>
  <c r="AS1433" i="9"/>
  <c r="AR1433" i="9"/>
  <c r="AQ1433" i="9"/>
  <c r="AP1433" i="9"/>
  <c r="AO1433" i="9"/>
  <c r="AN1433" i="9"/>
  <c r="AM1433" i="9"/>
  <c r="AL1433" i="9"/>
  <c r="AT1410" i="9"/>
  <c r="AS1410" i="9"/>
  <c r="AR1410" i="9"/>
  <c r="AQ1410" i="9"/>
  <c r="AP1410" i="9"/>
  <c r="AO1410" i="9"/>
  <c r="AN1410" i="9"/>
  <c r="AM1410" i="9"/>
  <c r="AL1410" i="9"/>
  <c r="AT1305" i="9"/>
  <c r="AS1305" i="9"/>
  <c r="AR1305" i="9"/>
  <c r="AQ1305" i="9"/>
  <c r="AP1305" i="9"/>
  <c r="AO1305" i="9"/>
  <c r="AN1305" i="9"/>
  <c r="AM1305" i="9"/>
  <c r="AL1305" i="9"/>
  <c r="AT1347" i="9"/>
  <c r="AS1347" i="9"/>
  <c r="AR1347" i="9"/>
  <c r="AQ1347" i="9"/>
  <c r="AP1347" i="9"/>
  <c r="AO1347" i="9"/>
  <c r="AN1347" i="9"/>
  <c r="AM1347" i="9"/>
  <c r="AL1347" i="9"/>
  <c r="AR1299" i="9"/>
  <c r="AQ1299" i="9"/>
  <c r="AP1299" i="9"/>
  <c r="AO1299" i="9"/>
  <c r="AN1299" i="9"/>
  <c r="AM1299" i="9"/>
  <c r="AL1299" i="9"/>
  <c r="AT1299" i="9"/>
  <c r="AS1299" i="9"/>
  <c r="AT1199" i="9"/>
  <c r="AS1199" i="9"/>
  <c r="AR1199" i="9"/>
  <c r="AQ1199" i="9"/>
  <c r="AP1199" i="9"/>
  <c r="AO1199" i="9"/>
  <c r="AN1199" i="9"/>
  <c r="AM1199" i="9"/>
  <c r="AL1199" i="9"/>
  <c r="AT1311" i="9"/>
  <c r="AS1311" i="9"/>
  <c r="AR1311" i="9"/>
  <c r="AQ1311" i="9"/>
  <c r="AP1311" i="9"/>
  <c r="AO1311" i="9"/>
  <c r="AN1311" i="9"/>
  <c r="AM1311" i="9"/>
  <c r="AL1311" i="9"/>
  <c r="AT1272" i="9"/>
  <c r="AS1272" i="9"/>
  <c r="AR1272" i="9"/>
  <c r="AQ1272" i="9"/>
  <c r="AP1272" i="9"/>
  <c r="AO1272" i="9"/>
  <c r="AN1272" i="9"/>
  <c r="AM1272" i="9"/>
  <c r="AL1272" i="9"/>
  <c r="AT1072" i="9"/>
  <c r="AS1072" i="9"/>
  <c r="AR1072" i="9"/>
  <c r="AQ1072" i="9"/>
  <c r="AP1072" i="9"/>
  <c r="AO1072" i="9"/>
  <c r="AN1072" i="9"/>
  <c r="AM1072" i="9"/>
  <c r="AL1072" i="9"/>
  <c r="AT1218" i="9"/>
  <c r="AS1218" i="9"/>
  <c r="AR1218" i="9"/>
  <c r="AQ1218" i="9"/>
  <c r="AP1218" i="9"/>
  <c r="AO1218" i="9"/>
  <c r="AN1218" i="9"/>
  <c r="AM1218" i="9"/>
  <c r="AL1218" i="9"/>
  <c r="AT1187" i="9"/>
  <c r="AS1187" i="9"/>
  <c r="AR1187" i="9"/>
  <c r="AQ1187" i="9"/>
  <c r="AP1187" i="9"/>
  <c r="AO1187" i="9"/>
  <c r="AN1187" i="9"/>
  <c r="AM1187" i="9"/>
  <c r="AL1187" i="9"/>
  <c r="AT1035" i="9"/>
  <c r="AS1035" i="9"/>
  <c r="AR1035" i="9"/>
  <c r="AQ1035" i="9"/>
  <c r="AP1035" i="9"/>
  <c r="AO1035" i="9"/>
  <c r="AN1035" i="9"/>
  <c r="AM1035" i="9"/>
  <c r="AL1035" i="9"/>
  <c r="AT1181" i="9"/>
  <c r="AS1181" i="9"/>
  <c r="AR1181" i="9"/>
  <c r="AQ1181" i="9"/>
  <c r="AP1181" i="9"/>
  <c r="AO1181" i="9"/>
  <c r="AN1181" i="9"/>
  <c r="AM1181" i="9"/>
  <c r="AL1181" i="9"/>
  <c r="AT1150" i="9"/>
  <c r="AS1150" i="9"/>
  <c r="AR1150" i="9"/>
  <c r="AQ1150" i="9"/>
  <c r="AP1150" i="9"/>
  <c r="AO1150" i="9"/>
  <c r="AN1150" i="9"/>
  <c r="AM1150" i="9"/>
  <c r="AL1150" i="9"/>
  <c r="AT986" i="9"/>
  <c r="AS986" i="9"/>
  <c r="AR986" i="9"/>
  <c r="AQ986" i="9"/>
  <c r="AP986" i="9"/>
  <c r="AO986" i="9"/>
  <c r="AN986" i="9"/>
  <c r="AM986" i="9"/>
  <c r="AL986" i="9"/>
  <c r="AT1146" i="9"/>
  <c r="AS1146" i="9"/>
  <c r="AR1146" i="9"/>
  <c r="AQ1146" i="9"/>
  <c r="AP1146" i="9"/>
  <c r="AO1146" i="9"/>
  <c r="AN1146" i="9"/>
  <c r="AM1146" i="9"/>
  <c r="AL1146" i="9"/>
  <c r="AT1058" i="9"/>
  <c r="AS1058" i="9"/>
  <c r="AR1058" i="9"/>
  <c r="AQ1058" i="9"/>
  <c r="AP1058" i="9"/>
  <c r="AO1058" i="9"/>
  <c r="AN1058" i="9"/>
  <c r="AM1058" i="9"/>
  <c r="AL1058" i="9"/>
  <c r="AT1109" i="9"/>
  <c r="AS1109" i="9"/>
  <c r="AR1109" i="9"/>
  <c r="AQ1109" i="9"/>
  <c r="AP1109" i="9"/>
  <c r="AO1109" i="9"/>
  <c r="AN1109" i="9"/>
  <c r="AM1109" i="9"/>
  <c r="AL1109" i="9"/>
  <c r="AT1070" i="9"/>
  <c r="AS1070" i="9"/>
  <c r="AR1070" i="9"/>
  <c r="AQ1070" i="9"/>
  <c r="AP1070" i="9"/>
  <c r="AO1070" i="9"/>
  <c r="AN1070" i="9"/>
  <c r="AM1070" i="9"/>
  <c r="AL1070" i="9"/>
  <c r="AT1036" i="9"/>
  <c r="AS1036" i="9"/>
  <c r="AR1036" i="9"/>
  <c r="AQ1036" i="9"/>
  <c r="AP1036" i="9"/>
  <c r="AO1036" i="9"/>
  <c r="AN1036" i="9"/>
  <c r="AM1036" i="9"/>
  <c r="AL1036" i="9"/>
  <c r="AT1030" i="9"/>
  <c r="AS1030" i="9"/>
  <c r="AR1030" i="9"/>
  <c r="AQ1030" i="9"/>
  <c r="AP1030" i="9"/>
  <c r="AO1030" i="9"/>
  <c r="AN1030" i="9"/>
  <c r="AM1030" i="9"/>
  <c r="AL1030" i="9"/>
  <c r="AO989" i="9"/>
  <c r="AN989" i="9"/>
  <c r="AM989" i="9"/>
  <c r="AL989" i="9"/>
  <c r="AT989" i="9"/>
  <c r="AS989" i="9"/>
  <c r="AR989" i="9"/>
  <c r="AQ989" i="9"/>
  <c r="AP989" i="9"/>
  <c r="AT966" i="9"/>
  <c r="AS966" i="9"/>
  <c r="AR966" i="9"/>
  <c r="AQ966" i="9"/>
  <c r="AP966" i="9"/>
  <c r="AO966" i="9"/>
  <c r="AN966" i="9"/>
  <c r="AM966" i="9"/>
  <c r="AL966" i="9"/>
  <c r="AL969" i="9"/>
  <c r="AT969" i="9"/>
  <c r="AS969" i="9"/>
  <c r="AR969" i="9"/>
  <c r="AQ969" i="9"/>
  <c r="AP969" i="9"/>
  <c r="AO969" i="9"/>
  <c r="AN969" i="9"/>
  <c r="AM969" i="9"/>
  <c r="AO927" i="9"/>
  <c r="AN927" i="9"/>
  <c r="AM927" i="9"/>
  <c r="AL927" i="9"/>
  <c r="AT927" i="9"/>
  <c r="AS927" i="9"/>
  <c r="AR927" i="9"/>
  <c r="AQ927" i="9"/>
  <c r="AP927" i="9"/>
  <c r="AT938" i="9"/>
  <c r="AS938" i="9"/>
  <c r="AR938" i="9"/>
  <c r="AQ938" i="9"/>
  <c r="AP938" i="9"/>
  <c r="AO938" i="9"/>
  <c r="AN938" i="9"/>
  <c r="AM938" i="9"/>
  <c r="AL938" i="9"/>
  <c r="AT72" i="9"/>
  <c r="AS72" i="9"/>
  <c r="AR72" i="9"/>
  <c r="AQ72" i="9"/>
  <c r="AP72" i="9"/>
  <c r="AO72" i="9"/>
  <c r="AN72" i="9"/>
  <c r="AM72" i="9"/>
  <c r="AL72" i="9"/>
  <c r="AT109" i="9"/>
  <c r="AS109" i="9"/>
  <c r="AR109" i="9"/>
  <c r="AQ109" i="9"/>
  <c r="AP109" i="9"/>
  <c r="AO109" i="9"/>
  <c r="AN109" i="9"/>
  <c r="AM109" i="9"/>
  <c r="AL109" i="9"/>
  <c r="AT104" i="9"/>
  <c r="AS104" i="9"/>
  <c r="AR104" i="9"/>
  <c r="AQ104" i="9"/>
  <c r="AP104" i="9"/>
  <c r="AO104" i="9"/>
  <c r="AN104" i="9"/>
  <c r="AM104" i="9"/>
  <c r="AL104" i="9"/>
  <c r="AT114" i="9"/>
  <c r="AS114" i="9"/>
  <c r="AR114" i="9"/>
  <c r="AQ114" i="9"/>
  <c r="AP114" i="9"/>
  <c r="AO114" i="9"/>
  <c r="AN114" i="9"/>
  <c r="AM114" i="9"/>
  <c r="AL114" i="9"/>
  <c r="AT89" i="9"/>
  <c r="AS89" i="9"/>
  <c r="AR89" i="9"/>
  <c r="AQ89" i="9"/>
  <c r="AP89" i="9"/>
  <c r="AO89" i="9"/>
  <c r="AN89" i="9"/>
  <c r="AM89" i="9"/>
  <c r="AL89" i="9"/>
  <c r="AT84" i="9"/>
  <c r="AS84" i="9"/>
  <c r="AR84" i="9"/>
  <c r="AQ84" i="9"/>
  <c r="AP84" i="9"/>
  <c r="AO84" i="9"/>
  <c r="AN84" i="9"/>
  <c r="AM84" i="9"/>
  <c r="AL84" i="9"/>
  <c r="AT39" i="9"/>
  <c r="AS39" i="9"/>
  <c r="AR39" i="9"/>
  <c r="AQ39" i="9"/>
  <c r="AP39" i="9"/>
  <c r="AO39" i="9"/>
  <c r="AN39" i="9"/>
  <c r="AM39" i="9"/>
  <c r="AL39" i="9"/>
  <c r="AT51" i="9"/>
  <c r="AS51" i="9"/>
  <c r="AR51" i="9"/>
  <c r="AQ51" i="9"/>
  <c r="AP51" i="9"/>
  <c r="AO51" i="9"/>
  <c r="AN51" i="9"/>
  <c r="AM51" i="9"/>
  <c r="AL51" i="9"/>
  <c r="BK8" i="9"/>
  <c r="BJ8" i="9"/>
  <c r="BI8" i="9"/>
  <c r="BH8" i="9"/>
  <c r="BG8" i="9"/>
  <c r="BF8" i="9"/>
  <c r="BE8" i="9"/>
  <c r="BD8" i="9"/>
  <c r="BC8" i="9"/>
  <c r="J64" i="8"/>
  <c r="G98" i="1"/>
  <c r="K82" i="8"/>
  <c r="G42" i="1"/>
  <c r="O107" i="8"/>
  <c r="J107" i="8"/>
  <c r="J123" i="7"/>
  <c r="L144" i="7"/>
  <c r="G64" i="1"/>
  <c r="L70" i="7"/>
  <c r="O131" i="8"/>
  <c r="K131" i="8"/>
  <c r="L57" i="7"/>
  <c r="BK39" i="8"/>
  <c r="BJ39" i="8"/>
  <c r="BI39" i="8"/>
  <c r="BH39" i="8"/>
  <c r="BG39" i="8"/>
  <c r="BF39" i="8"/>
  <c r="BE39" i="8"/>
  <c r="BD39" i="8"/>
  <c r="BC39" i="8"/>
  <c r="BK71" i="8"/>
  <c r="BJ71" i="8"/>
  <c r="BI71" i="8"/>
  <c r="BH71" i="8"/>
  <c r="BG71" i="8"/>
  <c r="BF71" i="8"/>
  <c r="BE71" i="8"/>
  <c r="BD71" i="8"/>
  <c r="BC71" i="8"/>
  <c r="AS39" i="8"/>
  <c r="AR39" i="8"/>
  <c r="AQ39" i="8"/>
  <c r="AP39" i="8"/>
  <c r="AO39" i="8"/>
  <c r="AN39" i="8"/>
  <c r="AM39" i="8"/>
  <c r="AL39" i="8"/>
  <c r="AT39" i="8"/>
  <c r="AT71" i="8"/>
  <c r="AS71" i="8"/>
  <c r="AR71" i="8"/>
  <c r="AQ71" i="8"/>
  <c r="AP71" i="8"/>
  <c r="AO71" i="8"/>
  <c r="AN71" i="8"/>
  <c r="AM71" i="8"/>
  <c r="AL71" i="8"/>
  <c r="BK22" i="8"/>
  <c r="BJ22" i="8"/>
  <c r="BI22" i="8"/>
  <c r="BH22" i="8"/>
  <c r="BG22" i="8"/>
  <c r="BF22" i="8"/>
  <c r="BE22" i="8"/>
  <c r="BD22" i="8"/>
  <c r="BC22" i="8"/>
  <c r="BK49" i="8"/>
  <c r="BJ49" i="8"/>
  <c r="BI49" i="8"/>
  <c r="BH49" i="8"/>
  <c r="BG49" i="8"/>
  <c r="BF49" i="8"/>
  <c r="BE49" i="8"/>
  <c r="BD49" i="8"/>
  <c r="BC49" i="8"/>
  <c r="BK5" i="8"/>
  <c r="BJ5" i="8"/>
  <c r="BI5" i="8"/>
  <c r="BH5" i="8"/>
  <c r="BG5" i="8"/>
  <c r="BF5" i="8"/>
  <c r="BE5" i="8"/>
  <c r="BD5" i="8"/>
  <c r="BC5" i="8"/>
  <c r="BH30" i="8"/>
  <c r="BG30" i="8"/>
  <c r="BF30" i="8"/>
  <c r="BE30" i="8"/>
  <c r="BD30" i="8"/>
  <c r="BC30" i="8"/>
  <c r="BK30" i="8"/>
  <c r="BJ30" i="8"/>
  <c r="BI30" i="8"/>
  <c r="BK62" i="8"/>
  <c r="BJ62" i="8"/>
  <c r="BI62" i="8"/>
  <c r="BH62" i="8"/>
  <c r="BG62" i="8"/>
  <c r="BF62" i="8"/>
  <c r="BE62" i="8"/>
  <c r="BD62" i="8"/>
  <c r="BC62" i="8"/>
  <c r="BK14" i="8"/>
  <c r="BJ14" i="8"/>
  <c r="BI14" i="8"/>
  <c r="BH14" i="8"/>
  <c r="BG14" i="8"/>
  <c r="BF14" i="8"/>
  <c r="BE14" i="8"/>
  <c r="BD14" i="8"/>
  <c r="BC14" i="8"/>
  <c r="AT54" i="8"/>
  <c r="AS54" i="8"/>
  <c r="AR54" i="8"/>
  <c r="AQ54" i="8"/>
  <c r="AP54" i="8"/>
  <c r="AO54" i="8"/>
  <c r="AN54" i="8"/>
  <c r="AM54" i="8"/>
  <c r="AL54" i="8"/>
  <c r="BK3" i="8"/>
  <c r="BJ3" i="8"/>
  <c r="BI3" i="8"/>
  <c r="BH3" i="8"/>
  <c r="BG3" i="8"/>
  <c r="BF3" i="8"/>
  <c r="BE3" i="8"/>
  <c r="BD3" i="8"/>
  <c r="BC3" i="8"/>
  <c r="BK56" i="8"/>
  <c r="BJ56" i="8"/>
  <c r="BI56" i="8"/>
  <c r="BH56" i="8"/>
  <c r="BG56" i="8"/>
  <c r="BF56" i="8"/>
  <c r="BE56" i="8"/>
  <c r="BD56" i="8"/>
  <c r="BC56" i="8"/>
  <c r="BK11" i="8"/>
  <c r="BJ11" i="8"/>
  <c r="BI11" i="8"/>
  <c r="BH11" i="8"/>
  <c r="BG11" i="8"/>
  <c r="BF11" i="8"/>
  <c r="BE11" i="8"/>
  <c r="BD11" i="8"/>
  <c r="BC11" i="8"/>
  <c r="AT40" i="8"/>
  <c r="AS40" i="8"/>
  <c r="AR40" i="8"/>
  <c r="AQ40" i="8"/>
  <c r="AP40" i="8"/>
  <c r="AO40" i="8"/>
  <c r="AN40" i="8"/>
  <c r="AM40" i="8"/>
  <c r="AL40" i="8"/>
  <c r="AT72" i="8"/>
  <c r="AS72" i="8"/>
  <c r="AR72" i="8"/>
  <c r="AQ72" i="8"/>
  <c r="AP72" i="8"/>
  <c r="AO72" i="8"/>
  <c r="AN72" i="8"/>
  <c r="AM72" i="8"/>
  <c r="AL72" i="8"/>
  <c r="BK34" i="8"/>
  <c r="BJ34" i="8"/>
  <c r="BI34" i="8"/>
  <c r="BH34" i="8"/>
  <c r="BG34" i="8"/>
  <c r="BF34" i="8"/>
  <c r="BE34" i="8"/>
  <c r="BD34" i="8"/>
  <c r="BC34" i="8"/>
  <c r="BK66" i="8"/>
  <c r="BJ66" i="8"/>
  <c r="BI66" i="8"/>
  <c r="BH66" i="8"/>
  <c r="BG66" i="8"/>
  <c r="BF66" i="8"/>
  <c r="BE66" i="8"/>
  <c r="BD66" i="8"/>
  <c r="BC66" i="8"/>
  <c r="AT90" i="8"/>
  <c r="AS90" i="8"/>
  <c r="AR90" i="8"/>
  <c r="AQ90" i="8"/>
  <c r="AP90" i="8"/>
  <c r="AO90" i="8"/>
  <c r="AN90" i="8"/>
  <c r="AM90" i="8"/>
  <c r="AL90" i="8"/>
  <c r="AT940" i="8"/>
  <c r="AS940" i="8"/>
  <c r="AR940" i="8"/>
  <c r="AQ940" i="8"/>
  <c r="AP940" i="8"/>
  <c r="AO940" i="8"/>
  <c r="AN940" i="8"/>
  <c r="AM940" i="8"/>
  <c r="AL940" i="8"/>
  <c r="AT1004" i="8"/>
  <c r="AS1004" i="8"/>
  <c r="AR1004" i="8"/>
  <c r="AQ1004" i="8"/>
  <c r="AP1004" i="8"/>
  <c r="AO1004" i="8"/>
  <c r="AN1004" i="8"/>
  <c r="AM1004" i="8"/>
  <c r="AL1004" i="8"/>
  <c r="AT1143" i="8"/>
  <c r="AS1143" i="8"/>
  <c r="AR1143" i="8"/>
  <c r="AQ1143" i="8"/>
  <c r="AP1143" i="8"/>
  <c r="AO1143" i="8"/>
  <c r="AN1143" i="8"/>
  <c r="AM1143" i="8"/>
  <c r="AL1143" i="8"/>
  <c r="AT1207" i="8"/>
  <c r="AS1207" i="8"/>
  <c r="AR1207" i="8"/>
  <c r="AQ1207" i="8"/>
  <c r="AP1207" i="8"/>
  <c r="AO1207" i="8"/>
  <c r="AN1207" i="8"/>
  <c r="AM1207" i="8"/>
  <c r="AL1207" i="8"/>
  <c r="AT1271" i="8"/>
  <c r="AS1271" i="8"/>
  <c r="AR1271" i="8"/>
  <c r="AQ1271" i="8"/>
  <c r="AP1271" i="8"/>
  <c r="AO1271" i="8"/>
  <c r="AN1271" i="8"/>
  <c r="AM1271" i="8"/>
  <c r="AL1271" i="8"/>
  <c r="AT1335" i="8"/>
  <c r="AS1335" i="8"/>
  <c r="AR1335" i="8"/>
  <c r="AQ1335" i="8"/>
  <c r="AP1335" i="8"/>
  <c r="AO1335" i="8"/>
  <c r="AN1335" i="8"/>
  <c r="AM1335" i="8"/>
  <c r="AL1335" i="8"/>
  <c r="AR123" i="8"/>
  <c r="AQ123" i="8"/>
  <c r="AP123" i="8"/>
  <c r="AO123" i="8"/>
  <c r="AN123" i="8"/>
  <c r="AM123" i="8"/>
  <c r="AL123" i="8"/>
  <c r="AT123" i="8"/>
  <c r="AS123" i="8"/>
  <c r="AS969" i="8"/>
  <c r="AR969" i="8"/>
  <c r="AQ969" i="8"/>
  <c r="AP969" i="8"/>
  <c r="AO969" i="8"/>
  <c r="AN969" i="8"/>
  <c r="AM969" i="8"/>
  <c r="AL969" i="8"/>
  <c r="AT969" i="8"/>
  <c r="AT1033" i="8"/>
  <c r="AS1033" i="8"/>
  <c r="AR1033" i="8"/>
  <c r="AQ1033" i="8"/>
  <c r="AP1033" i="8"/>
  <c r="AO1033" i="8"/>
  <c r="AN1033" i="8"/>
  <c r="AM1033" i="8"/>
  <c r="AL1033" i="8"/>
  <c r="AT1074" i="8"/>
  <c r="AS1074" i="8"/>
  <c r="AR1074" i="8"/>
  <c r="AQ1074" i="8"/>
  <c r="AP1074" i="8"/>
  <c r="AO1074" i="8"/>
  <c r="AN1074" i="8"/>
  <c r="AM1074" i="8"/>
  <c r="AL1074" i="8"/>
  <c r="AT84" i="8"/>
  <c r="AS84" i="8"/>
  <c r="AR84" i="8"/>
  <c r="AQ84" i="8"/>
  <c r="AP84" i="8"/>
  <c r="AO84" i="8"/>
  <c r="AN84" i="8"/>
  <c r="AM84" i="8"/>
  <c r="AL84" i="8"/>
  <c r="AT918" i="8"/>
  <c r="AS918" i="8"/>
  <c r="AR918" i="8"/>
  <c r="AQ918" i="8"/>
  <c r="AP918" i="8"/>
  <c r="AO918" i="8"/>
  <c r="AN918" i="8"/>
  <c r="AM918" i="8"/>
  <c r="AL918" i="8"/>
  <c r="AT982" i="8"/>
  <c r="AS982" i="8"/>
  <c r="AR982" i="8"/>
  <c r="AQ982" i="8"/>
  <c r="AP982" i="8"/>
  <c r="AO982" i="8"/>
  <c r="AN982" i="8"/>
  <c r="AM982" i="8"/>
  <c r="AL982" i="8"/>
  <c r="AT1043" i="8"/>
  <c r="AS1043" i="8"/>
  <c r="AR1043" i="8"/>
  <c r="AQ1043" i="8"/>
  <c r="AP1043" i="8"/>
  <c r="AO1043" i="8"/>
  <c r="AN1043" i="8"/>
  <c r="AM1043" i="8"/>
  <c r="AL1043" i="8"/>
  <c r="AT100" i="8"/>
  <c r="AS100" i="8"/>
  <c r="AR100" i="8"/>
  <c r="AQ100" i="8"/>
  <c r="AP100" i="8"/>
  <c r="AO100" i="8"/>
  <c r="AN100" i="8"/>
  <c r="AM100" i="8"/>
  <c r="AL100" i="8"/>
  <c r="AT108" i="8"/>
  <c r="AS108" i="8"/>
  <c r="AR108" i="8"/>
  <c r="AQ108" i="8"/>
  <c r="AP108" i="8"/>
  <c r="AO108" i="8"/>
  <c r="AN108" i="8"/>
  <c r="AM108" i="8"/>
  <c r="AL108" i="8"/>
  <c r="AT915" i="8"/>
  <c r="AS915" i="8"/>
  <c r="AR915" i="8"/>
  <c r="AQ915" i="8"/>
  <c r="AP915" i="8"/>
  <c r="AO915" i="8"/>
  <c r="AN915" i="8"/>
  <c r="AM915" i="8"/>
  <c r="AL915" i="8"/>
  <c r="AT979" i="8"/>
  <c r="AS979" i="8"/>
  <c r="AR979" i="8"/>
  <c r="AQ979" i="8"/>
  <c r="AP979" i="8"/>
  <c r="AO979" i="8"/>
  <c r="AN979" i="8"/>
  <c r="AM979" i="8"/>
  <c r="AL979" i="8"/>
  <c r="AT1066" i="8"/>
  <c r="AS1066" i="8"/>
  <c r="AR1066" i="8"/>
  <c r="AQ1066" i="8"/>
  <c r="AP1066" i="8"/>
  <c r="AO1066" i="8"/>
  <c r="AN1066" i="8"/>
  <c r="AM1066" i="8"/>
  <c r="AL1066" i="8"/>
  <c r="BK102" i="8"/>
  <c r="BJ102" i="8"/>
  <c r="BI102" i="8"/>
  <c r="BH102" i="8"/>
  <c r="BG102" i="8"/>
  <c r="BF102" i="8"/>
  <c r="BE102" i="8"/>
  <c r="BD102" i="8"/>
  <c r="BC102" i="8"/>
  <c r="BK110" i="8"/>
  <c r="BJ110" i="8"/>
  <c r="BI110" i="8"/>
  <c r="BH110" i="8"/>
  <c r="BG110" i="8"/>
  <c r="BF110" i="8"/>
  <c r="BE110" i="8"/>
  <c r="BD110" i="8"/>
  <c r="BC110" i="8"/>
  <c r="AT936" i="8"/>
  <c r="AS936" i="8"/>
  <c r="AR936" i="8"/>
  <c r="AQ936" i="8"/>
  <c r="AP936" i="8"/>
  <c r="AO936" i="8"/>
  <c r="AN936" i="8"/>
  <c r="AM936" i="8"/>
  <c r="AL936" i="8"/>
  <c r="AT1000" i="8"/>
  <c r="AS1000" i="8"/>
  <c r="AR1000" i="8"/>
  <c r="AQ1000" i="8"/>
  <c r="AP1000" i="8"/>
  <c r="AO1000" i="8"/>
  <c r="AN1000" i="8"/>
  <c r="AM1000" i="8"/>
  <c r="AL1000" i="8"/>
  <c r="AT1060" i="8"/>
  <c r="AS1060" i="8"/>
  <c r="AR1060" i="8"/>
  <c r="AQ1060" i="8"/>
  <c r="AP1060" i="8"/>
  <c r="AO1060" i="8"/>
  <c r="AN1060" i="8"/>
  <c r="AM1060" i="8"/>
  <c r="AL1060" i="8"/>
  <c r="AT957" i="8"/>
  <c r="AS957" i="8"/>
  <c r="AR957" i="8"/>
  <c r="AQ957" i="8"/>
  <c r="AP957" i="8"/>
  <c r="AO957" i="8"/>
  <c r="AN957" i="8"/>
  <c r="AM957" i="8"/>
  <c r="AL957" i="8"/>
  <c r="AT1021" i="8"/>
  <c r="AS1021" i="8"/>
  <c r="AR1021" i="8"/>
  <c r="AQ1021" i="8"/>
  <c r="AP1021" i="8"/>
  <c r="AO1021" i="8"/>
  <c r="AN1021" i="8"/>
  <c r="AM1021" i="8"/>
  <c r="AL1021" i="8"/>
  <c r="AT88" i="8"/>
  <c r="AS88" i="8"/>
  <c r="AR88" i="8"/>
  <c r="AQ88" i="8"/>
  <c r="AP88" i="8"/>
  <c r="AO88" i="8"/>
  <c r="AN88" i="8"/>
  <c r="AM88" i="8"/>
  <c r="AL88" i="8"/>
  <c r="AT930" i="8"/>
  <c r="AS930" i="8"/>
  <c r="AR930" i="8"/>
  <c r="AQ930" i="8"/>
  <c r="AP930" i="8"/>
  <c r="AO930" i="8"/>
  <c r="AN930" i="8"/>
  <c r="AM930" i="8"/>
  <c r="AL930" i="8"/>
  <c r="AT994" i="8"/>
  <c r="AS994" i="8"/>
  <c r="AR994" i="8"/>
  <c r="AQ994" i="8"/>
  <c r="AP994" i="8"/>
  <c r="AO994" i="8"/>
  <c r="AN994" i="8"/>
  <c r="AM994" i="8"/>
  <c r="AL994" i="8"/>
  <c r="AT85" i="8"/>
  <c r="AS85" i="8"/>
  <c r="AR85" i="8"/>
  <c r="AQ85" i="8"/>
  <c r="AP85" i="8"/>
  <c r="AO85" i="8"/>
  <c r="AN85" i="8"/>
  <c r="AM85" i="8"/>
  <c r="AL85" i="8"/>
  <c r="AT927" i="8"/>
  <c r="AS927" i="8"/>
  <c r="AR927" i="8"/>
  <c r="AQ927" i="8"/>
  <c r="AP927" i="8"/>
  <c r="AO927" i="8"/>
  <c r="AN927" i="8"/>
  <c r="AM927" i="8"/>
  <c r="AL927" i="8"/>
  <c r="AT991" i="8"/>
  <c r="AS991" i="8"/>
  <c r="AR991" i="8"/>
  <c r="AQ991" i="8"/>
  <c r="AP991" i="8"/>
  <c r="AO991" i="8"/>
  <c r="AN991" i="8"/>
  <c r="AM991" i="8"/>
  <c r="AL991" i="8"/>
  <c r="AT1056" i="8"/>
  <c r="AS1056" i="8"/>
  <c r="AR1056" i="8"/>
  <c r="AQ1056" i="8"/>
  <c r="AP1056" i="8"/>
  <c r="AO1056" i="8"/>
  <c r="AN1056" i="8"/>
  <c r="AM1056" i="8"/>
  <c r="AL1056" i="8"/>
  <c r="AT1045" i="8"/>
  <c r="AS1045" i="8"/>
  <c r="AR1045" i="8"/>
  <c r="AQ1045" i="8"/>
  <c r="AP1045" i="8"/>
  <c r="AO1045" i="8"/>
  <c r="AN1045" i="8"/>
  <c r="AM1045" i="8"/>
  <c r="AL1045" i="8"/>
  <c r="AT1109" i="8"/>
  <c r="AS1109" i="8"/>
  <c r="AR1109" i="8"/>
  <c r="AQ1109" i="8"/>
  <c r="AP1109" i="8"/>
  <c r="AO1109" i="8"/>
  <c r="AN1109" i="8"/>
  <c r="AM1109" i="8"/>
  <c r="AL1109" i="8"/>
  <c r="AT1173" i="8"/>
  <c r="AS1173" i="8"/>
  <c r="AR1173" i="8"/>
  <c r="AQ1173" i="8"/>
  <c r="AP1173" i="8"/>
  <c r="AO1173" i="8"/>
  <c r="AN1173" i="8"/>
  <c r="AM1173" i="8"/>
  <c r="AL1173" i="8"/>
  <c r="AT1237" i="8"/>
  <c r="AS1237" i="8"/>
  <c r="AR1237" i="8"/>
  <c r="AQ1237" i="8"/>
  <c r="AP1237" i="8"/>
  <c r="AO1237" i="8"/>
  <c r="AN1237" i="8"/>
  <c r="AM1237" i="8"/>
  <c r="AL1237" i="8"/>
  <c r="AT1301" i="8"/>
  <c r="AS1301" i="8"/>
  <c r="AR1301" i="8"/>
  <c r="AQ1301" i="8"/>
  <c r="AP1301" i="8"/>
  <c r="AO1301" i="8"/>
  <c r="AN1301" i="8"/>
  <c r="AM1301" i="8"/>
  <c r="AL1301" i="8"/>
  <c r="AT1366" i="8"/>
  <c r="AS1366" i="8"/>
  <c r="AR1366" i="8"/>
  <c r="AQ1366" i="8"/>
  <c r="AP1366" i="8"/>
  <c r="AO1366" i="8"/>
  <c r="AN1366" i="8"/>
  <c r="AM1366" i="8"/>
  <c r="AL1366" i="8"/>
  <c r="AT1170" i="8"/>
  <c r="AS1170" i="8"/>
  <c r="AR1170" i="8"/>
  <c r="AQ1170" i="8"/>
  <c r="AP1170" i="8"/>
  <c r="AO1170" i="8"/>
  <c r="AN1170" i="8"/>
  <c r="AM1170" i="8"/>
  <c r="AL1170" i="8"/>
  <c r="AT1234" i="8"/>
  <c r="AS1234" i="8"/>
  <c r="AR1234" i="8"/>
  <c r="AQ1234" i="8"/>
  <c r="AP1234" i="8"/>
  <c r="AO1234" i="8"/>
  <c r="AN1234" i="8"/>
  <c r="AM1234" i="8"/>
  <c r="AL1234" i="8"/>
  <c r="AT1298" i="8"/>
  <c r="AS1298" i="8"/>
  <c r="AR1298" i="8"/>
  <c r="AQ1298" i="8"/>
  <c r="AP1298" i="8"/>
  <c r="AO1298" i="8"/>
  <c r="AN1298" i="8"/>
  <c r="AM1298" i="8"/>
  <c r="AL1298" i="8"/>
  <c r="AT1378" i="8"/>
  <c r="AS1378" i="8"/>
  <c r="AR1378" i="8"/>
  <c r="AQ1378" i="8"/>
  <c r="AP1378" i="8"/>
  <c r="AO1378" i="8"/>
  <c r="AN1378" i="8"/>
  <c r="AM1378" i="8"/>
  <c r="AL1378" i="8"/>
  <c r="AT1116" i="8"/>
  <c r="AS1116" i="8"/>
  <c r="AR1116" i="8"/>
  <c r="AQ1116" i="8"/>
  <c r="AP1116" i="8"/>
  <c r="AO1116" i="8"/>
  <c r="AN1116" i="8"/>
  <c r="AM1116" i="8"/>
  <c r="AL1116" i="8"/>
  <c r="AP1180" i="8"/>
  <c r="AO1180" i="8"/>
  <c r="AN1180" i="8"/>
  <c r="AM1180" i="8"/>
  <c r="AL1180" i="8"/>
  <c r="AT1180" i="8"/>
  <c r="AS1180" i="8"/>
  <c r="AR1180" i="8"/>
  <c r="AQ1180" i="8"/>
  <c r="AT1244" i="8"/>
  <c r="AS1244" i="8"/>
  <c r="AR1244" i="8"/>
  <c r="AQ1244" i="8"/>
  <c r="AP1244" i="8"/>
  <c r="AO1244" i="8"/>
  <c r="AN1244" i="8"/>
  <c r="AM1244" i="8"/>
  <c r="AL1244" i="8"/>
  <c r="AM1308" i="8"/>
  <c r="AL1308" i="8"/>
  <c r="AT1308" i="8"/>
  <c r="AS1308" i="8"/>
  <c r="AR1308" i="8"/>
  <c r="AQ1308" i="8"/>
  <c r="AP1308" i="8"/>
  <c r="AO1308" i="8"/>
  <c r="AN1308" i="8"/>
  <c r="AT1369" i="8"/>
  <c r="AS1369" i="8"/>
  <c r="AR1369" i="8"/>
  <c r="AQ1369" i="8"/>
  <c r="AP1369" i="8"/>
  <c r="AO1369" i="8"/>
  <c r="AN1369" i="8"/>
  <c r="AM1369" i="8"/>
  <c r="AL1369" i="8"/>
  <c r="AT1113" i="8"/>
  <c r="AS1113" i="8"/>
  <c r="AR1113" i="8"/>
  <c r="AQ1113" i="8"/>
  <c r="AP1113" i="8"/>
  <c r="AO1113" i="8"/>
  <c r="AN1113" i="8"/>
  <c r="AM1113" i="8"/>
  <c r="AL1113" i="8"/>
  <c r="AT1177" i="8"/>
  <c r="AS1177" i="8"/>
  <c r="AR1177" i="8"/>
  <c r="AQ1177" i="8"/>
  <c r="AP1177" i="8"/>
  <c r="AO1177" i="8"/>
  <c r="AN1177" i="8"/>
  <c r="AM1177" i="8"/>
  <c r="AL1177" i="8"/>
  <c r="AT1241" i="8"/>
  <c r="AS1241" i="8"/>
  <c r="AR1241" i="8"/>
  <c r="AQ1241" i="8"/>
  <c r="AP1241" i="8"/>
  <c r="AO1241" i="8"/>
  <c r="AN1241" i="8"/>
  <c r="AM1241" i="8"/>
  <c r="AL1241" i="8"/>
  <c r="AT1305" i="8"/>
  <c r="AS1305" i="8"/>
  <c r="AR1305" i="8"/>
  <c r="AQ1305" i="8"/>
  <c r="AP1305" i="8"/>
  <c r="AO1305" i="8"/>
  <c r="AN1305" i="8"/>
  <c r="AM1305" i="8"/>
  <c r="AL1305" i="8"/>
  <c r="AT1054" i="8"/>
  <c r="AS1054" i="8"/>
  <c r="AR1054" i="8"/>
  <c r="AQ1054" i="8"/>
  <c r="AP1054" i="8"/>
  <c r="AO1054" i="8"/>
  <c r="AN1054" i="8"/>
  <c r="AM1054" i="8"/>
  <c r="AL1054" i="8"/>
  <c r="AT1118" i="8"/>
  <c r="AS1118" i="8"/>
  <c r="AR1118" i="8"/>
  <c r="AQ1118" i="8"/>
  <c r="AP1118" i="8"/>
  <c r="AO1118" i="8"/>
  <c r="AN1118" i="8"/>
  <c r="AM1118" i="8"/>
  <c r="AL1118" i="8"/>
  <c r="AT1182" i="8"/>
  <c r="AS1182" i="8"/>
  <c r="AR1182" i="8"/>
  <c r="AQ1182" i="8"/>
  <c r="AP1182" i="8"/>
  <c r="AO1182" i="8"/>
  <c r="AN1182" i="8"/>
  <c r="AM1182" i="8"/>
  <c r="AL1182" i="8"/>
  <c r="AT1246" i="8"/>
  <c r="AS1246" i="8"/>
  <c r="AR1246" i="8"/>
  <c r="AQ1246" i="8"/>
  <c r="AP1246" i="8"/>
  <c r="AO1246" i="8"/>
  <c r="AN1246" i="8"/>
  <c r="AM1246" i="8"/>
  <c r="AL1246" i="8"/>
  <c r="AT1310" i="8"/>
  <c r="AS1310" i="8"/>
  <c r="AR1310" i="8"/>
  <c r="AQ1310" i="8"/>
  <c r="AP1310" i="8"/>
  <c r="AO1310" i="8"/>
  <c r="AN1310" i="8"/>
  <c r="AM1310" i="8"/>
  <c r="AL1310" i="8"/>
  <c r="AT1374" i="8"/>
  <c r="AS1374" i="8"/>
  <c r="AR1374" i="8"/>
  <c r="AQ1374" i="8"/>
  <c r="AP1374" i="8"/>
  <c r="AO1374" i="8"/>
  <c r="AN1374" i="8"/>
  <c r="AM1374" i="8"/>
  <c r="AL1374" i="8"/>
  <c r="AT1123" i="8"/>
  <c r="AS1123" i="8"/>
  <c r="AR1123" i="8"/>
  <c r="AQ1123" i="8"/>
  <c r="AP1123" i="8"/>
  <c r="AO1123" i="8"/>
  <c r="AN1123" i="8"/>
  <c r="AM1123" i="8"/>
  <c r="AL1123" i="8"/>
  <c r="AT1187" i="8"/>
  <c r="AS1187" i="8"/>
  <c r="AR1187" i="8"/>
  <c r="AQ1187" i="8"/>
  <c r="AP1187" i="8"/>
  <c r="AO1187" i="8"/>
  <c r="AN1187" i="8"/>
  <c r="AM1187" i="8"/>
  <c r="AL1187" i="8"/>
  <c r="AT1251" i="8"/>
  <c r="AS1251" i="8"/>
  <c r="AR1251" i="8"/>
  <c r="AQ1251" i="8"/>
  <c r="AP1251" i="8"/>
  <c r="AO1251" i="8"/>
  <c r="AN1251" i="8"/>
  <c r="AM1251" i="8"/>
  <c r="AL1251" i="8"/>
  <c r="AT1315" i="8"/>
  <c r="AS1315" i="8"/>
  <c r="AR1315" i="8"/>
  <c r="AQ1315" i="8"/>
  <c r="AP1315" i="8"/>
  <c r="AO1315" i="8"/>
  <c r="AN1315" i="8"/>
  <c r="AM1315" i="8"/>
  <c r="AL1315" i="8"/>
  <c r="AT1080" i="8"/>
  <c r="AS1080" i="8"/>
  <c r="AR1080" i="8"/>
  <c r="AQ1080" i="8"/>
  <c r="AP1080" i="8"/>
  <c r="AO1080" i="8"/>
  <c r="AN1080" i="8"/>
  <c r="AM1080" i="8"/>
  <c r="AL1080" i="8"/>
  <c r="AT1144" i="8"/>
  <c r="AS1144" i="8"/>
  <c r="AR1144" i="8"/>
  <c r="AQ1144" i="8"/>
  <c r="AP1144" i="8"/>
  <c r="AO1144" i="8"/>
  <c r="AN1144" i="8"/>
  <c r="AM1144" i="8"/>
  <c r="AL1144" i="8"/>
  <c r="AT1208" i="8"/>
  <c r="AS1208" i="8"/>
  <c r="AR1208" i="8"/>
  <c r="AQ1208" i="8"/>
  <c r="AP1208" i="8"/>
  <c r="AO1208" i="8"/>
  <c r="AN1208" i="8"/>
  <c r="AM1208" i="8"/>
  <c r="AL1208" i="8"/>
  <c r="AT1272" i="8"/>
  <c r="AS1272" i="8"/>
  <c r="AR1272" i="8"/>
  <c r="AQ1272" i="8"/>
  <c r="AP1272" i="8"/>
  <c r="AO1272" i="8"/>
  <c r="AN1272" i="8"/>
  <c r="AM1272" i="8"/>
  <c r="AL1272" i="8"/>
  <c r="AT1336" i="8"/>
  <c r="AS1336" i="8"/>
  <c r="AR1336" i="8"/>
  <c r="AQ1336" i="8"/>
  <c r="AP1336" i="8"/>
  <c r="AO1336" i="8"/>
  <c r="AN1336" i="8"/>
  <c r="AM1336" i="8"/>
  <c r="AL1336" i="8"/>
  <c r="AT1368" i="8"/>
  <c r="AS1368" i="8"/>
  <c r="AR1368" i="8"/>
  <c r="AQ1368" i="8"/>
  <c r="AP1368" i="8"/>
  <c r="AO1368" i="8"/>
  <c r="AN1368" i="8"/>
  <c r="AM1368" i="8"/>
  <c r="AL1368" i="8"/>
  <c r="AT1423" i="8"/>
  <c r="AS1423" i="8"/>
  <c r="AR1423" i="8"/>
  <c r="AQ1423" i="8"/>
  <c r="AP1423" i="8"/>
  <c r="AO1423" i="8"/>
  <c r="AN1423" i="8"/>
  <c r="AM1423" i="8"/>
  <c r="AL1423" i="8"/>
  <c r="AT1486" i="8"/>
  <c r="AS1486" i="8"/>
  <c r="AR1486" i="8"/>
  <c r="AQ1486" i="8"/>
  <c r="AP1486" i="8"/>
  <c r="AO1486" i="8"/>
  <c r="AN1486" i="8"/>
  <c r="AM1486" i="8"/>
  <c r="AL1486" i="8"/>
  <c r="AT1550" i="8"/>
  <c r="AS1550" i="8"/>
  <c r="AR1550" i="8"/>
  <c r="AQ1550" i="8"/>
  <c r="AP1550" i="8"/>
  <c r="AO1550" i="8"/>
  <c r="AN1550" i="8"/>
  <c r="AM1550" i="8"/>
  <c r="AL1550" i="8"/>
  <c r="AT1614" i="8"/>
  <c r="AS1614" i="8"/>
  <c r="AR1614" i="8"/>
  <c r="AQ1614" i="8"/>
  <c r="AP1614" i="8"/>
  <c r="AO1614" i="8"/>
  <c r="AN1614" i="8"/>
  <c r="AM1614" i="8"/>
  <c r="AL1614" i="8"/>
  <c r="AT1677" i="8"/>
  <c r="AS1677" i="8"/>
  <c r="AR1677" i="8"/>
  <c r="AQ1677" i="8"/>
  <c r="AP1677" i="8"/>
  <c r="AO1677" i="8"/>
  <c r="AN1677" i="8"/>
  <c r="AM1677" i="8"/>
  <c r="AL1677" i="8"/>
  <c r="AT1428" i="8"/>
  <c r="AS1428" i="8"/>
  <c r="AR1428" i="8"/>
  <c r="AQ1428" i="8"/>
  <c r="AP1428" i="8"/>
  <c r="AO1428" i="8"/>
  <c r="AN1428" i="8"/>
  <c r="AM1428" i="8"/>
  <c r="AL1428" i="8"/>
  <c r="AT1499" i="8"/>
  <c r="AS1499" i="8"/>
  <c r="AR1499" i="8"/>
  <c r="AQ1499" i="8"/>
  <c r="AP1499" i="8"/>
  <c r="AO1499" i="8"/>
  <c r="AN1499" i="8"/>
  <c r="AM1499" i="8"/>
  <c r="AL1499" i="8"/>
  <c r="AT1563" i="8"/>
  <c r="AS1563" i="8"/>
  <c r="AR1563" i="8"/>
  <c r="AQ1563" i="8"/>
  <c r="AP1563" i="8"/>
  <c r="AO1563" i="8"/>
  <c r="AN1563" i="8"/>
  <c r="AM1563" i="8"/>
  <c r="AL1563" i="8"/>
  <c r="AT1627" i="8"/>
  <c r="AS1627" i="8"/>
  <c r="AR1627" i="8"/>
  <c r="AQ1627" i="8"/>
  <c r="AP1627" i="8"/>
  <c r="AO1627" i="8"/>
  <c r="AN1627" i="8"/>
  <c r="AM1627" i="8"/>
  <c r="AL1627" i="8"/>
  <c r="AT1413" i="8"/>
  <c r="AS1413" i="8"/>
  <c r="AR1413" i="8"/>
  <c r="AQ1413" i="8"/>
  <c r="AP1413" i="8"/>
  <c r="AO1413" i="8"/>
  <c r="AN1413" i="8"/>
  <c r="AM1413" i="8"/>
  <c r="AL1413" i="8"/>
  <c r="AT1456" i="8"/>
  <c r="AS1456" i="8"/>
  <c r="AR1456" i="8"/>
  <c r="AQ1456" i="8"/>
  <c r="AP1456" i="8"/>
  <c r="AO1456" i="8"/>
  <c r="AN1456" i="8"/>
  <c r="AM1456" i="8"/>
  <c r="AL1456" i="8"/>
  <c r="AP1520" i="8"/>
  <c r="AO1520" i="8"/>
  <c r="AN1520" i="8"/>
  <c r="AM1520" i="8"/>
  <c r="AL1520" i="8"/>
  <c r="AT1520" i="8"/>
  <c r="AS1520" i="8"/>
  <c r="AR1520" i="8"/>
  <c r="AQ1520" i="8"/>
  <c r="AT1584" i="8"/>
  <c r="AS1584" i="8"/>
  <c r="AR1584" i="8"/>
  <c r="AQ1584" i="8"/>
  <c r="AP1584" i="8"/>
  <c r="AO1584" i="8"/>
  <c r="AN1584" i="8"/>
  <c r="AM1584" i="8"/>
  <c r="AL1584" i="8"/>
  <c r="AT1648" i="8"/>
  <c r="AS1648" i="8"/>
  <c r="AR1648" i="8"/>
  <c r="AQ1648" i="8"/>
  <c r="AP1648" i="8"/>
  <c r="AO1648" i="8"/>
  <c r="AN1648" i="8"/>
  <c r="AM1648" i="8"/>
  <c r="AL1648" i="8"/>
  <c r="AT1753" i="8"/>
  <c r="AS1753" i="8"/>
  <c r="AR1753" i="8"/>
  <c r="AQ1753" i="8"/>
  <c r="AP1753" i="8"/>
  <c r="AO1753" i="8"/>
  <c r="AN1753" i="8"/>
  <c r="AM1753" i="8"/>
  <c r="AL1753" i="8"/>
  <c r="AT1817" i="8"/>
  <c r="AS1817" i="8"/>
  <c r="AR1817" i="8"/>
  <c r="AQ1817" i="8"/>
  <c r="AP1817" i="8"/>
  <c r="AO1817" i="8"/>
  <c r="AN1817" i="8"/>
  <c r="AM1817" i="8"/>
  <c r="AL1817" i="8"/>
  <c r="AT1453" i="8"/>
  <c r="AS1453" i="8"/>
  <c r="AR1453" i="8"/>
  <c r="AQ1453" i="8"/>
  <c r="AP1453" i="8"/>
  <c r="AO1453" i="8"/>
  <c r="AN1453" i="8"/>
  <c r="AM1453" i="8"/>
  <c r="AL1453" i="8"/>
  <c r="AT1517" i="8"/>
  <c r="AS1517" i="8"/>
  <c r="AR1517" i="8"/>
  <c r="AQ1517" i="8"/>
  <c r="AP1517" i="8"/>
  <c r="AO1517" i="8"/>
  <c r="AN1517" i="8"/>
  <c r="AM1517" i="8"/>
  <c r="AL1517" i="8"/>
  <c r="AT1581" i="8"/>
  <c r="AS1581" i="8"/>
  <c r="AR1581" i="8"/>
  <c r="AQ1581" i="8"/>
  <c r="AP1581" i="8"/>
  <c r="AO1581" i="8"/>
  <c r="AN1581" i="8"/>
  <c r="AM1581" i="8"/>
  <c r="AL1581" i="8"/>
  <c r="AT1645" i="8"/>
  <c r="AS1645" i="8"/>
  <c r="AR1645" i="8"/>
  <c r="AQ1645" i="8"/>
  <c r="AP1645" i="8"/>
  <c r="AO1645" i="8"/>
  <c r="AN1645" i="8"/>
  <c r="AM1645" i="8"/>
  <c r="AL1645" i="8"/>
  <c r="AT1450" i="8"/>
  <c r="AS1450" i="8"/>
  <c r="AR1450" i="8"/>
  <c r="AQ1450" i="8"/>
  <c r="AP1450" i="8"/>
  <c r="AO1450" i="8"/>
  <c r="AN1450" i="8"/>
  <c r="AM1450" i="8"/>
  <c r="AL1450" i="8"/>
  <c r="AT1514" i="8"/>
  <c r="AS1514" i="8"/>
  <c r="AR1514" i="8"/>
  <c r="AQ1514" i="8"/>
  <c r="AP1514" i="8"/>
  <c r="AO1514" i="8"/>
  <c r="AN1514" i="8"/>
  <c r="AM1514" i="8"/>
  <c r="AL1514" i="8"/>
  <c r="AT1578" i="8"/>
  <c r="AS1578" i="8"/>
  <c r="AR1578" i="8"/>
  <c r="AQ1578" i="8"/>
  <c r="AP1578" i="8"/>
  <c r="AO1578" i="8"/>
  <c r="AN1578" i="8"/>
  <c r="AM1578" i="8"/>
  <c r="AL1578" i="8"/>
  <c r="AT1642" i="8"/>
  <c r="AS1642" i="8"/>
  <c r="AR1642" i="8"/>
  <c r="AQ1642" i="8"/>
  <c r="AP1642" i="8"/>
  <c r="AO1642" i="8"/>
  <c r="AN1642" i="8"/>
  <c r="AM1642" i="8"/>
  <c r="AL1642" i="8"/>
  <c r="AT1361" i="8"/>
  <c r="AS1361" i="8"/>
  <c r="AR1361" i="8"/>
  <c r="AQ1361" i="8"/>
  <c r="AP1361" i="8"/>
  <c r="AO1361" i="8"/>
  <c r="AN1361" i="8"/>
  <c r="AM1361" i="8"/>
  <c r="AL1361" i="8"/>
  <c r="AT1412" i="8"/>
  <c r="AS1412" i="8"/>
  <c r="AR1412" i="8"/>
  <c r="AQ1412" i="8"/>
  <c r="AP1412" i="8"/>
  <c r="AO1412" i="8"/>
  <c r="AN1412" i="8"/>
  <c r="AM1412" i="8"/>
  <c r="AL1412" i="8"/>
  <c r="AT1479" i="8"/>
  <c r="AS1479" i="8"/>
  <c r="AR1479" i="8"/>
  <c r="AQ1479" i="8"/>
  <c r="AP1479" i="8"/>
  <c r="AO1479" i="8"/>
  <c r="AN1479" i="8"/>
  <c r="AM1479" i="8"/>
  <c r="AL1479" i="8"/>
  <c r="AT1543" i="8"/>
  <c r="AS1543" i="8"/>
  <c r="AR1543" i="8"/>
  <c r="AQ1543" i="8"/>
  <c r="AP1543" i="8"/>
  <c r="AO1543" i="8"/>
  <c r="AN1543" i="8"/>
  <c r="AM1543" i="8"/>
  <c r="AL1543" i="8"/>
  <c r="AT1607" i="8"/>
  <c r="AS1607" i="8"/>
  <c r="AR1607" i="8"/>
  <c r="AQ1607" i="8"/>
  <c r="AP1607" i="8"/>
  <c r="AO1607" i="8"/>
  <c r="AN1607" i="8"/>
  <c r="AM1607" i="8"/>
  <c r="AL1607" i="8"/>
  <c r="AT1678" i="8"/>
  <c r="AS1678" i="8"/>
  <c r="AR1678" i="8"/>
  <c r="AQ1678" i="8"/>
  <c r="AP1678" i="8"/>
  <c r="AO1678" i="8"/>
  <c r="AN1678" i="8"/>
  <c r="AM1678" i="8"/>
  <c r="AL1678" i="8"/>
  <c r="AT1429" i="8"/>
  <c r="AS1429" i="8"/>
  <c r="AR1429" i="8"/>
  <c r="AQ1429" i="8"/>
  <c r="AP1429" i="8"/>
  <c r="AO1429" i="8"/>
  <c r="AN1429" i="8"/>
  <c r="AM1429" i="8"/>
  <c r="AL1429" i="8"/>
  <c r="AT1484" i="8"/>
  <c r="AS1484" i="8"/>
  <c r="AR1484" i="8"/>
  <c r="AQ1484" i="8"/>
  <c r="AP1484" i="8"/>
  <c r="AO1484" i="8"/>
  <c r="AN1484" i="8"/>
  <c r="AM1484" i="8"/>
  <c r="AL1484" i="8"/>
  <c r="AT1548" i="8"/>
  <c r="AS1548" i="8"/>
  <c r="AR1548" i="8"/>
  <c r="AQ1548" i="8"/>
  <c r="AP1548" i="8"/>
  <c r="AO1548" i="8"/>
  <c r="AN1548" i="8"/>
  <c r="AM1548" i="8"/>
  <c r="AL1548" i="8"/>
  <c r="AT1612" i="8"/>
  <c r="AS1612" i="8"/>
  <c r="AR1612" i="8"/>
  <c r="AQ1612" i="8"/>
  <c r="AP1612" i="8"/>
  <c r="AO1612" i="8"/>
  <c r="AN1612" i="8"/>
  <c r="AM1612" i="8"/>
  <c r="AL1612" i="8"/>
  <c r="AT1414" i="8"/>
  <c r="AS1414" i="8"/>
  <c r="AR1414" i="8"/>
  <c r="AQ1414" i="8"/>
  <c r="AP1414" i="8"/>
  <c r="AO1414" i="8"/>
  <c r="AN1414" i="8"/>
  <c r="AM1414" i="8"/>
  <c r="AL1414" i="8"/>
  <c r="AT1489" i="8"/>
  <c r="AS1489" i="8"/>
  <c r="AR1489" i="8"/>
  <c r="AQ1489" i="8"/>
  <c r="AP1489" i="8"/>
  <c r="AO1489" i="8"/>
  <c r="AN1489" i="8"/>
  <c r="AM1489" i="8"/>
  <c r="AL1489" i="8"/>
  <c r="AT1553" i="8"/>
  <c r="AS1553" i="8"/>
  <c r="AR1553" i="8"/>
  <c r="AQ1553" i="8"/>
  <c r="AP1553" i="8"/>
  <c r="AO1553" i="8"/>
  <c r="AN1553" i="8"/>
  <c r="AM1553" i="8"/>
  <c r="AL1553" i="8"/>
  <c r="AT1617" i="8"/>
  <c r="AS1617" i="8"/>
  <c r="AR1617" i="8"/>
  <c r="AQ1617" i="8"/>
  <c r="AP1617" i="8"/>
  <c r="AO1617" i="8"/>
  <c r="AN1617" i="8"/>
  <c r="AM1617" i="8"/>
  <c r="AL1617" i="8"/>
  <c r="AT1671" i="8"/>
  <c r="AS1671" i="8"/>
  <c r="AR1671" i="8"/>
  <c r="AQ1671" i="8"/>
  <c r="AP1671" i="8"/>
  <c r="AO1671" i="8"/>
  <c r="AN1671" i="8"/>
  <c r="AM1671" i="8"/>
  <c r="AL1671" i="8"/>
  <c r="AT1735" i="8"/>
  <c r="AS1735" i="8"/>
  <c r="AR1735" i="8"/>
  <c r="AQ1735" i="8"/>
  <c r="AP1735" i="8"/>
  <c r="AO1735" i="8"/>
  <c r="AN1735" i="8"/>
  <c r="AM1735" i="8"/>
  <c r="AL1735" i="8"/>
  <c r="AT1799" i="8"/>
  <c r="AS1799" i="8"/>
  <c r="AR1799" i="8"/>
  <c r="AQ1799" i="8"/>
  <c r="AP1799" i="8"/>
  <c r="AO1799" i="8"/>
  <c r="AN1799" i="8"/>
  <c r="AM1799" i="8"/>
  <c r="AL1799" i="8"/>
  <c r="AQ1660" i="8"/>
  <c r="AP1660" i="8"/>
  <c r="AO1660" i="8"/>
  <c r="AN1660" i="8"/>
  <c r="AM1660" i="8"/>
  <c r="AL1660" i="8"/>
  <c r="AT1660" i="8"/>
  <c r="AS1660" i="8"/>
  <c r="AR1660" i="8"/>
  <c r="AR1724" i="8"/>
  <c r="AQ1724" i="8"/>
  <c r="AP1724" i="8"/>
  <c r="AO1724" i="8"/>
  <c r="AN1724" i="8"/>
  <c r="AM1724" i="8"/>
  <c r="AL1724" i="8"/>
  <c r="AT1724" i="8"/>
  <c r="AS1724" i="8"/>
  <c r="AT1788" i="8"/>
  <c r="AS1788" i="8"/>
  <c r="AR1788" i="8"/>
  <c r="AQ1788" i="8"/>
  <c r="AP1788" i="8"/>
  <c r="AO1788" i="8"/>
  <c r="AN1788" i="8"/>
  <c r="AM1788" i="8"/>
  <c r="AL1788" i="8"/>
  <c r="AR1871" i="8"/>
  <c r="AQ1871" i="8"/>
  <c r="AP1871" i="8"/>
  <c r="AO1871" i="8"/>
  <c r="AN1871" i="8"/>
  <c r="AM1871" i="8"/>
  <c r="AL1871" i="8"/>
  <c r="AT1871" i="8"/>
  <c r="AS1871" i="8"/>
  <c r="AS1718" i="8"/>
  <c r="AR1718" i="8"/>
  <c r="AQ1718" i="8"/>
  <c r="AP1718" i="8"/>
  <c r="AO1718" i="8"/>
  <c r="AN1718" i="8"/>
  <c r="AM1718" i="8"/>
  <c r="AL1718" i="8"/>
  <c r="AT1718" i="8"/>
  <c r="AT1782" i="8"/>
  <c r="AS1782" i="8"/>
  <c r="AR1782" i="8"/>
  <c r="AQ1782" i="8"/>
  <c r="AP1782" i="8"/>
  <c r="AO1782" i="8"/>
  <c r="AN1782" i="8"/>
  <c r="AM1782" i="8"/>
  <c r="AL1782" i="8"/>
  <c r="AT1855" i="8"/>
  <c r="AS1855" i="8"/>
  <c r="AR1855" i="8"/>
  <c r="AQ1855" i="8"/>
  <c r="AP1855" i="8"/>
  <c r="AO1855" i="8"/>
  <c r="AN1855" i="8"/>
  <c r="AM1855" i="8"/>
  <c r="AL1855" i="8"/>
  <c r="AT1667" i="8"/>
  <c r="AS1667" i="8"/>
  <c r="AR1667" i="8"/>
  <c r="AQ1667" i="8"/>
  <c r="AP1667" i="8"/>
  <c r="AO1667" i="8"/>
  <c r="AN1667" i="8"/>
  <c r="AM1667" i="8"/>
  <c r="AL1667" i="8"/>
  <c r="AT1731" i="8"/>
  <c r="AS1731" i="8"/>
  <c r="AR1731" i="8"/>
  <c r="AQ1731" i="8"/>
  <c r="AP1731" i="8"/>
  <c r="AO1731" i="8"/>
  <c r="AN1731" i="8"/>
  <c r="AM1731" i="8"/>
  <c r="AL1731" i="8"/>
  <c r="AT1795" i="8"/>
  <c r="AS1795" i="8"/>
  <c r="AR1795" i="8"/>
  <c r="AQ1795" i="8"/>
  <c r="AP1795" i="8"/>
  <c r="AO1795" i="8"/>
  <c r="AN1795" i="8"/>
  <c r="AM1795" i="8"/>
  <c r="AL1795" i="8"/>
  <c r="AT1672" i="8"/>
  <c r="AS1672" i="8"/>
  <c r="AR1672" i="8"/>
  <c r="AQ1672" i="8"/>
  <c r="AP1672" i="8"/>
  <c r="AO1672" i="8"/>
  <c r="AN1672" i="8"/>
  <c r="AM1672" i="8"/>
  <c r="AL1672" i="8"/>
  <c r="AT1736" i="8"/>
  <c r="AS1736" i="8"/>
  <c r="AR1736" i="8"/>
  <c r="AQ1736" i="8"/>
  <c r="AP1736" i="8"/>
  <c r="AO1736" i="8"/>
  <c r="AN1736" i="8"/>
  <c r="AM1736" i="8"/>
  <c r="AL1736" i="8"/>
  <c r="AT1800" i="8"/>
  <c r="AS1800" i="8"/>
  <c r="AR1800" i="8"/>
  <c r="AQ1800" i="8"/>
  <c r="AP1800" i="8"/>
  <c r="AO1800" i="8"/>
  <c r="AN1800" i="8"/>
  <c r="AM1800" i="8"/>
  <c r="AL1800" i="8"/>
  <c r="AT1717" i="8"/>
  <c r="AS1717" i="8"/>
  <c r="AR1717" i="8"/>
  <c r="AQ1717" i="8"/>
  <c r="AP1717" i="8"/>
  <c r="AO1717" i="8"/>
  <c r="AN1717" i="8"/>
  <c r="AM1717" i="8"/>
  <c r="AL1717" i="8"/>
  <c r="AT1781" i="8"/>
  <c r="AS1781" i="8"/>
  <c r="AR1781" i="8"/>
  <c r="AQ1781" i="8"/>
  <c r="AP1781" i="8"/>
  <c r="AO1781" i="8"/>
  <c r="AN1781" i="8"/>
  <c r="AM1781" i="8"/>
  <c r="AL1781" i="8"/>
  <c r="AT1854" i="8"/>
  <c r="AS1854" i="8"/>
  <c r="AR1854" i="8"/>
  <c r="AQ1854" i="8"/>
  <c r="AP1854" i="8"/>
  <c r="AO1854" i="8"/>
  <c r="AN1854" i="8"/>
  <c r="AM1854" i="8"/>
  <c r="AL1854" i="8"/>
  <c r="AT1714" i="8"/>
  <c r="AS1714" i="8"/>
  <c r="AR1714" i="8"/>
  <c r="AQ1714" i="8"/>
  <c r="AP1714" i="8"/>
  <c r="AO1714" i="8"/>
  <c r="AN1714" i="8"/>
  <c r="AM1714" i="8"/>
  <c r="AL1714" i="8"/>
  <c r="AT1778" i="8"/>
  <c r="AS1778" i="8"/>
  <c r="AR1778" i="8"/>
  <c r="AQ1778" i="8"/>
  <c r="AP1778" i="8"/>
  <c r="AO1778" i="8"/>
  <c r="AN1778" i="8"/>
  <c r="AM1778" i="8"/>
  <c r="AL1778" i="8"/>
  <c r="AT1847" i="8"/>
  <c r="AS1847" i="8"/>
  <c r="AR1847" i="8"/>
  <c r="AQ1847" i="8"/>
  <c r="AP1847" i="8"/>
  <c r="AO1847" i="8"/>
  <c r="AN1847" i="8"/>
  <c r="AM1847" i="8"/>
  <c r="AL1847" i="8"/>
  <c r="AT1896" i="8"/>
  <c r="AS1896" i="8"/>
  <c r="AR1896" i="8"/>
  <c r="AQ1896" i="8"/>
  <c r="AP1896" i="8"/>
  <c r="AO1896" i="8"/>
  <c r="AN1896" i="8"/>
  <c r="AM1896" i="8"/>
  <c r="AL1896" i="8"/>
  <c r="AT1845" i="8"/>
  <c r="AS1845" i="8"/>
  <c r="AR1845" i="8"/>
  <c r="AQ1845" i="8"/>
  <c r="AP1845" i="8"/>
  <c r="AO1845" i="8"/>
  <c r="AN1845" i="8"/>
  <c r="AM1845" i="8"/>
  <c r="AL1845" i="8"/>
  <c r="AT1909" i="8"/>
  <c r="AS1909" i="8"/>
  <c r="AR1909" i="8"/>
  <c r="AQ1909" i="8"/>
  <c r="AP1909" i="8"/>
  <c r="AO1909" i="8"/>
  <c r="AN1909" i="8"/>
  <c r="AM1909" i="8"/>
  <c r="AL1909" i="8"/>
  <c r="AT1938" i="8"/>
  <c r="AS1938" i="8"/>
  <c r="AR1938" i="8"/>
  <c r="AQ1938" i="8"/>
  <c r="AP1938" i="8"/>
  <c r="AO1938" i="8"/>
  <c r="AN1938" i="8"/>
  <c r="AM1938" i="8"/>
  <c r="AL1938" i="8"/>
  <c r="AT1852" i="8"/>
  <c r="AS1852" i="8"/>
  <c r="AR1852" i="8"/>
  <c r="AQ1852" i="8"/>
  <c r="AP1852" i="8"/>
  <c r="AO1852" i="8"/>
  <c r="AN1852" i="8"/>
  <c r="AM1852" i="8"/>
  <c r="AL1852" i="8"/>
  <c r="AO1916" i="8"/>
  <c r="AN1916" i="8"/>
  <c r="AM1916" i="8"/>
  <c r="AL1916" i="8"/>
  <c r="AT1916" i="8"/>
  <c r="AS1916" i="8"/>
  <c r="AR1916" i="8"/>
  <c r="AQ1916" i="8"/>
  <c r="AP1916" i="8"/>
  <c r="AM1873" i="8"/>
  <c r="AL1873" i="8"/>
  <c r="AT1873" i="8"/>
  <c r="AS1873" i="8"/>
  <c r="AR1873" i="8"/>
  <c r="AQ1873" i="8"/>
  <c r="AP1873" i="8"/>
  <c r="AO1873" i="8"/>
  <c r="AN1873" i="8"/>
  <c r="AT1937" i="8"/>
  <c r="AS1937" i="8"/>
  <c r="AR1937" i="8"/>
  <c r="AQ1937" i="8"/>
  <c r="AP1937" i="8"/>
  <c r="AO1937" i="8"/>
  <c r="AN1937" i="8"/>
  <c r="AM1937" i="8"/>
  <c r="AL1937" i="8"/>
  <c r="AT1918" i="8"/>
  <c r="AS1918" i="8"/>
  <c r="AR1918" i="8"/>
  <c r="AQ1918" i="8"/>
  <c r="AP1918" i="8"/>
  <c r="AO1918" i="8"/>
  <c r="AN1918" i="8"/>
  <c r="AM1918" i="8"/>
  <c r="AL1918" i="8"/>
  <c r="AT1883" i="8"/>
  <c r="AS1883" i="8"/>
  <c r="AR1883" i="8"/>
  <c r="AQ1883" i="8"/>
  <c r="AP1883" i="8"/>
  <c r="AO1883" i="8"/>
  <c r="AN1883" i="8"/>
  <c r="AM1883" i="8"/>
  <c r="AL1883" i="8"/>
  <c r="L126" i="7"/>
  <c r="H27" i="8"/>
  <c r="J40" i="8"/>
  <c r="O126" i="1"/>
  <c r="K126" i="1"/>
  <c r="AF47" i="8"/>
  <c r="J47" i="8"/>
  <c r="AF62" i="8"/>
  <c r="J62" i="8"/>
  <c r="O133" i="8"/>
  <c r="K133" i="8"/>
  <c r="J77" i="8"/>
  <c r="J50" i="8"/>
  <c r="J111" i="7"/>
  <c r="O123" i="1"/>
  <c r="K123" i="1"/>
  <c r="J31" i="8"/>
  <c r="BJ52" i="9"/>
  <c r="BI52" i="9"/>
  <c r="BH52" i="9"/>
  <c r="BG52" i="9"/>
  <c r="BF52" i="9"/>
  <c r="BE52" i="9"/>
  <c r="BD52" i="9"/>
  <c r="BC52" i="9"/>
  <c r="BK52" i="9"/>
  <c r="BK54" i="9"/>
  <c r="BJ54" i="9"/>
  <c r="BI54" i="9"/>
  <c r="BH54" i="9"/>
  <c r="BG54" i="9"/>
  <c r="BF54" i="9"/>
  <c r="BE54" i="9"/>
  <c r="BD54" i="9"/>
  <c r="BC54" i="9"/>
  <c r="BI20" i="9"/>
  <c r="BH20" i="9"/>
  <c r="BG20" i="9"/>
  <c r="BF20" i="9"/>
  <c r="BE20" i="9"/>
  <c r="BD20" i="9"/>
  <c r="BC20" i="9"/>
  <c r="BK20" i="9"/>
  <c r="BJ20" i="9"/>
  <c r="AT1913" i="9"/>
  <c r="AS1913" i="9"/>
  <c r="AR1913" i="9"/>
  <c r="AQ1913" i="9"/>
  <c r="AP1913" i="9"/>
  <c r="AO1913" i="9"/>
  <c r="AN1913" i="9"/>
  <c r="AM1913" i="9"/>
  <c r="AL1913" i="9"/>
  <c r="BK40" i="9"/>
  <c r="BJ40" i="9"/>
  <c r="BI40" i="9"/>
  <c r="BH40" i="9"/>
  <c r="BG40" i="9"/>
  <c r="BF40" i="9"/>
  <c r="BE40" i="9"/>
  <c r="BD40" i="9"/>
  <c r="BC40" i="9"/>
  <c r="AT1917" i="9"/>
  <c r="AS1917" i="9"/>
  <c r="AR1917" i="9"/>
  <c r="AQ1917" i="9"/>
  <c r="AP1917" i="9"/>
  <c r="AO1917" i="9"/>
  <c r="AN1917" i="9"/>
  <c r="AM1917" i="9"/>
  <c r="AL1917" i="9"/>
  <c r="AT1796" i="9"/>
  <c r="AS1796" i="9"/>
  <c r="AR1796" i="9"/>
  <c r="AQ1796" i="9"/>
  <c r="AP1796" i="9"/>
  <c r="AO1796" i="9"/>
  <c r="AN1796" i="9"/>
  <c r="AM1796" i="9"/>
  <c r="AL1796" i="9"/>
  <c r="AT1845" i="9"/>
  <c r="AS1845" i="9"/>
  <c r="AR1845" i="9"/>
  <c r="AQ1845" i="9"/>
  <c r="AP1845" i="9"/>
  <c r="AO1845" i="9"/>
  <c r="AN1845" i="9"/>
  <c r="AM1845" i="9"/>
  <c r="AL1845" i="9"/>
  <c r="AT1607" i="9"/>
  <c r="AS1607" i="9"/>
  <c r="AR1607" i="9"/>
  <c r="AQ1607" i="9"/>
  <c r="AP1607" i="9"/>
  <c r="AO1607" i="9"/>
  <c r="AN1607" i="9"/>
  <c r="AM1607" i="9"/>
  <c r="AL1607" i="9"/>
  <c r="AL1848" i="9"/>
  <c r="AT1848" i="9"/>
  <c r="AS1848" i="9"/>
  <c r="AR1848" i="9"/>
  <c r="AQ1848" i="9"/>
  <c r="AP1848" i="9"/>
  <c r="AO1848" i="9"/>
  <c r="AN1848" i="9"/>
  <c r="AM1848" i="9"/>
  <c r="AT1777" i="9"/>
  <c r="AS1777" i="9"/>
  <c r="AR1777" i="9"/>
  <c r="AQ1777" i="9"/>
  <c r="AP1777" i="9"/>
  <c r="AO1777" i="9"/>
  <c r="AN1777" i="9"/>
  <c r="AM1777" i="9"/>
  <c r="AL1777" i="9"/>
  <c r="AS1560" i="9"/>
  <c r="AR1560" i="9"/>
  <c r="AQ1560" i="9"/>
  <c r="AP1560" i="9"/>
  <c r="AO1560" i="9"/>
  <c r="AN1560" i="9"/>
  <c r="AM1560" i="9"/>
  <c r="AL1560" i="9"/>
  <c r="AT1560" i="9"/>
  <c r="AT1578" i="9"/>
  <c r="AS1578" i="9"/>
  <c r="AR1578" i="9"/>
  <c r="AQ1578" i="9"/>
  <c r="AP1578" i="9"/>
  <c r="AO1578" i="9"/>
  <c r="AN1578" i="9"/>
  <c r="AM1578" i="9"/>
  <c r="AL1578" i="9"/>
  <c r="AT1651" i="9"/>
  <c r="AS1651" i="9"/>
  <c r="AR1651" i="9"/>
  <c r="AQ1651" i="9"/>
  <c r="AP1651" i="9"/>
  <c r="AO1651" i="9"/>
  <c r="AN1651" i="9"/>
  <c r="AM1651" i="9"/>
  <c r="AL1651" i="9"/>
  <c r="AT1588" i="9"/>
  <c r="AS1588" i="9"/>
  <c r="AR1588" i="9"/>
  <c r="AQ1588" i="9"/>
  <c r="AP1588" i="9"/>
  <c r="AO1588" i="9"/>
  <c r="AN1588" i="9"/>
  <c r="AM1588" i="9"/>
  <c r="AL1588" i="9"/>
  <c r="AT1670" i="9"/>
  <c r="AS1670" i="9"/>
  <c r="AR1670" i="9"/>
  <c r="AQ1670" i="9"/>
  <c r="AP1670" i="9"/>
  <c r="AO1670" i="9"/>
  <c r="AN1670" i="9"/>
  <c r="AM1670" i="9"/>
  <c r="AL1670" i="9"/>
  <c r="AS1496" i="9"/>
  <c r="AR1496" i="9"/>
  <c r="AQ1496" i="9"/>
  <c r="AP1496" i="9"/>
  <c r="AO1496" i="9"/>
  <c r="AN1496" i="9"/>
  <c r="AM1496" i="9"/>
  <c r="AL1496" i="9"/>
  <c r="AT1496" i="9"/>
  <c r="AT1515" i="9"/>
  <c r="AS1515" i="9"/>
  <c r="AR1515" i="9"/>
  <c r="AQ1515" i="9"/>
  <c r="AP1515" i="9"/>
  <c r="AO1515" i="9"/>
  <c r="AN1515" i="9"/>
  <c r="AM1515" i="9"/>
  <c r="AL1515" i="9"/>
  <c r="AT1486" i="9"/>
  <c r="AS1486" i="9"/>
  <c r="AR1486" i="9"/>
  <c r="AQ1486" i="9"/>
  <c r="AP1486" i="9"/>
  <c r="AO1486" i="9"/>
  <c r="AN1486" i="9"/>
  <c r="AM1486" i="9"/>
  <c r="AL1486" i="9"/>
  <c r="AM1381" i="9"/>
  <c r="AL1381" i="9"/>
  <c r="AT1381" i="9"/>
  <c r="AS1381" i="9"/>
  <c r="AR1381" i="9"/>
  <c r="AQ1381" i="9"/>
  <c r="AP1381" i="9"/>
  <c r="AO1381" i="9"/>
  <c r="AN1381" i="9"/>
  <c r="AT1456" i="9"/>
  <c r="AS1456" i="9"/>
  <c r="AR1456" i="9"/>
  <c r="AQ1456" i="9"/>
  <c r="AP1456" i="9"/>
  <c r="AO1456" i="9"/>
  <c r="AN1456" i="9"/>
  <c r="AM1456" i="9"/>
  <c r="AL1456" i="9"/>
  <c r="AT1458" i="9"/>
  <c r="AS1458" i="9"/>
  <c r="AR1458" i="9"/>
  <c r="AQ1458" i="9"/>
  <c r="AP1458" i="9"/>
  <c r="AO1458" i="9"/>
  <c r="AN1458" i="9"/>
  <c r="AM1458" i="9"/>
  <c r="AL1458" i="9"/>
  <c r="AT1255" i="9"/>
  <c r="AS1255" i="9"/>
  <c r="AR1255" i="9"/>
  <c r="AQ1255" i="9"/>
  <c r="AP1255" i="9"/>
  <c r="AO1255" i="9"/>
  <c r="AN1255" i="9"/>
  <c r="AM1255" i="9"/>
  <c r="AL1255" i="9"/>
  <c r="AT1324" i="9"/>
  <c r="AS1324" i="9"/>
  <c r="AR1324" i="9"/>
  <c r="AQ1324" i="9"/>
  <c r="AP1324" i="9"/>
  <c r="AO1324" i="9"/>
  <c r="AN1324" i="9"/>
  <c r="AM1324" i="9"/>
  <c r="AL1324" i="9"/>
  <c r="AT1309" i="9"/>
  <c r="AS1309" i="9"/>
  <c r="AR1309" i="9"/>
  <c r="AQ1309" i="9"/>
  <c r="AP1309" i="9"/>
  <c r="AO1309" i="9"/>
  <c r="AN1309" i="9"/>
  <c r="AM1309" i="9"/>
  <c r="AL1309" i="9"/>
  <c r="AT1320" i="9"/>
  <c r="AS1320" i="9"/>
  <c r="AR1320" i="9"/>
  <c r="AQ1320" i="9"/>
  <c r="AP1320" i="9"/>
  <c r="AO1320" i="9"/>
  <c r="AN1320" i="9"/>
  <c r="AM1320" i="9"/>
  <c r="AL1320" i="9"/>
  <c r="AR1208" i="9"/>
  <c r="AQ1208" i="9"/>
  <c r="AP1208" i="9"/>
  <c r="AO1208" i="9"/>
  <c r="AN1208" i="9"/>
  <c r="AM1208" i="9"/>
  <c r="AL1208" i="9"/>
  <c r="AT1208" i="9"/>
  <c r="AS1208" i="9"/>
  <c r="AT1235" i="9"/>
  <c r="AS1235" i="9"/>
  <c r="AR1235" i="9"/>
  <c r="AQ1235" i="9"/>
  <c r="AP1235" i="9"/>
  <c r="AO1235" i="9"/>
  <c r="AN1235" i="9"/>
  <c r="AM1235" i="9"/>
  <c r="AL1235" i="9"/>
  <c r="AT1204" i="9"/>
  <c r="AS1204" i="9"/>
  <c r="AR1204" i="9"/>
  <c r="AQ1204" i="9"/>
  <c r="AP1204" i="9"/>
  <c r="AO1204" i="9"/>
  <c r="AN1204" i="9"/>
  <c r="AM1204" i="9"/>
  <c r="AL1204" i="9"/>
  <c r="AN1059" i="9"/>
  <c r="AM1059" i="9"/>
  <c r="AL1059" i="9"/>
  <c r="AT1059" i="9"/>
  <c r="AS1059" i="9"/>
  <c r="AR1059" i="9"/>
  <c r="AQ1059" i="9"/>
  <c r="AP1059" i="9"/>
  <c r="AO1059" i="9"/>
  <c r="AT1132" i="9"/>
  <c r="AS1132" i="9"/>
  <c r="AR1132" i="9"/>
  <c r="AQ1132" i="9"/>
  <c r="AP1132" i="9"/>
  <c r="AO1132" i="9"/>
  <c r="AN1132" i="9"/>
  <c r="AM1132" i="9"/>
  <c r="AL1132" i="9"/>
  <c r="AT1073" i="9"/>
  <c r="AS1073" i="9"/>
  <c r="AR1073" i="9"/>
  <c r="AQ1073" i="9"/>
  <c r="AP1073" i="9"/>
  <c r="AO1073" i="9"/>
  <c r="AN1073" i="9"/>
  <c r="AM1073" i="9"/>
  <c r="AL1073" i="9"/>
  <c r="AT1093" i="9"/>
  <c r="AS1093" i="9"/>
  <c r="AR1093" i="9"/>
  <c r="AQ1093" i="9"/>
  <c r="AP1093" i="9"/>
  <c r="AO1093" i="9"/>
  <c r="AN1093" i="9"/>
  <c r="AM1093" i="9"/>
  <c r="AL1093" i="9"/>
  <c r="AT1020" i="9"/>
  <c r="AS1020" i="9"/>
  <c r="AR1020" i="9"/>
  <c r="AQ1020" i="9"/>
  <c r="AP1020" i="9"/>
  <c r="AO1020" i="9"/>
  <c r="AN1020" i="9"/>
  <c r="AM1020" i="9"/>
  <c r="AL1020" i="9"/>
  <c r="AT1031" i="9"/>
  <c r="AS1031" i="9"/>
  <c r="AR1031" i="9"/>
  <c r="AQ1031" i="9"/>
  <c r="AP1031" i="9"/>
  <c r="AO1031" i="9"/>
  <c r="AN1031" i="9"/>
  <c r="AM1031" i="9"/>
  <c r="AL1031" i="9"/>
  <c r="AT1017" i="9"/>
  <c r="AS1017" i="9"/>
  <c r="AR1017" i="9"/>
  <c r="AQ1017" i="9"/>
  <c r="AP1017" i="9"/>
  <c r="AO1017" i="9"/>
  <c r="AN1017" i="9"/>
  <c r="AM1017" i="9"/>
  <c r="AL1017" i="9"/>
  <c r="AT958" i="9"/>
  <c r="AS958" i="9"/>
  <c r="AR958" i="9"/>
  <c r="AQ958" i="9"/>
  <c r="AP958" i="9"/>
  <c r="AO958" i="9"/>
  <c r="AN958" i="9"/>
  <c r="AM958" i="9"/>
  <c r="AL958" i="9"/>
  <c r="AT907" i="9"/>
  <c r="AS907" i="9"/>
  <c r="AR907" i="9"/>
  <c r="AQ907" i="9"/>
  <c r="AP907" i="9"/>
  <c r="AO907" i="9"/>
  <c r="AN907" i="9"/>
  <c r="AM907" i="9"/>
  <c r="AL907" i="9"/>
  <c r="AT88" i="9"/>
  <c r="AS88" i="9"/>
  <c r="AR88" i="9"/>
  <c r="AQ88" i="9"/>
  <c r="AP88" i="9"/>
  <c r="AO88" i="9"/>
  <c r="AN88" i="9"/>
  <c r="AM88" i="9"/>
  <c r="AL88" i="9"/>
  <c r="BK6" i="9"/>
  <c r="BJ6" i="9"/>
  <c r="BI6" i="9"/>
  <c r="BH6" i="9"/>
  <c r="BG6" i="9"/>
  <c r="BF6" i="9"/>
  <c r="BE6" i="9"/>
  <c r="BD6" i="9"/>
  <c r="BC6" i="9"/>
  <c r="AT36" i="9"/>
  <c r="AS36" i="9"/>
  <c r="AR36" i="9"/>
  <c r="AQ36" i="9"/>
  <c r="AP36" i="9"/>
  <c r="AO36" i="9"/>
  <c r="AN36" i="9"/>
  <c r="AM36" i="9"/>
  <c r="AL36" i="9"/>
  <c r="AT22" i="9"/>
  <c r="AS22" i="9"/>
  <c r="AR22" i="9"/>
  <c r="AQ22" i="9"/>
  <c r="AP22" i="9"/>
  <c r="AO22" i="9"/>
  <c r="AN22" i="9"/>
  <c r="AM22" i="9"/>
  <c r="AL22" i="9"/>
  <c r="J30" i="8"/>
  <c r="J106" i="7"/>
  <c r="J63" i="8"/>
  <c r="G61" i="1"/>
  <c r="AR47" i="8"/>
  <c r="AQ47" i="8"/>
  <c r="AP47" i="8"/>
  <c r="AO47" i="8"/>
  <c r="AN47" i="8"/>
  <c r="AM47" i="8"/>
  <c r="AL47" i="8"/>
  <c r="AT47" i="8"/>
  <c r="AS47" i="8"/>
  <c r="BK57" i="8"/>
  <c r="BJ57" i="8"/>
  <c r="BI57" i="8"/>
  <c r="BH57" i="8"/>
  <c r="BG57" i="8"/>
  <c r="BF57" i="8"/>
  <c r="BE57" i="8"/>
  <c r="BD57" i="8"/>
  <c r="BC57" i="8"/>
  <c r="BK32" i="8"/>
  <c r="BJ32" i="8"/>
  <c r="BI32" i="8"/>
  <c r="BH32" i="8"/>
  <c r="BG32" i="8"/>
  <c r="BF32" i="8"/>
  <c r="BE32" i="8"/>
  <c r="BD32" i="8"/>
  <c r="BC32" i="8"/>
  <c r="AT998" i="8"/>
  <c r="AS998" i="8"/>
  <c r="AR998" i="8"/>
  <c r="AQ998" i="8"/>
  <c r="AP998" i="8"/>
  <c r="AO998" i="8"/>
  <c r="AN998" i="8"/>
  <c r="AM998" i="8"/>
  <c r="AL998" i="8"/>
  <c r="AT1798" i="8"/>
  <c r="AS1798" i="8"/>
  <c r="AR1798" i="8"/>
  <c r="AQ1798" i="8"/>
  <c r="AP1798" i="8"/>
  <c r="AO1798" i="8"/>
  <c r="AN1798" i="8"/>
  <c r="AM1798" i="8"/>
  <c r="AL1798" i="8"/>
  <c r="O123" i="8"/>
  <c r="K123" i="8"/>
  <c r="J79" i="1"/>
  <c r="K67" i="8"/>
  <c r="O134" i="1"/>
  <c r="K134" i="1"/>
  <c r="J44" i="8"/>
  <c r="BK50" i="9"/>
  <c r="BJ50" i="9"/>
  <c r="BI50" i="9"/>
  <c r="BH50" i="9"/>
  <c r="BG50" i="9"/>
  <c r="BF50" i="9"/>
  <c r="BE50" i="9"/>
  <c r="BD50" i="9"/>
  <c r="BC50" i="9"/>
  <c r="BK111" i="9"/>
  <c r="BJ111" i="9"/>
  <c r="BI111" i="9"/>
  <c r="BH111" i="9"/>
  <c r="BG111" i="9"/>
  <c r="BF111" i="9"/>
  <c r="BE111" i="9"/>
  <c r="BD111" i="9"/>
  <c r="BC111" i="9"/>
  <c r="AT1870" i="9"/>
  <c r="AS1870" i="9"/>
  <c r="AR1870" i="9"/>
  <c r="AQ1870" i="9"/>
  <c r="AP1870" i="9"/>
  <c r="AO1870" i="9"/>
  <c r="AN1870" i="9"/>
  <c r="AM1870" i="9"/>
  <c r="AL1870" i="9"/>
  <c r="BK94" i="9"/>
  <c r="BJ94" i="9"/>
  <c r="BI94" i="9"/>
  <c r="BH94" i="9"/>
  <c r="BG94" i="9"/>
  <c r="BF94" i="9"/>
  <c r="BE94" i="9"/>
  <c r="BD94" i="9"/>
  <c r="BC94" i="9"/>
  <c r="BJ109" i="9"/>
  <c r="BI109" i="9"/>
  <c r="BH109" i="9"/>
  <c r="BG109" i="9"/>
  <c r="BF109" i="9"/>
  <c r="BE109" i="9"/>
  <c r="BD109" i="9"/>
  <c r="BC109" i="9"/>
  <c r="BK109" i="9"/>
  <c r="BK61" i="9"/>
  <c r="BJ61" i="9"/>
  <c r="BI61" i="9"/>
  <c r="BH61" i="9"/>
  <c r="BG61" i="9"/>
  <c r="BF61" i="9"/>
  <c r="BE61" i="9"/>
  <c r="BD61" i="9"/>
  <c r="BC61" i="9"/>
  <c r="BK24" i="9"/>
  <c r="BJ24" i="9"/>
  <c r="BI24" i="9"/>
  <c r="BH24" i="9"/>
  <c r="BG24" i="9"/>
  <c r="BF24" i="9"/>
  <c r="BE24" i="9"/>
  <c r="BD24" i="9"/>
  <c r="BC24" i="9"/>
  <c r="AT1928" i="9"/>
  <c r="AS1928" i="9"/>
  <c r="AR1928" i="9"/>
  <c r="AQ1928" i="9"/>
  <c r="AP1928" i="9"/>
  <c r="AO1928" i="9"/>
  <c r="AN1928" i="9"/>
  <c r="AM1928" i="9"/>
  <c r="AL1928" i="9"/>
  <c r="AT1945" i="9"/>
  <c r="AS1945" i="9"/>
  <c r="AR1945" i="9"/>
  <c r="AQ1945" i="9"/>
  <c r="AP1945" i="9"/>
  <c r="AO1945" i="9"/>
  <c r="AN1945" i="9"/>
  <c r="AM1945" i="9"/>
  <c r="AL1945" i="9"/>
  <c r="AT1802" i="9"/>
  <c r="AS1802" i="9"/>
  <c r="AR1802" i="9"/>
  <c r="AQ1802" i="9"/>
  <c r="AP1802" i="9"/>
  <c r="AO1802" i="9"/>
  <c r="AN1802" i="9"/>
  <c r="AM1802" i="9"/>
  <c r="AL1802" i="9"/>
  <c r="AT1828" i="9"/>
  <c r="AS1828" i="9"/>
  <c r="AR1828" i="9"/>
  <c r="AQ1828" i="9"/>
  <c r="AP1828" i="9"/>
  <c r="AO1828" i="9"/>
  <c r="AN1828" i="9"/>
  <c r="AM1828" i="9"/>
  <c r="AL1828" i="9"/>
  <c r="J54" i="8"/>
  <c r="L155" i="7"/>
  <c r="J42" i="8"/>
  <c r="U71" i="1"/>
  <c r="J102" i="7"/>
  <c r="L52" i="7"/>
  <c r="BK108" i="9"/>
  <c r="BJ108" i="9"/>
  <c r="BI108" i="9"/>
  <c r="BH108" i="9"/>
  <c r="BG108" i="9"/>
  <c r="BF108" i="9"/>
  <c r="BE108" i="9"/>
  <c r="BD108" i="9"/>
  <c r="BC108" i="9"/>
  <c r="BJ60" i="9"/>
  <c r="BI60" i="9"/>
  <c r="BH60" i="9"/>
  <c r="BG60" i="9"/>
  <c r="BF60" i="9"/>
  <c r="BE60" i="9"/>
  <c r="BD60" i="9"/>
  <c r="BC60" i="9"/>
  <c r="BK60" i="9"/>
  <c r="BK79" i="9"/>
  <c r="BJ79" i="9"/>
  <c r="BI79" i="9"/>
  <c r="BH79" i="9"/>
  <c r="BG79" i="9"/>
  <c r="BF79" i="9"/>
  <c r="BE79" i="9"/>
  <c r="BD79" i="9"/>
  <c r="BC79" i="9"/>
  <c r="BK41" i="9"/>
  <c r="BJ41" i="9"/>
  <c r="BI41" i="9"/>
  <c r="BH41" i="9"/>
  <c r="BG41" i="9"/>
  <c r="BF41" i="9"/>
  <c r="BE41" i="9"/>
  <c r="BD41" i="9"/>
  <c r="BC41" i="9"/>
  <c r="BK101" i="9"/>
  <c r="BJ101" i="9"/>
  <c r="BI101" i="9"/>
  <c r="BH101" i="9"/>
  <c r="BG101" i="9"/>
  <c r="BF101" i="9"/>
  <c r="BE101" i="9"/>
  <c r="BD101" i="9"/>
  <c r="BC101" i="9"/>
  <c r="BK53" i="9"/>
  <c r="BJ53" i="9"/>
  <c r="BI53" i="9"/>
  <c r="BH53" i="9"/>
  <c r="BG53" i="9"/>
  <c r="BF53" i="9"/>
  <c r="BE53" i="9"/>
  <c r="BD53" i="9"/>
  <c r="BC53" i="9"/>
  <c r="AT1911" i="9"/>
  <c r="AS1911" i="9"/>
  <c r="AR1911" i="9"/>
  <c r="AQ1911" i="9"/>
  <c r="AP1911" i="9"/>
  <c r="AO1911" i="9"/>
  <c r="AN1911" i="9"/>
  <c r="AM1911" i="9"/>
  <c r="AL1911" i="9"/>
  <c r="AT1778" i="9"/>
  <c r="AS1778" i="9"/>
  <c r="AR1778" i="9"/>
  <c r="AQ1778" i="9"/>
  <c r="AP1778" i="9"/>
  <c r="AO1778" i="9"/>
  <c r="AN1778" i="9"/>
  <c r="AM1778" i="9"/>
  <c r="AL1778" i="9"/>
  <c r="AT1722" i="9"/>
  <c r="AS1722" i="9"/>
  <c r="AR1722" i="9"/>
  <c r="AQ1722" i="9"/>
  <c r="AP1722" i="9"/>
  <c r="AO1722" i="9"/>
  <c r="AN1722" i="9"/>
  <c r="AM1722" i="9"/>
  <c r="AL1722" i="9"/>
  <c r="AT1858" i="9"/>
  <c r="AS1858" i="9"/>
  <c r="AR1858" i="9"/>
  <c r="AQ1858" i="9"/>
  <c r="AP1858" i="9"/>
  <c r="AO1858" i="9"/>
  <c r="AN1858" i="9"/>
  <c r="AM1858" i="9"/>
  <c r="AL1858" i="9"/>
  <c r="AT1906" i="9"/>
  <c r="AS1906" i="9"/>
  <c r="AR1906" i="9"/>
  <c r="AQ1906" i="9"/>
  <c r="AP1906" i="9"/>
  <c r="AO1906" i="9"/>
  <c r="AN1906" i="9"/>
  <c r="AM1906" i="9"/>
  <c r="AL1906" i="9"/>
  <c r="AT1923" i="9"/>
  <c r="AS1923" i="9"/>
  <c r="AR1923" i="9"/>
  <c r="AQ1923" i="9"/>
  <c r="AP1923" i="9"/>
  <c r="AO1923" i="9"/>
  <c r="AN1923" i="9"/>
  <c r="AM1923" i="9"/>
  <c r="AL1923" i="9"/>
  <c r="AT1916" i="9"/>
  <c r="AS1916" i="9"/>
  <c r="AR1916" i="9"/>
  <c r="AQ1916" i="9"/>
  <c r="AP1916" i="9"/>
  <c r="AO1916" i="9"/>
  <c r="AN1916" i="9"/>
  <c r="AM1916" i="9"/>
  <c r="AL1916" i="9"/>
  <c r="AT1933" i="9"/>
  <c r="AS1933" i="9"/>
  <c r="AR1933" i="9"/>
  <c r="AQ1933" i="9"/>
  <c r="AP1933" i="9"/>
  <c r="AO1933" i="9"/>
  <c r="AN1933" i="9"/>
  <c r="AM1933" i="9"/>
  <c r="AL1933" i="9"/>
  <c r="AT1826" i="9"/>
  <c r="AS1826" i="9"/>
  <c r="AR1826" i="9"/>
  <c r="AQ1826" i="9"/>
  <c r="AP1826" i="9"/>
  <c r="AO1826" i="9"/>
  <c r="AN1826" i="9"/>
  <c r="AM1826" i="9"/>
  <c r="AL1826" i="9"/>
  <c r="AS1755" i="9"/>
  <c r="AR1755" i="9"/>
  <c r="AQ1755" i="9"/>
  <c r="AP1755" i="9"/>
  <c r="AO1755" i="9"/>
  <c r="AN1755" i="9"/>
  <c r="AM1755" i="9"/>
  <c r="AL1755" i="9"/>
  <c r="AT1755" i="9"/>
  <c r="AT1583" i="9"/>
  <c r="AS1583" i="9"/>
  <c r="AR1583" i="9"/>
  <c r="AQ1583" i="9"/>
  <c r="AP1583" i="9"/>
  <c r="AO1583" i="9"/>
  <c r="AN1583" i="9"/>
  <c r="AM1583" i="9"/>
  <c r="AL1583" i="9"/>
  <c r="AT1748" i="9"/>
  <c r="AS1748" i="9"/>
  <c r="AR1748" i="9"/>
  <c r="AQ1748" i="9"/>
  <c r="AP1748" i="9"/>
  <c r="AO1748" i="9"/>
  <c r="AN1748" i="9"/>
  <c r="AM1748" i="9"/>
  <c r="AL1748" i="9"/>
  <c r="AT1797" i="9"/>
  <c r="AS1797" i="9"/>
  <c r="AR1797" i="9"/>
  <c r="AQ1797" i="9"/>
  <c r="AP1797" i="9"/>
  <c r="AO1797" i="9"/>
  <c r="AN1797" i="9"/>
  <c r="AM1797" i="9"/>
  <c r="AL1797" i="9"/>
  <c r="AT1733" i="9"/>
  <c r="AS1733" i="9"/>
  <c r="AR1733" i="9"/>
  <c r="AQ1733" i="9"/>
  <c r="AP1733" i="9"/>
  <c r="AO1733" i="9"/>
  <c r="AN1733" i="9"/>
  <c r="AM1733" i="9"/>
  <c r="AL1733" i="9"/>
  <c r="AT1782" i="9"/>
  <c r="AS1782" i="9"/>
  <c r="AR1782" i="9"/>
  <c r="AQ1782" i="9"/>
  <c r="AP1782" i="9"/>
  <c r="AO1782" i="9"/>
  <c r="AN1782" i="9"/>
  <c r="AM1782" i="9"/>
  <c r="AL1782" i="9"/>
  <c r="AT1823" i="9"/>
  <c r="AS1823" i="9"/>
  <c r="AR1823" i="9"/>
  <c r="AQ1823" i="9"/>
  <c r="AP1823" i="9"/>
  <c r="AO1823" i="9"/>
  <c r="AN1823" i="9"/>
  <c r="AM1823" i="9"/>
  <c r="AL1823" i="9"/>
  <c r="AT1615" i="9"/>
  <c r="AS1615" i="9"/>
  <c r="AR1615" i="9"/>
  <c r="AQ1615" i="9"/>
  <c r="AP1615" i="9"/>
  <c r="AO1615" i="9"/>
  <c r="AN1615" i="9"/>
  <c r="AM1615" i="9"/>
  <c r="AL1615" i="9"/>
  <c r="AT1800" i="9"/>
  <c r="AS1800" i="9"/>
  <c r="AR1800" i="9"/>
  <c r="AQ1800" i="9"/>
  <c r="AP1800" i="9"/>
  <c r="AO1800" i="9"/>
  <c r="AN1800" i="9"/>
  <c r="AM1800" i="9"/>
  <c r="AL1800" i="9"/>
  <c r="AT1857" i="9"/>
  <c r="AS1857" i="9"/>
  <c r="AR1857" i="9"/>
  <c r="AQ1857" i="9"/>
  <c r="AP1857" i="9"/>
  <c r="AO1857" i="9"/>
  <c r="AN1857" i="9"/>
  <c r="AM1857" i="9"/>
  <c r="AL1857" i="9"/>
  <c r="AT1729" i="9"/>
  <c r="AS1729" i="9"/>
  <c r="AR1729" i="9"/>
  <c r="AQ1729" i="9"/>
  <c r="AP1729" i="9"/>
  <c r="AO1729" i="9"/>
  <c r="AN1729" i="9"/>
  <c r="AM1729" i="9"/>
  <c r="AL1729" i="9"/>
  <c r="AQ1640" i="9"/>
  <c r="AP1640" i="9"/>
  <c r="AO1640" i="9"/>
  <c r="AN1640" i="9"/>
  <c r="AM1640" i="9"/>
  <c r="AL1640" i="9"/>
  <c r="AT1640" i="9"/>
  <c r="AS1640" i="9"/>
  <c r="AR1640" i="9"/>
  <c r="AT1576" i="9"/>
  <c r="AS1576" i="9"/>
  <c r="AR1576" i="9"/>
  <c r="AQ1576" i="9"/>
  <c r="AP1576" i="9"/>
  <c r="AO1576" i="9"/>
  <c r="AN1576" i="9"/>
  <c r="AM1576" i="9"/>
  <c r="AL1576" i="9"/>
  <c r="AT1617" i="9"/>
  <c r="AS1617" i="9"/>
  <c r="AR1617" i="9"/>
  <c r="AQ1617" i="9"/>
  <c r="AP1617" i="9"/>
  <c r="AO1617" i="9"/>
  <c r="AN1617" i="9"/>
  <c r="AM1617" i="9"/>
  <c r="AL1617" i="9"/>
  <c r="AT1658" i="9"/>
  <c r="AS1658" i="9"/>
  <c r="AR1658" i="9"/>
  <c r="AQ1658" i="9"/>
  <c r="AP1658" i="9"/>
  <c r="AO1658" i="9"/>
  <c r="AN1658" i="9"/>
  <c r="AM1658" i="9"/>
  <c r="AL1658" i="9"/>
  <c r="AT1594" i="9"/>
  <c r="AS1594" i="9"/>
  <c r="AR1594" i="9"/>
  <c r="AQ1594" i="9"/>
  <c r="AP1594" i="9"/>
  <c r="AO1594" i="9"/>
  <c r="AN1594" i="9"/>
  <c r="AM1594" i="9"/>
  <c r="AL1594" i="9"/>
  <c r="AT1667" i="9"/>
  <c r="AS1667" i="9"/>
  <c r="AR1667" i="9"/>
  <c r="AQ1667" i="9"/>
  <c r="AP1667" i="9"/>
  <c r="AO1667" i="9"/>
  <c r="AN1667" i="9"/>
  <c r="AM1667" i="9"/>
  <c r="AL1667" i="9"/>
  <c r="AT1546" i="9"/>
  <c r="AS1546" i="9"/>
  <c r="AR1546" i="9"/>
  <c r="AQ1546" i="9"/>
  <c r="AP1546" i="9"/>
  <c r="AO1546" i="9"/>
  <c r="AN1546" i="9"/>
  <c r="AM1546" i="9"/>
  <c r="AL1546" i="9"/>
  <c r="AT1668" i="9"/>
  <c r="AS1668" i="9"/>
  <c r="AR1668" i="9"/>
  <c r="AQ1668" i="9"/>
  <c r="AP1668" i="9"/>
  <c r="AO1668" i="9"/>
  <c r="AN1668" i="9"/>
  <c r="AM1668" i="9"/>
  <c r="AL1668" i="9"/>
  <c r="AT1519" i="9"/>
  <c r="AS1519" i="9"/>
  <c r="AR1519" i="9"/>
  <c r="AQ1519" i="9"/>
  <c r="AP1519" i="9"/>
  <c r="AO1519" i="9"/>
  <c r="AN1519" i="9"/>
  <c r="AM1519" i="9"/>
  <c r="AL1519" i="9"/>
  <c r="AT1581" i="9"/>
  <c r="AS1581" i="9"/>
  <c r="AR1581" i="9"/>
  <c r="AQ1581" i="9"/>
  <c r="AP1581" i="9"/>
  <c r="AO1581" i="9"/>
  <c r="AN1581" i="9"/>
  <c r="AM1581" i="9"/>
  <c r="AL1581" i="9"/>
  <c r="AT1686" i="9"/>
  <c r="AS1686" i="9"/>
  <c r="AR1686" i="9"/>
  <c r="AQ1686" i="9"/>
  <c r="AP1686" i="9"/>
  <c r="AO1686" i="9"/>
  <c r="AN1686" i="9"/>
  <c r="AM1686" i="9"/>
  <c r="AL1686" i="9"/>
  <c r="AT1558" i="9"/>
  <c r="AS1558" i="9"/>
  <c r="AR1558" i="9"/>
  <c r="AQ1558" i="9"/>
  <c r="AP1558" i="9"/>
  <c r="AO1558" i="9"/>
  <c r="AN1558" i="9"/>
  <c r="AM1558" i="9"/>
  <c r="AL1558" i="9"/>
  <c r="AT1512" i="9"/>
  <c r="AS1512" i="9"/>
  <c r="AR1512" i="9"/>
  <c r="AQ1512" i="9"/>
  <c r="AP1512" i="9"/>
  <c r="AO1512" i="9"/>
  <c r="AN1512" i="9"/>
  <c r="AM1512" i="9"/>
  <c r="AL1512" i="9"/>
  <c r="AT1473" i="9"/>
  <c r="AS1473" i="9"/>
  <c r="AR1473" i="9"/>
  <c r="AQ1473" i="9"/>
  <c r="AP1473" i="9"/>
  <c r="AO1473" i="9"/>
  <c r="AN1473" i="9"/>
  <c r="AM1473" i="9"/>
  <c r="AL1473" i="9"/>
  <c r="AT1531" i="9"/>
  <c r="AS1531" i="9"/>
  <c r="AR1531" i="9"/>
  <c r="AQ1531" i="9"/>
  <c r="AP1531" i="9"/>
  <c r="AO1531" i="9"/>
  <c r="AN1531" i="9"/>
  <c r="AM1531" i="9"/>
  <c r="AL1531" i="9"/>
  <c r="AT1492" i="9"/>
  <c r="AS1492" i="9"/>
  <c r="AR1492" i="9"/>
  <c r="AQ1492" i="9"/>
  <c r="AP1492" i="9"/>
  <c r="AO1492" i="9"/>
  <c r="AN1492" i="9"/>
  <c r="AM1492" i="9"/>
  <c r="AL1492" i="9"/>
  <c r="AT1525" i="9"/>
  <c r="AS1525" i="9"/>
  <c r="AR1525" i="9"/>
  <c r="AQ1525" i="9"/>
  <c r="AP1525" i="9"/>
  <c r="AO1525" i="9"/>
  <c r="AN1525" i="9"/>
  <c r="AM1525" i="9"/>
  <c r="AL1525" i="9"/>
  <c r="AT1502" i="9"/>
  <c r="AS1502" i="9"/>
  <c r="AR1502" i="9"/>
  <c r="AQ1502" i="9"/>
  <c r="AP1502" i="9"/>
  <c r="AO1502" i="9"/>
  <c r="AN1502" i="9"/>
  <c r="AM1502" i="9"/>
  <c r="AL1502" i="9"/>
  <c r="AT1375" i="9"/>
  <c r="AS1375" i="9"/>
  <c r="AR1375" i="9"/>
  <c r="AQ1375" i="9"/>
  <c r="AP1375" i="9"/>
  <c r="AO1375" i="9"/>
  <c r="AN1375" i="9"/>
  <c r="AM1375" i="9"/>
  <c r="AL1375" i="9"/>
  <c r="AT1412" i="9"/>
  <c r="AS1412" i="9"/>
  <c r="AR1412" i="9"/>
  <c r="AQ1412" i="9"/>
  <c r="AP1412" i="9"/>
  <c r="AO1412" i="9"/>
  <c r="AN1412" i="9"/>
  <c r="AM1412" i="9"/>
  <c r="AL1412" i="9"/>
  <c r="AT1430" i="9"/>
  <c r="AS1430" i="9"/>
  <c r="AR1430" i="9"/>
  <c r="AQ1430" i="9"/>
  <c r="AP1430" i="9"/>
  <c r="AO1430" i="9"/>
  <c r="AN1430" i="9"/>
  <c r="AM1430" i="9"/>
  <c r="AL1430" i="9"/>
  <c r="AP1391" i="9"/>
  <c r="AO1391" i="9"/>
  <c r="AN1391" i="9"/>
  <c r="AM1391" i="9"/>
  <c r="AL1391" i="9"/>
  <c r="AT1391" i="9"/>
  <c r="AS1391" i="9"/>
  <c r="AR1391" i="9"/>
  <c r="AQ1391" i="9"/>
  <c r="AT1408" i="9"/>
  <c r="AS1408" i="9"/>
  <c r="AR1408" i="9"/>
  <c r="AQ1408" i="9"/>
  <c r="AP1408" i="9"/>
  <c r="AO1408" i="9"/>
  <c r="AN1408" i="9"/>
  <c r="AM1408" i="9"/>
  <c r="AL1408" i="9"/>
  <c r="AT1369" i="9"/>
  <c r="AS1369" i="9"/>
  <c r="AR1369" i="9"/>
  <c r="AQ1369" i="9"/>
  <c r="AP1369" i="9"/>
  <c r="AO1369" i="9"/>
  <c r="AN1369" i="9"/>
  <c r="AM1369" i="9"/>
  <c r="AL1369" i="9"/>
  <c r="AT1349" i="9"/>
  <c r="AS1349" i="9"/>
  <c r="AR1349" i="9"/>
  <c r="AQ1349" i="9"/>
  <c r="AP1349" i="9"/>
  <c r="AO1349" i="9"/>
  <c r="AN1349" i="9"/>
  <c r="AM1349" i="9"/>
  <c r="AL1349" i="9"/>
  <c r="AT1350" i="9"/>
  <c r="AS1350" i="9"/>
  <c r="AR1350" i="9"/>
  <c r="AQ1350" i="9"/>
  <c r="AP1350" i="9"/>
  <c r="AO1350" i="9"/>
  <c r="AN1350" i="9"/>
  <c r="AM1350" i="9"/>
  <c r="AL1350" i="9"/>
  <c r="AT1266" i="9"/>
  <c r="AS1266" i="9"/>
  <c r="AR1266" i="9"/>
  <c r="AQ1266" i="9"/>
  <c r="AP1266" i="9"/>
  <c r="AO1266" i="9"/>
  <c r="AN1266" i="9"/>
  <c r="AM1266" i="9"/>
  <c r="AL1266" i="9"/>
  <c r="AT1329" i="9"/>
  <c r="AS1329" i="9"/>
  <c r="AR1329" i="9"/>
  <c r="AQ1329" i="9"/>
  <c r="AP1329" i="9"/>
  <c r="AO1329" i="9"/>
  <c r="AN1329" i="9"/>
  <c r="AM1329" i="9"/>
  <c r="AL1329" i="9"/>
  <c r="AT1290" i="9"/>
  <c r="AS1290" i="9"/>
  <c r="AR1290" i="9"/>
  <c r="AQ1290" i="9"/>
  <c r="AP1290" i="9"/>
  <c r="AO1290" i="9"/>
  <c r="AN1290" i="9"/>
  <c r="AM1290" i="9"/>
  <c r="AL1290" i="9"/>
  <c r="AQ1300" i="9"/>
  <c r="AP1300" i="9"/>
  <c r="AO1300" i="9"/>
  <c r="AN1300" i="9"/>
  <c r="AM1300" i="9"/>
  <c r="AL1300" i="9"/>
  <c r="AT1300" i="9"/>
  <c r="AS1300" i="9"/>
  <c r="AR1300" i="9"/>
  <c r="AR1249" i="9"/>
  <c r="AQ1249" i="9"/>
  <c r="AP1249" i="9"/>
  <c r="AO1249" i="9"/>
  <c r="AN1249" i="9"/>
  <c r="AM1249" i="9"/>
  <c r="AL1249" i="9"/>
  <c r="AT1249" i="9"/>
  <c r="AS1249" i="9"/>
  <c r="AT1278" i="9"/>
  <c r="AS1278" i="9"/>
  <c r="AR1278" i="9"/>
  <c r="AQ1278" i="9"/>
  <c r="AP1278" i="9"/>
  <c r="AO1278" i="9"/>
  <c r="AN1278" i="9"/>
  <c r="AM1278" i="9"/>
  <c r="AL1278" i="9"/>
  <c r="AT1177" i="9"/>
  <c r="AS1177" i="9"/>
  <c r="AR1177" i="9"/>
  <c r="AQ1177" i="9"/>
  <c r="AP1177" i="9"/>
  <c r="AO1177" i="9"/>
  <c r="AN1177" i="9"/>
  <c r="AM1177" i="9"/>
  <c r="AL1177" i="9"/>
  <c r="AT1224" i="9"/>
  <c r="AS1224" i="9"/>
  <c r="AR1224" i="9"/>
  <c r="AQ1224" i="9"/>
  <c r="AP1224" i="9"/>
  <c r="AO1224" i="9"/>
  <c r="AN1224" i="9"/>
  <c r="AM1224" i="9"/>
  <c r="AL1224" i="9"/>
  <c r="AQ1189" i="9"/>
  <c r="AP1189" i="9"/>
  <c r="AO1189" i="9"/>
  <c r="AN1189" i="9"/>
  <c r="AM1189" i="9"/>
  <c r="AL1189" i="9"/>
  <c r="AT1189" i="9"/>
  <c r="AS1189" i="9"/>
  <c r="AR1189" i="9"/>
  <c r="AT1251" i="9"/>
  <c r="AS1251" i="9"/>
  <c r="AR1251" i="9"/>
  <c r="AQ1251" i="9"/>
  <c r="AP1251" i="9"/>
  <c r="AO1251" i="9"/>
  <c r="AN1251" i="9"/>
  <c r="AM1251" i="9"/>
  <c r="AL1251" i="9"/>
  <c r="AT1220" i="9"/>
  <c r="AS1220" i="9"/>
  <c r="AR1220" i="9"/>
  <c r="AQ1220" i="9"/>
  <c r="AP1220" i="9"/>
  <c r="AO1220" i="9"/>
  <c r="AN1220" i="9"/>
  <c r="AM1220" i="9"/>
  <c r="AL1220" i="9"/>
  <c r="AT1213" i="9"/>
  <c r="AS1213" i="9"/>
  <c r="AR1213" i="9"/>
  <c r="AQ1213" i="9"/>
  <c r="AP1213" i="9"/>
  <c r="AO1213" i="9"/>
  <c r="AN1213" i="9"/>
  <c r="AM1213" i="9"/>
  <c r="AL1213" i="9"/>
  <c r="AT1206" i="9"/>
  <c r="AS1206" i="9"/>
  <c r="AR1206" i="9"/>
  <c r="AQ1206" i="9"/>
  <c r="AP1206" i="9"/>
  <c r="AO1206" i="9"/>
  <c r="AN1206" i="9"/>
  <c r="AM1206" i="9"/>
  <c r="AL1206" i="9"/>
  <c r="AQ1122" i="9"/>
  <c r="AP1122" i="9"/>
  <c r="AO1122" i="9"/>
  <c r="AN1122" i="9"/>
  <c r="AM1122" i="9"/>
  <c r="AL1122" i="9"/>
  <c r="AT1122" i="9"/>
  <c r="AS1122" i="9"/>
  <c r="AR1122" i="9"/>
  <c r="AT1167" i="9"/>
  <c r="AS1167" i="9"/>
  <c r="AR1167" i="9"/>
  <c r="AQ1167" i="9"/>
  <c r="AP1167" i="9"/>
  <c r="AO1167" i="9"/>
  <c r="AN1167" i="9"/>
  <c r="AM1167" i="9"/>
  <c r="AL1167" i="9"/>
  <c r="AT1090" i="9"/>
  <c r="AS1090" i="9"/>
  <c r="AR1090" i="9"/>
  <c r="AQ1090" i="9"/>
  <c r="AP1090" i="9"/>
  <c r="AO1090" i="9"/>
  <c r="AN1090" i="9"/>
  <c r="AM1090" i="9"/>
  <c r="AL1090" i="9"/>
  <c r="AT1089" i="9"/>
  <c r="AS1089" i="9"/>
  <c r="AR1089" i="9"/>
  <c r="AQ1089" i="9"/>
  <c r="AP1089" i="9"/>
  <c r="AO1089" i="9"/>
  <c r="AN1089" i="9"/>
  <c r="AM1089" i="9"/>
  <c r="AL1089" i="9"/>
  <c r="AT1115" i="9"/>
  <c r="AS1115" i="9"/>
  <c r="AR1115" i="9"/>
  <c r="AQ1115" i="9"/>
  <c r="AP1115" i="9"/>
  <c r="AO1115" i="9"/>
  <c r="AN1115" i="9"/>
  <c r="AM1115" i="9"/>
  <c r="AL1115" i="9"/>
  <c r="AT1076" i="9"/>
  <c r="AS1076" i="9"/>
  <c r="AR1076" i="9"/>
  <c r="AQ1076" i="9"/>
  <c r="AP1076" i="9"/>
  <c r="AO1076" i="9"/>
  <c r="AN1076" i="9"/>
  <c r="AM1076" i="9"/>
  <c r="AL1076" i="9"/>
  <c r="AT1002" i="9"/>
  <c r="AS1002" i="9"/>
  <c r="AR1002" i="9"/>
  <c r="AQ1002" i="9"/>
  <c r="AP1002" i="9"/>
  <c r="AO1002" i="9"/>
  <c r="AN1002" i="9"/>
  <c r="AM1002" i="9"/>
  <c r="AL1002" i="9"/>
  <c r="AT1095" i="9"/>
  <c r="AS1095" i="9"/>
  <c r="AR1095" i="9"/>
  <c r="AQ1095" i="9"/>
  <c r="AP1095" i="9"/>
  <c r="AO1095" i="9"/>
  <c r="AN1095" i="9"/>
  <c r="AM1095" i="9"/>
  <c r="AL1095" i="9"/>
  <c r="AR1069" i="9"/>
  <c r="AQ1069" i="9"/>
  <c r="AP1069" i="9"/>
  <c r="AO1069" i="9"/>
  <c r="AN1069" i="9"/>
  <c r="AM1069" i="9"/>
  <c r="AL1069" i="9"/>
  <c r="AT1069" i="9"/>
  <c r="AS1069" i="9"/>
  <c r="AT1005" i="9"/>
  <c r="AS1005" i="9"/>
  <c r="AR1005" i="9"/>
  <c r="AQ1005" i="9"/>
  <c r="AP1005" i="9"/>
  <c r="AO1005" i="9"/>
  <c r="AN1005" i="9"/>
  <c r="AM1005" i="9"/>
  <c r="AL1005" i="9"/>
  <c r="AT1047" i="9"/>
  <c r="AS1047" i="9"/>
  <c r="AR1047" i="9"/>
  <c r="AQ1047" i="9"/>
  <c r="AP1047" i="9"/>
  <c r="AO1047" i="9"/>
  <c r="AN1047" i="9"/>
  <c r="AM1047" i="9"/>
  <c r="AL1047" i="9"/>
  <c r="AT1008" i="9"/>
  <c r="AS1008" i="9"/>
  <c r="AR1008" i="9"/>
  <c r="AQ1008" i="9"/>
  <c r="AP1008" i="9"/>
  <c r="AO1008" i="9"/>
  <c r="AN1008" i="9"/>
  <c r="AM1008" i="9"/>
  <c r="AL1008" i="9"/>
  <c r="AT1033" i="9"/>
  <c r="AS1033" i="9"/>
  <c r="AR1033" i="9"/>
  <c r="AQ1033" i="9"/>
  <c r="AP1033" i="9"/>
  <c r="AO1033" i="9"/>
  <c r="AN1033" i="9"/>
  <c r="AM1033" i="9"/>
  <c r="AL1033" i="9"/>
  <c r="AT934" i="9"/>
  <c r="AS934" i="9"/>
  <c r="AR934" i="9"/>
  <c r="AQ934" i="9"/>
  <c r="AP934" i="9"/>
  <c r="AO934" i="9"/>
  <c r="AN934" i="9"/>
  <c r="AM934" i="9"/>
  <c r="AL934" i="9"/>
  <c r="AT971" i="9"/>
  <c r="AS971" i="9"/>
  <c r="AR971" i="9"/>
  <c r="AQ971" i="9"/>
  <c r="AP971" i="9"/>
  <c r="AO971" i="9"/>
  <c r="AN971" i="9"/>
  <c r="AM971" i="9"/>
  <c r="AL971" i="9"/>
  <c r="AQ912" i="9"/>
  <c r="AP912" i="9"/>
  <c r="AO912" i="9"/>
  <c r="AN912" i="9"/>
  <c r="AM912" i="9"/>
  <c r="AL912" i="9"/>
  <c r="AT912" i="9"/>
  <c r="AS912" i="9"/>
  <c r="AR912" i="9"/>
  <c r="AT923" i="9"/>
  <c r="AS923" i="9"/>
  <c r="AR923" i="9"/>
  <c r="AQ923" i="9"/>
  <c r="AP923" i="9"/>
  <c r="AO923" i="9"/>
  <c r="AN923" i="9"/>
  <c r="AM923" i="9"/>
  <c r="AL923" i="9"/>
  <c r="AR124" i="9"/>
  <c r="AQ124" i="9"/>
  <c r="AP124" i="9"/>
  <c r="AO124" i="9"/>
  <c r="AN124" i="9"/>
  <c r="AM124" i="9"/>
  <c r="AL124" i="9"/>
  <c r="AT124" i="9"/>
  <c r="AS124" i="9"/>
  <c r="AT119" i="9"/>
  <c r="AS119" i="9"/>
  <c r="AR119" i="9"/>
  <c r="AQ119" i="9"/>
  <c r="AP119" i="9"/>
  <c r="AO119" i="9"/>
  <c r="AN119" i="9"/>
  <c r="AM119" i="9"/>
  <c r="AL119" i="9"/>
  <c r="AT62" i="9"/>
  <c r="AS62" i="9"/>
  <c r="AR62" i="9"/>
  <c r="AQ62" i="9"/>
  <c r="AP62" i="9"/>
  <c r="AO62" i="9"/>
  <c r="AN62" i="9"/>
  <c r="AM62" i="9"/>
  <c r="AL62" i="9"/>
  <c r="AT66" i="9"/>
  <c r="AS66" i="9"/>
  <c r="AR66" i="9"/>
  <c r="AQ66" i="9"/>
  <c r="AP66" i="9"/>
  <c r="AO66" i="9"/>
  <c r="AN66" i="9"/>
  <c r="AM66" i="9"/>
  <c r="AL66" i="9"/>
  <c r="AT69" i="9"/>
  <c r="AS69" i="9"/>
  <c r="AR69" i="9"/>
  <c r="AQ69" i="9"/>
  <c r="AP69" i="9"/>
  <c r="AO69" i="9"/>
  <c r="AN69" i="9"/>
  <c r="AM69" i="9"/>
  <c r="AL69" i="9"/>
  <c r="AT49" i="9"/>
  <c r="AS49" i="9"/>
  <c r="AR49" i="9"/>
  <c r="AQ49" i="9"/>
  <c r="AP49" i="9"/>
  <c r="AO49" i="9"/>
  <c r="AN49" i="9"/>
  <c r="AM49" i="9"/>
  <c r="AL49" i="9"/>
  <c r="AT24" i="9"/>
  <c r="AS24" i="9"/>
  <c r="AR24" i="9"/>
  <c r="AQ24" i="9"/>
  <c r="AP24" i="9"/>
  <c r="AO24" i="9"/>
  <c r="AN24" i="9"/>
  <c r="AM24" i="9"/>
  <c r="AL24" i="9"/>
  <c r="K94" i="7"/>
  <c r="J36" i="8"/>
  <c r="O108" i="8"/>
  <c r="J108" i="8"/>
  <c r="J110" i="7"/>
  <c r="K134" i="8"/>
  <c r="O134" i="8"/>
  <c r="L130" i="7"/>
  <c r="R34" i="8"/>
  <c r="T34" i="8" s="1"/>
  <c r="J89" i="7"/>
  <c r="O110" i="8"/>
  <c r="J110" i="8"/>
  <c r="J80" i="8"/>
  <c r="O98" i="8"/>
  <c r="J98" i="8"/>
  <c r="AT1918" i="9"/>
  <c r="AS1918" i="9"/>
  <c r="AR1918" i="9"/>
  <c r="AQ1918" i="9"/>
  <c r="AP1918" i="9"/>
  <c r="AO1918" i="9"/>
  <c r="AN1918" i="9"/>
  <c r="AM1918" i="9"/>
  <c r="AL1918" i="9"/>
  <c r="BK100" i="9"/>
  <c r="BJ100" i="9"/>
  <c r="BI100" i="9"/>
  <c r="BH100" i="9"/>
  <c r="BG100" i="9"/>
  <c r="BF100" i="9"/>
  <c r="BE100" i="9"/>
  <c r="BD100" i="9"/>
  <c r="BC100" i="9"/>
  <c r="BK56" i="9"/>
  <c r="BJ56" i="9"/>
  <c r="BI56" i="9"/>
  <c r="BH56" i="9"/>
  <c r="BG56" i="9"/>
  <c r="BF56" i="9"/>
  <c r="BE56" i="9"/>
  <c r="BD56" i="9"/>
  <c r="BC56" i="9"/>
  <c r="BK99" i="9"/>
  <c r="BJ99" i="9"/>
  <c r="BI99" i="9"/>
  <c r="BH99" i="9"/>
  <c r="BG99" i="9"/>
  <c r="BF99" i="9"/>
  <c r="BE99" i="9"/>
  <c r="BD99" i="9"/>
  <c r="BC99" i="9"/>
  <c r="BH75" i="9"/>
  <c r="BG75" i="9"/>
  <c r="BF75" i="9"/>
  <c r="BE75" i="9"/>
  <c r="BD75" i="9"/>
  <c r="BC75" i="9"/>
  <c r="BK75" i="9"/>
  <c r="BJ75" i="9"/>
  <c r="BI75" i="9"/>
  <c r="AT1878" i="9"/>
  <c r="AS1878" i="9"/>
  <c r="AR1878" i="9"/>
  <c r="AQ1878" i="9"/>
  <c r="AP1878" i="9"/>
  <c r="AO1878" i="9"/>
  <c r="AN1878" i="9"/>
  <c r="AM1878" i="9"/>
  <c r="AL1878" i="9"/>
  <c r="AT1886" i="9"/>
  <c r="AS1886" i="9"/>
  <c r="AR1886" i="9"/>
  <c r="AQ1886" i="9"/>
  <c r="AP1886" i="9"/>
  <c r="AO1886" i="9"/>
  <c r="AN1886" i="9"/>
  <c r="AM1886" i="9"/>
  <c r="AL1886" i="9"/>
  <c r="BK58" i="9"/>
  <c r="BJ58" i="9"/>
  <c r="BI58" i="9"/>
  <c r="BH58" i="9"/>
  <c r="BG58" i="9"/>
  <c r="BF58" i="9"/>
  <c r="BE58" i="9"/>
  <c r="BD58" i="9"/>
  <c r="BC58" i="9"/>
  <c r="BI97" i="9"/>
  <c r="BH97" i="9"/>
  <c r="BG97" i="9"/>
  <c r="BF97" i="9"/>
  <c r="BE97" i="9"/>
  <c r="BD97" i="9"/>
  <c r="BC97" i="9"/>
  <c r="BK97" i="9"/>
  <c r="BJ97" i="9"/>
  <c r="BK81" i="9"/>
  <c r="BJ81" i="9"/>
  <c r="BI81" i="9"/>
  <c r="BH81" i="9"/>
  <c r="BG81" i="9"/>
  <c r="BF81" i="9"/>
  <c r="BE81" i="9"/>
  <c r="BD81" i="9"/>
  <c r="BC81" i="9"/>
  <c r="BK34" i="9"/>
  <c r="BJ34" i="9"/>
  <c r="BI34" i="9"/>
  <c r="BH34" i="9"/>
  <c r="BG34" i="9"/>
  <c r="BF34" i="9"/>
  <c r="BE34" i="9"/>
  <c r="BD34" i="9"/>
  <c r="BC34" i="9"/>
  <c r="BK21" i="9"/>
  <c r="BJ21" i="9"/>
  <c r="BI21" i="9"/>
  <c r="BH21" i="9"/>
  <c r="BG21" i="9"/>
  <c r="BF21" i="9"/>
  <c r="BE21" i="9"/>
  <c r="BD21" i="9"/>
  <c r="BC21" i="9"/>
  <c r="AS1903" i="9"/>
  <c r="AR1903" i="9"/>
  <c r="AQ1903" i="9"/>
  <c r="AP1903" i="9"/>
  <c r="AO1903" i="9"/>
  <c r="AN1903" i="9"/>
  <c r="AM1903" i="9"/>
  <c r="AL1903" i="9"/>
  <c r="AT1903" i="9"/>
  <c r="AT1714" i="9"/>
  <c r="AS1714" i="9"/>
  <c r="AR1714" i="9"/>
  <c r="AQ1714" i="9"/>
  <c r="AP1714" i="9"/>
  <c r="AO1714" i="9"/>
  <c r="AN1714" i="9"/>
  <c r="AM1714" i="9"/>
  <c r="AL1714" i="9"/>
  <c r="AO1904" i="9"/>
  <c r="AN1904" i="9"/>
  <c r="AM1904" i="9"/>
  <c r="AL1904" i="9"/>
  <c r="AT1904" i="9"/>
  <c r="AS1904" i="9"/>
  <c r="AR1904" i="9"/>
  <c r="AQ1904" i="9"/>
  <c r="AP1904" i="9"/>
  <c r="BK37" i="9"/>
  <c r="BJ37" i="9"/>
  <c r="BI37" i="9"/>
  <c r="BH37" i="9"/>
  <c r="BG37" i="9"/>
  <c r="BF37" i="9"/>
  <c r="BE37" i="9"/>
  <c r="BD37" i="9"/>
  <c r="BC37" i="9"/>
  <c r="AT1921" i="9"/>
  <c r="AS1921" i="9"/>
  <c r="AR1921" i="9"/>
  <c r="AQ1921" i="9"/>
  <c r="AP1921" i="9"/>
  <c r="AO1921" i="9"/>
  <c r="AN1921" i="9"/>
  <c r="AM1921" i="9"/>
  <c r="AL1921" i="9"/>
  <c r="AT1794" i="9"/>
  <c r="AS1794" i="9"/>
  <c r="AR1794" i="9"/>
  <c r="AQ1794" i="9"/>
  <c r="AP1794" i="9"/>
  <c r="AO1794" i="9"/>
  <c r="AN1794" i="9"/>
  <c r="AM1794" i="9"/>
  <c r="AL1794" i="9"/>
  <c r="AT1898" i="9"/>
  <c r="AS1898" i="9"/>
  <c r="AR1898" i="9"/>
  <c r="AQ1898" i="9"/>
  <c r="AP1898" i="9"/>
  <c r="AO1898" i="9"/>
  <c r="AN1898" i="9"/>
  <c r="AM1898" i="9"/>
  <c r="AL1898" i="9"/>
  <c r="BK44" i="9"/>
  <c r="BJ44" i="9"/>
  <c r="BI44" i="9"/>
  <c r="BH44" i="9"/>
  <c r="BG44" i="9"/>
  <c r="BF44" i="9"/>
  <c r="BE44" i="9"/>
  <c r="BD44" i="9"/>
  <c r="BC44" i="9"/>
  <c r="AT1915" i="9"/>
  <c r="AS1915" i="9"/>
  <c r="AR1915" i="9"/>
  <c r="AQ1915" i="9"/>
  <c r="AP1915" i="9"/>
  <c r="AO1915" i="9"/>
  <c r="AN1915" i="9"/>
  <c r="AM1915" i="9"/>
  <c r="AL1915" i="9"/>
  <c r="AT1746" i="9"/>
  <c r="AS1746" i="9"/>
  <c r="AR1746" i="9"/>
  <c r="AQ1746" i="9"/>
  <c r="AP1746" i="9"/>
  <c r="AO1746" i="9"/>
  <c r="AN1746" i="9"/>
  <c r="AM1746" i="9"/>
  <c r="AL1746" i="9"/>
  <c r="AT1908" i="9"/>
  <c r="AS1908" i="9"/>
  <c r="AR1908" i="9"/>
  <c r="AQ1908" i="9"/>
  <c r="AP1908" i="9"/>
  <c r="AO1908" i="9"/>
  <c r="AN1908" i="9"/>
  <c r="AM1908" i="9"/>
  <c r="AL1908" i="9"/>
  <c r="BK47" i="9"/>
  <c r="BJ47" i="9"/>
  <c r="BI47" i="9"/>
  <c r="BH47" i="9"/>
  <c r="BG47" i="9"/>
  <c r="BF47" i="9"/>
  <c r="BE47" i="9"/>
  <c r="BD47" i="9"/>
  <c r="BC47" i="9"/>
  <c r="AT1925" i="9"/>
  <c r="AS1925" i="9"/>
  <c r="AR1925" i="9"/>
  <c r="AQ1925" i="9"/>
  <c r="AP1925" i="9"/>
  <c r="AO1925" i="9"/>
  <c r="AN1925" i="9"/>
  <c r="AM1925" i="9"/>
  <c r="AL1925" i="9"/>
  <c r="AT1762" i="9"/>
  <c r="AS1762" i="9"/>
  <c r="AR1762" i="9"/>
  <c r="AQ1762" i="9"/>
  <c r="AP1762" i="9"/>
  <c r="AO1762" i="9"/>
  <c r="AN1762" i="9"/>
  <c r="AM1762" i="9"/>
  <c r="AL1762" i="9"/>
  <c r="AT1811" i="9"/>
  <c r="AS1811" i="9"/>
  <c r="AR1811" i="9"/>
  <c r="AQ1811" i="9"/>
  <c r="AP1811" i="9"/>
  <c r="AO1811" i="9"/>
  <c r="AN1811" i="9"/>
  <c r="AM1811" i="9"/>
  <c r="AL1811" i="9"/>
  <c r="AT1747" i="9"/>
  <c r="AS1747" i="9"/>
  <c r="AR1747" i="9"/>
  <c r="AQ1747" i="9"/>
  <c r="AP1747" i="9"/>
  <c r="AO1747" i="9"/>
  <c r="AN1747" i="9"/>
  <c r="AM1747" i="9"/>
  <c r="AL1747" i="9"/>
  <c r="AR1868" i="9"/>
  <c r="AQ1868" i="9"/>
  <c r="AP1868" i="9"/>
  <c r="AO1868" i="9"/>
  <c r="AN1868" i="9"/>
  <c r="AM1868" i="9"/>
  <c r="AL1868" i="9"/>
  <c r="AT1868" i="9"/>
  <c r="AS1868" i="9"/>
  <c r="AQ1804" i="9"/>
  <c r="AP1804" i="9"/>
  <c r="AO1804" i="9"/>
  <c r="AN1804" i="9"/>
  <c r="AM1804" i="9"/>
  <c r="AL1804" i="9"/>
  <c r="AT1804" i="9"/>
  <c r="AS1804" i="9"/>
  <c r="AR1804" i="9"/>
  <c r="AR1740" i="9"/>
  <c r="AQ1740" i="9"/>
  <c r="AP1740" i="9"/>
  <c r="AO1740" i="9"/>
  <c r="AN1740" i="9"/>
  <c r="AM1740" i="9"/>
  <c r="AL1740" i="9"/>
  <c r="AT1740" i="9"/>
  <c r="AS1740" i="9"/>
  <c r="AT1853" i="9"/>
  <c r="AS1853" i="9"/>
  <c r="AR1853" i="9"/>
  <c r="AQ1853" i="9"/>
  <c r="AP1853" i="9"/>
  <c r="AO1853" i="9"/>
  <c r="AN1853" i="9"/>
  <c r="AM1853" i="9"/>
  <c r="AL1853" i="9"/>
  <c r="AN1789" i="9"/>
  <c r="AM1789" i="9"/>
  <c r="AL1789" i="9"/>
  <c r="AT1789" i="9"/>
  <c r="AS1789" i="9"/>
  <c r="AR1789" i="9"/>
  <c r="AQ1789" i="9"/>
  <c r="AP1789" i="9"/>
  <c r="AO1789" i="9"/>
  <c r="AT1725" i="9"/>
  <c r="AS1725" i="9"/>
  <c r="AR1725" i="9"/>
  <c r="AQ1725" i="9"/>
  <c r="AP1725" i="9"/>
  <c r="AO1725" i="9"/>
  <c r="AN1725" i="9"/>
  <c r="AM1725" i="9"/>
  <c r="AL1725" i="9"/>
  <c r="AT1838" i="9"/>
  <c r="AS1838" i="9"/>
  <c r="AR1838" i="9"/>
  <c r="AQ1838" i="9"/>
  <c r="AP1838" i="9"/>
  <c r="AO1838" i="9"/>
  <c r="AN1838" i="9"/>
  <c r="AM1838" i="9"/>
  <c r="AL1838" i="9"/>
  <c r="AT1774" i="9"/>
  <c r="AS1774" i="9"/>
  <c r="AR1774" i="9"/>
  <c r="AQ1774" i="9"/>
  <c r="AP1774" i="9"/>
  <c r="AO1774" i="9"/>
  <c r="AN1774" i="9"/>
  <c r="AM1774" i="9"/>
  <c r="AL1774" i="9"/>
  <c r="AT1671" i="9"/>
  <c r="AS1671" i="9"/>
  <c r="AR1671" i="9"/>
  <c r="AQ1671" i="9"/>
  <c r="AP1671" i="9"/>
  <c r="AO1671" i="9"/>
  <c r="AN1671" i="9"/>
  <c r="AM1671" i="9"/>
  <c r="AL1671" i="9"/>
  <c r="AT1815" i="9"/>
  <c r="AS1815" i="9"/>
  <c r="AR1815" i="9"/>
  <c r="AQ1815" i="9"/>
  <c r="AP1815" i="9"/>
  <c r="AO1815" i="9"/>
  <c r="AN1815" i="9"/>
  <c r="AM1815" i="9"/>
  <c r="AL1815" i="9"/>
  <c r="AT1751" i="9"/>
  <c r="AS1751" i="9"/>
  <c r="AR1751" i="9"/>
  <c r="AQ1751" i="9"/>
  <c r="AP1751" i="9"/>
  <c r="AO1751" i="9"/>
  <c r="AN1751" i="9"/>
  <c r="AM1751" i="9"/>
  <c r="AL1751" i="9"/>
  <c r="AT1551" i="9"/>
  <c r="AS1551" i="9"/>
  <c r="AR1551" i="9"/>
  <c r="AQ1551" i="9"/>
  <c r="AP1551" i="9"/>
  <c r="AO1551" i="9"/>
  <c r="AN1551" i="9"/>
  <c r="AM1551" i="9"/>
  <c r="AL1551" i="9"/>
  <c r="AT1792" i="9"/>
  <c r="AS1792" i="9"/>
  <c r="AR1792" i="9"/>
  <c r="AQ1792" i="9"/>
  <c r="AP1792" i="9"/>
  <c r="AO1792" i="9"/>
  <c r="AN1792" i="9"/>
  <c r="AM1792" i="9"/>
  <c r="AL1792" i="9"/>
  <c r="AT1728" i="9"/>
  <c r="AS1728" i="9"/>
  <c r="AR1728" i="9"/>
  <c r="AQ1728" i="9"/>
  <c r="AP1728" i="9"/>
  <c r="AO1728" i="9"/>
  <c r="AN1728" i="9"/>
  <c r="AM1728" i="9"/>
  <c r="AL1728" i="9"/>
  <c r="AT1849" i="9"/>
  <c r="AS1849" i="9"/>
  <c r="AR1849" i="9"/>
  <c r="AQ1849" i="9"/>
  <c r="AP1849" i="9"/>
  <c r="AO1849" i="9"/>
  <c r="AN1849" i="9"/>
  <c r="AM1849" i="9"/>
  <c r="AL1849" i="9"/>
  <c r="AT1785" i="9"/>
  <c r="AS1785" i="9"/>
  <c r="AR1785" i="9"/>
  <c r="AQ1785" i="9"/>
  <c r="AP1785" i="9"/>
  <c r="AO1785" i="9"/>
  <c r="AN1785" i="9"/>
  <c r="AM1785" i="9"/>
  <c r="AL1785" i="9"/>
  <c r="AT1721" i="9"/>
  <c r="AS1721" i="9"/>
  <c r="AR1721" i="9"/>
  <c r="AQ1721" i="9"/>
  <c r="AP1721" i="9"/>
  <c r="AO1721" i="9"/>
  <c r="AN1721" i="9"/>
  <c r="AM1721" i="9"/>
  <c r="AL1721" i="9"/>
  <c r="AT1696" i="9"/>
  <c r="AS1696" i="9"/>
  <c r="AR1696" i="9"/>
  <c r="AQ1696" i="9"/>
  <c r="AP1696" i="9"/>
  <c r="AO1696" i="9"/>
  <c r="AN1696" i="9"/>
  <c r="AM1696" i="9"/>
  <c r="AL1696" i="9"/>
  <c r="AQ1632" i="9"/>
  <c r="AP1632" i="9"/>
  <c r="AO1632" i="9"/>
  <c r="AN1632" i="9"/>
  <c r="AM1632" i="9"/>
  <c r="AL1632" i="9"/>
  <c r="AT1632" i="9"/>
  <c r="AS1632" i="9"/>
  <c r="AR1632" i="9"/>
  <c r="AN1568" i="9"/>
  <c r="AM1568" i="9"/>
  <c r="AL1568" i="9"/>
  <c r="AT1568" i="9"/>
  <c r="AS1568" i="9"/>
  <c r="AR1568" i="9"/>
  <c r="AQ1568" i="9"/>
  <c r="AP1568" i="9"/>
  <c r="AO1568" i="9"/>
  <c r="AT1673" i="9"/>
  <c r="AS1673" i="9"/>
  <c r="AR1673" i="9"/>
  <c r="AQ1673" i="9"/>
  <c r="AP1673" i="9"/>
  <c r="AO1673" i="9"/>
  <c r="AN1673" i="9"/>
  <c r="AM1673" i="9"/>
  <c r="AL1673" i="9"/>
  <c r="AT1609" i="9"/>
  <c r="AS1609" i="9"/>
  <c r="AR1609" i="9"/>
  <c r="AQ1609" i="9"/>
  <c r="AP1609" i="9"/>
  <c r="AO1609" i="9"/>
  <c r="AN1609" i="9"/>
  <c r="AM1609" i="9"/>
  <c r="AL1609" i="9"/>
  <c r="AT1495" i="9"/>
  <c r="AS1495" i="9"/>
  <c r="AR1495" i="9"/>
  <c r="AQ1495" i="9"/>
  <c r="AP1495" i="9"/>
  <c r="AO1495" i="9"/>
  <c r="AN1495" i="9"/>
  <c r="AM1495" i="9"/>
  <c r="AL1495" i="9"/>
  <c r="AT1650" i="9"/>
  <c r="AS1650" i="9"/>
  <c r="AR1650" i="9"/>
  <c r="AQ1650" i="9"/>
  <c r="AP1650" i="9"/>
  <c r="AO1650" i="9"/>
  <c r="AN1650" i="9"/>
  <c r="AM1650" i="9"/>
  <c r="AL1650" i="9"/>
  <c r="AQ1586" i="9"/>
  <c r="AP1586" i="9"/>
  <c r="AO1586" i="9"/>
  <c r="AN1586" i="9"/>
  <c r="AM1586" i="9"/>
  <c r="AL1586" i="9"/>
  <c r="AT1586" i="9"/>
  <c r="AS1586" i="9"/>
  <c r="AR1586" i="9"/>
  <c r="AT1459" i="9"/>
  <c r="AS1459" i="9"/>
  <c r="AR1459" i="9"/>
  <c r="AQ1459" i="9"/>
  <c r="AP1459" i="9"/>
  <c r="AO1459" i="9"/>
  <c r="AN1459" i="9"/>
  <c r="AM1459" i="9"/>
  <c r="AL1459" i="9"/>
  <c r="AT1659" i="9"/>
  <c r="AS1659" i="9"/>
  <c r="AR1659" i="9"/>
  <c r="AQ1659" i="9"/>
  <c r="AP1659" i="9"/>
  <c r="AO1659" i="9"/>
  <c r="AN1659" i="9"/>
  <c r="AM1659" i="9"/>
  <c r="AL1659" i="9"/>
  <c r="AT1595" i="9"/>
  <c r="AS1595" i="9"/>
  <c r="AR1595" i="9"/>
  <c r="AQ1595" i="9"/>
  <c r="AP1595" i="9"/>
  <c r="AO1595" i="9"/>
  <c r="AN1595" i="9"/>
  <c r="AM1595" i="9"/>
  <c r="AL1595" i="9"/>
  <c r="AT1527" i="9"/>
  <c r="AS1527" i="9"/>
  <c r="AR1527" i="9"/>
  <c r="AQ1527" i="9"/>
  <c r="AP1527" i="9"/>
  <c r="AO1527" i="9"/>
  <c r="AN1527" i="9"/>
  <c r="AM1527" i="9"/>
  <c r="AL1527" i="9"/>
  <c r="AT1660" i="9"/>
  <c r="AS1660" i="9"/>
  <c r="AR1660" i="9"/>
  <c r="AQ1660" i="9"/>
  <c r="AP1660" i="9"/>
  <c r="AO1660" i="9"/>
  <c r="AN1660" i="9"/>
  <c r="AM1660" i="9"/>
  <c r="AL1660" i="9"/>
  <c r="AT1596" i="9"/>
  <c r="AS1596" i="9"/>
  <c r="AR1596" i="9"/>
  <c r="AQ1596" i="9"/>
  <c r="AP1596" i="9"/>
  <c r="AO1596" i="9"/>
  <c r="AN1596" i="9"/>
  <c r="AM1596" i="9"/>
  <c r="AL1596" i="9"/>
  <c r="AT1463" i="9"/>
  <c r="AS1463" i="9"/>
  <c r="AR1463" i="9"/>
  <c r="AQ1463" i="9"/>
  <c r="AP1463" i="9"/>
  <c r="AO1463" i="9"/>
  <c r="AN1463" i="9"/>
  <c r="AM1463" i="9"/>
  <c r="AL1463" i="9"/>
  <c r="AT1637" i="9"/>
  <c r="AS1637" i="9"/>
  <c r="AR1637" i="9"/>
  <c r="AQ1637" i="9"/>
  <c r="AP1637" i="9"/>
  <c r="AO1637" i="9"/>
  <c r="AN1637" i="9"/>
  <c r="AM1637" i="9"/>
  <c r="AL1637" i="9"/>
  <c r="AT1573" i="9"/>
  <c r="AS1573" i="9"/>
  <c r="AR1573" i="9"/>
  <c r="AQ1573" i="9"/>
  <c r="AP1573" i="9"/>
  <c r="AO1573" i="9"/>
  <c r="AN1573" i="9"/>
  <c r="AM1573" i="9"/>
  <c r="AL1573" i="9"/>
  <c r="AT1678" i="9"/>
  <c r="AS1678" i="9"/>
  <c r="AR1678" i="9"/>
  <c r="AQ1678" i="9"/>
  <c r="AP1678" i="9"/>
  <c r="AO1678" i="9"/>
  <c r="AN1678" i="9"/>
  <c r="AM1678" i="9"/>
  <c r="AL1678" i="9"/>
  <c r="AT1614" i="9"/>
  <c r="AS1614" i="9"/>
  <c r="AR1614" i="9"/>
  <c r="AQ1614" i="9"/>
  <c r="AP1614" i="9"/>
  <c r="AO1614" i="9"/>
  <c r="AN1614" i="9"/>
  <c r="AM1614" i="9"/>
  <c r="AL1614" i="9"/>
  <c r="AT1550" i="9"/>
  <c r="AS1550" i="9"/>
  <c r="AR1550" i="9"/>
  <c r="AQ1550" i="9"/>
  <c r="AP1550" i="9"/>
  <c r="AO1550" i="9"/>
  <c r="AN1550" i="9"/>
  <c r="AM1550" i="9"/>
  <c r="AL1550" i="9"/>
  <c r="AT1504" i="9"/>
  <c r="AS1504" i="9"/>
  <c r="AR1504" i="9"/>
  <c r="AQ1504" i="9"/>
  <c r="AP1504" i="9"/>
  <c r="AO1504" i="9"/>
  <c r="AN1504" i="9"/>
  <c r="AM1504" i="9"/>
  <c r="AL1504" i="9"/>
  <c r="AT1529" i="9"/>
  <c r="AS1529" i="9"/>
  <c r="AR1529" i="9"/>
  <c r="AQ1529" i="9"/>
  <c r="AP1529" i="9"/>
  <c r="AO1529" i="9"/>
  <c r="AN1529" i="9"/>
  <c r="AM1529" i="9"/>
  <c r="AL1529" i="9"/>
  <c r="AT1461" i="9"/>
  <c r="AS1461" i="9"/>
  <c r="AR1461" i="9"/>
  <c r="AQ1461" i="9"/>
  <c r="AP1461" i="9"/>
  <c r="AO1461" i="9"/>
  <c r="AN1461" i="9"/>
  <c r="AM1461" i="9"/>
  <c r="AL1461" i="9"/>
  <c r="AT1482" i="9"/>
  <c r="AS1482" i="9"/>
  <c r="AR1482" i="9"/>
  <c r="AQ1482" i="9"/>
  <c r="AP1482" i="9"/>
  <c r="AO1482" i="9"/>
  <c r="AN1482" i="9"/>
  <c r="AM1482" i="9"/>
  <c r="AL1482" i="9"/>
  <c r="AT1523" i="9"/>
  <c r="AS1523" i="9"/>
  <c r="AR1523" i="9"/>
  <c r="AQ1523" i="9"/>
  <c r="AP1523" i="9"/>
  <c r="AO1523" i="9"/>
  <c r="AN1523" i="9"/>
  <c r="AM1523" i="9"/>
  <c r="AL1523" i="9"/>
  <c r="AL1454" i="9"/>
  <c r="AT1454" i="9"/>
  <c r="AS1454" i="9"/>
  <c r="AR1454" i="9"/>
  <c r="AQ1454" i="9"/>
  <c r="AP1454" i="9"/>
  <c r="AO1454" i="9"/>
  <c r="AN1454" i="9"/>
  <c r="AM1454" i="9"/>
  <c r="AT1484" i="9"/>
  <c r="AS1484" i="9"/>
  <c r="AR1484" i="9"/>
  <c r="AQ1484" i="9"/>
  <c r="AP1484" i="9"/>
  <c r="AO1484" i="9"/>
  <c r="AN1484" i="9"/>
  <c r="AM1484" i="9"/>
  <c r="AL1484" i="9"/>
  <c r="AT1517" i="9"/>
  <c r="AS1517" i="9"/>
  <c r="AR1517" i="9"/>
  <c r="AQ1517" i="9"/>
  <c r="AP1517" i="9"/>
  <c r="AO1517" i="9"/>
  <c r="AN1517" i="9"/>
  <c r="AM1517" i="9"/>
  <c r="AL1517" i="9"/>
  <c r="AT1446" i="9"/>
  <c r="AS1446" i="9"/>
  <c r="AR1446" i="9"/>
  <c r="AQ1446" i="9"/>
  <c r="AP1446" i="9"/>
  <c r="AO1446" i="9"/>
  <c r="AN1446" i="9"/>
  <c r="AM1446" i="9"/>
  <c r="AL1446" i="9"/>
  <c r="AT1494" i="9"/>
  <c r="AS1494" i="9"/>
  <c r="AR1494" i="9"/>
  <c r="AQ1494" i="9"/>
  <c r="AP1494" i="9"/>
  <c r="AO1494" i="9"/>
  <c r="AN1494" i="9"/>
  <c r="AM1494" i="9"/>
  <c r="AL1494" i="9"/>
  <c r="AT1427" i="9"/>
  <c r="AS1427" i="9"/>
  <c r="AR1427" i="9"/>
  <c r="AQ1427" i="9"/>
  <c r="AP1427" i="9"/>
  <c r="AO1427" i="9"/>
  <c r="AN1427" i="9"/>
  <c r="AM1427" i="9"/>
  <c r="AL1427" i="9"/>
  <c r="AT1365" i="9"/>
  <c r="AS1365" i="9"/>
  <c r="AR1365" i="9"/>
  <c r="AQ1365" i="9"/>
  <c r="AP1365" i="9"/>
  <c r="AO1365" i="9"/>
  <c r="AN1365" i="9"/>
  <c r="AM1365" i="9"/>
  <c r="AL1365" i="9"/>
  <c r="AT1404" i="9"/>
  <c r="AS1404" i="9"/>
  <c r="AR1404" i="9"/>
  <c r="AQ1404" i="9"/>
  <c r="AP1404" i="9"/>
  <c r="AO1404" i="9"/>
  <c r="AN1404" i="9"/>
  <c r="AM1404" i="9"/>
  <c r="AL1404" i="9"/>
  <c r="AT1389" i="9"/>
  <c r="AS1389" i="9"/>
  <c r="AR1389" i="9"/>
  <c r="AQ1389" i="9"/>
  <c r="AP1389" i="9"/>
  <c r="AO1389" i="9"/>
  <c r="AN1389" i="9"/>
  <c r="AM1389" i="9"/>
  <c r="AL1389" i="9"/>
  <c r="AN1422" i="9"/>
  <c r="AM1422" i="9"/>
  <c r="AL1422" i="9"/>
  <c r="AT1422" i="9"/>
  <c r="AS1422" i="9"/>
  <c r="AR1422" i="9"/>
  <c r="AQ1422" i="9"/>
  <c r="AP1422" i="9"/>
  <c r="AO1422" i="9"/>
  <c r="AS1447" i="9"/>
  <c r="AR1447" i="9"/>
  <c r="AQ1447" i="9"/>
  <c r="AP1447" i="9"/>
  <c r="AO1447" i="9"/>
  <c r="AN1447" i="9"/>
  <c r="AM1447" i="9"/>
  <c r="AL1447" i="9"/>
  <c r="AT1447" i="9"/>
  <c r="AT1383" i="9"/>
  <c r="AS1383" i="9"/>
  <c r="AR1383" i="9"/>
  <c r="AQ1383" i="9"/>
  <c r="AP1383" i="9"/>
  <c r="AO1383" i="9"/>
  <c r="AN1383" i="9"/>
  <c r="AM1383" i="9"/>
  <c r="AL1383" i="9"/>
  <c r="AT1400" i="9"/>
  <c r="AS1400" i="9"/>
  <c r="AR1400" i="9"/>
  <c r="AQ1400" i="9"/>
  <c r="AP1400" i="9"/>
  <c r="AO1400" i="9"/>
  <c r="AN1400" i="9"/>
  <c r="AM1400" i="9"/>
  <c r="AL1400" i="9"/>
  <c r="AT1425" i="9"/>
  <c r="AS1425" i="9"/>
  <c r="AR1425" i="9"/>
  <c r="AQ1425" i="9"/>
  <c r="AP1425" i="9"/>
  <c r="AO1425" i="9"/>
  <c r="AN1425" i="9"/>
  <c r="AM1425" i="9"/>
  <c r="AL1425" i="9"/>
  <c r="AS1466" i="9"/>
  <c r="AR1466" i="9"/>
  <c r="AQ1466" i="9"/>
  <c r="AP1466" i="9"/>
  <c r="AO1466" i="9"/>
  <c r="AN1466" i="9"/>
  <c r="AM1466" i="9"/>
  <c r="AL1466" i="9"/>
  <c r="AT1466" i="9"/>
  <c r="AT1402" i="9"/>
  <c r="AS1402" i="9"/>
  <c r="AR1402" i="9"/>
  <c r="AQ1402" i="9"/>
  <c r="AP1402" i="9"/>
  <c r="AO1402" i="9"/>
  <c r="AN1402" i="9"/>
  <c r="AM1402" i="9"/>
  <c r="AL1402" i="9"/>
  <c r="AT1341" i="9"/>
  <c r="AS1341" i="9"/>
  <c r="AR1341" i="9"/>
  <c r="AQ1341" i="9"/>
  <c r="AP1341" i="9"/>
  <c r="AO1341" i="9"/>
  <c r="AN1341" i="9"/>
  <c r="AM1341" i="9"/>
  <c r="AL1341" i="9"/>
  <c r="AQ1342" i="9"/>
  <c r="AP1342" i="9"/>
  <c r="AO1342" i="9"/>
  <c r="AN1342" i="9"/>
  <c r="AM1342" i="9"/>
  <c r="AL1342" i="9"/>
  <c r="AT1342" i="9"/>
  <c r="AS1342" i="9"/>
  <c r="AR1342" i="9"/>
  <c r="AT1261" i="9"/>
  <c r="AS1261" i="9"/>
  <c r="AR1261" i="9"/>
  <c r="AQ1261" i="9"/>
  <c r="AP1261" i="9"/>
  <c r="AO1261" i="9"/>
  <c r="AN1261" i="9"/>
  <c r="AM1261" i="9"/>
  <c r="AL1261" i="9"/>
  <c r="AT1362" i="9"/>
  <c r="AS1362" i="9"/>
  <c r="AR1362" i="9"/>
  <c r="AQ1362" i="9"/>
  <c r="AP1362" i="9"/>
  <c r="AO1362" i="9"/>
  <c r="AN1362" i="9"/>
  <c r="AM1362" i="9"/>
  <c r="AL1362" i="9"/>
  <c r="AT1339" i="9"/>
  <c r="AS1339" i="9"/>
  <c r="AR1339" i="9"/>
  <c r="AQ1339" i="9"/>
  <c r="AP1339" i="9"/>
  <c r="AO1339" i="9"/>
  <c r="AN1339" i="9"/>
  <c r="AM1339" i="9"/>
  <c r="AL1339" i="9"/>
  <c r="AT1273" i="9"/>
  <c r="AS1273" i="9"/>
  <c r="AR1273" i="9"/>
  <c r="AQ1273" i="9"/>
  <c r="AP1273" i="9"/>
  <c r="AO1273" i="9"/>
  <c r="AN1273" i="9"/>
  <c r="AM1273" i="9"/>
  <c r="AL1273" i="9"/>
  <c r="AS1282" i="9"/>
  <c r="AR1282" i="9"/>
  <c r="AQ1282" i="9"/>
  <c r="AP1282" i="9"/>
  <c r="AO1282" i="9"/>
  <c r="AN1282" i="9"/>
  <c r="AM1282" i="9"/>
  <c r="AL1282" i="9"/>
  <c r="AT1282" i="9"/>
  <c r="AT1291" i="9"/>
  <c r="AS1291" i="9"/>
  <c r="AR1291" i="9"/>
  <c r="AQ1291" i="9"/>
  <c r="AP1291" i="9"/>
  <c r="AO1291" i="9"/>
  <c r="AN1291" i="9"/>
  <c r="AM1291" i="9"/>
  <c r="AL1291" i="9"/>
  <c r="AT1292" i="9"/>
  <c r="AS1292" i="9"/>
  <c r="AR1292" i="9"/>
  <c r="AQ1292" i="9"/>
  <c r="AP1292" i="9"/>
  <c r="AO1292" i="9"/>
  <c r="AN1292" i="9"/>
  <c r="AM1292" i="9"/>
  <c r="AL1292" i="9"/>
  <c r="AT1317" i="9"/>
  <c r="AS1317" i="9"/>
  <c r="AR1317" i="9"/>
  <c r="AQ1317" i="9"/>
  <c r="AP1317" i="9"/>
  <c r="AO1317" i="9"/>
  <c r="AN1317" i="9"/>
  <c r="AM1317" i="9"/>
  <c r="AL1317" i="9"/>
  <c r="AT1207" i="9"/>
  <c r="AS1207" i="9"/>
  <c r="AR1207" i="9"/>
  <c r="AQ1207" i="9"/>
  <c r="AP1207" i="9"/>
  <c r="AO1207" i="9"/>
  <c r="AN1207" i="9"/>
  <c r="AM1207" i="9"/>
  <c r="AL1207" i="9"/>
  <c r="AT1270" i="9"/>
  <c r="AS1270" i="9"/>
  <c r="AR1270" i="9"/>
  <c r="AQ1270" i="9"/>
  <c r="AP1270" i="9"/>
  <c r="AO1270" i="9"/>
  <c r="AN1270" i="9"/>
  <c r="AM1270" i="9"/>
  <c r="AL1270" i="9"/>
  <c r="AT1303" i="9"/>
  <c r="AS1303" i="9"/>
  <c r="AR1303" i="9"/>
  <c r="AQ1303" i="9"/>
  <c r="AP1303" i="9"/>
  <c r="AO1303" i="9"/>
  <c r="AN1303" i="9"/>
  <c r="AM1303" i="9"/>
  <c r="AL1303" i="9"/>
  <c r="AT1328" i="9"/>
  <c r="AS1328" i="9"/>
  <c r="AR1328" i="9"/>
  <c r="AQ1328" i="9"/>
  <c r="AP1328" i="9"/>
  <c r="AO1328" i="9"/>
  <c r="AN1328" i="9"/>
  <c r="AM1328" i="9"/>
  <c r="AL1328" i="9"/>
  <c r="AP1259" i="9"/>
  <c r="AO1259" i="9"/>
  <c r="AN1259" i="9"/>
  <c r="AM1259" i="9"/>
  <c r="AL1259" i="9"/>
  <c r="AT1259" i="9"/>
  <c r="AS1259" i="9"/>
  <c r="AR1259" i="9"/>
  <c r="AQ1259" i="9"/>
  <c r="AQ1216" i="9"/>
  <c r="AP1216" i="9"/>
  <c r="AO1216" i="9"/>
  <c r="AN1216" i="9"/>
  <c r="AM1216" i="9"/>
  <c r="AL1216" i="9"/>
  <c r="AT1216" i="9"/>
  <c r="AS1216" i="9"/>
  <c r="AR1216" i="9"/>
  <c r="AT1241" i="9"/>
  <c r="AS1241" i="9"/>
  <c r="AR1241" i="9"/>
  <c r="AQ1241" i="9"/>
  <c r="AP1241" i="9"/>
  <c r="AO1241" i="9"/>
  <c r="AN1241" i="9"/>
  <c r="AM1241" i="9"/>
  <c r="AL1241" i="9"/>
  <c r="AP1179" i="9"/>
  <c r="AO1179" i="9"/>
  <c r="AN1179" i="9"/>
  <c r="AM1179" i="9"/>
  <c r="AL1179" i="9"/>
  <c r="AT1179" i="9"/>
  <c r="AS1179" i="9"/>
  <c r="AR1179" i="9"/>
  <c r="AQ1179" i="9"/>
  <c r="AT1210" i="9"/>
  <c r="AS1210" i="9"/>
  <c r="AR1210" i="9"/>
  <c r="AQ1210" i="9"/>
  <c r="AP1210" i="9"/>
  <c r="AO1210" i="9"/>
  <c r="AN1210" i="9"/>
  <c r="AM1210" i="9"/>
  <c r="AL1210" i="9"/>
  <c r="AT1243" i="9"/>
  <c r="AS1243" i="9"/>
  <c r="AR1243" i="9"/>
  <c r="AQ1243" i="9"/>
  <c r="AP1243" i="9"/>
  <c r="AO1243" i="9"/>
  <c r="AN1243" i="9"/>
  <c r="AM1243" i="9"/>
  <c r="AL1243" i="9"/>
  <c r="AT1169" i="9"/>
  <c r="AS1169" i="9"/>
  <c r="AR1169" i="9"/>
  <c r="AQ1169" i="9"/>
  <c r="AP1169" i="9"/>
  <c r="AO1169" i="9"/>
  <c r="AN1169" i="9"/>
  <c r="AM1169" i="9"/>
  <c r="AL1169" i="9"/>
  <c r="AT1212" i="9"/>
  <c r="AS1212" i="9"/>
  <c r="AR1212" i="9"/>
  <c r="AQ1212" i="9"/>
  <c r="AP1212" i="9"/>
  <c r="AO1212" i="9"/>
  <c r="AN1212" i="9"/>
  <c r="AM1212" i="9"/>
  <c r="AL1212" i="9"/>
  <c r="AT1205" i="9"/>
  <c r="AS1205" i="9"/>
  <c r="AR1205" i="9"/>
  <c r="AQ1205" i="9"/>
  <c r="AP1205" i="9"/>
  <c r="AO1205" i="9"/>
  <c r="AN1205" i="9"/>
  <c r="AM1205" i="9"/>
  <c r="AL1205" i="9"/>
  <c r="AT1262" i="9"/>
  <c r="AS1262" i="9"/>
  <c r="AR1262" i="9"/>
  <c r="AQ1262" i="9"/>
  <c r="AP1262" i="9"/>
  <c r="AO1262" i="9"/>
  <c r="AN1262" i="9"/>
  <c r="AM1262" i="9"/>
  <c r="AL1262" i="9"/>
  <c r="AT1198" i="9"/>
  <c r="AS1198" i="9"/>
  <c r="AR1198" i="9"/>
  <c r="AQ1198" i="9"/>
  <c r="AP1198" i="9"/>
  <c r="AO1198" i="9"/>
  <c r="AN1198" i="9"/>
  <c r="AM1198" i="9"/>
  <c r="AL1198" i="9"/>
  <c r="AT1173" i="9"/>
  <c r="AS1173" i="9"/>
  <c r="AR1173" i="9"/>
  <c r="AQ1173" i="9"/>
  <c r="AP1173" i="9"/>
  <c r="AO1173" i="9"/>
  <c r="AN1173" i="9"/>
  <c r="AM1173" i="9"/>
  <c r="AL1173" i="9"/>
  <c r="AT1080" i="9"/>
  <c r="AS1080" i="9"/>
  <c r="AR1080" i="9"/>
  <c r="AQ1080" i="9"/>
  <c r="AP1080" i="9"/>
  <c r="AO1080" i="9"/>
  <c r="AN1080" i="9"/>
  <c r="AM1080" i="9"/>
  <c r="AL1080" i="9"/>
  <c r="AT1142" i="9"/>
  <c r="AS1142" i="9"/>
  <c r="AR1142" i="9"/>
  <c r="AQ1142" i="9"/>
  <c r="AP1142" i="9"/>
  <c r="AO1142" i="9"/>
  <c r="AN1142" i="9"/>
  <c r="AM1142" i="9"/>
  <c r="AL1142" i="9"/>
  <c r="AT1159" i="9"/>
  <c r="AS1159" i="9"/>
  <c r="AR1159" i="9"/>
  <c r="AQ1159" i="9"/>
  <c r="AP1159" i="9"/>
  <c r="AO1159" i="9"/>
  <c r="AN1159" i="9"/>
  <c r="AM1159" i="9"/>
  <c r="AL1159" i="9"/>
  <c r="AT1192" i="9"/>
  <c r="AS1192" i="9"/>
  <c r="AR1192" i="9"/>
  <c r="AQ1192" i="9"/>
  <c r="AP1192" i="9"/>
  <c r="AO1192" i="9"/>
  <c r="AN1192" i="9"/>
  <c r="AM1192" i="9"/>
  <c r="AL1192" i="9"/>
  <c r="AT1145" i="9"/>
  <c r="AS1145" i="9"/>
  <c r="AR1145" i="9"/>
  <c r="AQ1145" i="9"/>
  <c r="AP1145" i="9"/>
  <c r="AO1145" i="9"/>
  <c r="AN1145" i="9"/>
  <c r="AM1145" i="9"/>
  <c r="AL1145" i="9"/>
  <c r="AT1138" i="9"/>
  <c r="AS1138" i="9"/>
  <c r="AR1138" i="9"/>
  <c r="AQ1138" i="9"/>
  <c r="AP1138" i="9"/>
  <c r="AO1138" i="9"/>
  <c r="AN1138" i="9"/>
  <c r="AM1138" i="9"/>
  <c r="AL1138" i="9"/>
  <c r="AR1081" i="9"/>
  <c r="AQ1081" i="9"/>
  <c r="AP1081" i="9"/>
  <c r="AO1081" i="9"/>
  <c r="AN1081" i="9"/>
  <c r="AM1081" i="9"/>
  <c r="AL1081" i="9"/>
  <c r="AT1081" i="9"/>
  <c r="AS1081" i="9"/>
  <c r="AO1107" i="9"/>
  <c r="AN1107" i="9"/>
  <c r="AM1107" i="9"/>
  <c r="AL1107" i="9"/>
  <c r="AT1107" i="9"/>
  <c r="AS1107" i="9"/>
  <c r="AR1107" i="9"/>
  <c r="AQ1107" i="9"/>
  <c r="AP1107" i="9"/>
  <c r="AT1026" i="9"/>
  <c r="AS1026" i="9"/>
  <c r="AR1026" i="9"/>
  <c r="AQ1026" i="9"/>
  <c r="AP1026" i="9"/>
  <c r="AO1026" i="9"/>
  <c r="AN1026" i="9"/>
  <c r="AM1026" i="9"/>
  <c r="AL1026" i="9"/>
  <c r="AT1066" i="9"/>
  <c r="AS1066" i="9"/>
  <c r="AR1066" i="9"/>
  <c r="AQ1066" i="9"/>
  <c r="AP1066" i="9"/>
  <c r="AO1066" i="9"/>
  <c r="AN1066" i="9"/>
  <c r="AM1066" i="9"/>
  <c r="AL1066" i="9"/>
  <c r="AT1101" i="9"/>
  <c r="AS1101" i="9"/>
  <c r="AR1101" i="9"/>
  <c r="AQ1101" i="9"/>
  <c r="AP1101" i="9"/>
  <c r="AO1101" i="9"/>
  <c r="AN1101" i="9"/>
  <c r="AM1101" i="9"/>
  <c r="AL1101" i="9"/>
  <c r="AT991" i="9"/>
  <c r="AS991" i="9"/>
  <c r="AR991" i="9"/>
  <c r="AQ991" i="9"/>
  <c r="AP991" i="9"/>
  <c r="AO991" i="9"/>
  <c r="AN991" i="9"/>
  <c r="AM991" i="9"/>
  <c r="AL991" i="9"/>
  <c r="AS1051" i="9"/>
  <c r="AR1051" i="9"/>
  <c r="AQ1051" i="9"/>
  <c r="AP1051" i="9"/>
  <c r="AO1051" i="9"/>
  <c r="AN1051" i="9"/>
  <c r="AM1051" i="9"/>
  <c r="AL1051" i="9"/>
  <c r="AT1051" i="9"/>
  <c r="AT1087" i="9"/>
  <c r="AS1087" i="9"/>
  <c r="AR1087" i="9"/>
  <c r="AQ1087" i="9"/>
  <c r="AP1087" i="9"/>
  <c r="AO1087" i="9"/>
  <c r="AN1087" i="9"/>
  <c r="AM1087" i="9"/>
  <c r="AL1087" i="9"/>
  <c r="AP1028" i="9"/>
  <c r="AO1028" i="9"/>
  <c r="AN1028" i="9"/>
  <c r="AM1028" i="9"/>
  <c r="AL1028" i="9"/>
  <c r="AT1028" i="9"/>
  <c r="AS1028" i="9"/>
  <c r="AR1028" i="9"/>
  <c r="AQ1028" i="9"/>
  <c r="AT1061" i="9"/>
  <c r="AS1061" i="9"/>
  <c r="AR1061" i="9"/>
  <c r="AQ1061" i="9"/>
  <c r="AP1061" i="9"/>
  <c r="AO1061" i="9"/>
  <c r="AN1061" i="9"/>
  <c r="AM1061" i="9"/>
  <c r="AL1061" i="9"/>
  <c r="AT997" i="9"/>
  <c r="AS997" i="9"/>
  <c r="AR997" i="9"/>
  <c r="AQ997" i="9"/>
  <c r="AP997" i="9"/>
  <c r="AO997" i="9"/>
  <c r="AN997" i="9"/>
  <c r="AM997" i="9"/>
  <c r="AL997" i="9"/>
  <c r="AT1022" i="9"/>
  <c r="AS1022" i="9"/>
  <c r="AR1022" i="9"/>
  <c r="AQ1022" i="9"/>
  <c r="AP1022" i="9"/>
  <c r="AO1022" i="9"/>
  <c r="AN1022" i="9"/>
  <c r="AM1022" i="9"/>
  <c r="AL1022" i="9"/>
  <c r="AT1039" i="9"/>
  <c r="AS1039" i="9"/>
  <c r="AR1039" i="9"/>
  <c r="AQ1039" i="9"/>
  <c r="AP1039" i="9"/>
  <c r="AO1039" i="9"/>
  <c r="AN1039" i="9"/>
  <c r="AM1039" i="9"/>
  <c r="AL1039" i="9"/>
  <c r="AT988" i="9"/>
  <c r="AS988" i="9"/>
  <c r="AR988" i="9"/>
  <c r="AQ988" i="9"/>
  <c r="AP988" i="9"/>
  <c r="AO988" i="9"/>
  <c r="AN988" i="9"/>
  <c r="AM988" i="9"/>
  <c r="AL988" i="9"/>
  <c r="AT1000" i="9"/>
  <c r="AS1000" i="9"/>
  <c r="AR1000" i="9"/>
  <c r="AQ1000" i="9"/>
  <c r="AP1000" i="9"/>
  <c r="AO1000" i="9"/>
  <c r="AN1000" i="9"/>
  <c r="AM1000" i="9"/>
  <c r="AL1000" i="9"/>
  <c r="AT1025" i="9"/>
  <c r="AS1025" i="9"/>
  <c r="AR1025" i="9"/>
  <c r="AQ1025" i="9"/>
  <c r="AP1025" i="9"/>
  <c r="AO1025" i="9"/>
  <c r="AN1025" i="9"/>
  <c r="AM1025" i="9"/>
  <c r="AL1025" i="9"/>
  <c r="AR951" i="9"/>
  <c r="AQ951" i="9"/>
  <c r="AP951" i="9"/>
  <c r="AO951" i="9"/>
  <c r="AN951" i="9"/>
  <c r="AM951" i="9"/>
  <c r="AL951" i="9"/>
  <c r="AT951" i="9"/>
  <c r="AS951" i="9"/>
  <c r="AT984" i="9"/>
  <c r="AS984" i="9"/>
  <c r="AR984" i="9"/>
  <c r="AQ984" i="9"/>
  <c r="AP984" i="9"/>
  <c r="AO984" i="9"/>
  <c r="AN984" i="9"/>
  <c r="AM984" i="9"/>
  <c r="AL984" i="9"/>
  <c r="AT954" i="9"/>
  <c r="AS954" i="9"/>
  <c r="AR954" i="9"/>
  <c r="AQ954" i="9"/>
  <c r="AP954" i="9"/>
  <c r="AO954" i="9"/>
  <c r="AN954" i="9"/>
  <c r="AM954" i="9"/>
  <c r="AL954" i="9"/>
  <c r="AT963" i="9"/>
  <c r="AS963" i="9"/>
  <c r="AR963" i="9"/>
  <c r="AQ963" i="9"/>
  <c r="AP963" i="9"/>
  <c r="AO963" i="9"/>
  <c r="AN963" i="9"/>
  <c r="AM963" i="9"/>
  <c r="AL963" i="9"/>
  <c r="AT919" i="9"/>
  <c r="AS919" i="9"/>
  <c r="AR919" i="9"/>
  <c r="AQ919" i="9"/>
  <c r="AP919" i="9"/>
  <c r="AO919" i="9"/>
  <c r="AN919" i="9"/>
  <c r="AM919" i="9"/>
  <c r="AL919" i="9"/>
  <c r="AT115" i="9"/>
  <c r="AS115" i="9"/>
  <c r="AR115" i="9"/>
  <c r="AQ115" i="9"/>
  <c r="AP115" i="9"/>
  <c r="AO115" i="9"/>
  <c r="AN115" i="9"/>
  <c r="AM115" i="9"/>
  <c r="AL115" i="9"/>
  <c r="AT930" i="9"/>
  <c r="AS930" i="9"/>
  <c r="AR930" i="9"/>
  <c r="AQ930" i="9"/>
  <c r="AP930" i="9"/>
  <c r="AO930" i="9"/>
  <c r="AN930" i="9"/>
  <c r="AM930" i="9"/>
  <c r="AL930" i="9"/>
  <c r="AT915" i="9"/>
  <c r="AS915" i="9"/>
  <c r="AR915" i="9"/>
  <c r="AQ915" i="9"/>
  <c r="AP915" i="9"/>
  <c r="AO915" i="9"/>
  <c r="AN915" i="9"/>
  <c r="AM915" i="9"/>
  <c r="AL915" i="9"/>
  <c r="AT957" i="9"/>
  <c r="AS957" i="9"/>
  <c r="AR957" i="9"/>
  <c r="AQ957" i="9"/>
  <c r="AP957" i="9"/>
  <c r="AO957" i="9"/>
  <c r="AN957" i="9"/>
  <c r="AM957" i="9"/>
  <c r="AL957" i="9"/>
  <c r="AT116" i="9"/>
  <c r="AS116" i="9"/>
  <c r="AR116" i="9"/>
  <c r="AQ116" i="9"/>
  <c r="AP116" i="9"/>
  <c r="AO116" i="9"/>
  <c r="AN116" i="9"/>
  <c r="AM116" i="9"/>
  <c r="AL116" i="9"/>
  <c r="AT101" i="9"/>
  <c r="AS101" i="9"/>
  <c r="AR101" i="9"/>
  <c r="AQ101" i="9"/>
  <c r="AP101" i="9"/>
  <c r="AO101" i="9"/>
  <c r="AN101" i="9"/>
  <c r="AM101" i="9"/>
  <c r="AL101" i="9"/>
  <c r="AT111" i="9"/>
  <c r="AS111" i="9"/>
  <c r="AR111" i="9"/>
  <c r="AQ111" i="9"/>
  <c r="AP111" i="9"/>
  <c r="AO111" i="9"/>
  <c r="AN111" i="9"/>
  <c r="AM111" i="9"/>
  <c r="AL111" i="9"/>
  <c r="AT96" i="9"/>
  <c r="AS96" i="9"/>
  <c r="AR96" i="9"/>
  <c r="AQ96" i="9"/>
  <c r="AP96" i="9"/>
  <c r="AO96" i="9"/>
  <c r="AN96" i="9"/>
  <c r="AM96" i="9"/>
  <c r="AL96" i="9"/>
  <c r="AT106" i="9"/>
  <c r="AS106" i="9"/>
  <c r="AR106" i="9"/>
  <c r="AQ106" i="9"/>
  <c r="AP106" i="9"/>
  <c r="AO106" i="9"/>
  <c r="AN106" i="9"/>
  <c r="AM106" i="9"/>
  <c r="AL106" i="9"/>
  <c r="AT53" i="9"/>
  <c r="AS53" i="9"/>
  <c r="AR53" i="9"/>
  <c r="AQ53" i="9"/>
  <c r="AP53" i="9"/>
  <c r="AO53" i="9"/>
  <c r="AN53" i="9"/>
  <c r="AM53" i="9"/>
  <c r="AL53" i="9"/>
  <c r="AT81" i="9"/>
  <c r="AS81" i="9"/>
  <c r="AR81" i="9"/>
  <c r="AQ81" i="9"/>
  <c r="AP81" i="9"/>
  <c r="AO81" i="9"/>
  <c r="AN81" i="9"/>
  <c r="AM81" i="9"/>
  <c r="AL81" i="9"/>
  <c r="AT37" i="9"/>
  <c r="AS37" i="9"/>
  <c r="AR37" i="9"/>
  <c r="AQ37" i="9"/>
  <c r="AP37" i="9"/>
  <c r="AO37" i="9"/>
  <c r="AN37" i="9"/>
  <c r="AM37" i="9"/>
  <c r="AL37" i="9"/>
  <c r="AT76" i="9"/>
  <c r="AS76" i="9"/>
  <c r="AR76" i="9"/>
  <c r="AQ76" i="9"/>
  <c r="AP76" i="9"/>
  <c r="AO76" i="9"/>
  <c r="AN76" i="9"/>
  <c r="AM76" i="9"/>
  <c r="AL76" i="9"/>
  <c r="AT61" i="9"/>
  <c r="AS61" i="9"/>
  <c r="AR61" i="9"/>
  <c r="AQ61" i="9"/>
  <c r="AP61" i="9"/>
  <c r="AO61" i="9"/>
  <c r="AN61" i="9"/>
  <c r="AM61" i="9"/>
  <c r="AL61" i="9"/>
  <c r="AT56" i="9"/>
  <c r="AS56" i="9"/>
  <c r="AR56" i="9"/>
  <c r="AQ56" i="9"/>
  <c r="AP56" i="9"/>
  <c r="AO56" i="9"/>
  <c r="AN56" i="9"/>
  <c r="AM56" i="9"/>
  <c r="AL56" i="9"/>
  <c r="AT41" i="9"/>
  <c r="AS41" i="9"/>
  <c r="AR41" i="9"/>
  <c r="AQ41" i="9"/>
  <c r="AP41" i="9"/>
  <c r="AO41" i="9"/>
  <c r="AN41" i="9"/>
  <c r="AM41" i="9"/>
  <c r="AL41" i="9"/>
  <c r="AT43" i="9"/>
  <c r="AS43" i="9"/>
  <c r="AR43" i="9"/>
  <c r="AQ43" i="9"/>
  <c r="AP43" i="9"/>
  <c r="AO43" i="9"/>
  <c r="AN43" i="9"/>
  <c r="AM43" i="9"/>
  <c r="AL43" i="9"/>
  <c r="AT23" i="9"/>
  <c r="AS23" i="9"/>
  <c r="AR23" i="9"/>
  <c r="AQ23" i="9"/>
  <c r="AP23" i="9"/>
  <c r="AO23" i="9"/>
  <c r="AN23" i="9"/>
  <c r="AM23" i="9"/>
  <c r="AL23" i="9"/>
  <c r="BK7" i="9"/>
  <c r="BJ7" i="9"/>
  <c r="BI7" i="9"/>
  <c r="BH7" i="9"/>
  <c r="BG7" i="9"/>
  <c r="BF7" i="9"/>
  <c r="BE7" i="9"/>
  <c r="BD7" i="9"/>
  <c r="BC7" i="9"/>
  <c r="I81" i="7"/>
  <c r="G113" i="1"/>
  <c r="J53" i="8"/>
  <c r="J114" i="7"/>
  <c r="J45" i="1"/>
  <c r="O100" i="8"/>
  <c r="K100" i="8"/>
  <c r="O116" i="1"/>
  <c r="K116" i="1"/>
  <c r="K71" i="8"/>
  <c r="O92" i="8"/>
  <c r="J92" i="8"/>
  <c r="J43" i="8"/>
  <c r="J40" i="1"/>
  <c r="J121" i="7"/>
  <c r="L136" i="7"/>
  <c r="G118" i="1"/>
  <c r="O93" i="8"/>
  <c r="J93" i="8"/>
  <c r="AT42" i="8"/>
  <c r="AS42" i="8"/>
  <c r="AR42" i="8"/>
  <c r="AQ42" i="8"/>
  <c r="AP42" i="8"/>
  <c r="AO42" i="8"/>
  <c r="AN42" i="8"/>
  <c r="AM42" i="8"/>
  <c r="AL42" i="8"/>
  <c r="AT74" i="8"/>
  <c r="AS74" i="8"/>
  <c r="AR74" i="8"/>
  <c r="AQ74" i="8"/>
  <c r="AP74" i="8"/>
  <c r="AO74" i="8"/>
  <c r="AN74" i="8"/>
  <c r="AM74" i="8"/>
  <c r="AL74" i="8"/>
  <c r="BK44" i="8"/>
  <c r="BJ44" i="8"/>
  <c r="BI44" i="8"/>
  <c r="BH44" i="8"/>
  <c r="BG44" i="8"/>
  <c r="BF44" i="8"/>
  <c r="BE44" i="8"/>
  <c r="BD44" i="8"/>
  <c r="BC44" i="8"/>
  <c r="BK76" i="8"/>
  <c r="BJ76" i="8"/>
  <c r="BI76" i="8"/>
  <c r="BH76" i="8"/>
  <c r="BG76" i="8"/>
  <c r="BF76" i="8"/>
  <c r="BE76" i="8"/>
  <c r="BD76" i="8"/>
  <c r="BC76" i="8"/>
  <c r="BK24" i="8"/>
  <c r="BJ24" i="8"/>
  <c r="BI24" i="8"/>
  <c r="BH24" i="8"/>
  <c r="BG24" i="8"/>
  <c r="BF24" i="8"/>
  <c r="BE24" i="8"/>
  <c r="BD24" i="8"/>
  <c r="BC24" i="8"/>
  <c r="AT52" i="8"/>
  <c r="AS52" i="8"/>
  <c r="AR52" i="8"/>
  <c r="AQ52" i="8"/>
  <c r="AP52" i="8"/>
  <c r="AO52" i="8"/>
  <c r="AN52" i="8"/>
  <c r="AM52" i="8"/>
  <c r="AL52" i="8"/>
  <c r="BK15" i="8"/>
  <c r="BJ15" i="8"/>
  <c r="BI15" i="8"/>
  <c r="BH15" i="8"/>
  <c r="BG15" i="8"/>
  <c r="BF15" i="8"/>
  <c r="BE15" i="8"/>
  <c r="BD15" i="8"/>
  <c r="BC15" i="8"/>
  <c r="AP33" i="8"/>
  <c r="AO33" i="8"/>
  <c r="AN33" i="8"/>
  <c r="AM33" i="8"/>
  <c r="AL33" i="8"/>
  <c r="AT33" i="8"/>
  <c r="AS33" i="8"/>
  <c r="AR33" i="8"/>
  <c r="AQ33" i="8"/>
  <c r="AT65" i="8"/>
  <c r="AS65" i="8"/>
  <c r="AR65" i="8"/>
  <c r="AQ65" i="8"/>
  <c r="AP65" i="8"/>
  <c r="AO65" i="8"/>
  <c r="AN65" i="8"/>
  <c r="AM65" i="8"/>
  <c r="AL65" i="8"/>
  <c r="BK17" i="8"/>
  <c r="BJ17" i="8"/>
  <c r="BI17" i="8"/>
  <c r="BH17" i="8"/>
  <c r="BG17" i="8"/>
  <c r="BF17" i="8"/>
  <c r="BE17" i="8"/>
  <c r="BD17" i="8"/>
  <c r="BC17" i="8"/>
  <c r="BK59" i="8"/>
  <c r="BJ59" i="8"/>
  <c r="BI59" i="8"/>
  <c r="BH59" i="8"/>
  <c r="BG59" i="8"/>
  <c r="BF59" i="8"/>
  <c r="BE59" i="8"/>
  <c r="BD59" i="8"/>
  <c r="BC59" i="8"/>
  <c r="BK12" i="8"/>
  <c r="BJ12" i="8"/>
  <c r="BI12" i="8"/>
  <c r="BH12" i="8"/>
  <c r="BG12" i="8"/>
  <c r="BF12" i="8"/>
  <c r="BE12" i="8"/>
  <c r="BD12" i="8"/>
  <c r="BC12" i="8"/>
  <c r="AT59" i="8"/>
  <c r="AS59" i="8"/>
  <c r="AR59" i="8"/>
  <c r="AQ59" i="8"/>
  <c r="AP59" i="8"/>
  <c r="AO59" i="8"/>
  <c r="AN59" i="8"/>
  <c r="AM59" i="8"/>
  <c r="AL59" i="8"/>
  <c r="BK21" i="8"/>
  <c r="BJ21" i="8"/>
  <c r="BI21" i="8"/>
  <c r="BH21" i="8"/>
  <c r="BG21" i="8"/>
  <c r="BF21" i="8"/>
  <c r="BE21" i="8"/>
  <c r="BD21" i="8"/>
  <c r="BC21" i="8"/>
  <c r="BK45" i="8"/>
  <c r="BJ45" i="8"/>
  <c r="BI45" i="8"/>
  <c r="BH45" i="8"/>
  <c r="BG45" i="8"/>
  <c r="BF45" i="8"/>
  <c r="BE45" i="8"/>
  <c r="BD45" i="8"/>
  <c r="BC45" i="8"/>
  <c r="BK77" i="8"/>
  <c r="BJ77" i="8"/>
  <c r="BI77" i="8"/>
  <c r="BH77" i="8"/>
  <c r="BG77" i="8"/>
  <c r="BF77" i="8"/>
  <c r="BE77" i="8"/>
  <c r="BD77" i="8"/>
  <c r="BC77" i="8"/>
  <c r="AT37" i="8"/>
  <c r="AS37" i="8"/>
  <c r="AR37" i="8"/>
  <c r="AQ37" i="8"/>
  <c r="AP37" i="8"/>
  <c r="AO37" i="8"/>
  <c r="AN37" i="8"/>
  <c r="AM37" i="8"/>
  <c r="AL37" i="8"/>
  <c r="AT69" i="8"/>
  <c r="AS69" i="8"/>
  <c r="AR69" i="8"/>
  <c r="AQ69" i="8"/>
  <c r="AP69" i="8"/>
  <c r="AO69" i="8"/>
  <c r="AN69" i="8"/>
  <c r="AM69" i="8"/>
  <c r="AL69" i="8"/>
  <c r="BK95" i="8"/>
  <c r="BJ95" i="8"/>
  <c r="BI95" i="8"/>
  <c r="BH95" i="8"/>
  <c r="BG95" i="8"/>
  <c r="BF95" i="8"/>
  <c r="BE95" i="8"/>
  <c r="BD95" i="8"/>
  <c r="BC95" i="8"/>
  <c r="AT948" i="8"/>
  <c r="AS948" i="8"/>
  <c r="AR948" i="8"/>
  <c r="AQ948" i="8"/>
  <c r="AP948" i="8"/>
  <c r="AO948" i="8"/>
  <c r="AN948" i="8"/>
  <c r="AM948" i="8"/>
  <c r="AL948" i="8"/>
  <c r="AT1012" i="8"/>
  <c r="AS1012" i="8"/>
  <c r="AR1012" i="8"/>
  <c r="AQ1012" i="8"/>
  <c r="AP1012" i="8"/>
  <c r="AO1012" i="8"/>
  <c r="AN1012" i="8"/>
  <c r="AM1012" i="8"/>
  <c r="AL1012" i="8"/>
  <c r="AT1151" i="8"/>
  <c r="AS1151" i="8"/>
  <c r="AR1151" i="8"/>
  <c r="AQ1151" i="8"/>
  <c r="AP1151" i="8"/>
  <c r="AO1151" i="8"/>
  <c r="AN1151" i="8"/>
  <c r="AM1151" i="8"/>
  <c r="AL1151" i="8"/>
  <c r="AT1215" i="8"/>
  <c r="AS1215" i="8"/>
  <c r="AR1215" i="8"/>
  <c r="AQ1215" i="8"/>
  <c r="AP1215" i="8"/>
  <c r="AO1215" i="8"/>
  <c r="AN1215" i="8"/>
  <c r="AM1215" i="8"/>
  <c r="AL1215" i="8"/>
  <c r="AQ1279" i="8"/>
  <c r="AP1279" i="8"/>
  <c r="AO1279" i="8"/>
  <c r="AN1279" i="8"/>
  <c r="AM1279" i="8"/>
  <c r="AL1279" i="8"/>
  <c r="AT1279" i="8"/>
  <c r="AS1279" i="8"/>
  <c r="AR1279" i="8"/>
  <c r="AT1343" i="8"/>
  <c r="AS1343" i="8"/>
  <c r="AR1343" i="8"/>
  <c r="AQ1343" i="8"/>
  <c r="AP1343" i="8"/>
  <c r="AO1343" i="8"/>
  <c r="AN1343" i="8"/>
  <c r="AM1343" i="8"/>
  <c r="AL1343" i="8"/>
  <c r="AN913" i="8"/>
  <c r="AM913" i="8"/>
  <c r="AL913" i="8"/>
  <c r="AT913" i="8"/>
  <c r="AS913" i="8"/>
  <c r="AR913" i="8"/>
  <c r="AQ913" i="8"/>
  <c r="AP913" i="8"/>
  <c r="AO913" i="8"/>
  <c r="AP977" i="8"/>
  <c r="AO977" i="8"/>
  <c r="AN977" i="8"/>
  <c r="AM977" i="8"/>
  <c r="AL977" i="8"/>
  <c r="AT977" i="8"/>
  <c r="AS977" i="8"/>
  <c r="AR977" i="8"/>
  <c r="AQ977" i="8"/>
  <c r="AT1041" i="8"/>
  <c r="AS1041" i="8"/>
  <c r="AR1041" i="8"/>
  <c r="AQ1041" i="8"/>
  <c r="AP1041" i="8"/>
  <c r="AO1041" i="8"/>
  <c r="AN1041" i="8"/>
  <c r="AM1041" i="8"/>
  <c r="AL1041" i="8"/>
  <c r="AT1082" i="8"/>
  <c r="AS1082" i="8"/>
  <c r="AR1082" i="8"/>
  <c r="AQ1082" i="8"/>
  <c r="AP1082" i="8"/>
  <c r="AO1082" i="8"/>
  <c r="AN1082" i="8"/>
  <c r="AM1082" i="8"/>
  <c r="AL1082" i="8"/>
  <c r="BK89" i="8"/>
  <c r="BJ89" i="8"/>
  <c r="BI89" i="8"/>
  <c r="BH89" i="8"/>
  <c r="BG89" i="8"/>
  <c r="BF89" i="8"/>
  <c r="BE89" i="8"/>
  <c r="BD89" i="8"/>
  <c r="BC89" i="8"/>
  <c r="AT926" i="8"/>
  <c r="AS926" i="8"/>
  <c r="AR926" i="8"/>
  <c r="AQ926" i="8"/>
  <c r="AP926" i="8"/>
  <c r="AO926" i="8"/>
  <c r="AN926" i="8"/>
  <c r="AM926" i="8"/>
  <c r="AL926" i="8"/>
  <c r="AQ990" i="8"/>
  <c r="AP990" i="8"/>
  <c r="AO990" i="8"/>
  <c r="AN990" i="8"/>
  <c r="AM990" i="8"/>
  <c r="AL990" i="8"/>
  <c r="AT990" i="8"/>
  <c r="AS990" i="8"/>
  <c r="AR990" i="8"/>
  <c r="AT1051" i="8"/>
  <c r="AS1051" i="8"/>
  <c r="AR1051" i="8"/>
  <c r="AQ1051" i="8"/>
  <c r="AP1051" i="8"/>
  <c r="AO1051" i="8"/>
  <c r="AN1051" i="8"/>
  <c r="AM1051" i="8"/>
  <c r="AL1051" i="8"/>
  <c r="AT101" i="8"/>
  <c r="AS101" i="8"/>
  <c r="AR101" i="8"/>
  <c r="AQ101" i="8"/>
  <c r="AP101" i="8"/>
  <c r="AO101" i="8"/>
  <c r="AN101" i="8"/>
  <c r="AM101" i="8"/>
  <c r="AL101" i="8"/>
  <c r="AT109" i="8"/>
  <c r="AS109" i="8"/>
  <c r="AR109" i="8"/>
  <c r="AQ109" i="8"/>
  <c r="AP109" i="8"/>
  <c r="AO109" i="8"/>
  <c r="AN109" i="8"/>
  <c r="AM109" i="8"/>
  <c r="AL109" i="8"/>
  <c r="AT923" i="8"/>
  <c r="AS923" i="8"/>
  <c r="AR923" i="8"/>
  <c r="AQ923" i="8"/>
  <c r="AP923" i="8"/>
  <c r="AO923" i="8"/>
  <c r="AN923" i="8"/>
  <c r="AM923" i="8"/>
  <c r="AL923" i="8"/>
  <c r="AT987" i="8"/>
  <c r="AS987" i="8"/>
  <c r="AR987" i="8"/>
  <c r="AQ987" i="8"/>
  <c r="AP987" i="8"/>
  <c r="AO987" i="8"/>
  <c r="AN987" i="8"/>
  <c r="AM987" i="8"/>
  <c r="AL987" i="8"/>
  <c r="BK83" i="8"/>
  <c r="BJ83" i="8"/>
  <c r="BI83" i="8"/>
  <c r="BH83" i="8"/>
  <c r="BG83" i="8"/>
  <c r="BF83" i="8"/>
  <c r="BE83" i="8"/>
  <c r="BD83" i="8"/>
  <c r="BC83" i="8"/>
  <c r="BG103" i="8"/>
  <c r="BF103" i="8"/>
  <c r="BE103" i="8"/>
  <c r="BD103" i="8"/>
  <c r="BC103" i="8"/>
  <c r="BK103" i="8"/>
  <c r="BJ103" i="8"/>
  <c r="BI103" i="8"/>
  <c r="BH103" i="8"/>
  <c r="BK111" i="8"/>
  <c r="BJ111" i="8"/>
  <c r="BI111" i="8"/>
  <c r="BH111" i="8"/>
  <c r="BG111" i="8"/>
  <c r="BF111" i="8"/>
  <c r="BE111" i="8"/>
  <c r="BD111" i="8"/>
  <c r="BC111" i="8"/>
  <c r="AT944" i="8"/>
  <c r="AS944" i="8"/>
  <c r="AR944" i="8"/>
  <c r="AQ944" i="8"/>
  <c r="AP944" i="8"/>
  <c r="AO944" i="8"/>
  <c r="AN944" i="8"/>
  <c r="AM944" i="8"/>
  <c r="AL944" i="8"/>
  <c r="AT1008" i="8"/>
  <c r="AS1008" i="8"/>
  <c r="AR1008" i="8"/>
  <c r="AQ1008" i="8"/>
  <c r="AP1008" i="8"/>
  <c r="AO1008" i="8"/>
  <c r="AN1008" i="8"/>
  <c r="AM1008" i="8"/>
  <c r="AL1008" i="8"/>
  <c r="AT127" i="8"/>
  <c r="AS127" i="8"/>
  <c r="AR127" i="8"/>
  <c r="AQ127" i="8"/>
  <c r="AP127" i="8"/>
  <c r="AO127" i="8"/>
  <c r="AN127" i="8"/>
  <c r="AM127" i="8"/>
  <c r="AL127" i="8"/>
  <c r="AT965" i="8"/>
  <c r="AS965" i="8"/>
  <c r="AR965" i="8"/>
  <c r="AQ965" i="8"/>
  <c r="AP965" i="8"/>
  <c r="AO965" i="8"/>
  <c r="AN965" i="8"/>
  <c r="AM965" i="8"/>
  <c r="AL965" i="8"/>
  <c r="AT1029" i="8"/>
  <c r="AS1029" i="8"/>
  <c r="AR1029" i="8"/>
  <c r="AQ1029" i="8"/>
  <c r="AP1029" i="8"/>
  <c r="AO1029" i="8"/>
  <c r="AN1029" i="8"/>
  <c r="AM1029" i="8"/>
  <c r="AL1029" i="8"/>
  <c r="BK93" i="8"/>
  <c r="BJ93" i="8"/>
  <c r="BI93" i="8"/>
  <c r="BH93" i="8"/>
  <c r="BG93" i="8"/>
  <c r="BF93" i="8"/>
  <c r="BE93" i="8"/>
  <c r="BD93" i="8"/>
  <c r="BC93" i="8"/>
  <c r="AT938" i="8"/>
  <c r="AS938" i="8"/>
  <c r="AR938" i="8"/>
  <c r="AQ938" i="8"/>
  <c r="AP938" i="8"/>
  <c r="AO938" i="8"/>
  <c r="AN938" i="8"/>
  <c r="AM938" i="8"/>
  <c r="AL938" i="8"/>
  <c r="AT1002" i="8"/>
  <c r="AS1002" i="8"/>
  <c r="AR1002" i="8"/>
  <c r="AQ1002" i="8"/>
  <c r="AP1002" i="8"/>
  <c r="AO1002" i="8"/>
  <c r="AN1002" i="8"/>
  <c r="AM1002" i="8"/>
  <c r="AL1002" i="8"/>
  <c r="BK90" i="8"/>
  <c r="BJ90" i="8"/>
  <c r="BI90" i="8"/>
  <c r="BH90" i="8"/>
  <c r="BG90" i="8"/>
  <c r="BF90" i="8"/>
  <c r="BE90" i="8"/>
  <c r="BD90" i="8"/>
  <c r="BC90" i="8"/>
  <c r="AT935" i="8"/>
  <c r="AS935" i="8"/>
  <c r="AR935" i="8"/>
  <c r="AQ935" i="8"/>
  <c r="AP935" i="8"/>
  <c r="AO935" i="8"/>
  <c r="AN935" i="8"/>
  <c r="AM935" i="8"/>
  <c r="AL935" i="8"/>
  <c r="AT999" i="8"/>
  <c r="AS999" i="8"/>
  <c r="AR999" i="8"/>
  <c r="AQ999" i="8"/>
  <c r="AP999" i="8"/>
  <c r="AO999" i="8"/>
  <c r="AN999" i="8"/>
  <c r="AM999" i="8"/>
  <c r="AL999" i="8"/>
  <c r="AR1071" i="8"/>
  <c r="AQ1071" i="8"/>
  <c r="AP1071" i="8"/>
  <c r="AO1071" i="8"/>
  <c r="AN1071" i="8"/>
  <c r="AM1071" i="8"/>
  <c r="AL1071" i="8"/>
  <c r="AT1071" i="8"/>
  <c r="AS1071" i="8"/>
  <c r="AT1053" i="8"/>
  <c r="AS1053" i="8"/>
  <c r="AR1053" i="8"/>
  <c r="AQ1053" i="8"/>
  <c r="AP1053" i="8"/>
  <c r="AO1053" i="8"/>
  <c r="AN1053" i="8"/>
  <c r="AM1053" i="8"/>
  <c r="AL1053" i="8"/>
  <c r="AT1117" i="8"/>
  <c r="AS1117" i="8"/>
  <c r="AR1117" i="8"/>
  <c r="AQ1117" i="8"/>
  <c r="AP1117" i="8"/>
  <c r="AO1117" i="8"/>
  <c r="AN1117" i="8"/>
  <c r="AM1117" i="8"/>
  <c r="AL1117" i="8"/>
  <c r="AT1181" i="8"/>
  <c r="AS1181" i="8"/>
  <c r="AR1181" i="8"/>
  <c r="AQ1181" i="8"/>
  <c r="AP1181" i="8"/>
  <c r="AO1181" i="8"/>
  <c r="AN1181" i="8"/>
  <c r="AM1181" i="8"/>
  <c r="AL1181" i="8"/>
  <c r="AT1245" i="8"/>
  <c r="AS1245" i="8"/>
  <c r="AR1245" i="8"/>
  <c r="AQ1245" i="8"/>
  <c r="AP1245" i="8"/>
  <c r="AO1245" i="8"/>
  <c r="AN1245" i="8"/>
  <c r="AM1245" i="8"/>
  <c r="AL1245" i="8"/>
  <c r="AT1309" i="8"/>
  <c r="AS1309" i="8"/>
  <c r="AR1309" i="8"/>
  <c r="AQ1309" i="8"/>
  <c r="AP1309" i="8"/>
  <c r="AO1309" i="8"/>
  <c r="AN1309" i="8"/>
  <c r="AM1309" i="8"/>
  <c r="AL1309" i="8"/>
  <c r="AT1390" i="8"/>
  <c r="AS1390" i="8"/>
  <c r="AR1390" i="8"/>
  <c r="AQ1390" i="8"/>
  <c r="AP1390" i="8"/>
  <c r="AO1390" i="8"/>
  <c r="AN1390" i="8"/>
  <c r="AM1390" i="8"/>
  <c r="AL1390" i="8"/>
  <c r="AP1178" i="8"/>
  <c r="AO1178" i="8"/>
  <c r="AN1178" i="8"/>
  <c r="AM1178" i="8"/>
  <c r="AL1178" i="8"/>
  <c r="AT1178" i="8"/>
  <c r="AS1178" i="8"/>
  <c r="AR1178" i="8"/>
  <c r="AQ1178" i="8"/>
  <c r="AO1242" i="8"/>
  <c r="AN1242" i="8"/>
  <c r="AM1242" i="8"/>
  <c r="AL1242" i="8"/>
  <c r="AT1242" i="8"/>
  <c r="AS1242" i="8"/>
  <c r="AR1242" i="8"/>
  <c r="AQ1242" i="8"/>
  <c r="AP1242" i="8"/>
  <c r="AT1306" i="8"/>
  <c r="AS1306" i="8"/>
  <c r="AR1306" i="8"/>
  <c r="AQ1306" i="8"/>
  <c r="AP1306" i="8"/>
  <c r="AO1306" i="8"/>
  <c r="AN1306" i="8"/>
  <c r="AM1306" i="8"/>
  <c r="AL1306" i="8"/>
  <c r="AT1381" i="8"/>
  <c r="AS1381" i="8"/>
  <c r="AR1381" i="8"/>
  <c r="AQ1381" i="8"/>
  <c r="AP1381" i="8"/>
  <c r="AO1381" i="8"/>
  <c r="AN1381" i="8"/>
  <c r="AM1381" i="8"/>
  <c r="AL1381" i="8"/>
  <c r="AN1124" i="8"/>
  <c r="AM1124" i="8"/>
  <c r="AL1124" i="8"/>
  <c r="AT1124" i="8"/>
  <c r="AS1124" i="8"/>
  <c r="AR1124" i="8"/>
  <c r="AQ1124" i="8"/>
  <c r="AP1124" i="8"/>
  <c r="AO1124" i="8"/>
  <c r="AT1188" i="8"/>
  <c r="AS1188" i="8"/>
  <c r="AR1188" i="8"/>
  <c r="AQ1188" i="8"/>
  <c r="AP1188" i="8"/>
  <c r="AO1188" i="8"/>
  <c r="AN1188" i="8"/>
  <c r="AM1188" i="8"/>
  <c r="AL1188" i="8"/>
  <c r="AT1252" i="8"/>
  <c r="AS1252" i="8"/>
  <c r="AR1252" i="8"/>
  <c r="AQ1252" i="8"/>
  <c r="AP1252" i="8"/>
  <c r="AO1252" i="8"/>
  <c r="AN1252" i="8"/>
  <c r="AM1252" i="8"/>
  <c r="AL1252" i="8"/>
  <c r="AT1316" i="8"/>
  <c r="AS1316" i="8"/>
  <c r="AR1316" i="8"/>
  <c r="AQ1316" i="8"/>
  <c r="AP1316" i="8"/>
  <c r="AO1316" i="8"/>
  <c r="AN1316" i="8"/>
  <c r="AM1316" i="8"/>
  <c r="AL1316" i="8"/>
  <c r="AT1372" i="8"/>
  <c r="AS1372" i="8"/>
  <c r="AR1372" i="8"/>
  <c r="AQ1372" i="8"/>
  <c r="AP1372" i="8"/>
  <c r="AO1372" i="8"/>
  <c r="AN1372" i="8"/>
  <c r="AM1372" i="8"/>
  <c r="AL1372" i="8"/>
  <c r="AT1121" i="8"/>
  <c r="AS1121" i="8"/>
  <c r="AR1121" i="8"/>
  <c r="AQ1121" i="8"/>
  <c r="AP1121" i="8"/>
  <c r="AO1121" i="8"/>
  <c r="AN1121" i="8"/>
  <c r="AM1121" i="8"/>
  <c r="AL1121" i="8"/>
  <c r="AT1185" i="8"/>
  <c r="AR1185" i="8"/>
  <c r="AQ1185" i="8"/>
  <c r="AP1185" i="8"/>
  <c r="AO1185" i="8"/>
  <c r="AN1185" i="8"/>
  <c r="AM1185" i="8"/>
  <c r="AL1185" i="8"/>
  <c r="AS1185" i="8"/>
  <c r="AT1249" i="8"/>
  <c r="AS1249" i="8"/>
  <c r="AR1249" i="8"/>
  <c r="AQ1249" i="8"/>
  <c r="AP1249" i="8"/>
  <c r="AO1249" i="8"/>
  <c r="AN1249" i="8"/>
  <c r="AM1249" i="8"/>
  <c r="AL1249" i="8"/>
  <c r="AM1313" i="8"/>
  <c r="AL1313" i="8"/>
  <c r="AT1313" i="8"/>
  <c r="AS1313" i="8"/>
  <c r="AR1313" i="8"/>
  <c r="AQ1313" i="8"/>
  <c r="AP1313" i="8"/>
  <c r="AO1313" i="8"/>
  <c r="AN1313" i="8"/>
  <c r="AN1062" i="8"/>
  <c r="AM1062" i="8"/>
  <c r="AL1062" i="8"/>
  <c r="AT1062" i="8"/>
  <c r="AS1062" i="8"/>
  <c r="AR1062" i="8"/>
  <c r="AQ1062" i="8"/>
  <c r="AP1062" i="8"/>
  <c r="AO1062" i="8"/>
  <c r="AT1126" i="8"/>
  <c r="AS1126" i="8"/>
  <c r="AR1126" i="8"/>
  <c r="AQ1126" i="8"/>
  <c r="AP1126" i="8"/>
  <c r="AO1126" i="8"/>
  <c r="AN1126" i="8"/>
  <c r="AM1126" i="8"/>
  <c r="AL1126" i="8"/>
  <c r="AT1190" i="8"/>
  <c r="AS1190" i="8"/>
  <c r="AR1190" i="8"/>
  <c r="AQ1190" i="8"/>
  <c r="AP1190" i="8"/>
  <c r="AO1190" i="8"/>
  <c r="AN1190" i="8"/>
  <c r="AM1190" i="8"/>
  <c r="AL1190" i="8"/>
  <c r="AT1254" i="8"/>
  <c r="AS1254" i="8"/>
  <c r="AR1254" i="8"/>
  <c r="AQ1254" i="8"/>
  <c r="AP1254" i="8"/>
  <c r="AO1254" i="8"/>
  <c r="AN1254" i="8"/>
  <c r="AM1254" i="8"/>
  <c r="AL1254" i="8"/>
  <c r="AT1318" i="8"/>
  <c r="AS1318" i="8"/>
  <c r="AR1318" i="8"/>
  <c r="AQ1318" i="8"/>
  <c r="AP1318" i="8"/>
  <c r="AO1318" i="8"/>
  <c r="AN1318" i="8"/>
  <c r="AM1318" i="8"/>
  <c r="AL1318" i="8"/>
  <c r="AT1382" i="8"/>
  <c r="AS1382" i="8"/>
  <c r="AR1382" i="8"/>
  <c r="AQ1382" i="8"/>
  <c r="AP1382" i="8"/>
  <c r="AO1382" i="8"/>
  <c r="AN1382" i="8"/>
  <c r="AM1382" i="8"/>
  <c r="AL1382" i="8"/>
  <c r="AT1131" i="8"/>
  <c r="AS1131" i="8"/>
  <c r="AR1131" i="8"/>
  <c r="AQ1131" i="8"/>
  <c r="AP1131" i="8"/>
  <c r="AO1131" i="8"/>
  <c r="AN1131" i="8"/>
  <c r="AM1131" i="8"/>
  <c r="AL1131" i="8"/>
  <c r="AT1195" i="8"/>
  <c r="AS1195" i="8"/>
  <c r="AR1195" i="8"/>
  <c r="AQ1195" i="8"/>
  <c r="AP1195" i="8"/>
  <c r="AO1195" i="8"/>
  <c r="AN1195" i="8"/>
  <c r="AM1195" i="8"/>
  <c r="AL1195" i="8"/>
  <c r="AT1259" i="8"/>
  <c r="AS1259" i="8"/>
  <c r="AR1259" i="8"/>
  <c r="AQ1259" i="8"/>
  <c r="AP1259" i="8"/>
  <c r="AO1259" i="8"/>
  <c r="AN1259" i="8"/>
  <c r="AM1259" i="8"/>
  <c r="AL1259" i="8"/>
  <c r="AT1323" i="8"/>
  <c r="AS1323" i="8"/>
  <c r="AR1323" i="8"/>
  <c r="AQ1323" i="8"/>
  <c r="AP1323" i="8"/>
  <c r="AO1323" i="8"/>
  <c r="AN1323" i="8"/>
  <c r="AM1323" i="8"/>
  <c r="AL1323" i="8"/>
  <c r="AT1088" i="8"/>
  <c r="AS1088" i="8"/>
  <c r="AR1088" i="8"/>
  <c r="AQ1088" i="8"/>
  <c r="AP1088" i="8"/>
  <c r="AO1088" i="8"/>
  <c r="AN1088" i="8"/>
  <c r="AM1088" i="8"/>
  <c r="AL1088" i="8"/>
  <c r="AT1152" i="8"/>
  <c r="AS1152" i="8"/>
  <c r="AR1152" i="8"/>
  <c r="AQ1152" i="8"/>
  <c r="AP1152" i="8"/>
  <c r="AO1152" i="8"/>
  <c r="AN1152" i="8"/>
  <c r="AM1152" i="8"/>
  <c r="AL1152" i="8"/>
  <c r="AT1216" i="8"/>
  <c r="AS1216" i="8"/>
  <c r="AR1216" i="8"/>
  <c r="AQ1216" i="8"/>
  <c r="AP1216" i="8"/>
  <c r="AO1216" i="8"/>
  <c r="AN1216" i="8"/>
  <c r="AM1216" i="8"/>
  <c r="AL1216" i="8"/>
  <c r="AT1280" i="8"/>
  <c r="AS1280" i="8"/>
  <c r="AR1280" i="8"/>
  <c r="AQ1280" i="8"/>
  <c r="AP1280" i="8"/>
  <c r="AO1280" i="8"/>
  <c r="AN1280" i="8"/>
  <c r="AM1280" i="8"/>
  <c r="AL1280" i="8"/>
  <c r="AT1344" i="8"/>
  <c r="AS1344" i="8"/>
  <c r="AR1344" i="8"/>
  <c r="AQ1344" i="8"/>
  <c r="AP1344" i="8"/>
  <c r="AO1344" i="8"/>
  <c r="AN1344" i="8"/>
  <c r="AM1344" i="8"/>
  <c r="AL1344" i="8"/>
  <c r="AT1370" i="8"/>
  <c r="AS1370" i="8"/>
  <c r="AR1370" i="8"/>
  <c r="AQ1370" i="8"/>
  <c r="AP1370" i="8"/>
  <c r="AO1370" i="8"/>
  <c r="AN1370" i="8"/>
  <c r="AM1370" i="8"/>
  <c r="AL1370" i="8"/>
  <c r="AT1431" i="8"/>
  <c r="AS1431" i="8"/>
  <c r="AR1431" i="8"/>
  <c r="AQ1431" i="8"/>
  <c r="AP1431" i="8"/>
  <c r="AO1431" i="8"/>
  <c r="AN1431" i="8"/>
  <c r="AM1431" i="8"/>
  <c r="AL1431" i="8"/>
  <c r="AT1494" i="8"/>
  <c r="AS1494" i="8"/>
  <c r="AR1494" i="8"/>
  <c r="AQ1494" i="8"/>
  <c r="AP1494" i="8"/>
  <c r="AO1494" i="8"/>
  <c r="AN1494" i="8"/>
  <c r="AM1494" i="8"/>
  <c r="AL1494" i="8"/>
  <c r="AT1558" i="8"/>
  <c r="AS1558" i="8"/>
  <c r="AR1558" i="8"/>
  <c r="AQ1558" i="8"/>
  <c r="AP1558" i="8"/>
  <c r="AO1558" i="8"/>
  <c r="AN1558" i="8"/>
  <c r="AM1558" i="8"/>
  <c r="AL1558" i="8"/>
  <c r="AT1622" i="8"/>
  <c r="AS1622" i="8"/>
  <c r="AR1622" i="8"/>
  <c r="AQ1622" i="8"/>
  <c r="AP1622" i="8"/>
  <c r="AO1622" i="8"/>
  <c r="AN1622" i="8"/>
  <c r="AM1622" i="8"/>
  <c r="AL1622" i="8"/>
  <c r="AT1685" i="8"/>
  <c r="AS1685" i="8"/>
  <c r="AR1685" i="8"/>
  <c r="AQ1685" i="8"/>
  <c r="AP1685" i="8"/>
  <c r="AO1685" i="8"/>
  <c r="AN1685" i="8"/>
  <c r="AM1685" i="8"/>
  <c r="AL1685" i="8"/>
  <c r="AT1443" i="8"/>
  <c r="AS1443" i="8"/>
  <c r="AR1443" i="8"/>
  <c r="AQ1443" i="8"/>
  <c r="AP1443" i="8"/>
  <c r="AO1443" i="8"/>
  <c r="AN1443" i="8"/>
  <c r="AM1443" i="8"/>
  <c r="AL1443" i="8"/>
  <c r="AT1507" i="8"/>
  <c r="AS1507" i="8"/>
  <c r="AR1507" i="8"/>
  <c r="AQ1507" i="8"/>
  <c r="AP1507" i="8"/>
  <c r="AO1507" i="8"/>
  <c r="AN1507" i="8"/>
  <c r="AM1507" i="8"/>
  <c r="AL1507" i="8"/>
  <c r="AT1571" i="8"/>
  <c r="AS1571" i="8"/>
  <c r="AR1571" i="8"/>
  <c r="AQ1571" i="8"/>
  <c r="AP1571" i="8"/>
  <c r="AO1571" i="8"/>
  <c r="AN1571" i="8"/>
  <c r="AM1571" i="8"/>
  <c r="AL1571" i="8"/>
  <c r="AT1635" i="8"/>
  <c r="AS1635" i="8"/>
  <c r="AR1635" i="8"/>
  <c r="AQ1635" i="8"/>
  <c r="AP1635" i="8"/>
  <c r="AO1635" i="8"/>
  <c r="AN1635" i="8"/>
  <c r="AM1635" i="8"/>
  <c r="AL1635" i="8"/>
  <c r="AT1418" i="8"/>
  <c r="AS1418" i="8"/>
  <c r="AR1418" i="8"/>
  <c r="AQ1418" i="8"/>
  <c r="AP1418" i="8"/>
  <c r="AO1418" i="8"/>
  <c r="AN1418" i="8"/>
  <c r="AM1418" i="8"/>
  <c r="AL1418" i="8"/>
  <c r="AT1464" i="8"/>
  <c r="AS1464" i="8"/>
  <c r="AR1464" i="8"/>
  <c r="AQ1464" i="8"/>
  <c r="AP1464" i="8"/>
  <c r="AO1464" i="8"/>
  <c r="AN1464" i="8"/>
  <c r="AM1464" i="8"/>
  <c r="AL1464" i="8"/>
  <c r="AT1528" i="8"/>
  <c r="AS1528" i="8"/>
  <c r="AR1528" i="8"/>
  <c r="AQ1528" i="8"/>
  <c r="AP1528" i="8"/>
  <c r="AO1528" i="8"/>
  <c r="AN1528" i="8"/>
  <c r="AM1528" i="8"/>
  <c r="AL1528" i="8"/>
  <c r="AT1592" i="8"/>
  <c r="AS1592" i="8"/>
  <c r="AR1592" i="8"/>
  <c r="AQ1592" i="8"/>
  <c r="AP1592" i="8"/>
  <c r="AO1592" i="8"/>
  <c r="AN1592" i="8"/>
  <c r="AM1592" i="8"/>
  <c r="AL1592" i="8"/>
  <c r="AT1697" i="8"/>
  <c r="AS1697" i="8"/>
  <c r="AR1697" i="8"/>
  <c r="AQ1697" i="8"/>
  <c r="AP1697" i="8"/>
  <c r="AO1697" i="8"/>
  <c r="AN1697" i="8"/>
  <c r="AM1697" i="8"/>
  <c r="AL1697" i="8"/>
  <c r="AT1761" i="8"/>
  <c r="AS1761" i="8"/>
  <c r="AR1761" i="8"/>
  <c r="AQ1761" i="8"/>
  <c r="AP1761" i="8"/>
  <c r="AO1761" i="8"/>
  <c r="AN1761" i="8"/>
  <c r="AM1761" i="8"/>
  <c r="AL1761" i="8"/>
  <c r="AO1825" i="8"/>
  <c r="AN1825" i="8"/>
  <c r="AM1825" i="8"/>
  <c r="AL1825" i="8"/>
  <c r="AT1825" i="8"/>
  <c r="AS1825" i="8"/>
  <c r="AR1825" i="8"/>
  <c r="AQ1825" i="8"/>
  <c r="AP1825" i="8"/>
  <c r="AT1461" i="8"/>
  <c r="AS1461" i="8"/>
  <c r="AR1461" i="8"/>
  <c r="AQ1461" i="8"/>
  <c r="AP1461" i="8"/>
  <c r="AO1461" i="8"/>
  <c r="AN1461" i="8"/>
  <c r="AM1461" i="8"/>
  <c r="AL1461" i="8"/>
  <c r="AP1525" i="8"/>
  <c r="AO1525" i="8"/>
  <c r="AN1525" i="8"/>
  <c r="AM1525" i="8"/>
  <c r="AL1525" i="8"/>
  <c r="AT1525" i="8"/>
  <c r="AS1525" i="8"/>
  <c r="AR1525" i="8"/>
  <c r="AQ1525" i="8"/>
  <c r="AT1589" i="8"/>
  <c r="AS1589" i="8"/>
  <c r="AR1589" i="8"/>
  <c r="AQ1589" i="8"/>
  <c r="AP1589" i="8"/>
  <c r="AO1589" i="8"/>
  <c r="AN1589" i="8"/>
  <c r="AM1589" i="8"/>
  <c r="AL1589" i="8"/>
  <c r="AT1379" i="8"/>
  <c r="AS1379" i="8"/>
  <c r="AR1379" i="8"/>
  <c r="AQ1379" i="8"/>
  <c r="AP1379" i="8"/>
  <c r="AO1379" i="8"/>
  <c r="AN1379" i="8"/>
  <c r="AM1379" i="8"/>
  <c r="AL1379" i="8"/>
  <c r="AT1458" i="8"/>
  <c r="AS1458" i="8"/>
  <c r="AR1458" i="8"/>
  <c r="AQ1458" i="8"/>
  <c r="AP1458" i="8"/>
  <c r="AO1458" i="8"/>
  <c r="AN1458" i="8"/>
  <c r="AM1458" i="8"/>
  <c r="AL1458" i="8"/>
  <c r="AT1522" i="8"/>
  <c r="AS1522" i="8"/>
  <c r="AR1522" i="8"/>
  <c r="AQ1522" i="8"/>
  <c r="AP1522" i="8"/>
  <c r="AO1522" i="8"/>
  <c r="AN1522" i="8"/>
  <c r="AM1522" i="8"/>
  <c r="AL1522" i="8"/>
  <c r="AT1586" i="8"/>
  <c r="AS1586" i="8"/>
  <c r="AR1586" i="8"/>
  <c r="AQ1586" i="8"/>
  <c r="AP1586" i="8"/>
  <c r="AO1586" i="8"/>
  <c r="AN1586" i="8"/>
  <c r="AM1586" i="8"/>
  <c r="AL1586" i="8"/>
  <c r="AT1650" i="8"/>
  <c r="AS1650" i="8"/>
  <c r="AR1650" i="8"/>
  <c r="AQ1650" i="8"/>
  <c r="AP1650" i="8"/>
  <c r="AO1650" i="8"/>
  <c r="AN1650" i="8"/>
  <c r="AM1650" i="8"/>
  <c r="AL1650" i="8"/>
  <c r="AT1371" i="8"/>
  <c r="AS1371" i="8"/>
  <c r="AR1371" i="8"/>
  <c r="AQ1371" i="8"/>
  <c r="AP1371" i="8"/>
  <c r="AO1371" i="8"/>
  <c r="AN1371" i="8"/>
  <c r="AM1371" i="8"/>
  <c r="AL1371" i="8"/>
  <c r="AT1424" i="8"/>
  <c r="AS1424" i="8"/>
  <c r="AR1424" i="8"/>
  <c r="AQ1424" i="8"/>
  <c r="AP1424" i="8"/>
  <c r="AO1424" i="8"/>
  <c r="AN1424" i="8"/>
  <c r="AM1424" i="8"/>
  <c r="AL1424" i="8"/>
  <c r="AT1487" i="8"/>
  <c r="AS1487" i="8"/>
  <c r="AR1487" i="8"/>
  <c r="AQ1487" i="8"/>
  <c r="AP1487" i="8"/>
  <c r="AO1487" i="8"/>
  <c r="AN1487" i="8"/>
  <c r="AM1487" i="8"/>
  <c r="AL1487" i="8"/>
  <c r="AT1551" i="8"/>
  <c r="AS1551" i="8"/>
  <c r="AR1551" i="8"/>
  <c r="AQ1551" i="8"/>
  <c r="AP1551" i="8"/>
  <c r="AO1551" i="8"/>
  <c r="AN1551" i="8"/>
  <c r="AM1551" i="8"/>
  <c r="AL1551" i="8"/>
  <c r="AT1615" i="8"/>
  <c r="AS1615" i="8"/>
  <c r="AR1615" i="8"/>
  <c r="AQ1615" i="8"/>
  <c r="AP1615" i="8"/>
  <c r="AO1615" i="8"/>
  <c r="AN1615" i="8"/>
  <c r="AM1615" i="8"/>
  <c r="AL1615" i="8"/>
  <c r="AT1686" i="8"/>
  <c r="AS1686" i="8"/>
  <c r="AR1686" i="8"/>
  <c r="AQ1686" i="8"/>
  <c r="AP1686" i="8"/>
  <c r="AO1686" i="8"/>
  <c r="AN1686" i="8"/>
  <c r="AM1686" i="8"/>
  <c r="AL1686" i="8"/>
  <c r="AT1434" i="8"/>
  <c r="AS1434" i="8"/>
  <c r="AR1434" i="8"/>
  <c r="AQ1434" i="8"/>
  <c r="AP1434" i="8"/>
  <c r="AO1434" i="8"/>
  <c r="AN1434" i="8"/>
  <c r="AM1434" i="8"/>
  <c r="AL1434" i="8"/>
  <c r="AT1492" i="8"/>
  <c r="AS1492" i="8"/>
  <c r="AR1492" i="8"/>
  <c r="AQ1492" i="8"/>
  <c r="AP1492" i="8"/>
  <c r="AO1492" i="8"/>
  <c r="AN1492" i="8"/>
  <c r="AM1492" i="8"/>
  <c r="AL1492" i="8"/>
  <c r="AT1556" i="8"/>
  <c r="AS1556" i="8"/>
  <c r="AR1556" i="8"/>
  <c r="AQ1556" i="8"/>
  <c r="AP1556" i="8"/>
  <c r="AO1556" i="8"/>
  <c r="AN1556" i="8"/>
  <c r="AM1556" i="8"/>
  <c r="AL1556" i="8"/>
  <c r="AT1620" i="8"/>
  <c r="AS1620" i="8"/>
  <c r="AR1620" i="8"/>
  <c r="AQ1620" i="8"/>
  <c r="AP1620" i="8"/>
  <c r="AO1620" i="8"/>
  <c r="AN1620" i="8"/>
  <c r="AM1620" i="8"/>
  <c r="AL1620" i="8"/>
  <c r="AT1426" i="8"/>
  <c r="AS1426" i="8"/>
  <c r="AR1426" i="8"/>
  <c r="AQ1426" i="8"/>
  <c r="AP1426" i="8"/>
  <c r="AO1426" i="8"/>
  <c r="AN1426" i="8"/>
  <c r="AM1426" i="8"/>
  <c r="AL1426" i="8"/>
  <c r="AT1497" i="8"/>
  <c r="AS1497" i="8"/>
  <c r="AR1497" i="8"/>
  <c r="AQ1497" i="8"/>
  <c r="AP1497" i="8"/>
  <c r="AO1497" i="8"/>
  <c r="AN1497" i="8"/>
  <c r="AM1497" i="8"/>
  <c r="AL1497" i="8"/>
  <c r="AT1561" i="8"/>
  <c r="AS1561" i="8"/>
  <c r="AR1561" i="8"/>
  <c r="AQ1561" i="8"/>
  <c r="AP1561" i="8"/>
  <c r="AO1561" i="8"/>
  <c r="AN1561" i="8"/>
  <c r="AM1561" i="8"/>
  <c r="AL1561" i="8"/>
  <c r="AT1625" i="8"/>
  <c r="AS1625" i="8"/>
  <c r="AR1625" i="8"/>
  <c r="AQ1625" i="8"/>
  <c r="AP1625" i="8"/>
  <c r="AO1625" i="8"/>
  <c r="AN1625" i="8"/>
  <c r="AM1625" i="8"/>
  <c r="AL1625" i="8"/>
  <c r="AT1679" i="8"/>
  <c r="AS1679" i="8"/>
  <c r="AR1679" i="8"/>
  <c r="AQ1679" i="8"/>
  <c r="AP1679" i="8"/>
  <c r="AO1679" i="8"/>
  <c r="AN1679" i="8"/>
  <c r="AM1679" i="8"/>
  <c r="AL1679" i="8"/>
  <c r="AT1743" i="8"/>
  <c r="AS1743" i="8"/>
  <c r="AR1743" i="8"/>
  <c r="AQ1743" i="8"/>
  <c r="AP1743" i="8"/>
  <c r="AO1743" i="8"/>
  <c r="AN1743" i="8"/>
  <c r="AM1743" i="8"/>
  <c r="AL1743" i="8"/>
  <c r="AT1807" i="8"/>
  <c r="AS1807" i="8"/>
  <c r="AR1807" i="8"/>
  <c r="AQ1807" i="8"/>
  <c r="AP1807" i="8"/>
  <c r="AO1807" i="8"/>
  <c r="AN1807" i="8"/>
  <c r="AM1807" i="8"/>
  <c r="AL1807" i="8"/>
  <c r="AT1668" i="8"/>
  <c r="AS1668" i="8"/>
  <c r="AR1668" i="8"/>
  <c r="AQ1668" i="8"/>
  <c r="AP1668" i="8"/>
  <c r="AO1668" i="8"/>
  <c r="AN1668" i="8"/>
  <c r="AM1668" i="8"/>
  <c r="AL1668" i="8"/>
  <c r="AT1732" i="8"/>
  <c r="AS1732" i="8"/>
  <c r="AR1732" i="8"/>
  <c r="AQ1732" i="8"/>
  <c r="AP1732" i="8"/>
  <c r="AO1732" i="8"/>
  <c r="AN1732" i="8"/>
  <c r="AM1732" i="8"/>
  <c r="AL1732" i="8"/>
  <c r="AT1796" i="8"/>
  <c r="AS1796" i="8"/>
  <c r="AR1796" i="8"/>
  <c r="AQ1796" i="8"/>
  <c r="AP1796" i="8"/>
  <c r="AO1796" i="8"/>
  <c r="AN1796" i="8"/>
  <c r="AM1796" i="8"/>
  <c r="AL1796" i="8"/>
  <c r="AS1879" i="8"/>
  <c r="AR1879" i="8"/>
  <c r="AQ1879" i="8"/>
  <c r="AP1879" i="8"/>
  <c r="AO1879" i="8"/>
  <c r="AN1879" i="8"/>
  <c r="AM1879" i="8"/>
  <c r="AL1879" i="8"/>
  <c r="AT1879" i="8"/>
  <c r="AT1726" i="8"/>
  <c r="AS1726" i="8"/>
  <c r="AR1726" i="8"/>
  <c r="AQ1726" i="8"/>
  <c r="AP1726" i="8"/>
  <c r="AO1726" i="8"/>
  <c r="AN1726" i="8"/>
  <c r="AM1726" i="8"/>
  <c r="AL1726" i="8"/>
  <c r="AT1790" i="8"/>
  <c r="AS1790" i="8"/>
  <c r="AR1790" i="8"/>
  <c r="AQ1790" i="8"/>
  <c r="AP1790" i="8"/>
  <c r="AO1790" i="8"/>
  <c r="AN1790" i="8"/>
  <c r="AM1790" i="8"/>
  <c r="AL1790" i="8"/>
  <c r="AQ1866" i="8"/>
  <c r="AP1866" i="8"/>
  <c r="AO1866" i="8"/>
  <c r="AN1866" i="8"/>
  <c r="AM1866" i="8"/>
  <c r="AL1866" i="8"/>
  <c r="AT1866" i="8"/>
  <c r="AS1866" i="8"/>
  <c r="AR1866" i="8"/>
  <c r="AT1675" i="8"/>
  <c r="AS1675" i="8"/>
  <c r="AR1675" i="8"/>
  <c r="AQ1675" i="8"/>
  <c r="AP1675" i="8"/>
  <c r="AO1675" i="8"/>
  <c r="AN1675" i="8"/>
  <c r="AM1675" i="8"/>
  <c r="AL1675" i="8"/>
  <c r="AT1739" i="8"/>
  <c r="AS1739" i="8"/>
  <c r="AR1739" i="8"/>
  <c r="AQ1739" i="8"/>
  <c r="AP1739" i="8"/>
  <c r="AO1739" i="8"/>
  <c r="AN1739" i="8"/>
  <c r="AM1739" i="8"/>
  <c r="AL1739" i="8"/>
  <c r="AT1803" i="8"/>
  <c r="AS1803" i="8"/>
  <c r="AR1803" i="8"/>
  <c r="AQ1803" i="8"/>
  <c r="AP1803" i="8"/>
  <c r="AO1803" i="8"/>
  <c r="AN1803" i="8"/>
  <c r="AM1803" i="8"/>
  <c r="AL1803" i="8"/>
  <c r="AT1680" i="8"/>
  <c r="AS1680" i="8"/>
  <c r="AR1680" i="8"/>
  <c r="AQ1680" i="8"/>
  <c r="AP1680" i="8"/>
  <c r="AO1680" i="8"/>
  <c r="AN1680" i="8"/>
  <c r="AM1680" i="8"/>
  <c r="AL1680" i="8"/>
  <c r="AT1744" i="8"/>
  <c r="AS1744" i="8"/>
  <c r="AR1744" i="8"/>
  <c r="AQ1744" i="8"/>
  <c r="AP1744" i="8"/>
  <c r="AO1744" i="8"/>
  <c r="AN1744" i="8"/>
  <c r="AM1744" i="8"/>
  <c r="AL1744" i="8"/>
  <c r="AT1808" i="8"/>
  <c r="AS1808" i="8"/>
  <c r="AR1808" i="8"/>
  <c r="AQ1808" i="8"/>
  <c r="AP1808" i="8"/>
  <c r="AO1808" i="8"/>
  <c r="AN1808" i="8"/>
  <c r="AM1808" i="8"/>
  <c r="AL1808" i="8"/>
  <c r="AT1725" i="8"/>
  <c r="AS1725" i="8"/>
  <c r="AR1725" i="8"/>
  <c r="AQ1725" i="8"/>
  <c r="AP1725" i="8"/>
  <c r="AO1725" i="8"/>
  <c r="AN1725" i="8"/>
  <c r="AM1725" i="8"/>
  <c r="AL1725" i="8"/>
  <c r="AT1789" i="8"/>
  <c r="AS1789" i="8"/>
  <c r="AR1789" i="8"/>
  <c r="AQ1789" i="8"/>
  <c r="AP1789" i="8"/>
  <c r="AO1789" i="8"/>
  <c r="AN1789" i="8"/>
  <c r="AM1789" i="8"/>
  <c r="AL1789" i="8"/>
  <c r="AO1658" i="8"/>
  <c r="AN1658" i="8"/>
  <c r="AM1658" i="8"/>
  <c r="AL1658" i="8"/>
  <c r="AT1658" i="8"/>
  <c r="AS1658" i="8"/>
  <c r="AR1658" i="8"/>
  <c r="AQ1658" i="8"/>
  <c r="AP1658" i="8"/>
  <c r="AT1722" i="8"/>
  <c r="AS1722" i="8"/>
  <c r="AR1722" i="8"/>
  <c r="AQ1722" i="8"/>
  <c r="AP1722" i="8"/>
  <c r="AO1722" i="8"/>
  <c r="AN1722" i="8"/>
  <c r="AM1722" i="8"/>
  <c r="AL1722" i="8"/>
  <c r="AT1786" i="8"/>
  <c r="AS1786" i="8"/>
  <c r="AR1786" i="8"/>
  <c r="AQ1786" i="8"/>
  <c r="AP1786" i="8"/>
  <c r="AO1786" i="8"/>
  <c r="AN1786" i="8"/>
  <c r="AM1786" i="8"/>
  <c r="AL1786" i="8"/>
  <c r="AT1840" i="8"/>
  <c r="AS1840" i="8"/>
  <c r="AR1840" i="8"/>
  <c r="AQ1840" i="8"/>
  <c r="AP1840" i="8"/>
  <c r="AO1840" i="8"/>
  <c r="AN1840" i="8"/>
  <c r="AM1840" i="8"/>
  <c r="AL1840" i="8"/>
  <c r="AT1904" i="8"/>
  <c r="AS1904" i="8"/>
  <c r="AR1904" i="8"/>
  <c r="AQ1904" i="8"/>
  <c r="AP1904" i="8"/>
  <c r="AO1904" i="8"/>
  <c r="AN1904" i="8"/>
  <c r="AM1904" i="8"/>
  <c r="AL1904" i="8"/>
  <c r="AT1853" i="8"/>
  <c r="AS1853" i="8"/>
  <c r="AR1853" i="8"/>
  <c r="AQ1853" i="8"/>
  <c r="AP1853" i="8"/>
  <c r="AO1853" i="8"/>
  <c r="AN1853" i="8"/>
  <c r="AM1853" i="8"/>
  <c r="AL1853" i="8"/>
  <c r="AT1917" i="8"/>
  <c r="AS1917" i="8"/>
  <c r="AR1917" i="8"/>
  <c r="AQ1917" i="8"/>
  <c r="AP1917" i="8"/>
  <c r="AO1917" i="8"/>
  <c r="AN1917" i="8"/>
  <c r="AM1917" i="8"/>
  <c r="AL1917" i="8"/>
  <c r="AT1911" i="8"/>
  <c r="AS1911" i="8"/>
  <c r="AR1911" i="8"/>
  <c r="AQ1911" i="8"/>
  <c r="AP1911" i="8"/>
  <c r="AO1911" i="8"/>
  <c r="AN1911" i="8"/>
  <c r="AM1911" i="8"/>
  <c r="AL1911" i="8"/>
  <c r="AM1860" i="8"/>
  <c r="AL1860" i="8"/>
  <c r="AT1860" i="8"/>
  <c r="AS1860" i="8"/>
  <c r="AR1860" i="8"/>
  <c r="AQ1860" i="8"/>
  <c r="AP1860" i="8"/>
  <c r="AO1860" i="8"/>
  <c r="AN1860" i="8"/>
  <c r="AT1924" i="8"/>
  <c r="AS1924" i="8"/>
  <c r="AR1924" i="8"/>
  <c r="AQ1924" i="8"/>
  <c r="AP1924" i="8"/>
  <c r="AO1924" i="8"/>
  <c r="AN1924" i="8"/>
  <c r="AM1924" i="8"/>
  <c r="AL1924" i="8"/>
  <c r="AT1881" i="8"/>
  <c r="AS1881" i="8"/>
  <c r="AR1881" i="8"/>
  <c r="AQ1881" i="8"/>
  <c r="AP1881" i="8"/>
  <c r="AO1881" i="8"/>
  <c r="AN1881" i="8"/>
  <c r="AM1881" i="8"/>
  <c r="AL1881" i="8"/>
  <c r="AT1862" i="8"/>
  <c r="AS1862" i="8"/>
  <c r="AR1862" i="8"/>
  <c r="AQ1862" i="8"/>
  <c r="AP1862" i="8"/>
  <c r="AO1862" i="8"/>
  <c r="AN1862" i="8"/>
  <c r="AM1862" i="8"/>
  <c r="AL1862" i="8"/>
  <c r="AT1926" i="8"/>
  <c r="AS1926" i="8"/>
  <c r="AR1926" i="8"/>
  <c r="AQ1926" i="8"/>
  <c r="AP1926" i="8"/>
  <c r="AO1926" i="8"/>
  <c r="AN1926" i="8"/>
  <c r="AM1926" i="8"/>
  <c r="AL1926" i="8"/>
  <c r="AT1891" i="8"/>
  <c r="AS1891" i="8"/>
  <c r="AR1891" i="8"/>
  <c r="AQ1891" i="8"/>
  <c r="AP1891" i="8"/>
  <c r="AO1891" i="8"/>
  <c r="AN1891" i="8"/>
  <c r="AM1891" i="8"/>
  <c r="AL1891" i="8"/>
  <c r="O122" i="1"/>
  <c r="K122" i="1"/>
  <c r="L133" i="7"/>
  <c r="L82" i="7"/>
  <c r="J118" i="7"/>
  <c r="J32" i="8"/>
  <c r="L138" i="7"/>
  <c r="J97" i="7"/>
  <c r="O102" i="8"/>
  <c r="K102" i="8"/>
  <c r="BK46" i="9"/>
  <c r="BJ46" i="9"/>
  <c r="BI46" i="9"/>
  <c r="BH46" i="9"/>
  <c r="BG46" i="9"/>
  <c r="BF46" i="9"/>
  <c r="BE46" i="9"/>
  <c r="BD46" i="9"/>
  <c r="BC46" i="9"/>
  <c r="AT1895" i="9"/>
  <c r="AS1895" i="9"/>
  <c r="AR1895" i="9"/>
  <c r="AQ1895" i="9"/>
  <c r="AP1895" i="9"/>
  <c r="AO1895" i="9"/>
  <c r="AN1895" i="9"/>
  <c r="AM1895" i="9"/>
  <c r="AL1895" i="9"/>
  <c r="AT1867" i="9"/>
  <c r="AS1867" i="9"/>
  <c r="AR1867" i="9"/>
  <c r="AQ1867" i="9"/>
  <c r="AP1867" i="9"/>
  <c r="AO1867" i="9"/>
  <c r="AN1867" i="9"/>
  <c r="AM1867" i="9"/>
  <c r="AL1867" i="9"/>
  <c r="AT1720" i="9"/>
  <c r="AS1720" i="9"/>
  <c r="AR1720" i="9"/>
  <c r="AQ1720" i="9"/>
  <c r="AP1720" i="9"/>
  <c r="AO1720" i="9"/>
  <c r="AN1720" i="9"/>
  <c r="AM1720" i="9"/>
  <c r="AL1720" i="9"/>
  <c r="AT1606" i="9"/>
  <c r="AS1606" i="9"/>
  <c r="AR1606" i="9"/>
  <c r="AQ1606" i="9"/>
  <c r="AP1606" i="9"/>
  <c r="AO1606" i="9"/>
  <c r="AN1606" i="9"/>
  <c r="AM1606" i="9"/>
  <c r="AL1606" i="9"/>
  <c r="AT1283" i="9"/>
  <c r="AS1283" i="9"/>
  <c r="AR1283" i="9"/>
  <c r="AQ1283" i="9"/>
  <c r="AP1283" i="9"/>
  <c r="AO1283" i="9"/>
  <c r="AN1283" i="9"/>
  <c r="AM1283" i="9"/>
  <c r="AL1283" i="9"/>
  <c r="AT949" i="9"/>
  <c r="AS949" i="9"/>
  <c r="AR949" i="9"/>
  <c r="AQ949" i="9"/>
  <c r="AP949" i="9"/>
  <c r="AO949" i="9"/>
  <c r="AN949" i="9"/>
  <c r="AM949" i="9"/>
  <c r="AL949" i="9"/>
  <c r="L53" i="7"/>
  <c r="BK79" i="8"/>
  <c r="BJ79" i="8"/>
  <c r="BI79" i="8"/>
  <c r="BH79" i="8"/>
  <c r="BG79" i="8"/>
  <c r="BF79" i="8"/>
  <c r="BE79" i="8"/>
  <c r="BD79" i="8"/>
  <c r="BC79" i="8"/>
  <c r="BK70" i="8"/>
  <c r="BJ70" i="8"/>
  <c r="BI70" i="8"/>
  <c r="BH70" i="8"/>
  <c r="BG70" i="8"/>
  <c r="BF70" i="8"/>
  <c r="BE70" i="8"/>
  <c r="BD70" i="8"/>
  <c r="BC70" i="8"/>
  <c r="BK64" i="8"/>
  <c r="BJ64" i="8"/>
  <c r="BI64" i="8"/>
  <c r="BH64" i="8"/>
  <c r="BG64" i="8"/>
  <c r="BF64" i="8"/>
  <c r="BE64" i="8"/>
  <c r="BD64" i="8"/>
  <c r="BC64" i="8"/>
  <c r="BK74" i="8"/>
  <c r="BJ74" i="8"/>
  <c r="BI74" i="8"/>
  <c r="BH74" i="8"/>
  <c r="BG74" i="8"/>
  <c r="BF74" i="8"/>
  <c r="BE74" i="8"/>
  <c r="BD74" i="8"/>
  <c r="BC74" i="8"/>
  <c r="AT1287" i="8"/>
  <c r="AS1287" i="8"/>
  <c r="AR1287" i="8"/>
  <c r="AQ1287" i="8"/>
  <c r="AP1287" i="8"/>
  <c r="AO1287" i="8"/>
  <c r="AN1287" i="8"/>
  <c r="AM1287" i="8"/>
  <c r="AL1287" i="8"/>
  <c r="AT1090" i="8"/>
  <c r="AS1090" i="8"/>
  <c r="AR1090" i="8"/>
  <c r="AQ1090" i="8"/>
  <c r="AP1090" i="8"/>
  <c r="AO1090" i="8"/>
  <c r="AN1090" i="8"/>
  <c r="AM1090" i="8"/>
  <c r="AL1090" i="8"/>
  <c r="AT110" i="8"/>
  <c r="AS110" i="8"/>
  <c r="AR110" i="8"/>
  <c r="AQ110" i="8"/>
  <c r="AP110" i="8"/>
  <c r="AO110" i="8"/>
  <c r="AN110" i="8"/>
  <c r="AM110" i="8"/>
  <c r="AL110" i="8"/>
  <c r="BK104" i="8"/>
  <c r="BJ104" i="8"/>
  <c r="BI104" i="8"/>
  <c r="BH104" i="8"/>
  <c r="BG104" i="8"/>
  <c r="BF104" i="8"/>
  <c r="BE104" i="8"/>
  <c r="BD104" i="8"/>
  <c r="BC104" i="8"/>
  <c r="AT1016" i="8"/>
  <c r="AS1016" i="8"/>
  <c r="AR1016" i="8"/>
  <c r="AQ1016" i="8"/>
  <c r="AP1016" i="8"/>
  <c r="AO1016" i="8"/>
  <c r="AN1016" i="8"/>
  <c r="AM1016" i="8"/>
  <c r="AL1016" i="8"/>
  <c r="AT946" i="8"/>
  <c r="AS946" i="8"/>
  <c r="AR946" i="8"/>
  <c r="AQ946" i="8"/>
  <c r="AP946" i="8"/>
  <c r="AO946" i="8"/>
  <c r="AN946" i="8"/>
  <c r="AM946" i="8"/>
  <c r="AL946" i="8"/>
  <c r="AT1007" i="8"/>
  <c r="AS1007" i="8"/>
  <c r="AR1007" i="8"/>
  <c r="AQ1007" i="8"/>
  <c r="AP1007" i="8"/>
  <c r="AO1007" i="8"/>
  <c r="AN1007" i="8"/>
  <c r="AM1007" i="8"/>
  <c r="AL1007" i="8"/>
  <c r="AT1125" i="8"/>
  <c r="AS1125" i="8"/>
  <c r="AR1125" i="8"/>
  <c r="AQ1125" i="8"/>
  <c r="AP1125" i="8"/>
  <c r="AO1125" i="8"/>
  <c r="AN1125" i="8"/>
  <c r="AM1125" i="8"/>
  <c r="AL1125" i="8"/>
  <c r="AT1398" i="8"/>
  <c r="AS1398" i="8"/>
  <c r="AR1398" i="8"/>
  <c r="AQ1398" i="8"/>
  <c r="AP1398" i="8"/>
  <c r="AO1398" i="8"/>
  <c r="AN1398" i="8"/>
  <c r="AM1398" i="8"/>
  <c r="AL1398" i="8"/>
  <c r="AT1132" i="8"/>
  <c r="AS1132" i="8"/>
  <c r="AR1132" i="8"/>
  <c r="AQ1132" i="8"/>
  <c r="AP1132" i="8"/>
  <c r="AO1132" i="8"/>
  <c r="AN1132" i="8"/>
  <c r="AM1132" i="8"/>
  <c r="AL1132" i="8"/>
  <c r="AT1193" i="8"/>
  <c r="AS1193" i="8"/>
  <c r="AR1193" i="8"/>
  <c r="AQ1193" i="8"/>
  <c r="AP1193" i="8"/>
  <c r="AO1193" i="8"/>
  <c r="AN1193" i="8"/>
  <c r="AM1193" i="8"/>
  <c r="AL1193" i="8"/>
  <c r="AT1331" i="8"/>
  <c r="AS1331" i="8"/>
  <c r="AR1331" i="8"/>
  <c r="AQ1331" i="8"/>
  <c r="AP1331" i="8"/>
  <c r="AO1331" i="8"/>
  <c r="AN1331" i="8"/>
  <c r="AM1331" i="8"/>
  <c r="AL1331" i="8"/>
  <c r="AT1769" i="8"/>
  <c r="AS1769" i="8"/>
  <c r="AR1769" i="8"/>
  <c r="AQ1769" i="8"/>
  <c r="AP1769" i="8"/>
  <c r="AO1769" i="8"/>
  <c r="AN1769" i="8"/>
  <c r="AM1769" i="8"/>
  <c r="AL1769" i="8"/>
  <c r="AT1533" i="8"/>
  <c r="AS1533" i="8"/>
  <c r="AR1533" i="8"/>
  <c r="AQ1533" i="8"/>
  <c r="AP1533" i="8"/>
  <c r="AO1533" i="8"/>
  <c r="AN1533" i="8"/>
  <c r="AM1533" i="8"/>
  <c r="AL1533" i="8"/>
  <c r="AT1466" i="8"/>
  <c r="AS1466" i="8"/>
  <c r="AR1466" i="8"/>
  <c r="AQ1466" i="8"/>
  <c r="AP1466" i="8"/>
  <c r="AO1466" i="8"/>
  <c r="AN1466" i="8"/>
  <c r="AM1466" i="8"/>
  <c r="AL1466" i="8"/>
  <c r="AT1376" i="8"/>
  <c r="AS1376" i="8"/>
  <c r="AR1376" i="8"/>
  <c r="AQ1376" i="8"/>
  <c r="AP1376" i="8"/>
  <c r="AO1376" i="8"/>
  <c r="AN1376" i="8"/>
  <c r="AM1376" i="8"/>
  <c r="AL1376" i="8"/>
  <c r="AT1559" i="8"/>
  <c r="AS1559" i="8"/>
  <c r="AR1559" i="8"/>
  <c r="AQ1559" i="8"/>
  <c r="AP1559" i="8"/>
  <c r="AO1559" i="8"/>
  <c r="AN1559" i="8"/>
  <c r="AM1559" i="8"/>
  <c r="AL1559" i="8"/>
  <c r="AT1500" i="8"/>
  <c r="AS1500" i="8"/>
  <c r="AR1500" i="8"/>
  <c r="AQ1500" i="8"/>
  <c r="AP1500" i="8"/>
  <c r="AO1500" i="8"/>
  <c r="AN1500" i="8"/>
  <c r="AM1500" i="8"/>
  <c r="AL1500" i="8"/>
  <c r="AT1441" i="8"/>
  <c r="AS1441" i="8"/>
  <c r="AR1441" i="8"/>
  <c r="AQ1441" i="8"/>
  <c r="AP1441" i="8"/>
  <c r="AO1441" i="8"/>
  <c r="AN1441" i="8"/>
  <c r="AM1441" i="8"/>
  <c r="AL1441" i="8"/>
  <c r="AT1633" i="8"/>
  <c r="AS1633" i="8"/>
  <c r="AR1633" i="8"/>
  <c r="AQ1633" i="8"/>
  <c r="AP1633" i="8"/>
  <c r="AO1633" i="8"/>
  <c r="AN1633" i="8"/>
  <c r="AM1633" i="8"/>
  <c r="AL1633" i="8"/>
  <c r="AT1815" i="8"/>
  <c r="AS1815" i="8"/>
  <c r="AR1815" i="8"/>
  <c r="AQ1815" i="8"/>
  <c r="AP1815" i="8"/>
  <c r="AO1815" i="8"/>
  <c r="AN1815" i="8"/>
  <c r="AM1815" i="8"/>
  <c r="AL1815" i="8"/>
  <c r="AT1887" i="8"/>
  <c r="AS1887" i="8"/>
  <c r="AR1887" i="8"/>
  <c r="AQ1887" i="8"/>
  <c r="AP1887" i="8"/>
  <c r="AO1887" i="8"/>
  <c r="AN1887" i="8"/>
  <c r="AM1887" i="8"/>
  <c r="AL1887" i="8"/>
  <c r="AT1811" i="8"/>
  <c r="AR1811" i="8"/>
  <c r="AQ1811" i="8"/>
  <c r="AP1811" i="8"/>
  <c r="AO1811" i="8"/>
  <c r="AN1811" i="8"/>
  <c r="AM1811" i="8"/>
  <c r="AL1811" i="8"/>
  <c r="AS1811" i="8"/>
  <c r="AT1666" i="8"/>
  <c r="AS1666" i="8"/>
  <c r="AR1666" i="8"/>
  <c r="AQ1666" i="8"/>
  <c r="AP1666" i="8"/>
  <c r="AO1666" i="8"/>
  <c r="AN1666" i="8"/>
  <c r="AM1666" i="8"/>
  <c r="AL1666" i="8"/>
  <c r="AT1861" i="8"/>
  <c r="AS1861" i="8"/>
  <c r="AR1861" i="8"/>
  <c r="AQ1861" i="8"/>
  <c r="AP1861" i="8"/>
  <c r="AO1861" i="8"/>
  <c r="AN1861" i="8"/>
  <c r="AM1861" i="8"/>
  <c r="AL1861" i="8"/>
  <c r="AT1870" i="8"/>
  <c r="AS1870" i="8"/>
  <c r="AR1870" i="8"/>
  <c r="AQ1870" i="8"/>
  <c r="AP1870" i="8"/>
  <c r="AO1870" i="8"/>
  <c r="AN1870" i="8"/>
  <c r="AM1870" i="8"/>
  <c r="AL1870" i="8"/>
  <c r="L56" i="7"/>
  <c r="J105" i="7"/>
  <c r="AT134" i="8"/>
  <c r="AS134" i="8"/>
  <c r="AR134" i="8"/>
  <c r="AQ134" i="8"/>
  <c r="AP134" i="8"/>
  <c r="AO134" i="8"/>
  <c r="AN134" i="8"/>
  <c r="AM134" i="8"/>
  <c r="AL134" i="8"/>
  <c r="BK42" i="9"/>
  <c r="BJ42" i="9"/>
  <c r="BI42" i="9"/>
  <c r="BH42" i="9"/>
  <c r="BG42" i="9"/>
  <c r="BF42" i="9"/>
  <c r="BE42" i="9"/>
  <c r="BD42" i="9"/>
  <c r="BC42" i="9"/>
  <c r="BK49" i="9"/>
  <c r="BJ49" i="9"/>
  <c r="BI49" i="9"/>
  <c r="BH49" i="9"/>
  <c r="BG49" i="9"/>
  <c r="BF49" i="9"/>
  <c r="BE49" i="9"/>
  <c r="BD49" i="9"/>
  <c r="BC49" i="9"/>
  <c r="BK13" i="9"/>
  <c r="BJ13" i="9"/>
  <c r="BI13" i="9"/>
  <c r="BH13" i="9"/>
  <c r="BG13" i="9"/>
  <c r="BF13" i="9"/>
  <c r="BE13" i="9"/>
  <c r="BD13" i="9"/>
  <c r="BC13" i="9"/>
  <c r="AT1905" i="9"/>
  <c r="AS1905" i="9"/>
  <c r="AR1905" i="9"/>
  <c r="AQ1905" i="9"/>
  <c r="AP1905" i="9"/>
  <c r="AO1905" i="9"/>
  <c r="AN1905" i="9"/>
  <c r="AM1905" i="9"/>
  <c r="AL1905" i="9"/>
  <c r="AT1899" i="9"/>
  <c r="AS1899" i="9"/>
  <c r="AR1899" i="9"/>
  <c r="AQ1899" i="9"/>
  <c r="AP1899" i="9"/>
  <c r="AO1899" i="9"/>
  <c r="AN1899" i="9"/>
  <c r="AM1899" i="9"/>
  <c r="AL1899" i="9"/>
  <c r="AL1859" i="9"/>
  <c r="AT1859" i="9"/>
  <c r="AS1859" i="9"/>
  <c r="AR1859" i="9"/>
  <c r="AQ1859" i="9"/>
  <c r="AP1859" i="9"/>
  <c r="AO1859" i="9"/>
  <c r="AN1859" i="9"/>
  <c r="AM1859" i="9"/>
  <c r="AT1724" i="9"/>
  <c r="AS1724" i="9"/>
  <c r="AR1724" i="9"/>
  <c r="AQ1724" i="9"/>
  <c r="AP1724" i="9"/>
  <c r="AO1724" i="9"/>
  <c r="AN1724" i="9"/>
  <c r="AM1724" i="9"/>
  <c r="AL1724" i="9"/>
  <c r="AT1822" i="9"/>
  <c r="AS1822" i="9"/>
  <c r="AR1822" i="9"/>
  <c r="AQ1822" i="9"/>
  <c r="AP1822" i="9"/>
  <c r="AO1822" i="9"/>
  <c r="AN1822" i="9"/>
  <c r="AM1822" i="9"/>
  <c r="AL1822" i="9"/>
  <c r="AT1776" i="9"/>
  <c r="AS1776" i="9"/>
  <c r="AR1776" i="9"/>
  <c r="AQ1776" i="9"/>
  <c r="AP1776" i="9"/>
  <c r="AO1776" i="9"/>
  <c r="AN1776" i="9"/>
  <c r="AM1776" i="9"/>
  <c r="AL1776" i="9"/>
  <c r="AN1680" i="9"/>
  <c r="AM1680" i="9"/>
  <c r="AL1680" i="9"/>
  <c r="AT1680" i="9"/>
  <c r="AS1680" i="9"/>
  <c r="AR1680" i="9"/>
  <c r="AQ1680" i="9"/>
  <c r="AP1680" i="9"/>
  <c r="AO1680" i="9"/>
  <c r="AT1698" i="9"/>
  <c r="AS1698" i="9"/>
  <c r="AR1698" i="9"/>
  <c r="AQ1698" i="9"/>
  <c r="AP1698" i="9"/>
  <c r="AO1698" i="9"/>
  <c r="AN1698" i="9"/>
  <c r="AM1698" i="9"/>
  <c r="AL1698" i="9"/>
  <c r="AT1579" i="9"/>
  <c r="AS1579" i="9"/>
  <c r="AR1579" i="9"/>
  <c r="AQ1579" i="9"/>
  <c r="AP1579" i="9"/>
  <c r="AO1579" i="9"/>
  <c r="AN1579" i="9"/>
  <c r="AM1579" i="9"/>
  <c r="AL1579" i="9"/>
  <c r="AT1621" i="9"/>
  <c r="AS1621" i="9"/>
  <c r="AR1621" i="9"/>
  <c r="AQ1621" i="9"/>
  <c r="AP1621" i="9"/>
  <c r="AO1621" i="9"/>
  <c r="AN1621" i="9"/>
  <c r="AM1621" i="9"/>
  <c r="AL1621" i="9"/>
  <c r="AT1488" i="9"/>
  <c r="AS1488" i="9"/>
  <c r="AR1488" i="9"/>
  <c r="AQ1488" i="9"/>
  <c r="AP1488" i="9"/>
  <c r="AO1488" i="9"/>
  <c r="AN1488" i="9"/>
  <c r="AM1488" i="9"/>
  <c r="AL1488" i="9"/>
  <c r="AT1532" i="9"/>
  <c r="AS1532" i="9"/>
  <c r="AR1532" i="9"/>
  <c r="AQ1532" i="9"/>
  <c r="AP1532" i="9"/>
  <c r="AO1532" i="9"/>
  <c r="AN1532" i="9"/>
  <c r="AM1532" i="9"/>
  <c r="AL1532" i="9"/>
  <c r="AT1411" i="9"/>
  <c r="AS1411" i="9"/>
  <c r="AR1411" i="9"/>
  <c r="AQ1411" i="9"/>
  <c r="AP1411" i="9"/>
  <c r="AO1411" i="9"/>
  <c r="AN1411" i="9"/>
  <c r="AM1411" i="9"/>
  <c r="AL1411" i="9"/>
  <c r="AT1373" i="9"/>
  <c r="AS1373" i="9"/>
  <c r="AR1373" i="9"/>
  <c r="AQ1373" i="9"/>
  <c r="AP1373" i="9"/>
  <c r="AO1373" i="9"/>
  <c r="AN1373" i="9"/>
  <c r="AM1373" i="9"/>
  <c r="AL1373" i="9"/>
  <c r="AT1448" i="9"/>
  <c r="AS1448" i="9"/>
  <c r="AR1448" i="9"/>
  <c r="AQ1448" i="9"/>
  <c r="AP1448" i="9"/>
  <c r="AO1448" i="9"/>
  <c r="AN1448" i="9"/>
  <c r="AM1448" i="9"/>
  <c r="AL1448" i="9"/>
  <c r="AT1384" i="9"/>
  <c r="AS1384" i="9"/>
  <c r="AR1384" i="9"/>
  <c r="AQ1384" i="9"/>
  <c r="AP1384" i="9"/>
  <c r="AO1384" i="9"/>
  <c r="AN1384" i="9"/>
  <c r="AM1384" i="9"/>
  <c r="AL1384" i="9"/>
  <c r="AT1409" i="9"/>
  <c r="AS1409" i="9"/>
  <c r="AR1409" i="9"/>
  <c r="AQ1409" i="9"/>
  <c r="AP1409" i="9"/>
  <c r="AO1409" i="9"/>
  <c r="AN1409" i="9"/>
  <c r="AM1409" i="9"/>
  <c r="AL1409" i="9"/>
  <c r="AS1450" i="9"/>
  <c r="AR1450" i="9"/>
  <c r="AQ1450" i="9"/>
  <c r="AP1450" i="9"/>
  <c r="AO1450" i="9"/>
  <c r="AN1450" i="9"/>
  <c r="AM1450" i="9"/>
  <c r="AL1450" i="9"/>
  <c r="AT1450" i="9"/>
  <c r="AT1386" i="9"/>
  <c r="AS1386" i="9"/>
  <c r="AR1386" i="9"/>
  <c r="AQ1386" i="9"/>
  <c r="AP1386" i="9"/>
  <c r="AO1386" i="9"/>
  <c r="AN1386" i="9"/>
  <c r="AM1386" i="9"/>
  <c r="AL1386" i="9"/>
  <c r="AT1331" i="9"/>
  <c r="AS1331" i="9"/>
  <c r="AR1331" i="9"/>
  <c r="AQ1331" i="9"/>
  <c r="AP1331" i="9"/>
  <c r="AO1331" i="9"/>
  <c r="AN1331" i="9"/>
  <c r="AM1331" i="9"/>
  <c r="AL1331" i="9"/>
  <c r="AT1289" i="9"/>
  <c r="AS1289" i="9"/>
  <c r="AR1289" i="9"/>
  <c r="AQ1289" i="9"/>
  <c r="AP1289" i="9"/>
  <c r="AO1289" i="9"/>
  <c r="AN1289" i="9"/>
  <c r="AM1289" i="9"/>
  <c r="AL1289" i="9"/>
  <c r="AT1361" i="9"/>
  <c r="AS1361" i="9"/>
  <c r="AR1361" i="9"/>
  <c r="AQ1361" i="9"/>
  <c r="AP1361" i="9"/>
  <c r="AO1361" i="9"/>
  <c r="AN1361" i="9"/>
  <c r="AM1361" i="9"/>
  <c r="AL1361" i="9"/>
  <c r="AT1346" i="9"/>
  <c r="AS1346" i="9"/>
  <c r="AR1346" i="9"/>
  <c r="AQ1346" i="9"/>
  <c r="AP1346" i="9"/>
  <c r="AO1346" i="9"/>
  <c r="AN1346" i="9"/>
  <c r="AM1346" i="9"/>
  <c r="AL1346" i="9"/>
  <c r="AT1372" i="9"/>
  <c r="AS1372" i="9"/>
  <c r="AR1372" i="9"/>
  <c r="AQ1372" i="9"/>
  <c r="AP1372" i="9"/>
  <c r="AO1372" i="9"/>
  <c r="AN1372" i="9"/>
  <c r="AM1372" i="9"/>
  <c r="AL1372" i="9"/>
  <c r="AT1330" i="9"/>
  <c r="AS1330" i="9"/>
  <c r="AR1330" i="9"/>
  <c r="AQ1330" i="9"/>
  <c r="AP1330" i="9"/>
  <c r="AO1330" i="9"/>
  <c r="AN1330" i="9"/>
  <c r="AM1330" i="9"/>
  <c r="AL1330" i="9"/>
  <c r="AT1263" i="9"/>
  <c r="AS1263" i="9"/>
  <c r="AR1263" i="9"/>
  <c r="AQ1263" i="9"/>
  <c r="AP1263" i="9"/>
  <c r="AO1263" i="9"/>
  <c r="AN1263" i="9"/>
  <c r="AM1263" i="9"/>
  <c r="AL1263" i="9"/>
  <c r="AT1276" i="9"/>
  <c r="AS1276" i="9"/>
  <c r="AR1276" i="9"/>
  <c r="AQ1276" i="9"/>
  <c r="AP1276" i="9"/>
  <c r="AO1276" i="9"/>
  <c r="AN1276" i="9"/>
  <c r="AM1276" i="9"/>
  <c r="AL1276" i="9"/>
  <c r="AT1318" i="9"/>
  <c r="AS1318" i="9"/>
  <c r="AR1318" i="9"/>
  <c r="AQ1318" i="9"/>
  <c r="AP1318" i="9"/>
  <c r="AO1318" i="9"/>
  <c r="AN1318" i="9"/>
  <c r="AM1318" i="9"/>
  <c r="AL1318" i="9"/>
  <c r="AL1250" i="9"/>
  <c r="AT1250" i="9"/>
  <c r="AS1250" i="9"/>
  <c r="AR1250" i="9"/>
  <c r="AQ1250" i="9"/>
  <c r="AP1250" i="9"/>
  <c r="AO1250" i="9"/>
  <c r="AN1250" i="9"/>
  <c r="AM1250" i="9"/>
  <c r="AT1287" i="9"/>
  <c r="AS1287" i="9"/>
  <c r="AR1287" i="9"/>
  <c r="AQ1287" i="9"/>
  <c r="AP1287" i="9"/>
  <c r="AO1287" i="9"/>
  <c r="AN1287" i="9"/>
  <c r="AM1287" i="9"/>
  <c r="AL1287" i="9"/>
  <c r="AT1312" i="9"/>
  <c r="AS1312" i="9"/>
  <c r="AR1312" i="9"/>
  <c r="AQ1312" i="9"/>
  <c r="AP1312" i="9"/>
  <c r="AO1312" i="9"/>
  <c r="AN1312" i="9"/>
  <c r="AM1312" i="9"/>
  <c r="AL1312" i="9"/>
  <c r="AT1231" i="9"/>
  <c r="AS1231" i="9"/>
  <c r="AR1231" i="9"/>
  <c r="AQ1231" i="9"/>
  <c r="AP1231" i="9"/>
  <c r="AO1231" i="9"/>
  <c r="AN1231" i="9"/>
  <c r="AM1231" i="9"/>
  <c r="AL1231" i="9"/>
  <c r="AN1200" i="9"/>
  <c r="AM1200" i="9"/>
  <c r="AL1200" i="9"/>
  <c r="AT1200" i="9"/>
  <c r="AS1200" i="9"/>
  <c r="AR1200" i="9"/>
  <c r="AQ1200" i="9"/>
  <c r="AP1200" i="9"/>
  <c r="AO1200" i="9"/>
  <c r="AT1225" i="9"/>
  <c r="AS1225" i="9"/>
  <c r="AR1225" i="9"/>
  <c r="AQ1225" i="9"/>
  <c r="AP1225" i="9"/>
  <c r="AO1225" i="9"/>
  <c r="AN1225" i="9"/>
  <c r="AM1225" i="9"/>
  <c r="AL1225" i="9"/>
  <c r="AT1153" i="9"/>
  <c r="AS1153" i="9"/>
  <c r="AR1153" i="9"/>
  <c r="AQ1153" i="9"/>
  <c r="AP1153" i="9"/>
  <c r="AO1153" i="9"/>
  <c r="AN1153" i="9"/>
  <c r="AM1153" i="9"/>
  <c r="AL1153" i="9"/>
  <c r="AT1188" i="9"/>
  <c r="AS1188" i="9"/>
  <c r="AR1188" i="9"/>
  <c r="AQ1188" i="9"/>
  <c r="AP1188" i="9"/>
  <c r="AO1188" i="9"/>
  <c r="AN1188" i="9"/>
  <c r="AM1188" i="9"/>
  <c r="AL1188" i="9"/>
  <c r="AN1227" i="9"/>
  <c r="AM1227" i="9"/>
  <c r="AL1227" i="9"/>
  <c r="AT1227" i="9"/>
  <c r="AS1227" i="9"/>
  <c r="AR1227" i="9"/>
  <c r="AQ1227" i="9"/>
  <c r="AP1227" i="9"/>
  <c r="AO1227" i="9"/>
  <c r="AT1260" i="9"/>
  <c r="AS1260" i="9"/>
  <c r="AR1260" i="9"/>
  <c r="AQ1260" i="9"/>
  <c r="AP1260" i="9"/>
  <c r="AO1260" i="9"/>
  <c r="AN1260" i="9"/>
  <c r="AM1260" i="9"/>
  <c r="AL1260" i="9"/>
  <c r="AT1186" i="9"/>
  <c r="AS1186" i="9"/>
  <c r="AR1186" i="9"/>
  <c r="AQ1186" i="9"/>
  <c r="AP1186" i="9"/>
  <c r="AO1186" i="9"/>
  <c r="AN1186" i="9"/>
  <c r="AM1186" i="9"/>
  <c r="AL1186" i="9"/>
  <c r="AT1185" i="9"/>
  <c r="AS1185" i="9"/>
  <c r="AR1185" i="9"/>
  <c r="AQ1185" i="9"/>
  <c r="AP1185" i="9"/>
  <c r="AO1185" i="9"/>
  <c r="AN1185" i="9"/>
  <c r="AM1185" i="9"/>
  <c r="AL1185" i="9"/>
  <c r="AT1246" i="9"/>
  <c r="AS1246" i="9"/>
  <c r="AR1246" i="9"/>
  <c r="AQ1246" i="9"/>
  <c r="AP1246" i="9"/>
  <c r="AO1246" i="9"/>
  <c r="AN1246" i="9"/>
  <c r="AM1246" i="9"/>
  <c r="AL1246" i="9"/>
  <c r="AT1172" i="9"/>
  <c r="AS1172" i="9"/>
  <c r="AR1172" i="9"/>
  <c r="AQ1172" i="9"/>
  <c r="AP1172" i="9"/>
  <c r="AO1172" i="9"/>
  <c r="AN1172" i="9"/>
  <c r="AM1172" i="9"/>
  <c r="AL1172" i="9"/>
  <c r="AL1157" i="9"/>
  <c r="AT1157" i="9"/>
  <c r="AS1157" i="9"/>
  <c r="AR1157" i="9"/>
  <c r="AQ1157" i="9"/>
  <c r="AP1157" i="9"/>
  <c r="AO1157" i="9"/>
  <c r="AN1157" i="9"/>
  <c r="AM1157" i="9"/>
  <c r="AT1190" i="9"/>
  <c r="AS1190" i="9"/>
  <c r="AR1190" i="9"/>
  <c r="AQ1190" i="9"/>
  <c r="AP1190" i="9"/>
  <c r="AO1190" i="9"/>
  <c r="AN1190" i="9"/>
  <c r="AM1190" i="9"/>
  <c r="AL1190" i="9"/>
  <c r="AQ1113" i="9"/>
  <c r="AP1113" i="9"/>
  <c r="AO1113" i="9"/>
  <c r="AN1113" i="9"/>
  <c r="AM1113" i="9"/>
  <c r="AL1113" i="9"/>
  <c r="AT1113" i="9"/>
  <c r="AS1113" i="9"/>
  <c r="AR1113" i="9"/>
  <c r="AT1143" i="9"/>
  <c r="AS1143" i="9"/>
  <c r="AR1143" i="9"/>
  <c r="AQ1143" i="9"/>
  <c r="AP1143" i="9"/>
  <c r="AO1143" i="9"/>
  <c r="AN1143" i="9"/>
  <c r="AM1143" i="9"/>
  <c r="AL1143" i="9"/>
  <c r="AT1176" i="9"/>
  <c r="AS1176" i="9"/>
  <c r="AR1176" i="9"/>
  <c r="AQ1176" i="9"/>
  <c r="AP1176" i="9"/>
  <c r="AO1176" i="9"/>
  <c r="AN1176" i="9"/>
  <c r="AM1176" i="9"/>
  <c r="AL1176" i="9"/>
  <c r="AT1114" i="9"/>
  <c r="AS1114" i="9"/>
  <c r="AR1114" i="9"/>
  <c r="AQ1114" i="9"/>
  <c r="AP1114" i="9"/>
  <c r="AO1114" i="9"/>
  <c r="AN1114" i="9"/>
  <c r="AM1114" i="9"/>
  <c r="AL1114" i="9"/>
  <c r="AT1126" i="9"/>
  <c r="AS1126" i="9"/>
  <c r="AR1126" i="9"/>
  <c r="AQ1126" i="9"/>
  <c r="AP1126" i="9"/>
  <c r="AO1126" i="9"/>
  <c r="AN1126" i="9"/>
  <c r="AM1126" i="9"/>
  <c r="AL1126" i="9"/>
  <c r="AT1050" i="9"/>
  <c r="AS1050" i="9"/>
  <c r="AR1050" i="9"/>
  <c r="AQ1050" i="9"/>
  <c r="AP1050" i="9"/>
  <c r="AO1050" i="9"/>
  <c r="AN1050" i="9"/>
  <c r="AM1050" i="9"/>
  <c r="AL1050" i="9"/>
  <c r="AT1091" i="9"/>
  <c r="AS1091" i="9"/>
  <c r="AR1091" i="9"/>
  <c r="AQ1091" i="9"/>
  <c r="AP1091" i="9"/>
  <c r="AO1091" i="9"/>
  <c r="AN1091" i="9"/>
  <c r="AM1091" i="9"/>
  <c r="AL1091" i="9"/>
  <c r="AT1116" i="9"/>
  <c r="AS1116" i="9"/>
  <c r="AR1116" i="9"/>
  <c r="AQ1116" i="9"/>
  <c r="AP1116" i="9"/>
  <c r="AO1116" i="9"/>
  <c r="AN1116" i="9"/>
  <c r="AM1116" i="9"/>
  <c r="AL1116" i="9"/>
  <c r="AQ1011" i="9"/>
  <c r="AP1011" i="9"/>
  <c r="AO1011" i="9"/>
  <c r="AN1011" i="9"/>
  <c r="AM1011" i="9"/>
  <c r="AL1011" i="9"/>
  <c r="AT1011" i="9"/>
  <c r="AS1011" i="9"/>
  <c r="AR1011" i="9"/>
  <c r="AT1085" i="9"/>
  <c r="AS1085" i="9"/>
  <c r="AR1085" i="9"/>
  <c r="AQ1085" i="9"/>
  <c r="AP1085" i="9"/>
  <c r="AO1085" i="9"/>
  <c r="AN1085" i="9"/>
  <c r="AM1085" i="9"/>
  <c r="AL1085" i="9"/>
  <c r="AT1110" i="9"/>
  <c r="AS1110" i="9"/>
  <c r="AR1110" i="9"/>
  <c r="AQ1110" i="9"/>
  <c r="AP1110" i="9"/>
  <c r="AO1110" i="9"/>
  <c r="AN1110" i="9"/>
  <c r="AM1110" i="9"/>
  <c r="AL1110" i="9"/>
  <c r="AT1135" i="9"/>
  <c r="AS1135" i="9"/>
  <c r="AR1135" i="9"/>
  <c r="AQ1135" i="9"/>
  <c r="AP1135" i="9"/>
  <c r="AO1135" i="9"/>
  <c r="AN1135" i="9"/>
  <c r="AM1135" i="9"/>
  <c r="AL1135" i="9"/>
  <c r="AT1042" i="9"/>
  <c r="AS1042" i="9"/>
  <c r="AR1042" i="9"/>
  <c r="AQ1042" i="9"/>
  <c r="AP1042" i="9"/>
  <c r="AO1042" i="9"/>
  <c r="AN1042" i="9"/>
  <c r="AM1042" i="9"/>
  <c r="AL1042" i="9"/>
  <c r="AT1012" i="9"/>
  <c r="AS1012" i="9"/>
  <c r="AR1012" i="9"/>
  <c r="AQ1012" i="9"/>
  <c r="AP1012" i="9"/>
  <c r="AO1012" i="9"/>
  <c r="AN1012" i="9"/>
  <c r="AM1012" i="9"/>
  <c r="AL1012" i="9"/>
  <c r="AT1045" i="9"/>
  <c r="AS1045" i="9"/>
  <c r="AR1045" i="9"/>
  <c r="AQ1045" i="9"/>
  <c r="AP1045" i="9"/>
  <c r="AO1045" i="9"/>
  <c r="AN1045" i="9"/>
  <c r="AM1045" i="9"/>
  <c r="AL1045" i="9"/>
  <c r="AT980" i="9"/>
  <c r="AS980" i="9"/>
  <c r="AR980" i="9"/>
  <c r="AQ980" i="9"/>
  <c r="AP980" i="9"/>
  <c r="AO980" i="9"/>
  <c r="AN980" i="9"/>
  <c r="AM980" i="9"/>
  <c r="AL980" i="9"/>
  <c r="AT1006" i="9"/>
  <c r="AS1006" i="9"/>
  <c r="AR1006" i="9"/>
  <c r="AQ1006" i="9"/>
  <c r="AP1006" i="9"/>
  <c r="AO1006" i="9"/>
  <c r="AN1006" i="9"/>
  <c r="AM1006" i="9"/>
  <c r="AL1006" i="9"/>
  <c r="AT1023" i="9"/>
  <c r="AS1023" i="9"/>
  <c r="AR1023" i="9"/>
  <c r="AQ1023" i="9"/>
  <c r="AP1023" i="9"/>
  <c r="AO1023" i="9"/>
  <c r="AN1023" i="9"/>
  <c r="AM1023" i="9"/>
  <c r="AL1023" i="9"/>
  <c r="AT1048" i="9"/>
  <c r="AS1048" i="9"/>
  <c r="AR1048" i="9"/>
  <c r="AQ1048" i="9"/>
  <c r="AP1048" i="9"/>
  <c r="AO1048" i="9"/>
  <c r="AN1048" i="9"/>
  <c r="AM1048" i="9"/>
  <c r="AL1048" i="9"/>
  <c r="AT978" i="9"/>
  <c r="AS978" i="9"/>
  <c r="AR978" i="9"/>
  <c r="AQ978" i="9"/>
  <c r="AP978" i="9"/>
  <c r="AO978" i="9"/>
  <c r="AN978" i="9"/>
  <c r="AM978" i="9"/>
  <c r="AL978" i="9"/>
  <c r="AT1009" i="9"/>
  <c r="AS1009" i="9"/>
  <c r="AR1009" i="9"/>
  <c r="AQ1009" i="9"/>
  <c r="AP1009" i="9"/>
  <c r="AO1009" i="9"/>
  <c r="AN1009" i="9"/>
  <c r="AM1009" i="9"/>
  <c r="AL1009" i="9"/>
  <c r="AT983" i="9"/>
  <c r="AS983" i="9"/>
  <c r="AR983" i="9"/>
  <c r="AQ983" i="9"/>
  <c r="AP983" i="9"/>
  <c r="AO983" i="9"/>
  <c r="AN983" i="9"/>
  <c r="AM983" i="9"/>
  <c r="AL983" i="9"/>
  <c r="AT968" i="9"/>
  <c r="AS968" i="9"/>
  <c r="AR968" i="9"/>
  <c r="AQ968" i="9"/>
  <c r="AP968" i="9"/>
  <c r="AO968" i="9"/>
  <c r="AN968" i="9"/>
  <c r="AM968" i="9"/>
  <c r="AL968" i="9"/>
  <c r="AT961" i="9"/>
  <c r="AS961" i="9"/>
  <c r="AR961" i="9"/>
  <c r="AQ961" i="9"/>
  <c r="AP961" i="9"/>
  <c r="AO961" i="9"/>
  <c r="AN961" i="9"/>
  <c r="AM961" i="9"/>
  <c r="AL961" i="9"/>
  <c r="AT972" i="9"/>
  <c r="AS972" i="9"/>
  <c r="AR972" i="9"/>
  <c r="AQ972" i="9"/>
  <c r="AP972" i="9"/>
  <c r="AO972" i="9"/>
  <c r="AN972" i="9"/>
  <c r="AM972" i="9"/>
  <c r="AL972" i="9"/>
  <c r="AT107" i="9"/>
  <c r="AS107" i="9"/>
  <c r="AR107" i="9"/>
  <c r="AQ107" i="9"/>
  <c r="AP107" i="9"/>
  <c r="AO107" i="9"/>
  <c r="AN107" i="9"/>
  <c r="AM107" i="9"/>
  <c r="AL107" i="9"/>
  <c r="AT929" i="9"/>
  <c r="AS929" i="9"/>
  <c r="AR929" i="9"/>
  <c r="AQ929" i="9"/>
  <c r="AP929" i="9"/>
  <c r="AO929" i="9"/>
  <c r="AN929" i="9"/>
  <c r="AM929" i="9"/>
  <c r="AL929" i="9"/>
  <c r="AT914" i="9"/>
  <c r="AS914" i="9"/>
  <c r="AR914" i="9"/>
  <c r="AQ914" i="9"/>
  <c r="AP914" i="9"/>
  <c r="AO914" i="9"/>
  <c r="AN914" i="9"/>
  <c r="AM914" i="9"/>
  <c r="AL914" i="9"/>
  <c r="AT948" i="9"/>
  <c r="AS948" i="9"/>
  <c r="AR948" i="9"/>
  <c r="AQ948" i="9"/>
  <c r="AP948" i="9"/>
  <c r="AO948" i="9"/>
  <c r="AN948" i="9"/>
  <c r="AM948" i="9"/>
  <c r="AL948" i="9"/>
  <c r="AT941" i="9"/>
  <c r="AS941" i="9"/>
  <c r="AR941" i="9"/>
  <c r="AQ941" i="9"/>
  <c r="AP941" i="9"/>
  <c r="AO941" i="9"/>
  <c r="AN941" i="9"/>
  <c r="AM941" i="9"/>
  <c r="AL941" i="9"/>
  <c r="AO100" i="9"/>
  <c r="AN100" i="9"/>
  <c r="AM100" i="9"/>
  <c r="AL100" i="9"/>
  <c r="AT100" i="9"/>
  <c r="AS100" i="9"/>
  <c r="AR100" i="9"/>
  <c r="AQ100" i="9"/>
  <c r="AP100" i="9"/>
  <c r="AT126" i="9"/>
  <c r="AS126" i="9"/>
  <c r="AR126" i="9"/>
  <c r="AQ126" i="9"/>
  <c r="AP126" i="9"/>
  <c r="AO126" i="9"/>
  <c r="AN126" i="9"/>
  <c r="AM126" i="9"/>
  <c r="AL126" i="9"/>
  <c r="AN95" i="9"/>
  <c r="AM95" i="9"/>
  <c r="AL95" i="9"/>
  <c r="AT95" i="9"/>
  <c r="AS95" i="9"/>
  <c r="AR95" i="9"/>
  <c r="AQ95" i="9"/>
  <c r="AP95" i="9"/>
  <c r="AO95" i="9"/>
  <c r="AT121" i="9"/>
  <c r="AS121" i="9"/>
  <c r="AR121" i="9"/>
  <c r="AQ121" i="9"/>
  <c r="AP121" i="9"/>
  <c r="AO121" i="9"/>
  <c r="AN121" i="9"/>
  <c r="AM121" i="9"/>
  <c r="AL121" i="9"/>
  <c r="AT64" i="9"/>
  <c r="AS64" i="9"/>
  <c r="AR64" i="9"/>
  <c r="AQ64" i="9"/>
  <c r="AP64" i="9"/>
  <c r="AO64" i="9"/>
  <c r="AN64" i="9"/>
  <c r="AM64" i="9"/>
  <c r="AL64" i="9"/>
  <c r="AT87" i="9"/>
  <c r="AS87" i="9"/>
  <c r="AR87" i="9"/>
  <c r="AQ87" i="9"/>
  <c r="AP87" i="9"/>
  <c r="AO87" i="9"/>
  <c r="AN87" i="9"/>
  <c r="AM87" i="9"/>
  <c r="AL87" i="9"/>
  <c r="AR65" i="9"/>
  <c r="AQ65" i="9"/>
  <c r="AP65" i="9"/>
  <c r="AO65" i="9"/>
  <c r="AN65" i="9"/>
  <c r="AM65" i="9"/>
  <c r="AL65" i="9"/>
  <c r="AT65" i="9"/>
  <c r="AS65" i="9"/>
  <c r="AT91" i="9"/>
  <c r="AS91" i="9"/>
  <c r="AR91" i="9"/>
  <c r="AQ91" i="9"/>
  <c r="AP91" i="9"/>
  <c r="AO91" i="9"/>
  <c r="AN91" i="9"/>
  <c r="AM91" i="9"/>
  <c r="AL91" i="9"/>
  <c r="AT60" i="9"/>
  <c r="AS60" i="9"/>
  <c r="AR60" i="9"/>
  <c r="AQ60" i="9"/>
  <c r="AP60" i="9"/>
  <c r="AO60" i="9"/>
  <c r="AN60" i="9"/>
  <c r="AM60" i="9"/>
  <c r="AL60" i="9"/>
  <c r="AT54" i="9"/>
  <c r="AS54" i="9"/>
  <c r="AR54" i="9"/>
  <c r="AQ54" i="9"/>
  <c r="AP54" i="9"/>
  <c r="AO54" i="9"/>
  <c r="AN54" i="9"/>
  <c r="AM54" i="9"/>
  <c r="AL54" i="9"/>
  <c r="AT40" i="9"/>
  <c r="AS40" i="9"/>
  <c r="AR40" i="9"/>
  <c r="AQ40" i="9"/>
  <c r="AP40" i="9"/>
  <c r="AO40" i="9"/>
  <c r="AN40" i="9"/>
  <c r="AM40" i="9"/>
  <c r="AL40" i="9"/>
  <c r="AT58" i="9"/>
  <c r="AS58" i="9"/>
  <c r="AR58" i="9"/>
  <c r="AQ58" i="9"/>
  <c r="AP58" i="9"/>
  <c r="AO58" i="9"/>
  <c r="AN58" i="9"/>
  <c r="AM58" i="9"/>
  <c r="AL58" i="9"/>
  <c r="AT29" i="9"/>
  <c r="AS29" i="9"/>
  <c r="AR29" i="9"/>
  <c r="AQ29" i="9"/>
  <c r="AP29" i="9"/>
  <c r="AO29" i="9"/>
  <c r="AN29" i="9"/>
  <c r="AM29" i="9"/>
  <c r="AL29" i="9"/>
  <c r="AT21" i="9"/>
  <c r="AS21" i="9"/>
  <c r="AR21" i="9"/>
  <c r="AQ21" i="9"/>
  <c r="AP21" i="9"/>
  <c r="AO21" i="9"/>
  <c r="AN21" i="9"/>
  <c r="AM21" i="9"/>
  <c r="AL21" i="9"/>
  <c r="G75" i="1"/>
  <c r="J88" i="1"/>
  <c r="L139" i="7"/>
  <c r="G129" i="1"/>
  <c r="J101" i="7"/>
  <c r="L150" i="7"/>
  <c r="J51" i="8"/>
  <c r="J142" i="7"/>
  <c r="G101" i="1"/>
  <c r="O135" i="1"/>
  <c r="K135" i="1"/>
  <c r="J37" i="8"/>
  <c r="J98" i="7"/>
  <c r="L51" i="7"/>
  <c r="J77" i="1"/>
  <c r="L72" i="7"/>
  <c r="L154" i="7"/>
  <c r="AT50" i="8"/>
  <c r="AS50" i="8"/>
  <c r="AR50" i="8"/>
  <c r="AQ50" i="8"/>
  <c r="AP50" i="8"/>
  <c r="AO50" i="8"/>
  <c r="AN50" i="8"/>
  <c r="AM50" i="8"/>
  <c r="AL50" i="8"/>
  <c r="AT91" i="8"/>
  <c r="AS91" i="8"/>
  <c r="AR91" i="8"/>
  <c r="AQ91" i="8"/>
  <c r="AP91" i="8"/>
  <c r="AO91" i="8"/>
  <c r="AN91" i="8"/>
  <c r="AM91" i="8"/>
  <c r="AL91" i="8"/>
  <c r="BK52" i="8"/>
  <c r="BJ52" i="8"/>
  <c r="BI52" i="8"/>
  <c r="BH52" i="8"/>
  <c r="BG52" i="8"/>
  <c r="BF52" i="8"/>
  <c r="BE52" i="8"/>
  <c r="BD52" i="8"/>
  <c r="BC52" i="8"/>
  <c r="BK80" i="8"/>
  <c r="BJ80" i="8"/>
  <c r="BI80" i="8"/>
  <c r="BH80" i="8"/>
  <c r="BG80" i="8"/>
  <c r="BF80" i="8"/>
  <c r="BE80" i="8"/>
  <c r="BD80" i="8"/>
  <c r="BC80" i="8"/>
  <c r="BK28" i="8"/>
  <c r="BJ28" i="8"/>
  <c r="BI28" i="8"/>
  <c r="BH28" i="8"/>
  <c r="BG28" i="8"/>
  <c r="BF28" i="8"/>
  <c r="BE28" i="8"/>
  <c r="BD28" i="8"/>
  <c r="BC28" i="8"/>
  <c r="AO60" i="8"/>
  <c r="AN60" i="8"/>
  <c r="AM60" i="8"/>
  <c r="AL60" i="8"/>
  <c r="AT60" i="8"/>
  <c r="AS60" i="8"/>
  <c r="AR60" i="8"/>
  <c r="AQ60" i="8"/>
  <c r="AP60" i="8"/>
  <c r="BK18" i="8"/>
  <c r="BJ18" i="8"/>
  <c r="BI18" i="8"/>
  <c r="BH18" i="8"/>
  <c r="BG18" i="8"/>
  <c r="BF18" i="8"/>
  <c r="BE18" i="8"/>
  <c r="BD18" i="8"/>
  <c r="BC18" i="8"/>
  <c r="AT41" i="8"/>
  <c r="AS41" i="8"/>
  <c r="AR41" i="8"/>
  <c r="AQ41" i="8"/>
  <c r="AP41" i="8"/>
  <c r="AO41" i="8"/>
  <c r="AN41" i="8"/>
  <c r="AM41" i="8"/>
  <c r="AL41" i="8"/>
  <c r="AT73" i="8"/>
  <c r="AS73" i="8"/>
  <c r="AR73" i="8"/>
  <c r="AQ73" i="8"/>
  <c r="AP73" i="8"/>
  <c r="AO73" i="8"/>
  <c r="AN73" i="8"/>
  <c r="AM73" i="8"/>
  <c r="AL73" i="8"/>
  <c r="BK35" i="8"/>
  <c r="BJ35" i="8"/>
  <c r="BI35" i="8"/>
  <c r="BH35" i="8"/>
  <c r="BG35" i="8"/>
  <c r="BF35" i="8"/>
  <c r="BE35" i="8"/>
  <c r="BD35" i="8"/>
  <c r="BC35" i="8"/>
  <c r="BK67" i="8"/>
  <c r="BJ67" i="8"/>
  <c r="BI67" i="8"/>
  <c r="BH67" i="8"/>
  <c r="BG67" i="8"/>
  <c r="BF67" i="8"/>
  <c r="BE67" i="8"/>
  <c r="BD67" i="8"/>
  <c r="BC67" i="8"/>
  <c r="AT35" i="8"/>
  <c r="AS35" i="8"/>
  <c r="AR35" i="8"/>
  <c r="AQ35" i="8"/>
  <c r="AP35" i="8"/>
  <c r="AO35" i="8"/>
  <c r="AN35" i="8"/>
  <c r="AM35" i="8"/>
  <c r="AL35" i="8"/>
  <c r="AT67" i="8"/>
  <c r="AS67" i="8"/>
  <c r="AR67" i="8"/>
  <c r="AQ67" i="8"/>
  <c r="AP67" i="8"/>
  <c r="AO67" i="8"/>
  <c r="AN67" i="8"/>
  <c r="AM67" i="8"/>
  <c r="AL67" i="8"/>
  <c r="BK25" i="8"/>
  <c r="BJ25" i="8"/>
  <c r="BI25" i="8"/>
  <c r="BH25" i="8"/>
  <c r="BG25" i="8"/>
  <c r="BF25" i="8"/>
  <c r="BE25" i="8"/>
  <c r="BD25" i="8"/>
  <c r="BC25" i="8"/>
  <c r="BK53" i="8"/>
  <c r="BJ53" i="8"/>
  <c r="BI53" i="8"/>
  <c r="BH53" i="8"/>
  <c r="BG53" i="8"/>
  <c r="BF53" i="8"/>
  <c r="BE53" i="8"/>
  <c r="BD53" i="8"/>
  <c r="BC53" i="8"/>
  <c r="AT21" i="8"/>
  <c r="AS21" i="8"/>
  <c r="AR21" i="8"/>
  <c r="AQ21" i="8"/>
  <c r="AP21" i="8"/>
  <c r="AO21" i="8"/>
  <c r="AN21" i="8"/>
  <c r="AM21" i="8"/>
  <c r="AL21" i="8"/>
  <c r="AT45" i="8"/>
  <c r="AS45" i="8"/>
  <c r="AR45" i="8"/>
  <c r="AQ45" i="8"/>
  <c r="AP45" i="8"/>
  <c r="AO45" i="8"/>
  <c r="AN45" i="8"/>
  <c r="AM45" i="8"/>
  <c r="AL45" i="8"/>
  <c r="AT77" i="8"/>
  <c r="AS77" i="8"/>
  <c r="AR77" i="8"/>
  <c r="AQ77" i="8"/>
  <c r="AP77" i="8"/>
  <c r="AO77" i="8"/>
  <c r="AN77" i="8"/>
  <c r="AM77" i="8"/>
  <c r="AL77" i="8"/>
  <c r="AT122" i="8"/>
  <c r="AS122" i="8"/>
  <c r="AR122" i="8"/>
  <c r="AQ122" i="8"/>
  <c r="AP122" i="8"/>
  <c r="AO122" i="8"/>
  <c r="AN122" i="8"/>
  <c r="AM122" i="8"/>
  <c r="AL122" i="8"/>
  <c r="AT964" i="8"/>
  <c r="AS964" i="8"/>
  <c r="AR964" i="8"/>
  <c r="AQ964" i="8"/>
  <c r="AP964" i="8"/>
  <c r="AO964" i="8"/>
  <c r="AN964" i="8"/>
  <c r="AM964" i="8"/>
  <c r="AL964" i="8"/>
  <c r="AT1028" i="8"/>
  <c r="AS1028" i="8"/>
  <c r="AR1028" i="8"/>
  <c r="AQ1028" i="8"/>
  <c r="AP1028" i="8"/>
  <c r="AO1028" i="8"/>
  <c r="AN1028" i="8"/>
  <c r="AM1028" i="8"/>
  <c r="AL1028" i="8"/>
  <c r="AT1167" i="8"/>
  <c r="AS1167" i="8"/>
  <c r="AR1167" i="8"/>
  <c r="AQ1167" i="8"/>
  <c r="AP1167" i="8"/>
  <c r="AO1167" i="8"/>
  <c r="AN1167" i="8"/>
  <c r="AM1167" i="8"/>
  <c r="AL1167" i="8"/>
  <c r="AT1231" i="8"/>
  <c r="AS1231" i="8"/>
  <c r="AR1231" i="8"/>
  <c r="AQ1231" i="8"/>
  <c r="AP1231" i="8"/>
  <c r="AO1231" i="8"/>
  <c r="AN1231" i="8"/>
  <c r="AM1231" i="8"/>
  <c r="AL1231" i="8"/>
  <c r="AT1295" i="8"/>
  <c r="AS1295" i="8"/>
  <c r="AR1295" i="8"/>
  <c r="AQ1295" i="8"/>
  <c r="AP1295" i="8"/>
  <c r="AO1295" i="8"/>
  <c r="AN1295" i="8"/>
  <c r="AM1295" i="8"/>
  <c r="AL1295" i="8"/>
  <c r="BK84" i="8"/>
  <c r="BJ84" i="8"/>
  <c r="BI84" i="8"/>
  <c r="BH84" i="8"/>
  <c r="BG84" i="8"/>
  <c r="BF84" i="8"/>
  <c r="BE84" i="8"/>
  <c r="BD84" i="8"/>
  <c r="BC84" i="8"/>
  <c r="AT929" i="8"/>
  <c r="AS929" i="8"/>
  <c r="AR929" i="8"/>
  <c r="AQ929" i="8"/>
  <c r="AP929" i="8"/>
  <c r="AO929" i="8"/>
  <c r="AN929" i="8"/>
  <c r="AM929" i="8"/>
  <c r="AL929" i="8"/>
  <c r="AT993" i="8"/>
  <c r="AS993" i="8"/>
  <c r="AR993" i="8"/>
  <c r="AQ993" i="8"/>
  <c r="AP993" i="8"/>
  <c r="AO993" i="8"/>
  <c r="AN993" i="8"/>
  <c r="AM993" i="8"/>
  <c r="AL993" i="8"/>
  <c r="AQ1049" i="8"/>
  <c r="AP1049" i="8"/>
  <c r="AO1049" i="8"/>
  <c r="AN1049" i="8"/>
  <c r="AM1049" i="8"/>
  <c r="AL1049" i="8"/>
  <c r="AT1049" i="8"/>
  <c r="AS1049" i="8"/>
  <c r="AR1049" i="8"/>
  <c r="AT1098" i="8"/>
  <c r="AS1098" i="8"/>
  <c r="AR1098" i="8"/>
  <c r="AQ1098" i="8"/>
  <c r="AP1098" i="8"/>
  <c r="AO1098" i="8"/>
  <c r="AN1098" i="8"/>
  <c r="AM1098" i="8"/>
  <c r="AL1098" i="8"/>
  <c r="BK97" i="8"/>
  <c r="BJ97" i="8"/>
  <c r="BI97" i="8"/>
  <c r="BH97" i="8"/>
  <c r="BG97" i="8"/>
  <c r="BF97" i="8"/>
  <c r="BE97" i="8"/>
  <c r="BD97" i="8"/>
  <c r="BC97" i="8"/>
  <c r="AT942" i="8"/>
  <c r="AS942" i="8"/>
  <c r="AR942" i="8"/>
  <c r="AQ942" i="8"/>
  <c r="AP942" i="8"/>
  <c r="AO942" i="8"/>
  <c r="AN942" i="8"/>
  <c r="AM942" i="8"/>
  <c r="AL942" i="8"/>
  <c r="AR1006" i="8"/>
  <c r="AQ1006" i="8"/>
  <c r="AP1006" i="8"/>
  <c r="AO1006" i="8"/>
  <c r="AN1006" i="8"/>
  <c r="AM1006" i="8"/>
  <c r="AL1006" i="8"/>
  <c r="AT1006" i="8"/>
  <c r="AS1006" i="8"/>
  <c r="AT1367" i="8"/>
  <c r="AS1367" i="8"/>
  <c r="AR1367" i="8"/>
  <c r="AQ1367" i="8"/>
  <c r="AP1367" i="8"/>
  <c r="AO1367" i="8"/>
  <c r="AN1367" i="8"/>
  <c r="AM1367" i="8"/>
  <c r="AL1367" i="8"/>
  <c r="AT103" i="8"/>
  <c r="AS103" i="8"/>
  <c r="AR103" i="8"/>
  <c r="AQ103" i="8"/>
  <c r="AP103" i="8"/>
  <c r="AO103" i="8"/>
  <c r="AN103" i="8"/>
  <c r="AM103" i="8"/>
  <c r="AL103" i="8"/>
  <c r="AT111" i="8"/>
  <c r="AS111" i="8"/>
  <c r="AR111" i="8"/>
  <c r="AQ111" i="8"/>
  <c r="AP111" i="8"/>
  <c r="AO111" i="8"/>
  <c r="AN111" i="8"/>
  <c r="AM111" i="8"/>
  <c r="AL111" i="8"/>
  <c r="AT939" i="8"/>
  <c r="AS939" i="8"/>
  <c r="AR939" i="8"/>
  <c r="AQ939" i="8"/>
  <c r="AP939" i="8"/>
  <c r="AO939" i="8"/>
  <c r="AN939" i="8"/>
  <c r="AM939" i="8"/>
  <c r="AL939" i="8"/>
  <c r="AT1003" i="8"/>
  <c r="AS1003" i="8"/>
  <c r="AR1003" i="8"/>
  <c r="AQ1003" i="8"/>
  <c r="AP1003" i="8"/>
  <c r="AO1003" i="8"/>
  <c r="AN1003" i="8"/>
  <c r="AM1003" i="8"/>
  <c r="AL1003" i="8"/>
  <c r="BK91" i="8"/>
  <c r="BJ91" i="8"/>
  <c r="BI91" i="8"/>
  <c r="BH91" i="8"/>
  <c r="BG91" i="8"/>
  <c r="BF91" i="8"/>
  <c r="BE91" i="8"/>
  <c r="BD91" i="8"/>
  <c r="BC91" i="8"/>
  <c r="BK105" i="8"/>
  <c r="BJ105" i="8"/>
  <c r="BI105" i="8"/>
  <c r="BH105" i="8"/>
  <c r="BG105" i="8"/>
  <c r="BF105" i="8"/>
  <c r="BE105" i="8"/>
  <c r="BD105" i="8"/>
  <c r="BC105" i="8"/>
  <c r="AP117" i="8"/>
  <c r="AO117" i="8"/>
  <c r="AN117" i="8"/>
  <c r="AM117" i="8"/>
  <c r="AL117" i="8"/>
  <c r="AT117" i="8"/>
  <c r="AS117" i="8"/>
  <c r="AR117" i="8"/>
  <c r="AQ117" i="8"/>
  <c r="AT960" i="8"/>
  <c r="AS960" i="8"/>
  <c r="AR960" i="8"/>
  <c r="AQ960" i="8"/>
  <c r="AP960" i="8"/>
  <c r="AO960" i="8"/>
  <c r="AN960" i="8"/>
  <c r="AM960" i="8"/>
  <c r="AL960" i="8"/>
  <c r="AT1024" i="8"/>
  <c r="AS1024" i="8"/>
  <c r="AR1024" i="8"/>
  <c r="AQ1024" i="8"/>
  <c r="AP1024" i="8"/>
  <c r="AO1024" i="8"/>
  <c r="AN1024" i="8"/>
  <c r="AM1024" i="8"/>
  <c r="AL1024" i="8"/>
  <c r="AT917" i="8"/>
  <c r="AS917" i="8"/>
  <c r="AR917" i="8"/>
  <c r="AQ917" i="8"/>
  <c r="AP917" i="8"/>
  <c r="AO917" i="8"/>
  <c r="AN917" i="8"/>
  <c r="AM917" i="8"/>
  <c r="AL917" i="8"/>
  <c r="AT981" i="8"/>
  <c r="AS981" i="8"/>
  <c r="AR981" i="8"/>
  <c r="AQ981" i="8"/>
  <c r="AP981" i="8"/>
  <c r="AO981" i="8"/>
  <c r="AN981" i="8"/>
  <c r="AM981" i="8"/>
  <c r="AL981" i="8"/>
  <c r="AT1047" i="8"/>
  <c r="AS1047" i="8"/>
  <c r="AR1047" i="8"/>
  <c r="AQ1047" i="8"/>
  <c r="AP1047" i="8"/>
  <c r="AO1047" i="8"/>
  <c r="AN1047" i="8"/>
  <c r="AM1047" i="8"/>
  <c r="AL1047" i="8"/>
  <c r="AT119" i="8"/>
  <c r="AS119" i="8"/>
  <c r="AR119" i="8"/>
  <c r="AQ119" i="8"/>
  <c r="AP119" i="8"/>
  <c r="AO119" i="8"/>
  <c r="AN119" i="8"/>
  <c r="AM119" i="8"/>
  <c r="AL119" i="8"/>
  <c r="AT954" i="8"/>
  <c r="AS954" i="8"/>
  <c r="AR954" i="8"/>
  <c r="AQ954" i="8"/>
  <c r="AP954" i="8"/>
  <c r="AO954" i="8"/>
  <c r="AN954" i="8"/>
  <c r="AM954" i="8"/>
  <c r="AL954" i="8"/>
  <c r="AT1018" i="8"/>
  <c r="AS1018" i="8"/>
  <c r="AR1018" i="8"/>
  <c r="AQ1018" i="8"/>
  <c r="AP1018" i="8"/>
  <c r="AO1018" i="8"/>
  <c r="AN1018" i="8"/>
  <c r="AM1018" i="8"/>
  <c r="AL1018" i="8"/>
  <c r="BK98" i="8"/>
  <c r="BJ98" i="8"/>
  <c r="BI98" i="8"/>
  <c r="BH98" i="8"/>
  <c r="BG98" i="8"/>
  <c r="BF98" i="8"/>
  <c r="BE98" i="8"/>
  <c r="BD98" i="8"/>
  <c r="BC98" i="8"/>
  <c r="AT951" i="8"/>
  <c r="AS951" i="8"/>
  <c r="AR951" i="8"/>
  <c r="AQ951" i="8"/>
  <c r="AP951" i="8"/>
  <c r="AO951" i="8"/>
  <c r="AN951" i="8"/>
  <c r="AM951" i="8"/>
  <c r="AL951" i="8"/>
  <c r="AT1015" i="8"/>
  <c r="AS1015" i="8"/>
  <c r="AR1015" i="8"/>
  <c r="AQ1015" i="8"/>
  <c r="AP1015" i="8"/>
  <c r="AO1015" i="8"/>
  <c r="AN1015" i="8"/>
  <c r="AM1015" i="8"/>
  <c r="AL1015" i="8"/>
  <c r="AT1087" i="8"/>
  <c r="AS1087" i="8"/>
  <c r="AR1087" i="8"/>
  <c r="AQ1087" i="8"/>
  <c r="AP1087" i="8"/>
  <c r="AO1087" i="8"/>
  <c r="AN1087" i="8"/>
  <c r="AM1087" i="8"/>
  <c r="AL1087" i="8"/>
  <c r="AT1069" i="8"/>
  <c r="AS1069" i="8"/>
  <c r="AR1069" i="8"/>
  <c r="AQ1069" i="8"/>
  <c r="AP1069" i="8"/>
  <c r="AO1069" i="8"/>
  <c r="AN1069" i="8"/>
  <c r="AM1069" i="8"/>
  <c r="AL1069" i="8"/>
  <c r="AT1133" i="8"/>
  <c r="AS1133" i="8"/>
  <c r="AR1133" i="8"/>
  <c r="AQ1133" i="8"/>
  <c r="AP1133" i="8"/>
  <c r="AO1133" i="8"/>
  <c r="AN1133" i="8"/>
  <c r="AM1133" i="8"/>
  <c r="AL1133" i="8"/>
  <c r="AT1197" i="8"/>
  <c r="AS1197" i="8"/>
  <c r="AR1197" i="8"/>
  <c r="AQ1197" i="8"/>
  <c r="AP1197" i="8"/>
  <c r="AO1197" i="8"/>
  <c r="AN1197" i="8"/>
  <c r="AM1197" i="8"/>
  <c r="AL1197" i="8"/>
  <c r="AT1261" i="8"/>
  <c r="AS1261" i="8"/>
  <c r="AR1261" i="8"/>
  <c r="AQ1261" i="8"/>
  <c r="AP1261" i="8"/>
  <c r="AO1261" i="8"/>
  <c r="AN1261" i="8"/>
  <c r="AM1261" i="8"/>
  <c r="AL1261" i="8"/>
  <c r="AT1325" i="8"/>
  <c r="AS1325" i="8"/>
  <c r="AR1325" i="8"/>
  <c r="AQ1325" i="8"/>
  <c r="AP1325" i="8"/>
  <c r="AO1325" i="8"/>
  <c r="AN1325" i="8"/>
  <c r="AM1325" i="8"/>
  <c r="AL1325" i="8"/>
  <c r="AT1130" i="8"/>
  <c r="AS1130" i="8"/>
  <c r="AR1130" i="8"/>
  <c r="AQ1130" i="8"/>
  <c r="AP1130" i="8"/>
  <c r="AO1130" i="8"/>
  <c r="AN1130" i="8"/>
  <c r="AM1130" i="8"/>
  <c r="AL1130" i="8"/>
  <c r="AT1194" i="8"/>
  <c r="AS1194" i="8"/>
  <c r="AR1194" i="8"/>
  <c r="AQ1194" i="8"/>
  <c r="AP1194" i="8"/>
  <c r="AO1194" i="8"/>
  <c r="AN1194" i="8"/>
  <c r="AM1194" i="8"/>
  <c r="AL1194" i="8"/>
  <c r="AT1258" i="8"/>
  <c r="AS1258" i="8"/>
  <c r="AR1258" i="8"/>
  <c r="AQ1258" i="8"/>
  <c r="AP1258" i="8"/>
  <c r="AO1258" i="8"/>
  <c r="AN1258" i="8"/>
  <c r="AM1258" i="8"/>
  <c r="AL1258" i="8"/>
  <c r="AT1322" i="8"/>
  <c r="AS1322" i="8"/>
  <c r="AR1322" i="8"/>
  <c r="AQ1322" i="8"/>
  <c r="AP1322" i="8"/>
  <c r="AO1322" i="8"/>
  <c r="AN1322" i="8"/>
  <c r="AM1322" i="8"/>
  <c r="AL1322" i="8"/>
  <c r="AT1076" i="8"/>
  <c r="AS1076" i="8"/>
  <c r="AR1076" i="8"/>
  <c r="AQ1076" i="8"/>
  <c r="AP1076" i="8"/>
  <c r="AO1076" i="8"/>
  <c r="AN1076" i="8"/>
  <c r="AM1076" i="8"/>
  <c r="AL1076" i="8"/>
  <c r="AT1140" i="8"/>
  <c r="AS1140" i="8"/>
  <c r="AR1140" i="8"/>
  <c r="AQ1140" i="8"/>
  <c r="AP1140" i="8"/>
  <c r="AO1140" i="8"/>
  <c r="AN1140" i="8"/>
  <c r="AM1140" i="8"/>
  <c r="AL1140" i="8"/>
  <c r="AT1204" i="8"/>
  <c r="AS1204" i="8"/>
  <c r="AR1204" i="8"/>
  <c r="AQ1204" i="8"/>
  <c r="AP1204" i="8"/>
  <c r="AO1204" i="8"/>
  <c r="AN1204" i="8"/>
  <c r="AM1204" i="8"/>
  <c r="AL1204" i="8"/>
  <c r="AT1268" i="8"/>
  <c r="AS1268" i="8"/>
  <c r="AR1268" i="8"/>
  <c r="AQ1268" i="8"/>
  <c r="AP1268" i="8"/>
  <c r="AO1268" i="8"/>
  <c r="AN1268" i="8"/>
  <c r="AM1268" i="8"/>
  <c r="AL1268" i="8"/>
  <c r="AP1332" i="8"/>
  <c r="AO1332" i="8"/>
  <c r="AN1332" i="8"/>
  <c r="AM1332" i="8"/>
  <c r="AL1332" i="8"/>
  <c r="AS1332" i="8"/>
  <c r="AR1332" i="8"/>
  <c r="AQ1332" i="8"/>
  <c r="AT1332" i="8"/>
  <c r="AT1073" i="8"/>
  <c r="AS1073" i="8"/>
  <c r="AR1073" i="8"/>
  <c r="AQ1073" i="8"/>
  <c r="AP1073" i="8"/>
  <c r="AO1073" i="8"/>
  <c r="AN1073" i="8"/>
  <c r="AM1073" i="8"/>
  <c r="AL1073" i="8"/>
  <c r="AT1137" i="8"/>
  <c r="AS1137" i="8"/>
  <c r="AR1137" i="8"/>
  <c r="AQ1137" i="8"/>
  <c r="AP1137" i="8"/>
  <c r="AO1137" i="8"/>
  <c r="AN1137" i="8"/>
  <c r="AM1137" i="8"/>
  <c r="AL1137" i="8"/>
  <c r="AT1201" i="8"/>
  <c r="AS1201" i="8"/>
  <c r="AR1201" i="8"/>
  <c r="AQ1201" i="8"/>
  <c r="AP1201" i="8"/>
  <c r="AO1201" i="8"/>
  <c r="AN1201" i="8"/>
  <c r="AM1201" i="8"/>
  <c r="AL1201" i="8"/>
  <c r="AT1265" i="8"/>
  <c r="AS1265" i="8"/>
  <c r="AR1265" i="8"/>
  <c r="AQ1265" i="8"/>
  <c r="AP1265" i="8"/>
  <c r="AO1265" i="8"/>
  <c r="AN1265" i="8"/>
  <c r="AM1265" i="8"/>
  <c r="AL1265" i="8"/>
  <c r="AT1329" i="8"/>
  <c r="AS1329" i="8"/>
  <c r="AR1329" i="8"/>
  <c r="AQ1329" i="8"/>
  <c r="AP1329" i="8"/>
  <c r="AO1329" i="8"/>
  <c r="AN1329" i="8"/>
  <c r="AM1329" i="8"/>
  <c r="AL1329" i="8"/>
  <c r="AT1078" i="8"/>
  <c r="AS1078" i="8"/>
  <c r="AR1078" i="8"/>
  <c r="AQ1078" i="8"/>
  <c r="AP1078" i="8"/>
  <c r="AO1078" i="8"/>
  <c r="AN1078" i="8"/>
  <c r="AM1078" i="8"/>
  <c r="AL1078" i="8"/>
  <c r="AT1142" i="8"/>
  <c r="AS1142" i="8"/>
  <c r="AR1142" i="8"/>
  <c r="AQ1142" i="8"/>
  <c r="AP1142" i="8"/>
  <c r="AO1142" i="8"/>
  <c r="AN1142" i="8"/>
  <c r="AM1142" i="8"/>
  <c r="AL1142" i="8"/>
  <c r="AT1206" i="8"/>
  <c r="AS1206" i="8"/>
  <c r="AR1206" i="8"/>
  <c r="AQ1206" i="8"/>
  <c r="AP1206" i="8"/>
  <c r="AO1206" i="8"/>
  <c r="AN1206" i="8"/>
  <c r="AM1206" i="8"/>
  <c r="AL1206" i="8"/>
  <c r="AT1270" i="8"/>
  <c r="AS1270" i="8"/>
  <c r="AR1270" i="8"/>
  <c r="AQ1270" i="8"/>
  <c r="AP1270" i="8"/>
  <c r="AO1270" i="8"/>
  <c r="AN1270" i="8"/>
  <c r="AM1270" i="8"/>
  <c r="AL1270" i="8"/>
  <c r="AT1334" i="8"/>
  <c r="AS1334" i="8"/>
  <c r="AR1334" i="8"/>
  <c r="AQ1334" i="8"/>
  <c r="AP1334" i="8"/>
  <c r="AO1334" i="8"/>
  <c r="AN1334" i="8"/>
  <c r="AM1334" i="8"/>
  <c r="AL1334" i="8"/>
  <c r="AT1083" i="8"/>
  <c r="AS1083" i="8"/>
  <c r="AR1083" i="8"/>
  <c r="AQ1083" i="8"/>
  <c r="AP1083" i="8"/>
  <c r="AO1083" i="8"/>
  <c r="AN1083" i="8"/>
  <c r="AM1083" i="8"/>
  <c r="AL1083" i="8"/>
  <c r="AT1147" i="8"/>
  <c r="AS1147" i="8"/>
  <c r="AR1147" i="8"/>
  <c r="AQ1147" i="8"/>
  <c r="AP1147" i="8"/>
  <c r="AO1147" i="8"/>
  <c r="AN1147" i="8"/>
  <c r="AM1147" i="8"/>
  <c r="AL1147" i="8"/>
  <c r="AT1211" i="8"/>
  <c r="AS1211" i="8"/>
  <c r="AR1211" i="8"/>
  <c r="AQ1211" i="8"/>
  <c r="AP1211" i="8"/>
  <c r="AO1211" i="8"/>
  <c r="AN1211" i="8"/>
  <c r="AM1211" i="8"/>
  <c r="AL1211" i="8"/>
  <c r="AN1275" i="8"/>
  <c r="AM1275" i="8"/>
  <c r="AL1275" i="8"/>
  <c r="AT1275" i="8"/>
  <c r="AS1275" i="8"/>
  <c r="AR1275" i="8"/>
  <c r="AQ1275" i="8"/>
  <c r="AP1275" i="8"/>
  <c r="AO1275" i="8"/>
  <c r="AT1339" i="8"/>
  <c r="AS1339" i="8"/>
  <c r="AR1339" i="8"/>
  <c r="AQ1339" i="8"/>
  <c r="AP1339" i="8"/>
  <c r="AO1339" i="8"/>
  <c r="AN1339" i="8"/>
  <c r="AM1339" i="8"/>
  <c r="AL1339" i="8"/>
  <c r="AT1104" i="8"/>
  <c r="AS1104" i="8"/>
  <c r="AR1104" i="8"/>
  <c r="AQ1104" i="8"/>
  <c r="AP1104" i="8"/>
  <c r="AO1104" i="8"/>
  <c r="AN1104" i="8"/>
  <c r="AM1104" i="8"/>
  <c r="AL1104" i="8"/>
  <c r="AT1168" i="8"/>
  <c r="AS1168" i="8"/>
  <c r="AR1168" i="8"/>
  <c r="AQ1168" i="8"/>
  <c r="AP1168" i="8"/>
  <c r="AO1168" i="8"/>
  <c r="AN1168" i="8"/>
  <c r="AM1168" i="8"/>
  <c r="AL1168" i="8"/>
  <c r="AT1232" i="8"/>
  <c r="AS1232" i="8"/>
  <c r="AR1232" i="8"/>
  <c r="AQ1232" i="8"/>
  <c r="AP1232" i="8"/>
  <c r="AO1232" i="8"/>
  <c r="AN1232" i="8"/>
  <c r="AM1232" i="8"/>
  <c r="AL1232" i="8"/>
  <c r="AT1296" i="8"/>
  <c r="AS1296" i="8"/>
  <c r="AR1296" i="8"/>
  <c r="AQ1296" i="8"/>
  <c r="AP1296" i="8"/>
  <c r="AO1296" i="8"/>
  <c r="AN1296" i="8"/>
  <c r="AM1296" i="8"/>
  <c r="AL1296" i="8"/>
  <c r="AT1357" i="8"/>
  <c r="AS1357" i="8"/>
  <c r="AR1357" i="8"/>
  <c r="AQ1357" i="8"/>
  <c r="AP1357" i="8"/>
  <c r="AO1357" i="8"/>
  <c r="AN1357" i="8"/>
  <c r="AM1357" i="8"/>
  <c r="AL1357" i="8"/>
  <c r="AT1383" i="8"/>
  <c r="AS1383" i="8"/>
  <c r="AR1383" i="8"/>
  <c r="AQ1383" i="8"/>
  <c r="AP1383" i="8"/>
  <c r="AO1383" i="8"/>
  <c r="AN1383" i="8"/>
  <c r="AM1383" i="8"/>
  <c r="AL1383" i="8"/>
  <c r="AT1446" i="8"/>
  <c r="AS1446" i="8"/>
  <c r="AR1446" i="8"/>
  <c r="AQ1446" i="8"/>
  <c r="AP1446" i="8"/>
  <c r="AO1446" i="8"/>
  <c r="AN1446" i="8"/>
  <c r="AM1446" i="8"/>
  <c r="AL1446" i="8"/>
  <c r="AT1510" i="8"/>
  <c r="AS1510" i="8"/>
  <c r="AR1510" i="8"/>
  <c r="AQ1510" i="8"/>
  <c r="AP1510" i="8"/>
  <c r="AO1510" i="8"/>
  <c r="AN1510" i="8"/>
  <c r="AM1510" i="8"/>
  <c r="AL1510" i="8"/>
  <c r="AT1574" i="8"/>
  <c r="AS1574" i="8"/>
  <c r="AR1574" i="8"/>
  <c r="AQ1574" i="8"/>
  <c r="AP1574" i="8"/>
  <c r="AO1574" i="8"/>
  <c r="AN1574" i="8"/>
  <c r="AM1574" i="8"/>
  <c r="AL1574" i="8"/>
  <c r="AT1638" i="8"/>
  <c r="AS1638" i="8"/>
  <c r="AR1638" i="8"/>
  <c r="AQ1638" i="8"/>
  <c r="AP1638" i="8"/>
  <c r="AO1638" i="8"/>
  <c r="AN1638" i="8"/>
  <c r="AM1638" i="8"/>
  <c r="AL1638" i="8"/>
  <c r="AS1388" i="8"/>
  <c r="AR1388" i="8"/>
  <c r="AQ1388" i="8"/>
  <c r="AP1388" i="8"/>
  <c r="AO1388" i="8"/>
  <c r="AN1388" i="8"/>
  <c r="AM1388" i="8"/>
  <c r="AL1388" i="8"/>
  <c r="AT1388" i="8"/>
  <c r="AR1459" i="8"/>
  <c r="AQ1459" i="8"/>
  <c r="AP1459" i="8"/>
  <c r="AO1459" i="8"/>
  <c r="AN1459" i="8"/>
  <c r="AM1459" i="8"/>
  <c r="AL1459" i="8"/>
  <c r="AT1459" i="8"/>
  <c r="AS1459" i="8"/>
  <c r="AT1523" i="8"/>
  <c r="AS1523" i="8"/>
  <c r="AR1523" i="8"/>
  <c r="AQ1523" i="8"/>
  <c r="AP1523" i="8"/>
  <c r="AO1523" i="8"/>
  <c r="AN1523" i="8"/>
  <c r="AM1523" i="8"/>
  <c r="AL1523" i="8"/>
  <c r="AT1587" i="8"/>
  <c r="AS1587" i="8"/>
  <c r="AR1587" i="8"/>
  <c r="AQ1587" i="8"/>
  <c r="AP1587" i="8"/>
  <c r="AO1587" i="8"/>
  <c r="AN1587" i="8"/>
  <c r="AM1587" i="8"/>
  <c r="AL1587" i="8"/>
  <c r="AT1651" i="8"/>
  <c r="AS1651" i="8"/>
  <c r="AR1651" i="8"/>
  <c r="AQ1651" i="8"/>
  <c r="AP1651" i="8"/>
  <c r="AO1651" i="8"/>
  <c r="AN1651" i="8"/>
  <c r="AM1651" i="8"/>
  <c r="AL1651" i="8"/>
  <c r="AT1425" i="8"/>
  <c r="AS1425" i="8"/>
  <c r="AR1425" i="8"/>
  <c r="AQ1425" i="8"/>
  <c r="AP1425" i="8"/>
  <c r="AO1425" i="8"/>
  <c r="AN1425" i="8"/>
  <c r="AM1425" i="8"/>
  <c r="AL1425" i="8"/>
  <c r="AR1480" i="8"/>
  <c r="AQ1480" i="8"/>
  <c r="AP1480" i="8"/>
  <c r="AO1480" i="8"/>
  <c r="AN1480" i="8"/>
  <c r="AM1480" i="8"/>
  <c r="AL1480" i="8"/>
  <c r="AT1480" i="8"/>
  <c r="AS1480" i="8"/>
  <c r="AT1544" i="8"/>
  <c r="AS1544" i="8"/>
  <c r="AR1544" i="8"/>
  <c r="AQ1544" i="8"/>
  <c r="AP1544" i="8"/>
  <c r="AO1544" i="8"/>
  <c r="AN1544" i="8"/>
  <c r="AM1544" i="8"/>
  <c r="AL1544" i="8"/>
  <c r="AT1608" i="8"/>
  <c r="AS1608" i="8"/>
  <c r="AR1608" i="8"/>
  <c r="AQ1608" i="8"/>
  <c r="AP1608" i="8"/>
  <c r="AO1608" i="8"/>
  <c r="AN1608" i="8"/>
  <c r="AM1608" i="8"/>
  <c r="AL1608" i="8"/>
  <c r="AT1713" i="8"/>
  <c r="AS1713" i="8"/>
  <c r="AR1713" i="8"/>
  <c r="AQ1713" i="8"/>
  <c r="AP1713" i="8"/>
  <c r="AO1713" i="8"/>
  <c r="AN1713" i="8"/>
  <c r="AM1713" i="8"/>
  <c r="AL1713" i="8"/>
  <c r="AT1777" i="8"/>
  <c r="AS1777" i="8"/>
  <c r="AR1777" i="8"/>
  <c r="AQ1777" i="8"/>
  <c r="AP1777" i="8"/>
  <c r="AO1777" i="8"/>
  <c r="AN1777" i="8"/>
  <c r="AM1777" i="8"/>
  <c r="AL1777" i="8"/>
  <c r="AT1858" i="8"/>
  <c r="AS1858" i="8"/>
  <c r="AR1858" i="8"/>
  <c r="AQ1858" i="8"/>
  <c r="AP1858" i="8"/>
  <c r="AO1858" i="8"/>
  <c r="AN1858" i="8"/>
  <c r="AM1858" i="8"/>
  <c r="AL1858" i="8"/>
  <c r="AT1477" i="8"/>
  <c r="AS1477" i="8"/>
  <c r="AR1477" i="8"/>
  <c r="AQ1477" i="8"/>
  <c r="AP1477" i="8"/>
  <c r="AO1477" i="8"/>
  <c r="AN1477" i="8"/>
  <c r="AM1477" i="8"/>
  <c r="AL1477" i="8"/>
  <c r="AT1541" i="8"/>
  <c r="AS1541" i="8"/>
  <c r="AR1541" i="8"/>
  <c r="AQ1541" i="8"/>
  <c r="AP1541" i="8"/>
  <c r="AO1541" i="8"/>
  <c r="AN1541" i="8"/>
  <c r="AM1541" i="8"/>
  <c r="AL1541" i="8"/>
  <c r="AT1605" i="8"/>
  <c r="AS1605" i="8"/>
  <c r="AR1605" i="8"/>
  <c r="AQ1605" i="8"/>
  <c r="AP1605" i="8"/>
  <c r="AO1605" i="8"/>
  <c r="AN1605" i="8"/>
  <c r="AM1605" i="8"/>
  <c r="AL1605" i="8"/>
  <c r="AT1395" i="8"/>
  <c r="AS1395" i="8"/>
  <c r="AR1395" i="8"/>
  <c r="AQ1395" i="8"/>
  <c r="AP1395" i="8"/>
  <c r="AO1395" i="8"/>
  <c r="AN1395" i="8"/>
  <c r="AM1395" i="8"/>
  <c r="AL1395" i="8"/>
  <c r="AT1474" i="8"/>
  <c r="AS1474" i="8"/>
  <c r="AR1474" i="8"/>
  <c r="AQ1474" i="8"/>
  <c r="AP1474" i="8"/>
  <c r="AO1474" i="8"/>
  <c r="AN1474" i="8"/>
  <c r="AM1474" i="8"/>
  <c r="AL1474" i="8"/>
  <c r="AT1538" i="8"/>
  <c r="AS1538" i="8"/>
  <c r="AR1538" i="8"/>
  <c r="AQ1538" i="8"/>
  <c r="AP1538" i="8"/>
  <c r="AO1538" i="8"/>
  <c r="AN1538" i="8"/>
  <c r="AM1538" i="8"/>
  <c r="AL1538" i="8"/>
  <c r="AT1602" i="8"/>
  <c r="AS1602" i="8"/>
  <c r="AR1602" i="8"/>
  <c r="AQ1602" i="8"/>
  <c r="AP1602" i="8"/>
  <c r="AO1602" i="8"/>
  <c r="AN1602" i="8"/>
  <c r="AM1602" i="8"/>
  <c r="AL1602" i="8"/>
  <c r="AT1657" i="8"/>
  <c r="AS1657" i="8"/>
  <c r="AR1657" i="8"/>
  <c r="AQ1657" i="8"/>
  <c r="AP1657" i="8"/>
  <c r="AO1657" i="8"/>
  <c r="AN1657" i="8"/>
  <c r="AM1657" i="8"/>
  <c r="AL1657" i="8"/>
  <c r="AT1384" i="8"/>
  <c r="AS1384" i="8"/>
  <c r="AR1384" i="8"/>
  <c r="AQ1384" i="8"/>
  <c r="AP1384" i="8"/>
  <c r="AO1384" i="8"/>
  <c r="AN1384" i="8"/>
  <c r="AM1384" i="8"/>
  <c r="AL1384" i="8"/>
  <c r="AT1439" i="8"/>
  <c r="AS1439" i="8"/>
  <c r="AR1439" i="8"/>
  <c r="AQ1439" i="8"/>
  <c r="AP1439" i="8"/>
  <c r="AO1439" i="8"/>
  <c r="AN1439" i="8"/>
  <c r="AM1439" i="8"/>
  <c r="AL1439" i="8"/>
  <c r="AT1503" i="8"/>
  <c r="AS1503" i="8"/>
  <c r="AR1503" i="8"/>
  <c r="AQ1503" i="8"/>
  <c r="AP1503" i="8"/>
  <c r="AO1503" i="8"/>
  <c r="AN1503" i="8"/>
  <c r="AM1503" i="8"/>
  <c r="AL1503" i="8"/>
  <c r="AF73" i="8"/>
  <c r="J113" i="7"/>
  <c r="O113" i="8"/>
  <c r="K113" i="8"/>
  <c r="O115" i="8"/>
  <c r="K115" i="8"/>
  <c r="L66" i="7"/>
  <c r="G67" i="1"/>
  <c r="J120" i="7"/>
  <c r="G106" i="1"/>
  <c r="J125" i="7"/>
  <c r="L91" i="7"/>
  <c r="BK95" i="9"/>
  <c r="BJ95" i="9"/>
  <c r="BI95" i="9"/>
  <c r="BH95" i="9"/>
  <c r="BG95" i="9"/>
  <c r="BF95" i="9"/>
  <c r="BE95" i="9"/>
  <c r="BD95" i="9"/>
  <c r="BC95" i="9"/>
  <c r="BK93" i="9"/>
  <c r="BJ93" i="9"/>
  <c r="BI93" i="9"/>
  <c r="BH93" i="9"/>
  <c r="BG93" i="9"/>
  <c r="BF93" i="9"/>
  <c r="BE93" i="9"/>
  <c r="BD93" i="9"/>
  <c r="BC93" i="9"/>
  <c r="AT1896" i="9"/>
  <c r="AS1896" i="9"/>
  <c r="AR1896" i="9"/>
  <c r="AQ1896" i="9"/>
  <c r="AP1896" i="9"/>
  <c r="AO1896" i="9"/>
  <c r="AN1896" i="9"/>
  <c r="AM1896" i="9"/>
  <c r="AL1896" i="9"/>
  <c r="AT1907" i="9"/>
  <c r="AS1907" i="9"/>
  <c r="AR1907" i="9"/>
  <c r="AQ1907" i="9"/>
  <c r="AP1907" i="9"/>
  <c r="AO1907" i="9"/>
  <c r="AN1907" i="9"/>
  <c r="AM1907" i="9"/>
  <c r="AL1907" i="9"/>
  <c r="AT1739" i="9"/>
  <c r="AS1739" i="9"/>
  <c r="AR1739" i="9"/>
  <c r="AQ1739" i="9"/>
  <c r="AP1739" i="9"/>
  <c r="AO1739" i="9"/>
  <c r="AN1739" i="9"/>
  <c r="AM1739" i="9"/>
  <c r="AL1739" i="9"/>
  <c r="AT1781" i="9"/>
  <c r="AS1781" i="9"/>
  <c r="AR1781" i="9"/>
  <c r="AQ1781" i="9"/>
  <c r="AP1781" i="9"/>
  <c r="AO1781" i="9"/>
  <c r="AN1781" i="9"/>
  <c r="AM1781" i="9"/>
  <c r="AL1781" i="9"/>
  <c r="AT1743" i="9"/>
  <c r="AS1743" i="9"/>
  <c r="AR1743" i="9"/>
  <c r="AQ1743" i="9"/>
  <c r="AP1743" i="9"/>
  <c r="AO1743" i="9"/>
  <c r="AN1743" i="9"/>
  <c r="AM1743" i="9"/>
  <c r="AL1743" i="9"/>
  <c r="AT1713" i="9"/>
  <c r="AS1713" i="9"/>
  <c r="AR1713" i="9"/>
  <c r="AQ1713" i="9"/>
  <c r="AP1713" i="9"/>
  <c r="AO1713" i="9"/>
  <c r="AN1713" i="9"/>
  <c r="AM1713" i="9"/>
  <c r="AL1713" i="9"/>
  <c r="AT1601" i="9"/>
  <c r="AS1601" i="9"/>
  <c r="AR1601" i="9"/>
  <c r="AQ1601" i="9"/>
  <c r="AP1601" i="9"/>
  <c r="AO1601" i="9"/>
  <c r="AN1601" i="9"/>
  <c r="AM1601" i="9"/>
  <c r="AL1601" i="9"/>
  <c r="AT1587" i="9"/>
  <c r="AS1587" i="9"/>
  <c r="AR1587" i="9"/>
  <c r="AQ1587" i="9"/>
  <c r="AP1587" i="9"/>
  <c r="AO1587" i="9"/>
  <c r="AN1587" i="9"/>
  <c r="AM1587" i="9"/>
  <c r="AL1587" i="9"/>
  <c r="AT1629" i="9"/>
  <c r="AS1629" i="9"/>
  <c r="AR1629" i="9"/>
  <c r="AQ1629" i="9"/>
  <c r="AP1629" i="9"/>
  <c r="AO1629" i="9"/>
  <c r="AN1629" i="9"/>
  <c r="AM1629" i="9"/>
  <c r="AL1629" i="9"/>
  <c r="AT1521" i="9"/>
  <c r="AS1521" i="9"/>
  <c r="AR1521" i="9"/>
  <c r="AQ1521" i="9"/>
  <c r="AP1521" i="9"/>
  <c r="AO1521" i="9"/>
  <c r="AN1521" i="9"/>
  <c r="AM1521" i="9"/>
  <c r="AL1521" i="9"/>
  <c r="AT1540" i="9"/>
  <c r="AS1540" i="9"/>
  <c r="AR1540" i="9"/>
  <c r="AQ1540" i="9"/>
  <c r="AP1540" i="9"/>
  <c r="AO1540" i="9"/>
  <c r="AN1540" i="9"/>
  <c r="AM1540" i="9"/>
  <c r="AL1540" i="9"/>
  <c r="AT1419" i="9"/>
  <c r="AS1419" i="9"/>
  <c r="AR1419" i="9"/>
  <c r="AQ1419" i="9"/>
  <c r="AP1419" i="9"/>
  <c r="AO1419" i="9"/>
  <c r="AN1419" i="9"/>
  <c r="AM1419" i="9"/>
  <c r="AL1419" i="9"/>
  <c r="AT1439" i="9"/>
  <c r="AS1439" i="9"/>
  <c r="AR1439" i="9"/>
  <c r="AQ1439" i="9"/>
  <c r="AP1439" i="9"/>
  <c r="AO1439" i="9"/>
  <c r="AN1439" i="9"/>
  <c r="AM1439" i="9"/>
  <c r="AL1439" i="9"/>
  <c r="AT1394" i="9"/>
  <c r="AS1394" i="9"/>
  <c r="AR1394" i="9"/>
  <c r="AQ1394" i="9"/>
  <c r="AP1394" i="9"/>
  <c r="AO1394" i="9"/>
  <c r="AN1394" i="9"/>
  <c r="AM1394" i="9"/>
  <c r="AL1394" i="9"/>
  <c r="AT1242" i="9"/>
  <c r="AS1242" i="9"/>
  <c r="AR1242" i="9"/>
  <c r="AQ1242" i="9"/>
  <c r="AP1242" i="9"/>
  <c r="AO1242" i="9"/>
  <c r="AN1242" i="9"/>
  <c r="AM1242" i="9"/>
  <c r="AL1242" i="9"/>
  <c r="AT1257" i="9"/>
  <c r="AS1257" i="9"/>
  <c r="AR1257" i="9"/>
  <c r="AQ1257" i="9"/>
  <c r="AP1257" i="9"/>
  <c r="AO1257" i="9"/>
  <c r="AN1257" i="9"/>
  <c r="AM1257" i="9"/>
  <c r="AL1257" i="9"/>
  <c r="AT1233" i="9"/>
  <c r="AS1233" i="9"/>
  <c r="AR1233" i="9"/>
  <c r="AQ1233" i="9"/>
  <c r="AP1233" i="9"/>
  <c r="AO1233" i="9"/>
  <c r="AN1233" i="9"/>
  <c r="AM1233" i="9"/>
  <c r="AL1233" i="9"/>
  <c r="AT1197" i="9"/>
  <c r="AS1197" i="9"/>
  <c r="AR1197" i="9"/>
  <c r="AQ1197" i="9"/>
  <c r="AP1197" i="9"/>
  <c r="AO1197" i="9"/>
  <c r="AN1197" i="9"/>
  <c r="AM1197" i="9"/>
  <c r="AL1197" i="9"/>
  <c r="AT1184" i="9"/>
  <c r="AS1184" i="9"/>
  <c r="AR1184" i="9"/>
  <c r="AQ1184" i="9"/>
  <c r="AP1184" i="9"/>
  <c r="AO1184" i="9"/>
  <c r="AN1184" i="9"/>
  <c r="AM1184" i="9"/>
  <c r="AL1184" i="9"/>
  <c r="AT1043" i="9"/>
  <c r="AS1043" i="9"/>
  <c r="AR1043" i="9"/>
  <c r="AQ1043" i="9"/>
  <c r="AP1043" i="9"/>
  <c r="AO1043" i="9"/>
  <c r="AN1043" i="9"/>
  <c r="AM1043" i="9"/>
  <c r="AL1043" i="9"/>
  <c r="AT1079" i="9"/>
  <c r="AS1079" i="9"/>
  <c r="AR1079" i="9"/>
  <c r="AQ1079" i="9"/>
  <c r="AP1079" i="9"/>
  <c r="AO1079" i="9"/>
  <c r="AN1079" i="9"/>
  <c r="AM1079" i="9"/>
  <c r="AL1079" i="9"/>
  <c r="AT1014" i="9"/>
  <c r="AS1014" i="9"/>
  <c r="AR1014" i="9"/>
  <c r="AQ1014" i="9"/>
  <c r="AP1014" i="9"/>
  <c r="AO1014" i="9"/>
  <c r="AN1014" i="9"/>
  <c r="AM1014" i="9"/>
  <c r="AL1014" i="9"/>
  <c r="AT976" i="9"/>
  <c r="AS976" i="9"/>
  <c r="AR976" i="9"/>
  <c r="AQ976" i="9"/>
  <c r="AP976" i="9"/>
  <c r="AO976" i="9"/>
  <c r="AN976" i="9"/>
  <c r="AM976" i="9"/>
  <c r="AL976" i="9"/>
  <c r="AT922" i="9"/>
  <c r="AS922" i="9"/>
  <c r="AR922" i="9"/>
  <c r="AQ922" i="9"/>
  <c r="AP922" i="9"/>
  <c r="AO922" i="9"/>
  <c r="AN922" i="9"/>
  <c r="AM922" i="9"/>
  <c r="AL922" i="9"/>
  <c r="AT906" i="9"/>
  <c r="AS906" i="9"/>
  <c r="AR906" i="9"/>
  <c r="AQ906" i="9"/>
  <c r="AP906" i="9"/>
  <c r="AO906" i="9"/>
  <c r="AN906" i="9"/>
  <c r="AM906" i="9"/>
  <c r="AL906" i="9"/>
  <c r="AT73" i="9"/>
  <c r="AS73" i="9"/>
  <c r="AR73" i="9"/>
  <c r="AQ73" i="9"/>
  <c r="AP73" i="9"/>
  <c r="AO73" i="9"/>
  <c r="AN73" i="9"/>
  <c r="AM73" i="9"/>
  <c r="AL73" i="9"/>
  <c r="AT48" i="9"/>
  <c r="AS48" i="9"/>
  <c r="AR48" i="9"/>
  <c r="AQ48" i="9"/>
  <c r="AP48" i="9"/>
  <c r="AO48" i="9"/>
  <c r="AN48" i="9"/>
  <c r="AM48" i="9"/>
  <c r="AL48" i="9"/>
  <c r="L151" i="7"/>
  <c r="L152" i="7"/>
  <c r="J84" i="8"/>
  <c r="G38" i="1"/>
  <c r="BK26" i="8"/>
  <c r="BJ26" i="8"/>
  <c r="BI26" i="8"/>
  <c r="BH26" i="8"/>
  <c r="BG26" i="8"/>
  <c r="BF26" i="8"/>
  <c r="BE26" i="8"/>
  <c r="BD26" i="8"/>
  <c r="BC26" i="8"/>
  <c r="AT30" i="8"/>
  <c r="AS30" i="8"/>
  <c r="AR30" i="8"/>
  <c r="AQ30" i="8"/>
  <c r="AP30" i="8"/>
  <c r="AO30" i="8"/>
  <c r="AN30" i="8"/>
  <c r="AM30" i="8"/>
  <c r="AL30" i="8"/>
  <c r="AT48" i="8"/>
  <c r="AS48" i="8"/>
  <c r="AR48" i="8"/>
  <c r="AQ48" i="8"/>
  <c r="AP48" i="8"/>
  <c r="AO48" i="8"/>
  <c r="AN48" i="8"/>
  <c r="AM48" i="8"/>
  <c r="AL48" i="8"/>
  <c r="BK42" i="8"/>
  <c r="BJ42" i="8"/>
  <c r="BI42" i="8"/>
  <c r="BH42" i="8"/>
  <c r="BG42" i="8"/>
  <c r="BF42" i="8"/>
  <c r="BE42" i="8"/>
  <c r="BD42" i="8"/>
  <c r="BC42" i="8"/>
  <c r="AT956" i="8"/>
  <c r="AS956" i="8"/>
  <c r="AR956" i="8"/>
  <c r="AQ956" i="8"/>
  <c r="AP956" i="8"/>
  <c r="AO956" i="8"/>
  <c r="AN956" i="8"/>
  <c r="AM956" i="8"/>
  <c r="AL956" i="8"/>
  <c r="AT1159" i="8"/>
  <c r="AS1159" i="8"/>
  <c r="AR1159" i="8"/>
  <c r="AQ1159" i="8"/>
  <c r="AP1159" i="8"/>
  <c r="AO1159" i="8"/>
  <c r="AN1159" i="8"/>
  <c r="AM1159" i="8"/>
  <c r="AL1159" i="8"/>
  <c r="AT921" i="8"/>
  <c r="AS921" i="8"/>
  <c r="AR921" i="8"/>
  <c r="AQ921" i="8"/>
  <c r="AP921" i="8"/>
  <c r="AO921" i="8"/>
  <c r="AN921" i="8"/>
  <c r="AM921" i="8"/>
  <c r="AL921" i="8"/>
  <c r="AT92" i="8"/>
  <c r="AS92" i="8"/>
  <c r="AR92" i="8"/>
  <c r="AQ92" i="8"/>
  <c r="AP92" i="8"/>
  <c r="AO92" i="8"/>
  <c r="AN92" i="8"/>
  <c r="AM92" i="8"/>
  <c r="AL92" i="8"/>
  <c r="AT102" i="8"/>
  <c r="AS102" i="8"/>
  <c r="AR102" i="8"/>
  <c r="AQ102" i="8"/>
  <c r="AP102" i="8"/>
  <c r="AO102" i="8"/>
  <c r="AN102" i="8"/>
  <c r="AM102" i="8"/>
  <c r="AL102" i="8"/>
  <c r="AT995" i="8"/>
  <c r="AS995" i="8"/>
  <c r="AR995" i="8"/>
  <c r="AQ995" i="8"/>
  <c r="AP995" i="8"/>
  <c r="AO995" i="8"/>
  <c r="AN995" i="8"/>
  <c r="AM995" i="8"/>
  <c r="AL995" i="8"/>
  <c r="AT952" i="8"/>
  <c r="AS952" i="8"/>
  <c r="AR952" i="8"/>
  <c r="AQ952" i="8"/>
  <c r="AP952" i="8"/>
  <c r="AO952" i="8"/>
  <c r="AN952" i="8"/>
  <c r="AM952" i="8"/>
  <c r="AL952" i="8"/>
  <c r="AT973" i="8"/>
  <c r="AS973" i="8"/>
  <c r="AR973" i="8"/>
  <c r="AQ973" i="8"/>
  <c r="AP973" i="8"/>
  <c r="AO973" i="8"/>
  <c r="AN973" i="8"/>
  <c r="AM973" i="8"/>
  <c r="AL973" i="8"/>
  <c r="AT96" i="8"/>
  <c r="AS96" i="8"/>
  <c r="AR96" i="8"/>
  <c r="AQ96" i="8"/>
  <c r="AP96" i="8"/>
  <c r="AO96" i="8"/>
  <c r="AN96" i="8"/>
  <c r="AM96" i="8"/>
  <c r="AL96" i="8"/>
  <c r="AT93" i="8"/>
  <c r="AS93" i="8"/>
  <c r="AR93" i="8"/>
  <c r="AQ93" i="8"/>
  <c r="AP93" i="8"/>
  <c r="AO93" i="8"/>
  <c r="AN93" i="8"/>
  <c r="AM93" i="8"/>
  <c r="AL93" i="8"/>
  <c r="AT1061" i="8"/>
  <c r="AS1061" i="8"/>
  <c r="AR1061" i="8"/>
  <c r="AQ1061" i="8"/>
  <c r="AP1061" i="8"/>
  <c r="AO1061" i="8"/>
  <c r="AN1061" i="8"/>
  <c r="AM1061" i="8"/>
  <c r="AL1061" i="8"/>
  <c r="AT1253" i="8"/>
  <c r="AS1253" i="8"/>
  <c r="AR1253" i="8"/>
  <c r="AQ1253" i="8"/>
  <c r="AP1253" i="8"/>
  <c r="AO1253" i="8"/>
  <c r="AN1253" i="8"/>
  <c r="AM1253" i="8"/>
  <c r="AL1253" i="8"/>
  <c r="AT1186" i="8"/>
  <c r="AS1186" i="8"/>
  <c r="AR1186" i="8"/>
  <c r="AQ1186" i="8"/>
  <c r="AP1186" i="8"/>
  <c r="AO1186" i="8"/>
  <c r="AN1186" i="8"/>
  <c r="AM1186" i="8"/>
  <c r="AL1186" i="8"/>
  <c r="AT1386" i="8"/>
  <c r="AS1386" i="8"/>
  <c r="AR1386" i="8"/>
  <c r="AQ1386" i="8"/>
  <c r="AP1386" i="8"/>
  <c r="AO1386" i="8"/>
  <c r="AN1386" i="8"/>
  <c r="AM1386" i="8"/>
  <c r="AL1386" i="8"/>
  <c r="AT1260" i="8"/>
  <c r="AS1260" i="8"/>
  <c r="AR1260" i="8"/>
  <c r="AQ1260" i="8"/>
  <c r="AP1260" i="8"/>
  <c r="AO1260" i="8"/>
  <c r="AN1260" i="8"/>
  <c r="AM1260" i="8"/>
  <c r="AL1260" i="8"/>
  <c r="AT1065" i="8"/>
  <c r="AS1065" i="8"/>
  <c r="AR1065" i="8"/>
  <c r="AQ1065" i="8"/>
  <c r="AP1065" i="8"/>
  <c r="AO1065" i="8"/>
  <c r="AN1065" i="8"/>
  <c r="AM1065" i="8"/>
  <c r="AL1065" i="8"/>
  <c r="AT1321" i="8"/>
  <c r="AS1321" i="8"/>
  <c r="AR1321" i="8"/>
  <c r="AQ1321" i="8"/>
  <c r="AP1321" i="8"/>
  <c r="AO1321" i="8"/>
  <c r="AN1321" i="8"/>
  <c r="AM1321" i="8"/>
  <c r="AL1321" i="8"/>
  <c r="AT1134" i="8"/>
  <c r="AS1134" i="8"/>
  <c r="AR1134" i="8"/>
  <c r="AQ1134" i="8"/>
  <c r="AP1134" i="8"/>
  <c r="AO1134" i="8"/>
  <c r="AN1134" i="8"/>
  <c r="AM1134" i="8"/>
  <c r="AL1134" i="8"/>
  <c r="AT1262" i="8"/>
  <c r="AS1262" i="8"/>
  <c r="AR1262" i="8"/>
  <c r="AQ1262" i="8"/>
  <c r="AP1262" i="8"/>
  <c r="AO1262" i="8"/>
  <c r="AN1262" i="8"/>
  <c r="AM1262" i="8"/>
  <c r="AL1262" i="8"/>
  <c r="AT1075" i="8"/>
  <c r="AS1075" i="8"/>
  <c r="AR1075" i="8"/>
  <c r="AQ1075" i="8"/>
  <c r="AP1075" i="8"/>
  <c r="AO1075" i="8"/>
  <c r="AN1075" i="8"/>
  <c r="AM1075" i="8"/>
  <c r="AL1075" i="8"/>
  <c r="AT1267" i="8"/>
  <c r="AS1267" i="8"/>
  <c r="AR1267" i="8"/>
  <c r="AQ1267" i="8"/>
  <c r="AP1267" i="8"/>
  <c r="AO1267" i="8"/>
  <c r="AN1267" i="8"/>
  <c r="AM1267" i="8"/>
  <c r="AL1267" i="8"/>
  <c r="AT1160" i="8"/>
  <c r="AS1160" i="8"/>
  <c r="AR1160" i="8"/>
  <c r="AQ1160" i="8"/>
  <c r="AP1160" i="8"/>
  <c r="AO1160" i="8"/>
  <c r="AN1160" i="8"/>
  <c r="AM1160" i="8"/>
  <c r="AL1160" i="8"/>
  <c r="AT1288" i="8"/>
  <c r="AS1288" i="8"/>
  <c r="AR1288" i="8"/>
  <c r="AQ1288" i="8"/>
  <c r="AP1288" i="8"/>
  <c r="AO1288" i="8"/>
  <c r="AN1288" i="8"/>
  <c r="AM1288" i="8"/>
  <c r="AL1288" i="8"/>
  <c r="AT1375" i="8"/>
  <c r="AS1375" i="8"/>
  <c r="AR1375" i="8"/>
  <c r="AQ1375" i="8"/>
  <c r="AP1375" i="8"/>
  <c r="AO1375" i="8"/>
  <c r="AN1375" i="8"/>
  <c r="AM1375" i="8"/>
  <c r="AL1375" i="8"/>
  <c r="AT1566" i="8"/>
  <c r="AS1566" i="8"/>
  <c r="AR1566" i="8"/>
  <c r="AQ1566" i="8"/>
  <c r="AP1566" i="8"/>
  <c r="AO1566" i="8"/>
  <c r="AN1566" i="8"/>
  <c r="AM1566" i="8"/>
  <c r="AL1566" i="8"/>
  <c r="AT1380" i="8"/>
  <c r="AS1380" i="8"/>
  <c r="AR1380" i="8"/>
  <c r="AQ1380" i="8"/>
  <c r="AP1380" i="8"/>
  <c r="AO1380" i="8"/>
  <c r="AN1380" i="8"/>
  <c r="AM1380" i="8"/>
  <c r="AL1380" i="8"/>
  <c r="AT1515" i="8"/>
  <c r="AS1515" i="8"/>
  <c r="AR1515" i="8"/>
  <c r="AQ1515" i="8"/>
  <c r="AP1515" i="8"/>
  <c r="AO1515" i="8"/>
  <c r="AN1515" i="8"/>
  <c r="AM1515" i="8"/>
  <c r="AL1515" i="8"/>
  <c r="AT1643" i="8"/>
  <c r="AS1643" i="8"/>
  <c r="AR1643" i="8"/>
  <c r="AQ1643" i="8"/>
  <c r="AP1643" i="8"/>
  <c r="AO1643" i="8"/>
  <c r="AN1643" i="8"/>
  <c r="AM1643" i="8"/>
  <c r="AL1643" i="8"/>
  <c r="AT1472" i="8"/>
  <c r="AS1472" i="8"/>
  <c r="AR1472" i="8"/>
  <c r="AQ1472" i="8"/>
  <c r="AP1472" i="8"/>
  <c r="AO1472" i="8"/>
  <c r="AN1472" i="8"/>
  <c r="AM1472" i="8"/>
  <c r="AL1472" i="8"/>
  <c r="AT1600" i="8"/>
  <c r="AS1600" i="8"/>
  <c r="AR1600" i="8"/>
  <c r="AQ1600" i="8"/>
  <c r="AP1600" i="8"/>
  <c r="AO1600" i="8"/>
  <c r="AN1600" i="8"/>
  <c r="AM1600" i="8"/>
  <c r="AL1600" i="8"/>
  <c r="AT1469" i="8"/>
  <c r="AS1469" i="8"/>
  <c r="AR1469" i="8"/>
  <c r="AQ1469" i="8"/>
  <c r="AP1469" i="8"/>
  <c r="AO1469" i="8"/>
  <c r="AN1469" i="8"/>
  <c r="AM1469" i="8"/>
  <c r="AL1469" i="8"/>
  <c r="AT1387" i="8"/>
  <c r="AS1387" i="8"/>
  <c r="AR1387" i="8"/>
  <c r="AQ1387" i="8"/>
  <c r="AP1387" i="8"/>
  <c r="AO1387" i="8"/>
  <c r="AN1387" i="8"/>
  <c r="AM1387" i="8"/>
  <c r="AL1387" i="8"/>
  <c r="AT1594" i="8"/>
  <c r="AS1594" i="8"/>
  <c r="AR1594" i="8"/>
  <c r="AQ1594" i="8"/>
  <c r="AP1594" i="8"/>
  <c r="AO1594" i="8"/>
  <c r="AN1594" i="8"/>
  <c r="AM1594" i="8"/>
  <c r="AL1594" i="8"/>
  <c r="AT1432" i="8"/>
  <c r="AS1432" i="8"/>
  <c r="AR1432" i="8"/>
  <c r="AQ1432" i="8"/>
  <c r="AP1432" i="8"/>
  <c r="AO1432" i="8"/>
  <c r="AN1432" i="8"/>
  <c r="AM1432" i="8"/>
  <c r="AL1432" i="8"/>
  <c r="AT1389" i="8"/>
  <c r="AS1389" i="8"/>
  <c r="AR1389" i="8"/>
  <c r="AQ1389" i="8"/>
  <c r="AP1389" i="8"/>
  <c r="AO1389" i="8"/>
  <c r="AN1389" i="8"/>
  <c r="AM1389" i="8"/>
  <c r="AL1389" i="8"/>
  <c r="AT1564" i="8"/>
  <c r="AS1564" i="8"/>
  <c r="AR1564" i="8"/>
  <c r="AQ1564" i="8"/>
  <c r="AP1564" i="8"/>
  <c r="AO1564" i="8"/>
  <c r="AN1564" i="8"/>
  <c r="AM1564" i="8"/>
  <c r="AL1564" i="8"/>
  <c r="AT1505" i="8"/>
  <c r="AS1505" i="8"/>
  <c r="AR1505" i="8"/>
  <c r="AQ1505" i="8"/>
  <c r="AP1505" i="8"/>
  <c r="AO1505" i="8"/>
  <c r="AN1505" i="8"/>
  <c r="AM1505" i="8"/>
  <c r="AL1505" i="8"/>
  <c r="AT1751" i="8"/>
  <c r="AS1751" i="8"/>
  <c r="AR1751" i="8"/>
  <c r="AQ1751" i="8"/>
  <c r="AP1751" i="8"/>
  <c r="AO1751" i="8"/>
  <c r="AN1751" i="8"/>
  <c r="AM1751" i="8"/>
  <c r="AL1751" i="8"/>
  <c r="AT1804" i="8"/>
  <c r="AS1804" i="8"/>
  <c r="AR1804" i="8"/>
  <c r="AQ1804" i="8"/>
  <c r="AP1804" i="8"/>
  <c r="AO1804" i="8"/>
  <c r="AN1804" i="8"/>
  <c r="AM1804" i="8"/>
  <c r="AL1804" i="8"/>
  <c r="AT1874" i="8"/>
  <c r="AS1874" i="8"/>
  <c r="AR1874" i="8"/>
  <c r="AQ1874" i="8"/>
  <c r="AP1874" i="8"/>
  <c r="AO1874" i="8"/>
  <c r="AN1874" i="8"/>
  <c r="AM1874" i="8"/>
  <c r="AL1874" i="8"/>
  <c r="AT1752" i="8"/>
  <c r="AS1752" i="8"/>
  <c r="AR1752" i="8"/>
  <c r="AQ1752" i="8"/>
  <c r="AP1752" i="8"/>
  <c r="AO1752" i="8"/>
  <c r="AN1752" i="8"/>
  <c r="AM1752" i="8"/>
  <c r="AL1752" i="8"/>
  <c r="AT1733" i="8"/>
  <c r="AS1733" i="8"/>
  <c r="AR1733" i="8"/>
  <c r="AQ1733" i="8"/>
  <c r="AP1733" i="8"/>
  <c r="AO1733" i="8"/>
  <c r="AN1733" i="8"/>
  <c r="AM1733" i="8"/>
  <c r="AL1733" i="8"/>
  <c r="AT1730" i="8"/>
  <c r="AS1730" i="8"/>
  <c r="AR1730" i="8"/>
  <c r="AQ1730" i="8"/>
  <c r="AP1730" i="8"/>
  <c r="AO1730" i="8"/>
  <c r="AN1730" i="8"/>
  <c r="AM1730" i="8"/>
  <c r="AL1730" i="8"/>
  <c r="AT1848" i="8"/>
  <c r="AS1848" i="8"/>
  <c r="AR1848" i="8"/>
  <c r="AQ1848" i="8"/>
  <c r="AP1848" i="8"/>
  <c r="AO1848" i="8"/>
  <c r="AN1848" i="8"/>
  <c r="AM1848" i="8"/>
  <c r="AL1848" i="8"/>
  <c r="AT1919" i="8"/>
  <c r="AS1919" i="8"/>
  <c r="AR1919" i="8"/>
  <c r="AQ1919" i="8"/>
  <c r="AP1919" i="8"/>
  <c r="AO1919" i="8"/>
  <c r="AN1919" i="8"/>
  <c r="AM1919" i="8"/>
  <c r="AL1919" i="8"/>
  <c r="AT1932" i="8"/>
  <c r="AS1932" i="8"/>
  <c r="AR1932" i="8"/>
  <c r="AQ1932" i="8"/>
  <c r="AP1932" i="8"/>
  <c r="AO1932" i="8"/>
  <c r="AN1932" i="8"/>
  <c r="AM1932" i="8"/>
  <c r="AL1932" i="8"/>
  <c r="AT1934" i="8"/>
  <c r="AS1934" i="8"/>
  <c r="AR1934" i="8"/>
  <c r="AQ1934" i="8"/>
  <c r="AP1934" i="8"/>
  <c r="AO1934" i="8"/>
  <c r="AN1934" i="8"/>
  <c r="AM1934" i="8"/>
  <c r="AL1934" i="8"/>
  <c r="J104" i="7"/>
  <c r="AF87" i="8"/>
  <c r="J87" i="8"/>
  <c r="O87" i="8"/>
  <c r="AC87" i="8"/>
  <c r="BK112" i="9"/>
  <c r="BJ112" i="9"/>
  <c r="BI112" i="9"/>
  <c r="BH112" i="9"/>
  <c r="BG112" i="9"/>
  <c r="BF112" i="9"/>
  <c r="BE112" i="9"/>
  <c r="BD112" i="9"/>
  <c r="BC112" i="9"/>
  <c r="BK67" i="9"/>
  <c r="BJ67" i="9"/>
  <c r="BI67" i="9"/>
  <c r="BH67" i="9"/>
  <c r="BG67" i="9"/>
  <c r="BF67" i="9"/>
  <c r="BE67" i="9"/>
  <c r="BD67" i="9"/>
  <c r="BC67" i="9"/>
  <c r="BK82" i="9"/>
  <c r="BJ82" i="9"/>
  <c r="BI82" i="9"/>
  <c r="BH82" i="9"/>
  <c r="BG82" i="9"/>
  <c r="BF82" i="9"/>
  <c r="BE82" i="9"/>
  <c r="BD82" i="9"/>
  <c r="BC82" i="9"/>
  <c r="BK73" i="9"/>
  <c r="BJ73" i="9"/>
  <c r="BI73" i="9"/>
  <c r="BH73" i="9"/>
  <c r="BG73" i="9"/>
  <c r="BF73" i="9"/>
  <c r="BE73" i="9"/>
  <c r="BD73" i="9"/>
  <c r="BC73" i="9"/>
  <c r="BK12" i="9"/>
  <c r="BJ12" i="9"/>
  <c r="BI12" i="9"/>
  <c r="BH12" i="9"/>
  <c r="BG12" i="9"/>
  <c r="BF12" i="9"/>
  <c r="BE12" i="9"/>
  <c r="BD12" i="9"/>
  <c r="BC12" i="9"/>
  <c r="BK29" i="9"/>
  <c r="BJ29" i="9"/>
  <c r="BI29" i="9"/>
  <c r="BH29" i="9"/>
  <c r="BG29" i="9"/>
  <c r="BF29" i="9"/>
  <c r="BE29" i="9"/>
  <c r="BD29" i="9"/>
  <c r="BC29" i="9"/>
  <c r="AT1882" i="9"/>
  <c r="AS1882" i="9"/>
  <c r="AR1882" i="9"/>
  <c r="AQ1882" i="9"/>
  <c r="AP1882" i="9"/>
  <c r="AO1882" i="9"/>
  <c r="AN1882" i="9"/>
  <c r="AM1882" i="9"/>
  <c r="AL1882" i="9"/>
  <c r="AT1892" i="9"/>
  <c r="AS1892" i="9"/>
  <c r="AR1892" i="9"/>
  <c r="AQ1892" i="9"/>
  <c r="AP1892" i="9"/>
  <c r="AO1892" i="9"/>
  <c r="AN1892" i="9"/>
  <c r="AM1892" i="9"/>
  <c r="AL1892" i="9"/>
  <c r="AT1909" i="9"/>
  <c r="AS1909" i="9"/>
  <c r="AR1909" i="9"/>
  <c r="AQ1909" i="9"/>
  <c r="AP1909" i="9"/>
  <c r="AO1909" i="9"/>
  <c r="AN1909" i="9"/>
  <c r="AM1909" i="9"/>
  <c r="AL1909" i="9"/>
  <c r="AT1852" i="9"/>
  <c r="AS1852" i="9"/>
  <c r="AR1852" i="9"/>
  <c r="AQ1852" i="9"/>
  <c r="AP1852" i="9"/>
  <c r="AO1852" i="9"/>
  <c r="AN1852" i="9"/>
  <c r="AM1852" i="9"/>
  <c r="AL1852" i="9"/>
  <c r="AT1773" i="9"/>
  <c r="AS1773" i="9"/>
  <c r="AR1773" i="9"/>
  <c r="AQ1773" i="9"/>
  <c r="AP1773" i="9"/>
  <c r="AO1773" i="9"/>
  <c r="AN1773" i="9"/>
  <c r="AM1773" i="9"/>
  <c r="AL1773" i="9"/>
  <c r="AT1758" i="9"/>
  <c r="AS1758" i="9"/>
  <c r="AR1758" i="9"/>
  <c r="AQ1758" i="9"/>
  <c r="AP1758" i="9"/>
  <c r="AO1758" i="9"/>
  <c r="AN1758" i="9"/>
  <c r="AM1758" i="9"/>
  <c r="AL1758" i="9"/>
  <c r="AT1735" i="9"/>
  <c r="AS1735" i="9"/>
  <c r="AR1735" i="9"/>
  <c r="AQ1735" i="9"/>
  <c r="AP1735" i="9"/>
  <c r="AO1735" i="9"/>
  <c r="AN1735" i="9"/>
  <c r="AM1735" i="9"/>
  <c r="AL1735" i="9"/>
  <c r="AT1701" i="9"/>
  <c r="AS1701" i="9"/>
  <c r="AR1701" i="9"/>
  <c r="AQ1701" i="9"/>
  <c r="AP1701" i="9"/>
  <c r="AO1701" i="9"/>
  <c r="AN1701" i="9"/>
  <c r="AM1701" i="9"/>
  <c r="AL1701" i="9"/>
  <c r="AT1769" i="9"/>
  <c r="AS1769" i="9"/>
  <c r="AR1769" i="9"/>
  <c r="AQ1769" i="9"/>
  <c r="AP1769" i="9"/>
  <c r="AO1769" i="9"/>
  <c r="AN1769" i="9"/>
  <c r="AM1769" i="9"/>
  <c r="AL1769" i="9"/>
  <c r="AT1552" i="9"/>
  <c r="AS1552" i="9"/>
  <c r="AR1552" i="9"/>
  <c r="AQ1552" i="9"/>
  <c r="AP1552" i="9"/>
  <c r="AO1552" i="9"/>
  <c r="AN1552" i="9"/>
  <c r="AM1552" i="9"/>
  <c r="AL1552" i="9"/>
  <c r="AT1593" i="9"/>
  <c r="AS1593" i="9"/>
  <c r="AR1593" i="9"/>
  <c r="AQ1593" i="9"/>
  <c r="AP1593" i="9"/>
  <c r="AO1593" i="9"/>
  <c r="AN1593" i="9"/>
  <c r="AM1593" i="9"/>
  <c r="AL1593" i="9"/>
  <c r="AT1707" i="9"/>
  <c r="AS1707" i="9"/>
  <c r="AR1707" i="9"/>
  <c r="AQ1707" i="9"/>
  <c r="AP1707" i="9"/>
  <c r="AO1707" i="9"/>
  <c r="AN1707" i="9"/>
  <c r="AM1707" i="9"/>
  <c r="AL1707" i="9"/>
  <c r="AT1708" i="9"/>
  <c r="AS1708" i="9"/>
  <c r="AR1708" i="9"/>
  <c r="AQ1708" i="9"/>
  <c r="AP1708" i="9"/>
  <c r="AO1708" i="9"/>
  <c r="AN1708" i="9"/>
  <c r="AM1708" i="9"/>
  <c r="AL1708" i="9"/>
  <c r="AT1580" i="9"/>
  <c r="AS1580" i="9"/>
  <c r="AR1580" i="9"/>
  <c r="AQ1580" i="9"/>
  <c r="AP1580" i="9"/>
  <c r="AO1580" i="9"/>
  <c r="AN1580" i="9"/>
  <c r="AM1580" i="9"/>
  <c r="AL1580" i="9"/>
  <c r="AT1557" i="9"/>
  <c r="AS1557" i="9"/>
  <c r="AR1557" i="9"/>
  <c r="AQ1557" i="9"/>
  <c r="AP1557" i="9"/>
  <c r="AO1557" i="9"/>
  <c r="AN1557" i="9"/>
  <c r="AM1557" i="9"/>
  <c r="AL1557" i="9"/>
  <c r="AT1598" i="9"/>
  <c r="AS1598" i="9"/>
  <c r="AR1598" i="9"/>
  <c r="AQ1598" i="9"/>
  <c r="AP1598" i="9"/>
  <c r="AO1598" i="9"/>
  <c r="AN1598" i="9"/>
  <c r="AM1598" i="9"/>
  <c r="AL1598" i="9"/>
  <c r="AT1530" i="9"/>
  <c r="AS1530" i="9"/>
  <c r="AR1530" i="9"/>
  <c r="AQ1530" i="9"/>
  <c r="AP1530" i="9"/>
  <c r="AO1530" i="9"/>
  <c r="AN1530" i="9"/>
  <c r="AM1530" i="9"/>
  <c r="AL1530" i="9"/>
  <c r="AT1507" i="9"/>
  <c r="AS1507" i="9"/>
  <c r="AR1507" i="9"/>
  <c r="AQ1507" i="9"/>
  <c r="AP1507" i="9"/>
  <c r="AO1507" i="9"/>
  <c r="AN1507" i="9"/>
  <c r="AM1507" i="9"/>
  <c r="AL1507" i="9"/>
  <c r="AT1501" i="9"/>
  <c r="AS1501" i="9"/>
  <c r="AR1501" i="9"/>
  <c r="AQ1501" i="9"/>
  <c r="AP1501" i="9"/>
  <c r="AO1501" i="9"/>
  <c r="AN1501" i="9"/>
  <c r="AM1501" i="9"/>
  <c r="AL1501" i="9"/>
  <c r="AT1478" i="9"/>
  <c r="AS1478" i="9"/>
  <c r="AR1478" i="9"/>
  <c r="AQ1478" i="9"/>
  <c r="AP1478" i="9"/>
  <c r="AO1478" i="9"/>
  <c r="AN1478" i="9"/>
  <c r="AM1478" i="9"/>
  <c r="AL1478" i="9"/>
  <c r="AT1388" i="9"/>
  <c r="AS1388" i="9"/>
  <c r="AR1388" i="9"/>
  <c r="AQ1388" i="9"/>
  <c r="AP1388" i="9"/>
  <c r="AO1388" i="9"/>
  <c r="AN1388" i="9"/>
  <c r="AM1388" i="9"/>
  <c r="AL1388" i="9"/>
  <c r="AT1431" i="9"/>
  <c r="AS1431" i="9"/>
  <c r="AR1431" i="9"/>
  <c r="AQ1431" i="9"/>
  <c r="AP1431" i="9"/>
  <c r="AO1431" i="9"/>
  <c r="AN1431" i="9"/>
  <c r="AM1431" i="9"/>
  <c r="AL1431" i="9"/>
  <c r="AT1275" i="9"/>
  <c r="AS1275" i="9"/>
  <c r="AR1275" i="9"/>
  <c r="AQ1275" i="9"/>
  <c r="AP1275" i="9"/>
  <c r="AO1275" i="9"/>
  <c r="AN1275" i="9"/>
  <c r="AM1275" i="9"/>
  <c r="AL1275" i="9"/>
  <c r="K81" i="1"/>
  <c r="O88" i="8"/>
  <c r="AF88" i="8"/>
  <c r="AC88" i="8"/>
  <c r="K88" i="8"/>
  <c r="L60" i="7"/>
  <c r="AT1926" i="9"/>
  <c r="AS1926" i="9"/>
  <c r="AR1926" i="9"/>
  <c r="AQ1926" i="9"/>
  <c r="AP1926" i="9"/>
  <c r="AO1926" i="9"/>
  <c r="AN1926" i="9"/>
  <c r="AM1926" i="9"/>
  <c r="AL1926" i="9"/>
  <c r="BK63" i="9"/>
  <c r="BJ63" i="9"/>
  <c r="BI63" i="9"/>
  <c r="BH63" i="9"/>
  <c r="BG63" i="9"/>
  <c r="BF63" i="9"/>
  <c r="BE63" i="9"/>
  <c r="BD63" i="9"/>
  <c r="BC63" i="9"/>
  <c r="BK45" i="9"/>
  <c r="BJ45" i="9"/>
  <c r="BI45" i="9"/>
  <c r="BH45" i="9"/>
  <c r="BG45" i="9"/>
  <c r="BF45" i="9"/>
  <c r="BE45" i="9"/>
  <c r="BD45" i="9"/>
  <c r="BC45" i="9"/>
  <c r="BK69" i="9"/>
  <c r="BJ69" i="9"/>
  <c r="BI69" i="9"/>
  <c r="BH69" i="9"/>
  <c r="BG69" i="9"/>
  <c r="BF69" i="9"/>
  <c r="BE69" i="9"/>
  <c r="BD69" i="9"/>
  <c r="BC69" i="9"/>
  <c r="AT1879" i="9"/>
  <c r="AS1879" i="9"/>
  <c r="AR1879" i="9"/>
  <c r="AQ1879" i="9"/>
  <c r="AP1879" i="9"/>
  <c r="AO1879" i="9"/>
  <c r="AN1879" i="9"/>
  <c r="AM1879" i="9"/>
  <c r="AL1879" i="9"/>
  <c r="BK18" i="9"/>
  <c r="BJ18" i="9"/>
  <c r="BI18" i="9"/>
  <c r="BH18" i="9"/>
  <c r="BG18" i="9"/>
  <c r="BF18" i="9"/>
  <c r="BE18" i="9"/>
  <c r="BD18" i="9"/>
  <c r="BC18" i="9"/>
  <c r="AT1938" i="9"/>
  <c r="AS1938" i="9"/>
  <c r="AR1938" i="9"/>
  <c r="AQ1938" i="9"/>
  <c r="AP1938" i="9"/>
  <c r="AO1938" i="9"/>
  <c r="AN1938" i="9"/>
  <c r="AM1938" i="9"/>
  <c r="AL1938" i="9"/>
  <c r="BK32" i="9"/>
  <c r="BJ32" i="9"/>
  <c r="BI32" i="9"/>
  <c r="BH32" i="9"/>
  <c r="BG32" i="9"/>
  <c r="BF32" i="9"/>
  <c r="BE32" i="9"/>
  <c r="BD32" i="9"/>
  <c r="BC32" i="9"/>
  <c r="AT1891" i="9"/>
  <c r="AS1891" i="9"/>
  <c r="AR1891" i="9"/>
  <c r="AQ1891" i="9"/>
  <c r="AP1891" i="9"/>
  <c r="AO1891" i="9"/>
  <c r="AN1891" i="9"/>
  <c r="AM1891" i="9"/>
  <c r="AL1891" i="9"/>
  <c r="BK14" i="9"/>
  <c r="BJ14" i="9"/>
  <c r="BI14" i="9"/>
  <c r="BH14" i="9"/>
  <c r="BG14" i="9"/>
  <c r="BF14" i="9"/>
  <c r="BE14" i="9"/>
  <c r="BD14" i="9"/>
  <c r="BC14" i="9"/>
  <c r="AT1884" i="9"/>
  <c r="AS1884" i="9"/>
  <c r="AR1884" i="9"/>
  <c r="AQ1884" i="9"/>
  <c r="AP1884" i="9"/>
  <c r="AO1884" i="9"/>
  <c r="AN1884" i="9"/>
  <c r="AM1884" i="9"/>
  <c r="AL1884" i="9"/>
  <c r="BJ35" i="9"/>
  <c r="BI35" i="9"/>
  <c r="BH35" i="9"/>
  <c r="BG35" i="9"/>
  <c r="BF35" i="9"/>
  <c r="BE35" i="9"/>
  <c r="BD35" i="9"/>
  <c r="BC35" i="9"/>
  <c r="BK35" i="9"/>
  <c r="AS1851" i="9"/>
  <c r="AT1851" i="9"/>
  <c r="AR1851" i="9"/>
  <c r="AQ1851" i="9"/>
  <c r="AP1851" i="9"/>
  <c r="AO1851" i="9"/>
  <c r="AN1851" i="9"/>
  <c r="AM1851" i="9"/>
  <c r="AL1851" i="9"/>
  <c r="AT1787" i="9"/>
  <c r="AS1787" i="9"/>
  <c r="AR1787" i="9"/>
  <c r="AQ1787" i="9"/>
  <c r="AP1787" i="9"/>
  <c r="AO1787" i="9"/>
  <c r="AN1787" i="9"/>
  <c r="AM1787" i="9"/>
  <c r="AL1787" i="9"/>
  <c r="AT1723" i="9"/>
  <c r="AS1723" i="9"/>
  <c r="AR1723" i="9"/>
  <c r="AQ1723" i="9"/>
  <c r="AP1723" i="9"/>
  <c r="AO1723" i="9"/>
  <c r="AN1723" i="9"/>
  <c r="AM1723" i="9"/>
  <c r="AL1723" i="9"/>
  <c r="AT1844" i="9"/>
  <c r="AS1844" i="9"/>
  <c r="AR1844" i="9"/>
  <c r="AQ1844" i="9"/>
  <c r="AP1844" i="9"/>
  <c r="AO1844" i="9"/>
  <c r="AN1844" i="9"/>
  <c r="AM1844" i="9"/>
  <c r="AL1844" i="9"/>
  <c r="AT1780" i="9"/>
  <c r="AS1780" i="9"/>
  <c r="AR1780" i="9"/>
  <c r="AQ1780" i="9"/>
  <c r="AP1780" i="9"/>
  <c r="AO1780" i="9"/>
  <c r="AN1780" i="9"/>
  <c r="AM1780" i="9"/>
  <c r="AL1780" i="9"/>
  <c r="AT1716" i="9"/>
  <c r="AS1716" i="9"/>
  <c r="AR1716" i="9"/>
  <c r="AQ1716" i="9"/>
  <c r="AP1716" i="9"/>
  <c r="AO1716" i="9"/>
  <c r="AN1716" i="9"/>
  <c r="AM1716" i="9"/>
  <c r="AL1716" i="9"/>
  <c r="AT1829" i="9"/>
  <c r="AS1829" i="9"/>
  <c r="AR1829" i="9"/>
  <c r="AQ1829" i="9"/>
  <c r="AP1829" i="9"/>
  <c r="AO1829" i="9"/>
  <c r="AN1829" i="9"/>
  <c r="AM1829" i="9"/>
  <c r="AL1829" i="9"/>
  <c r="AT1765" i="9"/>
  <c r="AS1765" i="9"/>
  <c r="AR1765" i="9"/>
  <c r="AQ1765" i="9"/>
  <c r="AP1765" i="9"/>
  <c r="AO1765" i="9"/>
  <c r="AN1765" i="9"/>
  <c r="AM1765" i="9"/>
  <c r="AL1765" i="9"/>
  <c r="AT1599" i="9"/>
  <c r="AS1599" i="9"/>
  <c r="AR1599" i="9"/>
  <c r="AQ1599" i="9"/>
  <c r="AP1599" i="9"/>
  <c r="AO1599" i="9"/>
  <c r="AN1599" i="9"/>
  <c r="AM1599" i="9"/>
  <c r="AL1599" i="9"/>
  <c r="AT1814" i="9"/>
  <c r="AS1814" i="9"/>
  <c r="AR1814" i="9"/>
  <c r="AQ1814" i="9"/>
  <c r="AP1814" i="9"/>
  <c r="AO1814" i="9"/>
  <c r="AN1814" i="9"/>
  <c r="AM1814" i="9"/>
  <c r="AL1814" i="9"/>
  <c r="AT1750" i="9"/>
  <c r="AS1750" i="9"/>
  <c r="AR1750" i="9"/>
  <c r="AQ1750" i="9"/>
  <c r="AP1750" i="9"/>
  <c r="AO1750" i="9"/>
  <c r="AN1750" i="9"/>
  <c r="AM1750" i="9"/>
  <c r="AL1750" i="9"/>
  <c r="AT1855" i="9"/>
  <c r="AS1855" i="9"/>
  <c r="AR1855" i="9"/>
  <c r="AQ1855" i="9"/>
  <c r="AP1855" i="9"/>
  <c r="AO1855" i="9"/>
  <c r="AN1855" i="9"/>
  <c r="AM1855" i="9"/>
  <c r="AL1855" i="9"/>
  <c r="AT1791" i="9"/>
  <c r="AS1791" i="9"/>
  <c r="AR1791" i="9"/>
  <c r="AQ1791" i="9"/>
  <c r="AP1791" i="9"/>
  <c r="AO1791" i="9"/>
  <c r="AN1791" i="9"/>
  <c r="AM1791" i="9"/>
  <c r="AL1791" i="9"/>
  <c r="AT1727" i="9"/>
  <c r="AS1727" i="9"/>
  <c r="AR1727" i="9"/>
  <c r="AQ1727" i="9"/>
  <c r="AP1727" i="9"/>
  <c r="AO1727" i="9"/>
  <c r="AN1727" i="9"/>
  <c r="AM1727" i="9"/>
  <c r="AL1727" i="9"/>
  <c r="AT1832" i="9"/>
  <c r="AS1832" i="9"/>
  <c r="AR1832" i="9"/>
  <c r="AQ1832" i="9"/>
  <c r="AP1832" i="9"/>
  <c r="AO1832" i="9"/>
  <c r="AN1832" i="9"/>
  <c r="AM1832" i="9"/>
  <c r="AL1832" i="9"/>
  <c r="AT1768" i="9"/>
  <c r="AS1768" i="9"/>
  <c r="AR1768" i="9"/>
  <c r="AQ1768" i="9"/>
  <c r="AP1768" i="9"/>
  <c r="AO1768" i="9"/>
  <c r="AN1768" i="9"/>
  <c r="AM1768" i="9"/>
  <c r="AL1768" i="9"/>
  <c r="AT1687" i="9"/>
  <c r="AS1687" i="9"/>
  <c r="AR1687" i="9"/>
  <c r="AQ1687" i="9"/>
  <c r="AP1687" i="9"/>
  <c r="AO1687" i="9"/>
  <c r="AN1687" i="9"/>
  <c r="AM1687" i="9"/>
  <c r="AL1687" i="9"/>
  <c r="AT1825" i="9"/>
  <c r="AS1825" i="9"/>
  <c r="AR1825" i="9"/>
  <c r="AQ1825" i="9"/>
  <c r="AP1825" i="9"/>
  <c r="AO1825" i="9"/>
  <c r="AN1825" i="9"/>
  <c r="AM1825" i="9"/>
  <c r="AL1825" i="9"/>
  <c r="AT1761" i="9"/>
  <c r="AS1761" i="9"/>
  <c r="AR1761" i="9"/>
  <c r="AQ1761" i="9"/>
  <c r="AP1761" i="9"/>
  <c r="AO1761" i="9"/>
  <c r="AN1761" i="9"/>
  <c r="AM1761" i="9"/>
  <c r="AL1761" i="9"/>
  <c r="AT1631" i="9"/>
  <c r="AS1631" i="9"/>
  <c r="AR1631" i="9"/>
  <c r="AQ1631" i="9"/>
  <c r="AP1631" i="9"/>
  <c r="AO1631" i="9"/>
  <c r="AN1631" i="9"/>
  <c r="AM1631" i="9"/>
  <c r="AL1631" i="9"/>
  <c r="AT1672" i="9"/>
  <c r="AS1672" i="9"/>
  <c r="AR1672" i="9"/>
  <c r="AQ1672" i="9"/>
  <c r="AP1672" i="9"/>
  <c r="AO1672" i="9"/>
  <c r="AN1672" i="9"/>
  <c r="AM1672" i="9"/>
  <c r="AL1672" i="9"/>
  <c r="AT1608" i="9"/>
  <c r="AS1608" i="9"/>
  <c r="AR1608" i="9"/>
  <c r="AQ1608" i="9"/>
  <c r="AP1608" i="9"/>
  <c r="AO1608" i="9"/>
  <c r="AN1608" i="9"/>
  <c r="AM1608" i="9"/>
  <c r="AL1608" i="9"/>
  <c r="AT1487" i="9"/>
  <c r="AS1487" i="9"/>
  <c r="AR1487" i="9"/>
  <c r="AQ1487" i="9"/>
  <c r="AP1487" i="9"/>
  <c r="AO1487" i="9"/>
  <c r="AN1487" i="9"/>
  <c r="AM1487" i="9"/>
  <c r="AL1487" i="9"/>
  <c r="AT1649" i="9"/>
  <c r="AS1649" i="9"/>
  <c r="AR1649" i="9"/>
  <c r="AQ1649" i="9"/>
  <c r="AP1649" i="9"/>
  <c r="AO1649" i="9"/>
  <c r="AN1649" i="9"/>
  <c r="AM1649" i="9"/>
  <c r="AL1649" i="9"/>
  <c r="AT1585" i="9"/>
  <c r="AS1585" i="9"/>
  <c r="AR1585" i="9"/>
  <c r="AQ1585" i="9"/>
  <c r="AP1585" i="9"/>
  <c r="AO1585" i="9"/>
  <c r="AN1585" i="9"/>
  <c r="AM1585" i="9"/>
  <c r="AL1585" i="9"/>
  <c r="AT1690" i="9"/>
  <c r="AS1690" i="9"/>
  <c r="AR1690" i="9"/>
  <c r="AQ1690" i="9"/>
  <c r="AP1690" i="9"/>
  <c r="AO1690" i="9"/>
  <c r="AN1690" i="9"/>
  <c r="AM1690" i="9"/>
  <c r="AL1690" i="9"/>
  <c r="AT1626" i="9"/>
  <c r="AS1626" i="9"/>
  <c r="AR1626" i="9"/>
  <c r="AQ1626" i="9"/>
  <c r="AP1626" i="9"/>
  <c r="AO1626" i="9"/>
  <c r="AN1626" i="9"/>
  <c r="AM1626" i="9"/>
  <c r="AL1626" i="9"/>
  <c r="AT1562" i="9"/>
  <c r="AS1562" i="9"/>
  <c r="AR1562" i="9"/>
  <c r="AQ1562" i="9"/>
  <c r="AP1562" i="9"/>
  <c r="AO1562" i="9"/>
  <c r="AN1562" i="9"/>
  <c r="AM1562" i="9"/>
  <c r="AL1562" i="9"/>
  <c r="AT1699" i="9"/>
  <c r="AS1699" i="9"/>
  <c r="AR1699" i="9"/>
  <c r="AQ1699" i="9"/>
  <c r="AP1699" i="9"/>
  <c r="AO1699" i="9"/>
  <c r="AN1699" i="9"/>
  <c r="AM1699" i="9"/>
  <c r="AL1699" i="9"/>
  <c r="AT1635" i="9"/>
  <c r="AS1635" i="9"/>
  <c r="AR1635" i="9"/>
  <c r="AQ1635" i="9"/>
  <c r="AP1635" i="9"/>
  <c r="AO1635" i="9"/>
  <c r="AN1635" i="9"/>
  <c r="AM1635" i="9"/>
  <c r="AL1635" i="9"/>
  <c r="AT1571" i="9"/>
  <c r="AS1571" i="9"/>
  <c r="AR1571" i="9"/>
  <c r="AQ1571" i="9"/>
  <c r="AP1571" i="9"/>
  <c r="AO1571" i="9"/>
  <c r="AN1571" i="9"/>
  <c r="AM1571" i="9"/>
  <c r="AL1571" i="9"/>
  <c r="AT1700" i="9"/>
  <c r="AS1700" i="9"/>
  <c r="AR1700" i="9"/>
  <c r="AQ1700" i="9"/>
  <c r="AP1700" i="9"/>
  <c r="AO1700" i="9"/>
  <c r="AN1700" i="9"/>
  <c r="AM1700" i="9"/>
  <c r="AL1700" i="9"/>
  <c r="AT1636" i="9"/>
  <c r="AS1636" i="9"/>
  <c r="AR1636" i="9"/>
  <c r="AQ1636" i="9"/>
  <c r="AP1636" i="9"/>
  <c r="AO1636" i="9"/>
  <c r="AN1636" i="9"/>
  <c r="AM1636" i="9"/>
  <c r="AL1636" i="9"/>
  <c r="AT1572" i="9"/>
  <c r="AS1572" i="9"/>
  <c r="AR1572" i="9"/>
  <c r="AQ1572" i="9"/>
  <c r="AP1572" i="9"/>
  <c r="AO1572" i="9"/>
  <c r="AN1572" i="9"/>
  <c r="AM1572" i="9"/>
  <c r="AL1572" i="9"/>
  <c r="AT1677" i="9"/>
  <c r="AS1677" i="9"/>
  <c r="AR1677" i="9"/>
  <c r="AQ1677" i="9"/>
  <c r="AP1677" i="9"/>
  <c r="AO1677" i="9"/>
  <c r="AN1677" i="9"/>
  <c r="AM1677" i="9"/>
  <c r="AL1677" i="9"/>
  <c r="AT1613" i="9"/>
  <c r="AS1613" i="9"/>
  <c r="AR1613" i="9"/>
  <c r="AQ1613" i="9"/>
  <c r="AP1613" i="9"/>
  <c r="AO1613" i="9"/>
  <c r="AN1613" i="9"/>
  <c r="AM1613" i="9"/>
  <c r="AL1613" i="9"/>
  <c r="AT1535" i="9"/>
  <c r="AS1535" i="9"/>
  <c r="AR1535" i="9"/>
  <c r="AQ1535" i="9"/>
  <c r="AP1535" i="9"/>
  <c r="AO1535" i="9"/>
  <c r="AN1535" i="9"/>
  <c r="AM1535" i="9"/>
  <c r="AL1535" i="9"/>
  <c r="AT1654" i="9"/>
  <c r="AS1654" i="9"/>
  <c r="AR1654" i="9"/>
  <c r="AQ1654" i="9"/>
  <c r="AP1654" i="9"/>
  <c r="AO1654" i="9"/>
  <c r="AN1654" i="9"/>
  <c r="AM1654" i="9"/>
  <c r="AL1654" i="9"/>
  <c r="AT1590" i="9"/>
  <c r="AS1590" i="9"/>
  <c r="AR1590" i="9"/>
  <c r="AQ1590" i="9"/>
  <c r="AP1590" i="9"/>
  <c r="AO1590" i="9"/>
  <c r="AN1590" i="9"/>
  <c r="AM1590" i="9"/>
  <c r="AL1590" i="9"/>
  <c r="AS1544" i="9"/>
  <c r="AT1544" i="9"/>
  <c r="AR1544" i="9"/>
  <c r="AQ1544" i="9"/>
  <c r="AP1544" i="9"/>
  <c r="AO1544" i="9"/>
  <c r="AN1544" i="9"/>
  <c r="AM1544" i="9"/>
  <c r="AL1544" i="9"/>
  <c r="AT1480" i="9"/>
  <c r="AS1480" i="9"/>
  <c r="AR1480" i="9"/>
  <c r="AQ1480" i="9"/>
  <c r="AP1480" i="9"/>
  <c r="AO1480" i="9"/>
  <c r="AN1480" i="9"/>
  <c r="AM1480" i="9"/>
  <c r="AL1480" i="9"/>
  <c r="AT1505" i="9"/>
  <c r="AS1505" i="9"/>
  <c r="AR1505" i="9"/>
  <c r="AQ1505" i="9"/>
  <c r="AP1505" i="9"/>
  <c r="AO1505" i="9"/>
  <c r="AN1505" i="9"/>
  <c r="AM1505" i="9"/>
  <c r="AL1505" i="9"/>
  <c r="AT1522" i="9"/>
  <c r="AS1522" i="9"/>
  <c r="AR1522" i="9"/>
  <c r="AQ1522" i="9"/>
  <c r="AP1522" i="9"/>
  <c r="AO1522" i="9"/>
  <c r="AN1522" i="9"/>
  <c r="AM1522" i="9"/>
  <c r="AL1522" i="9"/>
  <c r="AO1464" i="9"/>
  <c r="AN1464" i="9"/>
  <c r="AM1464" i="9"/>
  <c r="AL1464" i="9"/>
  <c r="AT1464" i="9"/>
  <c r="AS1464" i="9"/>
  <c r="AR1464" i="9"/>
  <c r="AQ1464" i="9"/>
  <c r="AP1464" i="9"/>
  <c r="AT1499" i="9"/>
  <c r="AS1499" i="9"/>
  <c r="AR1499" i="9"/>
  <c r="AQ1499" i="9"/>
  <c r="AP1499" i="9"/>
  <c r="AO1499" i="9"/>
  <c r="AN1499" i="9"/>
  <c r="AM1499" i="9"/>
  <c r="AL1499" i="9"/>
  <c r="AT1524" i="9"/>
  <c r="AS1524" i="9"/>
  <c r="AR1524" i="9"/>
  <c r="AQ1524" i="9"/>
  <c r="AP1524" i="9"/>
  <c r="AO1524" i="9"/>
  <c r="AN1524" i="9"/>
  <c r="AM1524" i="9"/>
  <c r="AL1524" i="9"/>
  <c r="AT1462" i="9"/>
  <c r="AS1462" i="9"/>
  <c r="AR1462" i="9"/>
  <c r="AQ1462" i="9"/>
  <c r="AP1462" i="9"/>
  <c r="AO1462" i="9"/>
  <c r="AN1462" i="9"/>
  <c r="AM1462" i="9"/>
  <c r="AL1462" i="9"/>
  <c r="AT1493" i="9"/>
  <c r="AS1493" i="9"/>
  <c r="AR1493" i="9"/>
  <c r="AQ1493" i="9"/>
  <c r="AP1493" i="9"/>
  <c r="AO1493" i="9"/>
  <c r="AN1493" i="9"/>
  <c r="AM1493" i="9"/>
  <c r="AL1493" i="9"/>
  <c r="AN1534" i="9"/>
  <c r="AM1534" i="9"/>
  <c r="AL1534" i="9"/>
  <c r="AT1534" i="9"/>
  <c r="AS1534" i="9"/>
  <c r="AR1534" i="9"/>
  <c r="AQ1534" i="9"/>
  <c r="AP1534" i="9"/>
  <c r="AO1534" i="9"/>
  <c r="AT1470" i="9"/>
  <c r="AS1470" i="9"/>
  <c r="AR1470" i="9"/>
  <c r="AQ1470" i="9"/>
  <c r="AP1470" i="9"/>
  <c r="AO1470" i="9"/>
  <c r="AN1470" i="9"/>
  <c r="AM1470" i="9"/>
  <c r="AL1470" i="9"/>
  <c r="AT1403" i="9"/>
  <c r="AS1403" i="9"/>
  <c r="AR1403" i="9"/>
  <c r="AQ1403" i="9"/>
  <c r="AP1403" i="9"/>
  <c r="AO1403" i="9"/>
  <c r="AN1403" i="9"/>
  <c r="AM1403" i="9"/>
  <c r="AL1403" i="9"/>
  <c r="AT1444" i="9"/>
  <c r="AS1444" i="9"/>
  <c r="AR1444" i="9"/>
  <c r="AQ1444" i="9"/>
  <c r="AP1444" i="9"/>
  <c r="AO1444" i="9"/>
  <c r="AN1444" i="9"/>
  <c r="AM1444" i="9"/>
  <c r="AL1444" i="9"/>
  <c r="AR1380" i="9"/>
  <c r="AQ1380" i="9"/>
  <c r="AP1380" i="9"/>
  <c r="AO1380" i="9"/>
  <c r="AN1380" i="9"/>
  <c r="AM1380" i="9"/>
  <c r="AL1380" i="9"/>
  <c r="AT1380" i="9"/>
  <c r="AS1380" i="9"/>
  <c r="AT1370" i="9"/>
  <c r="AS1370" i="9"/>
  <c r="AR1370" i="9"/>
  <c r="AQ1370" i="9"/>
  <c r="AP1370" i="9"/>
  <c r="AO1370" i="9"/>
  <c r="AN1370" i="9"/>
  <c r="AM1370" i="9"/>
  <c r="AL1370" i="9"/>
  <c r="AS1398" i="9"/>
  <c r="AR1398" i="9"/>
  <c r="AQ1398" i="9"/>
  <c r="AP1398" i="9"/>
  <c r="AO1398" i="9"/>
  <c r="AN1398" i="9"/>
  <c r="AM1398" i="9"/>
  <c r="AL1398" i="9"/>
  <c r="AT1398" i="9"/>
  <c r="AT1423" i="9"/>
  <c r="AS1423" i="9"/>
  <c r="AR1423" i="9"/>
  <c r="AQ1423" i="9"/>
  <c r="AP1423" i="9"/>
  <c r="AO1423" i="9"/>
  <c r="AN1423" i="9"/>
  <c r="AM1423" i="9"/>
  <c r="AL1423" i="9"/>
  <c r="AT1440" i="9"/>
  <c r="AS1440" i="9"/>
  <c r="AR1440" i="9"/>
  <c r="AQ1440" i="9"/>
  <c r="AP1440" i="9"/>
  <c r="AO1440" i="9"/>
  <c r="AN1440" i="9"/>
  <c r="AM1440" i="9"/>
  <c r="AL1440" i="9"/>
  <c r="AS1374" i="9"/>
  <c r="AR1374" i="9"/>
  <c r="AQ1374" i="9"/>
  <c r="AT1374" i="9"/>
  <c r="AP1374" i="9"/>
  <c r="AO1374" i="9"/>
  <c r="AN1374" i="9"/>
  <c r="AM1374" i="9"/>
  <c r="AL1374" i="9"/>
  <c r="AT1401" i="9"/>
  <c r="AS1401" i="9"/>
  <c r="AR1401" i="9"/>
  <c r="AQ1401" i="9"/>
  <c r="AP1401" i="9"/>
  <c r="AO1401" i="9"/>
  <c r="AN1401" i="9"/>
  <c r="AM1401" i="9"/>
  <c r="AL1401" i="9"/>
  <c r="AT1442" i="9"/>
  <c r="AS1442" i="9"/>
  <c r="AR1442" i="9"/>
  <c r="AQ1442" i="9"/>
  <c r="AP1442" i="9"/>
  <c r="AO1442" i="9"/>
  <c r="AN1442" i="9"/>
  <c r="AM1442" i="9"/>
  <c r="AL1442" i="9"/>
  <c r="AT1378" i="9"/>
  <c r="AS1378" i="9"/>
  <c r="AR1378" i="9"/>
  <c r="AQ1378" i="9"/>
  <c r="AP1378" i="9"/>
  <c r="AO1378" i="9"/>
  <c r="AN1378" i="9"/>
  <c r="AM1378" i="9"/>
  <c r="AL1378" i="9"/>
  <c r="AT1325" i="9"/>
  <c r="AS1325" i="9"/>
  <c r="AR1325" i="9"/>
  <c r="AQ1325" i="9"/>
  <c r="AP1325" i="9"/>
  <c r="AO1325" i="9"/>
  <c r="AN1325" i="9"/>
  <c r="AM1325" i="9"/>
  <c r="AL1325" i="9"/>
  <c r="AS1360" i="9"/>
  <c r="AR1360" i="9"/>
  <c r="AQ1360" i="9"/>
  <c r="AP1360" i="9"/>
  <c r="AO1360" i="9"/>
  <c r="AN1360" i="9"/>
  <c r="AM1360" i="9"/>
  <c r="AL1360" i="9"/>
  <c r="AT1360" i="9"/>
  <c r="AT1353" i="9"/>
  <c r="AS1353" i="9"/>
  <c r="AR1353" i="9"/>
  <c r="AQ1353" i="9"/>
  <c r="AP1353" i="9"/>
  <c r="AO1353" i="9"/>
  <c r="AN1353" i="9"/>
  <c r="AM1353" i="9"/>
  <c r="AL1353" i="9"/>
  <c r="AT1338" i="9"/>
  <c r="AS1338" i="9"/>
  <c r="AR1338" i="9"/>
  <c r="AQ1338" i="9"/>
  <c r="AP1338" i="9"/>
  <c r="AO1338" i="9"/>
  <c r="AN1338" i="9"/>
  <c r="AM1338" i="9"/>
  <c r="AL1338" i="9"/>
  <c r="AT1364" i="9"/>
  <c r="AS1364" i="9"/>
  <c r="AR1364" i="9"/>
  <c r="AQ1364" i="9"/>
  <c r="AP1364" i="9"/>
  <c r="AO1364" i="9"/>
  <c r="AN1364" i="9"/>
  <c r="AM1364" i="9"/>
  <c r="AL1364" i="9"/>
  <c r="AR1322" i="9"/>
  <c r="AQ1322" i="9"/>
  <c r="AP1322" i="9"/>
  <c r="AO1322" i="9"/>
  <c r="AN1322" i="9"/>
  <c r="AM1322" i="9"/>
  <c r="AL1322" i="9"/>
  <c r="AT1322" i="9"/>
  <c r="AS1322" i="9"/>
  <c r="AT1245" i="9"/>
  <c r="AS1245" i="9"/>
  <c r="AR1245" i="9"/>
  <c r="AQ1245" i="9"/>
  <c r="AP1245" i="9"/>
  <c r="AO1245" i="9"/>
  <c r="AN1245" i="9"/>
  <c r="AM1245" i="9"/>
  <c r="AL1245" i="9"/>
  <c r="AT1267" i="9"/>
  <c r="AS1267" i="9"/>
  <c r="AR1267" i="9"/>
  <c r="AQ1267" i="9"/>
  <c r="AP1267" i="9"/>
  <c r="AO1267" i="9"/>
  <c r="AN1267" i="9"/>
  <c r="AM1267" i="9"/>
  <c r="AL1267" i="9"/>
  <c r="AT1268" i="9"/>
  <c r="AS1268" i="9"/>
  <c r="AR1268" i="9"/>
  <c r="AQ1268" i="9"/>
  <c r="AP1268" i="9"/>
  <c r="AO1268" i="9"/>
  <c r="AN1268" i="9"/>
  <c r="AM1268" i="9"/>
  <c r="AL1268" i="9"/>
  <c r="AT1293" i="9"/>
  <c r="AS1293" i="9"/>
  <c r="AR1293" i="9"/>
  <c r="AQ1293" i="9"/>
  <c r="AP1293" i="9"/>
  <c r="AO1293" i="9"/>
  <c r="AN1293" i="9"/>
  <c r="AM1293" i="9"/>
  <c r="AL1293" i="9"/>
  <c r="AT1310" i="9"/>
  <c r="AS1310" i="9"/>
  <c r="AR1310" i="9"/>
  <c r="AQ1310" i="9"/>
  <c r="AP1310" i="9"/>
  <c r="AO1310" i="9"/>
  <c r="AN1310" i="9"/>
  <c r="AM1310" i="9"/>
  <c r="AL1310" i="9"/>
  <c r="AT1215" i="9"/>
  <c r="AS1215" i="9"/>
  <c r="AR1215" i="9"/>
  <c r="AQ1215" i="9"/>
  <c r="AP1215" i="9"/>
  <c r="AO1215" i="9"/>
  <c r="AN1215" i="9"/>
  <c r="AM1215" i="9"/>
  <c r="AL1215" i="9"/>
  <c r="AT1279" i="9"/>
  <c r="AS1279" i="9"/>
  <c r="AR1279" i="9"/>
  <c r="AQ1279" i="9"/>
  <c r="AP1279" i="9"/>
  <c r="AO1279" i="9"/>
  <c r="AN1279" i="9"/>
  <c r="AM1279" i="9"/>
  <c r="AL1279" i="9"/>
  <c r="AT1304" i="9"/>
  <c r="AS1304" i="9"/>
  <c r="AR1304" i="9"/>
  <c r="AQ1304" i="9"/>
  <c r="AP1304" i="9"/>
  <c r="AO1304" i="9"/>
  <c r="AN1304" i="9"/>
  <c r="AM1304" i="9"/>
  <c r="AL1304" i="9"/>
  <c r="AT1074" i="9"/>
  <c r="AS1074" i="9"/>
  <c r="AR1074" i="9"/>
  <c r="AQ1074" i="9"/>
  <c r="AP1074" i="9"/>
  <c r="AO1074" i="9"/>
  <c r="AN1074" i="9"/>
  <c r="AM1074" i="9"/>
  <c r="AL1074" i="9"/>
  <c r="AT1196" i="9"/>
  <c r="AS1196" i="9"/>
  <c r="AR1196" i="9"/>
  <c r="AQ1196" i="9"/>
  <c r="AP1196" i="9"/>
  <c r="AO1196" i="9"/>
  <c r="AN1196" i="9"/>
  <c r="AM1196" i="9"/>
  <c r="AL1196" i="9"/>
  <c r="AT1217" i="9"/>
  <c r="AS1217" i="9"/>
  <c r="AR1217" i="9"/>
  <c r="AQ1217" i="9"/>
  <c r="AP1217" i="9"/>
  <c r="AO1217" i="9"/>
  <c r="AN1217" i="9"/>
  <c r="AM1217" i="9"/>
  <c r="AL1217" i="9"/>
  <c r="AT1106" i="9"/>
  <c r="AS1106" i="9"/>
  <c r="AR1106" i="9"/>
  <c r="AQ1106" i="9"/>
  <c r="AP1106" i="9"/>
  <c r="AO1106" i="9"/>
  <c r="AN1106" i="9"/>
  <c r="AM1106" i="9"/>
  <c r="AL1106" i="9"/>
  <c r="AT1180" i="9"/>
  <c r="AS1180" i="9"/>
  <c r="AR1180" i="9"/>
  <c r="AQ1180" i="9"/>
  <c r="AP1180" i="9"/>
  <c r="AO1180" i="9"/>
  <c r="AN1180" i="9"/>
  <c r="AM1180" i="9"/>
  <c r="AL1180" i="9"/>
  <c r="AT1219" i="9"/>
  <c r="AS1219" i="9"/>
  <c r="AR1219" i="9"/>
  <c r="AQ1219" i="9"/>
  <c r="AP1219" i="9"/>
  <c r="AO1219" i="9"/>
  <c r="AN1219" i="9"/>
  <c r="AM1219" i="9"/>
  <c r="AL1219" i="9"/>
  <c r="AT1252" i="9"/>
  <c r="AS1252" i="9"/>
  <c r="AR1252" i="9"/>
  <c r="AQ1252" i="9"/>
  <c r="AP1252" i="9"/>
  <c r="AO1252" i="9"/>
  <c r="AN1252" i="9"/>
  <c r="AM1252" i="9"/>
  <c r="AL1252" i="9"/>
  <c r="AS1170" i="9"/>
  <c r="AR1170" i="9"/>
  <c r="AQ1170" i="9"/>
  <c r="AP1170" i="9"/>
  <c r="AO1170" i="9"/>
  <c r="AN1170" i="9"/>
  <c r="AM1170" i="9"/>
  <c r="AL1170" i="9"/>
  <c r="AT1170" i="9"/>
  <c r="AT1171" i="9"/>
  <c r="AS1171" i="9"/>
  <c r="AR1171" i="9"/>
  <c r="AQ1171" i="9"/>
  <c r="AP1171" i="9"/>
  <c r="AO1171" i="9"/>
  <c r="AN1171" i="9"/>
  <c r="AM1171" i="9"/>
  <c r="AL1171" i="9"/>
  <c r="AT1238" i="9"/>
  <c r="AS1238" i="9"/>
  <c r="AR1238" i="9"/>
  <c r="AQ1238" i="9"/>
  <c r="AP1238" i="9"/>
  <c r="AO1238" i="9"/>
  <c r="AN1238" i="9"/>
  <c r="AM1238" i="9"/>
  <c r="AL1238" i="9"/>
  <c r="AQ1156" i="9"/>
  <c r="AP1156" i="9"/>
  <c r="AO1156" i="9"/>
  <c r="AN1156" i="9"/>
  <c r="AM1156" i="9"/>
  <c r="AL1156" i="9"/>
  <c r="AT1156" i="9"/>
  <c r="AS1156" i="9"/>
  <c r="AR1156" i="9"/>
  <c r="AT1149" i="9"/>
  <c r="AS1149" i="9"/>
  <c r="AR1149" i="9"/>
  <c r="AQ1149" i="9"/>
  <c r="AP1149" i="9"/>
  <c r="AO1149" i="9"/>
  <c r="AN1149" i="9"/>
  <c r="AM1149" i="9"/>
  <c r="AL1149" i="9"/>
  <c r="AT1182" i="9"/>
  <c r="AS1182" i="9"/>
  <c r="AR1182" i="9"/>
  <c r="AQ1182" i="9"/>
  <c r="AP1182" i="9"/>
  <c r="AO1182" i="9"/>
  <c r="AN1182" i="9"/>
  <c r="AM1182" i="9"/>
  <c r="AL1182" i="9"/>
  <c r="AT1082" i="9"/>
  <c r="AS1082" i="9"/>
  <c r="AR1082" i="9"/>
  <c r="AQ1082" i="9"/>
  <c r="AP1082" i="9"/>
  <c r="AO1082" i="9"/>
  <c r="AN1082" i="9"/>
  <c r="AM1082" i="9"/>
  <c r="AL1082" i="9"/>
  <c r="AT1136" i="9"/>
  <c r="AS1136" i="9"/>
  <c r="AR1136" i="9"/>
  <c r="AQ1136" i="9"/>
  <c r="AP1136" i="9"/>
  <c r="AO1136" i="9"/>
  <c r="AN1136" i="9"/>
  <c r="AM1136" i="9"/>
  <c r="AL1136" i="9"/>
  <c r="AT1168" i="9"/>
  <c r="AS1168" i="9"/>
  <c r="AR1168" i="9"/>
  <c r="AQ1168" i="9"/>
  <c r="AP1168" i="9"/>
  <c r="AO1168" i="9"/>
  <c r="AN1168" i="9"/>
  <c r="AM1168" i="9"/>
  <c r="AL1168" i="9"/>
  <c r="AT1096" i="9"/>
  <c r="AS1096" i="9"/>
  <c r="AR1096" i="9"/>
  <c r="AQ1096" i="9"/>
  <c r="AP1096" i="9"/>
  <c r="AO1096" i="9"/>
  <c r="AN1096" i="9"/>
  <c r="AM1096" i="9"/>
  <c r="AL1096" i="9"/>
  <c r="AT1098" i="9"/>
  <c r="AS1098" i="9"/>
  <c r="AR1098" i="9"/>
  <c r="AQ1098" i="9"/>
  <c r="AP1098" i="9"/>
  <c r="AO1098" i="9"/>
  <c r="AN1098" i="9"/>
  <c r="AM1098" i="9"/>
  <c r="AL1098" i="9"/>
  <c r="AT1018" i="9"/>
  <c r="AS1018" i="9"/>
  <c r="AR1018" i="9"/>
  <c r="AQ1018" i="9"/>
  <c r="AP1018" i="9"/>
  <c r="AO1018" i="9"/>
  <c r="AN1018" i="9"/>
  <c r="AM1018" i="9"/>
  <c r="AL1018" i="9"/>
  <c r="AT1083" i="9"/>
  <c r="AS1083" i="9"/>
  <c r="AR1083" i="9"/>
  <c r="AQ1083" i="9"/>
  <c r="AP1083" i="9"/>
  <c r="AO1083" i="9"/>
  <c r="AN1083" i="9"/>
  <c r="AM1083" i="9"/>
  <c r="AL1083" i="9"/>
  <c r="AT1108" i="9"/>
  <c r="AS1108" i="9"/>
  <c r="AR1108" i="9"/>
  <c r="AQ1108" i="9"/>
  <c r="AP1108" i="9"/>
  <c r="AO1108" i="9"/>
  <c r="AN1108" i="9"/>
  <c r="AM1108" i="9"/>
  <c r="AL1108" i="9"/>
  <c r="AT960" i="9"/>
  <c r="AS960" i="9"/>
  <c r="AR960" i="9"/>
  <c r="AQ960" i="9"/>
  <c r="AP960" i="9"/>
  <c r="AO960" i="9"/>
  <c r="AN960" i="9"/>
  <c r="AM960" i="9"/>
  <c r="AL960" i="9"/>
  <c r="AT1077" i="9"/>
  <c r="AS1077" i="9"/>
  <c r="AR1077" i="9"/>
  <c r="AQ1077" i="9"/>
  <c r="AP1077" i="9"/>
  <c r="AO1077" i="9"/>
  <c r="AN1077" i="9"/>
  <c r="AM1077" i="9"/>
  <c r="AL1077" i="9"/>
  <c r="AT1102" i="9"/>
  <c r="AS1102" i="9"/>
  <c r="AR1102" i="9"/>
  <c r="AQ1102" i="9"/>
  <c r="AP1102" i="9"/>
  <c r="AO1102" i="9"/>
  <c r="AN1102" i="9"/>
  <c r="AM1102" i="9"/>
  <c r="AL1102" i="9"/>
  <c r="AT1127" i="9"/>
  <c r="AS1127" i="9"/>
  <c r="AR1127" i="9"/>
  <c r="AQ1127" i="9"/>
  <c r="AP1127" i="9"/>
  <c r="AO1127" i="9"/>
  <c r="AN1127" i="9"/>
  <c r="AM1127" i="9"/>
  <c r="AL1127" i="9"/>
  <c r="AT1010" i="9"/>
  <c r="AS1010" i="9"/>
  <c r="AR1010" i="9"/>
  <c r="AQ1010" i="9"/>
  <c r="AP1010" i="9"/>
  <c r="AO1010" i="9"/>
  <c r="AN1010" i="9"/>
  <c r="AM1010" i="9"/>
  <c r="AL1010" i="9"/>
  <c r="AT1004" i="9"/>
  <c r="AS1004" i="9"/>
  <c r="AR1004" i="9"/>
  <c r="AQ1004" i="9"/>
  <c r="AP1004" i="9"/>
  <c r="AO1004" i="9"/>
  <c r="AN1004" i="9"/>
  <c r="AM1004" i="9"/>
  <c r="AL1004" i="9"/>
  <c r="AT1037" i="9"/>
  <c r="AS1037" i="9"/>
  <c r="AR1037" i="9"/>
  <c r="AQ1037" i="9"/>
  <c r="AP1037" i="9"/>
  <c r="AO1037" i="9"/>
  <c r="AN1037" i="9"/>
  <c r="AM1037" i="9"/>
  <c r="AL1037" i="9"/>
  <c r="AT99" i="9"/>
  <c r="AS99" i="9"/>
  <c r="AR99" i="9"/>
  <c r="AQ99" i="9"/>
  <c r="AP99" i="9"/>
  <c r="AO99" i="9"/>
  <c r="AN99" i="9"/>
  <c r="AM99" i="9"/>
  <c r="AL99" i="9"/>
  <c r="AT998" i="9"/>
  <c r="AS998" i="9"/>
  <c r="AR998" i="9"/>
  <c r="AQ998" i="9"/>
  <c r="AP998" i="9"/>
  <c r="AO998" i="9"/>
  <c r="AN998" i="9"/>
  <c r="AM998" i="9"/>
  <c r="AL998" i="9"/>
  <c r="AT1015" i="9"/>
  <c r="AS1015" i="9"/>
  <c r="AR1015" i="9"/>
  <c r="AQ1015" i="9"/>
  <c r="AP1015" i="9"/>
  <c r="AO1015" i="9"/>
  <c r="AN1015" i="9"/>
  <c r="AM1015" i="9"/>
  <c r="AL1015" i="9"/>
  <c r="AT1040" i="9"/>
  <c r="AS1040" i="9"/>
  <c r="AR1040" i="9"/>
  <c r="AQ1040" i="9"/>
  <c r="AP1040" i="9"/>
  <c r="AO1040" i="9"/>
  <c r="AN1040" i="9"/>
  <c r="AM1040" i="9"/>
  <c r="AL1040" i="9"/>
  <c r="AT1065" i="9"/>
  <c r="AS1065" i="9"/>
  <c r="AR1065" i="9"/>
  <c r="AQ1065" i="9"/>
  <c r="AP1065" i="9"/>
  <c r="AO1065" i="9"/>
  <c r="AN1065" i="9"/>
  <c r="AM1065" i="9"/>
  <c r="AL1065" i="9"/>
  <c r="AT1001" i="9"/>
  <c r="AS1001" i="9"/>
  <c r="AR1001" i="9"/>
  <c r="AQ1001" i="9"/>
  <c r="AP1001" i="9"/>
  <c r="AO1001" i="9"/>
  <c r="AN1001" i="9"/>
  <c r="AM1001" i="9"/>
  <c r="AL1001" i="9"/>
  <c r="AR975" i="9"/>
  <c r="AQ975" i="9"/>
  <c r="AP975" i="9"/>
  <c r="AO975" i="9"/>
  <c r="AN975" i="9"/>
  <c r="AM975" i="9"/>
  <c r="AL975" i="9"/>
  <c r="AT975" i="9"/>
  <c r="AS975" i="9"/>
  <c r="AR959" i="9"/>
  <c r="AQ959" i="9"/>
  <c r="AP959" i="9"/>
  <c r="AT959" i="9"/>
  <c r="AS959" i="9"/>
  <c r="AO959" i="9"/>
  <c r="AN959" i="9"/>
  <c r="AM959" i="9"/>
  <c r="AL959" i="9"/>
  <c r="AT956" i="9"/>
  <c r="AS956" i="9"/>
  <c r="AR956" i="9"/>
  <c r="AQ956" i="9"/>
  <c r="AP956" i="9"/>
  <c r="AO956" i="9"/>
  <c r="AN956" i="9"/>
  <c r="AM956" i="9"/>
  <c r="AL956" i="9"/>
  <c r="AT964" i="9"/>
  <c r="AS964" i="9"/>
  <c r="AR964" i="9"/>
  <c r="AQ964" i="9"/>
  <c r="AP964" i="9"/>
  <c r="AO964" i="9"/>
  <c r="AN964" i="9"/>
  <c r="AM964" i="9"/>
  <c r="AL964" i="9"/>
  <c r="AR944" i="9"/>
  <c r="AQ944" i="9"/>
  <c r="AP944" i="9"/>
  <c r="AO944" i="9"/>
  <c r="AN944" i="9"/>
  <c r="AM944" i="9"/>
  <c r="AL944" i="9"/>
  <c r="AT944" i="9"/>
  <c r="AS944" i="9"/>
  <c r="AT921" i="9"/>
  <c r="AS921" i="9"/>
  <c r="AR921" i="9"/>
  <c r="AQ921" i="9"/>
  <c r="AP921" i="9"/>
  <c r="AO921" i="9"/>
  <c r="AN921" i="9"/>
  <c r="AM921" i="9"/>
  <c r="AL921" i="9"/>
  <c r="AS955" i="9"/>
  <c r="AR955" i="9"/>
  <c r="AQ955" i="9"/>
  <c r="AP955" i="9"/>
  <c r="AO955" i="9"/>
  <c r="AN955" i="9"/>
  <c r="AM955" i="9"/>
  <c r="AL955" i="9"/>
  <c r="AT955" i="9"/>
  <c r="AT940" i="9"/>
  <c r="AS940" i="9"/>
  <c r="AR940" i="9"/>
  <c r="AQ940" i="9"/>
  <c r="AP940" i="9"/>
  <c r="AO940" i="9"/>
  <c r="AN940" i="9"/>
  <c r="AM940" i="9"/>
  <c r="AL940" i="9"/>
  <c r="AT933" i="9"/>
  <c r="AS933" i="9"/>
  <c r="AR933" i="9"/>
  <c r="AQ933" i="9"/>
  <c r="AP933" i="9"/>
  <c r="AO933" i="9"/>
  <c r="AN933" i="9"/>
  <c r="AM933" i="9"/>
  <c r="AL933" i="9"/>
  <c r="AT80" i="9"/>
  <c r="AS80" i="9"/>
  <c r="AR80" i="9"/>
  <c r="AQ80" i="9"/>
  <c r="AP80" i="9"/>
  <c r="AO80" i="9"/>
  <c r="AN80" i="9"/>
  <c r="AM80" i="9"/>
  <c r="AL80" i="9"/>
  <c r="AT118" i="9"/>
  <c r="AS118" i="9"/>
  <c r="AR118" i="9"/>
  <c r="AQ118" i="9"/>
  <c r="AP118" i="9"/>
  <c r="AO118" i="9"/>
  <c r="AN118" i="9"/>
  <c r="AM118" i="9"/>
  <c r="AL118" i="9"/>
  <c r="BK4" i="9"/>
  <c r="BJ4" i="9"/>
  <c r="BI4" i="9"/>
  <c r="BH4" i="9"/>
  <c r="BG4" i="9"/>
  <c r="BF4" i="9"/>
  <c r="BE4" i="9"/>
  <c r="BD4" i="9"/>
  <c r="BC4" i="9"/>
  <c r="AT113" i="9"/>
  <c r="AS113" i="9"/>
  <c r="AR113" i="9"/>
  <c r="AQ113" i="9"/>
  <c r="AP113" i="9"/>
  <c r="AO113" i="9"/>
  <c r="AN113" i="9"/>
  <c r="AM113" i="9"/>
  <c r="AL113" i="9"/>
  <c r="AT94" i="9"/>
  <c r="AS94" i="9"/>
  <c r="AR94" i="9"/>
  <c r="AQ94" i="9"/>
  <c r="AP94" i="9"/>
  <c r="AO94" i="9"/>
  <c r="AN94" i="9"/>
  <c r="AM94" i="9"/>
  <c r="AL94" i="9"/>
  <c r="AQ79" i="9"/>
  <c r="AP79" i="9"/>
  <c r="AO79" i="9"/>
  <c r="AN79" i="9"/>
  <c r="AM79" i="9"/>
  <c r="AL79" i="9"/>
  <c r="AT79" i="9"/>
  <c r="AS79" i="9"/>
  <c r="AR79" i="9"/>
  <c r="AT52" i="9"/>
  <c r="AS52" i="9"/>
  <c r="AR52" i="9"/>
  <c r="AQ52" i="9"/>
  <c r="AP52" i="9"/>
  <c r="AO52" i="9"/>
  <c r="AN52" i="9"/>
  <c r="AM52" i="9"/>
  <c r="AL52" i="9"/>
  <c r="AT83" i="9"/>
  <c r="AS83" i="9"/>
  <c r="AR83" i="9"/>
  <c r="AQ83" i="9"/>
  <c r="AP83" i="9"/>
  <c r="AO83" i="9"/>
  <c r="AN83" i="9"/>
  <c r="AM83" i="9"/>
  <c r="AL83" i="9"/>
  <c r="AT45" i="9"/>
  <c r="AS45" i="9"/>
  <c r="AR45" i="9"/>
  <c r="AQ45" i="9"/>
  <c r="AP45" i="9"/>
  <c r="AO45" i="9"/>
  <c r="AN45" i="9"/>
  <c r="AM45" i="9"/>
  <c r="AL45" i="9"/>
  <c r="AS46" i="9"/>
  <c r="AR46" i="9"/>
  <c r="AQ46" i="9"/>
  <c r="AP46" i="9"/>
  <c r="AO46" i="9"/>
  <c r="AN46" i="9"/>
  <c r="AM46" i="9"/>
  <c r="AL46" i="9"/>
  <c r="AT46" i="9"/>
  <c r="AT32" i="9"/>
  <c r="AS32" i="9"/>
  <c r="AR32" i="9"/>
  <c r="AQ32" i="9"/>
  <c r="AP32" i="9"/>
  <c r="AO32" i="9"/>
  <c r="AN32" i="9"/>
  <c r="AM32" i="9"/>
  <c r="AL32" i="9"/>
  <c r="AT50" i="9"/>
  <c r="AS50" i="9"/>
  <c r="AR50" i="9"/>
  <c r="AQ50" i="9"/>
  <c r="AP50" i="9"/>
  <c r="AO50" i="9"/>
  <c r="AN50" i="9"/>
  <c r="AM50" i="9"/>
  <c r="AL50" i="9"/>
  <c r="AT28" i="9"/>
  <c r="AS28" i="9"/>
  <c r="AR28" i="9"/>
  <c r="AQ28" i="9"/>
  <c r="AP28" i="9"/>
  <c r="AO28" i="9"/>
  <c r="AN28" i="9"/>
  <c r="AM28" i="9"/>
  <c r="AL28" i="9"/>
  <c r="AT30" i="9"/>
  <c r="AS30" i="9"/>
  <c r="AR30" i="9"/>
  <c r="AQ30" i="9"/>
  <c r="AP30" i="9"/>
  <c r="AO30" i="9"/>
  <c r="AN30" i="9"/>
  <c r="AM30" i="9"/>
  <c r="AL30" i="9"/>
  <c r="G59" i="1"/>
  <c r="P59" i="1"/>
  <c r="J87" i="7"/>
  <c r="L137" i="7"/>
  <c r="L131" i="7"/>
  <c r="J88" i="7"/>
  <c r="L157" i="7"/>
  <c r="L143" i="7"/>
  <c r="H28" i="8"/>
  <c r="L59" i="7"/>
  <c r="AF56" i="8"/>
  <c r="AC56" i="8"/>
  <c r="J56" i="8"/>
  <c r="AT135" i="8"/>
  <c r="AS135" i="8"/>
  <c r="AR135" i="8"/>
  <c r="AQ135" i="8"/>
  <c r="AP135" i="8"/>
  <c r="AO135" i="8"/>
  <c r="AN135" i="8"/>
  <c r="AM135" i="8"/>
  <c r="AL135" i="8"/>
  <c r="O99" i="8"/>
  <c r="J99" i="8"/>
  <c r="G103" i="1"/>
  <c r="H29" i="8"/>
  <c r="AC29" i="8"/>
  <c r="AF29" i="8"/>
  <c r="AF55" i="8"/>
  <c r="K55" i="8"/>
  <c r="AC76" i="8"/>
  <c r="K76" i="8"/>
  <c r="BK55" i="8"/>
  <c r="BJ55" i="8"/>
  <c r="BI55" i="8"/>
  <c r="BH55" i="8"/>
  <c r="BG55" i="8"/>
  <c r="BF55" i="8"/>
  <c r="BE55" i="8"/>
  <c r="BD55" i="8"/>
  <c r="BC55" i="8"/>
  <c r="BK7" i="8"/>
  <c r="BJ7" i="8"/>
  <c r="BI7" i="8"/>
  <c r="BH7" i="8"/>
  <c r="BG7" i="8"/>
  <c r="BF7" i="8"/>
  <c r="BE7" i="8"/>
  <c r="BD7" i="8"/>
  <c r="BC7" i="8"/>
  <c r="AT55" i="8"/>
  <c r="AS55" i="8"/>
  <c r="AR55" i="8"/>
  <c r="AQ55" i="8"/>
  <c r="AP55" i="8"/>
  <c r="AO55" i="8"/>
  <c r="AN55" i="8"/>
  <c r="AM55" i="8"/>
  <c r="AL55" i="8"/>
  <c r="AT81" i="8"/>
  <c r="AS81" i="8"/>
  <c r="AR81" i="8"/>
  <c r="AQ81" i="8"/>
  <c r="AP81" i="8"/>
  <c r="AO81" i="8"/>
  <c r="AN81" i="8"/>
  <c r="AM81" i="8"/>
  <c r="AL81" i="8"/>
  <c r="BK33" i="8"/>
  <c r="BJ33" i="8"/>
  <c r="BI33" i="8"/>
  <c r="BH33" i="8"/>
  <c r="BG33" i="8"/>
  <c r="BF33" i="8"/>
  <c r="BE33" i="8"/>
  <c r="BD33" i="8"/>
  <c r="BC33" i="8"/>
  <c r="BK65" i="8"/>
  <c r="BJ65" i="8"/>
  <c r="BI65" i="8"/>
  <c r="BH65" i="8"/>
  <c r="BG65" i="8"/>
  <c r="BF65" i="8"/>
  <c r="BE65" i="8"/>
  <c r="BD65" i="8"/>
  <c r="BC65" i="8"/>
  <c r="AT22" i="8"/>
  <c r="AS22" i="8"/>
  <c r="AR22" i="8"/>
  <c r="AQ22" i="8"/>
  <c r="AP22" i="8"/>
  <c r="AO22" i="8"/>
  <c r="AN22" i="8"/>
  <c r="AM22" i="8"/>
  <c r="AL22" i="8"/>
  <c r="BK46" i="8"/>
  <c r="BJ46" i="8"/>
  <c r="BI46" i="8"/>
  <c r="BH46" i="8"/>
  <c r="BG46" i="8"/>
  <c r="BF46" i="8"/>
  <c r="BE46" i="8"/>
  <c r="BD46" i="8"/>
  <c r="BC46" i="8"/>
  <c r="BK78" i="8"/>
  <c r="BJ78" i="8"/>
  <c r="BI78" i="8"/>
  <c r="BH78" i="8"/>
  <c r="BG78" i="8"/>
  <c r="BF78" i="8"/>
  <c r="BE78" i="8"/>
  <c r="BD78" i="8"/>
  <c r="BC78" i="8"/>
  <c r="AT38" i="8"/>
  <c r="AS38" i="8"/>
  <c r="AR38" i="8"/>
  <c r="AQ38" i="8"/>
  <c r="AP38" i="8"/>
  <c r="AO38" i="8"/>
  <c r="AN38" i="8"/>
  <c r="AM38" i="8"/>
  <c r="AL38" i="8"/>
  <c r="AT70" i="8"/>
  <c r="AS70" i="8"/>
  <c r="AR70" i="8"/>
  <c r="AQ70" i="8"/>
  <c r="AP70" i="8"/>
  <c r="AO70" i="8"/>
  <c r="AN70" i="8"/>
  <c r="AM70" i="8"/>
  <c r="AL70" i="8"/>
  <c r="BK40" i="8"/>
  <c r="BJ40" i="8"/>
  <c r="BI40" i="8"/>
  <c r="BH40" i="8"/>
  <c r="BG40" i="8"/>
  <c r="BF40" i="8"/>
  <c r="BE40" i="8"/>
  <c r="BD40" i="8"/>
  <c r="BC40" i="8"/>
  <c r="BK72" i="8"/>
  <c r="BJ72" i="8"/>
  <c r="BI72" i="8"/>
  <c r="BH72" i="8"/>
  <c r="BG72" i="8"/>
  <c r="BF72" i="8"/>
  <c r="BE72" i="8"/>
  <c r="BD72" i="8"/>
  <c r="BC72" i="8"/>
  <c r="BK27" i="8"/>
  <c r="BJ27" i="8"/>
  <c r="BI27" i="8"/>
  <c r="BH27" i="8"/>
  <c r="BG27" i="8"/>
  <c r="BF27" i="8"/>
  <c r="BE27" i="8"/>
  <c r="BD27" i="8"/>
  <c r="BC27" i="8"/>
  <c r="AT56" i="8"/>
  <c r="AS56" i="8"/>
  <c r="AR56" i="8"/>
  <c r="AQ56" i="8"/>
  <c r="AP56" i="8"/>
  <c r="AO56" i="8"/>
  <c r="AN56" i="8"/>
  <c r="AM56" i="8"/>
  <c r="AL56" i="8"/>
  <c r="AT23" i="8"/>
  <c r="AS23" i="8"/>
  <c r="AR23" i="8"/>
  <c r="AQ23" i="8"/>
  <c r="AP23" i="8"/>
  <c r="AO23" i="8"/>
  <c r="AN23" i="8"/>
  <c r="AM23" i="8"/>
  <c r="AL23" i="8"/>
  <c r="BK50" i="8"/>
  <c r="BJ50" i="8"/>
  <c r="BI50" i="8"/>
  <c r="BH50" i="8"/>
  <c r="BG50" i="8"/>
  <c r="BF50" i="8"/>
  <c r="BE50" i="8"/>
  <c r="BD50" i="8"/>
  <c r="BC50" i="8"/>
  <c r="BK96" i="8"/>
  <c r="BJ96" i="8"/>
  <c r="BI96" i="8"/>
  <c r="BH96" i="8"/>
  <c r="BG96" i="8"/>
  <c r="BF96" i="8"/>
  <c r="BE96" i="8"/>
  <c r="BD96" i="8"/>
  <c r="BC96" i="8"/>
  <c r="AT908" i="8"/>
  <c r="AS908" i="8"/>
  <c r="AR908" i="8"/>
  <c r="AQ908" i="8"/>
  <c r="AP908" i="8"/>
  <c r="AO908" i="8"/>
  <c r="AN908" i="8"/>
  <c r="AM908" i="8"/>
  <c r="AL908" i="8"/>
  <c r="AT972" i="8"/>
  <c r="AS972" i="8"/>
  <c r="AR972" i="8"/>
  <c r="AQ972" i="8"/>
  <c r="AP972" i="8"/>
  <c r="AO972" i="8"/>
  <c r="AN972" i="8"/>
  <c r="AM972" i="8"/>
  <c r="AL972" i="8"/>
  <c r="AT1036" i="8"/>
  <c r="AS1036" i="8"/>
  <c r="AR1036" i="8"/>
  <c r="AQ1036" i="8"/>
  <c r="AP1036" i="8"/>
  <c r="AO1036" i="8"/>
  <c r="AN1036" i="8"/>
  <c r="AM1036" i="8"/>
  <c r="AL1036" i="8"/>
  <c r="AT1175" i="8"/>
  <c r="AS1175" i="8"/>
  <c r="AR1175" i="8"/>
  <c r="AQ1175" i="8"/>
  <c r="AP1175" i="8"/>
  <c r="AO1175" i="8"/>
  <c r="AN1175" i="8"/>
  <c r="AM1175" i="8"/>
  <c r="AL1175" i="8"/>
  <c r="AT1239" i="8"/>
  <c r="AS1239" i="8"/>
  <c r="AR1239" i="8"/>
  <c r="AQ1239" i="8"/>
  <c r="AP1239" i="8"/>
  <c r="AO1239" i="8"/>
  <c r="AN1239" i="8"/>
  <c r="AM1239" i="8"/>
  <c r="AL1239" i="8"/>
  <c r="AT1303" i="8"/>
  <c r="AS1303" i="8"/>
  <c r="AR1303" i="8"/>
  <c r="AQ1303" i="8"/>
  <c r="AP1303" i="8"/>
  <c r="AO1303" i="8"/>
  <c r="AN1303" i="8"/>
  <c r="AM1303" i="8"/>
  <c r="AL1303" i="8"/>
  <c r="AT87" i="8"/>
  <c r="AS87" i="8"/>
  <c r="AR87" i="8"/>
  <c r="AQ87" i="8"/>
  <c r="AP87" i="8"/>
  <c r="AO87" i="8"/>
  <c r="AN87" i="8"/>
  <c r="AM87" i="8"/>
  <c r="AL87" i="8"/>
  <c r="AT937" i="8"/>
  <c r="AS937" i="8"/>
  <c r="AR937" i="8"/>
  <c r="AQ937" i="8"/>
  <c r="AP937" i="8"/>
  <c r="AO937" i="8"/>
  <c r="AN937" i="8"/>
  <c r="AM937" i="8"/>
  <c r="AL937" i="8"/>
  <c r="AT1001" i="8"/>
  <c r="AS1001" i="8"/>
  <c r="AR1001" i="8"/>
  <c r="AQ1001" i="8"/>
  <c r="AP1001" i="8"/>
  <c r="AO1001" i="8"/>
  <c r="AN1001" i="8"/>
  <c r="AM1001" i="8"/>
  <c r="AL1001" i="8"/>
  <c r="AT1050" i="8"/>
  <c r="AS1050" i="8"/>
  <c r="AR1050" i="8"/>
  <c r="AQ1050" i="8"/>
  <c r="AP1050" i="8"/>
  <c r="AO1050" i="8"/>
  <c r="AN1050" i="8"/>
  <c r="AM1050" i="8"/>
  <c r="AL1050" i="8"/>
  <c r="AT1106" i="8"/>
  <c r="AS1106" i="8"/>
  <c r="AR1106" i="8"/>
  <c r="AQ1106" i="8"/>
  <c r="AP1106" i="8"/>
  <c r="AO1106" i="8"/>
  <c r="AN1106" i="8"/>
  <c r="AM1106" i="8"/>
  <c r="AL1106" i="8"/>
  <c r="AT113" i="8"/>
  <c r="AS113" i="8"/>
  <c r="AR113" i="8"/>
  <c r="AQ113" i="8"/>
  <c r="AP113" i="8"/>
  <c r="AO113" i="8"/>
  <c r="AN113" i="8"/>
  <c r="AM113" i="8"/>
  <c r="AL113" i="8"/>
  <c r="AT950" i="8"/>
  <c r="AS950" i="8"/>
  <c r="AR950" i="8"/>
  <c r="AQ950" i="8"/>
  <c r="AP950" i="8"/>
  <c r="AO950" i="8"/>
  <c r="AN950" i="8"/>
  <c r="AM950" i="8"/>
  <c r="AL950" i="8"/>
  <c r="AT1014" i="8"/>
  <c r="AS1014" i="8"/>
  <c r="AR1014" i="8"/>
  <c r="AQ1014" i="8"/>
  <c r="AP1014" i="8"/>
  <c r="AO1014" i="8"/>
  <c r="AN1014" i="8"/>
  <c r="AM1014" i="8"/>
  <c r="AL1014" i="8"/>
  <c r="BK86" i="8"/>
  <c r="BJ86" i="8"/>
  <c r="BI86" i="8"/>
  <c r="BH86" i="8"/>
  <c r="BG86" i="8"/>
  <c r="BF86" i="8"/>
  <c r="BE86" i="8"/>
  <c r="BD86" i="8"/>
  <c r="BC86" i="8"/>
  <c r="AT104" i="8"/>
  <c r="AS104" i="8"/>
  <c r="AR104" i="8"/>
  <c r="AQ104" i="8"/>
  <c r="AP104" i="8"/>
  <c r="AO104" i="8"/>
  <c r="AN104" i="8"/>
  <c r="AM104" i="8"/>
  <c r="AL104" i="8"/>
  <c r="AT112" i="8"/>
  <c r="AS112" i="8"/>
  <c r="AR112" i="8"/>
  <c r="AQ112" i="8"/>
  <c r="AP112" i="8"/>
  <c r="AO112" i="8"/>
  <c r="AN112" i="8"/>
  <c r="AM112" i="8"/>
  <c r="AL112" i="8"/>
  <c r="AT947" i="8"/>
  <c r="AS947" i="8"/>
  <c r="AR947" i="8"/>
  <c r="AQ947" i="8"/>
  <c r="AP947" i="8"/>
  <c r="AO947" i="8"/>
  <c r="AN947" i="8"/>
  <c r="AM947" i="8"/>
  <c r="AL947" i="8"/>
  <c r="AT1011" i="8"/>
  <c r="AS1011" i="8"/>
  <c r="AR1011" i="8"/>
  <c r="AQ1011" i="8"/>
  <c r="AP1011" i="8"/>
  <c r="AO1011" i="8"/>
  <c r="AN1011" i="8"/>
  <c r="AM1011" i="8"/>
  <c r="AL1011" i="8"/>
  <c r="AT94" i="8"/>
  <c r="AS94" i="8"/>
  <c r="AR94" i="8"/>
  <c r="AQ94" i="8"/>
  <c r="AP94" i="8"/>
  <c r="AO94" i="8"/>
  <c r="AN94" i="8"/>
  <c r="AM94" i="8"/>
  <c r="AL94" i="8"/>
  <c r="BK106" i="8"/>
  <c r="BJ106" i="8"/>
  <c r="BI106" i="8"/>
  <c r="BH106" i="8"/>
  <c r="BG106" i="8"/>
  <c r="BF106" i="8"/>
  <c r="BE106" i="8"/>
  <c r="BD106" i="8"/>
  <c r="BC106" i="8"/>
  <c r="AT126" i="8"/>
  <c r="AS126" i="8"/>
  <c r="AR126" i="8"/>
  <c r="AQ126" i="8"/>
  <c r="AP126" i="8"/>
  <c r="AO126" i="8"/>
  <c r="AN126" i="8"/>
  <c r="AM126" i="8"/>
  <c r="AL126" i="8"/>
  <c r="AT968" i="8"/>
  <c r="AS968" i="8"/>
  <c r="AR968" i="8"/>
  <c r="AQ968" i="8"/>
  <c r="AP968" i="8"/>
  <c r="AO968" i="8"/>
  <c r="AN968" i="8"/>
  <c r="AM968" i="8"/>
  <c r="AL968" i="8"/>
  <c r="AT1032" i="8"/>
  <c r="AS1032" i="8"/>
  <c r="AR1032" i="8"/>
  <c r="AQ1032" i="8"/>
  <c r="AP1032" i="8"/>
  <c r="AO1032" i="8"/>
  <c r="AN1032" i="8"/>
  <c r="AM1032" i="8"/>
  <c r="AL1032" i="8"/>
  <c r="AT925" i="8"/>
  <c r="AS925" i="8"/>
  <c r="AR925" i="8"/>
  <c r="AQ925" i="8"/>
  <c r="AP925" i="8"/>
  <c r="AO925" i="8"/>
  <c r="AN925" i="8"/>
  <c r="AM925" i="8"/>
  <c r="AL925" i="8"/>
  <c r="AT989" i="8"/>
  <c r="AS989" i="8"/>
  <c r="AR989" i="8"/>
  <c r="AQ989" i="8"/>
  <c r="AP989" i="8"/>
  <c r="AO989" i="8"/>
  <c r="AN989" i="8"/>
  <c r="AM989" i="8"/>
  <c r="AL989" i="8"/>
  <c r="AT1055" i="8"/>
  <c r="AS1055" i="8"/>
  <c r="AR1055" i="8"/>
  <c r="AQ1055" i="8"/>
  <c r="AP1055" i="8"/>
  <c r="AO1055" i="8"/>
  <c r="AN1055" i="8"/>
  <c r="AM1055" i="8"/>
  <c r="AL1055" i="8"/>
  <c r="AT128" i="8"/>
  <c r="AS128" i="8"/>
  <c r="AR128" i="8"/>
  <c r="AQ128" i="8"/>
  <c r="AP128" i="8"/>
  <c r="AO128" i="8"/>
  <c r="AN128" i="8"/>
  <c r="AM128" i="8"/>
  <c r="AL128" i="8"/>
  <c r="AT962" i="8"/>
  <c r="AS962" i="8"/>
  <c r="AR962" i="8"/>
  <c r="AQ962" i="8"/>
  <c r="AP962" i="8"/>
  <c r="AO962" i="8"/>
  <c r="AN962" i="8"/>
  <c r="AM962" i="8"/>
  <c r="AL962" i="8"/>
  <c r="AT1026" i="8"/>
  <c r="AS1026" i="8"/>
  <c r="AR1026" i="8"/>
  <c r="AQ1026" i="8"/>
  <c r="AP1026" i="8"/>
  <c r="AO1026" i="8"/>
  <c r="AN1026" i="8"/>
  <c r="AM1026" i="8"/>
  <c r="AL1026" i="8"/>
  <c r="AT121" i="8"/>
  <c r="AS121" i="8"/>
  <c r="AR121" i="8"/>
  <c r="AQ121" i="8"/>
  <c r="AP121" i="8"/>
  <c r="AO121" i="8"/>
  <c r="AN121" i="8"/>
  <c r="AM121" i="8"/>
  <c r="AL121" i="8"/>
  <c r="AT959" i="8"/>
  <c r="AS959" i="8"/>
  <c r="AR959" i="8"/>
  <c r="AQ959" i="8"/>
  <c r="AP959" i="8"/>
  <c r="AO959" i="8"/>
  <c r="AN959" i="8"/>
  <c r="AM959" i="8"/>
  <c r="AL959" i="8"/>
  <c r="AT1023" i="8"/>
  <c r="AS1023" i="8"/>
  <c r="AR1023" i="8"/>
  <c r="AQ1023" i="8"/>
  <c r="AP1023" i="8"/>
  <c r="AO1023" i="8"/>
  <c r="AN1023" i="8"/>
  <c r="AM1023" i="8"/>
  <c r="AL1023" i="8"/>
  <c r="AT1095" i="8"/>
  <c r="AS1095" i="8"/>
  <c r="AR1095" i="8"/>
  <c r="AQ1095" i="8"/>
  <c r="AP1095" i="8"/>
  <c r="AO1095" i="8"/>
  <c r="AN1095" i="8"/>
  <c r="AM1095" i="8"/>
  <c r="AL1095" i="8"/>
  <c r="AT1077" i="8"/>
  <c r="AS1077" i="8"/>
  <c r="AR1077" i="8"/>
  <c r="AQ1077" i="8"/>
  <c r="AP1077" i="8"/>
  <c r="AO1077" i="8"/>
  <c r="AN1077" i="8"/>
  <c r="AM1077" i="8"/>
  <c r="AL1077" i="8"/>
  <c r="AT1141" i="8"/>
  <c r="AS1141" i="8"/>
  <c r="AR1141" i="8"/>
  <c r="AQ1141" i="8"/>
  <c r="AP1141" i="8"/>
  <c r="AO1141" i="8"/>
  <c r="AN1141" i="8"/>
  <c r="AM1141" i="8"/>
  <c r="AL1141" i="8"/>
  <c r="AT1205" i="8"/>
  <c r="AS1205" i="8"/>
  <c r="AR1205" i="8"/>
  <c r="AQ1205" i="8"/>
  <c r="AP1205" i="8"/>
  <c r="AO1205" i="8"/>
  <c r="AN1205" i="8"/>
  <c r="AM1205" i="8"/>
  <c r="AL1205" i="8"/>
  <c r="AT1269" i="8"/>
  <c r="AS1269" i="8"/>
  <c r="AR1269" i="8"/>
  <c r="AQ1269" i="8"/>
  <c r="AP1269" i="8"/>
  <c r="AO1269" i="8"/>
  <c r="AN1269" i="8"/>
  <c r="AM1269" i="8"/>
  <c r="AL1269" i="8"/>
  <c r="AT1333" i="8"/>
  <c r="AS1333" i="8"/>
  <c r="AR1333" i="8"/>
  <c r="AQ1333" i="8"/>
  <c r="AP1333" i="8"/>
  <c r="AO1333" i="8"/>
  <c r="AN1333" i="8"/>
  <c r="AM1333" i="8"/>
  <c r="AL1333" i="8"/>
  <c r="AT1138" i="8"/>
  <c r="AS1138" i="8"/>
  <c r="AR1138" i="8"/>
  <c r="AQ1138" i="8"/>
  <c r="AP1138" i="8"/>
  <c r="AO1138" i="8"/>
  <c r="AN1138" i="8"/>
  <c r="AM1138" i="8"/>
  <c r="AL1138" i="8"/>
  <c r="AT1202" i="8"/>
  <c r="AS1202" i="8"/>
  <c r="AR1202" i="8"/>
  <c r="AQ1202" i="8"/>
  <c r="AP1202" i="8"/>
  <c r="AO1202" i="8"/>
  <c r="AN1202" i="8"/>
  <c r="AM1202" i="8"/>
  <c r="AL1202" i="8"/>
  <c r="AT1266" i="8"/>
  <c r="AS1266" i="8"/>
  <c r="AR1266" i="8"/>
  <c r="AQ1266" i="8"/>
  <c r="AP1266" i="8"/>
  <c r="AO1266" i="8"/>
  <c r="AN1266" i="8"/>
  <c r="AM1266" i="8"/>
  <c r="AL1266" i="8"/>
  <c r="AT1330" i="8"/>
  <c r="AS1330" i="8"/>
  <c r="AR1330" i="8"/>
  <c r="AQ1330" i="8"/>
  <c r="AP1330" i="8"/>
  <c r="AO1330" i="8"/>
  <c r="AN1330" i="8"/>
  <c r="AM1330" i="8"/>
  <c r="AL1330" i="8"/>
  <c r="AT1084" i="8"/>
  <c r="AS1084" i="8"/>
  <c r="AR1084" i="8"/>
  <c r="AQ1084" i="8"/>
  <c r="AP1084" i="8"/>
  <c r="AO1084" i="8"/>
  <c r="AN1084" i="8"/>
  <c r="AM1084" i="8"/>
  <c r="AL1084" i="8"/>
  <c r="AT1148" i="8"/>
  <c r="AS1148" i="8"/>
  <c r="AR1148" i="8"/>
  <c r="AQ1148" i="8"/>
  <c r="AP1148" i="8"/>
  <c r="AO1148" i="8"/>
  <c r="AN1148" i="8"/>
  <c r="AM1148" i="8"/>
  <c r="AL1148" i="8"/>
  <c r="AT1212" i="8"/>
  <c r="AS1212" i="8"/>
  <c r="AR1212" i="8"/>
  <c r="AQ1212" i="8"/>
  <c r="AP1212" i="8"/>
  <c r="AO1212" i="8"/>
  <c r="AN1212" i="8"/>
  <c r="AM1212" i="8"/>
  <c r="AL1212" i="8"/>
  <c r="AT1276" i="8"/>
  <c r="AS1276" i="8"/>
  <c r="AR1276" i="8"/>
  <c r="AQ1276" i="8"/>
  <c r="AP1276" i="8"/>
  <c r="AO1276" i="8"/>
  <c r="AN1276" i="8"/>
  <c r="AM1276" i="8"/>
  <c r="AL1276" i="8"/>
  <c r="AT1340" i="8"/>
  <c r="AS1340" i="8"/>
  <c r="AR1340" i="8"/>
  <c r="AQ1340" i="8"/>
  <c r="AP1340" i="8"/>
  <c r="AO1340" i="8"/>
  <c r="AN1340" i="8"/>
  <c r="AM1340" i="8"/>
  <c r="AL1340" i="8"/>
  <c r="AT1081" i="8"/>
  <c r="AS1081" i="8"/>
  <c r="AR1081" i="8"/>
  <c r="AQ1081" i="8"/>
  <c r="AP1081" i="8"/>
  <c r="AO1081" i="8"/>
  <c r="AN1081" i="8"/>
  <c r="AM1081" i="8"/>
  <c r="AL1081" i="8"/>
  <c r="AT1145" i="8"/>
  <c r="AS1145" i="8"/>
  <c r="AR1145" i="8"/>
  <c r="AQ1145" i="8"/>
  <c r="AP1145" i="8"/>
  <c r="AO1145" i="8"/>
  <c r="AN1145" i="8"/>
  <c r="AM1145" i="8"/>
  <c r="AL1145" i="8"/>
  <c r="AT1209" i="8"/>
  <c r="AS1209" i="8"/>
  <c r="AR1209" i="8"/>
  <c r="AQ1209" i="8"/>
  <c r="AP1209" i="8"/>
  <c r="AO1209" i="8"/>
  <c r="AN1209" i="8"/>
  <c r="AM1209" i="8"/>
  <c r="AL1209" i="8"/>
  <c r="AT1273" i="8"/>
  <c r="AS1273" i="8"/>
  <c r="AR1273" i="8"/>
  <c r="AQ1273" i="8"/>
  <c r="AP1273" i="8"/>
  <c r="AO1273" i="8"/>
  <c r="AN1273" i="8"/>
  <c r="AM1273" i="8"/>
  <c r="AL1273" i="8"/>
  <c r="AT1337" i="8"/>
  <c r="AS1337" i="8"/>
  <c r="AR1337" i="8"/>
  <c r="AQ1337" i="8"/>
  <c r="AP1337" i="8"/>
  <c r="AO1337" i="8"/>
  <c r="AN1337" i="8"/>
  <c r="AM1337" i="8"/>
  <c r="AL1337" i="8"/>
  <c r="AT1086" i="8"/>
  <c r="AS1086" i="8"/>
  <c r="AR1086" i="8"/>
  <c r="AQ1086" i="8"/>
  <c r="AP1086" i="8"/>
  <c r="AO1086" i="8"/>
  <c r="AN1086" i="8"/>
  <c r="AM1086" i="8"/>
  <c r="AL1086" i="8"/>
  <c r="AT1150" i="8"/>
  <c r="AS1150" i="8"/>
  <c r="AR1150" i="8"/>
  <c r="AQ1150" i="8"/>
  <c r="AP1150" i="8"/>
  <c r="AO1150" i="8"/>
  <c r="AN1150" i="8"/>
  <c r="AM1150" i="8"/>
  <c r="AL1150" i="8"/>
  <c r="AT1214" i="8"/>
  <c r="AS1214" i="8"/>
  <c r="AR1214" i="8"/>
  <c r="AQ1214" i="8"/>
  <c r="AP1214" i="8"/>
  <c r="AO1214" i="8"/>
  <c r="AN1214" i="8"/>
  <c r="AM1214" i="8"/>
  <c r="AL1214" i="8"/>
  <c r="AT1278" i="8"/>
  <c r="AS1278" i="8"/>
  <c r="AR1278" i="8"/>
  <c r="AQ1278" i="8"/>
  <c r="AP1278" i="8"/>
  <c r="AO1278" i="8"/>
  <c r="AN1278" i="8"/>
  <c r="AM1278" i="8"/>
  <c r="AL1278" i="8"/>
  <c r="AT1342" i="8"/>
  <c r="AS1342" i="8"/>
  <c r="AR1342" i="8"/>
  <c r="AQ1342" i="8"/>
  <c r="AP1342" i="8"/>
  <c r="AO1342" i="8"/>
  <c r="AN1342" i="8"/>
  <c r="AM1342" i="8"/>
  <c r="AL1342" i="8"/>
  <c r="AT1091" i="8"/>
  <c r="AS1091" i="8"/>
  <c r="AR1091" i="8"/>
  <c r="AQ1091" i="8"/>
  <c r="AP1091" i="8"/>
  <c r="AO1091" i="8"/>
  <c r="AN1091" i="8"/>
  <c r="AM1091" i="8"/>
  <c r="AL1091" i="8"/>
  <c r="AT1155" i="8"/>
  <c r="AS1155" i="8"/>
  <c r="AR1155" i="8"/>
  <c r="AQ1155" i="8"/>
  <c r="AP1155" i="8"/>
  <c r="AO1155" i="8"/>
  <c r="AN1155" i="8"/>
  <c r="AM1155" i="8"/>
  <c r="AL1155" i="8"/>
  <c r="AT1219" i="8"/>
  <c r="AS1219" i="8"/>
  <c r="AR1219" i="8"/>
  <c r="AQ1219" i="8"/>
  <c r="AP1219" i="8"/>
  <c r="AO1219" i="8"/>
  <c r="AN1219" i="8"/>
  <c r="AM1219" i="8"/>
  <c r="AL1219" i="8"/>
  <c r="AT1283" i="8"/>
  <c r="AS1283" i="8"/>
  <c r="AR1283" i="8"/>
  <c r="AQ1283" i="8"/>
  <c r="AP1283" i="8"/>
  <c r="AO1283" i="8"/>
  <c r="AN1283" i="8"/>
  <c r="AM1283" i="8"/>
  <c r="AL1283" i="8"/>
  <c r="AT1347" i="8"/>
  <c r="AS1347" i="8"/>
  <c r="AR1347" i="8"/>
  <c r="AQ1347" i="8"/>
  <c r="AP1347" i="8"/>
  <c r="AO1347" i="8"/>
  <c r="AN1347" i="8"/>
  <c r="AM1347" i="8"/>
  <c r="AL1347" i="8"/>
  <c r="AT1112" i="8"/>
  <c r="AS1112" i="8"/>
  <c r="AR1112" i="8"/>
  <c r="AQ1112" i="8"/>
  <c r="AP1112" i="8"/>
  <c r="AO1112" i="8"/>
  <c r="AN1112" i="8"/>
  <c r="AM1112" i="8"/>
  <c r="AL1112" i="8"/>
  <c r="AT1176" i="8"/>
  <c r="AS1176" i="8"/>
  <c r="AR1176" i="8"/>
  <c r="AQ1176" i="8"/>
  <c r="AP1176" i="8"/>
  <c r="AO1176" i="8"/>
  <c r="AN1176" i="8"/>
  <c r="AM1176" i="8"/>
  <c r="AL1176" i="8"/>
  <c r="AT1240" i="8"/>
  <c r="AS1240" i="8"/>
  <c r="AR1240" i="8"/>
  <c r="AQ1240" i="8"/>
  <c r="AP1240" i="8"/>
  <c r="AO1240" i="8"/>
  <c r="AN1240" i="8"/>
  <c r="AM1240" i="8"/>
  <c r="AL1240" i="8"/>
  <c r="AT1304" i="8"/>
  <c r="AS1304" i="8"/>
  <c r="AR1304" i="8"/>
  <c r="AQ1304" i="8"/>
  <c r="AP1304" i="8"/>
  <c r="AO1304" i="8"/>
  <c r="AN1304" i="8"/>
  <c r="AM1304" i="8"/>
  <c r="AL1304" i="8"/>
  <c r="AT1364" i="8"/>
  <c r="AS1364" i="8"/>
  <c r="AR1364" i="8"/>
  <c r="AQ1364" i="8"/>
  <c r="AP1364" i="8"/>
  <c r="AO1364" i="8"/>
  <c r="AN1364" i="8"/>
  <c r="AM1364" i="8"/>
  <c r="AL1364" i="8"/>
  <c r="AT1391" i="8"/>
  <c r="AS1391" i="8"/>
  <c r="AR1391" i="8"/>
  <c r="AQ1391" i="8"/>
  <c r="AP1391" i="8"/>
  <c r="AO1391" i="8"/>
  <c r="AN1391" i="8"/>
  <c r="AM1391" i="8"/>
  <c r="AL1391" i="8"/>
  <c r="AT1454" i="8"/>
  <c r="AS1454" i="8"/>
  <c r="AR1454" i="8"/>
  <c r="AQ1454" i="8"/>
  <c r="AP1454" i="8"/>
  <c r="AO1454" i="8"/>
  <c r="AN1454" i="8"/>
  <c r="AM1454" i="8"/>
  <c r="AL1454" i="8"/>
  <c r="AT1518" i="8"/>
  <c r="AS1518" i="8"/>
  <c r="AR1518" i="8"/>
  <c r="AQ1518" i="8"/>
  <c r="AP1518" i="8"/>
  <c r="AO1518" i="8"/>
  <c r="AN1518" i="8"/>
  <c r="AM1518" i="8"/>
  <c r="AL1518" i="8"/>
  <c r="AT1582" i="8"/>
  <c r="AS1582" i="8"/>
  <c r="AR1582" i="8"/>
  <c r="AQ1582" i="8"/>
  <c r="AP1582" i="8"/>
  <c r="AO1582" i="8"/>
  <c r="AN1582" i="8"/>
  <c r="AM1582" i="8"/>
  <c r="AL1582" i="8"/>
  <c r="AT1646" i="8"/>
  <c r="AS1646" i="8"/>
  <c r="AR1646" i="8"/>
  <c r="AQ1646" i="8"/>
  <c r="AP1646" i="8"/>
  <c r="AO1646" i="8"/>
  <c r="AN1646" i="8"/>
  <c r="AM1646" i="8"/>
  <c r="AL1646" i="8"/>
  <c r="AS1396" i="8"/>
  <c r="AR1396" i="8"/>
  <c r="AQ1396" i="8"/>
  <c r="AP1396" i="8"/>
  <c r="AO1396" i="8"/>
  <c r="AN1396" i="8"/>
  <c r="AM1396" i="8"/>
  <c r="AL1396" i="8"/>
  <c r="AT1396" i="8"/>
  <c r="AT1467" i="8"/>
  <c r="AS1467" i="8"/>
  <c r="AR1467" i="8"/>
  <c r="AQ1467" i="8"/>
  <c r="AP1467" i="8"/>
  <c r="AO1467" i="8"/>
  <c r="AN1467" i="8"/>
  <c r="AM1467" i="8"/>
  <c r="AL1467" i="8"/>
  <c r="AT1531" i="8"/>
  <c r="AS1531" i="8"/>
  <c r="AR1531" i="8"/>
  <c r="AQ1531" i="8"/>
  <c r="AP1531" i="8"/>
  <c r="AO1531" i="8"/>
  <c r="AN1531" i="8"/>
  <c r="AM1531" i="8"/>
  <c r="AL1531" i="8"/>
  <c r="AT1595" i="8"/>
  <c r="AS1595" i="8"/>
  <c r="AR1595" i="8"/>
  <c r="AQ1595" i="8"/>
  <c r="AP1595" i="8"/>
  <c r="AO1595" i="8"/>
  <c r="AN1595" i="8"/>
  <c r="AM1595" i="8"/>
  <c r="AL1595" i="8"/>
  <c r="AT1377" i="8"/>
  <c r="AS1377" i="8"/>
  <c r="AR1377" i="8"/>
  <c r="AQ1377" i="8"/>
  <c r="AP1377" i="8"/>
  <c r="AO1377" i="8"/>
  <c r="AN1377" i="8"/>
  <c r="AM1377" i="8"/>
  <c r="AL1377" i="8"/>
  <c r="AT1433" i="8"/>
  <c r="AS1433" i="8"/>
  <c r="AR1433" i="8"/>
  <c r="AQ1433" i="8"/>
  <c r="AP1433" i="8"/>
  <c r="AO1433" i="8"/>
  <c r="AN1433" i="8"/>
  <c r="AM1433" i="8"/>
  <c r="AL1433" i="8"/>
  <c r="AT1488" i="8"/>
  <c r="AS1488" i="8"/>
  <c r="AR1488" i="8"/>
  <c r="AQ1488" i="8"/>
  <c r="AP1488" i="8"/>
  <c r="AO1488" i="8"/>
  <c r="AN1488" i="8"/>
  <c r="AM1488" i="8"/>
  <c r="AL1488" i="8"/>
  <c r="AT1552" i="8"/>
  <c r="AS1552" i="8"/>
  <c r="AR1552" i="8"/>
  <c r="AQ1552" i="8"/>
  <c r="AP1552" i="8"/>
  <c r="AO1552" i="8"/>
  <c r="AN1552" i="8"/>
  <c r="AM1552" i="8"/>
  <c r="AL1552" i="8"/>
  <c r="AT1616" i="8"/>
  <c r="AS1616" i="8"/>
  <c r="AR1616" i="8"/>
  <c r="AQ1616" i="8"/>
  <c r="AP1616" i="8"/>
  <c r="AO1616" i="8"/>
  <c r="AN1616" i="8"/>
  <c r="AM1616" i="8"/>
  <c r="AL1616" i="8"/>
  <c r="AT1721" i="8"/>
  <c r="AS1721" i="8"/>
  <c r="AR1721" i="8"/>
  <c r="AQ1721" i="8"/>
  <c r="AP1721" i="8"/>
  <c r="AO1721" i="8"/>
  <c r="AN1721" i="8"/>
  <c r="AM1721" i="8"/>
  <c r="AL1721" i="8"/>
  <c r="AT1785" i="8"/>
  <c r="AS1785" i="8"/>
  <c r="AR1785" i="8"/>
  <c r="AQ1785" i="8"/>
  <c r="AP1785" i="8"/>
  <c r="AO1785" i="8"/>
  <c r="AN1785" i="8"/>
  <c r="AM1785" i="8"/>
  <c r="AL1785" i="8"/>
  <c r="AT1422" i="8"/>
  <c r="AS1422" i="8"/>
  <c r="AR1422" i="8"/>
  <c r="AQ1422" i="8"/>
  <c r="AP1422" i="8"/>
  <c r="AO1422" i="8"/>
  <c r="AN1422" i="8"/>
  <c r="AM1422" i="8"/>
  <c r="AL1422" i="8"/>
  <c r="AT1485" i="8"/>
  <c r="AS1485" i="8"/>
  <c r="AR1485" i="8"/>
  <c r="AQ1485" i="8"/>
  <c r="AP1485" i="8"/>
  <c r="AO1485" i="8"/>
  <c r="AN1485" i="8"/>
  <c r="AM1485" i="8"/>
  <c r="AL1485" i="8"/>
  <c r="AT1549" i="8"/>
  <c r="AS1549" i="8"/>
  <c r="AR1549" i="8"/>
  <c r="AQ1549" i="8"/>
  <c r="AP1549" i="8"/>
  <c r="AO1549" i="8"/>
  <c r="AN1549" i="8"/>
  <c r="AM1549" i="8"/>
  <c r="AL1549" i="8"/>
  <c r="AT1613" i="8"/>
  <c r="AS1613" i="8"/>
  <c r="AR1613" i="8"/>
  <c r="AQ1613" i="8"/>
  <c r="AP1613" i="8"/>
  <c r="AO1613" i="8"/>
  <c r="AN1613" i="8"/>
  <c r="AM1613" i="8"/>
  <c r="AL1613" i="8"/>
  <c r="AT1403" i="8"/>
  <c r="AS1403" i="8"/>
  <c r="AR1403" i="8"/>
  <c r="AQ1403" i="8"/>
  <c r="AP1403" i="8"/>
  <c r="AO1403" i="8"/>
  <c r="AN1403" i="8"/>
  <c r="AM1403" i="8"/>
  <c r="AL1403" i="8"/>
  <c r="AT1482" i="8"/>
  <c r="AS1482" i="8"/>
  <c r="AR1482" i="8"/>
  <c r="AQ1482" i="8"/>
  <c r="AP1482" i="8"/>
  <c r="AO1482" i="8"/>
  <c r="AN1482" i="8"/>
  <c r="AM1482" i="8"/>
  <c r="AL1482" i="8"/>
  <c r="AT1546" i="8"/>
  <c r="AS1546" i="8"/>
  <c r="AR1546" i="8"/>
  <c r="AQ1546" i="8"/>
  <c r="AP1546" i="8"/>
  <c r="AO1546" i="8"/>
  <c r="AN1546" i="8"/>
  <c r="AM1546" i="8"/>
  <c r="AL1546" i="8"/>
  <c r="AT1610" i="8"/>
  <c r="AS1610" i="8"/>
  <c r="AR1610" i="8"/>
  <c r="AQ1610" i="8"/>
  <c r="AP1610" i="8"/>
  <c r="AO1610" i="8"/>
  <c r="AN1610" i="8"/>
  <c r="AM1610" i="8"/>
  <c r="AL1610" i="8"/>
  <c r="AT1665" i="8"/>
  <c r="AS1665" i="8"/>
  <c r="AR1665" i="8"/>
  <c r="AQ1665" i="8"/>
  <c r="AP1665" i="8"/>
  <c r="AO1665" i="8"/>
  <c r="AN1665" i="8"/>
  <c r="AM1665" i="8"/>
  <c r="AL1665" i="8"/>
  <c r="AT1392" i="8"/>
  <c r="AS1392" i="8"/>
  <c r="AR1392" i="8"/>
  <c r="AQ1392" i="8"/>
  <c r="AP1392" i="8"/>
  <c r="AO1392" i="8"/>
  <c r="AN1392" i="8"/>
  <c r="AM1392" i="8"/>
  <c r="AL1392" i="8"/>
  <c r="AT1447" i="8"/>
  <c r="AS1447" i="8"/>
  <c r="AR1447" i="8"/>
  <c r="AQ1447" i="8"/>
  <c r="AP1447" i="8"/>
  <c r="AO1447" i="8"/>
  <c r="AN1447" i="8"/>
  <c r="AM1447" i="8"/>
  <c r="AL1447" i="8"/>
  <c r="AT1511" i="8"/>
  <c r="AS1511" i="8"/>
  <c r="AR1511" i="8"/>
  <c r="AQ1511" i="8"/>
  <c r="AP1511" i="8"/>
  <c r="AO1511" i="8"/>
  <c r="AN1511" i="8"/>
  <c r="AM1511" i="8"/>
  <c r="AL1511" i="8"/>
  <c r="AT1575" i="8"/>
  <c r="AS1575" i="8"/>
  <c r="AR1575" i="8"/>
  <c r="AQ1575" i="8"/>
  <c r="AP1575" i="8"/>
  <c r="AO1575" i="8"/>
  <c r="AN1575" i="8"/>
  <c r="AM1575" i="8"/>
  <c r="AL1575" i="8"/>
  <c r="AT1639" i="8"/>
  <c r="AS1639" i="8"/>
  <c r="AR1639" i="8"/>
  <c r="AQ1639" i="8"/>
  <c r="AP1639" i="8"/>
  <c r="AO1639" i="8"/>
  <c r="AN1639" i="8"/>
  <c r="AM1639" i="8"/>
  <c r="AL1639" i="8"/>
  <c r="AT1409" i="8"/>
  <c r="AS1409" i="8"/>
  <c r="AR1409" i="8"/>
  <c r="AQ1409" i="8"/>
  <c r="AP1409" i="8"/>
  <c r="AO1409" i="8"/>
  <c r="AN1409" i="8"/>
  <c r="AM1409" i="8"/>
  <c r="AL1409" i="8"/>
  <c r="AT1452" i="8"/>
  <c r="AS1452" i="8"/>
  <c r="AR1452" i="8"/>
  <c r="AQ1452" i="8"/>
  <c r="AP1452" i="8"/>
  <c r="AO1452" i="8"/>
  <c r="AN1452" i="8"/>
  <c r="AM1452" i="8"/>
  <c r="AL1452" i="8"/>
  <c r="AT1516" i="8"/>
  <c r="AS1516" i="8"/>
  <c r="AR1516" i="8"/>
  <c r="AQ1516" i="8"/>
  <c r="AP1516" i="8"/>
  <c r="AO1516" i="8"/>
  <c r="AN1516" i="8"/>
  <c r="AM1516" i="8"/>
  <c r="AL1516" i="8"/>
  <c r="AT1580" i="8"/>
  <c r="AS1580" i="8"/>
  <c r="AR1580" i="8"/>
  <c r="AQ1580" i="8"/>
  <c r="AP1580" i="8"/>
  <c r="AO1580" i="8"/>
  <c r="AN1580" i="8"/>
  <c r="AM1580" i="8"/>
  <c r="AL1580" i="8"/>
  <c r="AT1644" i="8"/>
  <c r="AS1644" i="8"/>
  <c r="AR1644" i="8"/>
  <c r="AQ1644" i="8"/>
  <c r="AP1644" i="8"/>
  <c r="AO1644" i="8"/>
  <c r="AN1644" i="8"/>
  <c r="AM1644" i="8"/>
  <c r="AL1644" i="8"/>
  <c r="AT1457" i="8"/>
  <c r="AS1457" i="8"/>
  <c r="AR1457" i="8"/>
  <c r="AQ1457" i="8"/>
  <c r="AP1457" i="8"/>
  <c r="AO1457" i="8"/>
  <c r="AN1457" i="8"/>
  <c r="AM1457" i="8"/>
  <c r="AL1457" i="8"/>
  <c r="AT1521" i="8"/>
  <c r="AS1521" i="8"/>
  <c r="AR1521" i="8"/>
  <c r="AQ1521" i="8"/>
  <c r="AP1521" i="8"/>
  <c r="AO1521" i="8"/>
  <c r="AN1521" i="8"/>
  <c r="AM1521" i="8"/>
  <c r="AL1521" i="8"/>
  <c r="AT1585" i="8"/>
  <c r="AS1585" i="8"/>
  <c r="AR1585" i="8"/>
  <c r="AQ1585" i="8"/>
  <c r="AP1585" i="8"/>
  <c r="AO1585" i="8"/>
  <c r="AN1585" i="8"/>
  <c r="AM1585" i="8"/>
  <c r="AL1585" i="8"/>
  <c r="AT1649" i="8"/>
  <c r="AS1649" i="8"/>
  <c r="AR1649" i="8"/>
  <c r="AQ1649" i="8"/>
  <c r="AP1649" i="8"/>
  <c r="AO1649" i="8"/>
  <c r="AN1649" i="8"/>
  <c r="AM1649" i="8"/>
  <c r="AL1649" i="8"/>
  <c r="AT1703" i="8"/>
  <c r="AS1703" i="8"/>
  <c r="AR1703" i="8"/>
  <c r="AQ1703" i="8"/>
  <c r="AP1703" i="8"/>
  <c r="AO1703" i="8"/>
  <c r="AN1703" i="8"/>
  <c r="AM1703" i="8"/>
  <c r="AL1703" i="8"/>
  <c r="AT1767" i="8"/>
  <c r="AS1767" i="8"/>
  <c r="AR1767" i="8"/>
  <c r="AQ1767" i="8"/>
  <c r="AP1767" i="8"/>
  <c r="AO1767" i="8"/>
  <c r="AN1767" i="8"/>
  <c r="AM1767" i="8"/>
  <c r="AL1767" i="8"/>
  <c r="AT1831" i="8"/>
  <c r="AS1831" i="8"/>
  <c r="AR1831" i="8"/>
  <c r="AQ1831" i="8"/>
  <c r="AP1831" i="8"/>
  <c r="AO1831" i="8"/>
  <c r="AN1831" i="8"/>
  <c r="AM1831" i="8"/>
  <c r="AL1831" i="8"/>
  <c r="AT1692" i="8"/>
  <c r="AS1692" i="8"/>
  <c r="AR1692" i="8"/>
  <c r="AQ1692" i="8"/>
  <c r="AP1692" i="8"/>
  <c r="AO1692" i="8"/>
  <c r="AN1692" i="8"/>
  <c r="AM1692" i="8"/>
  <c r="AL1692" i="8"/>
  <c r="AT1756" i="8"/>
  <c r="AS1756" i="8"/>
  <c r="AR1756" i="8"/>
  <c r="AQ1756" i="8"/>
  <c r="AP1756" i="8"/>
  <c r="AO1756" i="8"/>
  <c r="AN1756" i="8"/>
  <c r="AM1756" i="8"/>
  <c r="AL1756" i="8"/>
  <c r="AT1820" i="8"/>
  <c r="AS1820" i="8"/>
  <c r="AR1820" i="8"/>
  <c r="AQ1820" i="8"/>
  <c r="AP1820" i="8"/>
  <c r="AO1820" i="8"/>
  <c r="AN1820" i="8"/>
  <c r="AM1820" i="8"/>
  <c r="AL1820" i="8"/>
  <c r="AT1903" i="8"/>
  <c r="AS1903" i="8"/>
  <c r="AR1903" i="8"/>
  <c r="AQ1903" i="8"/>
  <c r="AP1903" i="8"/>
  <c r="AO1903" i="8"/>
  <c r="AN1903" i="8"/>
  <c r="AM1903" i="8"/>
  <c r="AL1903" i="8"/>
  <c r="AT1750" i="8"/>
  <c r="AS1750" i="8"/>
  <c r="AR1750" i="8"/>
  <c r="AQ1750" i="8"/>
  <c r="AP1750" i="8"/>
  <c r="AO1750" i="8"/>
  <c r="AN1750" i="8"/>
  <c r="AM1750" i="8"/>
  <c r="AL1750" i="8"/>
  <c r="AS1814" i="8"/>
  <c r="AR1814" i="8"/>
  <c r="AQ1814" i="8"/>
  <c r="AP1814" i="8"/>
  <c r="AO1814" i="8"/>
  <c r="AN1814" i="8"/>
  <c r="AM1814" i="8"/>
  <c r="AL1814" i="8"/>
  <c r="AT1814" i="8"/>
  <c r="AT1890" i="8"/>
  <c r="AS1890" i="8"/>
  <c r="AR1890" i="8"/>
  <c r="AQ1890" i="8"/>
  <c r="AP1890" i="8"/>
  <c r="AO1890" i="8"/>
  <c r="AN1890" i="8"/>
  <c r="AM1890" i="8"/>
  <c r="AL1890" i="8"/>
  <c r="AT1699" i="8"/>
  <c r="AS1699" i="8"/>
  <c r="AR1699" i="8"/>
  <c r="AQ1699" i="8"/>
  <c r="AP1699" i="8"/>
  <c r="AO1699" i="8"/>
  <c r="AN1699" i="8"/>
  <c r="AM1699" i="8"/>
  <c r="AL1699" i="8"/>
  <c r="AT1763" i="8"/>
  <c r="AS1763" i="8"/>
  <c r="AR1763" i="8"/>
  <c r="AQ1763" i="8"/>
  <c r="AP1763" i="8"/>
  <c r="AO1763" i="8"/>
  <c r="AN1763" i="8"/>
  <c r="AM1763" i="8"/>
  <c r="AL1763" i="8"/>
  <c r="AT1827" i="8"/>
  <c r="AS1827" i="8"/>
  <c r="AR1827" i="8"/>
  <c r="AQ1827" i="8"/>
  <c r="AP1827" i="8"/>
  <c r="AO1827" i="8"/>
  <c r="AN1827" i="8"/>
  <c r="AM1827" i="8"/>
  <c r="AL1827" i="8"/>
  <c r="AT1704" i="8"/>
  <c r="AS1704" i="8"/>
  <c r="AR1704" i="8"/>
  <c r="AQ1704" i="8"/>
  <c r="AP1704" i="8"/>
  <c r="AO1704" i="8"/>
  <c r="AN1704" i="8"/>
  <c r="AM1704" i="8"/>
  <c r="AL1704" i="8"/>
  <c r="AT1768" i="8"/>
  <c r="AS1768" i="8"/>
  <c r="AR1768" i="8"/>
  <c r="AQ1768" i="8"/>
  <c r="AP1768" i="8"/>
  <c r="AO1768" i="8"/>
  <c r="AN1768" i="8"/>
  <c r="AM1768" i="8"/>
  <c r="AL1768" i="8"/>
  <c r="AT1832" i="8"/>
  <c r="AS1832" i="8"/>
  <c r="AR1832" i="8"/>
  <c r="AQ1832" i="8"/>
  <c r="AP1832" i="8"/>
  <c r="AO1832" i="8"/>
  <c r="AN1832" i="8"/>
  <c r="AM1832" i="8"/>
  <c r="AL1832" i="8"/>
  <c r="AT1749" i="8"/>
  <c r="AS1749" i="8"/>
  <c r="AR1749" i="8"/>
  <c r="AQ1749" i="8"/>
  <c r="AP1749" i="8"/>
  <c r="AO1749" i="8"/>
  <c r="AN1749" i="8"/>
  <c r="AM1749" i="8"/>
  <c r="AL1749" i="8"/>
  <c r="AT1813" i="8"/>
  <c r="AS1813" i="8"/>
  <c r="AR1813" i="8"/>
  <c r="AQ1813" i="8"/>
  <c r="AP1813" i="8"/>
  <c r="AO1813" i="8"/>
  <c r="AN1813" i="8"/>
  <c r="AM1813" i="8"/>
  <c r="AL1813" i="8"/>
  <c r="AT1682" i="8"/>
  <c r="AS1682" i="8"/>
  <c r="AR1682" i="8"/>
  <c r="AQ1682" i="8"/>
  <c r="AP1682" i="8"/>
  <c r="AO1682" i="8"/>
  <c r="AN1682" i="8"/>
  <c r="AM1682" i="8"/>
  <c r="AL1682" i="8"/>
  <c r="AT1746" i="8"/>
  <c r="AS1746" i="8"/>
  <c r="AR1746" i="8"/>
  <c r="AQ1746" i="8"/>
  <c r="AP1746" i="8"/>
  <c r="AO1746" i="8"/>
  <c r="AN1746" i="8"/>
  <c r="AM1746" i="8"/>
  <c r="AL1746" i="8"/>
  <c r="AT1810" i="8"/>
  <c r="AS1810" i="8"/>
  <c r="AR1810" i="8"/>
  <c r="AQ1810" i="8"/>
  <c r="AP1810" i="8"/>
  <c r="AO1810" i="8"/>
  <c r="AN1810" i="8"/>
  <c r="AM1810" i="8"/>
  <c r="AL1810" i="8"/>
  <c r="AT1864" i="8"/>
  <c r="AS1864" i="8"/>
  <c r="AR1864" i="8"/>
  <c r="AQ1864" i="8"/>
  <c r="AP1864" i="8"/>
  <c r="AO1864" i="8"/>
  <c r="AN1864" i="8"/>
  <c r="AM1864" i="8"/>
  <c r="AL1864" i="8"/>
  <c r="AT1928" i="8"/>
  <c r="AS1928" i="8"/>
  <c r="AR1928" i="8"/>
  <c r="AQ1928" i="8"/>
  <c r="AP1928" i="8"/>
  <c r="AO1928" i="8"/>
  <c r="AN1928" i="8"/>
  <c r="AM1928" i="8"/>
  <c r="AL1928" i="8"/>
  <c r="AT1877" i="8"/>
  <c r="AS1877" i="8"/>
  <c r="AR1877" i="8"/>
  <c r="AQ1877" i="8"/>
  <c r="AP1877" i="8"/>
  <c r="AO1877" i="8"/>
  <c r="AN1877" i="8"/>
  <c r="AM1877" i="8"/>
  <c r="AL1877" i="8"/>
  <c r="AT1941" i="8"/>
  <c r="AS1941" i="8"/>
  <c r="AR1941" i="8"/>
  <c r="AQ1941" i="8"/>
  <c r="AP1941" i="8"/>
  <c r="AO1941" i="8"/>
  <c r="AN1941" i="8"/>
  <c r="AM1941" i="8"/>
  <c r="AL1941" i="8"/>
  <c r="AT1935" i="8"/>
  <c r="AS1935" i="8"/>
  <c r="AR1935" i="8"/>
  <c r="AQ1935" i="8"/>
  <c r="AP1935" i="8"/>
  <c r="AO1935" i="8"/>
  <c r="AN1935" i="8"/>
  <c r="AM1935" i="8"/>
  <c r="AL1935" i="8"/>
  <c r="AT1884" i="8"/>
  <c r="AS1884" i="8"/>
  <c r="AR1884" i="8"/>
  <c r="AQ1884" i="8"/>
  <c r="AP1884" i="8"/>
  <c r="AO1884" i="8"/>
  <c r="AN1884" i="8"/>
  <c r="AM1884" i="8"/>
  <c r="AL1884" i="8"/>
  <c r="AT1841" i="8"/>
  <c r="AS1841" i="8"/>
  <c r="AR1841" i="8"/>
  <c r="AQ1841" i="8"/>
  <c r="AP1841" i="8"/>
  <c r="AO1841" i="8"/>
  <c r="AN1841" i="8"/>
  <c r="AM1841" i="8"/>
  <c r="AL1841" i="8"/>
  <c r="AT1905" i="8"/>
  <c r="AS1905" i="8"/>
  <c r="AR1905" i="8"/>
  <c r="AQ1905" i="8"/>
  <c r="AP1905" i="8"/>
  <c r="AO1905" i="8"/>
  <c r="AN1905" i="8"/>
  <c r="AM1905" i="8"/>
  <c r="AL1905" i="8"/>
  <c r="AT1886" i="8"/>
  <c r="AS1886" i="8"/>
  <c r="AR1886" i="8"/>
  <c r="AQ1886" i="8"/>
  <c r="AP1886" i="8"/>
  <c r="AO1886" i="8"/>
  <c r="AN1886" i="8"/>
  <c r="AM1886" i="8"/>
  <c r="AL1886" i="8"/>
  <c r="AT1851" i="8"/>
  <c r="AS1851" i="8"/>
  <c r="AR1851" i="8"/>
  <c r="AQ1851" i="8"/>
  <c r="AP1851" i="8"/>
  <c r="AO1851" i="8"/>
  <c r="AN1851" i="8"/>
  <c r="AM1851" i="8"/>
  <c r="AL1851" i="8"/>
  <c r="AT1915" i="8"/>
  <c r="AS1915" i="8"/>
  <c r="AR1915" i="8"/>
  <c r="AQ1915" i="8"/>
  <c r="AP1915" i="8"/>
  <c r="AO1915" i="8"/>
  <c r="AN1915" i="8"/>
  <c r="AM1915" i="8"/>
  <c r="AL1915" i="8"/>
  <c r="G70" i="1"/>
  <c r="O129" i="8"/>
  <c r="K129" i="8"/>
  <c r="O108" i="1"/>
  <c r="K108" i="1"/>
  <c r="J87" i="1"/>
  <c r="J36" i="1"/>
  <c r="O128" i="8"/>
  <c r="K128" i="8"/>
  <c r="J69" i="8"/>
  <c r="J52" i="8"/>
  <c r="G47" i="1"/>
  <c r="BK84" i="9"/>
  <c r="BJ84" i="9"/>
  <c r="BI84" i="9"/>
  <c r="BH84" i="9"/>
  <c r="BG84" i="9"/>
  <c r="BF84" i="9"/>
  <c r="BE84" i="9"/>
  <c r="BD84" i="9"/>
  <c r="BC84" i="9"/>
  <c r="BK86" i="9"/>
  <c r="BJ86" i="9"/>
  <c r="BI86" i="9"/>
  <c r="BH86" i="9"/>
  <c r="BG86" i="9"/>
  <c r="BF86" i="9"/>
  <c r="BE86" i="9"/>
  <c r="BD86" i="9"/>
  <c r="BC86" i="9"/>
  <c r="AT1910" i="9"/>
  <c r="AS1910" i="9"/>
  <c r="AR1910" i="9"/>
  <c r="AQ1910" i="9"/>
  <c r="AP1910" i="9"/>
  <c r="AO1910" i="9"/>
  <c r="AN1910" i="9"/>
  <c r="AM1910" i="9"/>
  <c r="AL1910" i="9"/>
  <c r="BK33" i="9"/>
  <c r="BJ33" i="9"/>
  <c r="BI33" i="9"/>
  <c r="BH33" i="9"/>
  <c r="BG33" i="9"/>
  <c r="BF33" i="9"/>
  <c r="BE33" i="9"/>
  <c r="BD33" i="9"/>
  <c r="BC33" i="9"/>
  <c r="AT1890" i="9"/>
  <c r="AS1890" i="9"/>
  <c r="AR1890" i="9"/>
  <c r="AQ1890" i="9"/>
  <c r="AP1890" i="9"/>
  <c r="AO1890" i="9"/>
  <c r="AN1890" i="9"/>
  <c r="AM1890" i="9"/>
  <c r="AL1890" i="9"/>
  <c r="BK43" i="9"/>
  <c r="BJ43" i="9"/>
  <c r="BI43" i="9"/>
  <c r="BH43" i="9"/>
  <c r="BG43" i="9"/>
  <c r="BF43" i="9"/>
  <c r="BE43" i="9"/>
  <c r="BD43" i="9"/>
  <c r="BC43" i="9"/>
  <c r="AT1803" i="9"/>
  <c r="AS1803" i="9"/>
  <c r="AR1803" i="9"/>
  <c r="AQ1803" i="9"/>
  <c r="AP1803" i="9"/>
  <c r="AO1803" i="9"/>
  <c r="AN1803" i="9"/>
  <c r="AM1803" i="9"/>
  <c r="AL1803" i="9"/>
  <c r="AT1732" i="9"/>
  <c r="AS1732" i="9"/>
  <c r="AR1732" i="9"/>
  <c r="AQ1732" i="9"/>
  <c r="AP1732" i="9"/>
  <c r="AO1732" i="9"/>
  <c r="AN1732" i="9"/>
  <c r="AM1732" i="9"/>
  <c r="AL1732" i="9"/>
  <c r="AT1766" i="9"/>
  <c r="AS1766" i="9"/>
  <c r="AR1766" i="9"/>
  <c r="AQ1766" i="9"/>
  <c r="AP1766" i="9"/>
  <c r="AO1766" i="9"/>
  <c r="AN1766" i="9"/>
  <c r="AM1766" i="9"/>
  <c r="AL1766" i="9"/>
  <c r="AT1807" i="9"/>
  <c r="AS1807" i="9"/>
  <c r="AR1807" i="9"/>
  <c r="AQ1807" i="9"/>
  <c r="AP1807" i="9"/>
  <c r="AO1807" i="9"/>
  <c r="AN1807" i="9"/>
  <c r="AM1807" i="9"/>
  <c r="AL1807" i="9"/>
  <c r="AT1841" i="9"/>
  <c r="AS1841" i="9"/>
  <c r="AR1841" i="9"/>
  <c r="AQ1841" i="9"/>
  <c r="AP1841" i="9"/>
  <c r="AO1841" i="9"/>
  <c r="AN1841" i="9"/>
  <c r="AM1841" i="9"/>
  <c r="AL1841" i="9"/>
  <c r="AT1624" i="9"/>
  <c r="AS1624" i="9"/>
  <c r="AR1624" i="9"/>
  <c r="AQ1624" i="9"/>
  <c r="AP1624" i="9"/>
  <c r="AO1624" i="9"/>
  <c r="AN1624" i="9"/>
  <c r="AM1624" i="9"/>
  <c r="AL1624" i="9"/>
  <c r="AT1642" i="9"/>
  <c r="AS1642" i="9"/>
  <c r="AR1642" i="9"/>
  <c r="AQ1642" i="9"/>
  <c r="AP1642" i="9"/>
  <c r="AO1642" i="9"/>
  <c r="AN1642" i="9"/>
  <c r="AM1642" i="9"/>
  <c r="AL1642" i="9"/>
  <c r="AT1429" i="9"/>
  <c r="AS1429" i="9"/>
  <c r="AR1429" i="9"/>
  <c r="AQ1429" i="9"/>
  <c r="AP1429" i="9"/>
  <c r="AO1429" i="9"/>
  <c r="AN1429" i="9"/>
  <c r="AM1429" i="9"/>
  <c r="AL1429" i="9"/>
  <c r="AT1652" i="9"/>
  <c r="AS1652" i="9"/>
  <c r="AR1652" i="9"/>
  <c r="AQ1652" i="9"/>
  <c r="AP1652" i="9"/>
  <c r="AO1652" i="9"/>
  <c r="AN1652" i="9"/>
  <c r="AM1652" i="9"/>
  <c r="AL1652" i="9"/>
  <c r="AT1693" i="9"/>
  <c r="AS1693" i="9"/>
  <c r="AR1693" i="9"/>
  <c r="AQ1693" i="9"/>
  <c r="AP1693" i="9"/>
  <c r="AO1693" i="9"/>
  <c r="AN1693" i="9"/>
  <c r="AM1693" i="9"/>
  <c r="AL1693" i="9"/>
  <c r="AT1548" i="9"/>
  <c r="AS1548" i="9"/>
  <c r="AR1548" i="9"/>
  <c r="AQ1548" i="9"/>
  <c r="AP1548" i="9"/>
  <c r="AO1548" i="9"/>
  <c r="AN1548" i="9"/>
  <c r="AM1548" i="9"/>
  <c r="AL1548" i="9"/>
  <c r="AT1474" i="9"/>
  <c r="AS1474" i="9"/>
  <c r="AR1474" i="9"/>
  <c r="AQ1474" i="9"/>
  <c r="AP1474" i="9"/>
  <c r="AO1474" i="9"/>
  <c r="AN1474" i="9"/>
  <c r="AM1474" i="9"/>
  <c r="AL1474" i="9"/>
  <c r="AT1413" i="9"/>
  <c r="AS1413" i="9"/>
  <c r="AR1413" i="9"/>
  <c r="AQ1413" i="9"/>
  <c r="AP1413" i="9"/>
  <c r="AO1413" i="9"/>
  <c r="AN1413" i="9"/>
  <c r="AM1413" i="9"/>
  <c r="AL1413" i="9"/>
  <c r="AT1343" i="9"/>
  <c r="AS1343" i="9"/>
  <c r="AR1343" i="9"/>
  <c r="AQ1343" i="9"/>
  <c r="AP1343" i="9"/>
  <c r="AO1343" i="9"/>
  <c r="AN1343" i="9"/>
  <c r="AM1343" i="9"/>
  <c r="AL1343" i="9"/>
  <c r="AT1414" i="9"/>
  <c r="AS1414" i="9"/>
  <c r="AR1414" i="9"/>
  <c r="AQ1414" i="9"/>
  <c r="AP1414" i="9"/>
  <c r="AO1414" i="9"/>
  <c r="AN1414" i="9"/>
  <c r="AM1414" i="9"/>
  <c r="AL1414" i="9"/>
  <c r="AT1417" i="9"/>
  <c r="AS1417" i="9"/>
  <c r="AR1417" i="9"/>
  <c r="AQ1417" i="9"/>
  <c r="AP1417" i="9"/>
  <c r="AO1417" i="9"/>
  <c r="AN1417" i="9"/>
  <c r="AM1417" i="9"/>
  <c r="AL1417" i="9"/>
  <c r="AT1333" i="9"/>
  <c r="AS1333" i="9"/>
  <c r="AR1333" i="9"/>
  <c r="AQ1333" i="9"/>
  <c r="AP1333" i="9"/>
  <c r="AO1333" i="9"/>
  <c r="AN1333" i="9"/>
  <c r="AM1333" i="9"/>
  <c r="AL1333" i="9"/>
  <c r="AT1354" i="9"/>
  <c r="AS1354" i="9"/>
  <c r="AR1354" i="9"/>
  <c r="AQ1354" i="9"/>
  <c r="AP1354" i="9"/>
  <c r="AO1354" i="9"/>
  <c r="AN1354" i="9"/>
  <c r="AM1354" i="9"/>
  <c r="AL1354" i="9"/>
  <c r="AT1284" i="9"/>
  <c r="AS1284" i="9"/>
  <c r="AR1284" i="9"/>
  <c r="AQ1284" i="9"/>
  <c r="AP1284" i="9"/>
  <c r="AO1284" i="9"/>
  <c r="AN1284" i="9"/>
  <c r="AM1284" i="9"/>
  <c r="AL1284" i="9"/>
  <c r="AT1326" i="9"/>
  <c r="AS1326" i="9"/>
  <c r="AR1326" i="9"/>
  <c r="AQ1326" i="9"/>
  <c r="AP1326" i="9"/>
  <c r="AO1326" i="9"/>
  <c r="AN1326" i="9"/>
  <c r="AM1326" i="9"/>
  <c r="AL1326" i="9"/>
  <c r="AT1256" i="9"/>
  <c r="AS1256" i="9"/>
  <c r="AR1256" i="9"/>
  <c r="AQ1256" i="9"/>
  <c r="AP1256" i="9"/>
  <c r="AO1256" i="9"/>
  <c r="AN1256" i="9"/>
  <c r="AM1256" i="9"/>
  <c r="AL1256" i="9"/>
  <c r="AT1202" i="9"/>
  <c r="AS1202" i="9"/>
  <c r="AR1202" i="9"/>
  <c r="AQ1202" i="9"/>
  <c r="AP1202" i="9"/>
  <c r="AO1202" i="9"/>
  <c r="AN1202" i="9"/>
  <c r="AM1202" i="9"/>
  <c r="AL1202" i="9"/>
  <c r="AT1140" i="9"/>
  <c r="AS1140" i="9"/>
  <c r="AR1140" i="9"/>
  <c r="AQ1140" i="9"/>
  <c r="AP1140" i="9"/>
  <c r="AO1140" i="9"/>
  <c r="AN1140" i="9"/>
  <c r="AM1140" i="9"/>
  <c r="AL1140" i="9"/>
  <c r="AT1194" i="9"/>
  <c r="AS1194" i="9"/>
  <c r="AR1194" i="9"/>
  <c r="AQ1194" i="9"/>
  <c r="AP1194" i="9"/>
  <c r="AO1194" i="9"/>
  <c r="AN1194" i="9"/>
  <c r="AM1194" i="9"/>
  <c r="AL1194" i="9"/>
  <c r="AT1151" i="9"/>
  <c r="AS1151" i="9"/>
  <c r="AR1151" i="9"/>
  <c r="AQ1151" i="9"/>
  <c r="AP1151" i="9"/>
  <c r="AO1151" i="9"/>
  <c r="AN1151" i="9"/>
  <c r="AM1151" i="9"/>
  <c r="AL1151" i="9"/>
  <c r="AT1099" i="9"/>
  <c r="AS1099" i="9"/>
  <c r="AR1099" i="9"/>
  <c r="AQ1099" i="9"/>
  <c r="AP1099" i="9"/>
  <c r="AO1099" i="9"/>
  <c r="AN1099" i="9"/>
  <c r="AM1099" i="9"/>
  <c r="AL1099" i="9"/>
  <c r="AT1118" i="9"/>
  <c r="AS1118" i="9"/>
  <c r="AR1118" i="9"/>
  <c r="AQ1118" i="9"/>
  <c r="AP1118" i="9"/>
  <c r="AO1118" i="9"/>
  <c r="AN1118" i="9"/>
  <c r="AM1118" i="9"/>
  <c r="AL1118" i="9"/>
  <c r="AT1053" i="9"/>
  <c r="AS1053" i="9"/>
  <c r="AR1053" i="9"/>
  <c r="AQ1053" i="9"/>
  <c r="AP1053" i="9"/>
  <c r="AO1053" i="9"/>
  <c r="AN1053" i="9"/>
  <c r="AM1053" i="9"/>
  <c r="AL1053" i="9"/>
  <c r="AT1056" i="9"/>
  <c r="AS1056" i="9"/>
  <c r="AR1056" i="9"/>
  <c r="AQ1056" i="9"/>
  <c r="AP1056" i="9"/>
  <c r="AO1056" i="9"/>
  <c r="AN1056" i="9"/>
  <c r="AM1056" i="9"/>
  <c r="AL1056" i="9"/>
  <c r="AT981" i="9"/>
  <c r="AS981" i="9"/>
  <c r="AR981" i="9"/>
  <c r="AQ981" i="9"/>
  <c r="AP981" i="9"/>
  <c r="AO981" i="9"/>
  <c r="AN981" i="9"/>
  <c r="AM981" i="9"/>
  <c r="AL981" i="9"/>
  <c r="AT970" i="9"/>
  <c r="AS970" i="9"/>
  <c r="AR970" i="9"/>
  <c r="AQ970" i="9"/>
  <c r="AP970" i="9"/>
  <c r="AO970" i="9"/>
  <c r="AN970" i="9"/>
  <c r="AM970" i="9"/>
  <c r="AL970" i="9"/>
  <c r="AR911" i="9"/>
  <c r="AQ911" i="9"/>
  <c r="AP911" i="9"/>
  <c r="AO911" i="9"/>
  <c r="AN911" i="9"/>
  <c r="AM911" i="9"/>
  <c r="AL911" i="9"/>
  <c r="AT911" i="9"/>
  <c r="AS911" i="9"/>
  <c r="AT108" i="9"/>
  <c r="AS108" i="9"/>
  <c r="AR108" i="9"/>
  <c r="AQ108" i="9"/>
  <c r="AP108" i="9"/>
  <c r="AO108" i="9"/>
  <c r="AN108" i="9"/>
  <c r="AM108" i="9"/>
  <c r="AL108" i="9"/>
  <c r="AT98" i="9"/>
  <c r="AS98" i="9"/>
  <c r="AR98" i="9"/>
  <c r="AQ98" i="9"/>
  <c r="AP98" i="9"/>
  <c r="AO98" i="9"/>
  <c r="AN98" i="9"/>
  <c r="AM98" i="9"/>
  <c r="AL98" i="9"/>
  <c r="AT68" i="9"/>
  <c r="AS68" i="9"/>
  <c r="AR68" i="9"/>
  <c r="AQ68" i="9"/>
  <c r="AP68" i="9"/>
  <c r="AO68" i="9"/>
  <c r="AN68" i="9"/>
  <c r="AM68" i="9"/>
  <c r="AL68" i="9"/>
  <c r="AT33" i="9"/>
  <c r="AS33" i="9"/>
  <c r="AR33" i="9"/>
  <c r="AQ33" i="9"/>
  <c r="AP33" i="9"/>
  <c r="AO33" i="9"/>
  <c r="AN33" i="9"/>
  <c r="AM33" i="9"/>
  <c r="AL33" i="9"/>
  <c r="K89" i="1"/>
  <c r="G114" i="1"/>
  <c r="L129" i="7"/>
  <c r="I80" i="7"/>
  <c r="O128" i="1"/>
  <c r="K128" i="1"/>
  <c r="BK47" i="8"/>
  <c r="BJ47" i="8"/>
  <c r="BI47" i="8"/>
  <c r="BH47" i="8"/>
  <c r="BG47" i="8"/>
  <c r="BF47" i="8"/>
  <c r="BE47" i="8"/>
  <c r="BD47" i="8"/>
  <c r="BC47" i="8"/>
  <c r="AR79" i="8"/>
  <c r="AQ79" i="8"/>
  <c r="AP79" i="8"/>
  <c r="AO79" i="8"/>
  <c r="AN79" i="8"/>
  <c r="AM79" i="8"/>
  <c r="AL79" i="8"/>
  <c r="AT79" i="8"/>
  <c r="AS79" i="8"/>
  <c r="BK38" i="8"/>
  <c r="BJ38" i="8"/>
  <c r="BI38" i="8"/>
  <c r="BH38" i="8"/>
  <c r="BG38" i="8"/>
  <c r="BF38" i="8"/>
  <c r="BE38" i="8"/>
  <c r="BD38" i="8"/>
  <c r="BC38" i="8"/>
  <c r="AT62" i="8"/>
  <c r="AS62" i="8"/>
  <c r="AR62" i="8"/>
  <c r="AQ62" i="8"/>
  <c r="AP62" i="8"/>
  <c r="AO62" i="8"/>
  <c r="AN62" i="8"/>
  <c r="AM62" i="8"/>
  <c r="AL62" i="8"/>
  <c r="BK23" i="8"/>
  <c r="BJ23" i="8"/>
  <c r="BI23" i="8"/>
  <c r="BH23" i="8"/>
  <c r="BG23" i="8"/>
  <c r="BF23" i="8"/>
  <c r="BE23" i="8"/>
  <c r="BD23" i="8"/>
  <c r="BC23" i="8"/>
  <c r="BK9" i="8"/>
  <c r="BJ9" i="8"/>
  <c r="BI9" i="8"/>
  <c r="BH9" i="8"/>
  <c r="BG9" i="8"/>
  <c r="BF9" i="8"/>
  <c r="BE9" i="8"/>
  <c r="BD9" i="8"/>
  <c r="BC9" i="8"/>
  <c r="AT98" i="8"/>
  <c r="AS98" i="8"/>
  <c r="AR98" i="8"/>
  <c r="AQ98" i="8"/>
  <c r="AP98" i="8"/>
  <c r="AO98" i="8"/>
  <c r="AN98" i="8"/>
  <c r="AM98" i="8"/>
  <c r="AL98" i="8"/>
  <c r="AT1020" i="8"/>
  <c r="AS1020" i="8"/>
  <c r="AR1020" i="8"/>
  <c r="AQ1020" i="8"/>
  <c r="AP1020" i="8"/>
  <c r="AO1020" i="8"/>
  <c r="AN1020" i="8"/>
  <c r="AM1020" i="8"/>
  <c r="AL1020" i="8"/>
  <c r="AR1223" i="8"/>
  <c r="AQ1223" i="8"/>
  <c r="AP1223" i="8"/>
  <c r="AO1223" i="8"/>
  <c r="AN1223" i="8"/>
  <c r="AM1223" i="8"/>
  <c r="AL1223" i="8"/>
  <c r="AT1223" i="8"/>
  <c r="AS1223" i="8"/>
  <c r="AT1351" i="8"/>
  <c r="AS1351" i="8"/>
  <c r="AR1351" i="8"/>
  <c r="AQ1351" i="8"/>
  <c r="AP1351" i="8"/>
  <c r="AO1351" i="8"/>
  <c r="AN1351" i="8"/>
  <c r="AM1351" i="8"/>
  <c r="AL1351" i="8"/>
  <c r="AT985" i="8"/>
  <c r="AS985" i="8"/>
  <c r="AR985" i="8"/>
  <c r="AQ985" i="8"/>
  <c r="AP985" i="8"/>
  <c r="AO985" i="8"/>
  <c r="AN985" i="8"/>
  <c r="AM985" i="8"/>
  <c r="AL985" i="8"/>
  <c r="AT934" i="8"/>
  <c r="AS934" i="8"/>
  <c r="AR934" i="8"/>
  <c r="AQ934" i="8"/>
  <c r="AP934" i="8"/>
  <c r="AO934" i="8"/>
  <c r="AN934" i="8"/>
  <c r="AM934" i="8"/>
  <c r="AL934" i="8"/>
  <c r="AT1059" i="8"/>
  <c r="AS1059" i="8"/>
  <c r="AR1059" i="8"/>
  <c r="AQ1059" i="8"/>
  <c r="AP1059" i="8"/>
  <c r="AO1059" i="8"/>
  <c r="AN1059" i="8"/>
  <c r="AM1059" i="8"/>
  <c r="AL1059" i="8"/>
  <c r="AT931" i="8"/>
  <c r="AS931" i="8"/>
  <c r="AR931" i="8"/>
  <c r="AQ931" i="8"/>
  <c r="AP931" i="8"/>
  <c r="AO931" i="8"/>
  <c r="AN931" i="8"/>
  <c r="AM931" i="8"/>
  <c r="AL931" i="8"/>
  <c r="AT86" i="8"/>
  <c r="AS86" i="8"/>
  <c r="AR86" i="8"/>
  <c r="AQ86" i="8"/>
  <c r="AP86" i="8"/>
  <c r="AO86" i="8"/>
  <c r="AN86" i="8"/>
  <c r="AM86" i="8"/>
  <c r="AL86" i="8"/>
  <c r="BK112" i="8"/>
  <c r="BJ112" i="8"/>
  <c r="BI112" i="8"/>
  <c r="BH112" i="8"/>
  <c r="BG112" i="8"/>
  <c r="BF112" i="8"/>
  <c r="BE112" i="8"/>
  <c r="BD112" i="8"/>
  <c r="BC112" i="8"/>
  <c r="AT909" i="8"/>
  <c r="AS909" i="8"/>
  <c r="AR909" i="8"/>
  <c r="AQ909" i="8"/>
  <c r="AP909" i="8"/>
  <c r="AO909" i="8"/>
  <c r="AN909" i="8"/>
  <c r="AM909" i="8"/>
  <c r="AL909" i="8"/>
  <c r="AT1037" i="8"/>
  <c r="AS1037" i="8"/>
  <c r="AR1037" i="8"/>
  <c r="AQ1037" i="8"/>
  <c r="AP1037" i="8"/>
  <c r="AO1037" i="8"/>
  <c r="AN1037" i="8"/>
  <c r="AM1037" i="8"/>
  <c r="AL1037" i="8"/>
  <c r="AT1010" i="8"/>
  <c r="AS1010" i="8"/>
  <c r="AR1010" i="8"/>
  <c r="AQ1010" i="8"/>
  <c r="AP1010" i="8"/>
  <c r="AO1010" i="8"/>
  <c r="AN1010" i="8"/>
  <c r="AM1010" i="8"/>
  <c r="AL1010" i="8"/>
  <c r="AT943" i="8"/>
  <c r="AS943" i="8"/>
  <c r="AR943" i="8"/>
  <c r="AQ943" i="8"/>
  <c r="AP943" i="8"/>
  <c r="AO943" i="8"/>
  <c r="AN943" i="8"/>
  <c r="AM943" i="8"/>
  <c r="AL943" i="8"/>
  <c r="AT1079" i="8"/>
  <c r="AS1079" i="8"/>
  <c r="AR1079" i="8"/>
  <c r="AQ1079" i="8"/>
  <c r="AP1079" i="8"/>
  <c r="AO1079" i="8"/>
  <c r="AN1079" i="8"/>
  <c r="AM1079" i="8"/>
  <c r="AL1079" i="8"/>
  <c r="AT1189" i="8"/>
  <c r="AS1189" i="8"/>
  <c r="AR1189" i="8"/>
  <c r="AQ1189" i="8"/>
  <c r="AP1189" i="8"/>
  <c r="AO1189" i="8"/>
  <c r="AN1189" i="8"/>
  <c r="AM1189" i="8"/>
  <c r="AL1189" i="8"/>
  <c r="AT1317" i="8"/>
  <c r="AS1317" i="8"/>
  <c r="AR1317" i="8"/>
  <c r="AQ1317" i="8"/>
  <c r="AP1317" i="8"/>
  <c r="AO1317" i="8"/>
  <c r="AN1317" i="8"/>
  <c r="AM1317" i="8"/>
  <c r="AL1317" i="8"/>
  <c r="AT1250" i="8"/>
  <c r="AS1250" i="8"/>
  <c r="AR1250" i="8"/>
  <c r="AQ1250" i="8"/>
  <c r="AP1250" i="8"/>
  <c r="AO1250" i="8"/>
  <c r="AN1250" i="8"/>
  <c r="AM1250" i="8"/>
  <c r="AL1250" i="8"/>
  <c r="AT1314" i="8"/>
  <c r="AS1314" i="8"/>
  <c r="AR1314" i="8"/>
  <c r="AQ1314" i="8"/>
  <c r="AP1314" i="8"/>
  <c r="AO1314" i="8"/>
  <c r="AN1314" i="8"/>
  <c r="AM1314" i="8"/>
  <c r="AL1314" i="8"/>
  <c r="AR1196" i="8"/>
  <c r="AQ1196" i="8"/>
  <c r="AP1196" i="8"/>
  <c r="AO1196" i="8"/>
  <c r="AN1196" i="8"/>
  <c r="AM1196" i="8"/>
  <c r="AL1196" i="8"/>
  <c r="AT1196" i="8"/>
  <c r="AS1196" i="8"/>
  <c r="AT1324" i="8"/>
  <c r="AS1324" i="8"/>
  <c r="AR1324" i="8"/>
  <c r="AQ1324" i="8"/>
  <c r="AP1324" i="8"/>
  <c r="AO1324" i="8"/>
  <c r="AN1324" i="8"/>
  <c r="AM1324" i="8"/>
  <c r="AL1324" i="8"/>
  <c r="AT1129" i="8"/>
  <c r="AS1129" i="8"/>
  <c r="AR1129" i="8"/>
  <c r="AQ1129" i="8"/>
  <c r="AP1129" i="8"/>
  <c r="AO1129" i="8"/>
  <c r="AN1129" i="8"/>
  <c r="AM1129" i="8"/>
  <c r="AL1129" i="8"/>
  <c r="AT1257" i="8"/>
  <c r="AS1257" i="8"/>
  <c r="AR1257" i="8"/>
  <c r="AQ1257" i="8"/>
  <c r="AP1257" i="8"/>
  <c r="AO1257" i="8"/>
  <c r="AN1257" i="8"/>
  <c r="AM1257" i="8"/>
  <c r="AL1257" i="8"/>
  <c r="AT1070" i="8"/>
  <c r="AS1070" i="8"/>
  <c r="AR1070" i="8"/>
  <c r="AQ1070" i="8"/>
  <c r="AP1070" i="8"/>
  <c r="AO1070" i="8"/>
  <c r="AN1070" i="8"/>
  <c r="AM1070" i="8"/>
  <c r="AL1070" i="8"/>
  <c r="AT1198" i="8"/>
  <c r="AS1198" i="8"/>
  <c r="AR1198" i="8"/>
  <c r="AQ1198" i="8"/>
  <c r="AP1198" i="8"/>
  <c r="AO1198" i="8"/>
  <c r="AN1198" i="8"/>
  <c r="AM1198" i="8"/>
  <c r="AL1198" i="8"/>
  <c r="AT1326" i="8"/>
  <c r="AS1326" i="8"/>
  <c r="AR1326" i="8"/>
  <c r="AQ1326" i="8"/>
  <c r="AP1326" i="8"/>
  <c r="AO1326" i="8"/>
  <c r="AN1326" i="8"/>
  <c r="AM1326" i="8"/>
  <c r="AL1326" i="8"/>
  <c r="AT1139" i="8"/>
  <c r="AS1139" i="8"/>
  <c r="AR1139" i="8"/>
  <c r="AQ1139" i="8"/>
  <c r="AP1139" i="8"/>
  <c r="AO1139" i="8"/>
  <c r="AN1139" i="8"/>
  <c r="AM1139" i="8"/>
  <c r="AL1139" i="8"/>
  <c r="AT1203" i="8"/>
  <c r="AS1203" i="8"/>
  <c r="AR1203" i="8"/>
  <c r="AQ1203" i="8"/>
  <c r="AP1203" i="8"/>
  <c r="AO1203" i="8"/>
  <c r="AN1203" i="8"/>
  <c r="AM1203" i="8"/>
  <c r="AL1203" i="8"/>
  <c r="AT1096" i="8"/>
  <c r="AS1096" i="8"/>
  <c r="AR1096" i="8"/>
  <c r="AQ1096" i="8"/>
  <c r="AP1096" i="8"/>
  <c r="AO1096" i="8"/>
  <c r="AN1096" i="8"/>
  <c r="AM1096" i="8"/>
  <c r="AL1096" i="8"/>
  <c r="AT1224" i="8"/>
  <c r="AS1224" i="8"/>
  <c r="AR1224" i="8"/>
  <c r="AQ1224" i="8"/>
  <c r="AP1224" i="8"/>
  <c r="AO1224" i="8"/>
  <c r="AN1224" i="8"/>
  <c r="AM1224" i="8"/>
  <c r="AL1224" i="8"/>
  <c r="AT1352" i="8"/>
  <c r="AS1352" i="8"/>
  <c r="AR1352" i="8"/>
  <c r="AQ1352" i="8"/>
  <c r="AP1352" i="8"/>
  <c r="AO1352" i="8"/>
  <c r="AN1352" i="8"/>
  <c r="AM1352" i="8"/>
  <c r="AL1352" i="8"/>
  <c r="AT1438" i="8"/>
  <c r="AS1438" i="8"/>
  <c r="AR1438" i="8"/>
  <c r="AQ1438" i="8"/>
  <c r="AP1438" i="8"/>
  <c r="AO1438" i="8"/>
  <c r="AN1438" i="8"/>
  <c r="AM1438" i="8"/>
  <c r="AL1438" i="8"/>
  <c r="AT1502" i="8"/>
  <c r="AS1502" i="8"/>
  <c r="AR1502" i="8"/>
  <c r="AQ1502" i="8"/>
  <c r="AP1502" i="8"/>
  <c r="AO1502" i="8"/>
  <c r="AN1502" i="8"/>
  <c r="AM1502" i="8"/>
  <c r="AL1502" i="8"/>
  <c r="AT1630" i="8"/>
  <c r="AS1630" i="8"/>
  <c r="AR1630" i="8"/>
  <c r="AQ1630" i="8"/>
  <c r="AP1630" i="8"/>
  <c r="AO1630" i="8"/>
  <c r="AN1630" i="8"/>
  <c r="AM1630" i="8"/>
  <c r="AL1630" i="8"/>
  <c r="AT1451" i="8"/>
  <c r="AS1451" i="8"/>
  <c r="AR1451" i="8"/>
  <c r="AQ1451" i="8"/>
  <c r="AP1451" i="8"/>
  <c r="AO1451" i="8"/>
  <c r="AN1451" i="8"/>
  <c r="AM1451" i="8"/>
  <c r="AL1451" i="8"/>
  <c r="AR1579" i="8"/>
  <c r="AQ1579" i="8"/>
  <c r="AP1579" i="8"/>
  <c r="AO1579" i="8"/>
  <c r="AN1579" i="8"/>
  <c r="AM1579" i="8"/>
  <c r="AL1579" i="8"/>
  <c r="AT1579" i="8"/>
  <c r="AS1579" i="8"/>
  <c r="AT1420" i="8"/>
  <c r="AS1420" i="8"/>
  <c r="AR1420" i="8"/>
  <c r="AQ1420" i="8"/>
  <c r="AP1420" i="8"/>
  <c r="AO1420" i="8"/>
  <c r="AN1420" i="8"/>
  <c r="AM1420" i="8"/>
  <c r="AL1420" i="8"/>
  <c r="AT1536" i="8"/>
  <c r="AS1536" i="8"/>
  <c r="AR1536" i="8"/>
  <c r="AQ1536" i="8"/>
  <c r="AP1536" i="8"/>
  <c r="AO1536" i="8"/>
  <c r="AN1536" i="8"/>
  <c r="AM1536" i="8"/>
  <c r="AL1536" i="8"/>
  <c r="AT1705" i="8"/>
  <c r="AS1705" i="8"/>
  <c r="AR1705" i="8"/>
  <c r="AQ1705" i="8"/>
  <c r="AP1705" i="8"/>
  <c r="AO1705" i="8"/>
  <c r="AN1705" i="8"/>
  <c r="AM1705" i="8"/>
  <c r="AL1705" i="8"/>
  <c r="AT1850" i="8"/>
  <c r="AS1850" i="8"/>
  <c r="AR1850" i="8"/>
  <c r="AQ1850" i="8"/>
  <c r="AP1850" i="8"/>
  <c r="AO1850" i="8"/>
  <c r="AN1850" i="8"/>
  <c r="AM1850" i="8"/>
  <c r="AL1850" i="8"/>
  <c r="AT1597" i="8"/>
  <c r="AS1597" i="8"/>
  <c r="AR1597" i="8"/>
  <c r="AQ1597" i="8"/>
  <c r="AP1597" i="8"/>
  <c r="AO1597" i="8"/>
  <c r="AN1597" i="8"/>
  <c r="AM1597" i="8"/>
  <c r="AL1597" i="8"/>
  <c r="AT1530" i="8"/>
  <c r="AS1530" i="8"/>
  <c r="AR1530" i="8"/>
  <c r="AQ1530" i="8"/>
  <c r="AP1530" i="8"/>
  <c r="AO1530" i="8"/>
  <c r="AN1530" i="8"/>
  <c r="AM1530" i="8"/>
  <c r="AL1530" i="8"/>
  <c r="AT1652" i="8"/>
  <c r="AS1652" i="8"/>
  <c r="AR1652" i="8"/>
  <c r="AQ1652" i="8"/>
  <c r="AP1652" i="8"/>
  <c r="AO1652" i="8"/>
  <c r="AN1652" i="8"/>
  <c r="AM1652" i="8"/>
  <c r="AL1652" i="8"/>
  <c r="AT1495" i="8"/>
  <c r="AS1495" i="8"/>
  <c r="AR1495" i="8"/>
  <c r="AQ1495" i="8"/>
  <c r="AP1495" i="8"/>
  <c r="AO1495" i="8"/>
  <c r="AN1495" i="8"/>
  <c r="AM1495" i="8"/>
  <c r="AL1495" i="8"/>
  <c r="AT1623" i="8"/>
  <c r="AS1623" i="8"/>
  <c r="AR1623" i="8"/>
  <c r="AQ1623" i="8"/>
  <c r="AP1623" i="8"/>
  <c r="AO1623" i="8"/>
  <c r="AN1623" i="8"/>
  <c r="AM1623" i="8"/>
  <c r="AL1623" i="8"/>
  <c r="AT1436" i="8"/>
  <c r="AS1436" i="8"/>
  <c r="AR1436" i="8"/>
  <c r="AQ1436" i="8"/>
  <c r="AP1436" i="8"/>
  <c r="AO1436" i="8"/>
  <c r="AN1436" i="8"/>
  <c r="AM1436" i="8"/>
  <c r="AL1436" i="8"/>
  <c r="AT1628" i="8"/>
  <c r="AS1628" i="8"/>
  <c r="AR1628" i="8"/>
  <c r="AQ1628" i="8"/>
  <c r="AP1628" i="8"/>
  <c r="AO1628" i="8"/>
  <c r="AN1628" i="8"/>
  <c r="AM1628" i="8"/>
  <c r="AL1628" i="8"/>
  <c r="AT1569" i="8"/>
  <c r="AS1569" i="8"/>
  <c r="AR1569" i="8"/>
  <c r="AQ1569" i="8"/>
  <c r="AP1569" i="8"/>
  <c r="AO1569" i="8"/>
  <c r="AN1569" i="8"/>
  <c r="AM1569" i="8"/>
  <c r="AL1569" i="8"/>
  <c r="AT1687" i="8"/>
  <c r="AS1687" i="8"/>
  <c r="AR1687" i="8"/>
  <c r="AQ1687" i="8"/>
  <c r="AP1687" i="8"/>
  <c r="AO1687" i="8"/>
  <c r="AN1687" i="8"/>
  <c r="AM1687" i="8"/>
  <c r="AL1687" i="8"/>
  <c r="AT1676" i="8"/>
  <c r="AS1676" i="8"/>
  <c r="AR1676" i="8"/>
  <c r="AQ1676" i="8"/>
  <c r="AP1676" i="8"/>
  <c r="AO1676" i="8"/>
  <c r="AN1676" i="8"/>
  <c r="AM1676" i="8"/>
  <c r="AL1676" i="8"/>
  <c r="AT1734" i="8"/>
  <c r="AS1734" i="8"/>
  <c r="AR1734" i="8"/>
  <c r="AQ1734" i="8"/>
  <c r="AP1734" i="8"/>
  <c r="AO1734" i="8"/>
  <c r="AN1734" i="8"/>
  <c r="AM1734" i="8"/>
  <c r="AL1734" i="8"/>
  <c r="AT1747" i="8"/>
  <c r="AS1747" i="8"/>
  <c r="AR1747" i="8"/>
  <c r="AQ1747" i="8"/>
  <c r="AP1747" i="8"/>
  <c r="AO1747" i="8"/>
  <c r="AN1747" i="8"/>
  <c r="AM1747" i="8"/>
  <c r="AL1747" i="8"/>
  <c r="AT1688" i="8"/>
  <c r="AS1688" i="8"/>
  <c r="AR1688" i="8"/>
  <c r="AQ1688" i="8"/>
  <c r="AP1688" i="8"/>
  <c r="AO1688" i="8"/>
  <c r="AN1688" i="8"/>
  <c r="AM1688" i="8"/>
  <c r="AL1688" i="8"/>
  <c r="AT1816" i="8"/>
  <c r="AS1816" i="8"/>
  <c r="AR1816" i="8"/>
  <c r="AQ1816" i="8"/>
  <c r="AP1816" i="8"/>
  <c r="AO1816" i="8"/>
  <c r="AN1816" i="8"/>
  <c r="AM1816" i="8"/>
  <c r="AL1816" i="8"/>
  <c r="AN1797" i="8"/>
  <c r="AM1797" i="8"/>
  <c r="AL1797" i="8"/>
  <c r="AT1797" i="8"/>
  <c r="AS1797" i="8"/>
  <c r="AR1797" i="8"/>
  <c r="AQ1797" i="8"/>
  <c r="AP1797" i="8"/>
  <c r="AO1797" i="8"/>
  <c r="AT1794" i="8"/>
  <c r="AS1794" i="8"/>
  <c r="AR1794" i="8"/>
  <c r="AQ1794" i="8"/>
  <c r="AP1794" i="8"/>
  <c r="AO1794" i="8"/>
  <c r="AN1794" i="8"/>
  <c r="AM1794" i="8"/>
  <c r="AL1794" i="8"/>
  <c r="AT1912" i="8"/>
  <c r="AS1912" i="8"/>
  <c r="AR1912" i="8"/>
  <c r="AQ1912" i="8"/>
  <c r="AP1912" i="8"/>
  <c r="AO1912" i="8"/>
  <c r="AN1912" i="8"/>
  <c r="AM1912" i="8"/>
  <c r="AL1912" i="8"/>
  <c r="AP1925" i="8"/>
  <c r="AO1925" i="8"/>
  <c r="AN1925" i="8"/>
  <c r="AM1925" i="8"/>
  <c r="AL1925" i="8"/>
  <c r="AT1925" i="8"/>
  <c r="AS1925" i="8"/>
  <c r="AR1925" i="8"/>
  <c r="AQ1925" i="8"/>
  <c r="AT1868" i="8"/>
  <c r="AS1868" i="8"/>
  <c r="AR1868" i="8"/>
  <c r="AQ1868" i="8"/>
  <c r="AP1868" i="8"/>
  <c r="AO1868" i="8"/>
  <c r="AN1868" i="8"/>
  <c r="AM1868" i="8"/>
  <c r="AL1868" i="8"/>
  <c r="AT1889" i="8"/>
  <c r="AS1889" i="8"/>
  <c r="AR1889" i="8"/>
  <c r="AQ1889" i="8"/>
  <c r="AP1889" i="8"/>
  <c r="AO1889" i="8"/>
  <c r="AN1889" i="8"/>
  <c r="AM1889" i="8"/>
  <c r="AL1889" i="8"/>
  <c r="AT1899" i="8"/>
  <c r="AS1899" i="8"/>
  <c r="AR1899" i="8"/>
  <c r="AQ1899" i="8"/>
  <c r="AP1899" i="8"/>
  <c r="AO1899" i="8"/>
  <c r="AN1899" i="8"/>
  <c r="AM1899" i="8"/>
  <c r="AL1899" i="8"/>
  <c r="O118" i="8"/>
  <c r="K118" i="8"/>
  <c r="L128" i="7"/>
  <c r="J94" i="1"/>
  <c r="O94" i="1"/>
  <c r="O126" i="8"/>
  <c r="K126" i="8"/>
  <c r="K152" i="1"/>
  <c r="O152" i="1"/>
  <c r="K73" i="1"/>
  <c r="P95" i="1"/>
  <c r="G95" i="1"/>
  <c r="BK80" i="9"/>
  <c r="BJ80" i="9"/>
  <c r="BI80" i="9"/>
  <c r="BH80" i="9"/>
  <c r="BG80" i="9"/>
  <c r="BF80" i="9"/>
  <c r="BE80" i="9"/>
  <c r="BD80" i="9"/>
  <c r="BC80" i="9"/>
  <c r="BI91" i="9"/>
  <c r="BH91" i="9"/>
  <c r="BG91" i="9"/>
  <c r="BF91" i="9"/>
  <c r="BE91" i="9"/>
  <c r="BD91" i="9"/>
  <c r="BC91" i="9"/>
  <c r="BK91" i="9"/>
  <c r="BJ91" i="9"/>
  <c r="BK106" i="9"/>
  <c r="BJ106" i="9"/>
  <c r="BI106" i="9"/>
  <c r="BH106" i="9"/>
  <c r="BG106" i="9"/>
  <c r="BF106" i="9"/>
  <c r="BE106" i="9"/>
  <c r="BD106" i="9"/>
  <c r="BC106" i="9"/>
  <c r="BK89" i="9"/>
  <c r="BJ89" i="9"/>
  <c r="BI89" i="9"/>
  <c r="BH89" i="9"/>
  <c r="BG89" i="9"/>
  <c r="BF89" i="9"/>
  <c r="BE89" i="9"/>
  <c r="BD89" i="9"/>
  <c r="BC89" i="9"/>
  <c r="AT1770" i="9"/>
  <c r="AS1770" i="9"/>
  <c r="AR1770" i="9"/>
  <c r="AQ1770" i="9"/>
  <c r="AP1770" i="9"/>
  <c r="AO1770" i="9"/>
  <c r="AN1770" i="9"/>
  <c r="AM1770" i="9"/>
  <c r="AL1770" i="9"/>
  <c r="AT1887" i="9"/>
  <c r="AS1887" i="9"/>
  <c r="AR1887" i="9"/>
  <c r="AQ1887" i="9"/>
  <c r="AP1887" i="9"/>
  <c r="AO1887" i="9"/>
  <c r="AN1887" i="9"/>
  <c r="AM1887" i="9"/>
  <c r="AL1887" i="9"/>
  <c r="AQ1888" i="9"/>
  <c r="AP1888" i="9"/>
  <c r="AO1888" i="9"/>
  <c r="AN1888" i="9"/>
  <c r="AM1888" i="9"/>
  <c r="AL1888" i="9"/>
  <c r="AT1888" i="9"/>
  <c r="AS1888" i="9"/>
  <c r="AR1888" i="9"/>
  <c r="BK15" i="9"/>
  <c r="BJ15" i="9"/>
  <c r="BI15" i="9"/>
  <c r="BH15" i="9"/>
  <c r="BG15" i="9"/>
  <c r="BF15" i="9"/>
  <c r="BE15" i="9"/>
  <c r="BD15" i="9"/>
  <c r="BC15" i="9"/>
  <c r="BK36" i="9"/>
  <c r="BJ36" i="9"/>
  <c r="BI36" i="9"/>
  <c r="BH36" i="9"/>
  <c r="BG36" i="9"/>
  <c r="BF36" i="9"/>
  <c r="BE36" i="9"/>
  <c r="BD36" i="9"/>
  <c r="BC36" i="9"/>
  <c r="BK28" i="9"/>
  <c r="BJ28" i="9"/>
  <c r="BI28" i="9"/>
  <c r="BH28" i="9"/>
  <c r="BG28" i="9"/>
  <c r="BF28" i="9"/>
  <c r="BE28" i="9"/>
  <c r="BD28" i="9"/>
  <c r="BC28" i="9"/>
  <c r="BK39" i="9"/>
  <c r="BJ39" i="9"/>
  <c r="BI39" i="9"/>
  <c r="BH39" i="9"/>
  <c r="BG39" i="9"/>
  <c r="BF39" i="9"/>
  <c r="BE39" i="9"/>
  <c r="BD39" i="9"/>
  <c r="BC39" i="9"/>
  <c r="AT1795" i="9"/>
  <c r="AS1795" i="9"/>
  <c r="AR1795" i="9"/>
  <c r="AQ1795" i="9"/>
  <c r="AP1795" i="9"/>
  <c r="AO1795" i="9"/>
  <c r="AN1795" i="9"/>
  <c r="AM1795" i="9"/>
  <c r="AL1795" i="9"/>
  <c r="AT1731" i="9"/>
  <c r="AS1731" i="9"/>
  <c r="AR1731" i="9"/>
  <c r="AQ1731" i="9"/>
  <c r="AP1731" i="9"/>
  <c r="AO1731" i="9"/>
  <c r="AN1731" i="9"/>
  <c r="AM1731" i="9"/>
  <c r="AL1731" i="9"/>
  <c r="AT1788" i="9"/>
  <c r="AS1788" i="9"/>
  <c r="AR1788" i="9"/>
  <c r="AQ1788" i="9"/>
  <c r="AP1788" i="9"/>
  <c r="AO1788" i="9"/>
  <c r="AN1788" i="9"/>
  <c r="AM1788" i="9"/>
  <c r="AL1788" i="9"/>
  <c r="AT1837" i="9"/>
  <c r="AS1837" i="9"/>
  <c r="AR1837" i="9"/>
  <c r="AQ1837" i="9"/>
  <c r="AP1837" i="9"/>
  <c r="AO1837" i="9"/>
  <c r="AN1837" i="9"/>
  <c r="AM1837" i="9"/>
  <c r="AL1837" i="9"/>
  <c r="AT1663" i="9"/>
  <c r="AS1663" i="9"/>
  <c r="AR1663" i="9"/>
  <c r="AQ1663" i="9"/>
  <c r="AP1663" i="9"/>
  <c r="AO1663" i="9"/>
  <c r="AN1663" i="9"/>
  <c r="AM1663" i="9"/>
  <c r="AL1663" i="9"/>
  <c r="AT1863" i="9"/>
  <c r="AS1863" i="9"/>
  <c r="AR1863" i="9"/>
  <c r="AQ1863" i="9"/>
  <c r="AP1863" i="9"/>
  <c r="AO1863" i="9"/>
  <c r="AN1863" i="9"/>
  <c r="AM1863" i="9"/>
  <c r="AL1863" i="9"/>
  <c r="AT1799" i="9"/>
  <c r="AS1799" i="9"/>
  <c r="AR1799" i="9"/>
  <c r="AQ1799" i="9"/>
  <c r="AP1799" i="9"/>
  <c r="AO1799" i="9"/>
  <c r="AN1799" i="9"/>
  <c r="AM1799" i="9"/>
  <c r="AL1799" i="9"/>
  <c r="AT1840" i="9"/>
  <c r="AS1840" i="9"/>
  <c r="AR1840" i="9"/>
  <c r="AQ1840" i="9"/>
  <c r="AP1840" i="9"/>
  <c r="AO1840" i="9"/>
  <c r="AN1840" i="9"/>
  <c r="AM1840" i="9"/>
  <c r="AL1840" i="9"/>
  <c r="AT1833" i="9"/>
  <c r="AS1833" i="9"/>
  <c r="AR1833" i="9"/>
  <c r="AQ1833" i="9"/>
  <c r="AP1833" i="9"/>
  <c r="AO1833" i="9"/>
  <c r="AN1833" i="9"/>
  <c r="AM1833" i="9"/>
  <c r="AL1833" i="9"/>
  <c r="AT1703" i="9"/>
  <c r="AS1703" i="9"/>
  <c r="AR1703" i="9"/>
  <c r="AQ1703" i="9"/>
  <c r="AP1703" i="9"/>
  <c r="AO1703" i="9"/>
  <c r="AN1703" i="9"/>
  <c r="AM1703" i="9"/>
  <c r="AL1703" i="9"/>
  <c r="AT1616" i="9"/>
  <c r="AS1616" i="9"/>
  <c r="AR1616" i="9"/>
  <c r="AQ1616" i="9"/>
  <c r="AP1616" i="9"/>
  <c r="AO1616" i="9"/>
  <c r="AN1616" i="9"/>
  <c r="AM1616" i="9"/>
  <c r="AL1616" i="9"/>
  <c r="AT1657" i="9"/>
  <c r="AS1657" i="9"/>
  <c r="AR1657" i="9"/>
  <c r="AQ1657" i="9"/>
  <c r="AP1657" i="9"/>
  <c r="AO1657" i="9"/>
  <c r="AN1657" i="9"/>
  <c r="AM1657" i="9"/>
  <c r="AL1657" i="9"/>
  <c r="AT1634" i="9"/>
  <c r="AS1634" i="9"/>
  <c r="AR1634" i="9"/>
  <c r="AQ1634" i="9"/>
  <c r="AP1634" i="9"/>
  <c r="AO1634" i="9"/>
  <c r="AN1634" i="9"/>
  <c r="AM1634" i="9"/>
  <c r="AL1634" i="9"/>
  <c r="AT1570" i="9"/>
  <c r="AS1570" i="9"/>
  <c r="AR1570" i="9"/>
  <c r="AQ1570" i="9"/>
  <c r="AP1570" i="9"/>
  <c r="AO1570" i="9"/>
  <c r="AN1570" i="9"/>
  <c r="AM1570" i="9"/>
  <c r="AL1570" i="9"/>
  <c r="AT1643" i="9"/>
  <c r="AS1643" i="9"/>
  <c r="AR1643" i="9"/>
  <c r="AQ1643" i="9"/>
  <c r="AP1643" i="9"/>
  <c r="AO1643" i="9"/>
  <c r="AN1643" i="9"/>
  <c r="AM1643" i="9"/>
  <c r="AL1643" i="9"/>
  <c r="AT1644" i="9"/>
  <c r="AS1644" i="9"/>
  <c r="AR1644" i="9"/>
  <c r="AQ1644" i="9"/>
  <c r="AP1644" i="9"/>
  <c r="AO1644" i="9"/>
  <c r="AN1644" i="9"/>
  <c r="AM1644" i="9"/>
  <c r="AL1644" i="9"/>
  <c r="AT1685" i="9"/>
  <c r="AS1685" i="9"/>
  <c r="AR1685" i="9"/>
  <c r="AQ1685" i="9"/>
  <c r="AP1685" i="9"/>
  <c r="AO1685" i="9"/>
  <c r="AN1685" i="9"/>
  <c r="AM1685" i="9"/>
  <c r="AL1685" i="9"/>
  <c r="AT1662" i="9"/>
  <c r="AS1662" i="9"/>
  <c r="AR1662" i="9"/>
  <c r="AQ1662" i="9"/>
  <c r="AP1662" i="9"/>
  <c r="AO1662" i="9"/>
  <c r="AN1662" i="9"/>
  <c r="AM1662" i="9"/>
  <c r="AL1662" i="9"/>
  <c r="AT1471" i="9"/>
  <c r="AS1471" i="9"/>
  <c r="AR1471" i="9"/>
  <c r="AQ1471" i="9"/>
  <c r="AP1471" i="9"/>
  <c r="AO1471" i="9"/>
  <c r="AN1471" i="9"/>
  <c r="AM1471" i="9"/>
  <c r="AL1471" i="9"/>
  <c r="AT1513" i="9"/>
  <c r="AS1513" i="9"/>
  <c r="AR1513" i="9"/>
  <c r="AQ1513" i="9"/>
  <c r="AP1513" i="9"/>
  <c r="AO1513" i="9"/>
  <c r="AN1513" i="9"/>
  <c r="AM1513" i="9"/>
  <c r="AL1513" i="9"/>
  <c r="AT1467" i="9"/>
  <c r="AS1467" i="9"/>
  <c r="AR1467" i="9"/>
  <c r="AQ1467" i="9"/>
  <c r="AP1467" i="9"/>
  <c r="AO1467" i="9"/>
  <c r="AN1467" i="9"/>
  <c r="AM1467" i="9"/>
  <c r="AL1467" i="9"/>
  <c r="AT1468" i="9"/>
  <c r="AS1468" i="9"/>
  <c r="AR1468" i="9"/>
  <c r="AQ1468" i="9"/>
  <c r="AP1468" i="9"/>
  <c r="AO1468" i="9"/>
  <c r="AN1468" i="9"/>
  <c r="AM1468" i="9"/>
  <c r="AL1468" i="9"/>
  <c r="AT1542" i="9"/>
  <c r="AS1542" i="9"/>
  <c r="AR1542" i="9"/>
  <c r="AQ1542" i="9"/>
  <c r="AP1542" i="9"/>
  <c r="AO1542" i="9"/>
  <c r="AN1542" i="9"/>
  <c r="AM1542" i="9"/>
  <c r="AL1542" i="9"/>
  <c r="AT1452" i="9"/>
  <c r="AS1452" i="9"/>
  <c r="AR1452" i="9"/>
  <c r="AQ1452" i="9"/>
  <c r="AP1452" i="9"/>
  <c r="AO1452" i="9"/>
  <c r="AN1452" i="9"/>
  <c r="AM1452" i="9"/>
  <c r="AL1452" i="9"/>
  <c r="AT1406" i="9"/>
  <c r="AS1406" i="9"/>
  <c r="AR1406" i="9"/>
  <c r="AQ1406" i="9"/>
  <c r="AP1406" i="9"/>
  <c r="AO1406" i="9"/>
  <c r="AN1406" i="9"/>
  <c r="AM1406" i="9"/>
  <c r="AL1406" i="9"/>
  <c r="AT1301" i="9"/>
  <c r="AS1301" i="9"/>
  <c r="AR1301" i="9"/>
  <c r="AQ1301" i="9"/>
  <c r="AP1301" i="9"/>
  <c r="AO1301" i="9"/>
  <c r="AN1301" i="9"/>
  <c r="AM1301" i="9"/>
  <c r="AL1301" i="9"/>
  <c r="J57" i="1"/>
  <c r="O111" i="8"/>
  <c r="J111" i="8"/>
  <c r="J103" i="7"/>
  <c r="R87" i="8"/>
  <c r="T87" i="8" s="1"/>
  <c r="AC34" i="8"/>
  <c r="J34" i="8"/>
  <c r="AF34" i="8"/>
  <c r="BK104" i="9"/>
  <c r="BJ104" i="9"/>
  <c r="BI104" i="9"/>
  <c r="BH104" i="9"/>
  <c r="BG104" i="9"/>
  <c r="BF104" i="9"/>
  <c r="BE104" i="9"/>
  <c r="BD104" i="9"/>
  <c r="BC104" i="9"/>
  <c r="BK76" i="9"/>
  <c r="BJ76" i="9"/>
  <c r="BI76" i="9"/>
  <c r="BH76" i="9"/>
  <c r="BG76" i="9"/>
  <c r="BF76" i="9"/>
  <c r="BE76" i="9"/>
  <c r="BD76" i="9"/>
  <c r="BC76" i="9"/>
  <c r="BK87" i="9"/>
  <c r="BJ87" i="9"/>
  <c r="BI87" i="9"/>
  <c r="BH87" i="9"/>
  <c r="BG87" i="9"/>
  <c r="BF87" i="9"/>
  <c r="BE87" i="9"/>
  <c r="BD87" i="9"/>
  <c r="BC87" i="9"/>
  <c r="BK102" i="9"/>
  <c r="BJ102" i="9"/>
  <c r="BI102" i="9"/>
  <c r="BH102" i="9"/>
  <c r="BG102" i="9"/>
  <c r="BF102" i="9"/>
  <c r="BE102" i="9"/>
  <c r="BD102" i="9"/>
  <c r="BC102" i="9"/>
  <c r="BK78" i="9"/>
  <c r="BJ78" i="9"/>
  <c r="BI78" i="9"/>
  <c r="BH78" i="9"/>
  <c r="BG78" i="9"/>
  <c r="BF78" i="9"/>
  <c r="BE78" i="9"/>
  <c r="BD78" i="9"/>
  <c r="BC78" i="9"/>
  <c r="BK38" i="9"/>
  <c r="BJ38" i="9"/>
  <c r="BI38" i="9"/>
  <c r="BH38" i="9"/>
  <c r="BG38" i="9"/>
  <c r="BF38" i="9"/>
  <c r="BE38" i="9"/>
  <c r="BD38" i="9"/>
  <c r="BC38" i="9"/>
  <c r="BK30" i="9"/>
  <c r="BJ30" i="9"/>
  <c r="BI30" i="9"/>
  <c r="BH30" i="9"/>
  <c r="BG30" i="9"/>
  <c r="BF30" i="9"/>
  <c r="BE30" i="9"/>
  <c r="BD30" i="9"/>
  <c r="BC30" i="9"/>
  <c r="AT1943" i="9"/>
  <c r="AS1943" i="9"/>
  <c r="AR1943" i="9"/>
  <c r="AQ1943" i="9"/>
  <c r="AP1943" i="9"/>
  <c r="AO1943" i="9"/>
  <c r="AN1943" i="9"/>
  <c r="AM1943" i="9"/>
  <c r="AL1943" i="9"/>
  <c r="AT1944" i="9"/>
  <c r="AS1944" i="9"/>
  <c r="AR1944" i="9"/>
  <c r="AQ1944" i="9"/>
  <c r="AP1944" i="9"/>
  <c r="AO1944" i="9"/>
  <c r="AN1944" i="9"/>
  <c r="AM1944" i="9"/>
  <c r="AL1944" i="9"/>
  <c r="AT1880" i="9"/>
  <c r="AS1880" i="9"/>
  <c r="AR1880" i="9"/>
  <c r="AQ1880" i="9"/>
  <c r="AP1880" i="9"/>
  <c r="AO1880" i="9"/>
  <c r="AN1880" i="9"/>
  <c r="AM1880" i="9"/>
  <c r="AL1880" i="9"/>
  <c r="AT1897" i="9"/>
  <c r="AS1897" i="9"/>
  <c r="AR1897" i="9"/>
  <c r="AQ1897" i="9"/>
  <c r="AP1897" i="9"/>
  <c r="AO1897" i="9"/>
  <c r="AN1897" i="9"/>
  <c r="AM1897" i="9"/>
  <c r="AL1897" i="9"/>
  <c r="AT1874" i="9"/>
  <c r="AS1874" i="9"/>
  <c r="AR1874" i="9"/>
  <c r="AQ1874" i="9"/>
  <c r="AP1874" i="9"/>
  <c r="AO1874" i="9"/>
  <c r="AN1874" i="9"/>
  <c r="AM1874" i="9"/>
  <c r="AL1874" i="9"/>
  <c r="AT1901" i="9"/>
  <c r="AS1901" i="9"/>
  <c r="AR1901" i="9"/>
  <c r="AQ1901" i="9"/>
  <c r="AP1901" i="9"/>
  <c r="AO1901" i="9"/>
  <c r="AN1901" i="9"/>
  <c r="AM1901" i="9"/>
  <c r="AL1901" i="9"/>
  <c r="O103" i="8"/>
  <c r="K103" i="8"/>
  <c r="J117" i="7"/>
  <c r="R131" i="8"/>
  <c r="T131" i="8" s="1"/>
  <c r="H22" i="1"/>
  <c r="J63" i="1"/>
  <c r="L147" i="7"/>
  <c r="J61" i="8"/>
  <c r="J122" i="7"/>
  <c r="BK96" i="9"/>
  <c r="BJ96" i="9"/>
  <c r="BI96" i="9"/>
  <c r="BH96" i="9"/>
  <c r="BG96" i="9"/>
  <c r="BF96" i="9"/>
  <c r="BE96" i="9"/>
  <c r="BD96" i="9"/>
  <c r="BC96" i="9"/>
  <c r="BK72" i="9"/>
  <c r="BJ72" i="9"/>
  <c r="BI72" i="9"/>
  <c r="BH72" i="9"/>
  <c r="BG72" i="9"/>
  <c r="BF72" i="9"/>
  <c r="BE72" i="9"/>
  <c r="BD72" i="9"/>
  <c r="BC72" i="9"/>
  <c r="AT1575" i="9"/>
  <c r="AS1575" i="9"/>
  <c r="AR1575" i="9"/>
  <c r="AQ1575" i="9"/>
  <c r="AP1575" i="9"/>
  <c r="AO1575" i="9"/>
  <c r="AN1575" i="9"/>
  <c r="AM1575" i="9"/>
  <c r="AL1575" i="9"/>
  <c r="AT1934" i="9"/>
  <c r="AS1934" i="9"/>
  <c r="AR1934" i="9"/>
  <c r="AQ1934" i="9"/>
  <c r="AP1934" i="9"/>
  <c r="AO1934" i="9"/>
  <c r="AN1934" i="9"/>
  <c r="AM1934" i="9"/>
  <c r="AL1934" i="9"/>
  <c r="BK59" i="9"/>
  <c r="BJ59" i="9"/>
  <c r="BI59" i="9"/>
  <c r="BH59" i="9"/>
  <c r="BG59" i="9"/>
  <c r="BF59" i="9"/>
  <c r="BE59" i="9"/>
  <c r="BD59" i="9"/>
  <c r="BC59" i="9"/>
  <c r="BK98" i="9"/>
  <c r="BJ98" i="9"/>
  <c r="BI98" i="9"/>
  <c r="BH98" i="9"/>
  <c r="BG98" i="9"/>
  <c r="BF98" i="9"/>
  <c r="BE98" i="9"/>
  <c r="BD98" i="9"/>
  <c r="BC98" i="9"/>
  <c r="BK74" i="9"/>
  <c r="BJ74" i="9"/>
  <c r="BI74" i="9"/>
  <c r="BH74" i="9"/>
  <c r="BG74" i="9"/>
  <c r="BF74" i="9"/>
  <c r="BE74" i="9"/>
  <c r="BD74" i="9"/>
  <c r="BC74" i="9"/>
  <c r="AT1894" i="9"/>
  <c r="AS1894" i="9"/>
  <c r="AR1894" i="9"/>
  <c r="AQ1894" i="9"/>
  <c r="AP1894" i="9"/>
  <c r="AO1894" i="9"/>
  <c r="AN1894" i="9"/>
  <c r="AM1894" i="9"/>
  <c r="AL1894" i="9"/>
  <c r="BK26" i="9"/>
  <c r="BJ26" i="9"/>
  <c r="BI26" i="9"/>
  <c r="BH26" i="9"/>
  <c r="BG26" i="9"/>
  <c r="BF26" i="9"/>
  <c r="BE26" i="9"/>
  <c r="BD26" i="9"/>
  <c r="BC26" i="9"/>
  <c r="BK65" i="9"/>
  <c r="BJ65" i="9"/>
  <c r="BI65" i="9"/>
  <c r="BH65" i="9"/>
  <c r="BG65" i="9"/>
  <c r="BF65" i="9"/>
  <c r="BE65" i="9"/>
  <c r="BD65" i="9"/>
  <c r="BC65" i="9"/>
  <c r="BK25" i="9"/>
  <c r="BJ25" i="9"/>
  <c r="BI25" i="9"/>
  <c r="BH25" i="9"/>
  <c r="BG25" i="9"/>
  <c r="BF25" i="9"/>
  <c r="BE25" i="9"/>
  <c r="BD25" i="9"/>
  <c r="BC25" i="9"/>
  <c r="AT1935" i="9"/>
  <c r="AS1935" i="9"/>
  <c r="AR1935" i="9"/>
  <c r="AQ1935" i="9"/>
  <c r="AP1935" i="9"/>
  <c r="AO1935" i="9"/>
  <c r="AN1935" i="9"/>
  <c r="AM1935" i="9"/>
  <c r="AL1935" i="9"/>
  <c r="AT1871" i="9"/>
  <c r="AS1871" i="9"/>
  <c r="AR1871" i="9"/>
  <c r="AQ1871" i="9"/>
  <c r="AP1871" i="9"/>
  <c r="AO1871" i="9"/>
  <c r="AN1871" i="9"/>
  <c r="AM1871" i="9"/>
  <c r="AL1871" i="9"/>
  <c r="AT1936" i="9"/>
  <c r="AS1936" i="9"/>
  <c r="AR1936" i="9"/>
  <c r="AQ1936" i="9"/>
  <c r="AP1936" i="9"/>
  <c r="AO1936" i="9"/>
  <c r="AN1936" i="9"/>
  <c r="AM1936" i="9"/>
  <c r="AL1936" i="9"/>
  <c r="AT1872" i="9"/>
  <c r="AS1872" i="9"/>
  <c r="AR1872" i="9"/>
  <c r="AQ1872" i="9"/>
  <c r="AP1872" i="9"/>
  <c r="AO1872" i="9"/>
  <c r="AN1872" i="9"/>
  <c r="AM1872" i="9"/>
  <c r="AL1872" i="9"/>
  <c r="BK11" i="9"/>
  <c r="BJ11" i="9"/>
  <c r="BI11" i="9"/>
  <c r="BH11" i="9"/>
  <c r="BG11" i="9"/>
  <c r="BF11" i="9"/>
  <c r="BE11" i="9"/>
  <c r="BD11" i="9"/>
  <c r="BC11" i="9"/>
  <c r="AT1889" i="9"/>
  <c r="AS1889" i="9"/>
  <c r="AR1889" i="9"/>
  <c r="AQ1889" i="9"/>
  <c r="AP1889" i="9"/>
  <c r="AO1889" i="9"/>
  <c r="AN1889" i="9"/>
  <c r="AM1889" i="9"/>
  <c r="AL1889" i="9"/>
  <c r="AT1930" i="9"/>
  <c r="AS1930" i="9"/>
  <c r="AR1930" i="9"/>
  <c r="AQ1930" i="9"/>
  <c r="AP1930" i="9"/>
  <c r="AO1930" i="9"/>
  <c r="AN1930" i="9"/>
  <c r="AM1930" i="9"/>
  <c r="AL1930" i="9"/>
  <c r="AT1864" i="9"/>
  <c r="AS1864" i="9"/>
  <c r="AR1864" i="9"/>
  <c r="AQ1864" i="9"/>
  <c r="AP1864" i="9"/>
  <c r="AO1864" i="9"/>
  <c r="AN1864" i="9"/>
  <c r="AM1864" i="9"/>
  <c r="AL1864" i="9"/>
  <c r="BK17" i="9"/>
  <c r="BJ17" i="9"/>
  <c r="BI17" i="9"/>
  <c r="BH17" i="9"/>
  <c r="BG17" i="9"/>
  <c r="BF17" i="9"/>
  <c r="BE17" i="9"/>
  <c r="BD17" i="9"/>
  <c r="BC17" i="9"/>
  <c r="AT1883" i="9"/>
  <c r="AS1883" i="9"/>
  <c r="AR1883" i="9"/>
  <c r="AQ1883" i="9"/>
  <c r="AP1883" i="9"/>
  <c r="AO1883" i="9"/>
  <c r="AN1883" i="9"/>
  <c r="AM1883" i="9"/>
  <c r="AL1883" i="9"/>
  <c r="AT1940" i="9"/>
  <c r="AS1940" i="9"/>
  <c r="AR1940" i="9"/>
  <c r="AQ1940" i="9"/>
  <c r="AP1940" i="9"/>
  <c r="AO1940" i="9"/>
  <c r="AN1940" i="9"/>
  <c r="AM1940" i="9"/>
  <c r="AL1940" i="9"/>
  <c r="AT1876" i="9"/>
  <c r="AS1876" i="9"/>
  <c r="AR1876" i="9"/>
  <c r="AQ1876" i="9"/>
  <c r="AP1876" i="9"/>
  <c r="AO1876" i="9"/>
  <c r="AN1876" i="9"/>
  <c r="AM1876" i="9"/>
  <c r="AL1876" i="9"/>
  <c r="BK31" i="9"/>
  <c r="BJ31" i="9"/>
  <c r="BI31" i="9"/>
  <c r="BH31" i="9"/>
  <c r="BG31" i="9"/>
  <c r="BF31" i="9"/>
  <c r="BE31" i="9"/>
  <c r="BD31" i="9"/>
  <c r="BC31" i="9"/>
  <c r="AT1893" i="9"/>
  <c r="AS1893" i="9"/>
  <c r="AR1893" i="9"/>
  <c r="AQ1893" i="9"/>
  <c r="AP1893" i="9"/>
  <c r="AO1893" i="9"/>
  <c r="AN1893" i="9"/>
  <c r="AM1893" i="9"/>
  <c r="AL1893" i="9"/>
  <c r="AT1843" i="9"/>
  <c r="AS1843" i="9"/>
  <c r="AR1843" i="9"/>
  <c r="AQ1843" i="9"/>
  <c r="AP1843" i="9"/>
  <c r="AO1843" i="9"/>
  <c r="AN1843" i="9"/>
  <c r="AM1843" i="9"/>
  <c r="AL1843" i="9"/>
  <c r="AT1779" i="9"/>
  <c r="AS1779" i="9"/>
  <c r="AR1779" i="9"/>
  <c r="AQ1779" i="9"/>
  <c r="AP1779" i="9"/>
  <c r="AO1779" i="9"/>
  <c r="AN1779" i="9"/>
  <c r="AM1779" i="9"/>
  <c r="AL1779" i="9"/>
  <c r="AT1715" i="9"/>
  <c r="AS1715" i="9"/>
  <c r="AR1715" i="9"/>
  <c r="AQ1715" i="9"/>
  <c r="AP1715" i="9"/>
  <c r="AO1715" i="9"/>
  <c r="AN1715" i="9"/>
  <c r="AM1715" i="9"/>
  <c r="AL1715" i="9"/>
  <c r="AT1836" i="9"/>
  <c r="AS1836" i="9"/>
  <c r="AR1836" i="9"/>
  <c r="AQ1836" i="9"/>
  <c r="AP1836" i="9"/>
  <c r="AO1836" i="9"/>
  <c r="AN1836" i="9"/>
  <c r="AM1836" i="9"/>
  <c r="AL1836" i="9"/>
  <c r="AT1772" i="9"/>
  <c r="AS1772" i="9"/>
  <c r="AR1772" i="9"/>
  <c r="AQ1772" i="9"/>
  <c r="AP1772" i="9"/>
  <c r="AO1772" i="9"/>
  <c r="AN1772" i="9"/>
  <c r="AM1772" i="9"/>
  <c r="AL1772" i="9"/>
  <c r="AT1655" i="9"/>
  <c r="AS1655" i="9"/>
  <c r="AR1655" i="9"/>
  <c r="AQ1655" i="9"/>
  <c r="AP1655" i="9"/>
  <c r="AO1655" i="9"/>
  <c r="AN1655" i="9"/>
  <c r="AM1655" i="9"/>
  <c r="AL1655" i="9"/>
  <c r="AT1821" i="9"/>
  <c r="AS1821" i="9"/>
  <c r="AR1821" i="9"/>
  <c r="AQ1821" i="9"/>
  <c r="AP1821" i="9"/>
  <c r="AO1821" i="9"/>
  <c r="AN1821" i="9"/>
  <c r="AM1821" i="9"/>
  <c r="AL1821" i="9"/>
  <c r="AT1757" i="9"/>
  <c r="AS1757" i="9"/>
  <c r="AR1757" i="9"/>
  <c r="AQ1757" i="9"/>
  <c r="AP1757" i="9"/>
  <c r="AO1757" i="9"/>
  <c r="AN1757" i="9"/>
  <c r="AM1757" i="9"/>
  <c r="AL1757" i="9"/>
  <c r="AT1479" i="9"/>
  <c r="AS1479" i="9"/>
  <c r="AR1479" i="9"/>
  <c r="AQ1479" i="9"/>
  <c r="AP1479" i="9"/>
  <c r="AO1479" i="9"/>
  <c r="AN1479" i="9"/>
  <c r="AM1479" i="9"/>
  <c r="AL1479" i="9"/>
  <c r="AT1806" i="9"/>
  <c r="AS1806" i="9"/>
  <c r="AR1806" i="9"/>
  <c r="AQ1806" i="9"/>
  <c r="AP1806" i="9"/>
  <c r="AO1806" i="9"/>
  <c r="AN1806" i="9"/>
  <c r="AM1806" i="9"/>
  <c r="AL1806" i="9"/>
  <c r="AT1742" i="9"/>
  <c r="AS1742" i="9"/>
  <c r="AR1742" i="9"/>
  <c r="AQ1742" i="9"/>
  <c r="AP1742" i="9"/>
  <c r="AO1742" i="9"/>
  <c r="AN1742" i="9"/>
  <c r="AM1742" i="9"/>
  <c r="AL1742" i="9"/>
  <c r="AT1847" i="9"/>
  <c r="AS1847" i="9"/>
  <c r="AR1847" i="9"/>
  <c r="AQ1847" i="9"/>
  <c r="AP1847" i="9"/>
  <c r="AO1847" i="9"/>
  <c r="AN1847" i="9"/>
  <c r="AM1847" i="9"/>
  <c r="AL1847" i="9"/>
  <c r="AT1783" i="9"/>
  <c r="AS1783" i="9"/>
  <c r="AR1783" i="9"/>
  <c r="AQ1783" i="9"/>
  <c r="AP1783" i="9"/>
  <c r="AO1783" i="9"/>
  <c r="AN1783" i="9"/>
  <c r="AM1783" i="9"/>
  <c r="AL1783" i="9"/>
  <c r="AT1719" i="9"/>
  <c r="AS1719" i="9"/>
  <c r="AR1719" i="9"/>
  <c r="AQ1719" i="9"/>
  <c r="AP1719" i="9"/>
  <c r="AO1719" i="9"/>
  <c r="AN1719" i="9"/>
  <c r="AM1719" i="9"/>
  <c r="AL1719" i="9"/>
  <c r="AT1824" i="9"/>
  <c r="AS1824" i="9"/>
  <c r="AR1824" i="9"/>
  <c r="AQ1824" i="9"/>
  <c r="AP1824" i="9"/>
  <c r="AO1824" i="9"/>
  <c r="AN1824" i="9"/>
  <c r="AM1824" i="9"/>
  <c r="AL1824" i="9"/>
  <c r="AT1760" i="9"/>
  <c r="AS1760" i="9"/>
  <c r="AR1760" i="9"/>
  <c r="AQ1760" i="9"/>
  <c r="AP1760" i="9"/>
  <c r="AO1760" i="9"/>
  <c r="AN1760" i="9"/>
  <c r="AM1760" i="9"/>
  <c r="AL1760" i="9"/>
  <c r="AT1623" i="9"/>
  <c r="AS1623" i="9"/>
  <c r="AR1623" i="9"/>
  <c r="AQ1623" i="9"/>
  <c r="AP1623" i="9"/>
  <c r="AO1623" i="9"/>
  <c r="AN1623" i="9"/>
  <c r="AM1623" i="9"/>
  <c r="AL1623" i="9"/>
  <c r="AT1817" i="9"/>
  <c r="AS1817" i="9"/>
  <c r="AR1817" i="9"/>
  <c r="AQ1817" i="9"/>
  <c r="AP1817" i="9"/>
  <c r="AO1817" i="9"/>
  <c r="AN1817" i="9"/>
  <c r="AM1817" i="9"/>
  <c r="AL1817" i="9"/>
  <c r="AT1753" i="9"/>
  <c r="AS1753" i="9"/>
  <c r="AR1753" i="9"/>
  <c r="AQ1753" i="9"/>
  <c r="AP1753" i="9"/>
  <c r="AO1753" i="9"/>
  <c r="AN1753" i="9"/>
  <c r="AM1753" i="9"/>
  <c r="AL1753" i="9"/>
  <c r="AT1567" i="9"/>
  <c r="AS1567" i="9"/>
  <c r="AR1567" i="9"/>
  <c r="AQ1567" i="9"/>
  <c r="AP1567" i="9"/>
  <c r="AO1567" i="9"/>
  <c r="AN1567" i="9"/>
  <c r="AM1567" i="9"/>
  <c r="AL1567" i="9"/>
  <c r="AT1664" i="9"/>
  <c r="AS1664" i="9"/>
  <c r="AR1664" i="9"/>
  <c r="AQ1664" i="9"/>
  <c r="AP1664" i="9"/>
  <c r="AO1664" i="9"/>
  <c r="AN1664" i="9"/>
  <c r="AM1664" i="9"/>
  <c r="AL1664" i="9"/>
  <c r="AT1600" i="9"/>
  <c r="AS1600" i="9"/>
  <c r="AR1600" i="9"/>
  <c r="AQ1600" i="9"/>
  <c r="AP1600" i="9"/>
  <c r="AO1600" i="9"/>
  <c r="AN1600" i="9"/>
  <c r="AM1600" i="9"/>
  <c r="AL1600" i="9"/>
  <c r="AT1705" i="9"/>
  <c r="AS1705" i="9"/>
  <c r="AR1705" i="9"/>
  <c r="AQ1705" i="9"/>
  <c r="AP1705" i="9"/>
  <c r="AO1705" i="9"/>
  <c r="AN1705" i="9"/>
  <c r="AM1705" i="9"/>
  <c r="AL1705" i="9"/>
  <c r="AT1641" i="9"/>
  <c r="AS1641" i="9"/>
  <c r="AR1641" i="9"/>
  <c r="AQ1641" i="9"/>
  <c r="AP1641" i="9"/>
  <c r="AO1641" i="9"/>
  <c r="AN1641" i="9"/>
  <c r="AM1641" i="9"/>
  <c r="AL1641" i="9"/>
  <c r="AT1577" i="9"/>
  <c r="AS1577" i="9"/>
  <c r="AR1577" i="9"/>
  <c r="AQ1577" i="9"/>
  <c r="AP1577" i="9"/>
  <c r="AO1577" i="9"/>
  <c r="AN1577" i="9"/>
  <c r="AM1577" i="9"/>
  <c r="AL1577" i="9"/>
  <c r="AT1682" i="9"/>
  <c r="AS1682" i="9"/>
  <c r="AR1682" i="9"/>
  <c r="AQ1682" i="9"/>
  <c r="AP1682" i="9"/>
  <c r="AO1682" i="9"/>
  <c r="AN1682" i="9"/>
  <c r="AM1682" i="9"/>
  <c r="AL1682" i="9"/>
  <c r="AT1618" i="9"/>
  <c r="AS1618" i="9"/>
  <c r="AR1618" i="9"/>
  <c r="AQ1618" i="9"/>
  <c r="AP1618" i="9"/>
  <c r="AO1618" i="9"/>
  <c r="AN1618" i="9"/>
  <c r="AM1618" i="9"/>
  <c r="AL1618" i="9"/>
  <c r="AT1554" i="9"/>
  <c r="AS1554" i="9"/>
  <c r="AR1554" i="9"/>
  <c r="AQ1554" i="9"/>
  <c r="AP1554" i="9"/>
  <c r="AO1554" i="9"/>
  <c r="AN1554" i="9"/>
  <c r="AM1554" i="9"/>
  <c r="AL1554" i="9"/>
  <c r="AT1691" i="9"/>
  <c r="AS1691" i="9"/>
  <c r="AR1691" i="9"/>
  <c r="AQ1691" i="9"/>
  <c r="AP1691" i="9"/>
  <c r="AO1691" i="9"/>
  <c r="AN1691" i="9"/>
  <c r="AM1691" i="9"/>
  <c r="AL1691" i="9"/>
  <c r="AT1627" i="9"/>
  <c r="AS1627" i="9"/>
  <c r="AR1627" i="9"/>
  <c r="AQ1627" i="9"/>
  <c r="AP1627" i="9"/>
  <c r="AO1627" i="9"/>
  <c r="AN1627" i="9"/>
  <c r="AM1627" i="9"/>
  <c r="AL1627" i="9"/>
  <c r="AT1563" i="9"/>
  <c r="AS1563" i="9"/>
  <c r="AR1563" i="9"/>
  <c r="AQ1563" i="9"/>
  <c r="AP1563" i="9"/>
  <c r="AO1563" i="9"/>
  <c r="AN1563" i="9"/>
  <c r="AM1563" i="9"/>
  <c r="AL1563" i="9"/>
  <c r="AT1692" i="9"/>
  <c r="AS1692" i="9"/>
  <c r="AR1692" i="9"/>
  <c r="AQ1692" i="9"/>
  <c r="AP1692" i="9"/>
  <c r="AO1692" i="9"/>
  <c r="AN1692" i="9"/>
  <c r="AM1692" i="9"/>
  <c r="AL1692" i="9"/>
  <c r="AT1628" i="9"/>
  <c r="AS1628" i="9"/>
  <c r="AR1628" i="9"/>
  <c r="AQ1628" i="9"/>
  <c r="AP1628" i="9"/>
  <c r="AO1628" i="9"/>
  <c r="AN1628" i="9"/>
  <c r="AM1628" i="9"/>
  <c r="AL1628" i="9"/>
  <c r="AT1564" i="9"/>
  <c r="AS1564" i="9"/>
  <c r="AR1564" i="9"/>
  <c r="AQ1564" i="9"/>
  <c r="AP1564" i="9"/>
  <c r="AO1564" i="9"/>
  <c r="AN1564" i="9"/>
  <c r="AM1564" i="9"/>
  <c r="AL1564" i="9"/>
  <c r="AT1669" i="9"/>
  <c r="AS1669" i="9"/>
  <c r="AR1669" i="9"/>
  <c r="AQ1669" i="9"/>
  <c r="AP1669" i="9"/>
  <c r="AO1669" i="9"/>
  <c r="AN1669" i="9"/>
  <c r="AM1669" i="9"/>
  <c r="AL1669" i="9"/>
  <c r="AT1605" i="9"/>
  <c r="AS1605" i="9"/>
  <c r="AR1605" i="9"/>
  <c r="AQ1605" i="9"/>
  <c r="AP1605" i="9"/>
  <c r="AO1605" i="9"/>
  <c r="AN1605" i="9"/>
  <c r="AM1605" i="9"/>
  <c r="AL1605" i="9"/>
  <c r="AT1710" i="9"/>
  <c r="AS1710" i="9"/>
  <c r="AR1710" i="9"/>
  <c r="AQ1710" i="9"/>
  <c r="AP1710" i="9"/>
  <c r="AO1710" i="9"/>
  <c r="AN1710" i="9"/>
  <c r="AM1710" i="9"/>
  <c r="AL1710" i="9"/>
  <c r="AT1646" i="9"/>
  <c r="AS1646" i="9"/>
  <c r="AR1646" i="9"/>
  <c r="AQ1646" i="9"/>
  <c r="AP1646" i="9"/>
  <c r="AO1646" i="9"/>
  <c r="AN1646" i="9"/>
  <c r="AM1646" i="9"/>
  <c r="AL1646" i="9"/>
  <c r="AT1582" i="9"/>
  <c r="AS1582" i="9"/>
  <c r="AR1582" i="9"/>
  <c r="AQ1582" i="9"/>
  <c r="AP1582" i="9"/>
  <c r="AO1582" i="9"/>
  <c r="AN1582" i="9"/>
  <c r="AM1582" i="9"/>
  <c r="AL1582" i="9"/>
  <c r="AT1536" i="9"/>
  <c r="AS1536" i="9"/>
  <c r="AR1536" i="9"/>
  <c r="AQ1536" i="9"/>
  <c r="AP1536" i="9"/>
  <c r="AO1536" i="9"/>
  <c r="AN1536" i="9"/>
  <c r="AM1536" i="9"/>
  <c r="AL1536" i="9"/>
  <c r="AT1472" i="9"/>
  <c r="AS1472" i="9"/>
  <c r="AR1472" i="9"/>
  <c r="AQ1472" i="9"/>
  <c r="AP1472" i="9"/>
  <c r="AO1472" i="9"/>
  <c r="AN1472" i="9"/>
  <c r="AM1472" i="9"/>
  <c r="AL1472" i="9"/>
  <c r="AT1497" i="9"/>
  <c r="AS1497" i="9"/>
  <c r="AR1497" i="9"/>
  <c r="AQ1497" i="9"/>
  <c r="AP1497" i="9"/>
  <c r="AO1497" i="9"/>
  <c r="AN1497" i="9"/>
  <c r="AM1497" i="9"/>
  <c r="AL1497" i="9"/>
  <c r="AT1514" i="9"/>
  <c r="AS1514" i="9"/>
  <c r="AR1514" i="9"/>
  <c r="AQ1514" i="9"/>
  <c r="AP1514" i="9"/>
  <c r="AO1514" i="9"/>
  <c r="AN1514" i="9"/>
  <c r="AM1514" i="9"/>
  <c r="AL1514" i="9"/>
  <c r="AT1453" i="9"/>
  <c r="AS1453" i="9"/>
  <c r="AR1453" i="9"/>
  <c r="AQ1453" i="9"/>
  <c r="AP1453" i="9"/>
  <c r="AO1453" i="9"/>
  <c r="AN1453" i="9"/>
  <c r="AM1453" i="9"/>
  <c r="AL1453" i="9"/>
  <c r="AT1491" i="9"/>
  <c r="AS1491" i="9"/>
  <c r="AR1491" i="9"/>
  <c r="AQ1491" i="9"/>
  <c r="AP1491" i="9"/>
  <c r="AO1491" i="9"/>
  <c r="AN1491" i="9"/>
  <c r="AM1491" i="9"/>
  <c r="AL1491" i="9"/>
  <c r="AT1516" i="9"/>
  <c r="AS1516" i="9"/>
  <c r="AR1516" i="9"/>
  <c r="AQ1516" i="9"/>
  <c r="AP1516" i="9"/>
  <c r="AO1516" i="9"/>
  <c r="AN1516" i="9"/>
  <c r="AM1516" i="9"/>
  <c r="AL1516" i="9"/>
  <c r="AS1460" i="9"/>
  <c r="AT1460" i="9"/>
  <c r="AR1460" i="9"/>
  <c r="AQ1460" i="9"/>
  <c r="AP1460" i="9"/>
  <c r="AO1460" i="9"/>
  <c r="AN1460" i="9"/>
  <c r="AM1460" i="9"/>
  <c r="AL1460" i="9"/>
  <c r="AT1485" i="9"/>
  <c r="AS1485" i="9"/>
  <c r="AR1485" i="9"/>
  <c r="AQ1485" i="9"/>
  <c r="AP1485" i="9"/>
  <c r="AO1485" i="9"/>
  <c r="AN1485" i="9"/>
  <c r="AM1485" i="9"/>
  <c r="AL1485" i="9"/>
  <c r="AT1526" i="9"/>
  <c r="AS1526" i="9"/>
  <c r="AR1526" i="9"/>
  <c r="AQ1526" i="9"/>
  <c r="AP1526" i="9"/>
  <c r="AO1526" i="9"/>
  <c r="AN1526" i="9"/>
  <c r="AM1526" i="9"/>
  <c r="AL1526" i="9"/>
  <c r="AT1421" i="9"/>
  <c r="AS1421" i="9"/>
  <c r="AR1421" i="9"/>
  <c r="AQ1421" i="9"/>
  <c r="AP1421" i="9"/>
  <c r="AO1421" i="9"/>
  <c r="AN1421" i="9"/>
  <c r="AM1421" i="9"/>
  <c r="AL1421" i="9"/>
  <c r="AT1395" i="9"/>
  <c r="AS1395" i="9"/>
  <c r="AR1395" i="9"/>
  <c r="AQ1395" i="9"/>
  <c r="AP1395" i="9"/>
  <c r="AO1395" i="9"/>
  <c r="AN1395" i="9"/>
  <c r="AM1395" i="9"/>
  <c r="AL1395" i="9"/>
  <c r="AT1436" i="9"/>
  <c r="AS1436" i="9"/>
  <c r="AR1436" i="9"/>
  <c r="AQ1436" i="9"/>
  <c r="AP1436" i="9"/>
  <c r="AO1436" i="9"/>
  <c r="AN1436" i="9"/>
  <c r="AM1436" i="9"/>
  <c r="AL1436" i="9"/>
  <c r="AT1368" i="9"/>
  <c r="AS1368" i="9"/>
  <c r="AR1368" i="9"/>
  <c r="AQ1368" i="9"/>
  <c r="AP1368" i="9"/>
  <c r="AO1368" i="9"/>
  <c r="AN1368" i="9"/>
  <c r="AM1368" i="9"/>
  <c r="AL1368" i="9"/>
  <c r="AT1367" i="9"/>
  <c r="AS1367" i="9"/>
  <c r="AR1367" i="9"/>
  <c r="AQ1367" i="9"/>
  <c r="AP1367" i="9"/>
  <c r="AO1367" i="9"/>
  <c r="AN1367" i="9"/>
  <c r="AM1367" i="9"/>
  <c r="AL1367" i="9"/>
  <c r="AT1390" i="9"/>
  <c r="AS1390" i="9"/>
  <c r="AR1390" i="9"/>
  <c r="AQ1390" i="9"/>
  <c r="AP1390" i="9"/>
  <c r="AO1390" i="9"/>
  <c r="AN1390" i="9"/>
  <c r="AM1390" i="9"/>
  <c r="AL1390" i="9"/>
  <c r="AT1415" i="9"/>
  <c r="AS1415" i="9"/>
  <c r="AR1415" i="9"/>
  <c r="AQ1415" i="9"/>
  <c r="AP1415" i="9"/>
  <c r="AO1415" i="9"/>
  <c r="AN1415" i="9"/>
  <c r="AM1415" i="9"/>
  <c r="AL1415" i="9"/>
  <c r="AT1432" i="9"/>
  <c r="AS1432" i="9"/>
  <c r="AR1432" i="9"/>
  <c r="AQ1432" i="9"/>
  <c r="AP1432" i="9"/>
  <c r="AO1432" i="9"/>
  <c r="AN1432" i="9"/>
  <c r="AM1432" i="9"/>
  <c r="AL1432" i="9"/>
  <c r="AT1371" i="9"/>
  <c r="AS1371" i="9"/>
  <c r="AR1371" i="9"/>
  <c r="AQ1371" i="9"/>
  <c r="AP1371" i="9"/>
  <c r="AO1371" i="9"/>
  <c r="AN1371" i="9"/>
  <c r="AM1371" i="9"/>
  <c r="AL1371" i="9"/>
  <c r="AT1393" i="9"/>
  <c r="AS1393" i="9"/>
  <c r="AR1393" i="9"/>
  <c r="AQ1393" i="9"/>
  <c r="AP1393" i="9"/>
  <c r="AO1393" i="9"/>
  <c r="AN1393" i="9"/>
  <c r="AM1393" i="9"/>
  <c r="AL1393" i="9"/>
  <c r="AT1434" i="9"/>
  <c r="AS1434" i="9"/>
  <c r="AR1434" i="9"/>
  <c r="AQ1434" i="9"/>
  <c r="AP1434" i="9"/>
  <c r="AO1434" i="9"/>
  <c r="AN1434" i="9"/>
  <c r="AM1434" i="9"/>
  <c r="AL1434" i="9"/>
  <c r="AT1335" i="9"/>
  <c r="AS1335" i="9"/>
  <c r="AR1335" i="9"/>
  <c r="AQ1335" i="9"/>
  <c r="AP1335" i="9"/>
  <c r="AO1335" i="9"/>
  <c r="AN1335" i="9"/>
  <c r="AM1335" i="9"/>
  <c r="AL1335" i="9"/>
  <c r="AT1281" i="9"/>
  <c r="AS1281" i="9"/>
  <c r="AR1281" i="9"/>
  <c r="AQ1281" i="9"/>
  <c r="AP1281" i="9"/>
  <c r="AO1281" i="9"/>
  <c r="AN1281" i="9"/>
  <c r="AM1281" i="9"/>
  <c r="AL1281" i="9"/>
  <c r="AT1352" i="9"/>
  <c r="AS1352" i="9"/>
  <c r="AR1352" i="9"/>
  <c r="AQ1352" i="9"/>
  <c r="AP1352" i="9"/>
  <c r="AO1352" i="9"/>
  <c r="AN1352" i="9"/>
  <c r="AM1352" i="9"/>
  <c r="AL1352" i="9"/>
  <c r="AT1345" i="9"/>
  <c r="AS1345" i="9"/>
  <c r="AR1345" i="9"/>
  <c r="AQ1345" i="9"/>
  <c r="AP1345" i="9"/>
  <c r="AO1345" i="9"/>
  <c r="AN1345" i="9"/>
  <c r="AM1345" i="9"/>
  <c r="AL1345" i="9"/>
  <c r="AT1332" i="9"/>
  <c r="AS1332" i="9"/>
  <c r="AR1332" i="9"/>
  <c r="AQ1332" i="9"/>
  <c r="AP1332" i="9"/>
  <c r="AO1332" i="9"/>
  <c r="AN1332" i="9"/>
  <c r="AM1332" i="9"/>
  <c r="AL1332" i="9"/>
  <c r="AT1356" i="9"/>
  <c r="AS1356" i="9"/>
  <c r="AR1356" i="9"/>
  <c r="AQ1356" i="9"/>
  <c r="AP1356" i="9"/>
  <c r="AO1356" i="9"/>
  <c r="AN1356" i="9"/>
  <c r="AM1356" i="9"/>
  <c r="AL1356" i="9"/>
  <c r="AS1314" i="9"/>
  <c r="AR1314" i="9"/>
  <c r="AQ1314" i="9"/>
  <c r="AP1314" i="9"/>
  <c r="AO1314" i="9"/>
  <c r="AN1314" i="9"/>
  <c r="AM1314" i="9"/>
  <c r="AL1314" i="9"/>
  <c r="AT1314" i="9"/>
  <c r="AT1323" i="9"/>
  <c r="AS1323" i="9"/>
  <c r="AR1323" i="9"/>
  <c r="AQ1323" i="9"/>
  <c r="AP1323" i="9"/>
  <c r="AO1323" i="9"/>
  <c r="AN1323" i="9"/>
  <c r="AM1323" i="9"/>
  <c r="AL1323" i="9"/>
  <c r="AL1258" i="9"/>
  <c r="AT1258" i="9"/>
  <c r="AS1258" i="9"/>
  <c r="AR1258" i="9"/>
  <c r="AQ1258" i="9"/>
  <c r="AP1258" i="9"/>
  <c r="AO1258" i="9"/>
  <c r="AN1258" i="9"/>
  <c r="AM1258" i="9"/>
  <c r="AT1265" i="9"/>
  <c r="AS1265" i="9"/>
  <c r="AR1265" i="9"/>
  <c r="AQ1265" i="9"/>
  <c r="AP1265" i="9"/>
  <c r="AO1265" i="9"/>
  <c r="AN1265" i="9"/>
  <c r="AM1265" i="9"/>
  <c r="AL1265" i="9"/>
  <c r="AT1285" i="9"/>
  <c r="AS1285" i="9"/>
  <c r="AR1285" i="9"/>
  <c r="AQ1285" i="9"/>
  <c r="AP1285" i="9"/>
  <c r="AO1285" i="9"/>
  <c r="AN1285" i="9"/>
  <c r="AM1285" i="9"/>
  <c r="AL1285" i="9"/>
  <c r="AT1302" i="9"/>
  <c r="AS1302" i="9"/>
  <c r="AR1302" i="9"/>
  <c r="AQ1302" i="9"/>
  <c r="AP1302" i="9"/>
  <c r="AO1302" i="9"/>
  <c r="AN1302" i="9"/>
  <c r="AM1302" i="9"/>
  <c r="AL1302" i="9"/>
  <c r="AT1161" i="9"/>
  <c r="AS1161" i="9"/>
  <c r="AR1161" i="9"/>
  <c r="AQ1161" i="9"/>
  <c r="AP1161" i="9"/>
  <c r="AO1161" i="9"/>
  <c r="AN1161" i="9"/>
  <c r="AM1161" i="9"/>
  <c r="AL1161" i="9"/>
  <c r="AT1271" i="9"/>
  <c r="AS1271" i="9"/>
  <c r="AR1271" i="9"/>
  <c r="AQ1271" i="9"/>
  <c r="AP1271" i="9"/>
  <c r="AO1271" i="9"/>
  <c r="AN1271" i="9"/>
  <c r="AM1271" i="9"/>
  <c r="AL1271" i="9"/>
  <c r="AT1296" i="9"/>
  <c r="AS1296" i="9"/>
  <c r="AR1296" i="9"/>
  <c r="AQ1296" i="9"/>
  <c r="AP1296" i="9"/>
  <c r="AO1296" i="9"/>
  <c r="AN1296" i="9"/>
  <c r="AM1296" i="9"/>
  <c r="AL1296" i="9"/>
  <c r="AT1248" i="9"/>
  <c r="AS1248" i="9"/>
  <c r="AR1248" i="9"/>
  <c r="AQ1248" i="9"/>
  <c r="AP1248" i="9"/>
  <c r="AO1248" i="9"/>
  <c r="AN1248" i="9"/>
  <c r="AM1248" i="9"/>
  <c r="AL1248" i="9"/>
  <c r="AT1178" i="9"/>
  <c r="AS1178" i="9"/>
  <c r="AR1178" i="9"/>
  <c r="AQ1178" i="9"/>
  <c r="AP1178" i="9"/>
  <c r="AO1178" i="9"/>
  <c r="AN1178" i="9"/>
  <c r="AM1178" i="9"/>
  <c r="AL1178" i="9"/>
  <c r="AT1209" i="9"/>
  <c r="AS1209" i="9"/>
  <c r="AR1209" i="9"/>
  <c r="AQ1209" i="9"/>
  <c r="AP1209" i="9"/>
  <c r="AO1209" i="9"/>
  <c r="AN1209" i="9"/>
  <c r="AM1209" i="9"/>
  <c r="AL1209" i="9"/>
  <c r="AT965" i="9"/>
  <c r="AS965" i="9"/>
  <c r="AR965" i="9"/>
  <c r="AQ965" i="9"/>
  <c r="AP965" i="9"/>
  <c r="AO965" i="9"/>
  <c r="AN965" i="9"/>
  <c r="AM965" i="9"/>
  <c r="AL965" i="9"/>
  <c r="AT1164" i="9"/>
  <c r="AS1164" i="9"/>
  <c r="AR1164" i="9"/>
  <c r="AQ1164" i="9"/>
  <c r="AP1164" i="9"/>
  <c r="AO1164" i="9"/>
  <c r="AN1164" i="9"/>
  <c r="AM1164" i="9"/>
  <c r="AL1164" i="9"/>
  <c r="AT1211" i="9"/>
  <c r="AS1211" i="9"/>
  <c r="AR1211" i="9"/>
  <c r="AQ1211" i="9"/>
  <c r="AP1211" i="9"/>
  <c r="AO1211" i="9"/>
  <c r="AN1211" i="9"/>
  <c r="AM1211" i="9"/>
  <c r="AL1211" i="9"/>
  <c r="AT1244" i="9"/>
  <c r="AS1244" i="9"/>
  <c r="AR1244" i="9"/>
  <c r="AQ1244" i="9"/>
  <c r="AP1244" i="9"/>
  <c r="AO1244" i="9"/>
  <c r="AN1244" i="9"/>
  <c r="AM1244" i="9"/>
  <c r="AL1244" i="9"/>
  <c r="AT1237" i="9"/>
  <c r="AS1237" i="9"/>
  <c r="AR1237" i="9"/>
  <c r="AQ1237" i="9"/>
  <c r="AP1237" i="9"/>
  <c r="AO1237" i="9"/>
  <c r="AN1237" i="9"/>
  <c r="AM1237" i="9"/>
  <c r="AL1237" i="9"/>
  <c r="AT1155" i="9"/>
  <c r="AS1155" i="9"/>
  <c r="AR1155" i="9"/>
  <c r="AQ1155" i="9"/>
  <c r="AP1155" i="9"/>
  <c r="AO1155" i="9"/>
  <c r="AN1155" i="9"/>
  <c r="AM1155" i="9"/>
  <c r="AL1155" i="9"/>
  <c r="AT1230" i="9"/>
  <c r="AS1230" i="9"/>
  <c r="AR1230" i="9"/>
  <c r="AQ1230" i="9"/>
  <c r="AP1230" i="9"/>
  <c r="AO1230" i="9"/>
  <c r="AN1230" i="9"/>
  <c r="AM1230" i="9"/>
  <c r="AL1230" i="9"/>
  <c r="AT1139" i="9"/>
  <c r="AS1139" i="9"/>
  <c r="AR1139" i="9"/>
  <c r="AQ1139" i="9"/>
  <c r="AP1139" i="9"/>
  <c r="AO1139" i="9"/>
  <c r="AN1139" i="9"/>
  <c r="AM1139" i="9"/>
  <c r="AL1139" i="9"/>
  <c r="AM1141" i="9"/>
  <c r="AL1141" i="9"/>
  <c r="AT1141" i="9"/>
  <c r="AS1141" i="9"/>
  <c r="AR1141" i="9"/>
  <c r="AQ1141" i="9"/>
  <c r="AP1141" i="9"/>
  <c r="AO1141" i="9"/>
  <c r="AN1141" i="9"/>
  <c r="AT1174" i="9"/>
  <c r="AS1174" i="9"/>
  <c r="AR1174" i="9"/>
  <c r="AQ1174" i="9"/>
  <c r="AP1174" i="9"/>
  <c r="AO1174" i="9"/>
  <c r="AN1174" i="9"/>
  <c r="AM1174" i="9"/>
  <c r="AL1174" i="9"/>
  <c r="AT1191" i="9"/>
  <c r="AS1191" i="9"/>
  <c r="AR1191" i="9"/>
  <c r="AQ1191" i="9"/>
  <c r="AP1191" i="9"/>
  <c r="AO1191" i="9"/>
  <c r="AN1191" i="9"/>
  <c r="AM1191" i="9"/>
  <c r="AL1191" i="9"/>
  <c r="AT1134" i="9"/>
  <c r="AS1134" i="9"/>
  <c r="AR1134" i="9"/>
  <c r="AQ1134" i="9"/>
  <c r="AP1134" i="9"/>
  <c r="AO1134" i="9"/>
  <c r="AN1134" i="9"/>
  <c r="AM1134" i="9"/>
  <c r="AL1134" i="9"/>
  <c r="AT1160" i="9"/>
  <c r="AS1160" i="9"/>
  <c r="AR1160" i="9"/>
  <c r="AQ1160" i="9"/>
  <c r="AP1160" i="9"/>
  <c r="AO1160" i="9"/>
  <c r="AN1160" i="9"/>
  <c r="AM1160" i="9"/>
  <c r="AL1160" i="9"/>
  <c r="AT1062" i="9"/>
  <c r="AS1062" i="9"/>
  <c r="AR1062" i="9"/>
  <c r="AQ1062" i="9"/>
  <c r="AP1062" i="9"/>
  <c r="AO1062" i="9"/>
  <c r="AN1062" i="9"/>
  <c r="AM1062" i="9"/>
  <c r="AL1062" i="9"/>
  <c r="AT1003" i="9"/>
  <c r="AS1003" i="9"/>
  <c r="AR1003" i="9"/>
  <c r="AQ1003" i="9"/>
  <c r="AP1003" i="9"/>
  <c r="AO1003" i="9"/>
  <c r="AN1003" i="9"/>
  <c r="AM1003" i="9"/>
  <c r="AL1003" i="9"/>
  <c r="AT918" i="9"/>
  <c r="AS918" i="9"/>
  <c r="AR918" i="9"/>
  <c r="AQ918" i="9"/>
  <c r="AP918" i="9"/>
  <c r="AO918" i="9"/>
  <c r="AN918" i="9"/>
  <c r="AM918" i="9"/>
  <c r="AL918" i="9"/>
  <c r="AL1075" i="9"/>
  <c r="AT1075" i="9"/>
  <c r="AS1075" i="9"/>
  <c r="AR1075" i="9"/>
  <c r="AQ1075" i="9"/>
  <c r="AP1075" i="9"/>
  <c r="AO1075" i="9"/>
  <c r="AN1075" i="9"/>
  <c r="AM1075" i="9"/>
  <c r="AT1100" i="9"/>
  <c r="AS1100" i="9"/>
  <c r="AR1100" i="9"/>
  <c r="AQ1100" i="9"/>
  <c r="AP1100" i="9"/>
  <c r="AO1100" i="9"/>
  <c r="AN1100" i="9"/>
  <c r="AM1100" i="9"/>
  <c r="AL1100" i="9"/>
  <c r="AM1133" i="9"/>
  <c r="AL1133" i="9"/>
  <c r="AS1133" i="9"/>
  <c r="AR1133" i="9"/>
  <c r="AQ1133" i="9"/>
  <c r="AP1133" i="9"/>
  <c r="AO1133" i="9"/>
  <c r="AN1133" i="9"/>
  <c r="AT1133" i="9"/>
  <c r="AT1068" i="9"/>
  <c r="AS1068" i="9"/>
  <c r="AR1068" i="9"/>
  <c r="AQ1068" i="9"/>
  <c r="AP1068" i="9"/>
  <c r="AO1068" i="9"/>
  <c r="AN1068" i="9"/>
  <c r="AM1068" i="9"/>
  <c r="AL1068" i="9"/>
  <c r="AT1094" i="9"/>
  <c r="AS1094" i="9"/>
  <c r="AR1094" i="9"/>
  <c r="AQ1094" i="9"/>
  <c r="AP1094" i="9"/>
  <c r="AO1094" i="9"/>
  <c r="AN1094" i="9"/>
  <c r="AM1094" i="9"/>
  <c r="AL1094" i="9"/>
  <c r="AT1119" i="9"/>
  <c r="AS1119" i="9"/>
  <c r="AR1119" i="9"/>
  <c r="AQ1119" i="9"/>
  <c r="AP1119" i="9"/>
  <c r="AO1119" i="9"/>
  <c r="AN1119" i="9"/>
  <c r="AM1119" i="9"/>
  <c r="AL1119" i="9"/>
  <c r="AT1060" i="9"/>
  <c r="AS1060" i="9"/>
  <c r="AR1060" i="9"/>
  <c r="AQ1060" i="9"/>
  <c r="AP1060" i="9"/>
  <c r="AO1060" i="9"/>
  <c r="AN1060" i="9"/>
  <c r="AM1060" i="9"/>
  <c r="AL1060" i="9"/>
  <c r="AT996" i="9"/>
  <c r="AS996" i="9"/>
  <c r="AR996" i="9"/>
  <c r="AQ996" i="9"/>
  <c r="AP996" i="9"/>
  <c r="AO996" i="9"/>
  <c r="AN996" i="9"/>
  <c r="AM996" i="9"/>
  <c r="AL996" i="9"/>
  <c r="AT1029" i="9"/>
  <c r="AS1029" i="9"/>
  <c r="AR1029" i="9"/>
  <c r="AQ1029" i="9"/>
  <c r="AP1029" i="9"/>
  <c r="AO1029" i="9"/>
  <c r="AN1029" i="9"/>
  <c r="AM1029" i="9"/>
  <c r="AL1029" i="9"/>
  <c r="AT1054" i="9"/>
  <c r="AS1054" i="9"/>
  <c r="AR1054" i="9"/>
  <c r="AQ1054" i="9"/>
  <c r="AP1054" i="9"/>
  <c r="AO1054" i="9"/>
  <c r="AN1054" i="9"/>
  <c r="AM1054" i="9"/>
  <c r="AL1054" i="9"/>
  <c r="AT952" i="9"/>
  <c r="AS952" i="9"/>
  <c r="AR952" i="9"/>
  <c r="AQ952" i="9"/>
  <c r="AP952" i="9"/>
  <c r="AO952" i="9"/>
  <c r="AN952" i="9"/>
  <c r="AM952" i="9"/>
  <c r="AL952" i="9"/>
  <c r="AT1007" i="9"/>
  <c r="AS1007" i="9"/>
  <c r="AR1007" i="9"/>
  <c r="AQ1007" i="9"/>
  <c r="AP1007" i="9"/>
  <c r="AO1007" i="9"/>
  <c r="AN1007" i="9"/>
  <c r="AM1007" i="9"/>
  <c r="AL1007" i="9"/>
  <c r="AT1032" i="9"/>
  <c r="AS1032" i="9"/>
  <c r="AR1032" i="9"/>
  <c r="AQ1032" i="9"/>
  <c r="AP1032" i="9"/>
  <c r="AO1032" i="9"/>
  <c r="AN1032" i="9"/>
  <c r="AM1032" i="9"/>
  <c r="AL1032" i="9"/>
  <c r="AT1057" i="9"/>
  <c r="AS1057" i="9"/>
  <c r="AR1057" i="9"/>
  <c r="AQ1057" i="9"/>
  <c r="AP1057" i="9"/>
  <c r="AO1057" i="9"/>
  <c r="AN1057" i="9"/>
  <c r="AM1057" i="9"/>
  <c r="AL1057" i="9"/>
  <c r="AT993" i="9"/>
  <c r="AS993" i="9"/>
  <c r="AR993" i="9"/>
  <c r="AQ993" i="9"/>
  <c r="AP993" i="9"/>
  <c r="AO993" i="9"/>
  <c r="AN993" i="9"/>
  <c r="AM993" i="9"/>
  <c r="AL993" i="9"/>
  <c r="AT967" i="9"/>
  <c r="AS967" i="9"/>
  <c r="AR967" i="9"/>
  <c r="AQ967" i="9"/>
  <c r="AP967" i="9"/>
  <c r="AO967" i="9"/>
  <c r="AN967" i="9"/>
  <c r="AM967" i="9"/>
  <c r="AL967" i="9"/>
  <c r="AT942" i="9"/>
  <c r="AS942" i="9"/>
  <c r="AR942" i="9"/>
  <c r="AQ942" i="9"/>
  <c r="AP942" i="9"/>
  <c r="AO942" i="9"/>
  <c r="AN942" i="9"/>
  <c r="AM942" i="9"/>
  <c r="AL942" i="9"/>
  <c r="AT945" i="9"/>
  <c r="AS945" i="9"/>
  <c r="AR945" i="9"/>
  <c r="AQ945" i="9"/>
  <c r="AP945" i="9"/>
  <c r="AO945" i="9"/>
  <c r="AN945" i="9"/>
  <c r="AM945" i="9"/>
  <c r="AL945" i="9"/>
  <c r="AT953" i="9"/>
  <c r="AS953" i="9"/>
  <c r="AR953" i="9"/>
  <c r="AQ953" i="9"/>
  <c r="AP953" i="9"/>
  <c r="AO953" i="9"/>
  <c r="AN953" i="9"/>
  <c r="AM953" i="9"/>
  <c r="AL953" i="9"/>
  <c r="AP936" i="9"/>
  <c r="AO936" i="9"/>
  <c r="AN936" i="9"/>
  <c r="AM936" i="9"/>
  <c r="AL936" i="9"/>
  <c r="AT936" i="9"/>
  <c r="AS936" i="9"/>
  <c r="AR936" i="9"/>
  <c r="AQ936" i="9"/>
  <c r="AT913" i="9"/>
  <c r="AS913" i="9"/>
  <c r="AR913" i="9"/>
  <c r="AQ913" i="9"/>
  <c r="AP913" i="9"/>
  <c r="AO913" i="9"/>
  <c r="AN913" i="9"/>
  <c r="AM913" i="9"/>
  <c r="AL913" i="9"/>
  <c r="AT947" i="9"/>
  <c r="AR947" i="9"/>
  <c r="AQ947" i="9"/>
  <c r="AP947" i="9"/>
  <c r="AO947" i="9"/>
  <c r="AN947" i="9"/>
  <c r="AM947" i="9"/>
  <c r="AL947" i="9"/>
  <c r="AS947" i="9"/>
  <c r="AT932" i="9"/>
  <c r="AS932" i="9"/>
  <c r="AR932" i="9"/>
  <c r="AQ932" i="9"/>
  <c r="AP932" i="9"/>
  <c r="AO932" i="9"/>
  <c r="AN932" i="9"/>
  <c r="AM932" i="9"/>
  <c r="AL932" i="9"/>
  <c r="AT925" i="9"/>
  <c r="AS925" i="9"/>
  <c r="AR925" i="9"/>
  <c r="AQ925" i="9"/>
  <c r="AP925" i="9"/>
  <c r="AO925" i="9"/>
  <c r="AN925" i="9"/>
  <c r="AM925" i="9"/>
  <c r="AL925" i="9"/>
  <c r="AT910" i="9"/>
  <c r="AS910" i="9"/>
  <c r="AR910" i="9"/>
  <c r="AQ910" i="9"/>
  <c r="AP910" i="9"/>
  <c r="AO910" i="9"/>
  <c r="AN910" i="9"/>
  <c r="AM910" i="9"/>
  <c r="AL910" i="9"/>
  <c r="AT110" i="9"/>
  <c r="AS110" i="9"/>
  <c r="AR110" i="9"/>
  <c r="AQ110" i="9"/>
  <c r="AP110" i="9"/>
  <c r="AO110" i="9"/>
  <c r="AN110" i="9"/>
  <c r="AM110" i="9"/>
  <c r="AL110" i="9"/>
  <c r="AT128" i="9"/>
  <c r="AS128" i="9"/>
  <c r="AR128" i="9"/>
  <c r="AQ128" i="9"/>
  <c r="AP128" i="9"/>
  <c r="AO128" i="9"/>
  <c r="AN128" i="9"/>
  <c r="AM128" i="9"/>
  <c r="AL128" i="9"/>
  <c r="AT105" i="9"/>
  <c r="AS105" i="9"/>
  <c r="AR105" i="9"/>
  <c r="AQ105" i="9"/>
  <c r="AP105" i="9"/>
  <c r="AO105" i="9"/>
  <c r="AN105" i="9"/>
  <c r="AM105" i="9"/>
  <c r="AL105" i="9"/>
  <c r="AT86" i="9"/>
  <c r="AS86" i="9"/>
  <c r="AR86" i="9"/>
  <c r="AQ86" i="9"/>
  <c r="AP86" i="9"/>
  <c r="AO86" i="9"/>
  <c r="AN86" i="9"/>
  <c r="AM86" i="9"/>
  <c r="AL86" i="9"/>
  <c r="AO71" i="9"/>
  <c r="AN71" i="9"/>
  <c r="AM71" i="9"/>
  <c r="AL71" i="9"/>
  <c r="AT71" i="9"/>
  <c r="AS71" i="9"/>
  <c r="AR71" i="9"/>
  <c r="AQ71" i="9"/>
  <c r="AP71" i="9"/>
  <c r="AT90" i="9"/>
  <c r="AS90" i="9"/>
  <c r="AR90" i="9"/>
  <c r="AQ90" i="9"/>
  <c r="AP90" i="9"/>
  <c r="AO90" i="9"/>
  <c r="AN90" i="9"/>
  <c r="AM90" i="9"/>
  <c r="AL90" i="9"/>
  <c r="AT75" i="9"/>
  <c r="AS75" i="9"/>
  <c r="AR75" i="9"/>
  <c r="AQ75" i="9"/>
  <c r="AP75" i="9"/>
  <c r="AO75" i="9"/>
  <c r="AN75" i="9"/>
  <c r="AM75" i="9"/>
  <c r="AL75" i="9"/>
  <c r="AT93" i="9"/>
  <c r="AS93" i="9"/>
  <c r="AR93" i="9"/>
  <c r="AQ93" i="9"/>
  <c r="AP93" i="9"/>
  <c r="AO93" i="9"/>
  <c r="AN93" i="9"/>
  <c r="AM93" i="9"/>
  <c r="AL93" i="9"/>
  <c r="AR38" i="9"/>
  <c r="AQ38" i="9"/>
  <c r="AP38" i="9"/>
  <c r="AO38" i="9"/>
  <c r="AN38" i="9"/>
  <c r="AM38" i="9"/>
  <c r="AL38" i="9"/>
  <c r="AT38" i="9"/>
  <c r="AS38" i="9"/>
  <c r="BK5" i="9"/>
  <c r="BJ5" i="9"/>
  <c r="BI5" i="9"/>
  <c r="BH5" i="9"/>
  <c r="BG5" i="9"/>
  <c r="BF5" i="9"/>
  <c r="BE5" i="9"/>
  <c r="BD5" i="9"/>
  <c r="BC5" i="9"/>
  <c r="AT42" i="9"/>
  <c r="AS42" i="9"/>
  <c r="AR42" i="9"/>
  <c r="AQ42" i="9"/>
  <c r="AP42" i="9"/>
  <c r="AO42" i="9"/>
  <c r="AN42" i="9"/>
  <c r="AM42" i="9"/>
  <c r="AL42" i="9"/>
  <c r="AT27" i="9"/>
  <c r="AS27" i="9"/>
  <c r="AR27" i="9"/>
  <c r="AQ27" i="9"/>
  <c r="AP27" i="9"/>
  <c r="AO27" i="9"/>
  <c r="AN27" i="9"/>
  <c r="AM27" i="9"/>
  <c r="AL27" i="9"/>
  <c r="BK10" i="9"/>
  <c r="BJ10" i="9"/>
  <c r="BI10" i="9"/>
  <c r="BH10" i="9"/>
  <c r="BG10" i="9"/>
  <c r="BF10" i="9"/>
  <c r="BE10" i="9"/>
  <c r="BD10" i="9"/>
  <c r="BC10" i="9"/>
  <c r="J38" i="8"/>
  <c r="J72" i="8"/>
  <c r="O90" i="8"/>
  <c r="J90" i="8"/>
  <c r="J68" i="1"/>
  <c r="G60" i="1"/>
  <c r="P60" i="1"/>
  <c r="R60" i="1" s="1"/>
  <c r="T60" i="1" s="1"/>
  <c r="J86" i="7"/>
  <c r="O132" i="8"/>
  <c r="AB132" i="8"/>
  <c r="AD132" i="8"/>
  <c r="K132" i="8"/>
  <c r="AE132" i="8"/>
  <c r="P99" i="1"/>
  <c r="G99" i="1"/>
  <c r="K62" i="1"/>
  <c r="AT131" i="8"/>
  <c r="AS131" i="8"/>
  <c r="AR131" i="8"/>
  <c r="AQ131" i="8"/>
  <c r="AP131" i="8"/>
  <c r="AO131" i="8"/>
  <c r="AN131" i="8"/>
  <c r="AM131" i="8"/>
  <c r="AL131" i="8"/>
  <c r="L78" i="7"/>
  <c r="AC135" i="8"/>
  <c r="P117" i="1"/>
  <c r="R117" i="1" s="1"/>
  <c r="T117" i="1" s="1"/>
  <c r="G117" i="1"/>
  <c r="L149" i="7"/>
  <c r="L135" i="7"/>
  <c r="G55" i="1"/>
  <c r="P55" i="1"/>
  <c r="R55" i="1" s="1"/>
  <c r="T55" i="1" s="1"/>
  <c r="J115" i="7"/>
  <c r="L141" i="7"/>
  <c r="J90" i="7"/>
  <c r="BK8" i="8"/>
  <c r="BJ8" i="8"/>
  <c r="BI8" i="8"/>
  <c r="BH8" i="8"/>
  <c r="BG8" i="8"/>
  <c r="BF8" i="8"/>
  <c r="BE8" i="8"/>
  <c r="BD8" i="8"/>
  <c r="BC8" i="8"/>
  <c r="AT58" i="8"/>
  <c r="AS58" i="8"/>
  <c r="AR58" i="8"/>
  <c r="AQ58" i="8"/>
  <c r="AP58" i="8"/>
  <c r="AO58" i="8"/>
  <c r="AN58" i="8"/>
  <c r="AM58" i="8"/>
  <c r="AL58" i="8"/>
  <c r="BK20" i="8"/>
  <c r="BJ20" i="8"/>
  <c r="BI20" i="8"/>
  <c r="BH20" i="8"/>
  <c r="BG20" i="8"/>
  <c r="BF20" i="8"/>
  <c r="BE20" i="8"/>
  <c r="BD20" i="8"/>
  <c r="BC20" i="8"/>
  <c r="BI60" i="8"/>
  <c r="BH60" i="8"/>
  <c r="BG60" i="8"/>
  <c r="BF60" i="8"/>
  <c r="BE60" i="8"/>
  <c r="BD60" i="8"/>
  <c r="BC60" i="8"/>
  <c r="BK60" i="8"/>
  <c r="BJ60" i="8"/>
  <c r="AT83" i="8"/>
  <c r="AS83" i="8"/>
  <c r="AR83" i="8"/>
  <c r="AQ83" i="8"/>
  <c r="AP83" i="8"/>
  <c r="AO83" i="8"/>
  <c r="AN83" i="8"/>
  <c r="AM83" i="8"/>
  <c r="AL83" i="8"/>
  <c r="AT36" i="8"/>
  <c r="AS36" i="8"/>
  <c r="AR36" i="8"/>
  <c r="AQ36" i="8"/>
  <c r="AP36" i="8"/>
  <c r="AO36" i="8"/>
  <c r="AN36" i="8"/>
  <c r="AM36" i="8"/>
  <c r="AL36" i="8"/>
  <c r="AM68" i="8"/>
  <c r="AL68" i="8"/>
  <c r="AT68" i="8"/>
  <c r="AS68" i="8"/>
  <c r="AR68" i="8"/>
  <c r="AQ68" i="8"/>
  <c r="AP68" i="8"/>
  <c r="AO68" i="8"/>
  <c r="AN68" i="8"/>
  <c r="AT24" i="8"/>
  <c r="AS24" i="8"/>
  <c r="AR24" i="8"/>
  <c r="AQ24" i="8"/>
  <c r="AP24" i="8"/>
  <c r="AO24" i="8"/>
  <c r="AN24" i="8"/>
  <c r="AM24" i="8"/>
  <c r="AL24" i="8"/>
  <c r="AT49" i="8"/>
  <c r="AS49" i="8"/>
  <c r="AR49" i="8"/>
  <c r="AQ49" i="8"/>
  <c r="AP49" i="8"/>
  <c r="AO49" i="8"/>
  <c r="AN49" i="8"/>
  <c r="AM49" i="8"/>
  <c r="AL49" i="8"/>
  <c r="BK88" i="8"/>
  <c r="BJ88" i="8"/>
  <c r="BI88" i="8"/>
  <c r="BH88" i="8"/>
  <c r="BG88" i="8"/>
  <c r="BF88" i="8"/>
  <c r="BE88" i="8"/>
  <c r="BD88" i="8"/>
  <c r="BC88" i="8"/>
  <c r="BK43" i="8"/>
  <c r="BJ43" i="8"/>
  <c r="BI43" i="8"/>
  <c r="BH43" i="8"/>
  <c r="BG43" i="8"/>
  <c r="BF43" i="8"/>
  <c r="BE43" i="8"/>
  <c r="BD43" i="8"/>
  <c r="BC43" i="8"/>
  <c r="BK75" i="8"/>
  <c r="BJ75" i="8"/>
  <c r="BI75" i="8"/>
  <c r="BH75" i="8"/>
  <c r="BG75" i="8"/>
  <c r="BF75" i="8"/>
  <c r="BE75" i="8"/>
  <c r="BD75" i="8"/>
  <c r="BC75" i="8"/>
  <c r="AT43" i="8"/>
  <c r="AS43" i="8"/>
  <c r="AR43" i="8"/>
  <c r="AQ43" i="8"/>
  <c r="AP43" i="8"/>
  <c r="AO43" i="8"/>
  <c r="AN43" i="8"/>
  <c r="AM43" i="8"/>
  <c r="AL43" i="8"/>
  <c r="AT75" i="8"/>
  <c r="AS75" i="8"/>
  <c r="AR75" i="8"/>
  <c r="AQ75" i="8"/>
  <c r="AP75" i="8"/>
  <c r="AO75" i="8"/>
  <c r="AN75" i="8"/>
  <c r="AM75" i="8"/>
  <c r="AL75" i="8"/>
  <c r="BK29" i="8"/>
  <c r="BJ29" i="8"/>
  <c r="BI29" i="8"/>
  <c r="BH29" i="8"/>
  <c r="BG29" i="8"/>
  <c r="BF29" i="8"/>
  <c r="BE29" i="8"/>
  <c r="BD29" i="8"/>
  <c r="BC29" i="8"/>
  <c r="BK61" i="8"/>
  <c r="BJ61" i="8"/>
  <c r="BI61" i="8"/>
  <c r="BH61" i="8"/>
  <c r="BG61" i="8"/>
  <c r="BF61" i="8"/>
  <c r="BE61" i="8"/>
  <c r="BD61" i="8"/>
  <c r="BC61" i="8"/>
  <c r="AT25" i="8"/>
  <c r="AS25" i="8"/>
  <c r="AR25" i="8"/>
  <c r="AQ25" i="8"/>
  <c r="AP25" i="8"/>
  <c r="AO25" i="8"/>
  <c r="AN25" i="8"/>
  <c r="AM25" i="8"/>
  <c r="AL25" i="8"/>
  <c r="AT53" i="8"/>
  <c r="AS53" i="8"/>
  <c r="AR53" i="8"/>
  <c r="AQ53" i="8"/>
  <c r="AP53" i="8"/>
  <c r="AO53" i="8"/>
  <c r="AN53" i="8"/>
  <c r="AM53" i="8"/>
  <c r="AL53" i="8"/>
  <c r="AT118" i="8"/>
  <c r="AS118" i="8"/>
  <c r="AR118" i="8"/>
  <c r="AQ118" i="8"/>
  <c r="AP118" i="8"/>
  <c r="AO118" i="8"/>
  <c r="AN118" i="8"/>
  <c r="AM118" i="8"/>
  <c r="AL118" i="8"/>
  <c r="AT916" i="8"/>
  <c r="AS916" i="8"/>
  <c r="AR916" i="8"/>
  <c r="AQ916" i="8"/>
  <c r="AP916" i="8"/>
  <c r="AO916" i="8"/>
  <c r="AN916" i="8"/>
  <c r="AM916" i="8"/>
  <c r="AL916" i="8"/>
  <c r="AT980" i="8"/>
  <c r="AS980" i="8"/>
  <c r="AR980" i="8"/>
  <c r="AQ980" i="8"/>
  <c r="AP980" i="8"/>
  <c r="AO980" i="8"/>
  <c r="AN980" i="8"/>
  <c r="AM980" i="8"/>
  <c r="AL980" i="8"/>
  <c r="AR1068" i="8"/>
  <c r="AQ1068" i="8"/>
  <c r="AP1068" i="8"/>
  <c r="AO1068" i="8"/>
  <c r="AN1068" i="8"/>
  <c r="AM1068" i="8"/>
  <c r="AL1068" i="8"/>
  <c r="AT1068" i="8"/>
  <c r="AS1068" i="8"/>
  <c r="AT1183" i="8"/>
  <c r="AS1183" i="8"/>
  <c r="AR1183" i="8"/>
  <c r="AQ1183" i="8"/>
  <c r="AP1183" i="8"/>
  <c r="AO1183" i="8"/>
  <c r="AN1183" i="8"/>
  <c r="AM1183" i="8"/>
  <c r="AL1183" i="8"/>
  <c r="AT1247" i="8"/>
  <c r="AS1247" i="8"/>
  <c r="AR1247" i="8"/>
  <c r="AQ1247" i="8"/>
  <c r="AP1247" i="8"/>
  <c r="AO1247" i="8"/>
  <c r="AN1247" i="8"/>
  <c r="AM1247" i="8"/>
  <c r="AL1247" i="8"/>
  <c r="AT1311" i="8"/>
  <c r="AS1311" i="8"/>
  <c r="AR1311" i="8"/>
  <c r="AQ1311" i="8"/>
  <c r="AP1311" i="8"/>
  <c r="AO1311" i="8"/>
  <c r="AN1311" i="8"/>
  <c r="AM1311" i="8"/>
  <c r="AL1311" i="8"/>
  <c r="BK92" i="8"/>
  <c r="BJ92" i="8"/>
  <c r="BI92" i="8"/>
  <c r="BH92" i="8"/>
  <c r="BG92" i="8"/>
  <c r="BF92" i="8"/>
  <c r="BE92" i="8"/>
  <c r="BD92" i="8"/>
  <c r="BC92" i="8"/>
  <c r="AT945" i="8"/>
  <c r="AS945" i="8"/>
  <c r="AR945" i="8"/>
  <c r="AQ945" i="8"/>
  <c r="AP945" i="8"/>
  <c r="AO945" i="8"/>
  <c r="AN945" i="8"/>
  <c r="AM945" i="8"/>
  <c r="AL945" i="8"/>
  <c r="AR1009" i="8"/>
  <c r="AQ1009" i="8"/>
  <c r="AP1009" i="8"/>
  <c r="AO1009" i="8"/>
  <c r="AN1009" i="8"/>
  <c r="AM1009" i="8"/>
  <c r="AL1009" i="8"/>
  <c r="AT1009" i="8"/>
  <c r="AS1009" i="8"/>
  <c r="AR1057" i="8"/>
  <c r="AQ1057" i="8"/>
  <c r="AP1057" i="8"/>
  <c r="AO1057" i="8"/>
  <c r="AN1057" i="8"/>
  <c r="AM1057" i="8"/>
  <c r="AL1057" i="8"/>
  <c r="AT1057" i="8"/>
  <c r="AS1057" i="8"/>
  <c r="AT1114" i="8"/>
  <c r="AS1114" i="8"/>
  <c r="AR1114" i="8"/>
  <c r="AQ1114" i="8"/>
  <c r="AP1114" i="8"/>
  <c r="AO1114" i="8"/>
  <c r="AN1114" i="8"/>
  <c r="AM1114" i="8"/>
  <c r="AL1114" i="8"/>
  <c r="AT115" i="8"/>
  <c r="AS115" i="8"/>
  <c r="AR115" i="8"/>
  <c r="AQ115" i="8"/>
  <c r="AP115" i="8"/>
  <c r="AO115" i="8"/>
  <c r="AN115" i="8"/>
  <c r="AM115" i="8"/>
  <c r="AL115" i="8"/>
  <c r="AT958" i="8"/>
  <c r="AS958" i="8"/>
  <c r="AR958" i="8"/>
  <c r="AQ958" i="8"/>
  <c r="AP958" i="8"/>
  <c r="AO958" i="8"/>
  <c r="AN958" i="8"/>
  <c r="AM958" i="8"/>
  <c r="AL958" i="8"/>
  <c r="AT1022" i="8"/>
  <c r="AS1022" i="8"/>
  <c r="AR1022" i="8"/>
  <c r="AQ1022" i="8"/>
  <c r="AP1022" i="8"/>
  <c r="AO1022" i="8"/>
  <c r="AN1022" i="8"/>
  <c r="AM1022" i="8"/>
  <c r="AL1022" i="8"/>
  <c r="AQ89" i="8"/>
  <c r="AP89" i="8"/>
  <c r="AO89" i="8"/>
  <c r="AN89" i="8"/>
  <c r="AM89" i="8"/>
  <c r="AL89" i="8"/>
  <c r="AT89" i="8"/>
  <c r="AS89" i="8"/>
  <c r="AR89" i="8"/>
  <c r="AP105" i="8"/>
  <c r="AO105" i="8"/>
  <c r="AN105" i="8"/>
  <c r="AM105" i="8"/>
  <c r="AL105" i="8"/>
  <c r="AT105" i="8"/>
  <c r="AS105" i="8"/>
  <c r="AR105" i="8"/>
  <c r="AQ105" i="8"/>
  <c r="AT116" i="8"/>
  <c r="AS116" i="8"/>
  <c r="AR116" i="8"/>
  <c r="AQ116" i="8"/>
  <c r="AP116" i="8"/>
  <c r="AO116" i="8"/>
  <c r="AN116" i="8"/>
  <c r="AM116" i="8"/>
  <c r="AL116" i="8"/>
  <c r="AT955" i="8"/>
  <c r="AS955" i="8"/>
  <c r="AR955" i="8"/>
  <c r="AQ955" i="8"/>
  <c r="AP955" i="8"/>
  <c r="AO955" i="8"/>
  <c r="AN955" i="8"/>
  <c r="AM955" i="8"/>
  <c r="AL955" i="8"/>
  <c r="AT1019" i="8"/>
  <c r="AS1019" i="8"/>
  <c r="AR1019" i="8"/>
  <c r="AQ1019" i="8"/>
  <c r="AP1019" i="8"/>
  <c r="AO1019" i="8"/>
  <c r="AN1019" i="8"/>
  <c r="AM1019" i="8"/>
  <c r="AL1019" i="8"/>
  <c r="BK99" i="8"/>
  <c r="BJ99" i="8"/>
  <c r="BI99" i="8"/>
  <c r="BH99" i="8"/>
  <c r="BG99" i="8"/>
  <c r="BF99" i="8"/>
  <c r="BE99" i="8"/>
  <c r="BD99" i="8"/>
  <c r="BC99" i="8"/>
  <c r="BK107" i="8"/>
  <c r="BJ107" i="8"/>
  <c r="BI107" i="8"/>
  <c r="BH107" i="8"/>
  <c r="BG107" i="8"/>
  <c r="BF107" i="8"/>
  <c r="BE107" i="8"/>
  <c r="BD107" i="8"/>
  <c r="BC107" i="8"/>
  <c r="AT912" i="8"/>
  <c r="AS912" i="8"/>
  <c r="AR912" i="8"/>
  <c r="AQ912" i="8"/>
  <c r="AP912" i="8"/>
  <c r="AO912" i="8"/>
  <c r="AN912" i="8"/>
  <c r="AM912" i="8"/>
  <c r="AL912" i="8"/>
  <c r="AT976" i="8"/>
  <c r="AS976" i="8"/>
  <c r="AR976" i="8"/>
  <c r="AQ976" i="8"/>
  <c r="AP976" i="8"/>
  <c r="AO976" i="8"/>
  <c r="AN976" i="8"/>
  <c r="AM976" i="8"/>
  <c r="AL976" i="8"/>
  <c r="AT1040" i="8"/>
  <c r="AS1040" i="8"/>
  <c r="AR1040" i="8"/>
  <c r="AQ1040" i="8"/>
  <c r="AP1040" i="8"/>
  <c r="AO1040" i="8"/>
  <c r="AN1040" i="8"/>
  <c r="AM1040" i="8"/>
  <c r="AL1040" i="8"/>
  <c r="AT933" i="8"/>
  <c r="AS933" i="8"/>
  <c r="AR933" i="8"/>
  <c r="AQ933" i="8"/>
  <c r="AP933" i="8"/>
  <c r="AO933" i="8"/>
  <c r="AN933" i="8"/>
  <c r="AM933" i="8"/>
  <c r="AL933" i="8"/>
  <c r="AT997" i="8"/>
  <c r="AS997" i="8"/>
  <c r="AR997" i="8"/>
  <c r="AQ997" i="8"/>
  <c r="AP997" i="8"/>
  <c r="AO997" i="8"/>
  <c r="AN997" i="8"/>
  <c r="AM997" i="8"/>
  <c r="AL997" i="8"/>
  <c r="AS1063" i="8"/>
  <c r="AR1063" i="8"/>
  <c r="AQ1063" i="8"/>
  <c r="AP1063" i="8"/>
  <c r="AO1063" i="8"/>
  <c r="AN1063" i="8"/>
  <c r="AM1063" i="8"/>
  <c r="AL1063" i="8"/>
  <c r="AT1063" i="8"/>
  <c r="AT906" i="8"/>
  <c r="AS906" i="8"/>
  <c r="AR906" i="8"/>
  <c r="AQ906" i="8"/>
  <c r="AP906" i="8"/>
  <c r="AO906" i="8"/>
  <c r="AN906" i="8"/>
  <c r="AM906" i="8"/>
  <c r="AL906" i="8"/>
  <c r="AT970" i="8"/>
  <c r="AS970" i="8"/>
  <c r="AR970" i="8"/>
  <c r="AQ970" i="8"/>
  <c r="AP970" i="8"/>
  <c r="AO970" i="8"/>
  <c r="AN970" i="8"/>
  <c r="AM970" i="8"/>
  <c r="AL970" i="8"/>
  <c r="AT1034" i="8"/>
  <c r="AS1034" i="8"/>
  <c r="AR1034" i="8"/>
  <c r="AQ1034" i="8"/>
  <c r="AP1034" i="8"/>
  <c r="AO1034" i="8"/>
  <c r="AN1034" i="8"/>
  <c r="AM1034" i="8"/>
  <c r="AL1034" i="8"/>
  <c r="AT129" i="8"/>
  <c r="AS129" i="8"/>
  <c r="AR129" i="8"/>
  <c r="AQ129" i="8"/>
  <c r="AP129" i="8"/>
  <c r="AO129" i="8"/>
  <c r="AN129" i="8"/>
  <c r="AM129" i="8"/>
  <c r="AL129" i="8"/>
  <c r="AT967" i="8"/>
  <c r="AS967" i="8"/>
  <c r="AR967" i="8"/>
  <c r="AQ967" i="8"/>
  <c r="AP967" i="8"/>
  <c r="AO967" i="8"/>
  <c r="AN967" i="8"/>
  <c r="AM967" i="8"/>
  <c r="AL967" i="8"/>
  <c r="AT1031" i="8"/>
  <c r="AS1031" i="8"/>
  <c r="AR1031" i="8"/>
  <c r="AQ1031" i="8"/>
  <c r="AP1031" i="8"/>
  <c r="AO1031" i="8"/>
  <c r="AN1031" i="8"/>
  <c r="AM1031" i="8"/>
  <c r="AL1031" i="8"/>
  <c r="AQ1103" i="8"/>
  <c r="AP1103" i="8"/>
  <c r="AO1103" i="8"/>
  <c r="AN1103" i="8"/>
  <c r="AM1103" i="8"/>
  <c r="AL1103" i="8"/>
  <c r="AS1103" i="8"/>
  <c r="AR1103" i="8"/>
  <c r="AT1103" i="8"/>
  <c r="AT1085" i="8"/>
  <c r="AS1085" i="8"/>
  <c r="AR1085" i="8"/>
  <c r="AQ1085" i="8"/>
  <c r="AP1085" i="8"/>
  <c r="AO1085" i="8"/>
  <c r="AN1085" i="8"/>
  <c r="AM1085" i="8"/>
  <c r="AL1085" i="8"/>
  <c r="AT1149" i="8"/>
  <c r="AS1149" i="8"/>
  <c r="AR1149" i="8"/>
  <c r="AQ1149" i="8"/>
  <c r="AP1149" i="8"/>
  <c r="AO1149" i="8"/>
  <c r="AN1149" i="8"/>
  <c r="AM1149" i="8"/>
  <c r="AL1149" i="8"/>
  <c r="AT1213" i="8"/>
  <c r="AS1213" i="8"/>
  <c r="AR1213" i="8"/>
  <c r="AQ1213" i="8"/>
  <c r="AP1213" i="8"/>
  <c r="AO1213" i="8"/>
  <c r="AN1213" i="8"/>
  <c r="AM1213" i="8"/>
  <c r="AL1213" i="8"/>
  <c r="AT1277" i="8"/>
  <c r="AS1277" i="8"/>
  <c r="AR1277" i="8"/>
  <c r="AQ1277" i="8"/>
  <c r="AP1277" i="8"/>
  <c r="AO1277" i="8"/>
  <c r="AN1277" i="8"/>
  <c r="AM1277" i="8"/>
  <c r="AL1277" i="8"/>
  <c r="AT1341" i="8"/>
  <c r="AS1341" i="8"/>
  <c r="AR1341" i="8"/>
  <c r="AQ1341" i="8"/>
  <c r="AP1341" i="8"/>
  <c r="AO1341" i="8"/>
  <c r="AN1341" i="8"/>
  <c r="AM1341" i="8"/>
  <c r="AL1341" i="8"/>
  <c r="AR1146" i="8"/>
  <c r="AQ1146" i="8"/>
  <c r="AP1146" i="8"/>
  <c r="AO1146" i="8"/>
  <c r="AN1146" i="8"/>
  <c r="AM1146" i="8"/>
  <c r="AL1146" i="8"/>
  <c r="AT1146" i="8"/>
  <c r="AS1146" i="8"/>
  <c r="AS1210" i="8"/>
  <c r="AR1210" i="8"/>
  <c r="AQ1210" i="8"/>
  <c r="AP1210" i="8"/>
  <c r="AO1210" i="8"/>
  <c r="AN1210" i="8"/>
  <c r="AM1210" i="8"/>
  <c r="AL1210" i="8"/>
  <c r="AT1210" i="8"/>
  <c r="AT1274" i="8"/>
  <c r="AS1274" i="8"/>
  <c r="AR1274" i="8"/>
  <c r="AQ1274" i="8"/>
  <c r="AP1274" i="8"/>
  <c r="AO1274" i="8"/>
  <c r="AN1274" i="8"/>
  <c r="AM1274" i="8"/>
  <c r="AL1274" i="8"/>
  <c r="AS1338" i="8"/>
  <c r="AR1338" i="8"/>
  <c r="AQ1338" i="8"/>
  <c r="AP1338" i="8"/>
  <c r="AO1338" i="8"/>
  <c r="AN1338" i="8"/>
  <c r="AM1338" i="8"/>
  <c r="AL1338" i="8"/>
  <c r="AT1338" i="8"/>
  <c r="AO1092" i="8"/>
  <c r="AN1092" i="8"/>
  <c r="AM1092" i="8"/>
  <c r="AL1092" i="8"/>
  <c r="AT1092" i="8"/>
  <c r="AS1092" i="8"/>
  <c r="AR1092" i="8"/>
  <c r="AQ1092" i="8"/>
  <c r="AP1092" i="8"/>
  <c r="AT1156" i="8"/>
  <c r="AS1156" i="8"/>
  <c r="AR1156" i="8"/>
  <c r="AQ1156" i="8"/>
  <c r="AP1156" i="8"/>
  <c r="AO1156" i="8"/>
  <c r="AN1156" i="8"/>
  <c r="AM1156" i="8"/>
  <c r="AL1156" i="8"/>
  <c r="AT1220" i="8"/>
  <c r="AS1220" i="8"/>
  <c r="AR1220" i="8"/>
  <c r="AQ1220" i="8"/>
  <c r="AP1220" i="8"/>
  <c r="AO1220" i="8"/>
  <c r="AN1220" i="8"/>
  <c r="AM1220" i="8"/>
  <c r="AL1220" i="8"/>
  <c r="AT1284" i="8"/>
  <c r="AS1284" i="8"/>
  <c r="AR1284" i="8"/>
  <c r="AQ1284" i="8"/>
  <c r="AP1284" i="8"/>
  <c r="AO1284" i="8"/>
  <c r="AN1284" i="8"/>
  <c r="AM1284" i="8"/>
  <c r="AL1284" i="8"/>
  <c r="AT1348" i="8"/>
  <c r="AS1348" i="8"/>
  <c r="AR1348" i="8"/>
  <c r="AQ1348" i="8"/>
  <c r="AP1348" i="8"/>
  <c r="AO1348" i="8"/>
  <c r="AN1348" i="8"/>
  <c r="AM1348" i="8"/>
  <c r="AL1348" i="8"/>
  <c r="AT1089" i="8"/>
  <c r="AS1089" i="8"/>
  <c r="AR1089" i="8"/>
  <c r="AQ1089" i="8"/>
  <c r="AP1089" i="8"/>
  <c r="AO1089" i="8"/>
  <c r="AN1089" i="8"/>
  <c r="AM1089" i="8"/>
  <c r="AL1089" i="8"/>
  <c r="AT1153" i="8"/>
  <c r="AS1153" i="8"/>
  <c r="AR1153" i="8"/>
  <c r="AQ1153" i="8"/>
  <c r="AP1153" i="8"/>
  <c r="AO1153" i="8"/>
  <c r="AN1153" i="8"/>
  <c r="AM1153" i="8"/>
  <c r="AL1153" i="8"/>
  <c r="AT1217" i="8"/>
  <c r="AS1217" i="8"/>
  <c r="AR1217" i="8"/>
  <c r="AQ1217" i="8"/>
  <c r="AP1217" i="8"/>
  <c r="AO1217" i="8"/>
  <c r="AN1217" i="8"/>
  <c r="AM1217" i="8"/>
  <c r="AL1217" i="8"/>
  <c r="AT1281" i="8"/>
  <c r="AS1281" i="8"/>
  <c r="AR1281" i="8"/>
  <c r="AQ1281" i="8"/>
  <c r="AP1281" i="8"/>
  <c r="AO1281" i="8"/>
  <c r="AN1281" i="8"/>
  <c r="AM1281" i="8"/>
  <c r="AL1281" i="8"/>
  <c r="AT1345" i="8"/>
  <c r="AS1345" i="8"/>
  <c r="AR1345" i="8"/>
  <c r="AQ1345" i="8"/>
  <c r="AP1345" i="8"/>
  <c r="AO1345" i="8"/>
  <c r="AN1345" i="8"/>
  <c r="AM1345" i="8"/>
  <c r="AL1345" i="8"/>
  <c r="AT1094" i="8"/>
  <c r="AS1094" i="8"/>
  <c r="AR1094" i="8"/>
  <c r="AQ1094" i="8"/>
  <c r="AP1094" i="8"/>
  <c r="AO1094" i="8"/>
  <c r="AN1094" i="8"/>
  <c r="AM1094" i="8"/>
  <c r="AL1094" i="8"/>
  <c r="AT1158" i="8"/>
  <c r="AS1158" i="8"/>
  <c r="AR1158" i="8"/>
  <c r="AQ1158" i="8"/>
  <c r="AP1158" i="8"/>
  <c r="AO1158" i="8"/>
  <c r="AN1158" i="8"/>
  <c r="AM1158" i="8"/>
  <c r="AL1158" i="8"/>
  <c r="AT1222" i="8"/>
  <c r="AS1222" i="8"/>
  <c r="AR1222" i="8"/>
  <c r="AQ1222" i="8"/>
  <c r="AP1222" i="8"/>
  <c r="AO1222" i="8"/>
  <c r="AN1222" i="8"/>
  <c r="AM1222" i="8"/>
  <c r="AL1222" i="8"/>
  <c r="AT1286" i="8"/>
  <c r="AS1286" i="8"/>
  <c r="AR1286" i="8"/>
  <c r="AQ1286" i="8"/>
  <c r="AP1286" i="8"/>
  <c r="AO1286" i="8"/>
  <c r="AN1286" i="8"/>
  <c r="AM1286" i="8"/>
  <c r="AL1286" i="8"/>
  <c r="AT1350" i="8"/>
  <c r="AS1350" i="8"/>
  <c r="AR1350" i="8"/>
  <c r="AQ1350" i="8"/>
  <c r="AP1350" i="8"/>
  <c r="AO1350" i="8"/>
  <c r="AN1350" i="8"/>
  <c r="AM1350" i="8"/>
  <c r="AL1350" i="8"/>
  <c r="AT1099" i="8"/>
  <c r="AS1099" i="8"/>
  <c r="AR1099" i="8"/>
  <c r="AQ1099" i="8"/>
  <c r="AP1099" i="8"/>
  <c r="AO1099" i="8"/>
  <c r="AN1099" i="8"/>
  <c r="AM1099" i="8"/>
  <c r="AL1099" i="8"/>
  <c r="AT1163" i="8"/>
  <c r="AS1163" i="8"/>
  <c r="AR1163" i="8"/>
  <c r="AQ1163" i="8"/>
  <c r="AP1163" i="8"/>
  <c r="AO1163" i="8"/>
  <c r="AN1163" i="8"/>
  <c r="AM1163" i="8"/>
  <c r="AL1163" i="8"/>
  <c r="AT1227" i="8"/>
  <c r="AS1227" i="8"/>
  <c r="AR1227" i="8"/>
  <c r="AQ1227" i="8"/>
  <c r="AP1227" i="8"/>
  <c r="AO1227" i="8"/>
  <c r="AN1227" i="8"/>
  <c r="AM1227" i="8"/>
  <c r="AL1227" i="8"/>
  <c r="AT1291" i="8"/>
  <c r="AS1291" i="8"/>
  <c r="AR1291" i="8"/>
  <c r="AQ1291" i="8"/>
  <c r="AP1291" i="8"/>
  <c r="AO1291" i="8"/>
  <c r="AN1291" i="8"/>
  <c r="AM1291" i="8"/>
  <c r="AL1291" i="8"/>
  <c r="AT1355" i="8"/>
  <c r="AS1355" i="8"/>
  <c r="AR1355" i="8"/>
  <c r="AQ1355" i="8"/>
  <c r="AP1355" i="8"/>
  <c r="AO1355" i="8"/>
  <c r="AN1355" i="8"/>
  <c r="AM1355" i="8"/>
  <c r="AL1355" i="8"/>
  <c r="AT1120" i="8"/>
  <c r="AS1120" i="8"/>
  <c r="AR1120" i="8"/>
  <c r="AQ1120" i="8"/>
  <c r="AP1120" i="8"/>
  <c r="AO1120" i="8"/>
  <c r="AN1120" i="8"/>
  <c r="AM1120" i="8"/>
  <c r="AL1120" i="8"/>
  <c r="AT1184" i="8"/>
  <c r="AS1184" i="8"/>
  <c r="AR1184" i="8"/>
  <c r="AQ1184" i="8"/>
  <c r="AP1184" i="8"/>
  <c r="AO1184" i="8"/>
  <c r="AN1184" i="8"/>
  <c r="AM1184" i="8"/>
  <c r="AL1184" i="8"/>
  <c r="AT1248" i="8"/>
  <c r="AS1248" i="8"/>
  <c r="AR1248" i="8"/>
  <c r="AQ1248" i="8"/>
  <c r="AP1248" i="8"/>
  <c r="AO1248" i="8"/>
  <c r="AN1248" i="8"/>
  <c r="AM1248" i="8"/>
  <c r="AL1248" i="8"/>
  <c r="AT1312" i="8"/>
  <c r="AS1312" i="8"/>
  <c r="AR1312" i="8"/>
  <c r="AQ1312" i="8"/>
  <c r="AP1312" i="8"/>
  <c r="AO1312" i="8"/>
  <c r="AN1312" i="8"/>
  <c r="AM1312" i="8"/>
  <c r="AL1312" i="8"/>
  <c r="AT1365" i="8"/>
  <c r="AS1365" i="8"/>
  <c r="AR1365" i="8"/>
  <c r="AQ1365" i="8"/>
  <c r="AP1365" i="8"/>
  <c r="AO1365" i="8"/>
  <c r="AN1365" i="8"/>
  <c r="AM1365" i="8"/>
  <c r="AL1365" i="8"/>
  <c r="AT1399" i="8"/>
  <c r="AS1399" i="8"/>
  <c r="AR1399" i="8"/>
  <c r="AQ1399" i="8"/>
  <c r="AP1399" i="8"/>
  <c r="AO1399" i="8"/>
  <c r="AN1399" i="8"/>
  <c r="AM1399" i="8"/>
  <c r="AL1399" i="8"/>
  <c r="AT1462" i="8"/>
  <c r="AS1462" i="8"/>
  <c r="AR1462" i="8"/>
  <c r="AQ1462" i="8"/>
  <c r="AP1462" i="8"/>
  <c r="AO1462" i="8"/>
  <c r="AN1462" i="8"/>
  <c r="AM1462" i="8"/>
  <c r="AL1462" i="8"/>
  <c r="AT1526" i="8"/>
  <c r="AS1526" i="8"/>
  <c r="AR1526" i="8"/>
  <c r="AQ1526" i="8"/>
  <c r="AP1526" i="8"/>
  <c r="AO1526" i="8"/>
  <c r="AN1526" i="8"/>
  <c r="AM1526" i="8"/>
  <c r="AL1526" i="8"/>
  <c r="AT1590" i="8"/>
  <c r="AS1590" i="8"/>
  <c r="AR1590" i="8"/>
  <c r="AQ1590" i="8"/>
  <c r="AP1590" i="8"/>
  <c r="AO1590" i="8"/>
  <c r="AN1590" i="8"/>
  <c r="AM1590" i="8"/>
  <c r="AL1590" i="8"/>
  <c r="AT1653" i="8"/>
  <c r="AS1653" i="8"/>
  <c r="AR1653" i="8"/>
  <c r="AQ1653" i="8"/>
  <c r="AP1653" i="8"/>
  <c r="AO1653" i="8"/>
  <c r="AN1653" i="8"/>
  <c r="AM1653" i="8"/>
  <c r="AL1653" i="8"/>
  <c r="AT1406" i="8"/>
  <c r="AS1406" i="8"/>
  <c r="AR1406" i="8"/>
  <c r="AQ1406" i="8"/>
  <c r="AP1406" i="8"/>
  <c r="AO1406" i="8"/>
  <c r="AN1406" i="8"/>
  <c r="AM1406" i="8"/>
  <c r="AL1406" i="8"/>
  <c r="AT1475" i="8"/>
  <c r="AS1475" i="8"/>
  <c r="AR1475" i="8"/>
  <c r="AQ1475" i="8"/>
  <c r="AP1475" i="8"/>
  <c r="AO1475" i="8"/>
  <c r="AN1475" i="8"/>
  <c r="AM1475" i="8"/>
  <c r="AL1475" i="8"/>
  <c r="AT1539" i="8"/>
  <c r="AS1539" i="8"/>
  <c r="AR1539" i="8"/>
  <c r="AQ1539" i="8"/>
  <c r="AP1539" i="8"/>
  <c r="AO1539" i="8"/>
  <c r="AN1539" i="8"/>
  <c r="AM1539" i="8"/>
  <c r="AL1539" i="8"/>
  <c r="AT1603" i="8"/>
  <c r="AS1603" i="8"/>
  <c r="AR1603" i="8"/>
  <c r="AQ1603" i="8"/>
  <c r="AP1603" i="8"/>
  <c r="AO1603" i="8"/>
  <c r="AN1603" i="8"/>
  <c r="AM1603" i="8"/>
  <c r="AL1603" i="8"/>
  <c r="AT1385" i="8"/>
  <c r="AS1385" i="8"/>
  <c r="AR1385" i="8"/>
  <c r="AQ1385" i="8"/>
  <c r="AP1385" i="8"/>
  <c r="AO1385" i="8"/>
  <c r="AN1385" i="8"/>
  <c r="AM1385" i="8"/>
  <c r="AL1385" i="8"/>
  <c r="AT1435" i="8"/>
  <c r="AS1435" i="8"/>
  <c r="AR1435" i="8"/>
  <c r="AQ1435" i="8"/>
  <c r="AP1435" i="8"/>
  <c r="AO1435" i="8"/>
  <c r="AN1435" i="8"/>
  <c r="AM1435" i="8"/>
  <c r="AL1435" i="8"/>
  <c r="AT1496" i="8"/>
  <c r="AS1496" i="8"/>
  <c r="AR1496" i="8"/>
  <c r="AQ1496" i="8"/>
  <c r="AP1496" i="8"/>
  <c r="AO1496" i="8"/>
  <c r="AN1496" i="8"/>
  <c r="AM1496" i="8"/>
  <c r="AL1496" i="8"/>
  <c r="AT1560" i="8"/>
  <c r="AS1560" i="8"/>
  <c r="AR1560" i="8"/>
  <c r="AQ1560" i="8"/>
  <c r="AP1560" i="8"/>
  <c r="AO1560" i="8"/>
  <c r="AN1560" i="8"/>
  <c r="AM1560" i="8"/>
  <c r="AL1560" i="8"/>
  <c r="AN1624" i="8"/>
  <c r="AM1624" i="8"/>
  <c r="AL1624" i="8"/>
  <c r="AT1624" i="8"/>
  <c r="AS1624" i="8"/>
  <c r="AR1624" i="8"/>
  <c r="AQ1624" i="8"/>
  <c r="AP1624" i="8"/>
  <c r="AO1624" i="8"/>
  <c r="AM1729" i="8"/>
  <c r="AL1729" i="8"/>
  <c r="AT1729" i="8"/>
  <c r="AS1729" i="8"/>
  <c r="AR1729" i="8"/>
  <c r="AQ1729" i="8"/>
  <c r="AP1729" i="8"/>
  <c r="AO1729" i="8"/>
  <c r="AN1729" i="8"/>
  <c r="AT1793" i="8"/>
  <c r="AS1793" i="8"/>
  <c r="AR1793" i="8"/>
  <c r="AQ1793" i="8"/>
  <c r="AP1793" i="8"/>
  <c r="AO1793" i="8"/>
  <c r="AN1793" i="8"/>
  <c r="AM1793" i="8"/>
  <c r="AL1793" i="8"/>
  <c r="AT1430" i="8"/>
  <c r="AS1430" i="8"/>
  <c r="AR1430" i="8"/>
  <c r="AQ1430" i="8"/>
  <c r="AP1430" i="8"/>
  <c r="AO1430" i="8"/>
  <c r="AN1430" i="8"/>
  <c r="AM1430" i="8"/>
  <c r="AL1430" i="8"/>
  <c r="AT1493" i="8"/>
  <c r="AS1493" i="8"/>
  <c r="AR1493" i="8"/>
  <c r="AQ1493" i="8"/>
  <c r="AP1493" i="8"/>
  <c r="AO1493" i="8"/>
  <c r="AN1493" i="8"/>
  <c r="AM1493" i="8"/>
  <c r="AL1493" i="8"/>
  <c r="AT1557" i="8"/>
  <c r="AS1557" i="8"/>
  <c r="AR1557" i="8"/>
  <c r="AQ1557" i="8"/>
  <c r="AP1557" i="8"/>
  <c r="AO1557" i="8"/>
  <c r="AN1557" i="8"/>
  <c r="AM1557" i="8"/>
  <c r="AL1557" i="8"/>
  <c r="AT1621" i="8"/>
  <c r="AS1621" i="8"/>
  <c r="AR1621" i="8"/>
  <c r="AQ1621" i="8"/>
  <c r="AP1621" i="8"/>
  <c r="AO1621" i="8"/>
  <c r="AN1621" i="8"/>
  <c r="AM1621" i="8"/>
  <c r="AL1621" i="8"/>
  <c r="AT1415" i="8"/>
  <c r="AS1415" i="8"/>
  <c r="AR1415" i="8"/>
  <c r="AQ1415" i="8"/>
  <c r="AP1415" i="8"/>
  <c r="AO1415" i="8"/>
  <c r="AN1415" i="8"/>
  <c r="AM1415" i="8"/>
  <c r="AL1415" i="8"/>
  <c r="AT1490" i="8"/>
  <c r="AS1490" i="8"/>
  <c r="AR1490" i="8"/>
  <c r="AQ1490" i="8"/>
  <c r="AP1490" i="8"/>
  <c r="AO1490" i="8"/>
  <c r="AN1490" i="8"/>
  <c r="AM1490" i="8"/>
  <c r="AL1490" i="8"/>
  <c r="AT1554" i="8"/>
  <c r="AS1554" i="8"/>
  <c r="AR1554" i="8"/>
  <c r="AQ1554" i="8"/>
  <c r="AP1554" i="8"/>
  <c r="AO1554" i="8"/>
  <c r="AN1554" i="8"/>
  <c r="AM1554" i="8"/>
  <c r="AL1554" i="8"/>
  <c r="AT1618" i="8"/>
  <c r="AS1618" i="8"/>
  <c r="AR1618" i="8"/>
  <c r="AQ1618" i="8"/>
  <c r="AP1618" i="8"/>
  <c r="AO1618" i="8"/>
  <c r="AN1618" i="8"/>
  <c r="AM1618" i="8"/>
  <c r="AL1618" i="8"/>
  <c r="AT1673" i="8"/>
  <c r="AS1673" i="8"/>
  <c r="AR1673" i="8"/>
  <c r="AQ1673" i="8"/>
  <c r="AP1673" i="8"/>
  <c r="AO1673" i="8"/>
  <c r="AN1673" i="8"/>
  <c r="AM1673" i="8"/>
  <c r="AL1673" i="8"/>
  <c r="AT1400" i="8"/>
  <c r="AS1400" i="8"/>
  <c r="AR1400" i="8"/>
  <c r="AQ1400" i="8"/>
  <c r="AP1400" i="8"/>
  <c r="AO1400" i="8"/>
  <c r="AN1400" i="8"/>
  <c r="AM1400" i="8"/>
  <c r="AL1400" i="8"/>
  <c r="AT1455" i="8"/>
  <c r="AS1455" i="8"/>
  <c r="AR1455" i="8"/>
  <c r="AQ1455" i="8"/>
  <c r="AP1455" i="8"/>
  <c r="AO1455" i="8"/>
  <c r="AN1455" i="8"/>
  <c r="AM1455" i="8"/>
  <c r="AL1455" i="8"/>
  <c r="AT1519" i="8"/>
  <c r="AS1519" i="8"/>
  <c r="AR1519" i="8"/>
  <c r="AQ1519" i="8"/>
  <c r="AP1519" i="8"/>
  <c r="AO1519" i="8"/>
  <c r="AN1519" i="8"/>
  <c r="AM1519" i="8"/>
  <c r="AL1519" i="8"/>
  <c r="AT1583" i="8"/>
  <c r="AS1583" i="8"/>
  <c r="AR1583" i="8"/>
  <c r="AQ1583" i="8"/>
  <c r="AP1583" i="8"/>
  <c r="AO1583" i="8"/>
  <c r="AN1583" i="8"/>
  <c r="AM1583" i="8"/>
  <c r="AL1583" i="8"/>
  <c r="AT1647" i="8"/>
  <c r="AS1647" i="8"/>
  <c r="AR1647" i="8"/>
  <c r="AQ1647" i="8"/>
  <c r="AP1647" i="8"/>
  <c r="AO1647" i="8"/>
  <c r="AN1647" i="8"/>
  <c r="AM1647" i="8"/>
  <c r="AL1647" i="8"/>
  <c r="AT1417" i="8"/>
  <c r="AS1417" i="8"/>
  <c r="AR1417" i="8"/>
  <c r="AQ1417" i="8"/>
  <c r="AP1417" i="8"/>
  <c r="AO1417" i="8"/>
  <c r="AN1417" i="8"/>
  <c r="AM1417" i="8"/>
  <c r="AL1417" i="8"/>
  <c r="AT1460" i="8"/>
  <c r="AS1460" i="8"/>
  <c r="AR1460" i="8"/>
  <c r="AQ1460" i="8"/>
  <c r="AP1460" i="8"/>
  <c r="AO1460" i="8"/>
  <c r="AN1460" i="8"/>
  <c r="AM1460" i="8"/>
  <c r="AL1460" i="8"/>
  <c r="AT1524" i="8"/>
  <c r="AS1524" i="8"/>
  <c r="AR1524" i="8"/>
  <c r="AQ1524" i="8"/>
  <c r="AP1524" i="8"/>
  <c r="AO1524" i="8"/>
  <c r="AN1524" i="8"/>
  <c r="AM1524" i="8"/>
  <c r="AL1524" i="8"/>
  <c r="AT1588" i="8"/>
  <c r="AS1588" i="8"/>
  <c r="AR1588" i="8"/>
  <c r="AQ1588" i="8"/>
  <c r="AP1588" i="8"/>
  <c r="AO1588" i="8"/>
  <c r="AN1588" i="8"/>
  <c r="AM1588" i="8"/>
  <c r="AL1588" i="8"/>
  <c r="AS1654" i="8"/>
  <c r="AR1654" i="8"/>
  <c r="AQ1654" i="8"/>
  <c r="AP1654" i="8"/>
  <c r="AO1654" i="8"/>
  <c r="AN1654" i="8"/>
  <c r="AM1654" i="8"/>
  <c r="AL1654" i="8"/>
  <c r="AT1654" i="8"/>
  <c r="AT1465" i="8"/>
  <c r="AS1465" i="8"/>
  <c r="AR1465" i="8"/>
  <c r="AQ1465" i="8"/>
  <c r="AP1465" i="8"/>
  <c r="AO1465" i="8"/>
  <c r="AN1465" i="8"/>
  <c r="AM1465" i="8"/>
  <c r="AL1465" i="8"/>
  <c r="AT1529" i="8"/>
  <c r="AS1529" i="8"/>
  <c r="AR1529" i="8"/>
  <c r="AQ1529" i="8"/>
  <c r="AP1529" i="8"/>
  <c r="AO1529" i="8"/>
  <c r="AN1529" i="8"/>
  <c r="AM1529" i="8"/>
  <c r="AL1529" i="8"/>
  <c r="AT1593" i="8"/>
  <c r="AS1593" i="8"/>
  <c r="AR1593" i="8"/>
  <c r="AQ1593" i="8"/>
  <c r="AP1593" i="8"/>
  <c r="AO1593" i="8"/>
  <c r="AN1593" i="8"/>
  <c r="AM1593" i="8"/>
  <c r="AL1593" i="8"/>
  <c r="AT1656" i="8"/>
  <c r="AS1656" i="8"/>
  <c r="AR1656" i="8"/>
  <c r="AQ1656" i="8"/>
  <c r="AP1656" i="8"/>
  <c r="AO1656" i="8"/>
  <c r="AN1656" i="8"/>
  <c r="AM1656" i="8"/>
  <c r="AL1656" i="8"/>
  <c r="AT1711" i="8"/>
  <c r="AS1711" i="8"/>
  <c r="AR1711" i="8"/>
  <c r="AQ1711" i="8"/>
  <c r="AP1711" i="8"/>
  <c r="AO1711" i="8"/>
  <c r="AN1711" i="8"/>
  <c r="AM1711" i="8"/>
  <c r="AL1711" i="8"/>
  <c r="AT1775" i="8"/>
  <c r="AS1775" i="8"/>
  <c r="AR1775" i="8"/>
  <c r="AQ1775" i="8"/>
  <c r="AP1775" i="8"/>
  <c r="AO1775" i="8"/>
  <c r="AN1775" i="8"/>
  <c r="AM1775" i="8"/>
  <c r="AL1775" i="8"/>
  <c r="AT1838" i="8"/>
  <c r="AS1838" i="8"/>
  <c r="AR1838" i="8"/>
  <c r="AQ1838" i="8"/>
  <c r="AP1838" i="8"/>
  <c r="AO1838" i="8"/>
  <c r="AN1838" i="8"/>
  <c r="AM1838" i="8"/>
  <c r="AL1838" i="8"/>
  <c r="AT1700" i="8"/>
  <c r="AS1700" i="8"/>
  <c r="AR1700" i="8"/>
  <c r="AQ1700" i="8"/>
  <c r="AP1700" i="8"/>
  <c r="AO1700" i="8"/>
  <c r="AN1700" i="8"/>
  <c r="AM1700" i="8"/>
  <c r="AL1700" i="8"/>
  <c r="AT1764" i="8"/>
  <c r="AS1764" i="8"/>
  <c r="AR1764" i="8"/>
  <c r="AQ1764" i="8"/>
  <c r="AP1764" i="8"/>
  <c r="AO1764" i="8"/>
  <c r="AN1764" i="8"/>
  <c r="AM1764" i="8"/>
  <c r="AL1764" i="8"/>
  <c r="AT1828" i="8"/>
  <c r="AS1828" i="8"/>
  <c r="AR1828" i="8"/>
  <c r="AQ1828" i="8"/>
  <c r="AP1828" i="8"/>
  <c r="AO1828" i="8"/>
  <c r="AN1828" i="8"/>
  <c r="AM1828" i="8"/>
  <c r="AL1828" i="8"/>
  <c r="AS1694" i="8"/>
  <c r="AR1694" i="8"/>
  <c r="AQ1694" i="8"/>
  <c r="AP1694" i="8"/>
  <c r="AO1694" i="8"/>
  <c r="AN1694" i="8"/>
  <c r="AM1694" i="8"/>
  <c r="AL1694" i="8"/>
  <c r="AT1694" i="8"/>
  <c r="AT1758" i="8"/>
  <c r="AS1758" i="8"/>
  <c r="AR1758" i="8"/>
  <c r="AQ1758" i="8"/>
  <c r="AP1758" i="8"/>
  <c r="AO1758" i="8"/>
  <c r="AN1758" i="8"/>
  <c r="AM1758" i="8"/>
  <c r="AL1758" i="8"/>
  <c r="AT1822" i="8"/>
  <c r="AS1822" i="8"/>
  <c r="AR1822" i="8"/>
  <c r="AQ1822" i="8"/>
  <c r="AP1822" i="8"/>
  <c r="AO1822" i="8"/>
  <c r="AN1822" i="8"/>
  <c r="AM1822" i="8"/>
  <c r="AL1822" i="8"/>
  <c r="AT1898" i="8"/>
  <c r="AS1898" i="8"/>
  <c r="AR1898" i="8"/>
  <c r="AQ1898" i="8"/>
  <c r="AP1898" i="8"/>
  <c r="AO1898" i="8"/>
  <c r="AN1898" i="8"/>
  <c r="AM1898" i="8"/>
  <c r="AL1898" i="8"/>
  <c r="AT1707" i="8"/>
  <c r="AR1707" i="8"/>
  <c r="AQ1707" i="8"/>
  <c r="AP1707" i="8"/>
  <c r="AO1707" i="8"/>
  <c r="AN1707" i="8"/>
  <c r="AM1707" i="8"/>
  <c r="AL1707" i="8"/>
  <c r="AS1707" i="8"/>
  <c r="AT1771" i="8"/>
  <c r="AS1771" i="8"/>
  <c r="AR1771" i="8"/>
  <c r="AQ1771" i="8"/>
  <c r="AP1771" i="8"/>
  <c r="AO1771" i="8"/>
  <c r="AN1771" i="8"/>
  <c r="AM1771" i="8"/>
  <c r="AL1771" i="8"/>
  <c r="AT1834" i="8"/>
  <c r="AS1834" i="8"/>
  <c r="AR1834" i="8"/>
  <c r="AQ1834" i="8"/>
  <c r="AP1834" i="8"/>
  <c r="AO1834" i="8"/>
  <c r="AN1834" i="8"/>
  <c r="AM1834" i="8"/>
  <c r="AL1834" i="8"/>
  <c r="AT1712" i="8"/>
  <c r="AS1712" i="8"/>
  <c r="AR1712" i="8"/>
  <c r="AQ1712" i="8"/>
  <c r="AP1712" i="8"/>
  <c r="AO1712" i="8"/>
  <c r="AN1712" i="8"/>
  <c r="AM1712" i="8"/>
  <c r="AL1712" i="8"/>
  <c r="AT1776" i="8"/>
  <c r="AS1776" i="8"/>
  <c r="AR1776" i="8"/>
  <c r="AQ1776" i="8"/>
  <c r="AP1776" i="8"/>
  <c r="AO1776" i="8"/>
  <c r="AN1776" i="8"/>
  <c r="AM1776" i="8"/>
  <c r="AL1776" i="8"/>
  <c r="AT1693" i="8"/>
  <c r="AS1693" i="8"/>
  <c r="AR1693" i="8"/>
  <c r="AQ1693" i="8"/>
  <c r="AP1693" i="8"/>
  <c r="AO1693" i="8"/>
  <c r="AN1693" i="8"/>
  <c r="AM1693" i="8"/>
  <c r="AL1693" i="8"/>
  <c r="AT1757" i="8"/>
  <c r="AS1757" i="8"/>
  <c r="AR1757" i="8"/>
  <c r="AQ1757" i="8"/>
  <c r="AP1757" i="8"/>
  <c r="AO1757" i="8"/>
  <c r="AN1757" i="8"/>
  <c r="AM1757" i="8"/>
  <c r="AL1757" i="8"/>
  <c r="AT1821" i="8"/>
  <c r="AS1821" i="8"/>
  <c r="AR1821" i="8"/>
  <c r="AQ1821" i="8"/>
  <c r="AP1821" i="8"/>
  <c r="AO1821" i="8"/>
  <c r="AN1821" i="8"/>
  <c r="AM1821" i="8"/>
  <c r="AL1821" i="8"/>
  <c r="AT1690" i="8"/>
  <c r="AS1690" i="8"/>
  <c r="AR1690" i="8"/>
  <c r="AQ1690" i="8"/>
  <c r="AP1690" i="8"/>
  <c r="AO1690" i="8"/>
  <c r="AN1690" i="8"/>
  <c r="AM1690" i="8"/>
  <c r="AL1690" i="8"/>
  <c r="AT1754" i="8"/>
  <c r="AS1754" i="8"/>
  <c r="AR1754" i="8"/>
  <c r="AQ1754" i="8"/>
  <c r="AP1754" i="8"/>
  <c r="AO1754" i="8"/>
  <c r="AN1754" i="8"/>
  <c r="AM1754" i="8"/>
  <c r="AL1754" i="8"/>
  <c r="AT1818" i="8"/>
  <c r="AS1818" i="8"/>
  <c r="AR1818" i="8"/>
  <c r="AQ1818" i="8"/>
  <c r="AP1818" i="8"/>
  <c r="AO1818" i="8"/>
  <c r="AN1818" i="8"/>
  <c r="AM1818" i="8"/>
  <c r="AL1818" i="8"/>
  <c r="AT1872" i="8"/>
  <c r="AS1872" i="8"/>
  <c r="AR1872" i="8"/>
  <c r="AQ1872" i="8"/>
  <c r="AP1872" i="8"/>
  <c r="AO1872" i="8"/>
  <c r="AN1872" i="8"/>
  <c r="AM1872" i="8"/>
  <c r="AL1872" i="8"/>
  <c r="AT1936" i="8"/>
  <c r="AS1936" i="8"/>
  <c r="AR1936" i="8"/>
  <c r="AQ1936" i="8"/>
  <c r="AP1936" i="8"/>
  <c r="AO1936" i="8"/>
  <c r="AN1936" i="8"/>
  <c r="AM1936" i="8"/>
  <c r="AL1936" i="8"/>
  <c r="AN1885" i="8"/>
  <c r="AM1885" i="8"/>
  <c r="AL1885" i="8"/>
  <c r="AT1885" i="8"/>
  <c r="AS1885" i="8"/>
  <c r="AR1885" i="8"/>
  <c r="AQ1885" i="8"/>
  <c r="AP1885" i="8"/>
  <c r="AO1885" i="8"/>
  <c r="AT1945" i="8"/>
  <c r="AS1945" i="8"/>
  <c r="AR1945" i="8"/>
  <c r="AQ1945" i="8"/>
  <c r="AP1945" i="8"/>
  <c r="AO1945" i="8"/>
  <c r="AN1945" i="8"/>
  <c r="AM1945" i="8"/>
  <c r="AL1945" i="8"/>
  <c r="AT1943" i="8"/>
  <c r="AS1943" i="8"/>
  <c r="AR1943" i="8"/>
  <c r="AQ1943" i="8"/>
  <c r="AP1943" i="8"/>
  <c r="AO1943" i="8"/>
  <c r="AN1943" i="8"/>
  <c r="AM1943" i="8"/>
  <c r="AL1943" i="8"/>
  <c r="AT1892" i="8"/>
  <c r="AS1892" i="8"/>
  <c r="AR1892" i="8"/>
  <c r="AQ1892" i="8"/>
  <c r="AP1892" i="8"/>
  <c r="AO1892" i="8"/>
  <c r="AN1892" i="8"/>
  <c r="AM1892" i="8"/>
  <c r="AL1892" i="8"/>
  <c r="AT1849" i="8"/>
  <c r="AS1849" i="8"/>
  <c r="AR1849" i="8"/>
  <c r="AQ1849" i="8"/>
  <c r="AP1849" i="8"/>
  <c r="AO1849" i="8"/>
  <c r="AN1849" i="8"/>
  <c r="AM1849" i="8"/>
  <c r="AL1849" i="8"/>
  <c r="AL1913" i="8"/>
  <c r="AT1913" i="8"/>
  <c r="AS1913" i="8"/>
  <c r="AR1913" i="8"/>
  <c r="AQ1913" i="8"/>
  <c r="AP1913" i="8"/>
  <c r="AO1913" i="8"/>
  <c r="AN1913" i="8"/>
  <c r="AM1913" i="8"/>
  <c r="AT1894" i="8"/>
  <c r="AS1894" i="8"/>
  <c r="AR1894" i="8"/>
  <c r="AQ1894" i="8"/>
  <c r="AP1894" i="8"/>
  <c r="AO1894" i="8"/>
  <c r="AN1894" i="8"/>
  <c r="AM1894" i="8"/>
  <c r="AL1894" i="8"/>
  <c r="AT1859" i="8"/>
  <c r="AS1859" i="8"/>
  <c r="AR1859" i="8"/>
  <c r="AQ1859" i="8"/>
  <c r="AP1859" i="8"/>
  <c r="AO1859" i="8"/>
  <c r="AN1859" i="8"/>
  <c r="AM1859" i="8"/>
  <c r="AL1859" i="8"/>
  <c r="AT1923" i="8"/>
  <c r="AS1923" i="8"/>
  <c r="AR1923" i="8"/>
  <c r="AQ1923" i="8"/>
  <c r="AP1923" i="8"/>
  <c r="AO1923" i="8"/>
  <c r="AN1923" i="8"/>
  <c r="AM1923" i="8"/>
  <c r="AL1923" i="8"/>
  <c r="O117" i="8"/>
  <c r="K117" i="8"/>
  <c r="L58" i="7"/>
  <c r="K83" i="8"/>
  <c r="J99" i="7"/>
  <c r="AT1165" i="9"/>
  <c r="AS1165" i="9"/>
  <c r="AR1165" i="9"/>
  <c r="AQ1165" i="9"/>
  <c r="AP1165" i="9"/>
  <c r="AO1165" i="9"/>
  <c r="AN1165" i="9"/>
  <c r="AM1165" i="9"/>
  <c r="AL1165" i="9"/>
  <c r="AN1740" i="8"/>
  <c r="AM1740" i="8"/>
  <c r="AL1740" i="8"/>
  <c r="AT1740" i="8"/>
  <c r="AS1740" i="8"/>
  <c r="AR1740" i="8"/>
  <c r="AQ1740" i="8"/>
  <c r="AP1740" i="8"/>
  <c r="AO1740" i="8"/>
  <c r="AT1862" i="9"/>
  <c r="AS1862" i="9"/>
  <c r="AR1862" i="9"/>
  <c r="AQ1862" i="9"/>
  <c r="AP1862" i="9"/>
  <c r="AO1862" i="9"/>
  <c r="AN1862" i="9"/>
  <c r="AM1862" i="9"/>
  <c r="AL1862" i="9"/>
  <c r="AT1798" i="9"/>
  <c r="AS1798" i="9"/>
  <c r="AR1798" i="9"/>
  <c r="AQ1798" i="9"/>
  <c r="AP1798" i="9"/>
  <c r="AO1798" i="9"/>
  <c r="AN1798" i="9"/>
  <c r="AM1798" i="9"/>
  <c r="AL1798" i="9"/>
  <c r="AT1839" i="9"/>
  <c r="AS1839" i="9"/>
  <c r="AR1839" i="9"/>
  <c r="AQ1839" i="9"/>
  <c r="AP1839" i="9"/>
  <c r="AO1839" i="9"/>
  <c r="AN1839" i="9"/>
  <c r="AM1839" i="9"/>
  <c r="AL1839" i="9"/>
  <c r="AT1695" i="9"/>
  <c r="AP1695" i="9"/>
  <c r="AO1695" i="9"/>
  <c r="AN1695" i="9"/>
  <c r="AM1695" i="9"/>
  <c r="AL1695" i="9"/>
  <c r="AS1695" i="9"/>
  <c r="AR1695" i="9"/>
  <c r="AQ1695" i="9"/>
  <c r="AT1816" i="9"/>
  <c r="AS1816" i="9"/>
  <c r="AR1816" i="9"/>
  <c r="AQ1816" i="9"/>
  <c r="AP1816" i="9"/>
  <c r="AO1816" i="9"/>
  <c r="AN1816" i="9"/>
  <c r="AM1816" i="9"/>
  <c r="AL1816" i="9"/>
  <c r="AT1559" i="9"/>
  <c r="AS1559" i="9"/>
  <c r="AR1559" i="9"/>
  <c r="AQ1559" i="9"/>
  <c r="AP1559" i="9"/>
  <c r="AO1559" i="9"/>
  <c r="AN1559" i="9"/>
  <c r="AM1559" i="9"/>
  <c r="AL1559" i="9"/>
  <c r="AT1745" i="9"/>
  <c r="AS1745" i="9"/>
  <c r="AR1745" i="9"/>
  <c r="AQ1745" i="9"/>
  <c r="AP1745" i="9"/>
  <c r="AO1745" i="9"/>
  <c r="AN1745" i="9"/>
  <c r="AM1745" i="9"/>
  <c r="AL1745" i="9"/>
  <c r="AT1656" i="9"/>
  <c r="AS1656" i="9"/>
  <c r="AR1656" i="9"/>
  <c r="AQ1656" i="9"/>
  <c r="AP1656" i="9"/>
  <c r="AO1656" i="9"/>
  <c r="AN1656" i="9"/>
  <c r="AM1656" i="9"/>
  <c r="AL1656" i="9"/>
  <c r="AQ1592" i="9"/>
  <c r="AP1592" i="9"/>
  <c r="AO1592" i="9"/>
  <c r="AN1592" i="9"/>
  <c r="AM1592" i="9"/>
  <c r="AL1592" i="9"/>
  <c r="AT1592" i="9"/>
  <c r="AS1592" i="9"/>
  <c r="AR1592" i="9"/>
  <c r="AT1633" i="9"/>
  <c r="AS1633" i="9"/>
  <c r="AR1633" i="9"/>
  <c r="AQ1633" i="9"/>
  <c r="AP1633" i="9"/>
  <c r="AO1633" i="9"/>
  <c r="AN1633" i="9"/>
  <c r="AM1633" i="9"/>
  <c r="AL1633" i="9"/>
  <c r="AQ1674" i="9"/>
  <c r="AP1674" i="9"/>
  <c r="AO1674" i="9"/>
  <c r="AN1674" i="9"/>
  <c r="AM1674" i="9"/>
  <c r="AL1674" i="9"/>
  <c r="AT1674" i="9"/>
  <c r="AS1674" i="9"/>
  <c r="AR1674" i="9"/>
  <c r="AT1610" i="9"/>
  <c r="AS1610" i="9"/>
  <c r="AR1610" i="9"/>
  <c r="AQ1610" i="9"/>
  <c r="AP1610" i="9"/>
  <c r="AO1610" i="9"/>
  <c r="AN1610" i="9"/>
  <c r="AM1610" i="9"/>
  <c r="AL1610" i="9"/>
  <c r="AT1683" i="9"/>
  <c r="AS1683" i="9"/>
  <c r="AR1683" i="9"/>
  <c r="AQ1683" i="9"/>
  <c r="AP1683" i="9"/>
  <c r="AO1683" i="9"/>
  <c r="AN1683" i="9"/>
  <c r="AM1683" i="9"/>
  <c r="AL1683" i="9"/>
  <c r="AT1555" i="9"/>
  <c r="AS1555" i="9"/>
  <c r="AR1555" i="9"/>
  <c r="AQ1555" i="9"/>
  <c r="AP1555" i="9"/>
  <c r="AO1555" i="9"/>
  <c r="AN1555" i="9"/>
  <c r="AM1555" i="9"/>
  <c r="AL1555" i="9"/>
  <c r="AN1620" i="9"/>
  <c r="AM1620" i="9"/>
  <c r="AL1620" i="9"/>
  <c r="AT1620" i="9"/>
  <c r="AS1620" i="9"/>
  <c r="AR1620" i="9"/>
  <c r="AQ1620" i="9"/>
  <c r="AP1620" i="9"/>
  <c r="AO1620" i="9"/>
  <c r="AT1661" i="9"/>
  <c r="AS1661" i="9"/>
  <c r="AR1661" i="9"/>
  <c r="AQ1661" i="9"/>
  <c r="AP1661" i="9"/>
  <c r="AO1661" i="9"/>
  <c r="AN1661" i="9"/>
  <c r="AM1661" i="9"/>
  <c r="AL1661" i="9"/>
  <c r="AT1597" i="9"/>
  <c r="AS1597" i="9"/>
  <c r="AR1597" i="9"/>
  <c r="AQ1597" i="9"/>
  <c r="AP1597" i="9"/>
  <c r="AO1597" i="9"/>
  <c r="AN1597" i="9"/>
  <c r="AM1597" i="9"/>
  <c r="AL1597" i="9"/>
  <c r="AT1638" i="9"/>
  <c r="AS1638" i="9"/>
  <c r="AR1638" i="9"/>
  <c r="AQ1638" i="9"/>
  <c r="AP1638" i="9"/>
  <c r="AO1638" i="9"/>
  <c r="AN1638" i="9"/>
  <c r="AM1638" i="9"/>
  <c r="AL1638" i="9"/>
  <c r="AT1528" i="9"/>
  <c r="AS1528" i="9"/>
  <c r="AR1528" i="9"/>
  <c r="AQ1528" i="9"/>
  <c r="AP1528" i="9"/>
  <c r="AO1528" i="9"/>
  <c r="AN1528" i="9"/>
  <c r="AM1528" i="9"/>
  <c r="AL1528" i="9"/>
  <c r="AT1445" i="9"/>
  <c r="AS1445" i="9"/>
  <c r="AR1445" i="9"/>
  <c r="AQ1445" i="9"/>
  <c r="AP1445" i="9"/>
  <c r="AO1445" i="9"/>
  <c r="AN1445" i="9"/>
  <c r="AM1445" i="9"/>
  <c r="AL1445" i="9"/>
  <c r="AN1506" i="9"/>
  <c r="AM1506" i="9"/>
  <c r="AL1506" i="9"/>
  <c r="AT1506" i="9"/>
  <c r="AS1506" i="9"/>
  <c r="AR1506" i="9"/>
  <c r="AQ1506" i="9"/>
  <c r="AP1506" i="9"/>
  <c r="AO1506" i="9"/>
  <c r="AO1483" i="9"/>
  <c r="AN1483" i="9"/>
  <c r="AM1483" i="9"/>
  <c r="AL1483" i="9"/>
  <c r="AT1483" i="9"/>
  <c r="AS1483" i="9"/>
  <c r="AR1483" i="9"/>
  <c r="AQ1483" i="9"/>
  <c r="AP1483" i="9"/>
  <c r="AT1449" i="9"/>
  <c r="AS1449" i="9"/>
  <c r="AR1449" i="9"/>
  <c r="AQ1449" i="9"/>
  <c r="AP1449" i="9"/>
  <c r="AO1449" i="9"/>
  <c r="AN1449" i="9"/>
  <c r="AM1449" i="9"/>
  <c r="AL1449" i="9"/>
  <c r="AT1477" i="9"/>
  <c r="AS1477" i="9"/>
  <c r="AR1477" i="9"/>
  <c r="AQ1477" i="9"/>
  <c r="AP1477" i="9"/>
  <c r="AO1477" i="9"/>
  <c r="AN1477" i="9"/>
  <c r="AM1477" i="9"/>
  <c r="AL1477" i="9"/>
  <c r="AT1451" i="9"/>
  <c r="AS1451" i="9"/>
  <c r="AR1451" i="9"/>
  <c r="AQ1451" i="9"/>
  <c r="AP1451" i="9"/>
  <c r="AO1451" i="9"/>
  <c r="AN1451" i="9"/>
  <c r="AM1451" i="9"/>
  <c r="AL1451" i="9"/>
  <c r="AT1428" i="9"/>
  <c r="AS1428" i="9"/>
  <c r="AR1428" i="9"/>
  <c r="AQ1428" i="9"/>
  <c r="AP1428" i="9"/>
  <c r="AO1428" i="9"/>
  <c r="AN1428" i="9"/>
  <c r="AM1428" i="9"/>
  <c r="AL1428" i="9"/>
  <c r="AT1359" i="9"/>
  <c r="AS1359" i="9"/>
  <c r="AR1359" i="9"/>
  <c r="AQ1359" i="9"/>
  <c r="AP1359" i="9"/>
  <c r="AO1359" i="9"/>
  <c r="AN1359" i="9"/>
  <c r="AM1359" i="9"/>
  <c r="AL1359" i="9"/>
  <c r="AT1382" i="9"/>
  <c r="AS1382" i="9"/>
  <c r="AR1382" i="9"/>
  <c r="AQ1382" i="9"/>
  <c r="AP1382" i="9"/>
  <c r="AO1382" i="9"/>
  <c r="AN1382" i="9"/>
  <c r="AM1382" i="9"/>
  <c r="AL1382" i="9"/>
  <c r="AT1424" i="9"/>
  <c r="AS1424" i="9"/>
  <c r="AR1424" i="9"/>
  <c r="AQ1424" i="9"/>
  <c r="AP1424" i="9"/>
  <c r="AO1424" i="9"/>
  <c r="AN1424" i="9"/>
  <c r="AM1424" i="9"/>
  <c r="AL1424" i="9"/>
  <c r="AT1385" i="9"/>
  <c r="AS1385" i="9"/>
  <c r="AR1385" i="9"/>
  <c r="AQ1385" i="9"/>
  <c r="AP1385" i="9"/>
  <c r="AO1385" i="9"/>
  <c r="AN1385" i="9"/>
  <c r="AM1385" i="9"/>
  <c r="AL1385" i="9"/>
  <c r="AT1426" i="9"/>
  <c r="AS1426" i="9"/>
  <c r="AR1426" i="9"/>
  <c r="AQ1426" i="9"/>
  <c r="AP1426" i="9"/>
  <c r="AO1426" i="9"/>
  <c r="AN1426" i="9"/>
  <c r="AM1426" i="9"/>
  <c r="AL1426" i="9"/>
  <c r="AT1239" i="9"/>
  <c r="AS1239" i="9"/>
  <c r="AR1239" i="9"/>
  <c r="AQ1239" i="9"/>
  <c r="AP1239" i="9"/>
  <c r="AO1239" i="9"/>
  <c r="AN1239" i="9"/>
  <c r="AM1239" i="9"/>
  <c r="AL1239" i="9"/>
  <c r="AT1337" i="9"/>
  <c r="AS1337" i="9"/>
  <c r="AR1337" i="9"/>
  <c r="AQ1337" i="9"/>
  <c r="AP1337" i="9"/>
  <c r="AO1337" i="9"/>
  <c r="AN1337" i="9"/>
  <c r="AM1337" i="9"/>
  <c r="AL1337" i="9"/>
  <c r="AT1348" i="9"/>
  <c r="AS1348" i="9"/>
  <c r="AR1348" i="9"/>
  <c r="AQ1348" i="9"/>
  <c r="AP1348" i="9"/>
  <c r="AO1348" i="9"/>
  <c r="AN1348" i="9"/>
  <c r="AM1348" i="9"/>
  <c r="AL1348" i="9"/>
  <c r="AT1306" i="9"/>
  <c r="AS1306" i="9"/>
  <c r="AR1306" i="9"/>
  <c r="AQ1306" i="9"/>
  <c r="AP1306" i="9"/>
  <c r="AO1306" i="9"/>
  <c r="AN1306" i="9"/>
  <c r="AM1306" i="9"/>
  <c r="AL1306" i="9"/>
  <c r="AT1316" i="9"/>
  <c r="AS1316" i="9"/>
  <c r="AR1316" i="9"/>
  <c r="AQ1316" i="9"/>
  <c r="AP1316" i="9"/>
  <c r="AO1316" i="9"/>
  <c r="AN1316" i="9"/>
  <c r="AM1316" i="9"/>
  <c r="AL1316" i="9"/>
  <c r="AT1277" i="9"/>
  <c r="AS1277" i="9"/>
  <c r="AR1277" i="9"/>
  <c r="AQ1277" i="9"/>
  <c r="AP1277" i="9"/>
  <c r="AO1277" i="9"/>
  <c r="AN1277" i="9"/>
  <c r="AM1277" i="9"/>
  <c r="AL1277" i="9"/>
  <c r="AT1327" i="9"/>
  <c r="AR1327" i="9"/>
  <c r="AQ1327" i="9"/>
  <c r="AP1327" i="9"/>
  <c r="AO1327" i="9"/>
  <c r="AN1327" i="9"/>
  <c r="AM1327" i="9"/>
  <c r="AL1327" i="9"/>
  <c r="AS1327" i="9"/>
  <c r="AT1288" i="9"/>
  <c r="AS1288" i="9"/>
  <c r="AR1288" i="9"/>
  <c r="AQ1288" i="9"/>
  <c r="AP1288" i="9"/>
  <c r="AO1288" i="9"/>
  <c r="AN1288" i="9"/>
  <c r="AM1288" i="9"/>
  <c r="AL1288" i="9"/>
  <c r="AT1162" i="9"/>
  <c r="AS1162" i="9"/>
  <c r="AR1162" i="9"/>
  <c r="AQ1162" i="9"/>
  <c r="AP1162" i="9"/>
  <c r="AO1162" i="9"/>
  <c r="AN1162" i="9"/>
  <c r="AM1162" i="9"/>
  <c r="AL1162" i="9"/>
  <c r="AT1234" i="9"/>
  <c r="AS1234" i="9"/>
  <c r="AR1234" i="9"/>
  <c r="AQ1234" i="9"/>
  <c r="AP1234" i="9"/>
  <c r="AO1234" i="9"/>
  <c r="AN1234" i="9"/>
  <c r="AM1234" i="9"/>
  <c r="AL1234" i="9"/>
  <c r="AT1203" i="9"/>
  <c r="AS1203" i="9"/>
  <c r="AR1203" i="9"/>
  <c r="AQ1203" i="9"/>
  <c r="AP1203" i="9"/>
  <c r="AO1203" i="9"/>
  <c r="AN1203" i="9"/>
  <c r="AM1203" i="9"/>
  <c r="AL1203" i="9"/>
  <c r="AT1229" i="9"/>
  <c r="AS1229" i="9"/>
  <c r="AR1229" i="9"/>
  <c r="AQ1229" i="9"/>
  <c r="AP1229" i="9"/>
  <c r="AO1229" i="9"/>
  <c r="AN1229" i="9"/>
  <c r="AM1229" i="9"/>
  <c r="AL1229" i="9"/>
  <c r="AT1222" i="9"/>
  <c r="AS1222" i="9"/>
  <c r="AR1222" i="9"/>
  <c r="AQ1222" i="9"/>
  <c r="AP1222" i="9"/>
  <c r="AO1222" i="9"/>
  <c r="AN1222" i="9"/>
  <c r="AM1222" i="9"/>
  <c r="AL1222" i="9"/>
  <c r="AT1130" i="9"/>
  <c r="AS1130" i="9"/>
  <c r="AR1130" i="9"/>
  <c r="AQ1130" i="9"/>
  <c r="AP1130" i="9"/>
  <c r="AO1130" i="9"/>
  <c r="AN1130" i="9"/>
  <c r="AM1130" i="9"/>
  <c r="AL1130" i="9"/>
  <c r="AT1183" i="9"/>
  <c r="AS1183" i="9"/>
  <c r="AR1183" i="9"/>
  <c r="AQ1183" i="9"/>
  <c r="AP1183" i="9"/>
  <c r="AO1183" i="9"/>
  <c r="AN1183" i="9"/>
  <c r="AM1183" i="9"/>
  <c r="AL1183" i="9"/>
  <c r="AT1152" i="9"/>
  <c r="AS1152" i="9"/>
  <c r="AR1152" i="9"/>
  <c r="AQ1152" i="9"/>
  <c r="AP1152" i="9"/>
  <c r="AO1152" i="9"/>
  <c r="AN1152" i="9"/>
  <c r="AM1152" i="9"/>
  <c r="AL1152" i="9"/>
  <c r="AT1105" i="9"/>
  <c r="AS1105" i="9"/>
  <c r="AR1105" i="9"/>
  <c r="AQ1105" i="9"/>
  <c r="AP1105" i="9"/>
  <c r="AO1105" i="9"/>
  <c r="AN1105" i="9"/>
  <c r="AM1105" i="9"/>
  <c r="AL1105" i="9"/>
  <c r="AT1071" i="9"/>
  <c r="AS1071" i="9"/>
  <c r="AR1071" i="9"/>
  <c r="AQ1071" i="9"/>
  <c r="AP1071" i="9"/>
  <c r="AO1071" i="9"/>
  <c r="AN1071" i="9"/>
  <c r="AM1071" i="9"/>
  <c r="AL1071" i="9"/>
  <c r="AT1125" i="9"/>
  <c r="AS1125" i="9"/>
  <c r="AR1125" i="9"/>
  <c r="AQ1125" i="9"/>
  <c r="AP1125" i="9"/>
  <c r="AO1125" i="9"/>
  <c r="AN1125" i="9"/>
  <c r="AM1125" i="9"/>
  <c r="AL1125" i="9"/>
  <c r="AT1086" i="9"/>
  <c r="AS1086" i="9"/>
  <c r="AR1086" i="9"/>
  <c r="AQ1086" i="9"/>
  <c r="AP1086" i="9"/>
  <c r="AO1086" i="9"/>
  <c r="AN1086" i="9"/>
  <c r="AM1086" i="9"/>
  <c r="AL1086" i="9"/>
  <c r="AT1052" i="9"/>
  <c r="AS1052" i="9"/>
  <c r="AR1052" i="9"/>
  <c r="AQ1052" i="9"/>
  <c r="AP1052" i="9"/>
  <c r="AO1052" i="9"/>
  <c r="AN1052" i="9"/>
  <c r="AM1052" i="9"/>
  <c r="AL1052" i="9"/>
  <c r="AT1021" i="9"/>
  <c r="AS1021" i="9"/>
  <c r="AR1021" i="9"/>
  <c r="AQ1021" i="9"/>
  <c r="AP1021" i="9"/>
  <c r="AO1021" i="9"/>
  <c r="AN1021" i="9"/>
  <c r="AM1021" i="9"/>
  <c r="AL1021" i="9"/>
  <c r="AQ1063" i="9"/>
  <c r="AP1063" i="9"/>
  <c r="AO1063" i="9"/>
  <c r="AN1063" i="9"/>
  <c r="AM1063" i="9"/>
  <c r="AL1063" i="9"/>
  <c r="AT1063" i="9"/>
  <c r="AS1063" i="9"/>
  <c r="AR1063" i="9"/>
  <c r="AT1024" i="9"/>
  <c r="AS1024" i="9"/>
  <c r="AR1024" i="9"/>
  <c r="AQ1024" i="9"/>
  <c r="AP1024" i="9"/>
  <c r="AO1024" i="9"/>
  <c r="AN1024" i="9"/>
  <c r="AM1024" i="9"/>
  <c r="AL1024" i="9"/>
  <c r="AT982" i="9"/>
  <c r="AS982" i="9"/>
  <c r="AR982" i="9"/>
  <c r="AQ982" i="9"/>
  <c r="AP982" i="9"/>
  <c r="AO982" i="9"/>
  <c r="AN982" i="9"/>
  <c r="AM982" i="9"/>
  <c r="AL982" i="9"/>
  <c r="AT985" i="9"/>
  <c r="AS985" i="9"/>
  <c r="AR985" i="9"/>
  <c r="AQ985" i="9"/>
  <c r="AP985" i="9"/>
  <c r="AO985" i="9"/>
  <c r="AN985" i="9"/>
  <c r="AM985" i="9"/>
  <c r="AL985" i="9"/>
  <c r="AT987" i="9"/>
  <c r="AS987" i="9"/>
  <c r="AR987" i="9"/>
  <c r="AQ987" i="9"/>
  <c r="AP987" i="9"/>
  <c r="AO987" i="9"/>
  <c r="AN987" i="9"/>
  <c r="AM987" i="9"/>
  <c r="AL987" i="9"/>
  <c r="AT928" i="9"/>
  <c r="AS928" i="9"/>
  <c r="AR928" i="9"/>
  <c r="AQ928" i="9"/>
  <c r="AP928" i="9"/>
  <c r="AO928" i="9"/>
  <c r="AN928" i="9"/>
  <c r="AM928" i="9"/>
  <c r="AL928" i="9"/>
  <c r="AT123" i="9"/>
  <c r="AS123" i="9"/>
  <c r="AR123" i="9"/>
  <c r="AQ123" i="9"/>
  <c r="AP123" i="9"/>
  <c r="AO123" i="9"/>
  <c r="AN123" i="9"/>
  <c r="AM123" i="9"/>
  <c r="AL123" i="9"/>
  <c r="AT924" i="9"/>
  <c r="AS924" i="9"/>
  <c r="AR924" i="9"/>
  <c r="AQ924" i="9"/>
  <c r="AP924" i="9"/>
  <c r="AO924" i="9"/>
  <c r="AN924" i="9"/>
  <c r="AM924" i="9"/>
  <c r="AL924" i="9"/>
  <c r="AT917" i="9"/>
  <c r="AS917" i="9"/>
  <c r="AR917" i="9"/>
  <c r="AQ917" i="9"/>
  <c r="AP917" i="9"/>
  <c r="AO917" i="9"/>
  <c r="AN917" i="9"/>
  <c r="AM917" i="9"/>
  <c r="AL917" i="9"/>
  <c r="AT125" i="9"/>
  <c r="AS125" i="9"/>
  <c r="AR125" i="9"/>
  <c r="AQ125" i="9"/>
  <c r="AP125" i="9"/>
  <c r="AO125" i="9"/>
  <c r="AN125" i="9"/>
  <c r="AM125" i="9"/>
  <c r="AL125" i="9"/>
  <c r="AT102" i="9"/>
  <c r="AS102" i="9"/>
  <c r="AR102" i="9"/>
  <c r="AQ102" i="9"/>
  <c r="AP102" i="9"/>
  <c r="AO102" i="9"/>
  <c r="AN102" i="9"/>
  <c r="AM102" i="9"/>
  <c r="AL102" i="9"/>
  <c r="AT120" i="9"/>
  <c r="AS120" i="9"/>
  <c r="AR120" i="9"/>
  <c r="AQ120" i="9"/>
  <c r="AP120" i="9"/>
  <c r="AO120" i="9"/>
  <c r="AN120" i="9"/>
  <c r="AM120" i="9"/>
  <c r="AL120" i="9"/>
  <c r="AT97" i="9"/>
  <c r="AS97" i="9"/>
  <c r="AR97" i="9"/>
  <c r="AQ97" i="9"/>
  <c r="AP97" i="9"/>
  <c r="AO97" i="9"/>
  <c r="AN97" i="9"/>
  <c r="AM97" i="9"/>
  <c r="AL97" i="9"/>
  <c r="AT78" i="9"/>
  <c r="AS78" i="9"/>
  <c r="AR78" i="9"/>
  <c r="AQ78" i="9"/>
  <c r="AP78" i="9"/>
  <c r="AO78" i="9"/>
  <c r="AN78" i="9"/>
  <c r="AM78" i="9"/>
  <c r="AL78" i="9"/>
  <c r="AP63" i="9"/>
  <c r="AO63" i="9"/>
  <c r="AN63" i="9"/>
  <c r="AM63" i="9"/>
  <c r="AL63" i="9"/>
  <c r="AT63" i="9"/>
  <c r="AS63" i="9"/>
  <c r="AR63" i="9"/>
  <c r="AQ63" i="9"/>
  <c r="AT82" i="9"/>
  <c r="AQ82" i="9"/>
  <c r="AP82" i="9"/>
  <c r="AO82" i="9"/>
  <c r="AN82" i="9"/>
  <c r="AM82" i="9"/>
  <c r="AL82" i="9"/>
  <c r="AS82" i="9"/>
  <c r="AR82" i="9"/>
  <c r="AT67" i="9"/>
  <c r="AS67" i="9"/>
  <c r="AR67" i="9"/>
  <c r="AQ67" i="9"/>
  <c r="AP67" i="9"/>
  <c r="AO67" i="9"/>
  <c r="AN67" i="9"/>
  <c r="AM67" i="9"/>
  <c r="AL67" i="9"/>
  <c r="AT85" i="9"/>
  <c r="AS85" i="9"/>
  <c r="AR85" i="9"/>
  <c r="AQ85" i="9"/>
  <c r="AP85" i="9"/>
  <c r="AO85" i="9"/>
  <c r="AN85" i="9"/>
  <c r="AM85" i="9"/>
  <c r="AL85" i="9"/>
  <c r="AL55" i="9"/>
  <c r="AT55" i="9"/>
  <c r="AS55" i="9"/>
  <c r="AR55" i="9"/>
  <c r="AQ55" i="9"/>
  <c r="AP55" i="9"/>
  <c r="AO55" i="9"/>
  <c r="AN55" i="9"/>
  <c r="AM55" i="9"/>
  <c r="BK3" i="9"/>
  <c r="BJ3" i="9"/>
  <c r="BI3" i="9"/>
  <c r="BH3" i="9"/>
  <c r="BG3" i="9"/>
  <c r="BF3" i="9"/>
  <c r="BE3" i="9"/>
  <c r="BD3" i="9"/>
  <c r="BC3" i="9"/>
  <c r="AT34" i="9"/>
  <c r="AS34" i="9"/>
  <c r="AR34" i="9"/>
  <c r="AQ34" i="9"/>
  <c r="AP34" i="9"/>
  <c r="AO34" i="9"/>
  <c r="AN34" i="9"/>
  <c r="AM34" i="9"/>
  <c r="AL34" i="9"/>
  <c r="AT26" i="9"/>
  <c r="AS26" i="9"/>
  <c r="AR26" i="9"/>
  <c r="AQ26" i="9"/>
  <c r="AP26" i="9"/>
  <c r="AO26" i="9"/>
  <c r="AN26" i="9"/>
  <c r="AM26" i="9"/>
  <c r="AL26" i="9"/>
  <c r="BK9" i="9"/>
  <c r="BJ9" i="9"/>
  <c r="BI9" i="9"/>
  <c r="BH9" i="9"/>
  <c r="BG9" i="9"/>
  <c r="BF9" i="9"/>
  <c r="BE9" i="9"/>
  <c r="BD9" i="9"/>
  <c r="BC9" i="9"/>
  <c r="J59" i="8"/>
  <c r="P112" i="1"/>
  <c r="R112" i="1" s="1"/>
  <c r="T112" i="1" s="1"/>
  <c r="G112" i="1"/>
  <c r="G44" i="1"/>
  <c r="P44" i="1"/>
  <c r="L61" i="7"/>
  <c r="L93" i="7"/>
  <c r="J79" i="7"/>
  <c r="J58" i="1"/>
  <c r="AF135" i="8"/>
  <c r="G93" i="1"/>
  <c r="P93" i="1"/>
  <c r="R93" i="1" s="1"/>
  <c r="T93" i="1" s="1"/>
  <c r="L71" i="7"/>
  <c r="J134" i="7"/>
  <c r="J35" i="8"/>
  <c r="L127" i="7"/>
  <c r="BK31" i="8"/>
  <c r="BJ31" i="8"/>
  <c r="BI31" i="8"/>
  <c r="BH31" i="8"/>
  <c r="BG31" i="8"/>
  <c r="BF31" i="8"/>
  <c r="BE31" i="8"/>
  <c r="BD31" i="8"/>
  <c r="BC31" i="8"/>
  <c r="BK63" i="8"/>
  <c r="BJ63" i="8"/>
  <c r="BI63" i="8"/>
  <c r="BH63" i="8"/>
  <c r="BG63" i="8"/>
  <c r="BF63" i="8"/>
  <c r="BE63" i="8"/>
  <c r="BD63" i="8"/>
  <c r="BC63" i="8"/>
  <c r="AT31" i="8"/>
  <c r="AS31" i="8"/>
  <c r="AR31" i="8"/>
  <c r="AQ31" i="8"/>
  <c r="AP31" i="8"/>
  <c r="AO31" i="8"/>
  <c r="AN31" i="8"/>
  <c r="AM31" i="8"/>
  <c r="AL31" i="8"/>
  <c r="AT63" i="8"/>
  <c r="AS63" i="8"/>
  <c r="AR63" i="8"/>
  <c r="AQ63" i="8"/>
  <c r="AP63" i="8"/>
  <c r="AO63" i="8"/>
  <c r="AN63" i="8"/>
  <c r="AM63" i="8"/>
  <c r="AL63" i="8"/>
  <c r="BK6" i="8"/>
  <c r="BJ6" i="8"/>
  <c r="BI6" i="8"/>
  <c r="BH6" i="8"/>
  <c r="BG6" i="8"/>
  <c r="BF6" i="8"/>
  <c r="BE6" i="8"/>
  <c r="BD6" i="8"/>
  <c r="BC6" i="8"/>
  <c r="BK41" i="8"/>
  <c r="BJ41" i="8"/>
  <c r="BI41" i="8"/>
  <c r="BH41" i="8"/>
  <c r="BG41" i="8"/>
  <c r="BF41" i="8"/>
  <c r="BE41" i="8"/>
  <c r="BD41" i="8"/>
  <c r="BC41" i="8"/>
  <c r="BK73" i="8"/>
  <c r="BJ73" i="8"/>
  <c r="BI73" i="8"/>
  <c r="BH73" i="8"/>
  <c r="BG73" i="8"/>
  <c r="BF73" i="8"/>
  <c r="BE73" i="8"/>
  <c r="BD73" i="8"/>
  <c r="BC73" i="8"/>
  <c r="AT26" i="8"/>
  <c r="AS26" i="8"/>
  <c r="AR26" i="8"/>
  <c r="AQ26" i="8"/>
  <c r="AP26" i="8"/>
  <c r="AO26" i="8"/>
  <c r="AN26" i="8"/>
  <c r="AM26" i="8"/>
  <c r="AL26" i="8"/>
  <c r="BK54" i="8"/>
  <c r="BJ54" i="8"/>
  <c r="BI54" i="8"/>
  <c r="BH54" i="8"/>
  <c r="BG54" i="8"/>
  <c r="BF54" i="8"/>
  <c r="BE54" i="8"/>
  <c r="BD54" i="8"/>
  <c r="BC54" i="8"/>
  <c r="BK4" i="8"/>
  <c r="BJ4" i="8"/>
  <c r="BI4" i="8"/>
  <c r="BH4" i="8"/>
  <c r="BG4" i="8"/>
  <c r="BF4" i="8"/>
  <c r="BE4" i="8"/>
  <c r="BD4" i="8"/>
  <c r="BC4" i="8"/>
  <c r="AT46" i="8"/>
  <c r="AS46" i="8"/>
  <c r="AR46" i="8"/>
  <c r="AQ46" i="8"/>
  <c r="AP46" i="8"/>
  <c r="AO46" i="8"/>
  <c r="AN46" i="8"/>
  <c r="AM46" i="8"/>
  <c r="AL46" i="8"/>
  <c r="AT78" i="8"/>
  <c r="AS78" i="8"/>
  <c r="AR78" i="8"/>
  <c r="AQ78" i="8"/>
  <c r="AP78" i="8"/>
  <c r="AO78" i="8"/>
  <c r="AN78" i="8"/>
  <c r="AM78" i="8"/>
  <c r="AL78" i="8"/>
  <c r="BK48" i="8"/>
  <c r="BJ48" i="8"/>
  <c r="BI48" i="8"/>
  <c r="BH48" i="8"/>
  <c r="BG48" i="8"/>
  <c r="BF48" i="8"/>
  <c r="BE48" i="8"/>
  <c r="BD48" i="8"/>
  <c r="BC48" i="8"/>
  <c r="BK2" i="8"/>
  <c r="BJ2" i="8"/>
  <c r="BI2" i="8"/>
  <c r="BH2" i="8"/>
  <c r="BG2" i="8"/>
  <c r="BF2" i="8"/>
  <c r="BE2" i="8"/>
  <c r="BD2" i="8"/>
  <c r="BC2" i="8"/>
  <c r="AT32" i="8"/>
  <c r="AS32" i="8"/>
  <c r="AR32" i="8"/>
  <c r="AQ32" i="8"/>
  <c r="AP32" i="8"/>
  <c r="AO32" i="8"/>
  <c r="AN32" i="8"/>
  <c r="AM32" i="8"/>
  <c r="AL32" i="8"/>
  <c r="AT64" i="8"/>
  <c r="AS64" i="8"/>
  <c r="AR64" i="8"/>
  <c r="AQ64" i="8"/>
  <c r="AP64" i="8"/>
  <c r="AO64" i="8"/>
  <c r="AN64" i="8"/>
  <c r="AM64" i="8"/>
  <c r="AL64" i="8"/>
  <c r="AT27" i="8"/>
  <c r="AS27" i="8"/>
  <c r="AR27" i="8"/>
  <c r="AQ27" i="8"/>
  <c r="AP27" i="8"/>
  <c r="AO27" i="8"/>
  <c r="AN27" i="8"/>
  <c r="AM27" i="8"/>
  <c r="AL27" i="8"/>
  <c r="BK58" i="8"/>
  <c r="BJ58" i="8"/>
  <c r="BI58" i="8"/>
  <c r="BH58" i="8"/>
  <c r="BG58" i="8"/>
  <c r="BF58" i="8"/>
  <c r="BE58" i="8"/>
  <c r="BD58" i="8"/>
  <c r="BC58" i="8"/>
  <c r="AT82" i="8"/>
  <c r="AS82" i="8"/>
  <c r="AR82" i="8"/>
  <c r="AQ82" i="8"/>
  <c r="AP82" i="8"/>
  <c r="AO82" i="8"/>
  <c r="AN82" i="8"/>
  <c r="AM82" i="8"/>
  <c r="AL82" i="8"/>
  <c r="AT924" i="8"/>
  <c r="AS924" i="8"/>
  <c r="AR924" i="8"/>
  <c r="AQ924" i="8"/>
  <c r="AP924" i="8"/>
  <c r="AO924" i="8"/>
  <c r="AN924" i="8"/>
  <c r="AM924" i="8"/>
  <c r="AL924" i="8"/>
  <c r="AT988" i="8"/>
  <c r="AS988" i="8"/>
  <c r="AR988" i="8"/>
  <c r="AQ988" i="8"/>
  <c r="AP988" i="8"/>
  <c r="AO988" i="8"/>
  <c r="AN988" i="8"/>
  <c r="AM988" i="8"/>
  <c r="AL988" i="8"/>
  <c r="AN1127" i="8"/>
  <c r="AM1127" i="8"/>
  <c r="AL1127" i="8"/>
  <c r="AT1127" i="8"/>
  <c r="AS1127" i="8"/>
  <c r="AR1127" i="8"/>
  <c r="AQ1127" i="8"/>
  <c r="AP1127" i="8"/>
  <c r="AO1127" i="8"/>
  <c r="AT1191" i="8"/>
  <c r="AS1191" i="8"/>
  <c r="AR1191" i="8"/>
  <c r="AQ1191" i="8"/>
  <c r="AP1191" i="8"/>
  <c r="AO1191" i="8"/>
  <c r="AN1191" i="8"/>
  <c r="AM1191" i="8"/>
  <c r="AL1191" i="8"/>
  <c r="AQ1255" i="8"/>
  <c r="AP1255" i="8"/>
  <c r="AO1255" i="8"/>
  <c r="AN1255" i="8"/>
  <c r="AM1255" i="8"/>
  <c r="AL1255" i="8"/>
  <c r="AT1255" i="8"/>
  <c r="AS1255" i="8"/>
  <c r="AR1255" i="8"/>
  <c r="AT1319" i="8"/>
  <c r="AS1319" i="8"/>
  <c r="AR1319" i="8"/>
  <c r="AQ1319" i="8"/>
  <c r="AP1319" i="8"/>
  <c r="AO1319" i="8"/>
  <c r="AN1319" i="8"/>
  <c r="AM1319" i="8"/>
  <c r="AL1319" i="8"/>
  <c r="AT95" i="8"/>
  <c r="AS95" i="8"/>
  <c r="AR95" i="8"/>
  <c r="AQ95" i="8"/>
  <c r="AP95" i="8"/>
  <c r="AO95" i="8"/>
  <c r="AN95" i="8"/>
  <c r="AM95" i="8"/>
  <c r="AL95" i="8"/>
  <c r="AT953" i="8"/>
  <c r="AS953" i="8"/>
  <c r="AR953" i="8"/>
  <c r="AQ953" i="8"/>
  <c r="AP953" i="8"/>
  <c r="AO953" i="8"/>
  <c r="AN953" i="8"/>
  <c r="AM953" i="8"/>
  <c r="AL953" i="8"/>
  <c r="AS1017" i="8"/>
  <c r="AR1017" i="8"/>
  <c r="AQ1017" i="8"/>
  <c r="AP1017" i="8"/>
  <c r="AO1017" i="8"/>
  <c r="AN1017" i="8"/>
  <c r="AM1017" i="8"/>
  <c r="AL1017" i="8"/>
  <c r="AT1017" i="8"/>
  <c r="AT1058" i="8"/>
  <c r="AS1058" i="8"/>
  <c r="AR1058" i="8"/>
  <c r="AQ1058" i="8"/>
  <c r="AP1058" i="8"/>
  <c r="AO1058" i="8"/>
  <c r="AN1058" i="8"/>
  <c r="AM1058" i="8"/>
  <c r="AL1058" i="8"/>
  <c r="AO1122" i="8"/>
  <c r="AN1122" i="8"/>
  <c r="AM1122" i="8"/>
  <c r="AL1122" i="8"/>
  <c r="AT1122" i="8"/>
  <c r="AS1122" i="8"/>
  <c r="AR1122" i="8"/>
  <c r="AQ1122" i="8"/>
  <c r="AP1122" i="8"/>
  <c r="AT124" i="8"/>
  <c r="AS124" i="8"/>
  <c r="AR124" i="8"/>
  <c r="AQ124" i="8"/>
  <c r="AP124" i="8"/>
  <c r="AO124" i="8"/>
  <c r="AN124" i="8"/>
  <c r="AM124" i="8"/>
  <c r="AL124" i="8"/>
  <c r="AQ966" i="8"/>
  <c r="AP966" i="8"/>
  <c r="AO966" i="8"/>
  <c r="AN966" i="8"/>
  <c r="AM966" i="8"/>
  <c r="AL966" i="8"/>
  <c r="AT966" i="8"/>
  <c r="AS966" i="8"/>
  <c r="AR966" i="8"/>
  <c r="AT1030" i="8"/>
  <c r="AS1030" i="8"/>
  <c r="AR1030" i="8"/>
  <c r="AQ1030" i="8"/>
  <c r="AP1030" i="8"/>
  <c r="AO1030" i="8"/>
  <c r="AN1030" i="8"/>
  <c r="AM1030" i="8"/>
  <c r="AL1030" i="8"/>
  <c r="BK94" i="8"/>
  <c r="BJ94" i="8"/>
  <c r="BI94" i="8"/>
  <c r="BH94" i="8"/>
  <c r="BG94" i="8"/>
  <c r="BF94" i="8"/>
  <c r="BE94" i="8"/>
  <c r="BD94" i="8"/>
  <c r="BC94" i="8"/>
  <c r="AT106" i="8"/>
  <c r="AS106" i="8"/>
  <c r="AR106" i="8"/>
  <c r="AQ106" i="8"/>
  <c r="AP106" i="8"/>
  <c r="AO106" i="8"/>
  <c r="AN106" i="8"/>
  <c r="AM106" i="8"/>
  <c r="AL106" i="8"/>
  <c r="AQ125" i="8"/>
  <c r="AP125" i="8"/>
  <c r="AO125" i="8"/>
  <c r="AN125" i="8"/>
  <c r="AM125" i="8"/>
  <c r="AL125" i="8"/>
  <c r="AT125" i="8"/>
  <c r="AS125" i="8"/>
  <c r="AR125" i="8"/>
  <c r="AT963" i="8"/>
  <c r="AS963" i="8"/>
  <c r="AR963" i="8"/>
  <c r="AQ963" i="8"/>
  <c r="AP963" i="8"/>
  <c r="AO963" i="8"/>
  <c r="AN963" i="8"/>
  <c r="AM963" i="8"/>
  <c r="AL963" i="8"/>
  <c r="AT1027" i="8"/>
  <c r="AS1027" i="8"/>
  <c r="AR1027" i="8"/>
  <c r="AQ1027" i="8"/>
  <c r="AP1027" i="8"/>
  <c r="AO1027" i="8"/>
  <c r="AN1027" i="8"/>
  <c r="AM1027" i="8"/>
  <c r="AL1027" i="8"/>
  <c r="BK100" i="8"/>
  <c r="BJ100" i="8"/>
  <c r="BI100" i="8"/>
  <c r="BH100" i="8"/>
  <c r="BG100" i="8"/>
  <c r="BF100" i="8"/>
  <c r="BE100" i="8"/>
  <c r="BD100" i="8"/>
  <c r="BC100" i="8"/>
  <c r="BK108" i="8"/>
  <c r="BJ108" i="8"/>
  <c r="BI108" i="8"/>
  <c r="BH108" i="8"/>
  <c r="BG108" i="8"/>
  <c r="BF108" i="8"/>
  <c r="BE108" i="8"/>
  <c r="BD108" i="8"/>
  <c r="BC108" i="8"/>
  <c r="AT920" i="8"/>
  <c r="AS920" i="8"/>
  <c r="AR920" i="8"/>
  <c r="AQ920" i="8"/>
  <c r="AP920" i="8"/>
  <c r="AO920" i="8"/>
  <c r="AN920" i="8"/>
  <c r="AM920" i="8"/>
  <c r="AL920" i="8"/>
  <c r="AT984" i="8"/>
  <c r="AS984" i="8"/>
  <c r="AR984" i="8"/>
  <c r="AQ984" i="8"/>
  <c r="AP984" i="8"/>
  <c r="AO984" i="8"/>
  <c r="AN984" i="8"/>
  <c r="AM984" i="8"/>
  <c r="AL984" i="8"/>
  <c r="AT1044" i="8"/>
  <c r="AS1044" i="8"/>
  <c r="AR1044" i="8"/>
  <c r="AQ1044" i="8"/>
  <c r="AP1044" i="8"/>
  <c r="AO1044" i="8"/>
  <c r="AN1044" i="8"/>
  <c r="AM1044" i="8"/>
  <c r="AL1044" i="8"/>
  <c r="AT941" i="8"/>
  <c r="AS941" i="8"/>
  <c r="AR941" i="8"/>
  <c r="AQ941" i="8"/>
  <c r="AP941" i="8"/>
  <c r="AO941" i="8"/>
  <c r="AN941" i="8"/>
  <c r="AM941" i="8"/>
  <c r="AL941" i="8"/>
  <c r="AT1005" i="8"/>
  <c r="AS1005" i="8"/>
  <c r="AR1005" i="8"/>
  <c r="AQ1005" i="8"/>
  <c r="AP1005" i="8"/>
  <c r="AO1005" i="8"/>
  <c r="AN1005" i="8"/>
  <c r="AM1005" i="8"/>
  <c r="AL1005" i="8"/>
  <c r="AT80" i="8"/>
  <c r="AS80" i="8"/>
  <c r="AR80" i="8"/>
  <c r="AQ80" i="8"/>
  <c r="AP80" i="8"/>
  <c r="AO80" i="8"/>
  <c r="AN80" i="8"/>
  <c r="AM80" i="8"/>
  <c r="AL80" i="8"/>
  <c r="AT914" i="8"/>
  <c r="AS914" i="8"/>
  <c r="AR914" i="8"/>
  <c r="AQ914" i="8"/>
  <c r="AP914" i="8"/>
  <c r="AO914" i="8"/>
  <c r="AN914" i="8"/>
  <c r="AM914" i="8"/>
  <c r="AL914" i="8"/>
  <c r="AT978" i="8"/>
  <c r="AS978" i="8"/>
  <c r="AR978" i="8"/>
  <c r="AQ978" i="8"/>
  <c r="AP978" i="8"/>
  <c r="AO978" i="8"/>
  <c r="AN978" i="8"/>
  <c r="AM978" i="8"/>
  <c r="AL978" i="8"/>
  <c r="AT1359" i="8"/>
  <c r="AS1359" i="8"/>
  <c r="AR1359" i="8"/>
  <c r="AQ1359" i="8"/>
  <c r="AP1359" i="8"/>
  <c r="AO1359" i="8"/>
  <c r="AN1359" i="8"/>
  <c r="AM1359" i="8"/>
  <c r="AL1359" i="8"/>
  <c r="AT911" i="8"/>
  <c r="AS911" i="8"/>
  <c r="AR911" i="8"/>
  <c r="AQ911" i="8"/>
  <c r="AP911" i="8"/>
  <c r="AO911" i="8"/>
  <c r="AN911" i="8"/>
  <c r="AM911" i="8"/>
  <c r="AL911" i="8"/>
  <c r="AT975" i="8"/>
  <c r="AS975" i="8"/>
  <c r="AR975" i="8"/>
  <c r="AQ975" i="8"/>
  <c r="AP975" i="8"/>
  <c r="AO975" i="8"/>
  <c r="AN975" i="8"/>
  <c r="AM975" i="8"/>
  <c r="AL975" i="8"/>
  <c r="AT1039" i="8"/>
  <c r="AS1039" i="8"/>
  <c r="AR1039" i="8"/>
  <c r="AQ1039" i="8"/>
  <c r="AP1039" i="8"/>
  <c r="AO1039" i="8"/>
  <c r="AN1039" i="8"/>
  <c r="AM1039" i="8"/>
  <c r="AL1039" i="8"/>
  <c r="AT1111" i="8"/>
  <c r="AS1111" i="8"/>
  <c r="AR1111" i="8"/>
  <c r="AQ1111" i="8"/>
  <c r="AP1111" i="8"/>
  <c r="AO1111" i="8"/>
  <c r="AN1111" i="8"/>
  <c r="AM1111" i="8"/>
  <c r="AL1111" i="8"/>
  <c r="AT1093" i="8"/>
  <c r="AS1093" i="8"/>
  <c r="AR1093" i="8"/>
  <c r="AQ1093" i="8"/>
  <c r="AP1093" i="8"/>
  <c r="AO1093" i="8"/>
  <c r="AN1093" i="8"/>
  <c r="AM1093" i="8"/>
  <c r="AL1093" i="8"/>
  <c r="AT1157" i="8"/>
  <c r="AS1157" i="8"/>
  <c r="AR1157" i="8"/>
  <c r="AQ1157" i="8"/>
  <c r="AP1157" i="8"/>
  <c r="AO1157" i="8"/>
  <c r="AN1157" i="8"/>
  <c r="AM1157" i="8"/>
  <c r="AL1157" i="8"/>
  <c r="AT1221" i="8"/>
  <c r="AS1221" i="8"/>
  <c r="AR1221" i="8"/>
  <c r="AQ1221" i="8"/>
  <c r="AP1221" i="8"/>
  <c r="AO1221" i="8"/>
  <c r="AN1221" i="8"/>
  <c r="AM1221" i="8"/>
  <c r="AL1221" i="8"/>
  <c r="AT1285" i="8"/>
  <c r="AS1285" i="8"/>
  <c r="AR1285" i="8"/>
  <c r="AQ1285" i="8"/>
  <c r="AP1285" i="8"/>
  <c r="AO1285" i="8"/>
  <c r="AN1285" i="8"/>
  <c r="AM1285" i="8"/>
  <c r="AL1285" i="8"/>
  <c r="AT1349" i="8"/>
  <c r="AS1349" i="8"/>
  <c r="AR1349" i="8"/>
  <c r="AQ1349" i="8"/>
  <c r="AP1349" i="8"/>
  <c r="AO1349" i="8"/>
  <c r="AN1349" i="8"/>
  <c r="AM1349" i="8"/>
  <c r="AL1349" i="8"/>
  <c r="AT1154" i="8"/>
  <c r="AS1154" i="8"/>
  <c r="AR1154" i="8"/>
  <c r="AQ1154" i="8"/>
  <c r="AP1154" i="8"/>
  <c r="AO1154" i="8"/>
  <c r="AN1154" i="8"/>
  <c r="AM1154" i="8"/>
  <c r="AL1154" i="8"/>
  <c r="AT1218" i="8"/>
  <c r="AS1218" i="8"/>
  <c r="AR1218" i="8"/>
  <c r="AQ1218" i="8"/>
  <c r="AP1218" i="8"/>
  <c r="AO1218" i="8"/>
  <c r="AN1218" i="8"/>
  <c r="AM1218" i="8"/>
  <c r="AL1218" i="8"/>
  <c r="AT1282" i="8"/>
  <c r="AS1282" i="8"/>
  <c r="AR1282" i="8"/>
  <c r="AQ1282" i="8"/>
  <c r="AP1282" i="8"/>
  <c r="AO1282" i="8"/>
  <c r="AN1282" i="8"/>
  <c r="AM1282" i="8"/>
  <c r="AL1282" i="8"/>
  <c r="AO1346" i="8"/>
  <c r="AN1346" i="8"/>
  <c r="AM1346" i="8"/>
  <c r="AL1346" i="8"/>
  <c r="AT1346" i="8"/>
  <c r="AS1346" i="8"/>
  <c r="AR1346" i="8"/>
  <c r="AQ1346" i="8"/>
  <c r="AP1346" i="8"/>
  <c r="AT1100" i="8"/>
  <c r="AS1100" i="8"/>
  <c r="AR1100" i="8"/>
  <c r="AQ1100" i="8"/>
  <c r="AP1100" i="8"/>
  <c r="AO1100" i="8"/>
  <c r="AN1100" i="8"/>
  <c r="AM1100" i="8"/>
  <c r="AL1100" i="8"/>
  <c r="AT1164" i="8"/>
  <c r="AS1164" i="8"/>
  <c r="AR1164" i="8"/>
  <c r="AQ1164" i="8"/>
  <c r="AP1164" i="8"/>
  <c r="AO1164" i="8"/>
  <c r="AN1164" i="8"/>
  <c r="AM1164" i="8"/>
  <c r="AL1164" i="8"/>
  <c r="AT1228" i="8"/>
  <c r="AS1228" i="8"/>
  <c r="AR1228" i="8"/>
  <c r="AQ1228" i="8"/>
  <c r="AP1228" i="8"/>
  <c r="AO1228" i="8"/>
  <c r="AN1228" i="8"/>
  <c r="AM1228" i="8"/>
  <c r="AL1228" i="8"/>
  <c r="AT1292" i="8"/>
  <c r="AS1292" i="8"/>
  <c r="AR1292" i="8"/>
  <c r="AQ1292" i="8"/>
  <c r="AP1292" i="8"/>
  <c r="AO1292" i="8"/>
  <c r="AN1292" i="8"/>
  <c r="AM1292" i="8"/>
  <c r="AL1292" i="8"/>
  <c r="AS1356" i="8"/>
  <c r="AR1356" i="8"/>
  <c r="AQ1356" i="8"/>
  <c r="AP1356" i="8"/>
  <c r="AO1356" i="8"/>
  <c r="AN1356" i="8"/>
  <c r="AM1356" i="8"/>
  <c r="AL1356" i="8"/>
  <c r="AT1356" i="8"/>
  <c r="AT1097" i="8"/>
  <c r="AS1097" i="8"/>
  <c r="AR1097" i="8"/>
  <c r="AQ1097" i="8"/>
  <c r="AP1097" i="8"/>
  <c r="AO1097" i="8"/>
  <c r="AN1097" i="8"/>
  <c r="AM1097" i="8"/>
  <c r="AL1097" i="8"/>
  <c r="AT1161" i="8"/>
  <c r="AS1161" i="8"/>
  <c r="AR1161" i="8"/>
  <c r="AQ1161" i="8"/>
  <c r="AP1161" i="8"/>
  <c r="AO1161" i="8"/>
  <c r="AN1161" i="8"/>
  <c r="AM1161" i="8"/>
  <c r="AL1161" i="8"/>
  <c r="AT1225" i="8"/>
  <c r="AS1225" i="8"/>
  <c r="AR1225" i="8"/>
  <c r="AQ1225" i="8"/>
  <c r="AP1225" i="8"/>
  <c r="AO1225" i="8"/>
  <c r="AN1225" i="8"/>
  <c r="AM1225" i="8"/>
  <c r="AL1225" i="8"/>
  <c r="AT1289" i="8"/>
  <c r="AS1289" i="8"/>
  <c r="AR1289" i="8"/>
  <c r="AQ1289" i="8"/>
  <c r="AP1289" i="8"/>
  <c r="AO1289" i="8"/>
  <c r="AN1289" i="8"/>
  <c r="AM1289" i="8"/>
  <c r="AL1289" i="8"/>
  <c r="AT1353" i="8"/>
  <c r="AR1353" i="8"/>
  <c r="AQ1353" i="8"/>
  <c r="AP1353" i="8"/>
  <c r="AO1353" i="8"/>
  <c r="AN1353" i="8"/>
  <c r="AM1353" i="8"/>
  <c r="AL1353" i="8"/>
  <c r="AS1353" i="8"/>
  <c r="AT1102" i="8"/>
  <c r="AS1102" i="8"/>
  <c r="AR1102" i="8"/>
  <c r="AQ1102" i="8"/>
  <c r="AP1102" i="8"/>
  <c r="AO1102" i="8"/>
  <c r="AN1102" i="8"/>
  <c r="AM1102" i="8"/>
  <c r="AL1102" i="8"/>
  <c r="AT1166" i="8"/>
  <c r="AS1166" i="8"/>
  <c r="AR1166" i="8"/>
  <c r="AQ1166" i="8"/>
  <c r="AP1166" i="8"/>
  <c r="AO1166" i="8"/>
  <c r="AN1166" i="8"/>
  <c r="AM1166" i="8"/>
  <c r="AL1166" i="8"/>
  <c r="AT1230" i="8"/>
  <c r="AS1230" i="8"/>
  <c r="AR1230" i="8"/>
  <c r="AQ1230" i="8"/>
  <c r="AP1230" i="8"/>
  <c r="AO1230" i="8"/>
  <c r="AN1230" i="8"/>
  <c r="AM1230" i="8"/>
  <c r="AL1230" i="8"/>
  <c r="AT1294" i="8"/>
  <c r="AS1294" i="8"/>
  <c r="AR1294" i="8"/>
  <c r="AQ1294" i="8"/>
  <c r="AP1294" i="8"/>
  <c r="AO1294" i="8"/>
  <c r="AN1294" i="8"/>
  <c r="AM1294" i="8"/>
  <c r="AL1294" i="8"/>
  <c r="AT1363" i="8"/>
  <c r="AS1363" i="8"/>
  <c r="AR1363" i="8"/>
  <c r="AQ1363" i="8"/>
  <c r="AP1363" i="8"/>
  <c r="AO1363" i="8"/>
  <c r="AN1363" i="8"/>
  <c r="AM1363" i="8"/>
  <c r="AL1363" i="8"/>
  <c r="AT1107" i="8"/>
  <c r="AS1107" i="8"/>
  <c r="AR1107" i="8"/>
  <c r="AQ1107" i="8"/>
  <c r="AP1107" i="8"/>
  <c r="AO1107" i="8"/>
  <c r="AN1107" i="8"/>
  <c r="AM1107" i="8"/>
  <c r="AL1107" i="8"/>
  <c r="AT1171" i="8"/>
  <c r="AS1171" i="8"/>
  <c r="AR1171" i="8"/>
  <c r="AQ1171" i="8"/>
  <c r="AP1171" i="8"/>
  <c r="AO1171" i="8"/>
  <c r="AN1171" i="8"/>
  <c r="AM1171" i="8"/>
  <c r="AL1171" i="8"/>
  <c r="AT1235" i="8"/>
  <c r="AS1235" i="8"/>
  <c r="AR1235" i="8"/>
  <c r="AQ1235" i="8"/>
  <c r="AP1235" i="8"/>
  <c r="AO1235" i="8"/>
  <c r="AN1235" i="8"/>
  <c r="AM1235" i="8"/>
  <c r="AL1235" i="8"/>
  <c r="AL1299" i="8"/>
  <c r="AT1299" i="8"/>
  <c r="AS1299" i="8"/>
  <c r="AR1299" i="8"/>
  <c r="AQ1299" i="8"/>
  <c r="AP1299" i="8"/>
  <c r="AO1299" i="8"/>
  <c r="AN1299" i="8"/>
  <c r="AM1299" i="8"/>
  <c r="AT1064" i="8"/>
  <c r="AS1064" i="8"/>
  <c r="AR1064" i="8"/>
  <c r="AQ1064" i="8"/>
  <c r="AP1064" i="8"/>
  <c r="AO1064" i="8"/>
  <c r="AN1064" i="8"/>
  <c r="AM1064" i="8"/>
  <c r="AL1064" i="8"/>
  <c r="AT1128" i="8"/>
  <c r="AS1128" i="8"/>
  <c r="AR1128" i="8"/>
  <c r="AQ1128" i="8"/>
  <c r="AP1128" i="8"/>
  <c r="AO1128" i="8"/>
  <c r="AN1128" i="8"/>
  <c r="AM1128" i="8"/>
  <c r="AL1128" i="8"/>
  <c r="AT1192" i="8"/>
  <c r="AS1192" i="8"/>
  <c r="AR1192" i="8"/>
  <c r="AQ1192" i="8"/>
  <c r="AP1192" i="8"/>
  <c r="AO1192" i="8"/>
  <c r="AN1192" i="8"/>
  <c r="AM1192" i="8"/>
  <c r="AL1192" i="8"/>
  <c r="AT1256" i="8"/>
  <c r="AS1256" i="8"/>
  <c r="AR1256" i="8"/>
  <c r="AQ1256" i="8"/>
  <c r="AP1256" i="8"/>
  <c r="AO1256" i="8"/>
  <c r="AN1256" i="8"/>
  <c r="AM1256" i="8"/>
  <c r="AL1256" i="8"/>
  <c r="AT1320" i="8"/>
  <c r="AS1320" i="8"/>
  <c r="AR1320" i="8"/>
  <c r="AQ1320" i="8"/>
  <c r="AP1320" i="8"/>
  <c r="AO1320" i="8"/>
  <c r="AN1320" i="8"/>
  <c r="AM1320" i="8"/>
  <c r="AL1320" i="8"/>
  <c r="AT1410" i="8"/>
  <c r="AS1410" i="8"/>
  <c r="AR1410" i="8"/>
  <c r="AQ1410" i="8"/>
  <c r="AP1410" i="8"/>
  <c r="AO1410" i="8"/>
  <c r="AN1410" i="8"/>
  <c r="AM1410" i="8"/>
  <c r="AL1410" i="8"/>
  <c r="AT1404" i="8"/>
  <c r="AS1404" i="8"/>
  <c r="AR1404" i="8"/>
  <c r="AQ1404" i="8"/>
  <c r="AP1404" i="8"/>
  <c r="AO1404" i="8"/>
  <c r="AN1404" i="8"/>
  <c r="AM1404" i="8"/>
  <c r="AL1404" i="8"/>
  <c r="AT1470" i="8"/>
  <c r="AS1470" i="8"/>
  <c r="AR1470" i="8"/>
  <c r="AQ1470" i="8"/>
  <c r="AP1470" i="8"/>
  <c r="AO1470" i="8"/>
  <c r="AN1470" i="8"/>
  <c r="AM1470" i="8"/>
  <c r="AL1470" i="8"/>
  <c r="AT1534" i="8"/>
  <c r="AS1534" i="8"/>
  <c r="AR1534" i="8"/>
  <c r="AQ1534" i="8"/>
  <c r="AP1534" i="8"/>
  <c r="AO1534" i="8"/>
  <c r="AN1534" i="8"/>
  <c r="AM1534" i="8"/>
  <c r="AL1534" i="8"/>
  <c r="AT1598" i="8"/>
  <c r="AS1598" i="8"/>
  <c r="AR1598" i="8"/>
  <c r="AQ1598" i="8"/>
  <c r="AP1598" i="8"/>
  <c r="AO1598" i="8"/>
  <c r="AN1598" i="8"/>
  <c r="AM1598" i="8"/>
  <c r="AL1598" i="8"/>
  <c r="AL1661" i="8"/>
  <c r="AT1661" i="8"/>
  <c r="AS1661" i="8"/>
  <c r="AR1661" i="8"/>
  <c r="AQ1661" i="8"/>
  <c r="AP1661" i="8"/>
  <c r="AO1661" i="8"/>
  <c r="AN1661" i="8"/>
  <c r="AM1661" i="8"/>
  <c r="AM1408" i="8"/>
  <c r="AL1408" i="8"/>
  <c r="AT1408" i="8"/>
  <c r="AS1408" i="8"/>
  <c r="AR1408" i="8"/>
  <c r="AQ1408" i="8"/>
  <c r="AP1408" i="8"/>
  <c r="AO1408" i="8"/>
  <c r="AN1408" i="8"/>
  <c r="AT1483" i="8"/>
  <c r="AS1483" i="8"/>
  <c r="AR1483" i="8"/>
  <c r="AQ1483" i="8"/>
  <c r="AP1483" i="8"/>
  <c r="AO1483" i="8"/>
  <c r="AN1483" i="8"/>
  <c r="AM1483" i="8"/>
  <c r="AL1483" i="8"/>
  <c r="AR1547" i="8"/>
  <c r="AQ1547" i="8"/>
  <c r="AP1547" i="8"/>
  <c r="AO1547" i="8"/>
  <c r="AN1547" i="8"/>
  <c r="AM1547" i="8"/>
  <c r="AL1547" i="8"/>
  <c r="AT1547" i="8"/>
  <c r="AS1547" i="8"/>
  <c r="AT1611" i="8"/>
  <c r="AS1611" i="8"/>
  <c r="AR1611" i="8"/>
  <c r="AQ1611" i="8"/>
  <c r="AP1611" i="8"/>
  <c r="AO1611" i="8"/>
  <c r="AN1611" i="8"/>
  <c r="AM1611" i="8"/>
  <c r="AL1611" i="8"/>
  <c r="AT1393" i="8"/>
  <c r="AS1393" i="8"/>
  <c r="AR1393" i="8"/>
  <c r="AQ1393" i="8"/>
  <c r="AP1393" i="8"/>
  <c r="AO1393" i="8"/>
  <c r="AN1393" i="8"/>
  <c r="AM1393" i="8"/>
  <c r="AL1393" i="8"/>
  <c r="AQ1440" i="8"/>
  <c r="AP1440" i="8"/>
  <c r="AO1440" i="8"/>
  <c r="AN1440" i="8"/>
  <c r="AM1440" i="8"/>
  <c r="AL1440" i="8"/>
  <c r="AT1440" i="8"/>
  <c r="AS1440" i="8"/>
  <c r="AR1440" i="8"/>
  <c r="AT1504" i="8"/>
  <c r="AS1504" i="8"/>
  <c r="AR1504" i="8"/>
  <c r="AQ1504" i="8"/>
  <c r="AP1504" i="8"/>
  <c r="AO1504" i="8"/>
  <c r="AN1504" i="8"/>
  <c r="AM1504" i="8"/>
  <c r="AL1504" i="8"/>
  <c r="AT1568" i="8"/>
  <c r="AS1568" i="8"/>
  <c r="AR1568" i="8"/>
  <c r="AQ1568" i="8"/>
  <c r="AP1568" i="8"/>
  <c r="AO1568" i="8"/>
  <c r="AN1568" i="8"/>
  <c r="AM1568" i="8"/>
  <c r="AL1568" i="8"/>
  <c r="AT1632" i="8"/>
  <c r="AS1632" i="8"/>
  <c r="AR1632" i="8"/>
  <c r="AQ1632" i="8"/>
  <c r="AP1632" i="8"/>
  <c r="AO1632" i="8"/>
  <c r="AN1632" i="8"/>
  <c r="AM1632" i="8"/>
  <c r="AL1632" i="8"/>
  <c r="AT1737" i="8"/>
  <c r="AS1737" i="8"/>
  <c r="AR1737" i="8"/>
  <c r="AQ1737" i="8"/>
  <c r="AP1737" i="8"/>
  <c r="AO1737" i="8"/>
  <c r="AN1737" i="8"/>
  <c r="AM1737" i="8"/>
  <c r="AL1737" i="8"/>
  <c r="AT1801" i="8"/>
  <c r="AS1801" i="8"/>
  <c r="AR1801" i="8"/>
  <c r="AQ1801" i="8"/>
  <c r="AP1801" i="8"/>
  <c r="AO1801" i="8"/>
  <c r="AN1801" i="8"/>
  <c r="AM1801" i="8"/>
  <c r="AL1801" i="8"/>
  <c r="AT1437" i="8"/>
  <c r="AS1437" i="8"/>
  <c r="AR1437" i="8"/>
  <c r="AQ1437" i="8"/>
  <c r="AP1437" i="8"/>
  <c r="AO1437" i="8"/>
  <c r="AN1437" i="8"/>
  <c r="AM1437" i="8"/>
  <c r="AL1437" i="8"/>
  <c r="AQ1501" i="8"/>
  <c r="AP1501" i="8"/>
  <c r="AO1501" i="8"/>
  <c r="AN1501" i="8"/>
  <c r="AM1501" i="8"/>
  <c r="AL1501" i="8"/>
  <c r="AT1501" i="8"/>
  <c r="AS1501" i="8"/>
  <c r="AR1501" i="8"/>
  <c r="AT1565" i="8"/>
  <c r="AS1565" i="8"/>
  <c r="AR1565" i="8"/>
  <c r="AQ1565" i="8"/>
  <c r="AP1565" i="8"/>
  <c r="AO1565" i="8"/>
  <c r="AN1565" i="8"/>
  <c r="AM1565" i="8"/>
  <c r="AL1565" i="8"/>
  <c r="AT1629" i="8"/>
  <c r="AS1629" i="8"/>
  <c r="AR1629" i="8"/>
  <c r="AQ1629" i="8"/>
  <c r="AP1629" i="8"/>
  <c r="AO1629" i="8"/>
  <c r="AN1629" i="8"/>
  <c r="AM1629" i="8"/>
  <c r="AL1629" i="8"/>
  <c r="AT1427" i="8"/>
  <c r="AS1427" i="8"/>
  <c r="AR1427" i="8"/>
  <c r="AQ1427" i="8"/>
  <c r="AP1427" i="8"/>
  <c r="AO1427" i="8"/>
  <c r="AN1427" i="8"/>
  <c r="AM1427" i="8"/>
  <c r="AL1427" i="8"/>
  <c r="AT1498" i="8"/>
  <c r="AS1498" i="8"/>
  <c r="AR1498" i="8"/>
  <c r="AQ1498" i="8"/>
  <c r="AP1498" i="8"/>
  <c r="AO1498" i="8"/>
  <c r="AN1498" i="8"/>
  <c r="AM1498" i="8"/>
  <c r="AL1498" i="8"/>
  <c r="AT1562" i="8"/>
  <c r="AS1562" i="8"/>
  <c r="AR1562" i="8"/>
  <c r="AQ1562" i="8"/>
  <c r="AP1562" i="8"/>
  <c r="AO1562" i="8"/>
  <c r="AN1562" i="8"/>
  <c r="AM1562" i="8"/>
  <c r="AL1562" i="8"/>
  <c r="AT1626" i="8"/>
  <c r="AS1626" i="8"/>
  <c r="AR1626" i="8"/>
  <c r="AQ1626" i="8"/>
  <c r="AP1626" i="8"/>
  <c r="AO1626" i="8"/>
  <c r="AN1626" i="8"/>
  <c r="AM1626" i="8"/>
  <c r="AL1626" i="8"/>
  <c r="AT1681" i="8"/>
  <c r="AS1681" i="8"/>
  <c r="AR1681" i="8"/>
  <c r="AQ1681" i="8"/>
  <c r="AP1681" i="8"/>
  <c r="AO1681" i="8"/>
  <c r="AN1681" i="8"/>
  <c r="AM1681" i="8"/>
  <c r="AL1681" i="8"/>
  <c r="AT1405" i="8"/>
  <c r="AS1405" i="8"/>
  <c r="AR1405" i="8"/>
  <c r="AQ1405" i="8"/>
  <c r="AP1405" i="8"/>
  <c r="AO1405" i="8"/>
  <c r="AN1405" i="8"/>
  <c r="AM1405" i="8"/>
  <c r="AL1405" i="8"/>
  <c r="AT1463" i="8"/>
  <c r="AS1463" i="8"/>
  <c r="AR1463" i="8"/>
  <c r="AQ1463" i="8"/>
  <c r="AP1463" i="8"/>
  <c r="AO1463" i="8"/>
  <c r="AN1463" i="8"/>
  <c r="AM1463" i="8"/>
  <c r="AL1463" i="8"/>
  <c r="AT1527" i="8"/>
  <c r="AS1527" i="8"/>
  <c r="AR1527" i="8"/>
  <c r="AQ1527" i="8"/>
  <c r="AP1527" i="8"/>
  <c r="AO1527" i="8"/>
  <c r="AN1527" i="8"/>
  <c r="AM1527" i="8"/>
  <c r="AL1527" i="8"/>
  <c r="AT1591" i="8"/>
  <c r="AS1591" i="8"/>
  <c r="AR1591" i="8"/>
  <c r="AQ1591" i="8"/>
  <c r="AP1591" i="8"/>
  <c r="AO1591" i="8"/>
  <c r="AN1591" i="8"/>
  <c r="AM1591" i="8"/>
  <c r="AL1591" i="8"/>
  <c r="AP1662" i="8"/>
  <c r="AO1662" i="8"/>
  <c r="AN1662" i="8"/>
  <c r="AM1662" i="8"/>
  <c r="AL1662" i="8"/>
  <c r="AT1662" i="8"/>
  <c r="AS1662" i="8"/>
  <c r="AR1662" i="8"/>
  <c r="AQ1662" i="8"/>
  <c r="AT1419" i="8"/>
  <c r="AS1419" i="8"/>
  <c r="AR1419" i="8"/>
  <c r="AQ1419" i="8"/>
  <c r="AP1419" i="8"/>
  <c r="AO1419" i="8"/>
  <c r="AN1419" i="8"/>
  <c r="AM1419" i="8"/>
  <c r="AL1419" i="8"/>
  <c r="AT1468" i="8"/>
  <c r="AS1468" i="8"/>
  <c r="AR1468" i="8"/>
  <c r="AQ1468" i="8"/>
  <c r="AP1468" i="8"/>
  <c r="AO1468" i="8"/>
  <c r="AN1468" i="8"/>
  <c r="AM1468" i="8"/>
  <c r="AL1468" i="8"/>
  <c r="AT1532" i="8"/>
  <c r="AS1532" i="8"/>
  <c r="AR1532" i="8"/>
  <c r="AQ1532" i="8"/>
  <c r="AP1532" i="8"/>
  <c r="AO1532" i="8"/>
  <c r="AN1532" i="8"/>
  <c r="AM1532" i="8"/>
  <c r="AL1532" i="8"/>
  <c r="AT1596" i="8"/>
  <c r="AS1596" i="8"/>
  <c r="AR1596" i="8"/>
  <c r="AQ1596" i="8"/>
  <c r="AP1596" i="8"/>
  <c r="AO1596" i="8"/>
  <c r="AN1596" i="8"/>
  <c r="AM1596" i="8"/>
  <c r="AL1596" i="8"/>
  <c r="AT1394" i="8"/>
  <c r="AS1394" i="8"/>
  <c r="AR1394" i="8"/>
  <c r="AQ1394" i="8"/>
  <c r="AP1394" i="8"/>
  <c r="AO1394" i="8"/>
  <c r="AN1394" i="8"/>
  <c r="AM1394" i="8"/>
  <c r="AL1394" i="8"/>
  <c r="AT1473" i="8"/>
  <c r="AS1473" i="8"/>
  <c r="AR1473" i="8"/>
  <c r="AQ1473" i="8"/>
  <c r="AP1473" i="8"/>
  <c r="AO1473" i="8"/>
  <c r="AN1473" i="8"/>
  <c r="AM1473" i="8"/>
  <c r="AL1473" i="8"/>
  <c r="AT1537" i="8"/>
  <c r="AS1537" i="8"/>
  <c r="AR1537" i="8"/>
  <c r="AQ1537" i="8"/>
  <c r="AP1537" i="8"/>
  <c r="AO1537" i="8"/>
  <c r="AN1537" i="8"/>
  <c r="AM1537" i="8"/>
  <c r="AL1537" i="8"/>
  <c r="AT1601" i="8"/>
  <c r="AS1601" i="8"/>
  <c r="AR1601" i="8"/>
  <c r="AQ1601" i="8"/>
  <c r="AP1601" i="8"/>
  <c r="AO1601" i="8"/>
  <c r="AN1601" i="8"/>
  <c r="AM1601" i="8"/>
  <c r="AL1601" i="8"/>
  <c r="AT1655" i="8"/>
  <c r="AS1655" i="8"/>
  <c r="AR1655" i="8"/>
  <c r="AQ1655" i="8"/>
  <c r="AP1655" i="8"/>
  <c r="AO1655" i="8"/>
  <c r="AN1655" i="8"/>
  <c r="AM1655" i="8"/>
  <c r="AL1655" i="8"/>
  <c r="AT1719" i="8"/>
  <c r="AS1719" i="8"/>
  <c r="AR1719" i="8"/>
  <c r="AQ1719" i="8"/>
  <c r="AP1719" i="8"/>
  <c r="AO1719" i="8"/>
  <c r="AN1719" i="8"/>
  <c r="AM1719" i="8"/>
  <c r="AL1719" i="8"/>
  <c r="AT1783" i="8"/>
  <c r="AS1783" i="8"/>
  <c r="AR1783" i="8"/>
  <c r="AQ1783" i="8"/>
  <c r="AP1783" i="8"/>
  <c r="AO1783" i="8"/>
  <c r="AN1783" i="8"/>
  <c r="AM1783" i="8"/>
  <c r="AL1783" i="8"/>
  <c r="AT1846" i="8"/>
  <c r="AS1846" i="8"/>
  <c r="AR1846" i="8"/>
  <c r="AQ1846" i="8"/>
  <c r="AP1846" i="8"/>
  <c r="AO1846" i="8"/>
  <c r="AN1846" i="8"/>
  <c r="AM1846" i="8"/>
  <c r="AL1846" i="8"/>
  <c r="AT1708" i="8"/>
  <c r="AS1708" i="8"/>
  <c r="AR1708" i="8"/>
  <c r="AQ1708" i="8"/>
  <c r="AP1708" i="8"/>
  <c r="AO1708" i="8"/>
  <c r="AN1708" i="8"/>
  <c r="AM1708" i="8"/>
  <c r="AL1708" i="8"/>
  <c r="AT1772" i="8"/>
  <c r="AS1772" i="8"/>
  <c r="AR1772" i="8"/>
  <c r="AQ1772" i="8"/>
  <c r="AP1772" i="8"/>
  <c r="AO1772" i="8"/>
  <c r="AN1772" i="8"/>
  <c r="AM1772" i="8"/>
  <c r="AL1772" i="8"/>
  <c r="AR1833" i="8"/>
  <c r="AQ1833" i="8"/>
  <c r="AP1833" i="8"/>
  <c r="AO1833" i="8"/>
  <c r="AN1833" i="8"/>
  <c r="AM1833" i="8"/>
  <c r="AL1833" i="8"/>
  <c r="AT1833" i="8"/>
  <c r="AS1833" i="8"/>
  <c r="AM1702" i="8"/>
  <c r="AL1702" i="8"/>
  <c r="AS1702" i="8"/>
  <c r="AR1702" i="8"/>
  <c r="AQ1702" i="8"/>
  <c r="AP1702" i="8"/>
  <c r="AO1702" i="8"/>
  <c r="AN1702" i="8"/>
  <c r="AT1702" i="8"/>
  <c r="AQ1766" i="8"/>
  <c r="AP1766" i="8"/>
  <c r="AO1766" i="8"/>
  <c r="AN1766" i="8"/>
  <c r="AM1766" i="8"/>
  <c r="AL1766" i="8"/>
  <c r="AT1766" i="8"/>
  <c r="AS1766" i="8"/>
  <c r="AR1766" i="8"/>
  <c r="AT1830" i="8"/>
  <c r="AS1830" i="8"/>
  <c r="AR1830" i="8"/>
  <c r="AQ1830" i="8"/>
  <c r="AP1830" i="8"/>
  <c r="AO1830" i="8"/>
  <c r="AN1830" i="8"/>
  <c r="AM1830" i="8"/>
  <c r="AL1830" i="8"/>
  <c r="AQ1906" i="8"/>
  <c r="AP1906" i="8"/>
  <c r="AO1906" i="8"/>
  <c r="AN1906" i="8"/>
  <c r="AM1906" i="8"/>
  <c r="AL1906" i="8"/>
  <c r="AT1906" i="8"/>
  <c r="AS1906" i="8"/>
  <c r="AR1906" i="8"/>
  <c r="AT1715" i="8"/>
  <c r="AS1715" i="8"/>
  <c r="AR1715" i="8"/>
  <c r="AQ1715" i="8"/>
  <c r="AP1715" i="8"/>
  <c r="AO1715" i="8"/>
  <c r="AN1715" i="8"/>
  <c r="AM1715" i="8"/>
  <c r="AL1715" i="8"/>
  <c r="AT1779" i="8"/>
  <c r="AS1779" i="8"/>
  <c r="AR1779" i="8"/>
  <c r="AQ1779" i="8"/>
  <c r="AP1779" i="8"/>
  <c r="AO1779" i="8"/>
  <c r="AN1779" i="8"/>
  <c r="AM1779" i="8"/>
  <c r="AL1779" i="8"/>
  <c r="AT1842" i="8"/>
  <c r="AS1842" i="8"/>
  <c r="AR1842" i="8"/>
  <c r="AQ1842" i="8"/>
  <c r="AP1842" i="8"/>
  <c r="AO1842" i="8"/>
  <c r="AN1842" i="8"/>
  <c r="AM1842" i="8"/>
  <c r="AL1842" i="8"/>
  <c r="AT1720" i="8"/>
  <c r="AS1720" i="8"/>
  <c r="AR1720" i="8"/>
  <c r="AQ1720" i="8"/>
  <c r="AP1720" i="8"/>
  <c r="AO1720" i="8"/>
  <c r="AN1720" i="8"/>
  <c r="AM1720" i="8"/>
  <c r="AL1720" i="8"/>
  <c r="AT1784" i="8"/>
  <c r="AS1784" i="8"/>
  <c r="AR1784" i="8"/>
  <c r="AQ1784" i="8"/>
  <c r="AP1784" i="8"/>
  <c r="AO1784" i="8"/>
  <c r="AN1784" i="8"/>
  <c r="AM1784" i="8"/>
  <c r="AL1784" i="8"/>
  <c r="AT1701" i="8"/>
  <c r="AS1701" i="8"/>
  <c r="AR1701" i="8"/>
  <c r="AQ1701" i="8"/>
  <c r="AP1701" i="8"/>
  <c r="AO1701" i="8"/>
  <c r="AN1701" i="8"/>
  <c r="AM1701" i="8"/>
  <c r="AL1701" i="8"/>
  <c r="AT1765" i="8"/>
  <c r="AS1765" i="8"/>
  <c r="AR1765" i="8"/>
  <c r="AQ1765" i="8"/>
  <c r="AP1765" i="8"/>
  <c r="AO1765" i="8"/>
  <c r="AN1765" i="8"/>
  <c r="AM1765" i="8"/>
  <c r="AL1765" i="8"/>
  <c r="AT1829" i="8"/>
  <c r="AS1829" i="8"/>
  <c r="AR1829" i="8"/>
  <c r="AQ1829" i="8"/>
  <c r="AP1829" i="8"/>
  <c r="AO1829" i="8"/>
  <c r="AN1829" i="8"/>
  <c r="AM1829" i="8"/>
  <c r="AL1829" i="8"/>
  <c r="AT1698" i="8"/>
  <c r="AS1698" i="8"/>
  <c r="AR1698" i="8"/>
  <c r="AQ1698" i="8"/>
  <c r="AP1698" i="8"/>
  <c r="AO1698" i="8"/>
  <c r="AN1698" i="8"/>
  <c r="AM1698" i="8"/>
  <c r="AL1698" i="8"/>
  <c r="AT1762" i="8"/>
  <c r="AS1762" i="8"/>
  <c r="AR1762" i="8"/>
  <c r="AQ1762" i="8"/>
  <c r="AP1762" i="8"/>
  <c r="AO1762" i="8"/>
  <c r="AN1762" i="8"/>
  <c r="AM1762" i="8"/>
  <c r="AL1762" i="8"/>
  <c r="AT1826" i="8"/>
  <c r="AS1826" i="8"/>
  <c r="AR1826" i="8"/>
  <c r="AQ1826" i="8"/>
  <c r="AP1826" i="8"/>
  <c r="AO1826" i="8"/>
  <c r="AN1826" i="8"/>
  <c r="AM1826" i="8"/>
  <c r="AL1826" i="8"/>
  <c r="AT1880" i="8"/>
  <c r="AS1880" i="8"/>
  <c r="AR1880" i="8"/>
  <c r="AQ1880" i="8"/>
  <c r="AP1880" i="8"/>
  <c r="AO1880" i="8"/>
  <c r="AN1880" i="8"/>
  <c r="AM1880" i="8"/>
  <c r="AL1880" i="8"/>
  <c r="AT1944" i="8"/>
  <c r="AS1944" i="8"/>
  <c r="AR1944" i="8"/>
  <c r="AQ1944" i="8"/>
  <c r="AP1944" i="8"/>
  <c r="AO1944" i="8"/>
  <c r="AN1944" i="8"/>
  <c r="AM1944" i="8"/>
  <c r="AL1944" i="8"/>
  <c r="AN1893" i="8"/>
  <c r="AM1893" i="8"/>
  <c r="AL1893" i="8"/>
  <c r="AT1893" i="8"/>
  <c r="AS1893" i="8"/>
  <c r="AR1893" i="8"/>
  <c r="AQ1893" i="8"/>
  <c r="AP1893" i="8"/>
  <c r="AO1893" i="8"/>
  <c r="AT1922" i="8"/>
  <c r="AS1922" i="8"/>
  <c r="AR1922" i="8"/>
  <c r="AQ1922" i="8"/>
  <c r="AP1922" i="8"/>
  <c r="AO1922" i="8"/>
  <c r="AN1922" i="8"/>
  <c r="AM1922" i="8"/>
  <c r="AL1922" i="8"/>
  <c r="AT1836" i="8"/>
  <c r="AS1836" i="8"/>
  <c r="AR1836" i="8"/>
  <c r="AQ1836" i="8"/>
  <c r="AP1836" i="8"/>
  <c r="AO1836" i="8"/>
  <c r="AN1836" i="8"/>
  <c r="AM1836" i="8"/>
  <c r="AL1836" i="8"/>
  <c r="AT1900" i="8"/>
  <c r="AS1900" i="8"/>
  <c r="AR1900" i="8"/>
  <c r="AQ1900" i="8"/>
  <c r="AP1900" i="8"/>
  <c r="AO1900" i="8"/>
  <c r="AN1900" i="8"/>
  <c r="AM1900" i="8"/>
  <c r="AL1900" i="8"/>
  <c r="AT1857" i="8"/>
  <c r="AS1857" i="8"/>
  <c r="AR1857" i="8"/>
  <c r="AQ1857" i="8"/>
  <c r="AP1857" i="8"/>
  <c r="AO1857" i="8"/>
  <c r="AN1857" i="8"/>
  <c r="AM1857" i="8"/>
  <c r="AL1857" i="8"/>
  <c r="AT1921" i="8"/>
  <c r="AS1921" i="8"/>
  <c r="AR1921" i="8"/>
  <c r="AQ1921" i="8"/>
  <c r="AP1921" i="8"/>
  <c r="AO1921" i="8"/>
  <c r="AN1921" i="8"/>
  <c r="AM1921" i="8"/>
  <c r="AL1921" i="8"/>
  <c r="AT1902" i="8"/>
  <c r="AS1902" i="8"/>
  <c r="AR1902" i="8"/>
  <c r="AQ1902" i="8"/>
  <c r="AP1902" i="8"/>
  <c r="AO1902" i="8"/>
  <c r="AN1902" i="8"/>
  <c r="AM1902" i="8"/>
  <c r="AL1902" i="8"/>
  <c r="AT1867" i="8"/>
  <c r="AS1867" i="8"/>
  <c r="AR1867" i="8"/>
  <c r="AQ1867" i="8"/>
  <c r="AP1867" i="8"/>
  <c r="AO1867" i="8"/>
  <c r="AN1867" i="8"/>
  <c r="AM1867" i="8"/>
  <c r="AL1867" i="8"/>
  <c r="AT1931" i="8"/>
  <c r="AS1931" i="8"/>
  <c r="AR1931" i="8"/>
  <c r="AQ1931" i="8"/>
  <c r="AP1931" i="8"/>
  <c r="AO1931" i="8"/>
  <c r="AN1931" i="8"/>
  <c r="AM1931" i="8"/>
  <c r="AL1931" i="8"/>
  <c r="AC73" i="8"/>
  <c r="O91" i="8"/>
  <c r="J91" i="8"/>
  <c r="J107" i="7"/>
  <c r="J85" i="8"/>
  <c r="J58" i="8"/>
  <c r="J68" i="8"/>
  <c r="L55" i="7"/>
  <c r="J39" i="8"/>
  <c r="J60" i="8"/>
  <c r="BK71" i="9"/>
  <c r="BJ71" i="9"/>
  <c r="BI71" i="9"/>
  <c r="BH71" i="9"/>
  <c r="BG71" i="9"/>
  <c r="BF71" i="9"/>
  <c r="BE71" i="9"/>
  <c r="BD71" i="9"/>
  <c r="BC71" i="9"/>
  <c r="BK77" i="9"/>
  <c r="BJ77" i="9"/>
  <c r="BI77" i="9"/>
  <c r="BH77" i="9"/>
  <c r="BG77" i="9"/>
  <c r="BF77" i="9"/>
  <c r="BE77" i="9"/>
  <c r="BD77" i="9"/>
  <c r="BC77" i="9"/>
  <c r="AT1730" i="9"/>
  <c r="AS1730" i="9"/>
  <c r="AR1730" i="9"/>
  <c r="AQ1730" i="9"/>
  <c r="AP1730" i="9"/>
  <c r="AO1730" i="9"/>
  <c r="AN1730" i="9"/>
  <c r="AM1730" i="9"/>
  <c r="AL1730" i="9"/>
  <c r="AT1709" i="9"/>
  <c r="AS1709" i="9"/>
  <c r="AR1709" i="9"/>
  <c r="AQ1709" i="9"/>
  <c r="AP1709" i="9"/>
  <c r="AO1709" i="9"/>
  <c r="AN1709" i="9"/>
  <c r="AM1709" i="9"/>
  <c r="AL1709" i="9"/>
  <c r="AT1860" i="9"/>
  <c r="AS1860" i="9"/>
  <c r="AR1860" i="9"/>
  <c r="AQ1860" i="9"/>
  <c r="AP1860" i="9"/>
  <c r="AO1860" i="9"/>
  <c r="AN1860" i="9"/>
  <c r="AM1860" i="9"/>
  <c r="AL1860" i="9"/>
  <c r="AO1830" i="9"/>
  <c r="AN1830" i="9"/>
  <c r="AM1830" i="9"/>
  <c r="AL1830" i="9"/>
  <c r="AT1830" i="9"/>
  <c r="AS1830" i="9"/>
  <c r="AR1830" i="9"/>
  <c r="AQ1830" i="9"/>
  <c r="AP1830" i="9"/>
  <c r="AT1784" i="9"/>
  <c r="AS1784" i="9"/>
  <c r="AR1784" i="9"/>
  <c r="AQ1784" i="9"/>
  <c r="AP1784" i="9"/>
  <c r="AO1784" i="9"/>
  <c r="AN1784" i="9"/>
  <c r="AM1784" i="9"/>
  <c r="AL1784" i="9"/>
  <c r="AT1688" i="9"/>
  <c r="AS1688" i="9"/>
  <c r="AR1688" i="9"/>
  <c r="AQ1688" i="9"/>
  <c r="AP1688" i="9"/>
  <c r="AO1688" i="9"/>
  <c r="AN1688" i="9"/>
  <c r="AM1688" i="9"/>
  <c r="AL1688" i="9"/>
  <c r="AT1706" i="9"/>
  <c r="AS1706" i="9"/>
  <c r="AR1706" i="9"/>
  <c r="AQ1706" i="9"/>
  <c r="AP1706" i="9"/>
  <c r="AO1706" i="9"/>
  <c r="AN1706" i="9"/>
  <c r="AM1706" i="9"/>
  <c r="AL1706" i="9"/>
  <c r="AT1511" i="9"/>
  <c r="AS1511" i="9"/>
  <c r="AR1511" i="9"/>
  <c r="AQ1511" i="9"/>
  <c r="AP1511" i="9"/>
  <c r="AO1511" i="9"/>
  <c r="AN1511" i="9"/>
  <c r="AM1511" i="9"/>
  <c r="AL1511" i="9"/>
  <c r="AT1565" i="9"/>
  <c r="AS1565" i="9"/>
  <c r="AR1565" i="9"/>
  <c r="AQ1565" i="9"/>
  <c r="AP1565" i="9"/>
  <c r="AO1565" i="9"/>
  <c r="AN1565" i="9"/>
  <c r="AM1565" i="9"/>
  <c r="AL1565" i="9"/>
  <c r="AT1538" i="9"/>
  <c r="AS1538" i="9"/>
  <c r="AR1538" i="9"/>
  <c r="AQ1538" i="9"/>
  <c r="AP1538" i="9"/>
  <c r="AO1538" i="9"/>
  <c r="AN1538" i="9"/>
  <c r="AM1538" i="9"/>
  <c r="AL1538" i="9"/>
  <c r="AT1476" i="9"/>
  <c r="AS1476" i="9"/>
  <c r="AR1476" i="9"/>
  <c r="AQ1476" i="9"/>
  <c r="AP1476" i="9"/>
  <c r="AO1476" i="9"/>
  <c r="AN1476" i="9"/>
  <c r="AM1476" i="9"/>
  <c r="AL1476" i="9"/>
  <c r="AT1396" i="9"/>
  <c r="AS1396" i="9"/>
  <c r="AR1396" i="9"/>
  <c r="AQ1396" i="9"/>
  <c r="AP1396" i="9"/>
  <c r="AO1396" i="9"/>
  <c r="AN1396" i="9"/>
  <c r="AM1396" i="9"/>
  <c r="AL1396" i="9"/>
  <c r="AN1392" i="9"/>
  <c r="AM1392" i="9"/>
  <c r="AL1392" i="9"/>
  <c r="AT1392" i="9"/>
  <c r="AS1392" i="9"/>
  <c r="AR1392" i="9"/>
  <c r="AQ1392" i="9"/>
  <c r="AP1392" i="9"/>
  <c r="AO1392" i="9"/>
  <c r="AS1334" i="9"/>
  <c r="AR1334" i="9"/>
  <c r="AQ1334" i="9"/>
  <c r="AP1334" i="9"/>
  <c r="AO1334" i="9"/>
  <c r="AN1334" i="9"/>
  <c r="AM1334" i="9"/>
  <c r="AL1334" i="9"/>
  <c r="AT1334" i="9"/>
  <c r="AT1274" i="9"/>
  <c r="AS1274" i="9"/>
  <c r="AR1274" i="9"/>
  <c r="AQ1274" i="9"/>
  <c r="AP1274" i="9"/>
  <c r="AO1274" i="9"/>
  <c r="AN1274" i="9"/>
  <c r="AM1274" i="9"/>
  <c r="AL1274" i="9"/>
  <c r="AT1295" i="9"/>
  <c r="AS1295" i="9"/>
  <c r="AR1295" i="9"/>
  <c r="AQ1295" i="9"/>
  <c r="AP1295" i="9"/>
  <c r="AO1295" i="9"/>
  <c r="AN1295" i="9"/>
  <c r="AM1295" i="9"/>
  <c r="AL1295" i="9"/>
  <c r="AT1163" i="9"/>
  <c r="AS1163" i="9"/>
  <c r="AR1163" i="9"/>
  <c r="AQ1163" i="9"/>
  <c r="AP1163" i="9"/>
  <c r="AO1163" i="9"/>
  <c r="AN1163" i="9"/>
  <c r="AM1163" i="9"/>
  <c r="AL1163" i="9"/>
  <c r="AT1254" i="9"/>
  <c r="AS1254" i="9"/>
  <c r="AR1254" i="9"/>
  <c r="AQ1254" i="9"/>
  <c r="AP1254" i="9"/>
  <c r="AO1254" i="9"/>
  <c r="AN1254" i="9"/>
  <c r="AM1254" i="9"/>
  <c r="AL1254" i="9"/>
  <c r="AT1137" i="9"/>
  <c r="AS1137" i="9"/>
  <c r="AR1137" i="9"/>
  <c r="AQ1137" i="9"/>
  <c r="AP1137" i="9"/>
  <c r="AO1137" i="9"/>
  <c r="AN1137" i="9"/>
  <c r="AM1137" i="9"/>
  <c r="AL1137" i="9"/>
  <c r="AT994" i="9"/>
  <c r="AS994" i="9"/>
  <c r="AR994" i="9"/>
  <c r="AQ994" i="9"/>
  <c r="AP994" i="9"/>
  <c r="AO994" i="9"/>
  <c r="AN994" i="9"/>
  <c r="AM994" i="9"/>
  <c r="AL994" i="9"/>
  <c r="AR1019" i="9"/>
  <c r="AQ1019" i="9"/>
  <c r="AP1019" i="9"/>
  <c r="AO1019" i="9"/>
  <c r="AN1019" i="9"/>
  <c r="AM1019" i="9"/>
  <c r="AL1019" i="9"/>
  <c r="AT1019" i="9"/>
  <c r="AS1019" i="9"/>
  <c r="AR990" i="9"/>
  <c r="AQ990" i="9"/>
  <c r="AP990" i="9"/>
  <c r="AO990" i="9"/>
  <c r="AN990" i="9"/>
  <c r="AM990" i="9"/>
  <c r="AL990" i="9"/>
  <c r="AT990" i="9"/>
  <c r="AS990" i="9"/>
  <c r="AT926" i="9"/>
  <c r="AS926" i="9"/>
  <c r="AR926" i="9"/>
  <c r="AQ926" i="9"/>
  <c r="AP926" i="9"/>
  <c r="AO926" i="9"/>
  <c r="AN926" i="9"/>
  <c r="AM926" i="9"/>
  <c r="AL926" i="9"/>
  <c r="AT937" i="9"/>
  <c r="AS937" i="9"/>
  <c r="AR937" i="9"/>
  <c r="AQ937" i="9"/>
  <c r="AP937" i="9"/>
  <c r="AO937" i="9"/>
  <c r="AN937" i="9"/>
  <c r="AM937" i="9"/>
  <c r="AL937" i="9"/>
  <c r="AT103" i="9"/>
  <c r="AS103" i="9"/>
  <c r="AR103" i="9"/>
  <c r="AQ103" i="9"/>
  <c r="AP103" i="9"/>
  <c r="AO103" i="9"/>
  <c r="AN103" i="9"/>
  <c r="AM103" i="9"/>
  <c r="AL103" i="9"/>
  <c r="BK2" i="9"/>
  <c r="BJ2" i="9"/>
  <c r="BI2" i="9"/>
  <c r="BH2" i="9"/>
  <c r="BG2" i="9"/>
  <c r="BF2" i="9"/>
  <c r="BE2" i="9"/>
  <c r="BD2" i="9"/>
  <c r="BC2" i="9"/>
  <c r="AT35" i="9"/>
  <c r="AS35" i="9"/>
  <c r="AR35" i="9"/>
  <c r="AQ35" i="9"/>
  <c r="AP35" i="9"/>
  <c r="AO35" i="9"/>
  <c r="AN35" i="9"/>
  <c r="AM35" i="9"/>
  <c r="AL35" i="9"/>
  <c r="J45" i="8"/>
  <c r="H22" i="8"/>
  <c r="K74" i="8"/>
  <c r="K66" i="8"/>
  <c r="BK16" i="8"/>
  <c r="BJ16" i="8"/>
  <c r="BI16" i="8"/>
  <c r="BH16" i="8"/>
  <c r="BG16" i="8"/>
  <c r="BF16" i="8"/>
  <c r="BE16" i="8"/>
  <c r="BD16" i="8"/>
  <c r="BC16" i="8"/>
  <c r="AT1042" i="8"/>
  <c r="AS1042" i="8"/>
  <c r="AR1042" i="8"/>
  <c r="AQ1042" i="8"/>
  <c r="AP1042" i="8"/>
  <c r="AO1042" i="8"/>
  <c r="AN1042" i="8"/>
  <c r="AM1042" i="8"/>
  <c r="AL1042" i="8"/>
  <c r="AQ1683" i="8"/>
  <c r="AP1683" i="8"/>
  <c r="AO1683" i="8"/>
  <c r="AN1683" i="8"/>
  <c r="AM1683" i="8"/>
  <c r="AL1683" i="8"/>
  <c r="AT1683" i="8"/>
  <c r="AS1683" i="8"/>
  <c r="AR1683" i="8"/>
  <c r="H24" i="8"/>
  <c r="G49" i="1"/>
  <c r="P49" i="1"/>
  <c r="R49" i="1" s="1"/>
  <c r="T49" i="1" s="1"/>
  <c r="H23" i="8"/>
  <c r="BK68" i="9"/>
  <c r="BJ68" i="9"/>
  <c r="BI68" i="9"/>
  <c r="BH68" i="9"/>
  <c r="BG68" i="9"/>
  <c r="BF68" i="9"/>
  <c r="BE68" i="9"/>
  <c r="BD68" i="9"/>
  <c r="BC68" i="9"/>
  <c r="BK55" i="9"/>
  <c r="BJ55" i="9"/>
  <c r="BI55" i="9"/>
  <c r="BH55" i="9"/>
  <c r="BG55" i="9"/>
  <c r="BF55" i="9"/>
  <c r="BE55" i="9"/>
  <c r="BD55" i="9"/>
  <c r="BC55" i="9"/>
  <c r="BK70" i="9"/>
  <c r="BJ70" i="9"/>
  <c r="BI70" i="9"/>
  <c r="BH70" i="9"/>
  <c r="BG70" i="9"/>
  <c r="BF70" i="9"/>
  <c r="BE70" i="9"/>
  <c r="BD70" i="9"/>
  <c r="BC70" i="9"/>
  <c r="BK19" i="9"/>
  <c r="BJ19" i="9"/>
  <c r="BI19" i="9"/>
  <c r="BH19" i="9"/>
  <c r="BG19" i="9"/>
  <c r="BF19" i="9"/>
  <c r="BE19" i="9"/>
  <c r="BD19" i="9"/>
  <c r="BC19" i="9"/>
  <c r="AT1927" i="9"/>
  <c r="AS1927" i="9"/>
  <c r="AR1927" i="9"/>
  <c r="AQ1927" i="9"/>
  <c r="AP1927" i="9"/>
  <c r="AO1927" i="9"/>
  <c r="AN1927" i="9"/>
  <c r="AM1927" i="9"/>
  <c r="AL1927" i="9"/>
  <c r="AT1856" i="9"/>
  <c r="AS1856" i="9"/>
  <c r="AR1856" i="9"/>
  <c r="AQ1856" i="9"/>
  <c r="AP1856" i="9"/>
  <c r="AO1856" i="9"/>
  <c r="AN1856" i="9"/>
  <c r="AM1856" i="9"/>
  <c r="AL1856" i="9"/>
  <c r="AT1922" i="9"/>
  <c r="AS1922" i="9"/>
  <c r="AR1922" i="9"/>
  <c r="AQ1922" i="9"/>
  <c r="AP1922" i="9"/>
  <c r="AO1922" i="9"/>
  <c r="AN1922" i="9"/>
  <c r="AM1922" i="9"/>
  <c r="AL1922" i="9"/>
  <c r="AT1939" i="9"/>
  <c r="AS1939" i="9"/>
  <c r="AR1939" i="9"/>
  <c r="AQ1939" i="9"/>
  <c r="AP1939" i="9"/>
  <c r="AO1939" i="9"/>
  <c r="AN1939" i="9"/>
  <c r="AM1939" i="9"/>
  <c r="AL1939" i="9"/>
  <c r="AT1875" i="9"/>
  <c r="AS1875" i="9"/>
  <c r="AR1875" i="9"/>
  <c r="AQ1875" i="9"/>
  <c r="AP1875" i="9"/>
  <c r="AO1875" i="9"/>
  <c r="AN1875" i="9"/>
  <c r="AM1875" i="9"/>
  <c r="AL1875" i="9"/>
  <c r="AT1932" i="9"/>
  <c r="AS1932" i="9"/>
  <c r="AR1932" i="9"/>
  <c r="AQ1932" i="9"/>
  <c r="AP1932" i="9"/>
  <c r="AO1932" i="9"/>
  <c r="AN1932" i="9"/>
  <c r="AM1932" i="9"/>
  <c r="AL1932" i="9"/>
  <c r="AT1818" i="9"/>
  <c r="AS1818" i="9"/>
  <c r="AR1818" i="9"/>
  <c r="AQ1818" i="9"/>
  <c r="AP1818" i="9"/>
  <c r="AO1818" i="9"/>
  <c r="AN1818" i="9"/>
  <c r="AM1818" i="9"/>
  <c r="AL1818" i="9"/>
  <c r="BK27" i="9"/>
  <c r="BJ27" i="9"/>
  <c r="BI27" i="9"/>
  <c r="BH27" i="9"/>
  <c r="BG27" i="9"/>
  <c r="BF27" i="9"/>
  <c r="BE27" i="9"/>
  <c r="BD27" i="9"/>
  <c r="BC27" i="9"/>
  <c r="AT1885" i="9"/>
  <c r="AS1885" i="9"/>
  <c r="AR1885" i="9"/>
  <c r="AQ1885" i="9"/>
  <c r="AP1885" i="9"/>
  <c r="AO1885" i="9"/>
  <c r="AN1885" i="9"/>
  <c r="AM1885" i="9"/>
  <c r="AL1885" i="9"/>
  <c r="AQ1835" i="9"/>
  <c r="AP1835" i="9"/>
  <c r="AO1835" i="9"/>
  <c r="AN1835" i="9"/>
  <c r="AM1835" i="9"/>
  <c r="AL1835" i="9"/>
  <c r="AT1835" i="9"/>
  <c r="AS1835" i="9"/>
  <c r="AR1835" i="9"/>
  <c r="AQ1771" i="9"/>
  <c r="AP1771" i="9"/>
  <c r="AO1771" i="9"/>
  <c r="AN1771" i="9"/>
  <c r="AM1771" i="9"/>
  <c r="AL1771" i="9"/>
  <c r="AT1771" i="9"/>
  <c r="AS1771" i="9"/>
  <c r="AR1771" i="9"/>
  <c r="AT1764" i="9"/>
  <c r="AS1764" i="9"/>
  <c r="AR1764" i="9"/>
  <c r="AQ1764" i="9"/>
  <c r="AP1764" i="9"/>
  <c r="AO1764" i="9"/>
  <c r="AN1764" i="9"/>
  <c r="AM1764" i="9"/>
  <c r="AL1764" i="9"/>
  <c r="AT1591" i="9"/>
  <c r="AS1591" i="9"/>
  <c r="AR1591" i="9"/>
  <c r="AQ1591" i="9"/>
  <c r="AP1591" i="9"/>
  <c r="AO1591" i="9"/>
  <c r="AN1591" i="9"/>
  <c r="AM1591" i="9"/>
  <c r="AL1591" i="9"/>
  <c r="AT1813" i="9"/>
  <c r="AS1813" i="9"/>
  <c r="AR1813" i="9"/>
  <c r="AQ1813" i="9"/>
  <c r="AP1813" i="9"/>
  <c r="AO1813" i="9"/>
  <c r="AN1813" i="9"/>
  <c r="AM1813" i="9"/>
  <c r="AL1813" i="9"/>
  <c r="AT1749" i="9"/>
  <c r="AS1749" i="9"/>
  <c r="AR1749" i="9"/>
  <c r="AQ1749" i="9"/>
  <c r="AP1749" i="9"/>
  <c r="AO1749" i="9"/>
  <c r="AN1749" i="9"/>
  <c r="AM1749" i="9"/>
  <c r="AL1749" i="9"/>
  <c r="AT1734" i="9"/>
  <c r="AS1734" i="9"/>
  <c r="AR1734" i="9"/>
  <c r="AQ1734" i="9"/>
  <c r="AP1734" i="9"/>
  <c r="AO1734" i="9"/>
  <c r="AN1734" i="9"/>
  <c r="AM1734" i="9"/>
  <c r="AL1734" i="9"/>
  <c r="AT1775" i="9"/>
  <c r="AS1775" i="9"/>
  <c r="AR1775" i="9"/>
  <c r="AQ1775" i="9"/>
  <c r="AP1775" i="9"/>
  <c r="AO1775" i="9"/>
  <c r="AN1775" i="9"/>
  <c r="AM1775" i="9"/>
  <c r="AL1775" i="9"/>
  <c r="AT1752" i="9"/>
  <c r="AS1752" i="9"/>
  <c r="AR1752" i="9"/>
  <c r="AQ1752" i="9"/>
  <c r="AP1752" i="9"/>
  <c r="AO1752" i="9"/>
  <c r="AN1752" i="9"/>
  <c r="AM1752" i="9"/>
  <c r="AL1752" i="9"/>
  <c r="AT1809" i="9"/>
  <c r="AS1809" i="9"/>
  <c r="AR1809" i="9"/>
  <c r="AQ1809" i="9"/>
  <c r="AP1809" i="9"/>
  <c r="AO1809" i="9"/>
  <c r="AN1809" i="9"/>
  <c r="AM1809" i="9"/>
  <c r="AL1809" i="9"/>
  <c r="AT1543" i="9"/>
  <c r="AS1543" i="9"/>
  <c r="AP1543" i="9"/>
  <c r="AO1543" i="9"/>
  <c r="AN1543" i="9"/>
  <c r="AM1543" i="9"/>
  <c r="AL1543" i="9"/>
  <c r="AR1543" i="9"/>
  <c r="AQ1543" i="9"/>
  <c r="AT1697" i="9"/>
  <c r="AS1697" i="9"/>
  <c r="AR1697" i="9"/>
  <c r="AQ1697" i="9"/>
  <c r="AP1697" i="9"/>
  <c r="AO1697" i="9"/>
  <c r="AN1697" i="9"/>
  <c r="AM1697" i="9"/>
  <c r="AL1697" i="9"/>
  <c r="AQ1569" i="9"/>
  <c r="AP1569" i="9"/>
  <c r="AO1569" i="9"/>
  <c r="AN1569" i="9"/>
  <c r="AM1569" i="9"/>
  <c r="AL1569" i="9"/>
  <c r="AT1569" i="9"/>
  <c r="AS1569" i="9"/>
  <c r="AR1569" i="9"/>
  <c r="AT1545" i="9"/>
  <c r="AS1545" i="9"/>
  <c r="AR1545" i="9"/>
  <c r="AQ1545" i="9"/>
  <c r="AP1545" i="9"/>
  <c r="AO1545" i="9"/>
  <c r="AN1545" i="9"/>
  <c r="AM1545" i="9"/>
  <c r="AL1545" i="9"/>
  <c r="AT1619" i="9"/>
  <c r="AS1619" i="9"/>
  <c r="AR1619" i="9"/>
  <c r="AQ1619" i="9"/>
  <c r="AP1619" i="9"/>
  <c r="AO1619" i="9"/>
  <c r="AN1619" i="9"/>
  <c r="AM1619" i="9"/>
  <c r="AL1619" i="9"/>
  <c r="AT1684" i="9"/>
  <c r="AS1684" i="9"/>
  <c r="AR1684" i="9"/>
  <c r="AQ1684" i="9"/>
  <c r="AP1684" i="9"/>
  <c r="AO1684" i="9"/>
  <c r="AN1684" i="9"/>
  <c r="AM1684" i="9"/>
  <c r="AL1684" i="9"/>
  <c r="AT1556" i="9"/>
  <c r="AS1556" i="9"/>
  <c r="AR1556" i="9"/>
  <c r="AQ1556" i="9"/>
  <c r="AP1556" i="9"/>
  <c r="AO1556" i="9"/>
  <c r="AN1556" i="9"/>
  <c r="AM1556" i="9"/>
  <c r="AL1556" i="9"/>
  <c r="AT1702" i="9"/>
  <c r="AS1702" i="9"/>
  <c r="AR1702" i="9"/>
  <c r="AQ1702" i="9"/>
  <c r="AP1702" i="9"/>
  <c r="AO1702" i="9"/>
  <c r="AN1702" i="9"/>
  <c r="AM1702" i="9"/>
  <c r="AL1702" i="9"/>
  <c r="AT1574" i="9"/>
  <c r="AS1574" i="9"/>
  <c r="AR1574" i="9"/>
  <c r="AQ1574" i="9"/>
  <c r="AP1574" i="9"/>
  <c r="AO1574" i="9"/>
  <c r="AN1574" i="9"/>
  <c r="AM1574" i="9"/>
  <c r="AL1574" i="9"/>
  <c r="AT1489" i="9"/>
  <c r="AS1489" i="9"/>
  <c r="AR1489" i="9"/>
  <c r="AQ1489" i="9"/>
  <c r="AP1489" i="9"/>
  <c r="AO1489" i="9"/>
  <c r="AN1489" i="9"/>
  <c r="AM1489" i="9"/>
  <c r="AL1489" i="9"/>
  <c r="AT1547" i="9"/>
  <c r="AS1547" i="9"/>
  <c r="AR1547" i="9"/>
  <c r="AQ1547" i="9"/>
  <c r="AP1547" i="9"/>
  <c r="AO1547" i="9"/>
  <c r="AN1547" i="9"/>
  <c r="AM1547" i="9"/>
  <c r="AL1547" i="9"/>
  <c r="AT1508" i="9"/>
  <c r="AS1508" i="9"/>
  <c r="AR1508" i="9"/>
  <c r="AQ1508" i="9"/>
  <c r="AP1508" i="9"/>
  <c r="AO1508" i="9"/>
  <c r="AN1508" i="9"/>
  <c r="AM1508" i="9"/>
  <c r="AL1508" i="9"/>
  <c r="AT1518" i="9"/>
  <c r="AS1518" i="9"/>
  <c r="AR1518" i="9"/>
  <c r="AQ1518" i="9"/>
  <c r="AP1518" i="9"/>
  <c r="AO1518" i="9"/>
  <c r="AN1518" i="9"/>
  <c r="AM1518" i="9"/>
  <c r="AL1518" i="9"/>
  <c r="AT1387" i="9"/>
  <c r="AS1387" i="9"/>
  <c r="AR1387" i="9"/>
  <c r="AQ1387" i="9"/>
  <c r="AP1387" i="9"/>
  <c r="AO1387" i="9"/>
  <c r="AN1387" i="9"/>
  <c r="AM1387" i="9"/>
  <c r="AL1387" i="9"/>
  <c r="AT1366" i="9"/>
  <c r="AS1366" i="9"/>
  <c r="AR1366" i="9"/>
  <c r="AQ1366" i="9"/>
  <c r="AP1366" i="9"/>
  <c r="AO1366" i="9"/>
  <c r="AN1366" i="9"/>
  <c r="AM1366" i="9"/>
  <c r="AL1366" i="9"/>
  <c r="AT1407" i="9"/>
  <c r="AR1407" i="9"/>
  <c r="AQ1407" i="9"/>
  <c r="AP1407" i="9"/>
  <c r="AO1407" i="9"/>
  <c r="AN1407" i="9"/>
  <c r="AM1407" i="9"/>
  <c r="AL1407" i="9"/>
  <c r="AS1407" i="9"/>
  <c r="AT1297" i="9"/>
  <c r="AS1297" i="9"/>
  <c r="AR1297" i="9"/>
  <c r="AQ1297" i="9"/>
  <c r="AP1297" i="9"/>
  <c r="AO1297" i="9"/>
  <c r="AN1297" i="9"/>
  <c r="AM1297" i="9"/>
  <c r="AL1297" i="9"/>
  <c r="AT1321" i="9"/>
  <c r="AS1321" i="9"/>
  <c r="AR1321" i="9"/>
  <c r="AQ1321" i="9"/>
  <c r="AP1321" i="9"/>
  <c r="AO1321" i="9"/>
  <c r="AN1321" i="9"/>
  <c r="AM1321" i="9"/>
  <c r="AL1321" i="9"/>
  <c r="AT1344" i="9"/>
  <c r="AS1344" i="9"/>
  <c r="AR1344" i="9"/>
  <c r="AQ1344" i="9"/>
  <c r="AP1344" i="9"/>
  <c r="AO1344" i="9"/>
  <c r="AN1344" i="9"/>
  <c r="AM1344" i="9"/>
  <c r="AL1344" i="9"/>
  <c r="AT1363" i="9"/>
  <c r="AS1363" i="9"/>
  <c r="AR1363" i="9"/>
  <c r="AQ1363" i="9"/>
  <c r="AP1363" i="9"/>
  <c r="AO1363" i="9"/>
  <c r="AN1363" i="9"/>
  <c r="AM1363" i="9"/>
  <c r="AL1363" i="9"/>
  <c r="AT1315" i="9"/>
  <c r="AS1315" i="9"/>
  <c r="AR1315" i="9"/>
  <c r="AQ1315" i="9"/>
  <c r="AP1315" i="9"/>
  <c r="AO1315" i="9"/>
  <c r="AN1315" i="9"/>
  <c r="AM1315" i="9"/>
  <c r="AL1315" i="9"/>
  <c r="AT1253" i="9"/>
  <c r="AS1253" i="9"/>
  <c r="AR1253" i="9"/>
  <c r="AQ1253" i="9"/>
  <c r="AP1253" i="9"/>
  <c r="AO1253" i="9"/>
  <c r="AN1253" i="9"/>
  <c r="AM1253" i="9"/>
  <c r="AL1253" i="9"/>
  <c r="AT1294" i="9"/>
  <c r="AS1294" i="9"/>
  <c r="AR1294" i="9"/>
  <c r="AQ1294" i="9"/>
  <c r="AP1294" i="9"/>
  <c r="AO1294" i="9"/>
  <c r="AN1294" i="9"/>
  <c r="AM1294" i="9"/>
  <c r="AL1294" i="9"/>
  <c r="AT1264" i="9"/>
  <c r="AS1264" i="9"/>
  <c r="AR1264" i="9"/>
  <c r="AQ1264" i="9"/>
  <c r="AP1264" i="9"/>
  <c r="AO1264" i="9"/>
  <c r="AN1264" i="9"/>
  <c r="AM1264" i="9"/>
  <c r="AL1264" i="9"/>
  <c r="AQ1240" i="9"/>
  <c r="AP1240" i="9"/>
  <c r="AO1240" i="9"/>
  <c r="AN1240" i="9"/>
  <c r="AM1240" i="9"/>
  <c r="AL1240" i="9"/>
  <c r="AT1240" i="9"/>
  <c r="AS1240" i="9"/>
  <c r="AR1240" i="9"/>
  <c r="AQ1201" i="9"/>
  <c r="AP1201" i="9"/>
  <c r="AO1201" i="9"/>
  <c r="AN1201" i="9"/>
  <c r="AM1201" i="9"/>
  <c r="AL1201" i="9"/>
  <c r="AT1201" i="9"/>
  <c r="AS1201" i="9"/>
  <c r="AR1201" i="9"/>
  <c r="AT1112" i="9"/>
  <c r="AS1112" i="9"/>
  <c r="AR1112" i="9"/>
  <c r="AQ1112" i="9"/>
  <c r="AP1112" i="9"/>
  <c r="AO1112" i="9"/>
  <c r="AN1112" i="9"/>
  <c r="AM1112" i="9"/>
  <c r="AL1112" i="9"/>
  <c r="AT1236" i="9"/>
  <c r="AS1236" i="9"/>
  <c r="AR1236" i="9"/>
  <c r="AQ1236" i="9"/>
  <c r="AP1236" i="9"/>
  <c r="AO1236" i="9"/>
  <c r="AN1236" i="9"/>
  <c r="AM1236" i="9"/>
  <c r="AL1236" i="9"/>
  <c r="AT1148" i="9"/>
  <c r="AS1148" i="9"/>
  <c r="AR1148" i="9"/>
  <c r="AQ1148" i="9"/>
  <c r="AP1148" i="9"/>
  <c r="AO1148" i="9"/>
  <c r="AN1148" i="9"/>
  <c r="AM1148" i="9"/>
  <c r="AL1148" i="9"/>
  <c r="AT1120" i="9"/>
  <c r="AS1120" i="9"/>
  <c r="AR1120" i="9"/>
  <c r="AQ1120" i="9"/>
  <c r="AP1120" i="9"/>
  <c r="AO1120" i="9"/>
  <c r="AN1120" i="9"/>
  <c r="AM1120" i="9"/>
  <c r="AL1120" i="9"/>
  <c r="AT1166" i="9"/>
  <c r="AS1166" i="9"/>
  <c r="AR1166" i="9"/>
  <c r="AQ1166" i="9"/>
  <c r="AP1166" i="9"/>
  <c r="AO1166" i="9"/>
  <c r="AN1166" i="9"/>
  <c r="AM1166" i="9"/>
  <c r="AL1166" i="9"/>
  <c r="AT1128" i="9"/>
  <c r="AR1128" i="9"/>
  <c r="AQ1128" i="9"/>
  <c r="AP1128" i="9"/>
  <c r="AO1128" i="9"/>
  <c r="AN1128" i="9"/>
  <c r="AM1128" i="9"/>
  <c r="AL1128" i="9"/>
  <c r="AS1128" i="9"/>
  <c r="AT995" i="9"/>
  <c r="AS995" i="9"/>
  <c r="AR995" i="9"/>
  <c r="AQ995" i="9"/>
  <c r="AP995" i="9"/>
  <c r="AO995" i="9"/>
  <c r="AN995" i="9"/>
  <c r="AM995" i="9"/>
  <c r="AL995" i="9"/>
  <c r="AT1131" i="9"/>
  <c r="AS1131" i="9"/>
  <c r="AR1131" i="9"/>
  <c r="AQ1131" i="9"/>
  <c r="AP1131" i="9"/>
  <c r="AO1131" i="9"/>
  <c r="AN1131" i="9"/>
  <c r="AM1131" i="9"/>
  <c r="AL1131" i="9"/>
  <c r="AT1092" i="9"/>
  <c r="AS1092" i="9"/>
  <c r="AR1092" i="9"/>
  <c r="AQ1092" i="9"/>
  <c r="AP1092" i="9"/>
  <c r="AO1092" i="9"/>
  <c r="AN1092" i="9"/>
  <c r="AM1092" i="9"/>
  <c r="AL1092" i="9"/>
  <c r="AT1067" i="9"/>
  <c r="AS1067" i="9"/>
  <c r="AR1067" i="9"/>
  <c r="AQ1067" i="9"/>
  <c r="AP1067" i="9"/>
  <c r="AO1067" i="9"/>
  <c r="AN1067" i="9"/>
  <c r="AM1067" i="9"/>
  <c r="AL1067" i="9"/>
  <c r="AT1111" i="9"/>
  <c r="AS1111" i="9"/>
  <c r="AR1111" i="9"/>
  <c r="AQ1111" i="9"/>
  <c r="AP1111" i="9"/>
  <c r="AO1111" i="9"/>
  <c r="AN1111" i="9"/>
  <c r="AM1111" i="9"/>
  <c r="AL1111" i="9"/>
  <c r="AT973" i="9"/>
  <c r="AS973" i="9"/>
  <c r="AR973" i="9"/>
  <c r="AQ973" i="9"/>
  <c r="AP973" i="9"/>
  <c r="AO973" i="9"/>
  <c r="AN973" i="9"/>
  <c r="AM973" i="9"/>
  <c r="AL973" i="9"/>
  <c r="AT1046" i="9"/>
  <c r="AS1046" i="9"/>
  <c r="AR1046" i="9"/>
  <c r="AQ1046" i="9"/>
  <c r="AP1046" i="9"/>
  <c r="AO1046" i="9"/>
  <c r="AN1046" i="9"/>
  <c r="AM1046" i="9"/>
  <c r="AL1046" i="9"/>
  <c r="AT999" i="9"/>
  <c r="AS999" i="9"/>
  <c r="AR999" i="9"/>
  <c r="AQ999" i="9"/>
  <c r="AP999" i="9"/>
  <c r="AO999" i="9"/>
  <c r="AN999" i="9"/>
  <c r="AM999" i="9"/>
  <c r="AL999" i="9"/>
  <c r="AT1049" i="9"/>
  <c r="AS1049" i="9"/>
  <c r="AR1049" i="9"/>
  <c r="AQ1049" i="9"/>
  <c r="AP1049" i="9"/>
  <c r="AO1049" i="9"/>
  <c r="AN1049" i="9"/>
  <c r="AM1049" i="9"/>
  <c r="AL1049" i="9"/>
  <c r="AT962" i="9"/>
  <c r="AS962" i="9"/>
  <c r="AR962" i="9"/>
  <c r="AQ962" i="9"/>
  <c r="AP962" i="9"/>
  <c r="AO962" i="9"/>
  <c r="AN962" i="9"/>
  <c r="AM962" i="9"/>
  <c r="AL962" i="9"/>
  <c r="AR943" i="9"/>
  <c r="AQ943" i="9"/>
  <c r="AP943" i="9"/>
  <c r="AO943" i="9"/>
  <c r="AN943" i="9"/>
  <c r="AM943" i="9"/>
  <c r="AL943" i="9"/>
  <c r="AT943" i="9"/>
  <c r="AS943" i="9"/>
  <c r="AT939" i="9"/>
  <c r="AS939" i="9"/>
  <c r="AR939" i="9"/>
  <c r="AQ939" i="9"/>
  <c r="AP939" i="9"/>
  <c r="AO939" i="9"/>
  <c r="AN939" i="9"/>
  <c r="AM939" i="9"/>
  <c r="AL939" i="9"/>
  <c r="J75" i="8"/>
  <c r="O121" i="8"/>
  <c r="AC121" i="8"/>
  <c r="K121" i="8"/>
  <c r="P124" i="1"/>
  <c r="G124" i="1"/>
  <c r="O95" i="8"/>
  <c r="J95" i="8"/>
  <c r="L153" i="7"/>
  <c r="J46" i="8"/>
  <c r="J83" i="7"/>
  <c r="J109" i="7"/>
  <c r="AT133" i="8"/>
  <c r="AS133" i="8"/>
  <c r="AR133" i="8"/>
  <c r="AQ133" i="8"/>
  <c r="AP133" i="8"/>
  <c r="AO133" i="8"/>
  <c r="AN133" i="8"/>
  <c r="AM133" i="8"/>
  <c r="AL133" i="8"/>
  <c r="BK92" i="9"/>
  <c r="BJ92" i="9"/>
  <c r="BI92" i="9"/>
  <c r="BH92" i="9"/>
  <c r="BG92" i="9"/>
  <c r="BF92" i="9"/>
  <c r="BE92" i="9"/>
  <c r="BD92" i="9"/>
  <c r="BC92" i="9"/>
  <c r="AT1834" i="9"/>
  <c r="AS1834" i="9"/>
  <c r="AR1834" i="9"/>
  <c r="AQ1834" i="9"/>
  <c r="AP1834" i="9"/>
  <c r="AO1834" i="9"/>
  <c r="AN1834" i="9"/>
  <c r="AM1834" i="9"/>
  <c r="AL1834" i="9"/>
  <c r="BK64" i="9"/>
  <c r="BJ64" i="9"/>
  <c r="BI64" i="9"/>
  <c r="BH64" i="9"/>
  <c r="BG64" i="9"/>
  <c r="BF64" i="9"/>
  <c r="BE64" i="9"/>
  <c r="BD64" i="9"/>
  <c r="BC64" i="9"/>
  <c r="BK107" i="9"/>
  <c r="BJ107" i="9"/>
  <c r="BI107" i="9"/>
  <c r="BH107" i="9"/>
  <c r="BG107" i="9"/>
  <c r="BF107" i="9"/>
  <c r="BE107" i="9"/>
  <c r="BD107" i="9"/>
  <c r="BC107" i="9"/>
  <c r="BK83" i="9"/>
  <c r="BJ83" i="9"/>
  <c r="BI83" i="9"/>
  <c r="BH83" i="9"/>
  <c r="BG83" i="9"/>
  <c r="BF83" i="9"/>
  <c r="BE83" i="9"/>
  <c r="BD83" i="9"/>
  <c r="BC83" i="9"/>
  <c r="BK16" i="9"/>
  <c r="BJ16" i="9"/>
  <c r="BI16" i="9"/>
  <c r="BH16" i="9"/>
  <c r="BG16" i="9"/>
  <c r="BF16" i="9"/>
  <c r="BE16" i="9"/>
  <c r="BD16" i="9"/>
  <c r="BC16" i="9"/>
  <c r="BK90" i="9"/>
  <c r="BJ90" i="9"/>
  <c r="BI90" i="9"/>
  <c r="BH90" i="9"/>
  <c r="BG90" i="9"/>
  <c r="BF90" i="9"/>
  <c r="BE90" i="9"/>
  <c r="BD90" i="9"/>
  <c r="BC90" i="9"/>
  <c r="BK66" i="9"/>
  <c r="BJ66" i="9"/>
  <c r="BI66" i="9"/>
  <c r="BH66" i="9"/>
  <c r="BG66" i="9"/>
  <c r="BF66" i="9"/>
  <c r="BE66" i="9"/>
  <c r="BD66" i="9"/>
  <c r="BC66" i="9"/>
  <c r="BJ105" i="9"/>
  <c r="BI105" i="9"/>
  <c r="BH105" i="9"/>
  <c r="BG105" i="9"/>
  <c r="BF105" i="9"/>
  <c r="BE105" i="9"/>
  <c r="BD105" i="9"/>
  <c r="BC105" i="9"/>
  <c r="BK105" i="9"/>
  <c r="AT1902" i="9"/>
  <c r="AS1902" i="9"/>
  <c r="AR1902" i="9"/>
  <c r="AQ1902" i="9"/>
  <c r="AP1902" i="9"/>
  <c r="AO1902" i="9"/>
  <c r="AN1902" i="9"/>
  <c r="AM1902" i="9"/>
  <c r="AL1902" i="9"/>
  <c r="BK57" i="9"/>
  <c r="BJ57" i="9"/>
  <c r="BI57" i="9"/>
  <c r="BH57" i="9"/>
  <c r="BG57" i="9"/>
  <c r="BF57" i="9"/>
  <c r="BE57" i="9"/>
  <c r="BD57" i="9"/>
  <c r="BC57" i="9"/>
  <c r="BK23" i="9"/>
  <c r="BJ23" i="9"/>
  <c r="BI23" i="9"/>
  <c r="BH23" i="9"/>
  <c r="BG23" i="9"/>
  <c r="BF23" i="9"/>
  <c r="BE23" i="9"/>
  <c r="BD23" i="9"/>
  <c r="BC23" i="9"/>
  <c r="AT1919" i="9"/>
  <c r="AS1919" i="9"/>
  <c r="AR1919" i="9"/>
  <c r="AQ1919" i="9"/>
  <c r="AP1919" i="9"/>
  <c r="AO1919" i="9"/>
  <c r="AN1919" i="9"/>
  <c r="AM1919" i="9"/>
  <c r="AL1919" i="9"/>
  <c r="AT1842" i="9"/>
  <c r="AS1842" i="9"/>
  <c r="AR1842" i="9"/>
  <c r="AQ1842" i="9"/>
  <c r="AP1842" i="9"/>
  <c r="AO1842" i="9"/>
  <c r="AN1842" i="9"/>
  <c r="AM1842" i="9"/>
  <c r="AL1842" i="9"/>
  <c r="AT1920" i="9"/>
  <c r="AS1920" i="9"/>
  <c r="AR1920" i="9"/>
  <c r="AQ1920" i="9"/>
  <c r="AP1920" i="9"/>
  <c r="AO1920" i="9"/>
  <c r="AN1920" i="9"/>
  <c r="AM1920" i="9"/>
  <c r="AL1920" i="9"/>
  <c r="AT1786" i="9"/>
  <c r="AS1786" i="9"/>
  <c r="AR1786" i="9"/>
  <c r="AQ1786" i="9"/>
  <c r="AP1786" i="9"/>
  <c r="AO1786" i="9"/>
  <c r="AN1786" i="9"/>
  <c r="AM1786" i="9"/>
  <c r="AL1786" i="9"/>
  <c r="AT1937" i="9"/>
  <c r="AS1937" i="9"/>
  <c r="AR1937" i="9"/>
  <c r="AQ1937" i="9"/>
  <c r="AP1937" i="9"/>
  <c r="AO1937" i="9"/>
  <c r="AN1937" i="9"/>
  <c r="AM1937" i="9"/>
  <c r="AL1937" i="9"/>
  <c r="AT1873" i="9"/>
  <c r="AS1873" i="9"/>
  <c r="AR1873" i="9"/>
  <c r="AQ1873" i="9"/>
  <c r="AP1873" i="9"/>
  <c r="AO1873" i="9"/>
  <c r="AN1873" i="9"/>
  <c r="AM1873" i="9"/>
  <c r="AL1873" i="9"/>
  <c r="AT1914" i="9"/>
  <c r="AS1914" i="9"/>
  <c r="AR1914" i="9"/>
  <c r="AQ1914" i="9"/>
  <c r="AP1914" i="9"/>
  <c r="AO1914" i="9"/>
  <c r="AN1914" i="9"/>
  <c r="AM1914" i="9"/>
  <c r="AL1914" i="9"/>
  <c r="AT1738" i="9"/>
  <c r="AS1738" i="9"/>
  <c r="AR1738" i="9"/>
  <c r="AQ1738" i="9"/>
  <c r="AP1738" i="9"/>
  <c r="AO1738" i="9"/>
  <c r="AN1738" i="9"/>
  <c r="AM1738" i="9"/>
  <c r="AL1738" i="9"/>
  <c r="AT1931" i="9"/>
  <c r="AS1931" i="9"/>
  <c r="AR1931" i="9"/>
  <c r="AQ1931" i="9"/>
  <c r="AP1931" i="9"/>
  <c r="AO1931" i="9"/>
  <c r="AN1931" i="9"/>
  <c r="AM1931" i="9"/>
  <c r="AL1931" i="9"/>
  <c r="AT1866" i="9"/>
  <c r="AS1866" i="9"/>
  <c r="AR1866" i="9"/>
  <c r="AQ1866" i="9"/>
  <c r="AP1866" i="9"/>
  <c r="AO1866" i="9"/>
  <c r="AN1866" i="9"/>
  <c r="AM1866" i="9"/>
  <c r="AL1866" i="9"/>
  <c r="AT1924" i="9"/>
  <c r="AS1924" i="9"/>
  <c r="AR1924" i="9"/>
  <c r="AQ1924" i="9"/>
  <c r="AP1924" i="9"/>
  <c r="AO1924" i="9"/>
  <c r="AN1924" i="9"/>
  <c r="AM1924" i="9"/>
  <c r="AL1924" i="9"/>
  <c r="AT1754" i="9"/>
  <c r="AS1754" i="9"/>
  <c r="AR1754" i="9"/>
  <c r="AQ1754" i="9"/>
  <c r="AP1754" i="9"/>
  <c r="AO1754" i="9"/>
  <c r="AN1754" i="9"/>
  <c r="AM1754" i="9"/>
  <c r="AL1754" i="9"/>
  <c r="AT1941" i="9"/>
  <c r="AS1941" i="9"/>
  <c r="AR1941" i="9"/>
  <c r="AQ1941" i="9"/>
  <c r="AP1941" i="9"/>
  <c r="AO1941" i="9"/>
  <c r="AN1941" i="9"/>
  <c r="AM1941" i="9"/>
  <c r="AL1941" i="9"/>
  <c r="AT1877" i="9"/>
  <c r="AS1877" i="9"/>
  <c r="AR1877" i="9"/>
  <c r="AQ1877" i="9"/>
  <c r="AP1877" i="9"/>
  <c r="AO1877" i="9"/>
  <c r="AN1877" i="9"/>
  <c r="AM1877" i="9"/>
  <c r="AL1877" i="9"/>
  <c r="AT1827" i="9"/>
  <c r="AS1827" i="9"/>
  <c r="AR1827" i="9"/>
  <c r="AQ1827" i="9"/>
  <c r="AP1827" i="9"/>
  <c r="AO1827" i="9"/>
  <c r="AN1827" i="9"/>
  <c r="AM1827" i="9"/>
  <c r="AL1827" i="9"/>
  <c r="AT1763" i="9"/>
  <c r="AS1763" i="9"/>
  <c r="AR1763" i="9"/>
  <c r="AQ1763" i="9"/>
  <c r="AP1763" i="9"/>
  <c r="AO1763" i="9"/>
  <c r="AN1763" i="9"/>
  <c r="AM1763" i="9"/>
  <c r="AL1763" i="9"/>
  <c r="AT1647" i="9"/>
  <c r="AS1647" i="9"/>
  <c r="AR1647" i="9"/>
  <c r="AQ1647" i="9"/>
  <c r="AP1647" i="9"/>
  <c r="AO1647" i="9"/>
  <c r="AN1647" i="9"/>
  <c r="AM1647" i="9"/>
  <c r="AL1647" i="9"/>
  <c r="AT1820" i="9"/>
  <c r="AS1820" i="9"/>
  <c r="AR1820" i="9"/>
  <c r="AQ1820" i="9"/>
  <c r="AP1820" i="9"/>
  <c r="AO1820" i="9"/>
  <c r="AN1820" i="9"/>
  <c r="AM1820" i="9"/>
  <c r="AL1820" i="9"/>
  <c r="AT1756" i="9"/>
  <c r="AS1756" i="9"/>
  <c r="AR1756" i="9"/>
  <c r="AQ1756" i="9"/>
  <c r="AP1756" i="9"/>
  <c r="AO1756" i="9"/>
  <c r="AN1756" i="9"/>
  <c r="AM1756" i="9"/>
  <c r="AL1756" i="9"/>
  <c r="AT1869" i="9"/>
  <c r="AS1869" i="9"/>
  <c r="AR1869" i="9"/>
  <c r="AQ1869" i="9"/>
  <c r="AP1869" i="9"/>
  <c r="AO1869" i="9"/>
  <c r="AN1869" i="9"/>
  <c r="AM1869" i="9"/>
  <c r="AL1869" i="9"/>
  <c r="AT1805" i="9"/>
  <c r="AS1805" i="9"/>
  <c r="AR1805" i="9"/>
  <c r="AQ1805" i="9"/>
  <c r="AP1805" i="9"/>
  <c r="AO1805" i="9"/>
  <c r="AN1805" i="9"/>
  <c r="AM1805" i="9"/>
  <c r="AL1805" i="9"/>
  <c r="AT1741" i="9"/>
  <c r="AS1741" i="9"/>
  <c r="AR1741" i="9"/>
  <c r="AQ1741" i="9"/>
  <c r="AP1741" i="9"/>
  <c r="AO1741" i="9"/>
  <c r="AN1741" i="9"/>
  <c r="AM1741" i="9"/>
  <c r="AL1741" i="9"/>
  <c r="AT1854" i="9"/>
  <c r="AS1854" i="9"/>
  <c r="AR1854" i="9"/>
  <c r="AQ1854" i="9"/>
  <c r="AP1854" i="9"/>
  <c r="AO1854" i="9"/>
  <c r="AN1854" i="9"/>
  <c r="AM1854" i="9"/>
  <c r="AL1854" i="9"/>
  <c r="AT1790" i="9"/>
  <c r="AS1790" i="9"/>
  <c r="AR1790" i="9"/>
  <c r="AQ1790" i="9"/>
  <c r="AP1790" i="9"/>
  <c r="AO1790" i="9"/>
  <c r="AN1790" i="9"/>
  <c r="AM1790" i="9"/>
  <c r="AL1790" i="9"/>
  <c r="AT1726" i="9"/>
  <c r="AS1726" i="9"/>
  <c r="AR1726" i="9"/>
  <c r="AQ1726" i="9"/>
  <c r="AP1726" i="9"/>
  <c r="AO1726" i="9"/>
  <c r="AN1726" i="9"/>
  <c r="AM1726" i="9"/>
  <c r="AL1726" i="9"/>
  <c r="AT1831" i="9"/>
  <c r="AS1831" i="9"/>
  <c r="AR1831" i="9"/>
  <c r="AQ1831" i="9"/>
  <c r="AP1831" i="9"/>
  <c r="AO1831" i="9"/>
  <c r="AN1831" i="9"/>
  <c r="AM1831" i="9"/>
  <c r="AL1831" i="9"/>
  <c r="AT1767" i="9"/>
  <c r="AS1767" i="9"/>
  <c r="AR1767" i="9"/>
  <c r="AQ1767" i="9"/>
  <c r="AP1767" i="9"/>
  <c r="AO1767" i="9"/>
  <c r="AN1767" i="9"/>
  <c r="AM1767" i="9"/>
  <c r="AL1767" i="9"/>
  <c r="AT1679" i="9"/>
  <c r="AS1679" i="9"/>
  <c r="AR1679" i="9"/>
  <c r="AQ1679" i="9"/>
  <c r="AP1679" i="9"/>
  <c r="AO1679" i="9"/>
  <c r="AN1679" i="9"/>
  <c r="AM1679" i="9"/>
  <c r="AL1679" i="9"/>
  <c r="AT1808" i="9"/>
  <c r="AS1808" i="9"/>
  <c r="AR1808" i="9"/>
  <c r="AQ1808" i="9"/>
  <c r="AP1808" i="9"/>
  <c r="AO1808" i="9"/>
  <c r="AN1808" i="9"/>
  <c r="AM1808" i="9"/>
  <c r="AL1808" i="9"/>
  <c r="AT1744" i="9"/>
  <c r="AS1744" i="9"/>
  <c r="AR1744" i="9"/>
  <c r="AQ1744" i="9"/>
  <c r="AP1744" i="9"/>
  <c r="AO1744" i="9"/>
  <c r="AN1744" i="9"/>
  <c r="AM1744" i="9"/>
  <c r="AL1744" i="9"/>
  <c r="AT1865" i="9"/>
  <c r="AS1865" i="9"/>
  <c r="AR1865" i="9"/>
  <c r="AQ1865" i="9"/>
  <c r="AP1865" i="9"/>
  <c r="AO1865" i="9"/>
  <c r="AN1865" i="9"/>
  <c r="AM1865" i="9"/>
  <c r="AL1865" i="9"/>
  <c r="AT1801" i="9"/>
  <c r="AS1801" i="9"/>
  <c r="AR1801" i="9"/>
  <c r="AQ1801" i="9"/>
  <c r="AP1801" i="9"/>
  <c r="AO1801" i="9"/>
  <c r="AN1801" i="9"/>
  <c r="AM1801" i="9"/>
  <c r="AL1801" i="9"/>
  <c r="AT1737" i="9"/>
  <c r="AS1737" i="9"/>
  <c r="AR1737" i="9"/>
  <c r="AQ1737" i="9"/>
  <c r="AP1737" i="9"/>
  <c r="AO1737" i="9"/>
  <c r="AN1737" i="9"/>
  <c r="AM1737" i="9"/>
  <c r="AL1737" i="9"/>
  <c r="AT1712" i="9"/>
  <c r="AS1712" i="9"/>
  <c r="AR1712" i="9"/>
  <c r="AQ1712" i="9"/>
  <c r="AP1712" i="9"/>
  <c r="AO1712" i="9"/>
  <c r="AN1712" i="9"/>
  <c r="AM1712" i="9"/>
  <c r="AL1712" i="9"/>
  <c r="AS1648" i="9"/>
  <c r="AR1648" i="9"/>
  <c r="AQ1648" i="9"/>
  <c r="AP1648" i="9"/>
  <c r="AO1648" i="9"/>
  <c r="AN1648" i="9"/>
  <c r="AM1648" i="9"/>
  <c r="AL1648" i="9"/>
  <c r="AT1648" i="9"/>
  <c r="AT1584" i="9"/>
  <c r="AS1584" i="9"/>
  <c r="AR1584" i="9"/>
  <c r="AQ1584" i="9"/>
  <c r="AP1584" i="9"/>
  <c r="AO1584" i="9"/>
  <c r="AN1584" i="9"/>
  <c r="AM1584" i="9"/>
  <c r="AL1584" i="9"/>
  <c r="AT1689" i="9"/>
  <c r="AS1689" i="9"/>
  <c r="AR1689" i="9"/>
  <c r="AQ1689" i="9"/>
  <c r="AP1689" i="9"/>
  <c r="AO1689" i="9"/>
  <c r="AN1689" i="9"/>
  <c r="AM1689" i="9"/>
  <c r="AL1689" i="9"/>
  <c r="AT1625" i="9"/>
  <c r="AS1625" i="9"/>
  <c r="AR1625" i="9"/>
  <c r="AQ1625" i="9"/>
  <c r="AP1625" i="9"/>
  <c r="AO1625" i="9"/>
  <c r="AN1625" i="9"/>
  <c r="AM1625" i="9"/>
  <c r="AL1625" i="9"/>
  <c r="AT1561" i="9"/>
  <c r="AS1561" i="9"/>
  <c r="AR1561" i="9"/>
  <c r="AQ1561" i="9"/>
  <c r="AP1561" i="9"/>
  <c r="AO1561" i="9"/>
  <c r="AN1561" i="9"/>
  <c r="AM1561" i="9"/>
  <c r="AL1561" i="9"/>
  <c r="AT1666" i="9"/>
  <c r="AS1666" i="9"/>
  <c r="AR1666" i="9"/>
  <c r="AQ1666" i="9"/>
  <c r="AP1666" i="9"/>
  <c r="AO1666" i="9"/>
  <c r="AN1666" i="9"/>
  <c r="AM1666" i="9"/>
  <c r="AL1666" i="9"/>
  <c r="AT1602" i="9"/>
  <c r="AS1602" i="9"/>
  <c r="AR1602" i="9"/>
  <c r="AQ1602" i="9"/>
  <c r="AP1602" i="9"/>
  <c r="AO1602" i="9"/>
  <c r="AN1602" i="9"/>
  <c r="AM1602" i="9"/>
  <c r="AL1602" i="9"/>
  <c r="AT1541" i="9"/>
  <c r="AS1541" i="9"/>
  <c r="AR1541" i="9"/>
  <c r="AQ1541" i="9"/>
  <c r="AP1541" i="9"/>
  <c r="AO1541" i="9"/>
  <c r="AN1541" i="9"/>
  <c r="AM1541" i="9"/>
  <c r="AL1541" i="9"/>
  <c r="AT1675" i="9"/>
  <c r="AS1675" i="9"/>
  <c r="AR1675" i="9"/>
  <c r="AQ1675" i="9"/>
  <c r="AP1675" i="9"/>
  <c r="AO1675" i="9"/>
  <c r="AN1675" i="9"/>
  <c r="AM1675" i="9"/>
  <c r="AL1675" i="9"/>
  <c r="AT1611" i="9"/>
  <c r="AS1611" i="9"/>
  <c r="AR1611" i="9"/>
  <c r="AQ1611" i="9"/>
  <c r="AP1611" i="9"/>
  <c r="AO1611" i="9"/>
  <c r="AN1611" i="9"/>
  <c r="AM1611" i="9"/>
  <c r="AL1611" i="9"/>
  <c r="AT1549" i="9"/>
  <c r="AS1549" i="9"/>
  <c r="AR1549" i="9"/>
  <c r="AQ1549" i="9"/>
  <c r="AP1549" i="9"/>
  <c r="AO1549" i="9"/>
  <c r="AN1549" i="9"/>
  <c r="AM1549" i="9"/>
  <c r="AL1549" i="9"/>
  <c r="AT1676" i="9"/>
  <c r="AS1676" i="9"/>
  <c r="AR1676" i="9"/>
  <c r="AQ1676" i="9"/>
  <c r="AP1676" i="9"/>
  <c r="AO1676" i="9"/>
  <c r="AN1676" i="9"/>
  <c r="AM1676" i="9"/>
  <c r="AL1676" i="9"/>
  <c r="AT1612" i="9"/>
  <c r="AS1612" i="9"/>
  <c r="AR1612" i="9"/>
  <c r="AQ1612" i="9"/>
  <c r="AP1612" i="9"/>
  <c r="AO1612" i="9"/>
  <c r="AN1612" i="9"/>
  <c r="AM1612" i="9"/>
  <c r="AL1612" i="9"/>
  <c r="AT1533" i="9"/>
  <c r="AS1533" i="9"/>
  <c r="AR1533" i="9"/>
  <c r="AQ1533" i="9"/>
  <c r="AP1533" i="9"/>
  <c r="AO1533" i="9"/>
  <c r="AN1533" i="9"/>
  <c r="AM1533" i="9"/>
  <c r="AL1533" i="9"/>
  <c r="AT1653" i="9"/>
  <c r="AS1653" i="9"/>
  <c r="AR1653" i="9"/>
  <c r="AQ1653" i="9"/>
  <c r="AP1653" i="9"/>
  <c r="AO1653" i="9"/>
  <c r="AN1653" i="9"/>
  <c r="AM1653" i="9"/>
  <c r="AL1653" i="9"/>
  <c r="AT1589" i="9"/>
  <c r="AS1589" i="9"/>
  <c r="AR1589" i="9"/>
  <c r="AQ1589" i="9"/>
  <c r="AP1589" i="9"/>
  <c r="AO1589" i="9"/>
  <c r="AN1589" i="9"/>
  <c r="AM1589" i="9"/>
  <c r="AL1589" i="9"/>
  <c r="AT1694" i="9"/>
  <c r="AS1694" i="9"/>
  <c r="AR1694" i="9"/>
  <c r="AQ1694" i="9"/>
  <c r="AP1694" i="9"/>
  <c r="AO1694" i="9"/>
  <c r="AN1694" i="9"/>
  <c r="AM1694" i="9"/>
  <c r="AL1694" i="9"/>
  <c r="AT1630" i="9"/>
  <c r="AS1630" i="9"/>
  <c r="AR1630" i="9"/>
  <c r="AQ1630" i="9"/>
  <c r="AP1630" i="9"/>
  <c r="AO1630" i="9"/>
  <c r="AN1630" i="9"/>
  <c r="AM1630" i="9"/>
  <c r="AL1630" i="9"/>
  <c r="AT1566" i="9"/>
  <c r="AS1566" i="9"/>
  <c r="AR1566" i="9"/>
  <c r="AQ1566" i="9"/>
  <c r="AP1566" i="9"/>
  <c r="AO1566" i="9"/>
  <c r="AN1566" i="9"/>
  <c r="AM1566" i="9"/>
  <c r="AL1566" i="9"/>
  <c r="AT1520" i="9"/>
  <c r="AS1520" i="9"/>
  <c r="AR1520" i="9"/>
  <c r="AQ1520" i="9"/>
  <c r="AP1520" i="9"/>
  <c r="AO1520" i="9"/>
  <c r="AN1520" i="9"/>
  <c r="AM1520" i="9"/>
  <c r="AL1520" i="9"/>
  <c r="AT1437" i="9"/>
  <c r="AS1437" i="9"/>
  <c r="AR1437" i="9"/>
  <c r="AQ1437" i="9"/>
  <c r="AP1437" i="9"/>
  <c r="AO1437" i="9"/>
  <c r="AN1437" i="9"/>
  <c r="AM1437" i="9"/>
  <c r="AL1437" i="9"/>
  <c r="AR1481" i="9"/>
  <c r="AQ1481" i="9"/>
  <c r="AP1481" i="9"/>
  <c r="AO1481" i="9"/>
  <c r="AN1481" i="9"/>
  <c r="AM1481" i="9"/>
  <c r="AL1481" i="9"/>
  <c r="AT1481" i="9"/>
  <c r="AS1481" i="9"/>
  <c r="AT1498" i="9"/>
  <c r="AS1498" i="9"/>
  <c r="AR1498" i="9"/>
  <c r="AQ1498" i="9"/>
  <c r="AP1498" i="9"/>
  <c r="AO1498" i="9"/>
  <c r="AN1498" i="9"/>
  <c r="AM1498" i="9"/>
  <c r="AL1498" i="9"/>
  <c r="AT1539" i="9"/>
  <c r="AS1539" i="9"/>
  <c r="AR1539" i="9"/>
  <c r="AQ1539" i="9"/>
  <c r="AP1539" i="9"/>
  <c r="AO1539" i="9"/>
  <c r="AN1539" i="9"/>
  <c r="AM1539" i="9"/>
  <c r="AL1539" i="9"/>
  <c r="AT1475" i="9"/>
  <c r="AS1475" i="9"/>
  <c r="AR1475" i="9"/>
  <c r="AQ1475" i="9"/>
  <c r="AP1475" i="9"/>
  <c r="AO1475" i="9"/>
  <c r="AN1475" i="9"/>
  <c r="AM1475" i="9"/>
  <c r="AL1475" i="9"/>
  <c r="AT1500" i="9"/>
  <c r="AS1500" i="9"/>
  <c r="AR1500" i="9"/>
  <c r="AQ1500" i="9"/>
  <c r="AP1500" i="9"/>
  <c r="AO1500" i="9"/>
  <c r="AN1500" i="9"/>
  <c r="AM1500" i="9"/>
  <c r="AL1500" i="9"/>
  <c r="AQ1405" i="9"/>
  <c r="AP1405" i="9"/>
  <c r="AO1405" i="9"/>
  <c r="AN1405" i="9"/>
  <c r="AM1405" i="9"/>
  <c r="AL1405" i="9"/>
  <c r="AT1405" i="9"/>
  <c r="AS1405" i="9"/>
  <c r="AR1405" i="9"/>
  <c r="AT1469" i="9"/>
  <c r="AS1469" i="9"/>
  <c r="AR1469" i="9"/>
  <c r="AQ1469" i="9"/>
  <c r="AP1469" i="9"/>
  <c r="AO1469" i="9"/>
  <c r="AN1469" i="9"/>
  <c r="AM1469" i="9"/>
  <c r="AL1469" i="9"/>
  <c r="AT1510" i="9"/>
  <c r="AS1510" i="9"/>
  <c r="AR1510" i="9"/>
  <c r="AQ1510" i="9"/>
  <c r="AP1510" i="9"/>
  <c r="AO1510" i="9"/>
  <c r="AN1510" i="9"/>
  <c r="AM1510" i="9"/>
  <c r="AL1510" i="9"/>
  <c r="AT1443" i="9"/>
  <c r="AS1443" i="9"/>
  <c r="AR1443" i="9"/>
  <c r="AQ1443" i="9"/>
  <c r="AP1443" i="9"/>
  <c r="AO1443" i="9"/>
  <c r="AN1443" i="9"/>
  <c r="AM1443" i="9"/>
  <c r="AL1443" i="9"/>
  <c r="AT1379" i="9"/>
  <c r="AS1379" i="9"/>
  <c r="AR1379" i="9"/>
  <c r="AQ1379" i="9"/>
  <c r="AP1379" i="9"/>
  <c r="AO1379" i="9"/>
  <c r="AN1379" i="9"/>
  <c r="AM1379" i="9"/>
  <c r="AL1379" i="9"/>
  <c r="AT1420" i="9"/>
  <c r="AS1420" i="9"/>
  <c r="AR1420" i="9"/>
  <c r="AQ1420" i="9"/>
  <c r="AP1420" i="9"/>
  <c r="AO1420" i="9"/>
  <c r="AN1420" i="9"/>
  <c r="AM1420" i="9"/>
  <c r="AL1420" i="9"/>
  <c r="AT1351" i="9"/>
  <c r="AS1351" i="9"/>
  <c r="AR1351" i="9"/>
  <c r="AQ1351" i="9"/>
  <c r="AP1351" i="9"/>
  <c r="AO1351" i="9"/>
  <c r="AN1351" i="9"/>
  <c r="AM1351" i="9"/>
  <c r="AL1351" i="9"/>
  <c r="AT1438" i="9"/>
  <c r="AS1438" i="9"/>
  <c r="AR1438" i="9"/>
  <c r="AQ1438" i="9"/>
  <c r="AP1438" i="9"/>
  <c r="AO1438" i="9"/>
  <c r="AN1438" i="9"/>
  <c r="AM1438" i="9"/>
  <c r="AL1438" i="9"/>
  <c r="AT1376" i="9"/>
  <c r="AS1376" i="9"/>
  <c r="AR1376" i="9"/>
  <c r="AQ1376" i="9"/>
  <c r="AP1376" i="9"/>
  <c r="AO1376" i="9"/>
  <c r="AN1376" i="9"/>
  <c r="AM1376" i="9"/>
  <c r="AL1376" i="9"/>
  <c r="AT1399" i="9"/>
  <c r="AS1399" i="9"/>
  <c r="AR1399" i="9"/>
  <c r="AQ1399" i="9"/>
  <c r="AP1399" i="9"/>
  <c r="AO1399" i="9"/>
  <c r="AN1399" i="9"/>
  <c r="AM1399" i="9"/>
  <c r="AL1399" i="9"/>
  <c r="AT1416" i="9"/>
  <c r="AS1416" i="9"/>
  <c r="AR1416" i="9"/>
  <c r="AQ1416" i="9"/>
  <c r="AP1416" i="9"/>
  <c r="AO1416" i="9"/>
  <c r="AN1416" i="9"/>
  <c r="AM1416" i="9"/>
  <c r="AL1416" i="9"/>
  <c r="AT1441" i="9"/>
  <c r="AS1441" i="9"/>
  <c r="AR1441" i="9"/>
  <c r="AQ1441" i="9"/>
  <c r="AP1441" i="9"/>
  <c r="AO1441" i="9"/>
  <c r="AN1441" i="9"/>
  <c r="AM1441" i="9"/>
  <c r="AL1441" i="9"/>
  <c r="AT1377" i="9"/>
  <c r="AS1377" i="9"/>
  <c r="AR1377" i="9"/>
  <c r="AQ1377" i="9"/>
  <c r="AP1377" i="9"/>
  <c r="AO1377" i="9"/>
  <c r="AN1377" i="9"/>
  <c r="AM1377" i="9"/>
  <c r="AL1377" i="9"/>
  <c r="AT1418" i="9"/>
  <c r="AS1418" i="9"/>
  <c r="AR1418" i="9"/>
  <c r="AQ1418" i="9"/>
  <c r="AP1418" i="9"/>
  <c r="AO1418" i="9"/>
  <c r="AN1418" i="9"/>
  <c r="AM1418" i="9"/>
  <c r="AL1418" i="9"/>
  <c r="AT1357" i="9"/>
  <c r="AS1357" i="9"/>
  <c r="AR1357" i="9"/>
  <c r="AQ1357" i="9"/>
  <c r="AP1357" i="9"/>
  <c r="AO1357" i="9"/>
  <c r="AN1357" i="9"/>
  <c r="AM1357" i="9"/>
  <c r="AL1357" i="9"/>
  <c r="AT1358" i="9"/>
  <c r="AS1358" i="9"/>
  <c r="AR1358" i="9"/>
  <c r="AQ1358" i="9"/>
  <c r="AP1358" i="9"/>
  <c r="AO1358" i="9"/>
  <c r="AN1358" i="9"/>
  <c r="AM1358" i="9"/>
  <c r="AL1358" i="9"/>
  <c r="AS1336" i="9"/>
  <c r="AR1336" i="9"/>
  <c r="AQ1336" i="9"/>
  <c r="AP1336" i="9"/>
  <c r="AO1336" i="9"/>
  <c r="AN1336" i="9"/>
  <c r="AM1336" i="9"/>
  <c r="AL1336" i="9"/>
  <c r="AT1336" i="9"/>
  <c r="AT1313" i="9"/>
  <c r="AS1313" i="9"/>
  <c r="AR1313" i="9"/>
  <c r="AQ1313" i="9"/>
  <c r="AP1313" i="9"/>
  <c r="AO1313" i="9"/>
  <c r="AN1313" i="9"/>
  <c r="AM1313" i="9"/>
  <c r="AL1313" i="9"/>
  <c r="AT1355" i="9"/>
  <c r="AS1355" i="9"/>
  <c r="AR1355" i="9"/>
  <c r="AQ1355" i="9"/>
  <c r="AP1355" i="9"/>
  <c r="AO1355" i="9"/>
  <c r="AN1355" i="9"/>
  <c r="AM1355" i="9"/>
  <c r="AL1355" i="9"/>
  <c r="AT1340" i="9"/>
  <c r="AS1340" i="9"/>
  <c r="AR1340" i="9"/>
  <c r="AQ1340" i="9"/>
  <c r="AP1340" i="9"/>
  <c r="AO1340" i="9"/>
  <c r="AN1340" i="9"/>
  <c r="AM1340" i="9"/>
  <c r="AL1340" i="9"/>
  <c r="AT1298" i="9"/>
  <c r="AS1298" i="9"/>
  <c r="AR1298" i="9"/>
  <c r="AQ1298" i="9"/>
  <c r="AP1298" i="9"/>
  <c r="AO1298" i="9"/>
  <c r="AN1298" i="9"/>
  <c r="AM1298" i="9"/>
  <c r="AL1298" i="9"/>
  <c r="AT1307" i="9"/>
  <c r="AS1307" i="9"/>
  <c r="AR1307" i="9"/>
  <c r="AQ1307" i="9"/>
  <c r="AP1307" i="9"/>
  <c r="AO1307" i="9"/>
  <c r="AN1307" i="9"/>
  <c r="AM1307" i="9"/>
  <c r="AL1307" i="9"/>
  <c r="AT1308" i="9"/>
  <c r="AS1308" i="9"/>
  <c r="AR1308" i="9"/>
  <c r="AQ1308" i="9"/>
  <c r="AP1308" i="9"/>
  <c r="AO1308" i="9"/>
  <c r="AN1308" i="9"/>
  <c r="AM1308" i="9"/>
  <c r="AL1308" i="9"/>
  <c r="AT1247" i="9"/>
  <c r="AS1247" i="9"/>
  <c r="AR1247" i="9"/>
  <c r="AQ1247" i="9"/>
  <c r="AP1247" i="9"/>
  <c r="AO1247" i="9"/>
  <c r="AN1247" i="9"/>
  <c r="AM1247" i="9"/>
  <c r="AL1247" i="9"/>
  <c r="AT1269" i="9"/>
  <c r="AS1269" i="9"/>
  <c r="AR1269" i="9"/>
  <c r="AQ1269" i="9"/>
  <c r="AP1269" i="9"/>
  <c r="AO1269" i="9"/>
  <c r="AN1269" i="9"/>
  <c r="AM1269" i="9"/>
  <c r="AL1269" i="9"/>
  <c r="AT1286" i="9"/>
  <c r="AS1286" i="9"/>
  <c r="AR1286" i="9"/>
  <c r="AQ1286" i="9"/>
  <c r="AP1286" i="9"/>
  <c r="AO1286" i="9"/>
  <c r="AN1286" i="9"/>
  <c r="AM1286" i="9"/>
  <c r="AL1286" i="9"/>
  <c r="AT1319" i="9"/>
  <c r="AS1319" i="9"/>
  <c r="AR1319" i="9"/>
  <c r="AQ1319" i="9"/>
  <c r="AP1319" i="9"/>
  <c r="AO1319" i="9"/>
  <c r="AN1319" i="9"/>
  <c r="AM1319" i="9"/>
  <c r="AL1319" i="9"/>
  <c r="AT1223" i="9"/>
  <c r="AS1223" i="9"/>
  <c r="AR1223" i="9"/>
  <c r="AQ1223" i="9"/>
  <c r="AP1223" i="9"/>
  <c r="AO1223" i="9"/>
  <c r="AN1223" i="9"/>
  <c r="AM1223" i="9"/>
  <c r="AL1223" i="9"/>
  <c r="AT1280" i="9"/>
  <c r="AS1280" i="9"/>
  <c r="AR1280" i="9"/>
  <c r="AQ1280" i="9"/>
  <c r="AP1280" i="9"/>
  <c r="AO1280" i="9"/>
  <c r="AN1280" i="9"/>
  <c r="AM1280" i="9"/>
  <c r="AL1280" i="9"/>
  <c r="AT1232" i="9"/>
  <c r="AS1232" i="9"/>
  <c r="AR1232" i="9"/>
  <c r="AQ1232" i="9"/>
  <c r="AP1232" i="9"/>
  <c r="AO1232" i="9"/>
  <c r="AN1232" i="9"/>
  <c r="AM1232" i="9"/>
  <c r="AL1232" i="9"/>
  <c r="AT1147" i="9"/>
  <c r="AS1147" i="9"/>
  <c r="AR1147" i="9"/>
  <c r="AQ1147" i="9"/>
  <c r="AP1147" i="9"/>
  <c r="AO1147" i="9"/>
  <c r="AN1147" i="9"/>
  <c r="AM1147" i="9"/>
  <c r="AL1147" i="9"/>
  <c r="AT1193" i="9"/>
  <c r="AS1193" i="9"/>
  <c r="AR1193" i="9"/>
  <c r="AQ1193" i="9"/>
  <c r="AP1193" i="9"/>
  <c r="AO1193" i="9"/>
  <c r="AN1193" i="9"/>
  <c r="AM1193" i="9"/>
  <c r="AL1193" i="9"/>
  <c r="AT1226" i="9"/>
  <c r="AS1226" i="9"/>
  <c r="AR1226" i="9"/>
  <c r="AQ1226" i="9"/>
  <c r="AP1226" i="9"/>
  <c r="AO1226" i="9"/>
  <c r="AN1226" i="9"/>
  <c r="AM1226" i="9"/>
  <c r="AL1226" i="9"/>
  <c r="AT1104" i="9"/>
  <c r="AS1104" i="9"/>
  <c r="AR1104" i="9"/>
  <c r="AQ1104" i="9"/>
  <c r="AP1104" i="9"/>
  <c r="AO1104" i="9"/>
  <c r="AN1104" i="9"/>
  <c r="AM1104" i="9"/>
  <c r="AL1104" i="9"/>
  <c r="AT1195" i="9"/>
  <c r="AS1195" i="9"/>
  <c r="AR1195" i="9"/>
  <c r="AQ1195" i="9"/>
  <c r="AP1195" i="9"/>
  <c r="AO1195" i="9"/>
  <c r="AN1195" i="9"/>
  <c r="AM1195" i="9"/>
  <c r="AL1195" i="9"/>
  <c r="AT1228" i="9"/>
  <c r="AS1228" i="9"/>
  <c r="AR1228" i="9"/>
  <c r="AQ1228" i="9"/>
  <c r="AP1228" i="9"/>
  <c r="AO1228" i="9"/>
  <c r="AN1228" i="9"/>
  <c r="AM1228" i="9"/>
  <c r="AL1228" i="9"/>
  <c r="AT1221" i="9"/>
  <c r="AS1221" i="9"/>
  <c r="AR1221" i="9"/>
  <c r="AQ1221" i="9"/>
  <c r="AP1221" i="9"/>
  <c r="AO1221" i="9"/>
  <c r="AN1221" i="9"/>
  <c r="AM1221" i="9"/>
  <c r="AL1221" i="9"/>
  <c r="AT1121" i="9"/>
  <c r="AS1121" i="9"/>
  <c r="AR1121" i="9"/>
  <c r="AQ1121" i="9"/>
  <c r="AP1121" i="9"/>
  <c r="AO1121" i="9"/>
  <c r="AN1121" i="9"/>
  <c r="AM1121" i="9"/>
  <c r="AL1121" i="9"/>
  <c r="AT1214" i="9"/>
  <c r="AS1214" i="9"/>
  <c r="AR1214" i="9"/>
  <c r="AQ1214" i="9"/>
  <c r="AP1214" i="9"/>
  <c r="AO1214" i="9"/>
  <c r="AN1214" i="9"/>
  <c r="AM1214" i="9"/>
  <c r="AL1214" i="9"/>
  <c r="AI1214" i="9"/>
  <c r="AT1027" i="9"/>
  <c r="AS1027" i="9"/>
  <c r="AR1027" i="9"/>
  <c r="AQ1027" i="9"/>
  <c r="AP1027" i="9"/>
  <c r="AO1027" i="9"/>
  <c r="AN1027" i="9"/>
  <c r="AM1027" i="9"/>
  <c r="AL1027" i="9"/>
  <c r="AT1124" i="9"/>
  <c r="AS1124" i="9"/>
  <c r="AR1124" i="9"/>
  <c r="AQ1124" i="9"/>
  <c r="AP1124" i="9"/>
  <c r="AO1124" i="9"/>
  <c r="AN1124" i="9"/>
  <c r="AM1124" i="9"/>
  <c r="AL1124" i="9"/>
  <c r="AT1158" i="9"/>
  <c r="AS1158" i="9"/>
  <c r="AR1158" i="9"/>
  <c r="AQ1158" i="9"/>
  <c r="AP1158" i="9"/>
  <c r="AO1158" i="9"/>
  <c r="AN1158" i="9"/>
  <c r="AM1158" i="9"/>
  <c r="AL1158" i="9"/>
  <c r="AT1175" i="9"/>
  <c r="AS1175" i="9"/>
  <c r="AR1175" i="9"/>
  <c r="AQ1175" i="9"/>
  <c r="AP1175" i="9"/>
  <c r="AO1175" i="9"/>
  <c r="AN1175" i="9"/>
  <c r="AM1175" i="9"/>
  <c r="AL1175" i="9"/>
  <c r="AT1088" i="9"/>
  <c r="AS1088" i="9"/>
  <c r="AR1088" i="9"/>
  <c r="AQ1088" i="9"/>
  <c r="AP1088" i="9"/>
  <c r="AO1088" i="9"/>
  <c r="AN1088" i="9"/>
  <c r="AM1088" i="9"/>
  <c r="AL1088" i="9"/>
  <c r="AT1144" i="9"/>
  <c r="AS1144" i="9"/>
  <c r="AR1144" i="9"/>
  <c r="AQ1144" i="9"/>
  <c r="AP1144" i="9"/>
  <c r="AO1144" i="9"/>
  <c r="AN1144" i="9"/>
  <c r="AM1144" i="9"/>
  <c r="AL1144" i="9"/>
  <c r="AT1154" i="9"/>
  <c r="AS1154" i="9"/>
  <c r="AR1154" i="9"/>
  <c r="AQ1154" i="9"/>
  <c r="AP1154" i="9"/>
  <c r="AO1154" i="9"/>
  <c r="AN1154" i="9"/>
  <c r="AM1154" i="9"/>
  <c r="AL1154" i="9"/>
  <c r="AK1154" i="9"/>
  <c r="AT1097" i="9"/>
  <c r="AS1097" i="9"/>
  <c r="AR1097" i="9"/>
  <c r="AQ1097" i="9"/>
  <c r="AP1097" i="9"/>
  <c r="AO1097" i="9"/>
  <c r="AN1097" i="9"/>
  <c r="AM1097" i="9"/>
  <c r="AL1097" i="9"/>
  <c r="AT1123" i="9"/>
  <c r="AS1123" i="9"/>
  <c r="AR1123" i="9"/>
  <c r="AQ1123" i="9"/>
  <c r="AP1123" i="9"/>
  <c r="AO1123" i="9"/>
  <c r="AN1123" i="9"/>
  <c r="AM1123" i="9"/>
  <c r="AL1123" i="9"/>
  <c r="AT1064" i="9"/>
  <c r="AS1064" i="9"/>
  <c r="AR1064" i="9"/>
  <c r="AQ1064" i="9"/>
  <c r="AP1064" i="9"/>
  <c r="AO1064" i="9"/>
  <c r="AN1064" i="9"/>
  <c r="AM1064" i="9"/>
  <c r="AL1064" i="9"/>
  <c r="AT1084" i="9"/>
  <c r="AS1084" i="9"/>
  <c r="AR1084" i="9"/>
  <c r="AQ1084" i="9"/>
  <c r="AP1084" i="9"/>
  <c r="AO1084" i="9"/>
  <c r="AN1084" i="9"/>
  <c r="AM1084" i="9"/>
  <c r="AL1084" i="9"/>
  <c r="AT1117" i="9"/>
  <c r="AS1117" i="9"/>
  <c r="AR1117" i="9"/>
  <c r="AQ1117" i="9"/>
  <c r="AP1117" i="9"/>
  <c r="AO1117" i="9"/>
  <c r="AN1117" i="9"/>
  <c r="AM1117" i="9"/>
  <c r="AL1117" i="9"/>
  <c r="AT1034" i="9"/>
  <c r="AS1034" i="9"/>
  <c r="AR1034" i="9"/>
  <c r="AQ1034" i="9"/>
  <c r="AP1034" i="9"/>
  <c r="AO1034" i="9"/>
  <c r="AN1034" i="9"/>
  <c r="AM1034" i="9"/>
  <c r="AL1034" i="9"/>
  <c r="AT1078" i="9"/>
  <c r="AS1078" i="9"/>
  <c r="AR1078" i="9"/>
  <c r="AQ1078" i="9"/>
  <c r="AP1078" i="9"/>
  <c r="AO1078" i="9"/>
  <c r="AN1078" i="9"/>
  <c r="AM1078" i="9"/>
  <c r="AL1078" i="9"/>
  <c r="AT1103" i="9"/>
  <c r="AS1103" i="9"/>
  <c r="AR1103" i="9"/>
  <c r="AQ1103" i="9"/>
  <c r="AP1103" i="9"/>
  <c r="AO1103" i="9"/>
  <c r="AN1103" i="9"/>
  <c r="AM1103" i="9"/>
  <c r="AL1103" i="9"/>
  <c r="AT1044" i="9"/>
  <c r="AS1044" i="9"/>
  <c r="AR1044" i="9"/>
  <c r="AQ1044" i="9"/>
  <c r="AP1044" i="9"/>
  <c r="AO1044" i="9"/>
  <c r="AN1044" i="9"/>
  <c r="AM1044" i="9"/>
  <c r="AL1044" i="9"/>
  <c r="AT908" i="9"/>
  <c r="AS908" i="9"/>
  <c r="AR908" i="9"/>
  <c r="AQ908" i="9"/>
  <c r="AP908" i="9"/>
  <c r="AO908" i="9"/>
  <c r="AN908" i="9"/>
  <c r="AM908" i="9"/>
  <c r="AL908" i="9"/>
  <c r="AT1013" i="9"/>
  <c r="AS1013" i="9"/>
  <c r="AR1013" i="9"/>
  <c r="AQ1013" i="9"/>
  <c r="AP1013" i="9"/>
  <c r="AO1013" i="9"/>
  <c r="AN1013" i="9"/>
  <c r="AM1013" i="9"/>
  <c r="AL1013" i="9"/>
  <c r="AT1038" i="9"/>
  <c r="AS1038" i="9"/>
  <c r="AR1038" i="9"/>
  <c r="AQ1038" i="9"/>
  <c r="AP1038" i="9"/>
  <c r="AO1038" i="9"/>
  <c r="AN1038" i="9"/>
  <c r="AM1038" i="9"/>
  <c r="AL1038" i="9"/>
  <c r="AT1055" i="9"/>
  <c r="AS1055" i="9"/>
  <c r="AR1055" i="9"/>
  <c r="AQ1055" i="9"/>
  <c r="AP1055" i="9"/>
  <c r="AO1055" i="9"/>
  <c r="AN1055" i="9"/>
  <c r="AM1055" i="9"/>
  <c r="AL1055" i="9"/>
  <c r="AT992" i="9"/>
  <c r="AS992" i="9"/>
  <c r="AR992" i="9"/>
  <c r="AQ992" i="9"/>
  <c r="AP992" i="9"/>
  <c r="AO992" i="9"/>
  <c r="AN992" i="9"/>
  <c r="AM992" i="9"/>
  <c r="AL992" i="9"/>
  <c r="AT1016" i="9"/>
  <c r="AS1016" i="9"/>
  <c r="AR1016" i="9"/>
  <c r="AQ1016" i="9"/>
  <c r="AP1016" i="9"/>
  <c r="AO1016" i="9"/>
  <c r="AN1016" i="9"/>
  <c r="AM1016" i="9"/>
  <c r="AL1016" i="9"/>
  <c r="AT1041" i="9"/>
  <c r="AS1041" i="9"/>
  <c r="AR1041" i="9"/>
  <c r="AQ1041" i="9"/>
  <c r="AP1041" i="9"/>
  <c r="AO1041" i="9"/>
  <c r="AN1041" i="9"/>
  <c r="AM1041" i="9"/>
  <c r="AL1041" i="9"/>
  <c r="AT974" i="9"/>
  <c r="AS974" i="9"/>
  <c r="AR974" i="9"/>
  <c r="AQ974" i="9"/>
  <c r="AP974" i="9"/>
  <c r="AO974" i="9"/>
  <c r="AN974" i="9"/>
  <c r="AM974" i="9"/>
  <c r="AL974" i="9"/>
  <c r="AT950" i="9"/>
  <c r="AS950" i="9"/>
  <c r="AR950" i="9"/>
  <c r="AQ950" i="9"/>
  <c r="AP950" i="9"/>
  <c r="AO950" i="9"/>
  <c r="AN950" i="9"/>
  <c r="AM950" i="9"/>
  <c r="AL950" i="9"/>
  <c r="AT977" i="9"/>
  <c r="AS977" i="9"/>
  <c r="AR977" i="9"/>
  <c r="AQ977" i="9"/>
  <c r="AP977" i="9"/>
  <c r="AO977" i="9"/>
  <c r="AN977" i="9"/>
  <c r="AM977" i="9"/>
  <c r="AL977" i="9"/>
  <c r="AT979" i="9"/>
  <c r="AS979" i="9"/>
  <c r="AR979" i="9"/>
  <c r="AQ979" i="9"/>
  <c r="AP979" i="9"/>
  <c r="AO979" i="9"/>
  <c r="AN979" i="9"/>
  <c r="AM979" i="9"/>
  <c r="AL979" i="9"/>
  <c r="AT935" i="9"/>
  <c r="AS935" i="9"/>
  <c r="AR935" i="9"/>
  <c r="AQ935" i="9"/>
  <c r="AP935" i="9"/>
  <c r="AO935" i="9"/>
  <c r="AN935" i="9"/>
  <c r="AM935" i="9"/>
  <c r="AL935" i="9"/>
  <c r="AT920" i="9"/>
  <c r="AS920" i="9"/>
  <c r="AR920" i="9"/>
  <c r="AQ920" i="9"/>
  <c r="AP920" i="9"/>
  <c r="AO920" i="9"/>
  <c r="AN920" i="9"/>
  <c r="AM920" i="9"/>
  <c r="AL920" i="9"/>
  <c r="AT946" i="9"/>
  <c r="AS946" i="9"/>
  <c r="AR946" i="9"/>
  <c r="AQ946" i="9"/>
  <c r="AP946" i="9"/>
  <c r="AO946" i="9"/>
  <c r="AN946" i="9"/>
  <c r="AM946" i="9"/>
  <c r="AL946" i="9"/>
  <c r="AT931" i="9"/>
  <c r="AS931" i="9"/>
  <c r="AR931" i="9"/>
  <c r="AQ931" i="9"/>
  <c r="AP931" i="9"/>
  <c r="AO931" i="9"/>
  <c r="AN931" i="9"/>
  <c r="AM931" i="9"/>
  <c r="AL931" i="9"/>
  <c r="AT916" i="9"/>
  <c r="AS916" i="9"/>
  <c r="AR916" i="9"/>
  <c r="AQ916" i="9"/>
  <c r="AP916" i="9"/>
  <c r="AO916" i="9"/>
  <c r="AN916" i="9"/>
  <c r="AM916" i="9"/>
  <c r="AL916" i="9"/>
  <c r="AT909" i="9"/>
  <c r="AS909" i="9"/>
  <c r="AR909" i="9"/>
  <c r="AQ909" i="9"/>
  <c r="AP909" i="9"/>
  <c r="AO909" i="9"/>
  <c r="AN909" i="9"/>
  <c r="AM909" i="9"/>
  <c r="AL909" i="9"/>
  <c r="AT117" i="9"/>
  <c r="AS117" i="9"/>
  <c r="AR117" i="9"/>
  <c r="AQ117" i="9"/>
  <c r="AP117" i="9"/>
  <c r="AO117" i="9"/>
  <c r="AN117" i="9"/>
  <c r="AM117" i="9"/>
  <c r="AL117" i="9"/>
  <c r="AT127" i="9"/>
  <c r="AS127" i="9"/>
  <c r="AR127" i="9"/>
  <c r="AQ127" i="9"/>
  <c r="AP127" i="9"/>
  <c r="AO127" i="9"/>
  <c r="AN127" i="9"/>
  <c r="AM127" i="9"/>
  <c r="AL127" i="9"/>
  <c r="AI127" i="9"/>
  <c r="AT112" i="9"/>
  <c r="AS112" i="9"/>
  <c r="AR112" i="9"/>
  <c r="AQ112" i="9"/>
  <c r="AP112" i="9"/>
  <c r="AO112" i="9"/>
  <c r="AN112" i="9"/>
  <c r="AM112" i="9"/>
  <c r="AL112" i="9"/>
  <c r="AT122" i="9"/>
  <c r="AS122" i="9"/>
  <c r="AR122" i="9"/>
  <c r="AQ122" i="9"/>
  <c r="AP122" i="9"/>
  <c r="AO122" i="9"/>
  <c r="AN122" i="9"/>
  <c r="AM122" i="9"/>
  <c r="AL122" i="9"/>
  <c r="AT70" i="9"/>
  <c r="AS70" i="9"/>
  <c r="AR70" i="9"/>
  <c r="AQ70" i="9"/>
  <c r="AP70" i="9"/>
  <c r="AO70" i="9"/>
  <c r="AN70" i="9"/>
  <c r="AM70" i="9"/>
  <c r="AL70" i="9"/>
  <c r="AT44" i="9"/>
  <c r="AS44" i="9"/>
  <c r="AR44" i="9"/>
  <c r="AQ44" i="9"/>
  <c r="AP44" i="9"/>
  <c r="AO44" i="9"/>
  <c r="AN44" i="9"/>
  <c r="AM44" i="9"/>
  <c r="AL44" i="9"/>
  <c r="AT74" i="9"/>
  <c r="AS74" i="9"/>
  <c r="AR74" i="9"/>
  <c r="AQ74" i="9"/>
  <c r="AP74" i="9"/>
  <c r="AO74" i="9"/>
  <c r="AN74" i="9"/>
  <c r="AM74" i="9"/>
  <c r="AL74" i="9"/>
  <c r="AT92" i="9"/>
  <c r="AS92" i="9"/>
  <c r="AR92" i="9"/>
  <c r="AQ92" i="9"/>
  <c r="AP92" i="9"/>
  <c r="AO92" i="9"/>
  <c r="AN92" i="9"/>
  <c r="AM92" i="9"/>
  <c r="AL92" i="9"/>
  <c r="AT77" i="9"/>
  <c r="AS77" i="9"/>
  <c r="AR77" i="9"/>
  <c r="AQ77" i="9"/>
  <c r="AP77" i="9"/>
  <c r="AO77" i="9"/>
  <c r="AN77" i="9"/>
  <c r="AM77" i="9"/>
  <c r="AL77" i="9"/>
  <c r="AT47" i="9"/>
  <c r="AS47" i="9"/>
  <c r="AR47" i="9"/>
  <c r="AQ47" i="9"/>
  <c r="AP47" i="9"/>
  <c r="AO47" i="9"/>
  <c r="AN47" i="9"/>
  <c r="AM47" i="9"/>
  <c r="AL47" i="9"/>
  <c r="AK47" i="9"/>
  <c r="AT57" i="9"/>
  <c r="AS57" i="9"/>
  <c r="AR57" i="9"/>
  <c r="AQ57" i="9"/>
  <c r="AP57" i="9"/>
  <c r="AO57" i="9"/>
  <c r="AN57" i="9"/>
  <c r="AM57" i="9"/>
  <c r="AL57" i="9"/>
  <c r="AT59" i="9"/>
  <c r="AS59" i="9"/>
  <c r="AR59" i="9"/>
  <c r="AQ59" i="9"/>
  <c r="AP59" i="9"/>
  <c r="AO59" i="9"/>
  <c r="AN59" i="9"/>
  <c r="AM59" i="9"/>
  <c r="AL59" i="9"/>
  <c r="AT25" i="9"/>
  <c r="AS25" i="9"/>
  <c r="AR25" i="9"/>
  <c r="AQ25" i="9"/>
  <c r="AP25" i="9"/>
  <c r="AO25" i="9"/>
  <c r="AN25" i="9"/>
  <c r="AM25" i="9"/>
  <c r="AL25" i="9"/>
  <c r="AT31" i="9"/>
  <c r="AS31" i="9"/>
  <c r="AR31" i="9"/>
  <c r="AQ31" i="9"/>
  <c r="AP31" i="9"/>
  <c r="AO31" i="9"/>
  <c r="AN31" i="9"/>
  <c r="AM31" i="9"/>
  <c r="AL31" i="9"/>
  <c r="L145" i="7"/>
  <c r="J96" i="7"/>
  <c r="P97" i="1"/>
  <c r="R97" i="1" s="1"/>
  <c r="T97" i="1" s="1"/>
  <c r="G97" i="1"/>
  <c r="H26" i="8"/>
  <c r="K79" i="8"/>
  <c r="O94" i="8"/>
  <c r="J94" i="8"/>
  <c r="G85" i="1"/>
  <c r="P85" i="1"/>
  <c r="G66" i="1"/>
  <c r="P66" i="1"/>
  <c r="R66" i="1" s="1"/>
  <c r="T66" i="1" s="1"/>
  <c r="AC86" i="8"/>
  <c r="J86" i="8"/>
  <c r="AF86" i="8"/>
  <c r="G82" i="1"/>
  <c r="P82" i="1"/>
  <c r="P133" i="1"/>
  <c r="R133" i="1" s="1"/>
  <c r="T133" i="1" s="1"/>
  <c r="G133" i="1"/>
  <c r="J85" i="7"/>
  <c r="AF78" i="8"/>
  <c r="J78" i="8"/>
  <c r="AC78" i="8"/>
  <c r="J48" i="8"/>
  <c r="P102" i="1"/>
  <c r="G102" i="1"/>
  <c r="L77" i="7"/>
  <c r="G91" i="1"/>
  <c r="P91" i="1"/>
  <c r="AT34" i="8"/>
  <c r="AS34" i="8"/>
  <c r="AR34" i="8"/>
  <c r="AQ34" i="8"/>
  <c r="AP34" i="8"/>
  <c r="AO34" i="8"/>
  <c r="AN34" i="8"/>
  <c r="AM34" i="8"/>
  <c r="AL34" i="8"/>
  <c r="AT66" i="8"/>
  <c r="AS66" i="8"/>
  <c r="AR66" i="8"/>
  <c r="AQ66" i="8"/>
  <c r="AP66" i="8"/>
  <c r="AO66" i="8"/>
  <c r="AN66" i="8"/>
  <c r="AM66" i="8"/>
  <c r="AL66" i="8"/>
  <c r="AI66" i="8"/>
  <c r="BK36" i="8"/>
  <c r="BJ36" i="8"/>
  <c r="BI36" i="8"/>
  <c r="BH36" i="8"/>
  <c r="BG36" i="8"/>
  <c r="BF36" i="8"/>
  <c r="BE36" i="8"/>
  <c r="BD36" i="8"/>
  <c r="BC36" i="8"/>
  <c r="BA36" i="8"/>
  <c r="BJ68" i="8"/>
  <c r="BI68" i="8"/>
  <c r="BH68" i="8"/>
  <c r="BG68" i="8"/>
  <c r="BF68" i="8"/>
  <c r="BE68" i="8"/>
  <c r="BD68" i="8"/>
  <c r="BC68" i="8"/>
  <c r="BA68" i="8"/>
  <c r="BK68" i="8"/>
  <c r="BG19" i="8"/>
  <c r="BF19" i="8"/>
  <c r="BE19" i="8"/>
  <c r="BD19" i="8"/>
  <c r="BC19" i="8"/>
  <c r="BK19" i="8"/>
  <c r="BJ19" i="8"/>
  <c r="BI19" i="8"/>
  <c r="BH19" i="8"/>
  <c r="AT44" i="8"/>
  <c r="AS44" i="8"/>
  <c r="AR44" i="8"/>
  <c r="AQ44" i="8"/>
  <c r="AP44" i="8"/>
  <c r="AO44" i="8"/>
  <c r="AN44" i="8"/>
  <c r="AM44" i="8"/>
  <c r="AL44" i="8"/>
  <c r="AT76" i="8"/>
  <c r="AS76" i="8"/>
  <c r="AR76" i="8"/>
  <c r="AQ76" i="8"/>
  <c r="AP76" i="8"/>
  <c r="AO76" i="8"/>
  <c r="AN76" i="8"/>
  <c r="AM76" i="8"/>
  <c r="AL76" i="8"/>
  <c r="AT28" i="8"/>
  <c r="AS28" i="8"/>
  <c r="AR28" i="8"/>
  <c r="AQ28" i="8"/>
  <c r="AP28" i="8"/>
  <c r="AO28" i="8"/>
  <c r="AN28" i="8"/>
  <c r="AM28" i="8"/>
  <c r="AL28" i="8"/>
  <c r="AT57" i="8"/>
  <c r="AS57" i="8"/>
  <c r="AR57" i="8"/>
  <c r="AQ57" i="8"/>
  <c r="AP57" i="8"/>
  <c r="AO57" i="8"/>
  <c r="AN57" i="8"/>
  <c r="AM57" i="8"/>
  <c r="AL57" i="8"/>
  <c r="BK13" i="8"/>
  <c r="BJ13" i="8"/>
  <c r="BI13" i="8"/>
  <c r="BH13" i="8"/>
  <c r="BG13" i="8"/>
  <c r="BF13" i="8"/>
  <c r="BE13" i="8"/>
  <c r="BD13" i="8"/>
  <c r="BC13" i="8"/>
  <c r="BK51" i="8"/>
  <c r="BJ51" i="8"/>
  <c r="BI51" i="8"/>
  <c r="BH51" i="8"/>
  <c r="BG51" i="8"/>
  <c r="BF51" i="8"/>
  <c r="BE51" i="8"/>
  <c r="BD51" i="8"/>
  <c r="BC51" i="8"/>
  <c r="AT99" i="8"/>
  <c r="AS99" i="8"/>
  <c r="AR99" i="8"/>
  <c r="AQ99" i="8"/>
  <c r="AP99" i="8"/>
  <c r="AO99" i="8"/>
  <c r="AN99" i="8"/>
  <c r="AM99" i="8"/>
  <c r="AL99" i="8"/>
  <c r="AT51" i="8"/>
  <c r="AS51" i="8"/>
  <c r="AR51" i="8"/>
  <c r="AQ51" i="8"/>
  <c r="AP51" i="8"/>
  <c r="AO51" i="8"/>
  <c r="AN51" i="8"/>
  <c r="AM51" i="8"/>
  <c r="AL51" i="8"/>
  <c r="BK10" i="8"/>
  <c r="BJ10" i="8"/>
  <c r="BI10" i="8"/>
  <c r="BH10" i="8"/>
  <c r="BG10" i="8"/>
  <c r="BF10" i="8"/>
  <c r="BE10" i="8"/>
  <c r="BD10" i="8"/>
  <c r="BC10" i="8"/>
  <c r="BK37" i="8"/>
  <c r="BJ37" i="8"/>
  <c r="BI37" i="8"/>
  <c r="BH37" i="8"/>
  <c r="BG37" i="8"/>
  <c r="BF37" i="8"/>
  <c r="BE37" i="8"/>
  <c r="BD37" i="8"/>
  <c r="BC37" i="8"/>
  <c r="BK69" i="8"/>
  <c r="BJ69" i="8"/>
  <c r="BI69" i="8"/>
  <c r="BH69" i="8"/>
  <c r="BG69" i="8"/>
  <c r="BF69" i="8"/>
  <c r="BE69" i="8"/>
  <c r="BD69" i="8"/>
  <c r="BC69" i="8"/>
  <c r="AT29" i="8"/>
  <c r="AS29" i="8"/>
  <c r="AR29" i="8"/>
  <c r="AQ29" i="8"/>
  <c r="AP29" i="8"/>
  <c r="AO29" i="8"/>
  <c r="AN29" i="8"/>
  <c r="AM29" i="8"/>
  <c r="AL29" i="8"/>
  <c r="AJ29" i="8"/>
  <c r="AT61" i="8"/>
  <c r="AS61" i="8"/>
  <c r="AR61" i="8"/>
  <c r="AQ61" i="8"/>
  <c r="AP61" i="8"/>
  <c r="AO61" i="8"/>
  <c r="AN61" i="8"/>
  <c r="AM61" i="8"/>
  <c r="AL61" i="8"/>
  <c r="AJ61" i="8"/>
  <c r="BK87" i="8"/>
  <c r="BJ87" i="8"/>
  <c r="BI87" i="8"/>
  <c r="BH87" i="8"/>
  <c r="BG87" i="8"/>
  <c r="BF87" i="8"/>
  <c r="BE87" i="8"/>
  <c r="BD87" i="8"/>
  <c r="BC87" i="8"/>
  <c r="AT932" i="8"/>
  <c r="AS932" i="8"/>
  <c r="AR932" i="8"/>
  <c r="AQ932" i="8"/>
  <c r="AP932" i="8"/>
  <c r="AO932" i="8"/>
  <c r="AN932" i="8"/>
  <c r="AM932" i="8"/>
  <c r="AL932" i="8"/>
  <c r="AT996" i="8"/>
  <c r="AS996" i="8"/>
  <c r="AR996" i="8"/>
  <c r="AQ996" i="8"/>
  <c r="AP996" i="8"/>
  <c r="AO996" i="8"/>
  <c r="AN996" i="8"/>
  <c r="AM996" i="8"/>
  <c r="AL996" i="8"/>
  <c r="AT1135" i="8"/>
  <c r="AS1135" i="8"/>
  <c r="AR1135" i="8"/>
  <c r="AQ1135" i="8"/>
  <c r="AP1135" i="8"/>
  <c r="AO1135" i="8"/>
  <c r="AN1135" i="8"/>
  <c r="AM1135" i="8"/>
  <c r="AL1135" i="8"/>
  <c r="AT1199" i="8"/>
  <c r="AS1199" i="8"/>
  <c r="AR1199" i="8"/>
  <c r="AQ1199" i="8"/>
  <c r="AP1199" i="8"/>
  <c r="AO1199" i="8"/>
  <c r="AN1199" i="8"/>
  <c r="AM1199" i="8"/>
  <c r="AL1199" i="8"/>
  <c r="AJ1199" i="8"/>
  <c r="AT1263" i="8"/>
  <c r="AS1263" i="8"/>
  <c r="AR1263" i="8"/>
  <c r="AQ1263" i="8"/>
  <c r="AP1263" i="8"/>
  <c r="AO1263" i="8"/>
  <c r="AN1263" i="8"/>
  <c r="AM1263" i="8"/>
  <c r="AL1263" i="8"/>
  <c r="AT1327" i="8"/>
  <c r="AS1327" i="8"/>
  <c r="AR1327" i="8"/>
  <c r="AQ1327" i="8"/>
  <c r="AP1327" i="8"/>
  <c r="AO1327" i="8"/>
  <c r="AN1327" i="8"/>
  <c r="AM1327" i="8"/>
  <c r="AL1327" i="8"/>
  <c r="AT114" i="8"/>
  <c r="AS114" i="8"/>
  <c r="AR114" i="8"/>
  <c r="AQ114" i="8"/>
  <c r="AP114" i="8"/>
  <c r="AO114" i="8"/>
  <c r="AN114" i="8"/>
  <c r="AM114" i="8"/>
  <c r="AL114" i="8"/>
  <c r="AT961" i="8"/>
  <c r="AS961" i="8"/>
  <c r="AR961" i="8"/>
  <c r="AQ961" i="8"/>
  <c r="AP961" i="8"/>
  <c r="AO961" i="8"/>
  <c r="AN961" i="8"/>
  <c r="AM961" i="8"/>
  <c r="AL961" i="8"/>
  <c r="AK961" i="8"/>
  <c r="AT1025" i="8"/>
  <c r="AS1025" i="8"/>
  <c r="AR1025" i="8"/>
  <c r="AQ1025" i="8"/>
  <c r="AP1025" i="8"/>
  <c r="AO1025" i="8"/>
  <c r="AN1025" i="8"/>
  <c r="AM1025" i="8"/>
  <c r="AL1025" i="8"/>
  <c r="AT1067" i="8"/>
  <c r="AS1067" i="8"/>
  <c r="AR1067" i="8"/>
  <c r="AQ1067" i="8"/>
  <c r="AP1067" i="8"/>
  <c r="AO1067" i="8"/>
  <c r="AN1067" i="8"/>
  <c r="AM1067" i="8"/>
  <c r="AL1067" i="8"/>
  <c r="AK1067" i="8"/>
  <c r="BK81" i="8"/>
  <c r="BJ81" i="8"/>
  <c r="BI81" i="8"/>
  <c r="BH81" i="8"/>
  <c r="BG81" i="8"/>
  <c r="BF81" i="8"/>
  <c r="BE81" i="8"/>
  <c r="BD81" i="8"/>
  <c r="BC81" i="8"/>
  <c r="AT910" i="8"/>
  <c r="AS910" i="8"/>
  <c r="AR910" i="8"/>
  <c r="AQ910" i="8"/>
  <c r="AP910" i="8"/>
  <c r="AO910" i="8"/>
  <c r="AN910" i="8"/>
  <c r="AM910" i="8"/>
  <c r="AL910" i="8"/>
  <c r="AT974" i="8"/>
  <c r="AS974" i="8"/>
  <c r="AR974" i="8"/>
  <c r="AQ974" i="8"/>
  <c r="AP974" i="8"/>
  <c r="AO974" i="8"/>
  <c r="AN974" i="8"/>
  <c r="AM974" i="8"/>
  <c r="AL974" i="8"/>
  <c r="AT1038" i="8"/>
  <c r="AS1038" i="8"/>
  <c r="AR1038" i="8"/>
  <c r="AQ1038" i="8"/>
  <c r="AP1038" i="8"/>
  <c r="AO1038" i="8"/>
  <c r="AN1038" i="8"/>
  <c r="AM1038" i="8"/>
  <c r="AL1038" i="8"/>
  <c r="AT97" i="8"/>
  <c r="AS97" i="8"/>
  <c r="AR97" i="8"/>
  <c r="AQ97" i="8"/>
  <c r="AP97" i="8"/>
  <c r="AO97" i="8"/>
  <c r="AN97" i="8"/>
  <c r="AM97" i="8"/>
  <c r="AL97" i="8"/>
  <c r="AT107" i="8"/>
  <c r="AS107" i="8"/>
  <c r="AR107" i="8"/>
  <c r="AQ107" i="8"/>
  <c r="AP107" i="8"/>
  <c r="AO107" i="8"/>
  <c r="AN107" i="8"/>
  <c r="AM107" i="8"/>
  <c r="AL107" i="8"/>
  <c r="AT907" i="8"/>
  <c r="AS907" i="8"/>
  <c r="AR907" i="8"/>
  <c r="AQ907" i="8"/>
  <c r="AP907" i="8"/>
  <c r="AO907" i="8"/>
  <c r="AN907" i="8"/>
  <c r="AM907" i="8"/>
  <c r="AL907" i="8"/>
  <c r="AT971" i="8"/>
  <c r="AS971" i="8"/>
  <c r="AR971" i="8"/>
  <c r="AQ971" i="8"/>
  <c r="AP971" i="8"/>
  <c r="AO971" i="8"/>
  <c r="AN971" i="8"/>
  <c r="AM971" i="8"/>
  <c r="AL971" i="8"/>
  <c r="AT1035" i="8"/>
  <c r="AS1035" i="8"/>
  <c r="AR1035" i="8"/>
  <c r="AQ1035" i="8"/>
  <c r="AP1035" i="8"/>
  <c r="AO1035" i="8"/>
  <c r="AN1035" i="8"/>
  <c r="AM1035" i="8"/>
  <c r="AL1035" i="8"/>
  <c r="AI1035" i="8"/>
  <c r="BK101" i="8"/>
  <c r="BJ101" i="8"/>
  <c r="BI101" i="8"/>
  <c r="BH101" i="8"/>
  <c r="BG101" i="8"/>
  <c r="BF101" i="8"/>
  <c r="BE101" i="8"/>
  <c r="BD101" i="8"/>
  <c r="BC101" i="8"/>
  <c r="BK109" i="8"/>
  <c r="BJ109" i="8"/>
  <c r="BI109" i="8"/>
  <c r="BH109" i="8"/>
  <c r="BG109" i="8"/>
  <c r="BF109" i="8"/>
  <c r="BE109" i="8"/>
  <c r="BD109" i="8"/>
  <c r="BC109" i="8"/>
  <c r="AT928" i="8"/>
  <c r="AS928" i="8"/>
  <c r="AR928" i="8"/>
  <c r="AQ928" i="8"/>
  <c r="AP928" i="8"/>
  <c r="AO928" i="8"/>
  <c r="AN928" i="8"/>
  <c r="AM928" i="8"/>
  <c r="AL928" i="8"/>
  <c r="AT992" i="8"/>
  <c r="AS992" i="8"/>
  <c r="AR992" i="8"/>
  <c r="AQ992" i="8"/>
  <c r="AP992" i="8"/>
  <c r="AO992" i="8"/>
  <c r="AN992" i="8"/>
  <c r="AM992" i="8"/>
  <c r="AL992" i="8"/>
  <c r="AT1052" i="8"/>
  <c r="AS1052" i="8"/>
  <c r="AR1052" i="8"/>
  <c r="AQ1052" i="8"/>
  <c r="AP1052" i="8"/>
  <c r="AO1052" i="8"/>
  <c r="AN1052" i="8"/>
  <c r="AM1052" i="8"/>
  <c r="AL1052" i="8"/>
  <c r="AT949" i="8"/>
  <c r="AS949" i="8"/>
  <c r="AR949" i="8"/>
  <c r="AQ949" i="8"/>
  <c r="AP949" i="8"/>
  <c r="AO949" i="8"/>
  <c r="AN949" i="8"/>
  <c r="AM949" i="8"/>
  <c r="AL949" i="8"/>
  <c r="AT1013" i="8"/>
  <c r="AS1013" i="8"/>
  <c r="AR1013" i="8"/>
  <c r="AQ1013" i="8"/>
  <c r="AP1013" i="8"/>
  <c r="AO1013" i="8"/>
  <c r="AN1013" i="8"/>
  <c r="AM1013" i="8"/>
  <c r="AL1013" i="8"/>
  <c r="BK85" i="8"/>
  <c r="BJ85" i="8"/>
  <c r="BI85" i="8"/>
  <c r="BH85" i="8"/>
  <c r="BG85" i="8"/>
  <c r="BF85" i="8"/>
  <c r="BE85" i="8"/>
  <c r="BD85" i="8"/>
  <c r="BC85" i="8"/>
  <c r="AT922" i="8"/>
  <c r="AS922" i="8"/>
  <c r="AR922" i="8"/>
  <c r="AQ922" i="8"/>
  <c r="AP922" i="8"/>
  <c r="AO922" i="8"/>
  <c r="AN922" i="8"/>
  <c r="AM922" i="8"/>
  <c r="AL922" i="8"/>
  <c r="AT986" i="8"/>
  <c r="AS986" i="8"/>
  <c r="AR986" i="8"/>
  <c r="AQ986" i="8"/>
  <c r="AP986" i="8"/>
  <c r="AO986" i="8"/>
  <c r="AN986" i="8"/>
  <c r="AM986" i="8"/>
  <c r="AL986" i="8"/>
  <c r="BK82" i="8"/>
  <c r="BJ82" i="8"/>
  <c r="BI82" i="8"/>
  <c r="BH82" i="8"/>
  <c r="BG82" i="8"/>
  <c r="BF82" i="8"/>
  <c r="BE82" i="8"/>
  <c r="BD82" i="8"/>
  <c r="BC82" i="8"/>
  <c r="AT919" i="8"/>
  <c r="AS919" i="8"/>
  <c r="AR919" i="8"/>
  <c r="AQ919" i="8"/>
  <c r="AP919" i="8"/>
  <c r="AO919" i="8"/>
  <c r="AN919" i="8"/>
  <c r="AM919" i="8"/>
  <c r="AL919" i="8"/>
  <c r="AT983" i="8"/>
  <c r="AS983" i="8"/>
  <c r="AR983" i="8"/>
  <c r="AQ983" i="8"/>
  <c r="AP983" i="8"/>
  <c r="AO983" i="8"/>
  <c r="AN983" i="8"/>
  <c r="AM983" i="8"/>
  <c r="AL983" i="8"/>
  <c r="AI983" i="8"/>
  <c r="AS1048" i="8"/>
  <c r="AR1048" i="8"/>
  <c r="AT1048" i="8"/>
  <c r="AQ1048" i="8"/>
  <c r="AP1048" i="8"/>
  <c r="AO1048" i="8"/>
  <c r="AN1048" i="8"/>
  <c r="AM1048" i="8"/>
  <c r="AL1048" i="8"/>
  <c r="AT1119" i="8"/>
  <c r="AS1119" i="8"/>
  <c r="AR1119" i="8"/>
  <c r="AQ1119" i="8"/>
  <c r="AP1119" i="8"/>
  <c r="AO1119" i="8"/>
  <c r="AN1119" i="8"/>
  <c r="AM1119" i="8"/>
  <c r="AL1119" i="8"/>
  <c r="AT1101" i="8"/>
  <c r="AS1101" i="8"/>
  <c r="AR1101" i="8"/>
  <c r="AQ1101" i="8"/>
  <c r="AP1101" i="8"/>
  <c r="AO1101" i="8"/>
  <c r="AN1101" i="8"/>
  <c r="AM1101" i="8"/>
  <c r="AL1101" i="8"/>
  <c r="AT1165" i="8"/>
  <c r="AS1165" i="8"/>
  <c r="AR1165" i="8"/>
  <c r="AQ1165" i="8"/>
  <c r="AP1165" i="8"/>
  <c r="AO1165" i="8"/>
  <c r="AN1165" i="8"/>
  <c r="AM1165" i="8"/>
  <c r="AL1165" i="8"/>
  <c r="AT1229" i="8"/>
  <c r="AS1229" i="8"/>
  <c r="AR1229" i="8"/>
  <c r="AQ1229" i="8"/>
  <c r="AP1229" i="8"/>
  <c r="AO1229" i="8"/>
  <c r="AN1229" i="8"/>
  <c r="AM1229" i="8"/>
  <c r="AL1229" i="8"/>
  <c r="AT1293" i="8"/>
  <c r="AS1293" i="8"/>
  <c r="AR1293" i="8"/>
  <c r="AQ1293" i="8"/>
  <c r="AP1293" i="8"/>
  <c r="AO1293" i="8"/>
  <c r="AN1293" i="8"/>
  <c r="AM1293" i="8"/>
  <c r="AL1293" i="8"/>
  <c r="AT1358" i="8"/>
  <c r="AS1358" i="8"/>
  <c r="AR1358" i="8"/>
  <c r="AQ1358" i="8"/>
  <c r="AP1358" i="8"/>
  <c r="AO1358" i="8"/>
  <c r="AN1358" i="8"/>
  <c r="AM1358" i="8"/>
  <c r="AL1358" i="8"/>
  <c r="AT1162" i="8"/>
  <c r="AS1162" i="8"/>
  <c r="AR1162" i="8"/>
  <c r="AQ1162" i="8"/>
  <c r="AP1162" i="8"/>
  <c r="AO1162" i="8"/>
  <c r="AN1162" i="8"/>
  <c r="AM1162" i="8"/>
  <c r="AL1162" i="8"/>
  <c r="AT1226" i="8"/>
  <c r="AS1226" i="8"/>
  <c r="AR1226" i="8"/>
  <c r="AQ1226" i="8"/>
  <c r="AP1226" i="8"/>
  <c r="AO1226" i="8"/>
  <c r="AN1226" i="8"/>
  <c r="AM1226" i="8"/>
  <c r="AL1226" i="8"/>
  <c r="AT1290" i="8"/>
  <c r="AS1290" i="8"/>
  <c r="AR1290" i="8"/>
  <c r="AQ1290" i="8"/>
  <c r="AP1290" i="8"/>
  <c r="AO1290" i="8"/>
  <c r="AN1290" i="8"/>
  <c r="AM1290" i="8"/>
  <c r="AL1290" i="8"/>
  <c r="AI1290" i="8"/>
  <c r="AT1354" i="8"/>
  <c r="AS1354" i="8"/>
  <c r="AR1354" i="8"/>
  <c r="AQ1354" i="8"/>
  <c r="AP1354" i="8"/>
  <c r="AO1354" i="8"/>
  <c r="AN1354" i="8"/>
  <c r="AM1354" i="8"/>
  <c r="AL1354" i="8"/>
  <c r="AT1108" i="8"/>
  <c r="AS1108" i="8"/>
  <c r="AR1108" i="8"/>
  <c r="AQ1108" i="8"/>
  <c r="AP1108" i="8"/>
  <c r="AO1108" i="8"/>
  <c r="AN1108" i="8"/>
  <c r="AM1108" i="8"/>
  <c r="AL1108" i="8"/>
  <c r="AT1172" i="8"/>
  <c r="AS1172" i="8"/>
  <c r="AR1172" i="8"/>
  <c r="AQ1172" i="8"/>
  <c r="AP1172" i="8"/>
  <c r="AO1172" i="8"/>
  <c r="AN1172" i="8"/>
  <c r="AM1172" i="8"/>
  <c r="AL1172" i="8"/>
  <c r="AT1236" i="8"/>
  <c r="AS1236" i="8"/>
  <c r="AR1236" i="8"/>
  <c r="AQ1236" i="8"/>
  <c r="AP1236" i="8"/>
  <c r="AO1236" i="8"/>
  <c r="AN1236" i="8"/>
  <c r="AM1236" i="8"/>
  <c r="AL1236" i="8"/>
  <c r="AT1300" i="8"/>
  <c r="AS1300" i="8"/>
  <c r="AR1300" i="8"/>
  <c r="AQ1300" i="8"/>
  <c r="AP1300" i="8"/>
  <c r="AO1300" i="8"/>
  <c r="AN1300" i="8"/>
  <c r="AM1300" i="8"/>
  <c r="AL1300" i="8"/>
  <c r="AI1300" i="8"/>
  <c r="AT1362" i="8"/>
  <c r="AS1362" i="8"/>
  <c r="AR1362" i="8"/>
  <c r="AQ1362" i="8"/>
  <c r="AP1362" i="8"/>
  <c r="AO1362" i="8"/>
  <c r="AN1362" i="8"/>
  <c r="AM1362" i="8"/>
  <c r="AL1362" i="8"/>
  <c r="AT1105" i="8"/>
  <c r="AS1105" i="8"/>
  <c r="AR1105" i="8"/>
  <c r="AQ1105" i="8"/>
  <c r="AP1105" i="8"/>
  <c r="AO1105" i="8"/>
  <c r="AN1105" i="8"/>
  <c r="AM1105" i="8"/>
  <c r="AL1105" i="8"/>
  <c r="AT1169" i="8"/>
  <c r="AR1169" i="8"/>
  <c r="AQ1169" i="8"/>
  <c r="AP1169" i="8"/>
  <c r="AO1169" i="8"/>
  <c r="AN1169" i="8"/>
  <c r="AM1169" i="8"/>
  <c r="AL1169" i="8"/>
  <c r="AS1169" i="8"/>
  <c r="AT1233" i="8"/>
  <c r="AS1233" i="8"/>
  <c r="AR1233" i="8"/>
  <c r="AQ1233" i="8"/>
  <c r="AP1233" i="8"/>
  <c r="AO1233" i="8"/>
  <c r="AN1233" i="8"/>
  <c r="AM1233" i="8"/>
  <c r="AL1233" i="8"/>
  <c r="AT1297" i="8"/>
  <c r="AS1297" i="8"/>
  <c r="AR1297" i="8"/>
  <c r="AQ1297" i="8"/>
  <c r="AP1297" i="8"/>
  <c r="AO1297" i="8"/>
  <c r="AN1297" i="8"/>
  <c r="AM1297" i="8"/>
  <c r="AL1297" i="8"/>
  <c r="AT1046" i="8"/>
  <c r="AS1046" i="8"/>
  <c r="AR1046" i="8"/>
  <c r="AQ1046" i="8"/>
  <c r="AP1046" i="8"/>
  <c r="AO1046" i="8"/>
  <c r="AN1046" i="8"/>
  <c r="AM1046" i="8"/>
  <c r="AL1046" i="8"/>
  <c r="AT1110" i="8"/>
  <c r="AS1110" i="8"/>
  <c r="AR1110" i="8"/>
  <c r="AQ1110" i="8"/>
  <c r="AP1110" i="8"/>
  <c r="AO1110" i="8"/>
  <c r="AN1110" i="8"/>
  <c r="AM1110" i="8"/>
  <c r="AL1110" i="8"/>
  <c r="AT1174" i="8"/>
  <c r="AS1174" i="8"/>
  <c r="AR1174" i="8"/>
  <c r="AQ1174" i="8"/>
  <c r="AP1174" i="8"/>
  <c r="AO1174" i="8"/>
  <c r="AN1174" i="8"/>
  <c r="AM1174" i="8"/>
  <c r="AL1174" i="8"/>
  <c r="AT1238" i="8"/>
  <c r="AS1238" i="8"/>
  <c r="AR1238" i="8"/>
  <c r="AQ1238" i="8"/>
  <c r="AP1238" i="8"/>
  <c r="AO1238" i="8"/>
  <c r="AN1238" i="8"/>
  <c r="AM1238" i="8"/>
  <c r="AL1238" i="8"/>
  <c r="AT1302" i="8"/>
  <c r="AS1302" i="8"/>
  <c r="AR1302" i="8"/>
  <c r="AQ1302" i="8"/>
  <c r="AP1302" i="8"/>
  <c r="AO1302" i="8"/>
  <c r="AN1302" i="8"/>
  <c r="AM1302" i="8"/>
  <c r="AL1302" i="8"/>
  <c r="AT1373" i="8"/>
  <c r="AS1373" i="8"/>
  <c r="AR1373" i="8"/>
  <c r="AQ1373" i="8"/>
  <c r="AP1373" i="8"/>
  <c r="AO1373" i="8"/>
  <c r="AN1373" i="8"/>
  <c r="AM1373" i="8"/>
  <c r="AL1373" i="8"/>
  <c r="AT1115" i="8"/>
  <c r="AS1115" i="8"/>
  <c r="AR1115" i="8"/>
  <c r="AQ1115" i="8"/>
  <c r="AP1115" i="8"/>
  <c r="AO1115" i="8"/>
  <c r="AN1115" i="8"/>
  <c r="AM1115" i="8"/>
  <c r="AL1115" i="8"/>
  <c r="AT1179" i="8"/>
  <c r="AS1179" i="8"/>
  <c r="AR1179" i="8"/>
  <c r="AQ1179" i="8"/>
  <c r="AP1179" i="8"/>
  <c r="AO1179" i="8"/>
  <c r="AN1179" i="8"/>
  <c r="AM1179" i="8"/>
  <c r="AL1179" i="8"/>
  <c r="AT1243" i="8"/>
  <c r="AS1243" i="8"/>
  <c r="AR1243" i="8"/>
  <c r="AQ1243" i="8"/>
  <c r="AP1243" i="8"/>
  <c r="AO1243" i="8"/>
  <c r="AN1243" i="8"/>
  <c r="AM1243" i="8"/>
  <c r="AL1243" i="8"/>
  <c r="AI1243" i="8"/>
  <c r="AT1307" i="8"/>
  <c r="AS1307" i="8"/>
  <c r="AR1307" i="8"/>
  <c r="AQ1307" i="8"/>
  <c r="AP1307" i="8"/>
  <c r="AO1307" i="8"/>
  <c r="AN1307" i="8"/>
  <c r="AM1307" i="8"/>
  <c r="AL1307" i="8"/>
  <c r="AT1072" i="8"/>
  <c r="AS1072" i="8"/>
  <c r="AR1072" i="8"/>
  <c r="AQ1072" i="8"/>
  <c r="AP1072" i="8"/>
  <c r="AO1072" i="8"/>
  <c r="AN1072" i="8"/>
  <c r="AM1072" i="8"/>
  <c r="AL1072" i="8"/>
  <c r="AT1136" i="8"/>
  <c r="AS1136" i="8"/>
  <c r="AR1136" i="8"/>
  <c r="AQ1136" i="8"/>
  <c r="AP1136" i="8"/>
  <c r="AO1136" i="8"/>
  <c r="AN1136" i="8"/>
  <c r="AM1136" i="8"/>
  <c r="AL1136" i="8"/>
  <c r="AT1200" i="8"/>
  <c r="AS1200" i="8"/>
  <c r="AR1200" i="8"/>
  <c r="AQ1200" i="8"/>
  <c r="AP1200" i="8"/>
  <c r="AO1200" i="8"/>
  <c r="AN1200" i="8"/>
  <c r="AM1200" i="8"/>
  <c r="AL1200" i="8"/>
  <c r="AT1264" i="8"/>
  <c r="AS1264" i="8"/>
  <c r="AR1264" i="8"/>
  <c r="AQ1264" i="8"/>
  <c r="AP1264" i="8"/>
  <c r="AO1264" i="8"/>
  <c r="AN1264" i="8"/>
  <c r="AM1264" i="8"/>
  <c r="AL1264" i="8"/>
  <c r="AT1328" i="8"/>
  <c r="AS1328" i="8"/>
  <c r="AR1328" i="8"/>
  <c r="AQ1328" i="8"/>
  <c r="AP1328" i="8"/>
  <c r="AO1328" i="8"/>
  <c r="AN1328" i="8"/>
  <c r="AM1328" i="8"/>
  <c r="AL1328" i="8"/>
  <c r="AT1360" i="8"/>
  <c r="AS1360" i="8"/>
  <c r="AR1360" i="8"/>
  <c r="AQ1360" i="8"/>
  <c r="AP1360" i="8"/>
  <c r="AO1360" i="8"/>
  <c r="AN1360" i="8"/>
  <c r="AM1360" i="8"/>
  <c r="AL1360" i="8"/>
  <c r="AT1411" i="8"/>
  <c r="AS1411" i="8"/>
  <c r="AR1411" i="8"/>
  <c r="AQ1411" i="8"/>
  <c r="AP1411" i="8"/>
  <c r="AO1411" i="8"/>
  <c r="AN1411" i="8"/>
  <c r="AM1411" i="8"/>
  <c r="AL1411" i="8"/>
  <c r="AT1478" i="8"/>
  <c r="AS1478" i="8"/>
  <c r="AR1478" i="8"/>
  <c r="AQ1478" i="8"/>
  <c r="AP1478" i="8"/>
  <c r="AO1478" i="8"/>
  <c r="AN1478" i="8"/>
  <c r="AM1478" i="8"/>
  <c r="AL1478" i="8"/>
  <c r="AT1542" i="8"/>
  <c r="AS1542" i="8"/>
  <c r="AR1542" i="8"/>
  <c r="AQ1542" i="8"/>
  <c r="AP1542" i="8"/>
  <c r="AO1542" i="8"/>
  <c r="AN1542" i="8"/>
  <c r="AM1542" i="8"/>
  <c r="AL1542" i="8"/>
  <c r="AT1606" i="8"/>
  <c r="AS1606" i="8"/>
  <c r="AR1606" i="8"/>
  <c r="AQ1606" i="8"/>
  <c r="AP1606" i="8"/>
  <c r="AO1606" i="8"/>
  <c r="AN1606" i="8"/>
  <c r="AM1606" i="8"/>
  <c r="AL1606" i="8"/>
  <c r="AT1669" i="8"/>
  <c r="AS1669" i="8"/>
  <c r="AR1669" i="8"/>
  <c r="AQ1669" i="8"/>
  <c r="AP1669" i="8"/>
  <c r="AO1669" i="8"/>
  <c r="AN1669" i="8"/>
  <c r="AM1669" i="8"/>
  <c r="AL1669" i="8"/>
  <c r="AT1416" i="8"/>
  <c r="AS1416" i="8"/>
  <c r="AR1416" i="8"/>
  <c r="AQ1416" i="8"/>
  <c r="AP1416" i="8"/>
  <c r="AO1416" i="8"/>
  <c r="AN1416" i="8"/>
  <c r="AM1416" i="8"/>
  <c r="AL1416" i="8"/>
  <c r="AJ1416" i="8"/>
  <c r="AT1491" i="8"/>
  <c r="AS1491" i="8"/>
  <c r="AR1491" i="8"/>
  <c r="AQ1491" i="8"/>
  <c r="AP1491" i="8"/>
  <c r="AO1491" i="8"/>
  <c r="AN1491" i="8"/>
  <c r="AM1491" i="8"/>
  <c r="AL1491" i="8"/>
  <c r="AT1555" i="8"/>
  <c r="AS1555" i="8"/>
  <c r="AR1555" i="8"/>
  <c r="AQ1555" i="8"/>
  <c r="AP1555" i="8"/>
  <c r="AO1555" i="8"/>
  <c r="AN1555" i="8"/>
  <c r="AM1555" i="8"/>
  <c r="AL1555" i="8"/>
  <c r="AT1619" i="8"/>
  <c r="AS1619" i="8"/>
  <c r="AR1619" i="8"/>
  <c r="AQ1619" i="8"/>
  <c r="AP1619" i="8"/>
  <c r="AO1619" i="8"/>
  <c r="AN1619" i="8"/>
  <c r="AM1619" i="8"/>
  <c r="AL1619" i="8"/>
  <c r="AT1401" i="8"/>
  <c r="AS1401" i="8"/>
  <c r="AR1401" i="8"/>
  <c r="AQ1401" i="8"/>
  <c r="AP1401" i="8"/>
  <c r="AO1401" i="8"/>
  <c r="AN1401" i="8"/>
  <c r="AM1401" i="8"/>
  <c r="AL1401" i="8"/>
  <c r="AT1448" i="8"/>
  <c r="AS1448" i="8"/>
  <c r="AR1448" i="8"/>
  <c r="AQ1448" i="8"/>
  <c r="AP1448" i="8"/>
  <c r="AO1448" i="8"/>
  <c r="AN1448" i="8"/>
  <c r="AM1448" i="8"/>
  <c r="AL1448" i="8"/>
  <c r="AT1512" i="8"/>
  <c r="AS1512" i="8"/>
  <c r="AR1512" i="8"/>
  <c r="AQ1512" i="8"/>
  <c r="AP1512" i="8"/>
  <c r="AO1512" i="8"/>
  <c r="AN1512" i="8"/>
  <c r="AM1512" i="8"/>
  <c r="AL1512" i="8"/>
  <c r="AT1576" i="8"/>
  <c r="AS1576" i="8"/>
  <c r="AR1576" i="8"/>
  <c r="AQ1576" i="8"/>
  <c r="AP1576" i="8"/>
  <c r="AO1576" i="8"/>
  <c r="AN1576" i="8"/>
  <c r="AM1576" i="8"/>
  <c r="AL1576" i="8"/>
  <c r="AT1640" i="8"/>
  <c r="AS1640" i="8"/>
  <c r="AR1640" i="8"/>
  <c r="AQ1640" i="8"/>
  <c r="AP1640" i="8"/>
  <c r="AO1640" i="8"/>
  <c r="AN1640" i="8"/>
  <c r="AM1640" i="8"/>
  <c r="AL1640" i="8"/>
  <c r="AT1745" i="8"/>
  <c r="AS1745" i="8"/>
  <c r="AR1745" i="8"/>
  <c r="AQ1745" i="8"/>
  <c r="AP1745" i="8"/>
  <c r="AO1745" i="8"/>
  <c r="AN1745" i="8"/>
  <c r="AM1745" i="8"/>
  <c r="AL1745" i="8"/>
  <c r="AT1809" i="8"/>
  <c r="AS1809" i="8"/>
  <c r="AR1809" i="8"/>
  <c r="AQ1809" i="8"/>
  <c r="AP1809" i="8"/>
  <c r="AO1809" i="8"/>
  <c r="AN1809" i="8"/>
  <c r="AM1809" i="8"/>
  <c r="AL1809" i="8"/>
  <c r="AT1445" i="8"/>
  <c r="AS1445" i="8"/>
  <c r="AR1445" i="8"/>
  <c r="AQ1445" i="8"/>
  <c r="AP1445" i="8"/>
  <c r="AO1445" i="8"/>
  <c r="AN1445" i="8"/>
  <c r="AM1445" i="8"/>
  <c r="AL1445" i="8"/>
  <c r="AT1509" i="8"/>
  <c r="AS1509" i="8"/>
  <c r="AR1509" i="8"/>
  <c r="AQ1509" i="8"/>
  <c r="AP1509" i="8"/>
  <c r="AO1509" i="8"/>
  <c r="AN1509" i="8"/>
  <c r="AM1509" i="8"/>
  <c r="AL1509" i="8"/>
  <c r="AT1573" i="8"/>
  <c r="AS1573" i="8"/>
  <c r="AR1573" i="8"/>
  <c r="AQ1573" i="8"/>
  <c r="AP1573" i="8"/>
  <c r="AO1573" i="8"/>
  <c r="AN1573" i="8"/>
  <c r="AM1573" i="8"/>
  <c r="AL1573" i="8"/>
  <c r="AT1637" i="8"/>
  <c r="AS1637" i="8"/>
  <c r="AR1637" i="8"/>
  <c r="AQ1637" i="8"/>
  <c r="AP1637" i="8"/>
  <c r="AO1637" i="8"/>
  <c r="AN1637" i="8"/>
  <c r="AM1637" i="8"/>
  <c r="AL1637" i="8"/>
  <c r="AT1442" i="8"/>
  <c r="AS1442" i="8"/>
  <c r="AR1442" i="8"/>
  <c r="AQ1442" i="8"/>
  <c r="AP1442" i="8"/>
  <c r="AO1442" i="8"/>
  <c r="AN1442" i="8"/>
  <c r="AM1442" i="8"/>
  <c r="AL1442" i="8"/>
  <c r="AK1442" i="8"/>
  <c r="AT1506" i="8"/>
  <c r="AS1506" i="8"/>
  <c r="AR1506" i="8"/>
  <c r="AQ1506" i="8"/>
  <c r="AP1506" i="8"/>
  <c r="AO1506" i="8"/>
  <c r="AN1506" i="8"/>
  <c r="AM1506" i="8"/>
  <c r="AL1506" i="8"/>
  <c r="AT1570" i="8"/>
  <c r="AS1570" i="8"/>
  <c r="AR1570" i="8"/>
  <c r="AQ1570" i="8"/>
  <c r="AP1570" i="8"/>
  <c r="AO1570" i="8"/>
  <c r="AN1570" i="8"/>
  <c r="AM1570" i="8"/>
  <c r="AL1570" i="8"/>
  <c r="AT1634" i="8"/>
  <c r="AS1634" i="8"/>
  <c r="AR1634" i="8"/>
  <c r="AQ1634" i="8"/>
  <c r="AP1634" i="8"/>
  <c r="AO1634" i="8"/>
  <c r="AN1634" i="8"/>
  <c r="AM1634" i="8"/>
  <c r="AL1634" i="8"/>
  <c r="AT1689" i="8"/>
  <c r="AS1689" i="8"/>
  <c r="AR1689" i="8"/>
  <c r="AQ1689" i="8"/>
  <c r="AP1689" i="8"/>
  <c r="AO1689" i="8"/>
  <c r="AN1689" i="8"/>
  <c r="AM1689" i="8"/>
  <c r="AL1689" i="8"/>
  <c r="AT1407" i="8"/>
  <c r="AS1407" i="8"/>
  <c r="AR1407" i="8"/>
  <c r="AQ1407" i="8"/>
  <c r="AP1407" i="8"/>
  <c r="AO1407" i="8"/>
  <c r="AN1407" i="8"/>
  <c r="AM1407" i="8"/>
  <c r="AL1407" i="8"/>
  <c r="AT1471" i="8"/>
  <c r="AS1471" i="8"/>
  <c r="AR1471" i="8"/>
  <c r="AQ1471" i="8"/>
  <c r="AP1471" i="8"/>
  <c r="AO1471" i="8"/>
  <c r="AN1471" i="8"/>
  <c r="AM1471" i="8"/>
  <c r="AL1471" i="8"/>
  <c r="AT1535" i="8"/>
  <c r="AS1535" i="8"/>
  <c r="AR1535" i="8"/>
  <c r="AQ1535" i="8"/>
  <c r="AP1535" i="8"/>
  <c r="AO1535" i="8"/>
  <c r="AN1535" i="8"/>
  <c r="AM1535" i="8"/>
  <c r="AL1535" i="8"/>
  <c r="J70" i="8"/>
  <c r="L146" i="7"/>
  <c r="AF104" i="8"/>
  <c r="O96" i="8"/>
  <c r="AF96" i="8"/>
  <c r="AC96" i="8"/>
  <c r="K96" i="8"/>
  <c r="AI1067" i="8"/>
  <c r="AI1038" i="9"/>
  <c r="AH1038" i="9"/>
  <c r="AA1038" i="9"/>
  <c r="AE1038" i="9"/>
  <c r="AJ1038" i="9"/>
  <c r="AK1038" i="9"/>
  <c r="AI1336" i="9"/>
  <c r="AJ1336" i="9"/>
  <c r="AK1336" i="9"/>
  <c r="AI908" i="9"/>
  <c r="AJ908" i="9"/>
  <c r="AK908" i="9"/>
  <c r="AI1117" i="9"/>
  <c r="AH1117" i="9"/>
  <c r="AA1117" i="9"/>
  <c r="AE1117" i="9"/>
  <c r="AJ1117" i="9"/>
  <c r="AK1117" i="9"/>
  <c r="AI1340" i="9"/>
  <c r="AJ1340" i="9"/>
  <c r="AK1340" i="9"/>
  <c r="AI1357" i="9"/>
  <c r="AH1357" i="9"/>
  <c r="AA1357" i="9"/>
  <c r="AE1357" i="9"/>
  <c r="AJ1357" i="9"/>
  <c r="AK1357" i="9"/>
  <c r="AI1612" i="9"/>
  <c r="AJ1612" i="9"/>
  <c r="AK1612" i="9"/>
  <c r="AJ1561" i="9"/>
  <c r="AI1561" i="9"/>
  <c r="AK1561" i="9"/>
  <c r="AI1648" i="9"/>
  <c r="AJ1648" i="9"/>
  <c r="AK1648" i="9"/>
  <c r="AI1744" i="9"/>
  <c r="AH1744" i="9"/>
  <c r="AA1744" i="9"/>
  <c r="AE1744" i="9"/>
  <c r="AJ1744" i="9"/>
  <c r="AK1744" i="9"/>
  <c r="AI1831" i="9"/>
  <c r="AJ1831" i="9"/>
  <c r="AK1831" i="9"/>
  <c r="AI1741" i="9"/>
  <c r="AH1741" i="9"/>
  <c r="AA1741" i="9"/>
  <c r="AE1741" i="9"/>
  <c r="AJ1741" i="9"/>
  <c r="AK1741" i="9"/>
  <c r="AI1941" i="9"/>
  <c r="AJ1941" i="9"/>
  <c r="AK1941" i="9"/>
  <c r="AJ133" i="8"/>
  <c r="AK133" i="8"/>
  <c r="AI133" i="8"/>
  <c r="AI1120" i="9"/>
  <c r="AJ1120" i="9"/>
  <c r="AK1120" i="9"/>
  <c r="AI1344" i="9"/>
  <c r="AH1344" i="9"/>
  <c r="AA1344" i="9"/>
  <c r="AE1344" i="9"/>
  <c r="AJ1344" i="9"/>
  <c r="AK1344" i="9"/>
  <c r="AJ1547" i="9"/>
  <c r="AI1547" i="9"/>
  <c r="AH1547" i="9"/>
  <c r="AA1547" i="9"/>
  <c r="AE1547" i="9"/>
  <c r="AK1547" i="9"/>
  <c r="AJ1764" i="9"/>
  <c r="AI1764" i="9"/>
  <c r="AK1764" i="9"/>
  <c r="BA27" i="9"/>
  <c r="BB27" i="9"/>
  <c r="BA70" i="9"/>
  <c r="BB70" i="9"/>
  <c r="AI926" i="9"/>
  <c r="AJ926" i="9"/>
  <c r="AK926" i="9"/>
  <c r="AK1921" i="8"/>
  <c r="AJ1921" i="8"/>
  <c r="AI1921" i="8"/>
  <c r="AH1921" i="8"/>
  <c r="AA1921" i="8"/>
  <c r="AE1921" i="8"/>
  <c r="AK1762" i="8"/>
  <c r="AJ1762" i="8"/>
  <c r="AI1762" i="8"/>
  <c r="AJ1779" i="8"/>
  <c r="AI1779" i="8"/>
  <c r="AK1779" i="8"/>
  <c r="AK1394" i="8"/>
  <c r="AJ1394" i="8"/>
  <c r="AI1394" i="8"/>
  <c r="AK1419" i="8"/>
  <c r="AJ1419" i="8"/>
  <c r="AI1419" i="8"/>
  <c r="AH1419" i="8"/>
  <c r="AA1419" i="8"/>
  <c r="AE1419" i="8"/>
  <c r="AK1463" i="8"/>
  <c r="AJ1463" i="8"/>
  <c r="AI1463" i="8"/>
  <c r="AI1565" i="8"/>
  <c r="AH1565" i="8"/>
  <c r="AA1565" i="8"/>
  <c r="AE1565" i="8"/>
  <c r="AK1565" i="8"/>
  <c r="AJ1565" i="8"/>
  <c r="AK1547" i="8"/>
  <c r="AJ1547" i="8"/>
  <c r="AI1547" i="8"/>
  <c r="AK1470" i="8"/>
  <c r="AJ1470" i="8"/>
  <c r="AI1470" i="8"/>
  <c r="AH1470" i="8"/>
  <c r="AA1470" i="8"/>
  <c r="AE1470" i="8"/>
  <c r="AK1256" i="8"/>
  <c r="AJ1256" i="8"/>
  <c r="AI1256" i="8"/>
  <c r="AK1171" i="8"/>
  <c r="AJ1171" i="8"/>
  <c r="AI1171" i="8"/>
  <c r="AH1171" i="8"/>
  <c r="AA1171" i="8"/>
  <c r="AE1171" i="8"/>
  <c r="AK1102" i="8"/>
  <c r="AJ1102" i="8"/>
  <c r="AI1102" i="8"/>
  <c r="AJ1225" i="8"/>
  <c r="AI1225" i="8"/>
  <c r="AK1225" i="8"/>
  <c r="AI1292" i="8"/>
  <c r="AH1292" i="8"/>
  <c r="AA1292" i="8"/>
  <c r="AE1292" i="8"/>
  <c r="AK1292" i="8"/>
  <c r="AJ1292" i="8"/>
  <c r="AK1221" i="8"/>
  <c r="AJ1221" i="8"/>
  <c r="AI1221" i="8"/>
  <c r="AH1221" i="8"/>
  <c r="AA1221" i="8"/>
  <c r="AE1221" i="8"/>
  <c r="AJ1111" i="8"/>
  <c r="AI1111" i="8"/>
  <c r="AH1111" i="8"/>
  <c r="AA1111" i="8"/>
  <c r="AE1111" i="8"/>
  <c r="AK1111" i="8"/>
  <c r="AK914" i="8"/>
  <c r="AJ914" i="8"/>
  <c r="AI914" i="8"/>
  <c r="AH914" i="8"/>
  <c r="AA914" i="8"/>
  <c r="AE914" i="8"/>
  <c r="AK941" i="8"/>
  <c r="AJ941" i="8"/>
  <c r="AI941" i="8"/>
  <c r="AI963" i="8"/>
  <c r="AH963" i="8"/>
  <c r="AA963" i="8"/>
  <c r="AE963" i="8"/>
  <c r="AK963" i="8"/>
  <c r="AJ963" i="8"/>
  <c r="BA41" i="8"/>
  <c r="BB41" i="8"/>
  <c r="BB63" i="8"/>
  <c r="BA63" i="8"/>
  <c r="AZ63" i="8"/>
  <c r="AX63" i="8"/>
  <c r="BB3" i="9"/>
  <c r="BA3" i="9"/>
  <c r="AZ3" i="9"/>
  <c r="AX3" i="9"/>
  <c r="AI987" i="9"/>
  <c r="AJ987" i="9"/>
  <c r="AK987" i="9"/>
  <c r="AI1105" i="9"/>
  <c r="AH1105" i="9"/>
  <c r="AA1105" i="9"/>
  <c r="AE1105" i="9"/>
  <c r="AJ1105" i="9"/>
  <c r="AK1105" i="9"/>
  <c r="AI1222" i="9"/>
  <c r="AJ1222" i="9"/>
  <c r="AK1222" i="9"/>
  <c r="AI1428" i="9"/>
  <c r="AH1428" i="9"/>
  <c r="AA1428" i="9"/>
  <c r="AE1428" i="9"/>
  <c r="AJ1428" i="9"/>
  <c r="AK1428" i="9"/>
  <c r="AI1528" i="9"/>
  <c r="AJ1528" i="9"/>
  <c r="AK1528" i="9"/>
  <c r="AI1683" i="9"/>
  <c r="AJ1683" i="9"/>
  <c r="AH1683" i="9"/>
  <c r="AA1683" i="9"/>
  <c r="AE1683" i="9"/>
  <c r="AK1683" i="9"/>
  <c r="AI1862" i="9"/>
  <c r="AJ1862" i="9"/>
  <c r="AK1862" i="9"/>
  <c r="AI1849" i="8"/>
  <c r="AH1849" i="8"/>
  <c r="AA1849" i="8"/>
  <c r="AE1849" i="8"/>
  <c r="AK1849" i="8"/>
  <c r="AJ1849" i="8"/>
  <c r="AK1711" i="8"/>
  <c r="AJ1711" i="8"/>
  <c r="AI1711" i="8"/>
  <c r="AK1465" i="8"/>
  <c r="AJ1465" i="8"/>
  <c r="AI1465" i="8"/>
  <c r="AH1465" i="8"/>
  <c r="AA1465" i="8"/>
  <c r="AE1465" i="8"/>
  <c r="AK1539" i="8"/>
  <c r="AJ1539" i="8"/>
  <c r="AI1539" i="8"/>
  <c r="AJ1217" i="8"/>
  <c r="AI1217" i="8"/>
  <c r="AK1217" i="8"/>
  <c r="AI1092" i="8"/>
  <c r="AJ1092" i="8"/>
  <c r="AK1092" i="8"/>
  <c r="AK1149" i="8"/>
  <c r="AJ1149" i="8"/>
  <c r="AI1149" i="8"/>
  <c r="AH1149" i="8"/>
  <c r="AA1149" i="8"/>
  <c r="AE1149" i="8"/>
  <c r="AK1034" i="8"/>
  <c r="AJ1034" i="8"/>
  <c r="AI1034" i="8"/>
  <c r="AK912" i="8"/>
  <c r="AJ912" i="8"/>
  <c r="AI912" i="8"/>
  <c r="AH912" i="8"/>
  <c r="AA912" i="8"/>
  <c r="AE912" i="8"/>
  <c r="AJ958" i="8"/>
  <c r="AI958" i="8"/>
  <c r="AH958" i="8"/>
  <c r="AA958" i="8"/>
  <c r="AE958" i="8"/>
  <c r="AK958" i="8"/>
  <c r="AJ1183" i="8"/>
  <c r="AI1183" i="8"/>
  <c r="AK1183" i="8"/>
  <c r="AK53" i="8"/>
  <c r="AJ53" i="8"/>
  <c r="AI53" i="8"/>
  <c r="BB75" i="8"/>
  <c r="BA75" i="8"/>
  <c r="AI110" i="9"/>
  <c r="AH110" i="9"/>
  <c r="AJ110" i="9"/>
  <c r="AK110" i="9"/>
  <c r="AJ952" i="9"/>
  <c r="AI952" i="9"/>
  <c r="AH952" i="9"/>
  <c r="AA952" i="9"/>
  <c r="AE952" i="9"/>
  <c r="AK952" i="9"/>
  <c r="AJ1060" i="9"/>
  <c r="AI1060" i="9"/>
  <c r="AK1060" i="9"/>
  <c r="AI918" i="9"/>
  <c r="AJ918" i="9"/>
  <c r="AK918" i="9"/>
  <c r="AJ1134" i="9"/>
  <c r="AI1134" i="9"/>
  <c r="AK1134" i="9"/>
  <c r="AI1230" i="9"/>
  <c r="AJ1230" i="9"/>
  <c r="AK1230" i="9"/>
  <c r="AJ1244" i="9"/>
  <c r="AI1244" i="9"/>
  <c r="AK1244" i="9"/>
  <c r="AI1302" i="9"/>
  <c r="AJ1302" i="9"/>
  <c r="AK1302" i="9"/>
  <c r="AI1352" i="9"/>
  <c r="AH1352" i="9"/>
  <c r="AA1352" i="9"/>
  <c r="AE1352" i="9"/>
  <c r="AJ1352" i="9"/>
  <c r="AK1352" i="9"/>
  <c r="AI1393" i="9"/>
  <c r="AJ1393" i="9"/>
  <c r="AK1393" i="9"/>
  <c r="AJ1415" i="9"/>
  <c r="AI1415" i="9"/>
  <c r="AK1415" i="9"/>
  <c r="AJ1367" i="9"/>
  <c r="AI1367" i="9"/>
  <c r="AH1367" i="9"/>
  <c r="AK1367" i="9"/>
  <c r="AI1514" i="9"/>
  <c r="AH1514" i="9"/>
  <c r="AA1514" i="9"/>
  <c r="AE1514" i="9"/>
  <c r="AJ1514" i="9"/>
  <c r="AK1514" i="9"/>
  <c r="AI1691" i="9"/>
  <c r="AJ1691" i="9"/>
  <c r="AK1691" i="9"/>
  <c r="AI1682" i="9"/>
  <c r="AH1682" i="9"/>
  <c r="AA1682" i="9"/>
  <c r="AE1682" i="9"/>
  <c r="AJ1682" i="9"/>
  <c r="AK1682" i="9"/>
  <c r="BA74" i="9"/>
  <c r="BB74" i="9"/>
  <c r="AI1575" i="9"/>
  <c r="AJ1575" i="9"/>
  <c r="AK1575" i="9"/>
  <c r="AJ1880" i="9"/>
  <c r="AI1880" i="9"/>
  <c r="AK1880" i="9"/>
  <c r="BA76" i="9"/>
  <c r="BB76" i="9"/>
  <c r="AI1542" i="9"/>
  <c r="AJ1542" i="9"/>
  <c r="AK1542" i="9"/>
  <c r="AI1795" i="9"/>
  <c r="AH1795" i="9"/>
  <c r="AA1795" i="9"/>
  <c r="AE1795" i="9"/>
  <c r="AJ1795" i="9"/>
  <c r="AK1795" i="9"/>
  <c r="AI1770" i="9"/>
  <c r="AJ1770" i="9"/>
  <c r="AK1770" i="9"/>
  <c r="AK1676" i="8"/>
  <c r="AI1676" i="8"/>
  <c r="AJ1676" i="8"/>
  <c r="AJ1850" i="8"/>
  <c r="AK1850" i="8"/>
  <c r="AI1850" i="8"/>
  <c r="AH1850" i="8"/>
  <c r="AA1850" i="8"/>
  <c r="AE1850" i="8"/>
  <c r="AK1203" i="8"/>
  <c r="AJ1203" i="8"/>
  <c r="AI1203" i="8"/>
  <c r="AH1203" i="8"/>
  <c r="AA1203" i="8"/>
  <c r="AE1203" i="8"/>
  <c r="AK909" i="8"/>
  <c r="AJ909" i="8"/>
  <c r="AI909" i="8"/>
  <c r="AI931" i="8"/>
  <c r="AH931" i="8"/>
  <c r="AA931" i="8"/>
  <c r="AE931" i="8"/>
  <c r="AK931" i="8"/>
  <c r="AJ931" i="8"/>
  <c r="AJ1351" i="8"/>
  <c r="AI1351" i="8"/>
  <c r="AH1351" i="8"/>
  <c r="AA1351" i="8"/>
  <c r="AE1351" i="8"/>
  <c r="AK1351" i="8"/>
  <c r="AK98" i="8"/>
  <c r="AI98" i="8"/>
  <c r="AJ98" i="8"/>
  <c r="AI981" i="9"/>
  <c r="AJ981" i="9"/>
  <c r="AK981" i="9"/>
  <c r="AJ1118" i="9"/>
  <c r="AI1118" i="9"/>
  <c r="AK1118" i="9"/>
  <c r="AI1326" i="9"/>
  <c r="AJ1326" i="9"/>
  <c r="AK1326" i="9"/>
  <c r="AI1693" i="9"/>
  <c r="AH1693" i="9"/>
  <c r="AA1693" i="9"/>
  <c r="AE1693" i="9"/>
  <c r="AJ1693" i="9"/>
  <c r="AK1693" i="9"/>
  <c r="AI1841" i="9"/>
  <c r="AJ1841" i="9"/>
  <c r="AK1841" i="9"/>
  <c r="BA43" i="9"/>
  <c r="AZ43" i="9"/>
  <c r="AX43" i="9"/>
  <c r="BB43" i="9"/>
  <c r="AK1649" i="8"/>
  <c r="AJ1649" i="8"/>
  <c r="AI1649" i="8"/>
  <c r="AH1649" i="8"/>
  <c r="AA1649" i="8"/>
  <c r="AE1649" i="8"/>
  <c r="AK1546" i="8"/>
  <c r="AJ1546" i="8"/>
  <c r="AI1546" i="8"/>
  <c r="AK1582" i="8"/>
  <c r="AJ1582" i="8"/>
  <c r="AI1582" i="8"/>
  <c r="AH1582" i="8"/>
  <c r="AA1582" i="8"/>
  <c r="AE1582" i="8"/>
  <c r="AK1112" i="8"/>
  <c r="AJ1112" i="8"/>
  <c r="AI1112" i="8"/>
  <c r="AI1276" i="8"/>
  <c r="AH1276" i="8"/>
  <c r="AA1276" i="8"/>
  <c r="AE1276" i="8"/>
  <c r="AK1276" i="8"/>
  <c r="AJ1276" i="8"/>
  <c r="AK1032" i="8"/>
  <c r="AJ1032" i="8"/>
  <c r="AI1032" i="8"/>
  <c r="AJ1303" i="8"/>
  <c r="AI1303" i="8"/>
  <c r="AK1303" i="8"/>
  <c r="BB72" i="8"/>
  <c r="BA72" i="8"/>
  <c r="AZ72" i="8"/>
  <c r="AX72" i="8"/>
  <c r="AI964" i="9"/>
  <c r="AJ964" i="9"/>
  <c r="AK964" i="9"/>
  <c r="AJ975" i="9"/>
  <c r="AI975" i="9"/>
  <c r="AK975" i="9"/>
  <c r="AI1524" i="9"/>
  <c r="AJ1524" i="9"/>
  <c r="AK1524" i="9"/>
  <c r="AI1487" i="9"/>
  <c r="AH1487" i="9"/>
  <c r="AA1487" i="9"/>
  <c r="AE1487" i="9"/>
  <c r="AJ1487" i="9"/>
  <c r="AK1487" i="9"/>
  <c r="AI1768" i="9"/>
  <c r="AJ1768" i="9"/>
  <c r="AK1768" i="9"/>
  <c r="AK1730" i="8"/>
  <c r="AJ1730" i="8"/>
  <c r="AI1730" i="8"/>
  <c r="AH1730" i="8"/>
  <c r="AA1730" i="8"/>
  <c r="AE1730" i="8"/>
  <c r="AK1389" i="8"/>
  <c r="AI1389" i="8"/>
  <c r="AH1389" i="8"/>
  <c r="AA1389" i="8"/>
  <c r="AE1389" i="8"/>
  <c r="AJ1389" i="8"/>
  <c r="AI1394" i="9"/>
  <c r="AH1394" i="9"/>
  <c r="AA1394" i="9"/>
  <c r="AE1394" i="9"/>
  <c r="AJ1394" i="9"/>
  <c r="AK1394" i="9"/>
  <c r="AI992" i="9"/>
  <c r="AJ992" i="9"/>
  <c r="AK992" i="9"/>
  <c r="AI1088" i="9"/>
  <c r="AH1088" i="9"/>
  <c r="AA1088" i="9"/>
  <c r="AE1088" i="9"/>
  <c r="AJ1088" i="9"/>
  <c r="AK1088" i="9"/>
  <c r="AI1221" i="9"/>
  <c r="AJ1221" i="9"/>
  <c r="AK1221" i="9"/>
  <c r="AI1232" i="9"/>
  <c r="AH1232" i="9"/>
  <c r="AA1232" i="9"/>
  <c r="AE1232" i="9"/>
  <c r="AJ1232" i="9"/>
  <c r="AK1232" i="9"/>
  <c r="AI1355" i="9"/>
  <c r="AJ1355" i="9"/>
  <c r="AK1355" i="9"/>
  <c r="AJ1399" i="9"/>
  <c r="AI1399" i="9"/>
  <c r="AH1399" i="9"/>
  <c r="AA1399" i="9"/>
  <c r="AE1399" i="9"/>
  <c r="AK1399" i="9"/>
  <c r="AI1420" i="9"/>
  <c r="AH1420" i="9"/>
  <c r="AA1420" i="9"/>
  <c r="AE1420" i="9"/>
  <c r="AJ1420" i="9"/>
  <c r="AK1420" i="9"/>
  <c r="AJ1437" i="9"/>
  <c r="AI1437" i="9"/>
  <c r="AH1437" i="9"/>
  <c r="AA1437" i="9"/>
  <c r="AE1437" i="9"/>
  <c r="AK1437" i="9"/>
  <c r="AI1694" i="9"/>
  <c r="AH1694" i="9"/>
  <c r="AA1694" i="9"/>
  <c r="AE1694" i="9"/>
  <c r="AJ1694" i="9"/>
  <c r="AK1694" i="9"/>
  <c r="AI1675" i="9"/>
  <c r="AJ1675" i="9"/>
  <c r="AK1675" i="9"/>
  <c r="AI1712" i="9"/>
  <c r="AH1712" i="9"/>
  <c r="AA1712" i="9"/>
  <c r="AE1712" i="9"/>
  <c r="AJ1712" i="9"/>
  <c r="AK1712" i="9"/>
  <c r="AI1726" i="9"/>
  <c r="AJ1726" i="9"/>
  <c r="AK1726" i="9"/>
  <c r="AJ1820" i="9"/>
  <c r="AI1820" i="9"/>
  <c r="AK1820" i="9"/>
  <c r="AI1931" i="9"/>
  <c r="AJ1931" i="9"/>
  <c r="AK1931" i="9"/>
  <c r="AI1902" i="9"/>
  <c r="AH1902" i="9"/>
  <c r="AA1902" i="9"/>
  <c r="AE1902" i="9"/>
  <c r="AJ1902" i="9"/>
  <c r="AK1902" i="9"/>
  <c r="BA83" i="9"/>
  <c r="BB83" i="9"/>
  <c r="BA64" i="9"/>
  <c r="BB64" i="9"/>
  <c r="AI943" i="9"/>
  <c r="AJ943" i="9"/>
  <c r="AK943" i="9"/>
  <c r="AI1046" i="9"/>
  <c r="AH1046" i="9"/>
  <c r="AA1046" i="9"/>
  <c r="AE1046" i="9"/>
  <c r="AJ1046" i="9"/>
  <c r="AK1046" i="9"/>
  <c r="AI1131" i="9"/>
  <c r="AJ1131" i="9"/>
  <c r="AK1131" i="9"/>
  <c r="AJ1201" i="9"/>
  <c r="AI1201" i="9"/>
  <c r="AK1201" i="9"/>
  <c r="AI1253" i="9"/>
  <c r="AJ1253" i="9"/>
  <c r="AK1253" i="9"/>
  <c r="AI1321" i="9"/>
  <c r="AH1321" i="9"/>
  <c r="AA1321" i="9"/>
  <c r="AE1321" i="9"/>
  <c r="AJ1321" i="9"/>
  <c r="AK1321" i="9"/>
  <c r="AJ1489" i="9"/>
  <c r="AI1489" i="9"/>
  <c r="AH1489" i="9"/>
  <c r="AA1489" i="9"/>
  <c r="AE1489" i="9"/>
  <c r="AK1489" i="9"/>
  <c r="AI1556" i="9"/>
  <c r="AH1556" i="9"/>
  <c r="AA1556" i="9"/>
  <c r="AE1556" i="9"/>
  <c r="AJ1556" i="9"/>
  <c r="AK1556" i="9"/>
  <c r="AI1809" i="9"/>
  <c r="AJ1809" i="9"/>
  <c r="AK1809" i="9"/>
  <c r="AI1734" i="9"/>
  <c r="AH1734" i="9"/>
  <c r="AA1734" i="9"/>
  <c r="AE1734" i="9"/>
  <c r="AJ1734" i="9"/>
  <c r="AK1734" i="9"/>
  <c r="BA55" i="9"/>
  <c r="BB55" i="9"/>
  <c r="AI994" i="9"/>
  <c r="AJ994" i="9"/>
  <c r="AK994" i="9"/>
  <c r="AI1334" i="9"/>
  <c r="AH1334" i="9"/>
  <c r="AA1334" i="9"/>
  <c r="AE1334" i="9"/>
  <c r="AJ1334" i="9"/>
  <c r="AK1334" i="9"/>
  <c r="AI1706" i="9"/>
  <c r="AJ1706" i="9"/>
  <c r="AK1706" i="9"/>
  <c r="BA77" i="9"/>
  <c r="AZ77" i="9"/>
  <c r="AX77" i="9"/>
  <c r="BB77" i="9"/>
  <c r="AK1893" i="8"/>
  <c r="AJ1893" i="8"/>
  <c r="AI1893" i="8"/>
  <c r="AH1893" i="8"/>
  <c r="AA1893" i="8"/>
  <c r="AE1893" i="8"/>
  <c r="AK1701" i="8"/>
  <c r="AJ1701" i="8"/>
  <c r="AI1701" i="8"/>
  <c r="AJ1715" i="8"/>
  <c r="AI1715" i="8"/>
  <c r="AK1715" i="8"/>
  <c r="AI1766" i="8"/>
  <c r="AH1766" i="8"/>
  <c r="AA1766" i="8"/>
  <c r="AE1766" i="8"/>
  <c r="AK1766" i="8"/>
  <c r="AJ1766" i="8"/>
  <c r="AK1708" i="8"/>
  <c r="AJ1708" i="8"/>
  <c r="AI1708" i="8"/>
  <c r="AH1708" i="8"/>
  <c r="AA1708" i="8"/>
  <c r="AE1708" i="8"/>
  <c r="AK1601" i="8"/>
  <c r="AJ1601" i="8"/>
  <c r="AI1601" i="8"/>
  <c r="AK1596" i="8"/>
  <c r="AJ1596" i="8"/>
  <c r="AI1596" i="8"/>
  <c r="AH1596" i="8"/>
  <c r="AA1596" i="8"/>
  <c r="AE1596" i="8"/>
  <c r="AK1626" i="8"/>
  <c r="AJ1626" i="8"/>
  <c r="AI1626" i="8"/>
  <c r="AJ1440" i="8"/>
  <c r="AI1440" i="8"/>
  <c r="AK1440" i="8"/>
  <c r="AK1404" i="8"/>
  <c r="AJ1404" i="8"/>
  <c r="AI1404" i="8"/>
  <c r="AK1294" i="8"/>
  <c r="AI1294" i="8"/>
  <c r="AJ1294" i="8"/>
  <c r="AK1039" i="8"/>
  <c r="AJ1039" i="8"/>
  <c r="AI1039" i="8"/>
  <c r="AK95" i="8"/>
  <c r="AJ95" i="8"/>
  <c r="AI95" i="8"/>
  <c r="AH95" i="8"/>
  <c r="AJ1191" i="8"/>
  <c r="AI1191" i="8"/>
  <c r="AH1191" i="8"/>
  <c r="AA1191" i="8"/>
  <c r="AE1191" i="8"/>
  <c r="AK1191" i="8"/>
  <c r="AK82" i="8"/>
  <c r="AI82" i="8"/>
  <c r="AJ82" i="8"/>
  <c r="BB4" i="8"/>
  <c r="BA4" i="8"/>
  <c r="AZ4" i="8"/>
  <c r="AX4" i="8"/>
  <c r="BB31" i="8"/>
  <c r="BA31" i="8"/>
  <c r="AZ31" i="8"/>
  <c r="AX31" i="8"/>
  <c r="AI120" i="9"/>
  <c r="AJ120" i="9"/>
  <c r="AK120" i="9"/>
  <c r="AI985" i="9"/>
  <c r="AH985" i="9"/>
  <c r="AA985" i="9"/>
  <c r="AE985" i="9"/>
  <c r="AJ985" i="9"/>
  <c r="AK985" i="9"/>
  <c r="AI1152" i="9"/>
  <c r="AJ1152" i="9"/>
  <c r="AK1152" i="9"/>
  <c r="AI1424" i="9"/>
  <c r="AH1424" i="9"/>
  <c r="AA1424" i="9"/>
  <c r="AE1424" i="9"/>
  <c r="AJ1424" i="9"/>
  <c r="AK1424" i="9"/>
  <c r="AJ1451" i="9"/>
  <c r="AI1451" i="9"/>
  <c r="AH1451" i="9"/>
  <c r="AA1451" i="9"/>
  <c r="AE1451" i="9"/>
  <c r="AK1451" i="9"/>
  <c r="AI1638" i="9"/>
  <c r="AH1638" i="9"/>
  <c r="AA1638" i="9"/>
  <c r="AE1638" i="9"/>
  <c r="AJ1638" i="9"/>
  <c r="AK1638" i="9"/>
  <c r="AI1610" i="9"/>
  <c r="AJ1610" i="9"/>
  <c r="AK1610" i="9"/>
  <c r="AK1859" i="8"/>
  <c r="AJ1859" i="8"/>
  <c r="AI1859" i="8"/>
  <c r="AH1859" i="8"/>
  <c r="AA1859" i="8"/>
  <c r="AE1859" i="8"/>
  <c r="AK1818" i="8"/>
  <c r="AJ1818" i="8"/>
  <c r="AI1818" i="8"/>
  <c r="AJ1707" i="8"/>
  <c r="AI1707" i="8"/>
  <c r="AK1707" i="8"/>
  <c r="AI1557" i="8"/>
  <c r="AK1557" i="8"/>
  <c r="AJ1557" i="8"/>
  <c r="AJ1496" i="8"/>
  <c r="AI1496" i="8"/>
  <c r="AK1496" i="8"/>
  <c r="AK1475" i="8"/>
  <c r="AJ1475" i="8"/>
  <c r="AI1475" i="8"/>
  <c r="AK1462" i="8"/>
  <c r="AJ1462" i="8"/>
  <c r="AI1462" i="8"/>
  <c r="AH1462" i="8"/>
  <c r="AA1462" i="8"/>
  <c r="AE1462" i="8"/>
  <c r="AK1099" i="8"/>
  <c r="AJ1099" i="8"/>
  <c r="AI1099" i="8"/>
  <c r="AJ1103" i="8"/>
  <c r="AI1103" i="8"/>
  <c r="AK1103" i="8"/>
  <c r="AK970" i="8"/>
  <c r="AJ970" i="8"/>
  <c r="AI970" i="8"/>
  <c r="AK997" i="8"/>
  <c r="AJ997" i="8"/>
  <c r="AI997" i="8"/>
  <c r="AH997" i="8"/>
  <c r="AA997" i="8"/>
  <c r="AE997" i="8"/>
  <c r="AI116" i="8"/>
  <c r="AK116" i="8"/>
  <c r="AJ116" i="8"/>
  <c r="AJ115" i="8"/>
  <c r="AI115" i="8"/>
  <c r="AK115" i="8"/>
  <c r="AK1009" i="8"/>
  <c r="AJ1009" i="8"/>
  <c r="AI1009" i="8"/>
  <c r="AK25" i="8"/>
  <c r="AJ25" i="8"/>
  <c r="AI25" i="8"/>
  <c r="AH25" i="8"/>
  <c r="AJ131" i="8"/>
  <c r="AI131" i="8"/>
  <c r="AH131" i="8"/>
  <c r="AK131" i="8"/>
  <c r="AI27" i="9"/>
  <c r="AJ27" i="9"/>
  <c r="AH27" i="9"/>
  <c r="AK27" i="9"/>
  <c r="AI75" i="9"/>
  <c r="AJ75" i="9"/>
  <c r="AK75" i="9"/>
  <c r="AI86" i="9"/>
  <c r="AH86" i="9"/>
  <c r="AJ86" i="9"/>
  <c r="AK86" i="9"/>
  <c r="AI1054" i="9"/>
  <c r="AJ1054" i="9"/>
  <c r="AK1054" i="9"/>
  <c r="AI1119" i="9"/>
  <c r="AH1119" i="9"/>
  <c r="AA1119" i="9"/>
  <c r="AE1119" i="9"/>
  <c r="AJ1119" i="9"/>
  <c r="AK1119" i="9"/>
  <c r="AI1133" i="9"/>
  <c r="AJ1133" i="9"/>
  <c r="AK1133" i="9"/>
  <c r="AI1211" i="9"/>
  <c r="AH1211" i="9"/>
  <c r="AA1211" i="9"/>
  <c r="AE1211" i="9"/>
  <c r="AJ1211" i="9"/>
  <c r="AK1211" i="9"/>
  <c r="AI1178" i="9"/>
  <c r="AJ1178" i="9"/>
  <c r="AK1178" i="9"/>
  <c r="AI1285" i="9"/>
  <c r="AH1285" i="9"/>
  <c r="AA1285" i="9"/>
  <c r="AE1285" i="9"/>
  <c r="AJ1285" i="9"/>
  <c r="AK1285" i="9"/>
  <c r="AI1258" i="9"/>
  <c r="AJ1258" i="9"/>
  <c r="AK1258" i="9"/>
  <c r="AI1281" i="9"/>
  <c r="AJ1281" i="9"/>
  <c r="AH1281" i="9"/>
  <c r="AA1281" i="9"/>
  <c r="AE1281" i="9"/>
  <c r="AK1281" i="9"/>
  <c r="AI1491" i="9"/>
  <c r="AJ1491" i="9"/>
  <c r="AK1491" i="9"/>
  <c r="AJ1577" i="9"/>
  <c r="AI1577" i="9"/>
  <c r="AK1577" i="9"/>
  <c r="AI1664" i="9"/>
  <c r="AJ1664" i="9"/>
  <c r="AK1664" i="9"/>
  <c r="AI1824" i="9"/>
  <c r="AH1824" i="9"/>
  <c r="AA1824" i="9"/>
  <c r="AE1824" i="9"/>
  <c r="AJ1824" i="9"/>
  <c r="AK1824" i="9"/>
  <c r="AI1742" i="9"/>
  <c r="AJ1742" i="9"/>
  <c r="AK1742" i="9"/>
  <c r="AI1821" i="9"/>
  <c r="AJ1821" i="9"/>
  <c r="AH1821" i="9"/>
  <c r="AA1821" i="9"/>
  <c r="AE1821" i="9"/>
  <c r="AK1821" i="9"/>
  <c r="BA31" i="9"/>
  <c r="BB31" i="9"/>
  <c r="AI1889" i="9"/>
  <c r="AJ1889" i="9"/>
  <c r="AK1889" i="9"/>
  <c r="AI1935" i="9"/>
  <c r="AH1935" i="9"/>
  <c r="AA1935" i="9"/>
  <c r="AE1935" i="9"/>
  <c r="AJ1935" i="9"/>
  <c r="AK1935" i="9"/>
  <c r="AI1901" i="9"/>
  <c r="AJ1901" i="9"/>
  <c r="AK1901" i="9"/>
  <c r="BA38" i="9"/>
  <c r="AZ38" i="9"/>
  <c r="AX38" i="9"/>
  <c r="BB38" i="9"/>
  <c r="BA104" i="9"/>
  <c r="AZ104" i="9"/>
  <c r="AX104" i="9"/>
  <c r="BB104" i="9"/>
  <c r="AI1468" i="9"/>
  <c r="AH1468" i="9"/>
  <c r="AA1468" i="9"/>
  <c r="AE1468" i="9"/>
  <c r="AJ1468" i="9"/>
  <c r="AK1468" i="9"/>
  <c r="AI1833" i="9"/>
  <c r="AJ1833" i="9"/>
  <c r="AK1833" i="9"/>
  <c r="BA15" i="9"/>
  <c r="AZ15" i="9"/>
  <c r="AX15" i="9"/>
  <c r="BB15" i="9"/>
  <c r="AK1912" i="8"/>
  <c r="AJ1912" i="8"/>
  <c r="AI1912" i="8"/>
  <c r="AH1912" i="8"/>
  <c r="AA1912" i="8"/>
  <c r="AE1912" i="8"/>
  <c r="AJ1687" i="8"/>
  <c r="AI1687" i="8"/>
  <c r="AH1687" i="8"/>
  <c r="AA1687" i="8"/>
  <c r="AE1687" i="8"/>
  <c r="AK1687" i="8"/>
  <c r="AK1059" i="8"/>
  <c r="AJ1059" i="8"/>
  <c r="AI1059" i="8"/>
  <c r="AH1059" i="8"/>
  <c r="AA1059" i="8"/>
  <c r="AE1059" i="8"/>
  <c r="AI1056" i="9"/>
  <c r="AJ1056" i="9"/>
  <c r="AK1056" i="9"/>
  <c r="AI1766" i="9"/>
  <c r="AH1766" i="9"/>
  <c r="AA1766" i="9"/>
  <c r="AE1766" i="9"/>
  <c r="AJ1766" i="9"/>
  <c r="AK1766" i="9"/>
  <c r="AI1890" i="9"/>
  <c r="AJ1890" i="9"/>
  <c r="AK1890" i="9"/>
  <c r="AK1941" i="8"/>
  <c r="AJ1941" i="8"/>
  <c r="AI1941" i="8"/>
  <c r="AH1941" i="8"/>
  <c r="AA1941" i="8"/>
  <c r="AE1941" i="8"/>
  <c r="AK1749" i="8"/>
  <c r="AJ1749" i="8"/>
  <c r="AI1749" i="8"/>
  <c r="AK1585" i="8"/>
  <c r="AJ1585" i="8"/>
  <c r="AI1585" i="8"/>
  <c r="AH1585" i="8"/>
  <c r="AA1585" i="8"/>
  <c r="AE1585" i="8"/>
  <c r="AK1516" i="8"/>
  <c r="AJ1516" i="8"/>
  <c r="AI1516" i="8"/>
  <c r="AK1482" i="8"/>
  <c r="AJ1482" i="8"/>
  <c r="AI1482" i="8"/>
  <c r="AH1482" i="8"/>
  <c r="AA1482" i="8"/>
  <c r="AE1482" i="8"/>
  <c r="AI1485" i="8"/>
  <c r="AK1485" i="8"/>
  <c r="AJ1485" i="8"/>
  <c r="AH1485" i="8"/>
  <c r="AA1485" i="8"/>
  <c r="AE1485" i="8"/>
  <c r="AK959" i="8"/>
  <c r="AJ959" i="8"/>
  <c r="AI959" i="8"/>
  <c r="AH959" i="8"/>
  <c r="AA959" i="8"/>
  <c r="AE959" i="8"/>
  <c r="AK968" i="8"/>
  <c r="AJ968" i="8"/>
  <c r="AI968" i="8"/>
  <c r="AK972" i="8"/>
  <c r="AJ972" i="8"/>
  <c r="AI972" i="8"/>
  <c r="AH972" i="8"/>
  <c r="AA972" i="8"/>
  <c r="AE972" i="8"/>
  <c r="AK81" i="8"/>
  <c r="AJ81" i="8"/>
  <c r="AI81" i="8"/>
  <c r="AI1001" i="9"/>
  <c r="AH1001" i="9"/>
  <c r="AA1001" i="9"/>
  <c r="AE1001" i="9"/>
  <c r="AJ1001" i="9"/>
  <c r="AK1001" i="9"/>
  <c r="AI998" i="9"/>
  <c r="AJ998" i="9"/>
  <c r="AK998" i="9"/>
  <c r="AJ1267" i="9"/>
  <c r="AI1267" i="9"/>
  <c r="AK1267" i="9"/>
  <c r="AJ1600" i="8"/>
  <c r="AI1600" i="8"/>
  <c r="AH1600" i="8"/>
  <c r="AA1600" i="8"/>
  <c r="AE1600" i="8"/>
  <c r="AK1600" i="8"/>
  <c r="AI1587" i="9"/>
  <c r="AH1587" i="9"/>
  <c r="AA1587" i="9"/>
  <c r="AE1587" i="9"/>
  <c r="AJ1587" i="9"/>
  <c r="AK1587" i="9"/>
  <c r="AK929" i="8"/>
  <c r="AJ929" i="8"/>
  <c r="AI929" i="8"/>
  <c r="AI977" i="9"/>
  <c r="AJ977" i="9"/>
  <c r="AH977" i="9"/>
  <c r="AA977" i="9"/>
  <c r="AE977" i="9"/>
  <c r="AK977" i="9"/>
  <c r="BB10" i="8"/>
  <c r="BA10" i="8"/>
  <c r="AI1055" i="9"/>
  <c r="AJ1055" i="9"/>
  <c r="AK1055" i="9"/>
  <c r="AJ1044" i="9"/>
  <c r="AI1044" i="9"/>
  <c r="AK1044" i="9"/>
  <c r="AJ1084" i="9"/>
  <c r="AI1084" i="9"/>
  <c r="AH1084" i="9"/>
  <c r="AA1084" i="9"/>
  <c r="AE1084" i="9"/>
  <c r="AK1084" i="9"/>
  <c r="AI1175" i="9"/>
  <c r="AH1175" i="9"/>
  <c r="AA1175" i="9"/>
  <c r="AE1175" i="9"/>
  <c r="AJ1175" i="9"/>
  <c r="AK1175" i="9"/>
  <c r="AI1228" i="9"/>
  <c r="AJ1228" i="9"/>
  <c r="AK1228" i="9"/>
  <c r="AJ1247" i="9"/>
  <c r="AI1247" i="9"/>
  <c r="AH1247" i="9"/>
  <c r="AA1247" i="9"/>
  <c r="AE1247" i="9"/>
  <c r="AK1247" i="9"/>
  <c r="AI1313" i="9"/>
  <c r="AH1313" i="9"/>
  <c r="AA1313" i="9"/>
  <c r="AE1313" i="9"/>
  <c r="AJ1313" i="9"/>
  <c r="AK1313" i="9"/>
  <c r="AI1379" i="9"/>
  <c r="AJ1379" i="9"/>
  <c r="AK1379" i="9"/>
  <c r="AJ1405" i="9"/>
  <c r="AI1405" i="9"/>
  <c r="AK1405" i="9"/>
  <c r="AI1520" i="9"/>
  <c r="AJ1520" i="9"/>
  <c r="AK1520" i="9"/>
  <c r="AI1676" i="9"/>
  <c r="AH1676" i="9"/>
  <c r="AA1676" i="9"/>
  <c r="AE1676" i="9"/>
  <c r="AJ1676" i="9"/>
  <c r="AK1676" i="9"/>
  <c r="AI1541" i="9"/>
  <c r="AJ1541" i="9"/>
  <c r="AK1541" i="9"/>
  <c r="AJ1625" i="9"/>
  <c r="AI1625" i="9"/>
  <c r="AK1625" i="9"/>
  <c r="AI1647" i="9"/>
  <c r="AJ1647" i="9"/>
  <c r="AK1647" i="9"/>
  <c r="AI1873" i="9"/>
  <c r="AH1873" i="9"/>
  <c r="AA1873" i="9"/>
  <c r="AE1873" i="9"/>
  <c r="AJ1873" i="9"/>
  <c r="AK1873" i="9"/>
  <c r="AI1919" i="9"/>
  <c r="AJ1919" i="9"/>
  <c r="AK1919" i="9"/>
  <c r="AI962" i="9"/>
  <c r="AH962" i="9"/>
  <c r="AA962" i="9"/>
  <c r="AE962" i="9"/>
  <c r="AJ962" i="9"/>
  <c r="AK962" i="9"/>
  <c r="AI973" i="9"/>
  <c r="AJ973" i="9"/>
  <c r="AK973" i="9"/>
  <c r="AI1148" i="9"/>
  <c r="AH1148" i="9"/>
  <c r="AA1148" i="9"/>
  <c r="AE1148" i="9"/>
  <c r="AJ1148" i="9"/>
  <c r="AK1148" i="9"/>
  <c r="AI1366" i="9"/>
  <c r="AJ1366" i="9"/>
  <c r="AK1366" i="9"/>
  <c r="AI1574" i="9"/>
  <c r="AH1574" i="9"/>
  <c r="AA1574" i="9"/>
  <c r="AE1574" i="9"/>
  <c r="AJ1574" i="9"/>
  <c r="AK1574" i="9"/>
  <c r="AI1684" i="9"/>
  <c r="AJ1684" i="9"/>
  <c r="AK1684" i="9"/>
  <c r="AI1749" i="9"/>
  <c r="AJ1749" i="9"/>
  <c r="AH1749" i="9"/>
  <c r="AA1749" i="9"/>
  <c r="AE1749" i="9"/>
  <c r="AK1749" i="9"/>
  <c r="AI1771" i="9"/>
  <c r="AJ1771" i="9"/>
  <c r="AK1771" i="9"/>
  <c r="AI1818" i="9"/>
  <c r="AH1818" i="9"/>
  <c r="AA1818" i="9"/>
  <c r="AE1818" i="9"/>
  <c r="AJ1818" i="9"/>
  <c r="AK1818" i="9"/>
  <c r="AJ1860" i="9"/>
  <c r="AI1860" i="9"/>
  <c r="AH1860" i="9"/>
  <c r="AA1860" i="9"/>
  <c r="AE1860" i="9"/>
  <c r="AK1860" i="9"/>
  <c r="AI1857" i="8"/>
  <c r="AK1857" i="8"/>
  <c r="AJ1857" i="8"/>
  <c r="AK1944" i="8"/>
  <c r="AJ1944" i="8"/>
  <c r="AI1944" i="8"/>
  <c r="AK1698" i="8"/>
  <c r="AJ1698" i="8"/>
  <c r="AI1698" i="8"/>
  <c r="AH1698" i="8"/>
  <c r="AA1698" i="8"/>
  <c r="AE1698" i="8"/>
  <c r="AK1846" i="8"/>
  <c r="AJ1846" i="8"/>
  <c r="AI1846" i="8"/>
  <c r="AK1427" i="8"/>
  <c r="AJ1427" i="8"/>
  <c r="AI1427" i="8"/>
  <c r="AH1427" i="8"/>
  <c r="AA1427" i="8"/>
  <c r="AE1427" i="8"/>
  <c r="AJ1632" i="8"/>
  <c r="AI1632" i="8"/>
  <c r="AH1632" i="8"/>
  <c r="AA1632" i="8"/>
  <c r="AE1632" i="8"/>
  <c r="AK1632" i="8"/>
  <c r="AK1483" i="8"/>
  <c r="AJ1483" i="8"/>
  <c r="AI1483" i="8"/>
  <c r="AH1483" i="8"/>
  <c r="AA1483" i="8"/>
  <c r="AE1483" i="8"/>
  <c r="AK1064" i="8"/>
  <c r="AJ1064" i="8"/>
  <c r="AI1064" i="8"/>
  <c r="AI1228" i="8"/>
  <c r="AK1228" i="8"/>
  <c r="AJ1228" i="8"/>
  <c r="AK1282" i="8"/>
  <c r="AJ1282" i="8"/>
  <c r="AI1282" i="8"/>
  <c r="AK975" i="8"/>
  <c r="AJ975" i="8"/>
  <c r="AI975" i="8"/>
  <c r="AH975" i="8"/>
  <c r="AA975" i="8"/>
  <c r="AE975" i="8"/>
  <c r="BB108" i="8"/>
  <c r="BA108" i="8"/>
  <c r="AZ108" i="8"/>
  <c r="AX108" i="8"/>
  <c r="AK1122" i="8"/>
  <c r="AJ1122" i="8"/>
  <c r="AI1122" i="8"/>
  <c r="BB2" i="8"/>
  <c r="BA2" i="8"/>
  <c r="BB54" i="8"/>
  <c r="BA54" i="8"/>
  <c r="AI924" i="9"/>
  <c r="AJ924" i="9"/>
  <c r="AH924" i="9"/>
  <c r="AA924" i="9"/>
  <c r="AE924" i="9"/>
  <c r="AK924" i="9"/>
  <c r="AI1063" i="9"/>
  <c r="AJ1063" i="9"/>
  <c r="AK1063" i="9"/>
  <c r="AI1229" i="9"/>
  <c r="AH1229" i="9"/>
  <c r="AA1229" i="9"/>
  <c r="AE1229" i="9"/>
  <c r="AJ1229" i="9"/>
  <c r="AK1229" i="9"/>
  <c r="AI1327" i="9"/>
  <c r="AJ1327" i="9"/>
  <c r="AK1327" i="9"/>
  <c r="AI1306" i="9"/>
  <c r="AH1306" i="9"/>
  <c r="AA1306" i="9"/>
  <c r="AE1306" i="9"/>
  <c r="AJ1306" i="9"/>
  <c r="AK1306" i="9"/>
  <c r="AI1426" i="9"/>
  <c r="AJ1426" i="9"/>
  <c r="AK1426" i="9"/>
  <c r="AI1382" i="9"/>
  <c r="AH1382" i="9"/>
  <c r="AA1382" i="9"/>
  <c r="AE1382" i="9"/>
  <c r="AJ1382" i="9"/>
  <c r="AK1382" i="9"/>
  <c r="AI1477" i="9"/>
  <c r="AJ1477" i="9"/>
  <c r="AK1477" i="9"/>
  <c r="AI1592" i="9"/>
  <c r="AH1592" i="9"/>
  <c r="AA1592" i="9"/>
  <c r="AE1592" i="9"/>
  <c r="AJ1592" i="9"/>
  <c r="AK1592" i="9"/>
  <c r="AK1894" i="8"/>
  <c r="AJ1894" i="8"/>
  <c r="AI1894" i="8"/>
  <c r="AJ1892" i="8"/>
  <c r="AI1892" i="8"/>
  <c r="AK1892" i="8"/>
  <c r="AK1757" i="8"/>
  <c r="AJ1757" i="8"/>
  <c r="AI1757" i="8"/>
  <c r="AK1764" i="8"/>
  <c r="AJ1764" i="8"/>
  <c r="AI1764" i="8"/>
  <c r="AH1764" i="8"/>
  <c r="AA1764" i="8"/>
  <c r="AE1764" i="8"/>
  <c r="AI1654" i="8"/>
  <c r="AH1654" i="8"/>
  <c r="AA1654" i="8"/>
  <c r="AE1654" i="8"/>
  <c r="AK1654" i="8"/>
  <c r="AJ1654" i="8"/>
  <c r="AK1460" i="8"/>
  <c r="AJ1460" i="8"/>
  <c r="AI1460" i="8"/>
  <c r="AH1460" i="8"/>
  <c r="AA1460" i="8"/>
  <c r="AE1460" i="8"/>
  <c r="AK1519" i="8"/>
  <c r="AJ1519" i="8"/>
  <c r="AI1519" i="8"/>
  <c r="AK1554" i="8"/>
  <c r="AJ1554" i="8"/>
  <c r="AI1554" i="8"/>
  <c r="AH1554" i="8"/>
  <c r="AA1554" i="8"/>
  <c r="AE1554" i="8"/>
  <c r="AJ1729" i="8"/>
  <c r="AI1729" i="8"/>
  <c r="AH1729" i="8"/>
  <c r="AA1729" i="8"/>
  <c r="AE1729" i="8"/>
  <c r="AK1729" i="8"/>
  <c r="AK1406" i="8"/>
  <c r="AJ1406" i="8"/>
  <c r="AI1406" i="8"/>
  <c r="AH1406" i="8"/>
  <c r="AA1406" i="8"/>
  <c r="AE1406" i="8"/>
  <c r="AK1248" i="8"/>
  <c r="AJ1248" i="8"/>
  <c r="AI1248" i="8"/>
  <c r="AK1350" i="8"/>
  <c r="AI1350" i="8"/>
  <c r="AJ1350" i="8"/>
  <c r="AK1094" i="8"/>
  <c r="AJ1094" i="8"/>
  <c r="AI1094" i="8"/>
  <c r="AJ1153" i="8"/>
  <c r="AI1153" i="8"/>
  <c r="AK1153" i="8"/>
  <c r="AK1338" i="8"/>
  <c r="AJ1338" i="8"/>
  <c r="AI1338" i="8"/>
  <c r="AK1146" i="8"/>
  <c r="AJ1146" i="8"/>
  <c r="AI1146" i="8"/>
  <c r="AH1146" i="8"/>
  <c r="AA1146" i="8"/>
  <c r="AE1146" i="8"/>
  <c r="BB107" i="8"/>
  <c r="BA107" i="8"/>
  <c r="AZ107" i="8"/>
  <c r="AX107" i="8"/>
  <c r="AI89" i="8"/>
  <c r="AK89" i="8"/>
  <c r="AJ89" i="8"/>
  <c r="AK945" i="8"/>
  <c r="AJ945" i="8"/>
  <c r="AI945" i="8"/>
  <c r="AH945" i="8"/>
  <c r="AA945" i="8"/>
  <c r="AE945" i="8"/>
  <c r="AI1068" i="8"/>
  <c r="AJ1068" i="8"/>
  <c r="AK1068" i="8"/>
  <c r="AK75" i="8"/>
  <c r="AJ75" i="8"/>
  <c r="AI75" i="8"/>
  <c r="AH75" i="8"/>
  <c r="BB43" i="8"/>
  <c r="BA43" i="8"/>
  <c r="AZ43" i="8"/>
  <c r="AX43" i="8"/>
  <c r="BB60" i="8"/>
  <c r="BA60" i="8"/>
  <c r="AZ60" i="8"/>
  <c r="AX60" i="8"/>
  <c r="AI42" i="9"/>
  <c r="AJ42" i="9"/>
  <c r="AK42" i="9"/>
  <c r="AI910" i="9"/>
  <c r="AH910" i="9"/>
  <c r="AA910" i="9"/>
  <c r="AE910" i="9"/>
  <c r="AJ910" i="9"/>
  <c r="AK910" i="9"/>
  <c r="AJ947" i="9"/>
  <c r="AI947" i="9"/>
  <c r="AH947" i="9"/>
  <c r="AA947" i="9"/>
  <c r="AE947" i="9"/>
  <c r="AK947" i="9"/>
  <c r="AJ1100" i="9"/>
  <c r="AI1100" i="9"/>
  <c r="AK1100" i="9"/>
  <c r="AI1191" i="9"/>
  <c r="AJ1191" i="9"/>
  <c r="AK1191" i="9"/>
  <c r="AI1164" i="9"/>
  <c r="AJ1164" i="9"/>
  <c r="AH1164" i="9"/>
  <c r="AA1164" i="9"/>
  <c r="AE1164" i="9"/>
  <c r="AK1164" i="9"/>
  <c r="AJ1323" i="9"/>
  <c r="AI1323" i="9"/>
  <c r="AH1323" i="9"/>
  <c r="AA1323" i="9"/>
  <c r="AE1323" i="9"/>
  <c r="AK1323" i="9"/>
  <c r="AI1332" i="9"/>
  <c r="AH1332" i="9"/>
  <c r="AA1332" i="9"/>
  <c r="AE1332" i="9"/>
  <c r="AJ1332" i="9"/>
  <c r="AK1332" i="9"/>
  <c r="AI1368" i="9"/>
  <c r="AJ1368" i="9"/>
  <c r="AK1368" i="9"/>
  <c r="AJ1421" i="9"/>
  <c r="AI1421" i="9"/>
  <c r="AK1421" i="9"/>
  <c r="AJ1497" i="9"/>
  <c r="AI1497" i="9"/>
  <c r="AH1497" i="9"/>
  <c r="AA1497" i="9"/>
  <c r="AE1497" i="9"/>
  <c r="AK1497" i="9"/>
  <c r="AI1646" i="9"/>
  <c r="AH1646" i="9"/>
  <c r="AA1646" i="9"/>
  <c r="AE1646" i="9"/>
  <c r="AJ1646" i="9"/>
  <c r="AK1646" i="9"/>
  <c r="AI1563" i="9"/>
  <c r="AJ1563" i="9"/>
  <c r="AK1563" i="9"/>
  <c r="AI1567" i="9"/>
  <c r="AH1567" i="9"/>
  <c r="AA1567" i="9"/>
  <c r="AE1567" i="9"/>
  <c r="AJ1567" i="9"/>
  <c r="AK1567" i="9"/>
  <c r="AI1719" i="9"/>
  <c r="AJ1719" i="9"/>
  <c r="AK1719" i="9"/>
  <c r="AI1715" i="9"/>
  <c r="AJ1715" i="9"/>
  <c r="AH1715" i="9"/>
  <c r="AA1715" i="9"/>
  <c r="AE1715" i="9"/>
  <c r="AK1715" i="9"/>
  <c r="AI1876" i="9"/>
  <c r="AJ1876" i="9"/>
  <c r="AK1876" i="9"/>
  <c r="BA25" i="9"/>
  <c r="AZ25" i="9"/>
  <c r="AX25" i="9"/>
  <c r="BB25" i="9"/>
  <c r="BA98" i="9"/>
  <c r="AZ98" i="9"/>
  <c r="AX98" i="9"/>
  <c r="BB98" i="9"/>
  <c r="AI1874" i="9"/>
  <c r="AH1874" i="9"/>
  <c r="AA1874" i="9"/>
  <c r="AE1874" i="9"/>
  <c r="AJ1874" i="9"/>
  <c r="AK1874" i="9"/>
  <c r="BA78" i="9"/>
  <c r="BB78" i="9"/>
  <c r="AI1301" i="9"/>
  <c r="AJ1301" i="9"/>
  <c r="AK1301" i="9"/>
  <c r="AK1652" i="8"/>
  <c r="AJ1652" i="8"/>
  <c r="AI1652" i="8"/>
  <c r="AH1652" i="8"/>
  <c r="AA1652" i="8"/>
  <c r="AE1652" i="8"/>
  <c r="AK1579" i="8"/>
  <c r="AJ1579" i="8"/>
  <c r="AI1579" i="8"/>
  <c r="AK1352" i="8"/>
  <c r="AJ1352" i="8"/>
  <c r="AI1352" i="8"/>
  <c r="AH1352" i="8"/>
  <c r="AA1352" i="8"/>
  <c r="AE1352" i="8"/>
  <c r="AK1139" i="8"/>
  <c r="AJ1139" i="8"/>
  <c r="AI1139" i="8"/>
  <c r="AJ1257" i="8"/>
  <c r="AI1257" i="8"/>
  <c r="AK1257" i="8"/>
  <c r="AK943" i="8"/>
  <c r="AJ943" i="8"/>
  <c r="AI943" i="8"/>
  <c r="AI108" i="9"/>
  <c r="AH108" i="9"/>
  <c r="AJ108" i="9"/>
  <c r="AK108" i="9"/>
  <c r="AI1140" i="9"/>
  <c r="AJ1140" i="9"/>
  <c r="AK1140" i="9"/>
  <c r="AK1851" i="8"/>
  <c r="AJ1851" i="8"/>
  <c r="AI1851" i="8"/>
  <c r="AH1851" i="8"/>
  <c r="AA1851" i="8"/>
  <c r="AE1851" i="8"/>
  <c r="AK1704" i="8"/>
  <c r="AI1704" i="8"/>
  <c r="AH1704" i="8"/>
  <c r="AA1704" i="8"/>
  <c r="AE1704" i="8"/>
  <c r="AJ1704" i="8"/>
  <c r="AJ1890" i="8"/>
  <c r="AI1890" i="8"/>
  <c r="AK1890" i="8"/>
  <c r="AI1903" i="8"/>
  <c r="AK1903" i="8"/>
  <c r="AJ1903" i="8"/>
  <c r="AK1403" i="8"/>
  <c r="AJ1403" i="8"/>
  <c r="AI1403" i="8"/>
  <c r="AH1403" i="8"/>
  <c r="AA1403" i="8"/>
  <c r="AE1403" i="8"/>
  <c r="AK1304" i="8"/>
  <c r="AJ1304" i="8"/>
  <c r="AI1304" i="8"/>
  <c r="AK962" i="8"/>
  <c r="AJ962" i="8"/>
  <c r="AI962" i="8"/>
  <c r="AH962" i="8"/>
  <c r="AA962" i="8"/>
  <c r="AE962" i="8"/>
  <c r="AK925" i="8"/>
  <c r="AJ925" i="8"/>
  <c r="AI925" i="8"/>
  <c r="AJ950" i="8"/>
  <c r="AI950" i="8"/>
  <c r="AK950" i="8"/>
  <c r="BB50" i="8"/>
  <c r="BA50" i="8"/>
  <c r="AZ50" i="8"/>
  <c r="AX50" i="8"/>
  <c r="AI22" i="8"/>
  <c r="AK22" i="8"/>
  <c r="AJ22" i="8"/>
  <c r="AJ135" i="8"/>
  <c r="AI135" i="8"/>
  <c r="AK135" i="8"/>
  <c r="AI52" i="9"/>
  <c r="AJ52" i="9"/>
  <c r="AK52" i="9"/>
  <c r="AI1083" i="9"/>
  <c r="AH1083" i="9"/>
  <c r="AA1083" i="9"/>
  <c r="AE1083" i="9"/>
  <c r="AJ1083" i="9"/>
  <c r="AK1083" i="9"/>
  <c r="AJ1149" i="9"/>
  <c r="AI1149" i="9"/>
  <c r="AH1149" i="9"/>
  <c r="AA1149" i="9"/>
  <c r="AE1149" i="9"/>
  <c r="AK1149" i="9"/>
  <c r="AJ1275" i="9"/>
  <c r="AI1275" i="9"/>
  <c r="AK1275" i="9"/>
  <c r="AI1892" i="9"/>
  <c r="AJ1892" i="9"/>
  <c r="AK1892" i="9"/>
  <c r="AK1505" i="8"/>
  <c r="AJ1505" i="8"/>
  <c r="AI1505" i="8"/>
  <c r="AH1505" i="8"/>
  <c r="AA1505" i="8"/>
  <c r="AE1505" i="8"/>
  <c r="AI1103" i="9"/>
  <c r="AH1103" i="9"/>
  <c r="AA1103" i="9"/>
  <c r="AE1103" i="9"/>
  <c r="AJ1103" i="9"/>
  <c r="AK1103" i="9"/>
  <c r="AJ1064" i="9"/>
  <c r="AI1064" i="9"/>
  <c r="AH1064" i="9"/>
  <c r="AA1064" i="9"/>
  <c r="AE1064" i="9"/>
  <c r="AK1064" i="9"/>
  <c r="AI1158" i="9"/>
  <c r="AH1158" i="9"/>
  <c r="AA1158" i="9"/>
  <c r="AE1158" i="9"/>
  <c r="AJ1158" i="9"/>
  <c r="AK1158" i="9"/>
  <c r="AJ1195" i="9"/>
  <c r="AI1195" i="9"/>
  <c r="AH1195" i="9"/>
  <c r="AA1195" i="9"/>
  <c r="AE1195" i="9"/>
  <c r="AK1195" i="9"/>
  <c r="AI1376" i="9"/>
  <c r="AJ1376" i="9"/>
  <c r="AK1376" i="9"/>
  <c r="AI1443" i="9"/>
  <c r="AJ1443" i="9"/>
  <c r="AH1443" i="9"/>
  <c r="AA1443" i="9"/>
  <c r="AE1443" i="9"/>
  <c r="AK1443" i="9"/>
  <c r="AI1500" i="9"/>
  <c r="AJ1500" i="9"/>
  <c r="AK1500" i="9"/>
  <c r="AI1498" i="9"/>
  <c r="AH1498" i="9"/>
  <c r="AA1498" i="9"/>
  <c r="AE1498" i="9"/>
  <c r="AJ1498" i="9"/>
  <c r="AK1498" i="9"/>
  <c r="AI1566" i="9"/>
  <c r="AJ1566" i="9"/>
  <c r="AK1566" i="9"/>
  <c r="AI1589" i="9"/>
  <c r="AH1589" i="9"/>
  <c r="AA1589" i="9"/>
  <c r="AE1589" i="9"/>
  <c r="AJ1589" i="9"/>
  <c r="AK1589" i="9"/>
  <c r="AI1737" i="9"/>
  <c r="AJ1737" i="9"/>
  <c r="AK1737" i="9"/>
  <c r="AI1808" i="9"/>
  <c r="AH1808" i="9"/>
  <c r="AA1808" i="9"/>
  <c r="AE1808" i="9"/>
  <c r="AJ1808" i="9"/>
  <c r="AK1808" i="9"/>
  <c r="AI1790" i="9"/>
  <c r="AJ1790" i="9"/>
  <c r="AK1790" i="9"/>
  <c r="AI1805" i="9"/>
  <c r="AH1805" i="9"/>
  <c r="AA1805" i="9"/>
  <c r="AE1805" i="9"/>
  <c r="AJ1805" i="9"/>
  <c r="AK1805" i="9"/>
  <c r="AI1937" i="9"/>
  <c r="AJ1937" i="9"/>
  <c r="AK1937" i="9"/>
  <c r="BA105" i="9"/>
  <c r="AZ105" i="9"/>
  <c r="AX105" i="9"/>
  <c r="BB105" i="9"/>
  <c r="AI1834" i="9"/>
  <c r="AH1834" i="9"/>
  <c r="AA1834" i="9"/>
  <c r="AE1834" i="9"/>
  <c r="AJ1834" i="9"/>
  <c r="AK1834" i="9"/>
  <c r="AI1049" i="9"/>
  <c r="AJ1049" i="9"/>
  <c r="AK1049" i="9"/>
  <c r="AI995" i="9"/>
  <c r="AH995" i="9"/>
  <c r="AA995" i="9"/>
  <c r="AE995" i="9"/>
  <c r="AJ995" i="9"/>
  <c r="AK995" i="9"/>
  <c r="AI1236" i="9"/>
  <c r="AJ1236" i="9"/>
  <c r="AK1236" i="9"/>
  <c r="AI1240" i="9"/>
  <c r="AH1240" i="9"/>
  <c r="AA1240" i="9"/>
  <c r="AE1240" i="9"/>
  <c r="AJ1240" i="9"/>
  <c r="AK1240" i="9"/>
  <c r="AJ1315" i="9"/>
  <c r="AI1315" i="9"/>
  <c r="AH1315" i="9"/>
  <c r="AA1315" i="9"/>
  <c r="AE1315" i="9"/>
  <c r="AK1315" i="9"/>
  <c r="AI1297" i="9"/>
  <c r="AH1297" i="9"/>
  <c r="AA1297" i="9"/>
  <c r="AE1297" i="9"/>
  <c r="AJ1297" i="9"/>
  <c r="AK1297" i="9"/>
  <c r="AI1387" i="9"/>
  <c r="AJ1387" i="9"/>
  <c r="AK1387" i="9"/>
  <c r="AI1619" i="9"/>
  <c r="AH1619" i="9"/>
  <c r="AA1619" i="9"/>
  <c r="AE1619" i="9"/>
  <c r="AJ1619" i="9"/>
  <c r="AK1619" i="9"/>
  <c r="AJ1569" i="9"/>
  <c r="AI1569" i="9"/>
  <c r="AH1569" i="9"/>
  <c r="AA1569" i="9"/>
  <c r="AE1569" i="9"/>
  <c r="AK1569" i="9"/>
  <c r="AI1932" i="9"/>
  <c r="AH1932" i="9"/>
  <c r="AA1932" i="9"/>
  <c r="AE1932" i="9"/>
  <c r="AJ1932" i="9"/>
  <c r="AK1932" i="9"/>
  <c r="AI103" i="9"/>
  <c r="AJ103" i="9"/>
  <c r="AK103" i="9"/>
  <c r="AI1137" i="9"/>
  <c r="AH1137" i="9"/>
  <c r="AA1137" i="9"/>
  <c r="AE1137" i="9"/>
  <c r="AJ1137" i="9"/>
  <c r="AK1137" i="9"/>
  <c r="AI1688" i="9"/>
  <c r="AJ1688" i="9"/>
  <c r="AK1688" i="9"/>
  <c r="AJ1900" i="8"/>
  <c r="AI1900" i="8"/>
  <c r="AK1900" i="8"/>
  <c r="AK1829" i="8"/>
  <c r="AJ1829" i="8"/>
  <c r="AI1829" i="8"/>
  <c r="AK1784" i="8"/>
  <c r="AI1784" i="8"/>
  <c r="AJ1784" i="8"/>
  <c r="AK1783" i="8"/>
  <c r="AJ1783" i="8"/>
  <c r="AI1783" i="8"/>
  <c r="AK1532" i="8"/>
  <c r="AJ1532" i="8"/>
  <c r="AI1532" i="8"/>
  <c r="AH1532" i="8"/>
  <c r="AA1532" i="8"/>
  <c r="AE1532" i="8"/>
  <c r="AI1662" i="8"/>
  <c r="AK1662" i="8"/>
  <c r="AJ1662" i="8"/>
  <c r="AJ1405" i="8"/>
  <c r="AI1405" i="8"/>
  <c r="AK1405" i="8"/>
  <c r="AI1501" i="8"/>
  <c r="AH1501" i="8"/>
  <c r="AA1501" i="8"/>
  <c r="AE1501" i="8"/>
  <c r="AK1501" i="8"/>
  <c r="AJ1501" i="8"/>
  <c r="AJ1568" i="8"/>
  <c r="AI1568" i="8"/>
  <c r="AK1568" i="8"/>
  <c r="AJ1393" i="8"/>
  <c r="AI1393" i="8"/>
  <c r="AH1393" i="8"/>
  <c r="AA1393" i="8"/>
  <c r="AE1393" i="8"/>
  <c r="AK1393" i="8"/>
  <c r="AK1661" i="8"/>
  <c r="AJ1661" i="8"/>
  <c r="AI1661" i="8"/>
  <c r="AH1661" i="8"/>
  <c r="AA1661" i="8"/>
  <c r="AE1661" i="8"/>
  <c r="AI1410" i="8"/>
  <c r="AH1410" i="8"/>
  <c r="AA1410" i="8"/>
  <c r="AE1410" i="8"/>
  <c r="AK1410" i="8"/>
  <c r="AJ1410" i="8"/>
  <c r="AK1192" i="8"/>
  <c r="AJ1192" i="8"/>
  <c r="AI1192" i="8"/>
  <c r="AH1192" i="8"/>
  <c r="AA1192" i="8"/>
  <c r="AE1192" i="8"/>
  <c r="AJ1353" i="8"/>
  <c r="AI1353" i="8"/>
  <c r="AH1353" i="8"/>
  <c r="AA1353" i="8"/>
  <c r="AE1353" i="8"/>
  <c r="AK1353" i="8"/>
  <c r="AJ1161" i="8"/>
  <c r="AI1161" i="8"/>
  <c r="AK1161" i="8"/>
  <c r="AK1157" i="8"/>
  <c r="AJ1157" i="8"/>
  <c r="AI1157" i="8"/>
  <c r="AK80" i="8"/>
  <c r="AJ80" i="8"/>
  <c r="AI80" i="8"/>
  <c r="AH80" i="8"/>
  <c r="AJ1044" i="8"/>
  <c r="AK1044" i="8"/>
  <c r="AI1044" i="8"/>
  <c r="AH1044" i="8"/>
  <c r="AA1044" i="8"/>
  <c r="AE1044" i="8"/>
  <c r="AI1058" i="8"/>
  <c r="AH1058" i="8"/>
  <c r="AA1058" i="8"/>
  <c r="AE1058" i="8"/>
  <c r="AK1058" i="8"/>
  <c r="AJ1058" i="8"/>
  <c r="BB58" i="8"/>
  <c r="BA58" i="8"/>
  <c r="AZ58" i="8"/>
  <c r="AX58" i="8"/>
  <c r="BA6" i="8"/>
  <c r="BB6" i="8"/>
  <c r="BB9" i="9"/>
  <c r="BA9" i="9"/>
  <c r="AZ9" i="9"/>
  <c r="AX9" i="9"/>
  <c r="AJ82" i="9"/>
  <c r="AI82" i="9"/>
  <c r="AH82" i="9"/>
  <c r="AK82" i="9"/>
  <c r="AI102" i="9"/>
  <c r="AH102" i="9"/>
  <c r="AJ102" i="9"/>
  <c r="AK102" i="9"/>
  <c r="AI1597" i="9"/>
  <c r="AJ1597" i="9"/>
  <c r="AK1597" i="9"/>
  <c r="AI1656" i="9"/>
  <c r="AH1656" i="9"/>
  <c r="AA1656" i="9"/>
  <c r="AE1656" i="9"/>
  <c r="AJ1656" i="9"/>
  <c r="AK1656" i="9"/>
  <c r="AK1885" i="8"/>
  <c r="AJ1885" i="8"/>
  <c r="AI1885" i="8"/>
  <c r="AK1754" i="8"/>
  <c r="AJ1754" i="8"/>
  <c r="AI1754" i="8"/>
  <c r="AH1754" i="8"/>
  <c r="AA1754" i="8"/>
  <c r="AE1754" i="8"/>
  <c r="AK1834" i="8"/>
  <c r="AJ1834" i="8"/>
  <c r="AI1834" i="8"/>
  <c r="AJ1898" i="8"/>
  <c r="AI1898" i="8"/>
  <c r="AK1898" i="8"/>
  <c r="AI1694" i="8"/>
  <c r="AK1694" i="8"/>
  <c r="AJ1694" i="8"/>
  <c r="AK1700" i="8"/>
  <c r="AJ1700" i="8"/>
  <c r="AI1700" i="8"/>
  <c r="AH1700" i="8"/>
  <c r="AA1700" i="8"/>
  <c r="AE1700" i="8"/>
  <c r="AK1455" i="8"/>
  <c r="AJ1455" i="8"/>
  <c r="AI1455" i="8"/>
  <c r="AK1490" i="8"/>
  <c r="AJ1490" i="8"/>
  <c r="AI1490" i="8"/>
  <c r="AH1490" i="8"/>
  <c r="AA1490" i="8"/>
  <c r="AE1490" i="8"/>
  <c r="AI1493" i="8"/>
  <c r="AK1493" i="8"/>
  <c r="AJ1493" i="8"/>
  <c r="AJ1435" i="8"/>
  <c r="AI1435" i="8"/>
  <c r="AK1435" i="8"/>
  <c r="AK1399" i="8"/>
  <c r="AJ1399" i="8"/>
  <c r="AI1399" i="8"/>
  <c r="AK1184" i="8"/>
  <c r="AJ1184" i="8"/>
  <c r="AI1184" i="8"/>
  <c r="AH1184" i="8"/>
  <c r="AA1184" i="8"/>
  <c r="AE1184" i="8"/>
  <c r="AK1286" i="8"/>
  <c r="AI1286" i="8"/>
  <c r="AH1286" i="8"/>
  <c r="AA1286" i="8"/>
  <c r="AE1286" i="8"/>
  <c r="AJ1286" i="8"/>
  <c r="AK1341" i="8"/>
  <c r="AJ1341" i="8"/>
  <c r="AI1341" i="8"/>
  <c r="AH1341" i="8"/>
  <c r="AA1341" i="8"/>
  <c r="AE1341" i="8"/>
  <c r="AK1031" i="8"/>
  <c r="AJ1031" i="8"/>
  <c r="AI1031" i="8"/>
  <c r="AK933" i="8"/>
  <c r="AJ933" i="8"/>
  <c r="AI933" i="8"/>
  <c r="AH933" i="8"/>
  <c r="AA933" i="8"/>
  <c r="AE933" i="8"/>
  <c r="AK1114" i="8"/>
  <c r="AJ1114" i="8"/>
  <c r="AI1114" i="8"/>
  <c r="BB92" i="8"/>
  <c r="BA92" i="8"/>
  <c r="AK980" i="8"/>
  <c r="AJ980" i="8"/>
  <c r="AI980" i="8"/>
  <c r="AH980" i="8"/>
  <c r="AA980" i="8"/>
  <c r="AE980" i="8"/>
  <c r="BB20" i="8"/>
  <c r="BA20" i="8"/>
  <c r="AZ20" i="8"/>
  <c r="AX20" i="8"/>
  <c r="BB5" i="9"/>
  <c r="BA5" i="9"/>
  <c r="AZ5" i="9"/>
  <c r="AX5" i="9"/>
  <c r="AJ90" i="9"/>
  <c r="AI90" i="9"/>
  <c r="AH90" i="9"/>
  <c r="AK90" i="9"/>
  <c r="AI925" i="9"/>
  <c r="AH925" i="9"/>
  <c r="AA925" i="9"/>
  <c r="AE925" i="9"/>
  <c r="AJ925" i="9"/>
  <c r="AK925" i="9"/>
  <c r="AJ936" i="9"/>
  <c r="AI936" i="9"/>
  <c r="AH936" i="9"/>
  <c r="AA936" i="9"/>
  <c r="AE936" i="9"/>
  <c r="AK936" i="9"/>
  <c r="AI1057" i="9"/>
  <c r="AH1057" i="9"/>
  <c r="AA1057" i="9"/>
  <c r="AE1057" i="9"/>
  <c r="AJ1057" i="9"/>
  <c r="AK1057" i="9"/>
  <c r="AI1094" i="9"/>
  <c r="AJ1094" i="9"/>
  <c r="AK1094" i="9"/>
  <c r="AI1248" i="9"/>
  <c r="AJ1248" i="9"/>
  <c r="AH1248" i="9"/>
  <c r="AA1248" i="9"/>
  <c r="AE1248" i="9"/>
  <c r="AK1248" i="9"/>
  <c r="AI1371" i="9"/>
  <c r="AJ1371" i="9"/>
  <c r="AK1371" i="9"/>
  <c r="AI1554" i="9"/>
  <c r="AH1554" i="9"/>
  <c r="AA1554" i="9"/>
  <c r="AE1554" i="9"/>
  <c r="AJ1554" i="9"/>
  <c r="AK1554" i="9"/>
  <c r="AI1806" i="9"/>
  <c r="AJ1806" i="9"/>
  <c r="AK1806" i="9"/>
  <c r="AI1655" i="9"/>
  <c r="AH1655" i="9"/>
  <c r="AA1655" i="9"/>
  <c r="AE1655" i="9"/>
  <c r="AJ1655" i="9"/>
  <c r="AK1655" i="9"/>
  <c r="BA11" i="9"/>
  <c r="BB11" i="9"/>
  <c r="BA65" i="9"/>
  <c r="BB65" i="9"/>
  <c r="BA72" i="9"/>
  <c r="BB72" i="9"/>
  <c r="AJ1944" i="9"/>
  <c r="AI1944" i="9"/>
  <c r="AH1944" i="9"/>
  <c r="AA1944" i="9"/>
  <c r="AE1944" i="9"/>
  <c r="AK1944" i="9"/>
  <c r="BA102" i="9"/>
  <c r="AZ102" i="9"/>
  <c r="AX102" i="9"/>
  <c r="BB102" i="9"/>
  <c r="BA39" i="9"/>
  <c r="BB39" i="9"/>
  <c r="AZ39" i="9"/>
  <c r="AX39" i="9"/>
  <c r="AK1250" i="8"/>
  <c r="AJ1250" i="8"/>
  <c r="AI1250" i="8"/>
  <c r="AH1250" i="8"/>
  <c r="AA1250" i="8"/>
  <c r="AE1250" i="8"/>
  <c r="AI1414" i="9"/>
  <c r="AJ1414" i="9"/>
  <c r="AK1414" i="9"/>
  <c r="AI1807" i="9"/>
  <c r="AH1807" i="9"/>
  <c r="AA1807" i="9"/>
  <c r="AE1807" i="9"/>
  <c r="AJ1807" i="9"/>
  <c r="AK1807" i="9"/>
  <c r="BA84" i="9"/>
  <c r="BB84" i="9"/>
  <c r="AK1886" i="8"/>
  <c r="AJ1886" i="8"/>
  <c r="AI1886" i="8"/>
  <c r="AJ1884" i="8"/>
  <c r="AI1884" i="8"/>
  <c r="AK1884" i="8"/>
  <c r="AJ1827" i="8"/>
  <c r="AI1827" i="8"/>
  <c r="AH1827" i="8"/>
  <c r="AA1827" i="8"/>
  <c r="AE1827" i="8"/>
  <c r="AK1827" i="8"/>
  <c r="AK1767" i="8"/>
  <c r="AJ1767" i="8"/>
  <c r="AI1767" i="8"/>
  <c r="AH1767" i="8"/>
  <c r="AA1767" i="8"/>
  <c r="AE1767" i="8"/>
  <c r="AK1644" i="8"/>
  <c r="AJ1644" i="8"/>
  <c r="AI1644" i="8"/>
  <c r="AJ1721" i="8"/>
  <c r="AI1721" i="8"/>
  <c r="AK1721" i="8"/>
  <c r="AK1531" i="8"/>
  <c r="AJ1531" i="8"/>
  <c r="AI1531" i="8"/>
  <c r="AK1333" i="8"/>
  <c r="AJ1333" i="8"/>
  <c r="AI1333" i="8"/>
  <c r="AH1333" i="8"/>
  <c r="AA1333" i="8"/>
  <c r="AE1333" i="8"/>
  <c r="AK126" i="8"/>
  <c r="AJ126" i="8"/>
  <c r="AI126" i="8"/>
  <c r="AI1011" i="8"/>
  <c r="AK1011" i="8"/>
  <c r="AJ1011" i="8"/>
  <c r="AJ113" i="8"/>
  <c r="AI113" i="8"/>
  <c r="AH113" i="8"/>
  <c r="AK113" i="8"/>
  <c r="BB40" i="8"/>
  <c r="BA40" i="8"/>
  <c r="AI30" i="9"/>
  <c r="AH30" i="9"/>
  <c r="AJ30" i="9"/>
  <c r="AK30" i="9"/>
  <c r="AI955" i="9"/>
  <c r="AJ955" i="9"/>
  <c r="AK955" i="9"/>
  <c r="AI99" i="9"/>
  <c r="AH99" i="9"/>
  <c r="AJ99" i="9"/>
  <c r="AK99" i="9"/>
  <c r="AI1534" i="9"/>
  <c r="AJ1534" i="9"/>
  <c r="AK1534" i="9"/>
  <c r="AJ1716" i="9"/>
  <c r="AI1716" i="9"/>
  <c r="AK1716" i="9"/>
  <c r="AI1478" i="9"/>
  <c r="AJ1478" i="9"/>
  <c r="AK1478" i="9"/>
  <c r="AI974" i="9"/>
  <c r="AJ974" i="9"/>
  <c r="AK974" i="9"/>
  <c r="AI1223" i="9"/>
  <c r="AH1223" i="9"/>
  <c r="AA1223" i="9"/>
  <c r="AE1223" i="9"/>
  <c r="AJ1223" i="9"/>
  <c r="AK1223" i="9"/>
  <c r="AI1653" i="9"/>
  <c r="AH1653" i="9"/>
  <c r="AA1653" i="9"/>
  <c r="AE1653" i="9"/>
  <c r="AJ1653" i="9"/>
  <c r="AK1653" i="9"/>
  <c r="AI1602" i="9"/>
  <c r="AJ1602" i="9"/>
  <c r="AK1602" i="9"/>
  <c r="AJ1689" i="9"/>
  <c r="AI1689" i="9"/>
  <c r="AK1689" i="9"/>
  <c r="AI1869" i="9"/>
  <c r="AJ1869" i="9"/>
  <c r="AK1869" i="9"/>
  <c r="AI1763" i="9"/>
  <c r="AH1763" i="9"/>
  <c r="AA1763" i="9"/>
  <c r="AE1763" i="9"/>
  <c r="AJ1763" i="9"/>
  <c r="AK1763" i="9"/>
  <c r="AI1754" i="9"/>
  <c r="AJ1754" i="9"/>
  <c r="AK1754" i="9"/>
  <c r="AI1738" i="9"/>
  <c r="AH1738" i="9"/>
  <c r="AA1738" i="9"/>
  <c r="AE1738" i="9"/>
  <c r="AJ1738" i="9"/>
  <c r="AK1738" i="9"/>
  <c r="AI1786" i="9"/>
  <c r="AJ1786" i="9"/>
  <c r="AK1786" i="9"/>
  <c r="BA23" i="9"/>
  <c r="AZ23" i="9"/>
  <c r="AX23" i="9"/>
  <c r="BB23" i="9"/>
  <c r="BA66" i="9"/>
  <c r="BB66" i="9"/>
  <c r="AZ66" i="9"/>
  <c r="AX66" i="9"/>
  <c r="AI1111" i="9"/>
  <c r="AH1111" i="9"/>
  <c r="AA1111" i="9"/>
  <c r="AE1111" i="9"/>
  <c r="AJ1111" i="9"/>
  <c r="AK1111" i="9"/>
  <c r="AI1112" i="9"/>
  <c r="AJ1112" i="9"/>
  <c r="AK1112" i="9"/>
  <c r="AI1264" i="9"/>
  <c r="AH1264" i="9"/>
  <c r="AA1264" i="9"/>
  <c r="AE1264" i="9"/>
  <c r="AJ1264" i="9"/>
  <c r="AK1264" i="9"/>
  <c r="AJ1697" i="9"/>
  <c r="AI1697" i="9"/>
  <c r="AH1697" i="9"/>
  <c r="AA1697" i="9"/>
  <c r="AE1697" i="9"/>
  <c r="AK1697" i="9"/>
  <c r="AI1752" i="9"/>
  <c r="AJ1752" i="9"/>
  <c r="AH1752" i="9"/>
  <c r="AA1752" i="9"/>
  <c r="AE1752" i="9"/>
  <c r="AK1752" i="9"/>
  <c r="AI1813" i="9"/>
  <c r="AJ1813" i="9"/>
  <c r="AK1813" i="9"/>
  <c r="AI1835" i="9"/>
  <c r="AH1835" i="9"/>
  <c r="AA1835" i="9"/>
  <c r="AE1835" i="9"/>
  <c r="AJ1835" i="9"/>
  <c r="AK1835" i="9"/>
  <c r="AI1875" i="9"/>
  <c r="AJ1875" i="9"/>
  <c r="AK1875" i="9"/>
  <c r="BA68" i="9"/>
  <c r="AZ68" i="9"/>
  <c r="AX68" i="9"/>
  <c r="BB68" i="9"/>
  <c r="AI1042" i="8"/>
  <c r="AK1042" i="8"/>
  <c r="AJ1042" i="8"/>
  <c r="AJ990" i="9"/>
  <c r="AI990" i="9"/>
  <c r="AH990" i="9"/>
  <c r="AA990" i="9"/>
  <c r="AE990" i="9"/>
  <c r="AK990" i="9"/>
  <c r="AI1784" i="9"/>
  <c r="AJ1784" i="9"/>
  <c r="AH1784" i="9"/>
  <c r="AA1784" i="9"/>
  <c r="AE1784" i="9"/>
  <c r="AK1784" i="9"/>
  <c r="AI1709" i="9"/>
  <c r="AJ1709" i="9"/>
  <c r="AK1709" i="9"/>
  <c r="AI1836" i="8"/>
  <c r="AH1836" i="8"/>
  <c r="AA1836" i="8"/>
  <c r="AE1836" i="8"/>
  <c r="AK1836" i="8"/>
  <c r="AJ1836" i="8"/>
  <c r="AK1880" i="8"/>
  <c r="AJ1880" i="8"/>
  <c r="AI1880" i="8"/>
  <c r="AJ1906" i="8"/>
  <c r="AI1906" i="8"/>
  <c r="AK1906" i="8"/>
  <c r="AI1702" i="8"/>
  <c r="AK1702" i="8"/>
  <c r="AJ1702" i="8"/>
  <c r="AK1537" i="8"/>
  <c r="AJ1537" i="8"/>
  <c r="AI1537" i="8"/>
  <c r="AH1537" i="8"/>
  <c r="AA1537" i="8"/>
  <c r="AE1537" i="8"/>
  <c r="AK1591" i="8"/>
  <c r="AJ1591" i="8"/>
  <c r="AI1591" i="8"/>
  <c r="AK1562" i="8"/>
  <c r="AJ1562" i="8"/>
  <c r="AI1562" i="8"/>
  <c r="AH1562" i="8"/>
  <c r="AA1562" i="8"/>
  <c r="AE1562" i="8"/>
  <c r="AI1629" i="8"/>
  <c r="AK1629" i="8"/>
  <c r="AJ1629" i="8"/>
  <c r="AI1437" i="8"/>
  <c r="AH1437" i="8"/>
  <c r="AA1437" i="8"/>
  <c r="AE1437" i="8"/>
  <c r="AK1437" i="8"/>
  <c r="AJ1437" i="8"/>
  <c r="AK1598" i="8"/>
  <c r="AJ1598" i="8"/>
  <c r="AI1598" i="8"/>
  <c r="AK1107" i="8"/>
  <c r="AJ1107" i="8"/>
  <c r="AI1107" i="8"/>
  <c r="AH1107" i="8"/>
  <c r="AA1107" i="8"/>
  <c r="AE1107" i="8"/>
  <c r="AK1230" i="8"/>
  <c r="AI1230" i="8"/>
  <c r="AH1230" i="8"/>
  <c r="AA1230" i="8"/>
  <c r="AE1230" i="8"/>
  <c r="AJ1230" i="8"/>
  <c r="AI1164" i="8"/>
  <c r="AK1164" i="8"/>
  <c r="AJ1164" i="8"/>
  <c r="AK1218" i="8"/>
  <c r="AJ1218" i="8"/>
  <c r="AI1218" i="8"/>
  <c r="AK1093" i="8"/>
  <c r="AJ1093" i="8"/>
  <c r="AI1093" i="8"/>
  <c r="AH1093" i="8"/>
  <c r="AA1093" i="8"/>
  <c r="AE1093" i="8"/>
  <c r="AK911" i="8"/>
  <c r="AJ911" i="8"/>
  <c r="AI911" i="8"/>
  <c r="AI125" i="8"/>
  <c r="AH125" i="8"/>
  <c r="AK125" i="8"/>
  <c r="AJ125" i="8"/>
  <c r="AJ1127" i="8"/>
  <c r="AI1127" i="8"/>
  <c r="AH1127" i="8"/>
  <c r="AA1127" i="8"/>
  <c r="AE1127" i="8"/>
  <c r="AK1127" i="8"/>
  <c r="BB48" i="8"/>
  <c r="BA48" i="8"/>
  <c r="AI26" i="8"/>
  <c r="AH26" i="8"/>
  <c r="AK26" i="8"/>
  <c r="AJ26" i="8"/>
  <c r="AI26" i="9"/>
  <c r="AJ26" i="9"/>
  <c r="AK26" i="9"/>
  <c r="AI123" i="9"/>
  <c r="AH123" i="9"/>
  <c r="AJ123" i="9"/>
  <c r="AK123" i="9"/>
  <c r="AI1021" i="9"/>
  <c r="AJ1021" i="9"/>
  <c r="AK1021" i="9"/>
  <c r="AI1183" i="9"/>
  <c r="AA1183" i="9"/>
  <c r="AE1183" i="9"/>
  <c r="AJ1183" i="9"/>
  <c r="AH1183" i="9"/>
  <c r="AK1183" i="9"/>
  <c r="AI1203" i="9"/>
  <c r="AJ1203" i="9"/>
  <c r="AK1203" i="9"/>
  <c r="AI1277" i="9"/>
  <c r="AH1277" i="9"/>
  <c r="AA1277" i="9"/>
  <c r="AE1277" i="9"/>
  <c r="AJ1277" i="9"/>
  <c r="AK1277" i="9"/>
  <c r="AI1348" i="9"/>
  <c r="AJ1348" i="9"/>
  <c r="AK1348" i="9"/>
  <c r="AI1449" i="9"/>
  <c r="AH1449" i="9"/>
  <c r="AA1449" i="9"/>
  <c r="AE1449" i="9"/>
  <c r="AJ1449" i="9"/>
  <c r="AK1449" i="9"/>
  <c r="AI1745" i="9"/>
  <c r="AJ1745" i="9"/>
  <c r="AK1745" i="9"/>
  <c r="AI1839" i="9"/>
  <c r="AH1839" i="9"/>
  <c r="AA1839" i="9"/>
  <c r="AE1839" i="9"/>
  <c r="AJ1839" i="9"/>
  <c r="AK1839" i="9"/>
  <c r="AK1740" i="8"/>
  <c r="AJ1740" i="8"/>
  <c r="AI1740" i="8"/>
  <c r="AI1943" i="8"/>
  <c r="AK1943" i="8"/>
  <c r="AJ1943" i="8"/>
  <c r="AK1693" i="8"/>
  <c r="AJ1693" i="8"/>
  <c r="AI1693" i="8"/>
  <c r="AK1838" i="8"/>
  <c r="AJ1838" i="8"/>
  <c r="AI1838" i="8"/>
  <c r="AH1838" i="8"/>
  <c r="AA1838" i="8"/>
  <c r="AE1838" i="8"/>
  <c r="AI1656" i="8"/>
  <c r="AK1656" i="8"/>
  <c r="AJ1656" i="8"/>
  <c r="AK1417" i="8"/>
  <c r="AI1417" i="8"/>
  <c r="AJ1417" i="8"/>
  <c r="AJ1400" i="8"/>
  <c r="AI1400" i="8"/>
  <c r="AH1400" i="8"/>
  <c r="AA1400" i="8"/>
  <c r="AE1400" i="8"/>
  <c r="AK1400" i="8"/>
  <c r="AI1430" i="8"/>
  <c r="AH1430" i="8"/>
  <c r="AA1430" i="8"/>
  <c r="AE1430" i="8"/>
  <c r="AK1430" i="8"/>
  <c r="AJ1430" i="8"/>
  <c r="AK1385" i="8"/>
  <c r="AJ1385" i="8"/>
  <c r="AI1385" i="8"/>
  <c r="AK1227" i="8"/>
  <c r="AJ1227" i="8"/>
  <c r="AI1227" i="8"/>
  <c r="AH1227" i="8"/>
  <c r="AA1227" i="8"/>
  <c r="AE1227" i="8"/>
  <c r="AI1089" i="8"/>
  <c r="AH1089" i="8"/>
  <c r="AA1089" i="8"/>
  <c r="AE1089" i="8"/>
  <c r="AK1089" i="8"/>
  <c r="AJ1089" i="8"/>
  <c r="AK1274" i="8"/>
  <c r="AJ1274" i="8"/>
  <c r="AI1274" i="8"/>
  <c r="AK1277" i="8"/>
  <c r="AJ1277" i="8"/>
  <c r="AI1277" i="8"/>
  <c r="AK1085" i="8"/>
  <c r="AJ1085" i="8"/>
  <c r="AI1085" i="8"/>
  <c r="AH1085" i="8"/>
  <c r="AA1085" i="8"/>
  <c r="AE1085" i="8"/>
  <c r="AK906" i="8"/>
  <c r="AJ906" i="8"/>
  <c r="AI906" i="8"/>
  <c r="AK1040" i="8"/>
  <c r="AJ1040" i="8"/>
  <c r="AI1040" i="8"/>
  <c r="AH1040" i="8"/>
  <c r="AA1040" i="8"/>
  <c r="AE1040" i="8"/>
  <c r="AJ1311" i="8"/>
  <c r="AI1311" i="8"/>
  <c r="AH1311" i="8"/>
  <c r="AA1311" i="8"/>
  <c r="AE1311" i="8"/>
  <c r="AK1311" i="8"/>
  <c r="AK916" i="8"/>
  <c r="AJ916" i="8"/>
  <c r="AI916" i="8"/>
  <c r="AH916" i="8"/>
  <c r="AA916" i="8"/>
  <c r="AE916" i="8"/>
  <c r="BB61" i="8"/>
  <c r="BA61" i="8"/>
  <c r="BB88" i="8"/>
  <c r="BA88" i="8"/>
  <c r="AZ88" i="8"/>
  <c r="AX88" i="8"/>
  <c r="AK58" i="8"/>
  <c r="AJ58" i="8"/>
  <c r="AI58" i="8"/>
  <c r="AI953" i="9"/>
  <c r="AA953" i="9"/>
  <c r="AE953" i="9"/>
  <c r="AJ953" i="9"/>
  <c r="AH953" i="9"/>
  <c r="AK953" i="9"/>
  <c r="AJ967" i="9"/>
  <c r="AI967" i="9"/>
  <c r="AH967" i="9"/>
  <c r="AA967" i="9"/>
  <c r="AE967" i="9"/>
  <c r="AK967" i="9"/>
  <c r="AI1029" i="9"/>
  <c r="AH1029" i="9"/>
  <c r="AA1029" i="9"/>
  <c r="AE1029" i="9"/>
  <c r="AJ1029" i="9"/>
  <c r="AK1029" i="9"/>
  <c r="AI1003" i="9"/>
  <c r="AJ1003" i="9"/>
  <c r="AK1003" i="9"/>
  <c r="AI1174" i="9"/>
  <c r="AH1174" i="9"/>
  <c r="AA1174" i="9"/>
  <c r="AE1174" i="9"/>
  <c r="AJ1174" i="9"/>
  <c r="AK1174" i="9"/>
  <c r="AJ1155" i="9"/>
  <c r="AI1155" i="9"/>
  <c r="AH1155" i="9"/>
  <c r="AA1155" i="9"/>
  <c r="AE1155" i="9"/>
  <c r="AK1155" i="9"/>
  <c r="AI965" i="9"/>
  <c r="AJ965" i="9"/>
  <c r="AH965" i="9"/>
  <c r="AA965" i="9"/>
  <c r="AE965" i="9"/>
  <c r="AK965" i="9"/>
  <c r="AI1296" i="9"/>
  <c r="AJ1296" i="9"/>
  <c r="AK1296" i="9"/>
  <c r="AJ1265" i="9"/>
  <c r="AI1265" i="9"/>
  <c r="AK1265" i="9"/>
  <c r="AJ1335" i="9"/>
  <c r="AI1335" i="9"/>
  <c r="AH1335" i="9"/>
  <c r="AA1335" i="9"/>
  <c r="AE1335" i="9"/>
  <c r="AK1335" i="9"/>
  <c r="AI1436" i="9"/>
  <c r="AH1436" i="9"/>
  <c r="AA1436" i="9"/>
  <c r="AE1436" i="9"/>
  <c r="AJ1436" i="9"/>
  <c r="AK1436" i="9"/>
  <c r="AI1472" i="9"/>
  <c r="AJ1472" i="9"/>
  <c r="AK1472" i="9"/>
  <c r="AI1628" i="9"/>
  <c r="AH1628" i="9"/>
  <c r="AA1628" i="9"/>
  <c r="AE1628" i="9"/>
  <c r="AJ1628" i="9"/>
  <c r="AK1628" i="9"/>
  <c r="AJ1641" i="9"/>
  <c r="AI1641" i="9"/>
  <c r="AK1641" i="9"/>
  <c r="AI1623" i="9"/>
  <c r="AJ1623" i="9"/>
  <c r="AH1623" i="9"/>
  <c r="AA1623" i="9"/>
  <c r="AE1623" i="9"/>
  <c r="AK1623" i="9"/>
  <c r="AI1779" i="9"/>
  <c r="AJ1779" i="9"/>
  <c r="AK1779" i="9"/>
  <c r="BA17" i="9"/>
  <c r="AZ17" i="9"/>
  <c r="AX17" i="9"/>
  <c r="BB17" i="9"/>
  <c r="BA26" i="9"/>
  <c r="AZ26" i="9"/>
  <c r="AX26" i="9"/>
  <c r="BB26" i="9"/>
  <c r="BA59" i="9"/>
  <c r="AZ59" i="9"/>
  <c r="AX59" i="9"/>
  <c r="BB59" i="9"/>
  <c r="AI1897" i="9"/>
  <c r="AH1897" i="9"/>
  <c r="AA1897" i="9"/>
  <c r="AE1897" i="9"/>
  <c r="AJ1897" i="9"/>
  <c r="AK1897" i="9"/>
  <c r="AI1406" i="9"/>
  <c r="AJ1406" i="9"/>
  <c r="AK1406" i="9"/>
  <c r="AI1467" i="9"/>
  <c r="AJ1467" i="9"/>
  <c r="AK1467" i="9"/>
  <c r="AJ1657" i="9"/>
  <c r="AI1657" i="9"/>
  <c r="AH1657" i="9"/>
  <c r="AA1657" i="9"/>
  <c r="AE1657" i="9"/>
  <c r="AK1657" i="9"/>
  <c r="AI1840" i="9"/>
  <c r="AH1840" i="9"/>
  <c r="AA1840" i="9"/>
  <c r="AE1840" i="9"/>
  <c r="AJ1840" i="9"/>
  <c r="AK1840" i="9"/>
  <c r="AK1794" i="8"/>
  <c r="AJ1794" i="8"/>
  <c r="AI1794" i="8"/>
  <c r="AI1688" i="8"/>
  <c r="AH1688" i="8"/>
  <c r="AA1688" i="8"/>
  <c r="AE1688" i="8"/>
  <c r="AK1688" i="8"/>
  <c r="AJ1688" i="8"/>
  <c r="AK1623" i="8"/>
  <c r="AJ1623" i="8"/>
  <c r="AI1623" i="8"/>
  <c r="AK1630" i="8"/>
  <c r="AJ1630" i="8"/>
  <c r="AI1630" i="8"/>
  <c r="AH1630" i="8"/>
  <c r="AA1630" i="8"/>
  <c r="AE1630" i="8"/>
  <c r="AK1224" i="8"/>
  <c r="AJ1224" i="8"/>
  <c r="AI1224" i="8"/>
  <c r="AK1317" i="8"/>
  <c r="AJ1317" i="8"/>
  <c r="AI1317" i="8"/>
  <c r="AH1317" i="8"/>
  <c r="AA1317" i="8"/>
  <c r="AE1317" i="8"/>
  <c r="AK1010" i="8"/>
  <c r="AJ1010" i="8"/>
  <c r="AI1010" i="8"/>
  <c r="BB23" i="8"/>
  <c r="BA23" i="8"/>
  <c r="AI911" i="9"/>
  <c r="AJ911" i="9"/>
  <c r="AH911" i="9"/>
  <c r="AA911" i="9"/>
  <c r="AE911" i="9"/>
  <c r="AK911" i="9"/>
  <c r="AI1099" i="9"/>
  <c r="AJ1099" i="9"/>
  <c r="AK1099" i="9"/>
  <c r="AI1284" i="9"/>
  <c r="AH1284" i="9"/>
  <c r="AA1284" i="9"/>
  <c r="AE1284" i="9"/>
  <c r="AJ1284" i="9"/>
  <c r="AK1284" i="9"/>
  <c r="AI1474" i="9"/>
  <c r="AJ1474" i="9"/>
  <c r="AK1474" i="9"/>
  <c r="AI1642" i="9"/>
  <c r="AH1642" i="9"/>
  <c r="AA1642" i="9"/>
  <c r="AE1642" i="9"/>
  <c r="AJ1642" i="9"/>
  <c r="AK1642" i="9"/>
  <c r="AK1928" i="8"/>
  <c r="AJ1928" i="8"/>
  <c r="AI1928" i="8"/>
  <c r="AK1746" i="8"/>
  <c r="AJ1746" i="8"/>
  <c r="AI1746" i="8"/>
  <c r="AH1746" i="8"/>
  <c r="AA1746" i="8"/>
  <c r="AE1746" i="8"/>
  <c r="AK1521" i="8"/>
  <c r="AJ1521" i="8"/>
  <c r="AI1521" i="8"/>
  <c r="AK1409" i="8"/>
  <c r="AI1409" i="8"/>
  <c r="AJ1409" i="8"/>
  <c r="AK1646" i="8"/>
  <c r="AJ1646" i="8"/>
  <c r="AI1646" i="8"/>
  <c r="AK1240" i="8"/>
  <c r="AJ1240" i="8"/>
  <c r="AI1240" i="8"/>
  <c r="AH1240" i="8"/>
  <c r="AA1240" i="8"/>
  <c r="AE1240" i="8"/>
  <c r="AK1347" i="8"/>
  <c r="AJ1347" i="8"/>
  <c r="AI1347" i="8"/>
  <c r="AJ121" i="8"/>
  <c r="AI121" i="8"/>
  <c r="AK121" i="8"/>
  <c r="AK128" i="8"/>
  <c r="AJ128" i="8"/>
  <c r="AI128" i="8"/>
  <c r="AJ1239" i="8"/>
  <c r="AI1239" i="8"/>
  <c r="AK1239" i="8"/>
  <c r="BB7" i="8"/>
  <c r="BA7" i="8"/>
  <c r="AZ7" i="8"/>
  <c r="AX7" i="8"/>
  <c r="AJ46" i="9"/>
  <c r="AI46" i="9"/>
  <c r="AH46" i="9"/>
  <c r="AK46" i="9"/>
  <c r="AJ80" i="9"/>
  <c r="AI80" i="9"/>
  <c r="AK80" i="9"/>
  <c r="AI1040" i="9"/>
  <c r="AJ1040" i="9"/>
  <c r="AK1040" i="9"/>
  <c r="AI1170" i="9"/>
  <c r="AH1170" i="9"/>
  <c r="AA1170" i="9"/>
  <c r="AE1170" i="9"/>
  <c r="AJ1170" i="9"/>
  <c r="AK1170" i="9"/>
  <c r="AI1599" i="9"/>
  <c r="AJ1599" i="9"/>
  <c r="AK1599" i="9"/>
  <c r="AJ1200" i="8"/>
  <c r="AJ986" i="8"/>
  <c r="BB68" i="8"/>
  <c r="AI1104" i="9"/>
  <c r="AJ1104" i="9"/>
  <c r="AH1104" i="9"/>
  <c r="AA1104" i="9"/>
  <c r="AE1104" i="9"/>
  <c r="AK1104" i="9"/>
  <c r="AK1471" i="8"/>
  <c r="AK1506" i="8"/>
  <c r="AJ1669" i="8"/>
  <c r="AK1136" i="8"/>
  <c r="AI1179" i="8"/>
  <c r="AJ1174" i="8"/>
  <c r="AJ1354" i="8"/>
  <c r="AK922" i="8"/>
  <c r="AK97" i="8"/>
  <c r="BB36" i="8"/>
  <c r="AI74" i="9"/>
  <c r="AI946" i="9"/>
  <c r="AJ946" i="9"/>
  <c r="AK946" i="9"/>
  <c r="AI1041" i="9"/>
  <c r="AH1041" i="9"/>
  <c r="AA1041" i="9"/>
  <c r="AE1041" i="9"/>
  <c r="AJ1041" i="9"/>
  <c r="AK1041" i="9"/>
  <c r="AJ1013" i="9"/>
  <c r="AI1013" i="9"/>
  <c r="AH1013" i="9"/>
  <c r="AA1013" i="9"/>
  <c r="AE1013" i="9"/>
  <c r="AK1013" i="9"/>
  <c r="AI1226" i="9"/>
  <c r="AJ1226" i="9"/>
  <c r="AK1226" i="9"/>
  <c r="AI1319" i="9"/>
  <c r="AH1319" i="9"/>
  <c r="AA1319" i="9"/>
  <c r="AE1319" i="9"/>
  <c r="AJ1319" i="9"/>
  <c r="AK1319" i="9"/>
  <c r="AJ1307" i="9"/>
  <c r="AI1441" i="9"/>
  <c r="AA1441" i="9"/>
  <c r="AE1441" i="9"/>
  <c r="AJ1441" i="9"/>
  <c r="AH1441" i="9"/>
  <c r="AK1441" i="9"/>
  <c r="AI1510" i="9"/>
  <c r="AJ1510" i="9"/>
  <c r="AK1510" i="9"/>
  <c r="AI1630" i="9"/>
  <c r="AJ1630" i="9"/>
  <c r="AH1630" i="9"/>
  <c r="AA1630" i="9"/>
  <c r="AE1630" i="9"/>
  <c r="AK1630" i="9"/>
  <c r="AI1801" i="9"/>
  <c r="AJ1801" i="9"/>
  <c r="AK1801" i="9"/>
  <c r="AI1679" i="9"/>
  <c r="AH1679" i="9"/>
  <c r="AA1679" i="9"/>
  <c r="AE1679" i="9"/>
  <c r="AJ1679" i="9"/>
  <c r="AK1679" i="9"/>
  <c r="AI1854" i="9"/>
  <c r="AJ1854" i="9"/>
  <c r="AK1854" i="9"/>
  <c r="AI1924" i="9"/>
  <c r="AH1924" i="9"/>
  <c r="AA1924" i="9"/>
  <c r="AE1924" i="9"/>
  <c r="AJ1924" i="9"/>
  <c r="AK1924" i="9"/>
  <c r="AI1914" i="9"/>
  <c r="AJ1914" i="9"/>
  <c r="AK1914" i="9"/>
  <c r="AJ1128" i="9"/>
  <c r="AI1128" i="9"/>
  <c r="AK1128" i="9"/>
  <c r="AI1363" i="9"/>
  <c r="AJ1363" i="9"/>
  <c r="AK1363" i="9"/>
  <c r="AI1518" i="9"/>
  <c r="AH1518" i="9"/>
  <c r="AA1518" i="9"/>
  <c r="AE1518" i="9"/>
  <c r="AJ1518" i="9"/>
  <c r="AK1518" i="9"/>
  <c r="AJ1545" i="9"/>
  <c r="AI1545" i="9"/>
  <c r="AH1545" i="9"/>
  <c r="AA1545" i="9"/>
  <c r="AE1545" i="9"/>
  <c r="AK1545" i="9"/>
  <c r="AI1591" i="9"/>
  <c r="AH1591" i="9"/>
  <c r="AA1591" i="9"/>
  <c r="AE1591" i="9"/>
  <c r="AJ1591" i="9"/>
  <c r="AK1591" i="9"/>
  <c r="BB16" i="8"/>
  <c r="BA16" i="8"/>
  <c r="AZ16" i="8"/>
  <c r="AX16" i="8"/>
  <c r="AI35" i="9"/>
  <c r="AJ35" i="9"/>
  <c r="AK35" i="9"/>
  <c r="AI1565" i="9"/>
  <c r="AH1565" i="9"/>
  <c r="AA1565" i="9"/>
  <c r="AE1565" i="9"/>
  <c r="AJ1565" i="9"/>
  <c r="AK1565" i="9"/>
  <c r="AK1931" i="8"/>
  <c r="AJ1931" i="8"/>
  <c r="AI1931" i="8"/>
  <c r="AK1902" i="8"/>
  <c r="AJ1902" i="8"/>
  <c r="AI1902" i="8"/>
  <c r="AK1765" i="8"/>
  <c r="AJ1765" i="8"/>
  <c r="AI1765" i="8"/>
  <c r="AK1720" i="8"/>
  <c r="AI1720" i="8"/>
  <c r="AJ1720" i="8"/>
  <c r="AK1719" i="8"/>
  <c r="AJ1719" i="8"/>
  <c r="AI1719" i="8"/>
  <c r="AK1473" i="8"/>
  <c r="AJ1473" i="8"/>
  <c r="AI1473" i="8"/>
  <c r="AH1473" i="8"/>
  <c r="AA1473" i="8"/>
  <c r="AE1473" i="8"/>
  <c r="AK1468" i="8"/>
  <c r="AJ1468" i="8"/>
  <c r="AI1468" i="8"/>
  <c r="AJ1801" i="8"/>
  <c r="AI1801" i="8"/>
  <c r="AK1801" i="8"/>
  <c r="AK1320" i="8"/>
  <c r="AJ1320" i="8"/>
  <c r="AI1320" i="8"/>
  <c r="AI1097" i="8"/>
  <c r="AH1097" i="8"/>
  <c r="AA1097" i="8"/>
  <c r="AE1097" i="8"/>
  <c r="AK1097" i="8"/>
  <c r="AJ1097" i="8"/>
  <c r="AI1100" i="8"/>
  <c r="AJ1100" i="8"/>
  <c r="AK1100" i="8"/>
  <c r="AK1154" i="8"/>
  <c r="AJ1154" i="8"/>
  <c r="AI1154" i="8"/>
  <c r="AH1154" i="8"/>
  <c r="AA1154" i="8"/>
  <c r="AE1154" i="8"/>
  <c r="AJ1359" i="8"/>
  <c r="AI1359" i="8"/>
  <c r="AH1359" i="8"/>
  <c r="AA1359" i="8"/>
  <c r="AE1359" i="8"/>
  <c r="AK1359" i="8"/>
  <c r="AK1005" i="8"/>
  <c r="AJ1005" i="8"/>
  <c r="AI1005" i="8"/>
  <c r="AH1005" i="8"/>
  <c r="AA1005" i="8"/>
  <c r="AE1005" i="8"/>
  <c r="AK984" i="8"/>
  <c r="AJ984" i="8"/>
  <c r="AI984" i="8"/>
  <c r="BB100" i="8"/>
  <c r="BA100" i="8"/>
  <c r="AI106" i="8"/>
  <c r="AK106" i="8"/>
  <c r="AJ106" i="8"/>
  <c r="AK1017" i="8"/>
  <c r="AJ1017" i="8"/>
  <c r="AI1017" i="8"/>
  <c r="AK988" i="8"/>
  <c r="AJ988" i="8"/>
  <c r="AI988" i="8"/>
  <c r="AH988" i="8"/>
  <c r="AA988" i="8"/>
  <c r="AE988" i="8"/>
  <c r="AK27" i="8"/>
  <c r="AJ27" i="8"/>
  <c r="AI27" i="8"/>
  <c r="BA73" i="8"/>
  <c r="AZ73" i="8"/>
  <c r="AX73" i="8"/>
  <c r="BB73" i="8"/>
  <c r="AI85" i="9"/>
  <c r="AH85" i="9"/>
  <c r="AJ85" i="9"/>
  <c r="AK85" i="9"/>
  <c r="AI63" i="9"/>
  <c r="AJ63" i="9"/>
  <c r="AK63" i="9"/>
  <c r="AJ1445" i="9"/>
  <c r="AI1445" i="9"/>
  <c r="AK1445" i="9"/>
  <c r="AI1555" i="9"/>
  <c r="AJ1555" i="9"/>
  <c r="AK1555" i="9"/>
  <c r="AI1798" i="9"/>
  <c r="AH1798" i="9"/>
  <c r="AA1798" i="9"/>
  <c r="AE1798" i="9"/>
  <c r="AJ1798" i="9"/>
  <c r="AK1798" i="9"/>
  <c r="AI1165" i="9"/>
  <c r="AJ1165" i="9"/>
  <c r="AK1165" i="9"/>
  <c r="AK1936" i="8"/>
  <c r="AJ1936" i="8"/>
  <c r="AI1936" i="8"/>
  <c r="AH1936" i="8"/>
  <c r="AA1936" i="8"/>
  <c r="AE1936" i="8"/>
  <c r="AK1690" i="8"/>
  <c r="AJ1690" i="8"/>
  <c r="AI1690" i="8"/>
  <c r="AJ1771" i="8"/>
  <c r="AI1771" i="8"/>
  <c r="AK1771" i="8"/>
  <c r="AK1593" i="8"/>
  <c r="AJ1593" i="8"/>
  <c r="AI1593" i="8"/>
  <c r="AK1647" i="8"/>
  <c r="AJ1647" i="8"/>
  <c r="AI1647" i="8"/>
  <c r="AH1647" i="8"/>
  <c r="AA1647" i="8"/>
  <c r="AE1647" i="8"/>
  <c r="AK1415" i="8"/>
  <c r="AJ1415" i="8"/>
  <c r="AI1415" i="8"/>
  <c r="AJ1624" i="8"/>
  <c r="AI1624" i="8"/>
  <c r="AK1624" i="8"/>
  <c r="AI1365" i="8"/>
  <c r="AJ1365" i="8"/>
  <c r="AK1365" i="8"/>
  <c r="AK1222" i="8"/>
  <c r="AI1222" i="8"/>
  <c r="AJ1222" i="8"/>
  <c r="AJ1345" i="8"/>
  <c r="AI1345" i="8"/>
  <c r="AH1345" i="8"/>
  <c r="AA1345" i="8"/>
  <c r="AE1345" i="8"/>
  <c r="AK1345" i="8"/>
  <c r="AI1220" i="8"/>
  <c r="AH1220" i="8"/>
  <c r="AA1220" i="8"/>
  <c r="AE1220" i="8"/>
  <c r="AK1220" i="8"/>
  <c r="AJ1220" i="8"/>
  <c r="AK967" i="8"/>
  <c r="AJ967" i="8"/>
  <c r="AI967" i="8"/>
  <c r="AK976" i="8"/>
  <c r="AJ976" i="8"/>
  <c r="AI976" i="8"/>
  <c r="AH976" i="8"/>
  <c r="AA976" i="8"/>
  <c r="AE976" i="8"/>
  <c r="BB99" i="8"/>
  <c r="BA99" i="8"/>
  <c r="AZ99" i="8"/>
  <c r="AX99" i="8"/>
  <c r="AJ1022" i="8"/>
  <c r="AI1022" i="8"/>
  <c r="AK1022" i="8"/>
  <c r="AK43" i="8"/>
  <c r="AJ43" i="8"/>
  <c r="AI43" i="8"/>
  <c r="AH43" i="8"/>
  <c r="AI71" i="9"/>
  <c r="AJ71" i="9"/>
  <c r="AK71" i="9"/>
  <c r="AI1032" i="9"/>
  <c r="AH1032" i="9"/>
  <c r="AA1032" i="9"/>
  <c r="AE1032" i="9"/>
  <c r="AJ1032" i="9"/>
  <c r="AK1032" i="9"/>
  <c r="AJ996" i="9"/>
  <c r="AI996" i="9"/>
  <c r="AH996" i="9"/>
  <c r="AA996" i="9"/>
  <c r="AE996" i="9"/>
  <c r="AK996" i="9"/>
  <c r="AJ1068" i="9"/>
  <c r="AI1068" i="9"/>
  <c r="AK1068" i="9"/>
  <c r="AI1062" i="9"/>
  <c r="AJ1062" i="9"/>
  <c r="AK1062" i="9"/>
  <c r="AI1314" i="9"/>
  <c r="AH1314" i="9"/>
  <c r="AA1314" i="9"/>
  <c r="AE1314" i="9"/>
  <c r="AJ1314" i="9"/>
  <c r="AK1314" i="9"/>
  <c r="AI1434" i="9"/>
  <c r="AJ1434" i="9"/>
  <c r="AK1434" i="9"/>
  <c r="AI1432" i="9"/>
  <c r="AH1432" i="9"/>
  <c r="AA1432" i="9"/>
  <c r="AE1432" i="9"/>
  <c r="AJ1432" i="9"/>
  <c r="AK1432" i="9"/>
  <c r="AI1526" i="9"/>
  <c r="AJ1526" i="9"/>
  <c r="AK1526" i="9"/>
  <c r="AI1627" i="9"/>
  <c r="AH1627" i="9"/>
  <c r="AA1627" i="9"/>
  <c r="AE1627" i="9"/>
  <c r="AJ1627" i="9"/>
  <c r="AK1627" i="9"/>
  <c r="AI1618" i="9"/>
  <c r="AJ1618" i="9"/>
  <c r="AK1618" i="9"/>
  <c r="AJ1705" i="9"/>
  <c r="AI1705" i="9"/>
  <c r="AK1705" i="9"/>
  <c r="AI1783" i="9"/>
  <c r="AJ1783" i="9"/>
  <c r="AK1783" i="9"/>
  <c r="AI1479" i="9"/>
  <c r="AH1479" i="9"/>
  <c r="AA1479" i="9"/>
  <c r="AE1479" i="9"/>
  <c r="AJ1479" i="9"/>
  <c r="AK1479" i="9"/>
  <c r="AI1843" i="9"/>
  <c r="AJ1843" i="9"/>
  <c r="AK1843" i="9"/>
  <c r="AI1940" i="9"/>
  <c r="AJ1940" i="9"/>
  <c r="AK1940" i="9"/>
  <c r="AJ1872" i="9"/>
  <c r="AI1872" i="9"/>
  <c r="AH1872" i="9"/>
  <c r="AA1872" i="9"/>
  <c r="AE1872" i="9"/>
  <c r="AK1872" i="9"/>
  <c r="BA96" i="9"/>
  <c r="AZ96" i="9"/>
  <c r="AX96" i="9"/>
  <c r="BB96" i="9"/>
  <c r="AI1943" i="9"/>
  <c r="AJ1943" i="9"/>
  <c r="AK1943" i="9"/>
  <c r="AI1643" i="9"/>
  <c r="AJ1643" i="9"/>
  <c r="AK1643" i="9"/>
  <c r="AJ1788" i="9"/>
  <c r="AI1788" i="9"/>
  <c r="AK1788" i="9"/>
  <c r="AJ1536" i="8"/>
  <c r="AI1536" i="8"/>
  <c r="AK1536" i="8"/>
  <c r="AK1198" i="8"/>
  <c r="AI1198" i="8"/>
  <c r="AJ1198" i="8"/>
  <c r="AI1324" i="8"/>
  <c r="AK1324" i="8"/>
  <c r="AJ1324" i="8"/>
  <c r="AI970" i="9"/>
  <c r="AJ970" i="9"/>
  <c r="AK970" i="9"/>
  <c r="AI1202" i="9"/>
  <c r="AJ1202" i="9"/>
  <c r="AK1202" i="9"/>
  <c r="AI1354" i="9"/>
  <c r="AH1354" i="9"/>
  <c r="AA1354" i="9"/>
  <c r="AE1354" i="9"/>
  <c r="AJ1354" i="9"/>
  <c r="AK1354" i="9"/>
  <c r="AJ1343" i="9"/>
  <c r="AI1343" i="9"/>
  <c r="AK1343" i="9"/>
  <c r="AI1803" i="9"/>
  <c r="AH1803" i="9"/>
  <c r="AA1803" i="9"/>
  <c r="AE1803" i="9"/>
  <c r="AJ1803" i="9"/>
  <c r="AK1803" i="9"/>
  <c r="AJ1763" i="8"/>
  <c r="AI1763" i="8"/>
  <c r="AH1763" i="8"/>
  <c r="AA1763" i="8"/>
  <c r="AE1763" i="8"/>
  <c r="AK1763" i="8"/>
  <c r="AK1756" i="8"/>
  <c r="AJ1756" i="8"/>
  <c r="AI1756" i="8"/>
  <c r="AH1756" i="8"/>
  <c r="AA1756" i="8"/>
  <c r="AE1756" i="8"/>
  <c r="AK1610" i="8"/>
  <c r="AJ1610" i="8"/>
  <c r="AI1610" i="8"/>
  <c r="AK1391" i="8"/>
  <c r="AJ1391" i="8"/>
  <c r="AI1391" i="8"/>
  <c r="AH1391" i="8"/>
  <c r="AA1391" i="8"/>
  <c r="AE1391" i="8"/>
  <c r="AK1155" i="8"/>
  <c r="AJ1155" i="8"/>
  <c r="AI1155" i="8"/>
  <c r="AK1278" i="8"/>
  <c r="AI1278" i="8"/>
  <c r="AJ1278" i="8"/>
  <c r="BB86" i="8"/>
  <c r="BA86" i="8"/>
  <c r="AZ86" i="8"/>
  <c r="AX86" i="8"/>
  <c r="AK1106" i="8"/>
  <c r="AJ1106" i="8"/>
  <c r="AI1106" i="8"/>
  <c r="AJ1175" i="8"/>
  <c r="AI1175" i="8"/>
  <c r="AK1175" i="8"/>
  <c r="BB55" i="8"/>
  <c r="BA55" i="8"/>
  <c r="AZ55" i="8"/>
  <c r="AX55" i="8"/>
  <c r="AJ28" i="9"/>
  <c r="AI28" i="9"/>
  <c r="AH28" i="9"/>
  <c r="AK28" i="9"/>
  <c r="AI113" i="9"/>
  <c r="AH113" i="9"/>
  <c r="AJ113" i="9"/>
  <c r="AK113" i="9"/>
  <c r="AI921" i="9"/>
  <c r="AJ921" i="9"/>
  <c r="AK921" i="9"/>
  <c r="AJ1037" i="9"/>
  <c r="AI1037" i="9"/>
  <c r="AK1037" i="9"/>
  <c r="AI1279" i="9"/>
  <c r="AJ1279" i="9"/>
  <c r="AK1279" i="9"/>
  <c r="AI1884" i="9"/>
  <c r="AH1884" i="9"/>
  <c r="AA1884" i="9"/>
  <c r="AE1884" i="9"/>
  <c r="AJ1884" i="9"/>
  <c r="AK1884" i="9"/>
  <c r="AK1643" i="8"/>
  <c r="AJ1643" i="8"/>
  <c r="AI1643" i="8"/>
  <c r="AK1288" i="8"/>
  <c r="AJ1288" i="8"/>
  <c r="AI1288" i="8"/>
  <c r="AK1211" i="8"/>
  <c r="AJ1211" i="8"/>
  <c r="AI1211" i="8"/>
  <c r="AK1416" i="8"/>
  <c r="AI1416" i="8"/>
  <c r="AI1105" i="8"/>
  <c r="AI1199" i="8"/>
  <c r="AH1199" i="8"/>
  <c r="AA1199" i="8"/>
  <c r="AE1199" i="8"/>
  <c r="AK1199" i="8"/>
  <c r="AK92" i="9"/>
  <c r="AI1123" i="9"/>
  <c r="AJ1123" i="9"/>
  <c r="AK1123" i="9"/>
  <c r="AK983" i="8"/>
  <c r="AJ983" i="8"/>
  <c r="AK1038" i="8"/>
  <c r="AK29" i="8"/>
  <c r="AI29" i="8"/>
  <c r="AK99" i="8"/>
  <c r="AK66" i="8"/>
  <c r="AJ66" i="8"/>
  <c r="AI44" i="9"/>
  <c r="AJ127" i="9"/>
  <c r="AK127" i="9"/>
  <c r="AJ920" i="9"/>
  <c r="AI920" i="9"/>
  <c r="AK920" i="9"/>
  <c r="AI1154" i="9"/>
  <c r="AJ1154" i="9"/>
  <c r="AH1154" i="9"/>
  <c r="AA1154" i="9"/>
  <c r="AE1154" i="9"/>
  <c r="AI1027" i="9"/>
  <c r="AJ1027" i="9"/>
  <c r="AK1027" i="9"/>
  <c r="AI1286" i="9"/>
  <c r="AH1286" i="9"/>
  <c r="AA1286" i="9"/>
  <c r="AE1286" i="9"/>
  <c r="AJ1286" i="9"/>
  <c r="AK1286" i="9"/>
  <c r="AI1438" i="9"/>
  <c r="AJ1438" i="9"/>
  <c r="AK1438" i="9"/>
  <c r="AI1475" i="9"/>
  <c r="AH1475" i="9"/>
  <c r="AA1475" i="9"/>
  <c r="AE1475" i="9"/>
  <c r="AJ1475" i="9"/>
  <c r="AK1475" i="9"/>
  <c r="AJ1481" i="9"/>
  <c r="AI1481" i="9"/>
  <c r="AH1481" i="9"/>
  <c r="AA1481" i="9"/>
  <c r="AE1481" i="9"/>
  <c r="AK1481" i="9"/>
  <c r="AI1533" i="9"/>
  <c r="AA1533" i="9"/>
  <c r="AE1533" i="9"/>
  <c r="AJ1533" i="9"/>
  <c r="AH1533" i="9"/>
  <c r="AK1533" i="9"/>
  <c r="AI1549" i="9"/>
  <c r="AJ1549" i="9"/>
  <c r="AK1549" i="9"/>
  <c r="AI1666" i="9"/>
  <c r="AH1666" i="9"/>
  <c r="AA1666" i="9"/>
  <c r="AE1666" i="9"/>
  <c r="AJ1666" i="9"/>
  <c r="AK1666" i="9"/>
  <c r="AI1584" i="9"/>
  <c r="AJ1584" i="9"/>
  <c r="AK1584" i="9"/>
  <c r="AI1767" i="9"/>
  <c r="AH1767" i="9"/>
  <c r="AA1767" i="9"/>
  <c r="AE1767" i="9"/>
  <c r="AJ1767" i="9"/>
  <c r="AK1767" i="9"/>
  <c r="AJ1756" i="9"/>
  <c r="AI1756" i="9"/>
  <c r="AH1756" i="9"/>
  <c r="AA1756" i="9"/>
  <c r="AE1756" i="9"/>
  <c r="AK1756" i="9"/>
  <c r="AI1827" i="9"/>
  <c r="AH1827" i="9"/>
  <c r="AA1827" i="9"/>
  <c r="AE1827" i="9"/>
  <c r="AJ1827" i="9"/>
  <c r="AK1827" i="9"/>
  <c r="AJ1920" i="9"/>
  <c r="AI1920" i="9"/>
  <c r="AH1920" i="9"/>
  <c r="AA1920" i="9"/>
  <c r="AE1920" i="9"/>
  <c r="AK1920" i="9"/>
  <c r="BA90" i="9"/>
  <c r="AZ90" i="9"/>
  <c r="AX90" i="9"/>
  <c r="BB90" i="9"/>
  <c r="BA92" i="9"/>
  <c r="AZ92" i="9"/>
  <c r="AX92" i="9"/>
  <c r="BB92" i="9"/>
  <c r="AI939" i="9"/>
  <c r="AH939" i="9"/>
  <c r="AA939" i="9"/>
  <c r="AE939" i="9"/>
  <c r="AJ939" i="9"/>
  <c r="AK939" i="9"/>
  <c r="AI999" i="9"/>
  <c r="AJ999" i="9"/>
  <c r="AK999" i="9"/>
  <c r="AI1067" i="9"/>
  <c r="AH1067" i="9"/>
  <c r="AA1067" i="9"/>
  <c r="AE1067" i="9"/>
  <c r="AJ1067" i="9"/>
  <c r="AK1067" i="9"/>
  <c r="AI1508" i="9"/>
  <c r="AJ1508" i="9"/>
  <c r="AK1508" i="9"/>
  <c r="AI1702" i="9"/>
  <c r="AH1702" i="9"/>
  <c r="AA1702" i="9"/>
  <c r="AE1702" i="9"/>
  <c r="AJ1702" i="9"/>
  <c r="AK1702" i="9"/>
  <c r="AI1885" i="9"/>
  <c r="AJ1885" i="9"/>
  <c r="AK1885" i="9"/>
  <c r="AI1939" i="9"/>
  <c r="AH1939" i="9"/>
  <c r="AA1939" i="9"/>
  <c r="AE1939" i="9"/>
  <c r="AJ1939" i="9"/>
  <c r="AK1939" i="9"/>
  <c r="AI1927" i="9"/>
  <c r="AJ1927" i="9"/>
  <c r="AK1927" i="9"/>
  <c r="AI937" i="9"/>
  <c r="AH937" i="9"/>
  <c r="AA937" i="9"/>
  <c r="AE937" i="9"/>
  <c r="AJ937" i="9"/>
  <c r="AK937" i="9"/>
  <c r="AI1254" i="9"/>
  <c r="AJ1254" i="9"/>
  <c r="AK1254" i="9"/>
  <c r="AI1396" i="9"/>
  <c r="AJ1396" i="9"/>
  <c r="AK1396" i="9"/>
  <c r="AI1511" i="9"/>
  <c r="AJ1511" i="9"/>
  <c r="AK1511" i="9"/>
  <c r="AI1730" i="9"/>
  <c r="AJ1730" i="9"/>
  <c r="AH1730" i="9"/>
  <c r="AA1730" i="9"/>
  <c r="AE1730" i="9"/>
  <c r="AK1730" i="9"/>
  <c r="AJ1922" i="8"/>
  <c r="AI1922" i="8"/>
  <c r="AH1922" i="8"/>
  <c r="AA1922" i="8"/>
  <c r="AE1922" i="8"/>
  <c r="AK1922" i="8"/>
  <c r="AK1826" i="8"/>
  <c r="AJ1826" i="8"/>
  <c r="AI1826" i="8"/>
  <c r="AH1826" i="8"/>
  <c r="AA1826" i="8"/>
  <c r="AE1826" i="8"/>
  <c r="AJ1833" i="8"/>
  <c r="AI1833" i="8"/>
  <c r="AK1833" i="8"/>
  <c r="AK1527" i="8"/>
  <c r="AJ1527" i="8"/>
  <c r="AI1527" i="8"/>
  <c r="AH1527" i="8"/>
  <c r="AA1527" i="8"/>
  <c r="AE1527" i="8"/>
  <c r="AJ1504" i="8"/>
  <c r="AI1504" i="8"/>
  <c r="AH1504" i="8"/>
  <c r="AA1504" i="8"/>
  <c r="AE1504" i="8"/>
  <c r="AK1504" i="8"/>
  <c r="AK1611" i="8"/>
  <c r="AJ1611" i="8"/>
  <c r="AI1611" i="8"/>
  <c r="AK1408" i="8"/>
  <c r="AJ1408" i="8"/>
  <c r="AI1408" i="8"/>
  <c r="AK1534" i="8"/>
  <c r="AJ1534" i="8"/>
  <c r="AI1534" i="8"/>
  <c r="AH1534" i="8"/>
  <c r="AA1534" i="8"/>
  <c r="AE1534" i="8"/>
  <c r="AK1363" i="8"/>
  <c r="AJ1363" i="8"/>
  <c r="AI1363" i="8"/>
  <c r="AK1166" i="8"/>
  <c r="AI1166" i="8"/>
  <c r="AJ1166" i="8"/>
  <c r="AJ1289" i="8"/>
  <c r="AI1289" i="8"/>
  <c r="AH1289" i="8"/>
  <c r="AA1289" i="8"/>
  <c r="AE1289" i="8"/>
  <c r="AK1289" i="8"/>
  <c r="AK1349" i="8"/>
  <c r="AJ1349" i="8"/>
  <c r="AI1349" i="8"/>
  <c r="AH1349" i="8"/>
  <c r="AA1349" i="8"/>
  <c r="AE1349" i="8"/>
  <c r="AK978" i="8"/>
  <c r="AJ978" i="8"/>
  <c r="AI978" i="8"/>
  <c r="AK64" i="8"/>
  <c r="AJ64" i="8"/>
  <c r="AI64" i="8"/>
  <c r="AH64" i="8"/>
  <c r="AK78" i="8"/>
  <c r="AJ78" i="8"/>
  <c r="AI78" i="8"/>
  <c r="AK63" i="8"/>
  <c r="AJ63" i="8"/>
  <c r="AI63" i="8"/>
  <c r="AH63" i="8"/>
  <c r="AI34" i="9"/>
  <c r="AJ34" i="9"/>
  <c r="AK34" i="9"/>
  <c r="AI78" i="9"/>
  <c r="AH78" i="9"/>
  <c r="AJ78" i="9"/>
  <c r="AK78" i="9"/>
  <c r="AJ125" i="9"/>
  <c r="AI125" i="9"/>
  <c r="AK125" i="9"/>
  <c r="AJ982" i="9"/>
  <c r="AI982" i="9"/>
  <c r="AK982" i="9"/>
  <c r="AJ1052" i="9"/>
  <c r="AI1052" i="9"/>
  <c r="AH1052" i="9"/>
  <c r="AA1052" i="9"/>
  <c r="AE1052" i="9"/>
  <c r="AK1052" i="9"/>
  <c r="AI1071" i="9"/>
  <c r="AH1071" i="9"/>
  <c r="AA1071" i="9"/>
  <c r="AE1071" i="9"/>
  <c r="AJ1071" i="9"/>
  <c r="AK1071" i="9"/>
  <c r="AJ1130" i="9"/>
  <c r="AI1130" i="9"/>
  <c r="AK1130" i="9"/>
  <c r="AI1316" i="9"/>
  <c r="AH1316" i="9"/>
  <c r="AA1316" i="9"/>
  <c r="AE1316" i="9"/>
  <c r="AJ1316" i="9"/>
  <c r="AK1316" i="9"/>
  <c r="AJ1337" i="9"/>
  <c r="AI1337" i="9"/>
  <c r="AH1337" i="9"/>
  <c r="AA1337" i="9"/>
  <c r="AE1337" i="9"/>
  <c r="AK1337" i="9"/>
  <c r="AJ1359" i="9"/>
  <c r="AI1359" i="9"/>
  <c r="AK1359" i="9"/>
  <c r="AI1661" i="9"/>
  <c r="AJ1661" i="9"/>
  <c r="AK1661" i="9"/>
  <c r="AI1674" i="9"/>
  <c r="AH1674" i="9"/>
  <c r="AA1674" i="9"/>
  <c r="AE1674" i="9"/>
  <c r="AJ1674" i="9"/>
  <c r="AK1674" i="9"/>
  <c r="AI1559" i="9"/>
  <c r="AJ1559" i="9"/>
  <c r="AK1559" i="9"/>
  <c r="AK1923" i="8"/>
  <c r="AJ1923" i="8"/>
  <c r="AI1923" i="8"/>
  <c r="AH1923" i="8"/>
  <c r="AA1923" i="8"/>
  <c r="AE1923" i="8"/>
  <c r="AK1821" i="8"/>
  <c r="AJ1821" i="8"/>
  <c r="AI1821" i="8"/>
  <c r="AK1776" i="8"/>
  <c r="AI1776" i="8"/>
  <c r="AJ1776" i="8"/>
  <c r="AI1822" i="8"/>
  <c r="AK1822" i="8"/>
  <c r="AJ1822" i="8"/>
  <c r="AK1828" i="8"/>
  <c r="AJ1828" i="8"/>
  <c r="AI1828" i="8"/>
  <c r="AH1828" i="8"/>
  <c r="AA1828" i="8"/>
  <c r="AE1828" i="8"/>
  <c r="AK1529" i="8"/>
  <c r="AJ1529" i="8"/>
  <c r="AI1529" i="8"/>
  <c r="AK1524" i="8"/>
  <c r="AJ1524" i="8"/>
  <c r="AI1524" i="8"/>
  <c r="AH1524" i="8"/>
  <c r="AA1524" i="8"/>
  <c r="AE1524" i="8"/>
  <c r="AK1583" i="8"/>
  <c r="AJ1583" i="8"/>
  <c r="AI1583" i="8"/>
  <c r="AJ1673" i="8"/>
  <c r="AK1673" i="8"/>
  <c r="AI1673" i="8"/>
  <c r="AI1621" i="8"/>
  <c r="AH1621" i="8"/>
  <c r="AA1621" i="8"/>
  <c r="AE1621" i="8"/>
  <c r="AK1621" i="8"/>
  <c r="AJ1621" i="8"/>
  <c r="AK1590" i="8"/>
  <c r="AJ1590" i="8"/>
  <c r="AI1590" i="8"/>
  <c r="AH1590" i="8"/>
  <c r="AA1590" i="8"/>
  <c r="AE1590" i="8"/>
  <c r="AK1120" i="8"/>
  <c r="AJ1120" i="8"/>
  <c r="AI1120" i="8"/>
  <c r="AI1156" i="8"/>
  <c r="AK1156" i="8"/>
  <c r="AJ1156" i="8"/>
  <c r="AK1210" i="8"/>
  <c r="AJ1210" i="8"/>
  <c r="AI1210" i="8"/>
  <c r="AK1063" i="8"/>
  <c r="AJ1063" i="8"/>
  <c r="AI1063" i="8"/>
  <c r="AH1063" i="8"/>
  <c r="AA1063" i="8"/>
  <c r="AE1063" i="8"/>
  <c r="AI1019" i="8"/>
  <c r="AK1019" i="8"/>
  <c r="AJ1019" i="8"/>
  <c r="AI1057" i="8"/>
  <c r="AA1057" i="8"/>
  <c r="AE1057" i="8"/>
  <c r="AK1057" i="8"/>
  <c r="AJ1057" i="8"/>
  <c r="AH1057" i="8"/>
  <c r="AJ1247" i="8"/>
  <c r="AI1247" i="8"/>
  <c r="AK1247" i="8"/>
  <c r="AK118" i="8"/>
  <c r="AJ118" i="8"/>
  <c r="AI118" i="8"/>
  <c r="AI49" i="8"/>
  <c r="AK49" i="8"/>
  <c r="AJ49" i="8"/>
  <c r="AJ36" i="8"/>
  <c r="AI36" i="8"/>
  <c r="AK36" i="8"/>
  <c r="BB8" i="8"/>
  <c r="BA8" i="8"/>
  <c r="BB10" i="9"/>
  <c r="BA10" i="9"/>
  <c r="AZ10" i="9"/>
  <c r="AX10" i="9"/>
  <c r="AJ38" i="9"/>
  <c r="AI38" i="9"/>
  <c r="AH38" i="9"/>
  <c r="AK38" i="9"/>
  <c r="AI128" i="9"/>
  <c r="AH128" i="9"/>
  <c r="AJ128" i="9"/>
  <c r="AK128" i="9"/>
  <c r="AI932" i="9"/>
  <c r="AJ932" i="9"/>
  <c r="AK932" i="9"/>
  <c r="AI945" i="9"/>
  <c r="AH945" i="9"/>
  <c r="AA945" i="9"/>
  <c r="AE945" i="9"/>
  <c r="AJ945" i="9"/>
  <c r="AK945" i="9"/>
  <c r="AJ1141" i="9"/>
  <c r="AI1141" i="9"/>
  <c r="AH1141" i="9"/>
  <c r="AA1141" i="9"/>
  <c r="AE1141" i="9"/>
  <c r="AK1141" i="9"/>
  <c r="AI1237" i="9"/>
  <c r="AH1237" i="9"/>
  <c r="AA1237" i="9"/>
  <c r="AE1237" i="9"/>
  <c r="AJ1237" i="9"/>
  <c r="AK1237" i="9"/>
  <c r="AJ1209" i="9"/>
  <c r="AI1209" i="9"/>
  <c r="AH1209" i="9"/>
  <c r="AA1209" i="9"/>
  <c r="AE1209" i="9"/>
  <c r="AK1209" i="9"/>
  <c r="AI1271" i="9"/>
  <c r="AH1271" i="9"/>
  <c r="AA1271" i="9"/>
  <c r="AE1271" i="9"/>
  <c r="AJ1271" i="9"/>
  <c r="AK1271" i="9"/>
  <c r="AI1356" i="9"/>
  <c r="AJ1356" i="9"/>
  <c r="AK1356" i="9"/>
  <c r="AI1485" i="9"/>
  <c r="AH1485" i="9"/>
  <c r="AA1485" i="9"/>
  <c r="AE1485" i="9"/>
  <c r="AJ1485" i="9"/>
  <c r="AK1485" i="9"/>
  <c r="AI1516" i="9"/>
  <c r="AJ1516" i="9"/>
  <c r="AK1516" i="9"/>
  <c r="AI1536" i="9"/>
  <c r="AH1536" i="9"/>
  <c r="AA1536" i="9"/>
  <c r="AE1536" i="9"/>
  <c r="AJ1536" i="9"/>
  <c r="AK1536" i="9"/>
  <c r="AI1605" i="9"/>
  <c r="AJ1605" i="9"/>
  <c r="AK1605" i="9"/>
  <c r="AI1753" i="9"/>
  <c r="AH1753" i="9"/>
  <c r="AA1753" i="9"/>
  <c r="AE1753" i="9"/>
  <c r="AJ1753" i="9"/>
  <c r="AK1753" i="9"/>
  <c r="AI1760" i="9"/>
  <c r="AJ1760" i="9"/>
  <c r="AK1760" i="9"/>
  <c r="AI1847" i="9"/>
  <c r="AH1847" i="9"/>
  <c r="AA1847" i="9"/>
  <c r="AE1847" i="9"/>
  <c r="AJ1847" i="9"/>
  <c r="AK1847" i="9"/>
  <c r="AJ1772" i="9"/>
  <c r="AH1772" i="9"/>
  <c r="AA1772" i="9"/>
  <c r="AE1772" i="9"/>
  <c r="AI1772" i="9"/>
  <c r="AK1772" i="9"/>
  <c r="AI1864" i="9"/>
  <c r="AJ1864" i="9"/>
  <c r="AH1864" i="9"/>
  <c r="AA1864" i="9"/>
  <c r="AE1864" i="9"/>
  <c r="AK1864" i="9"/>
  <c r="AJ1936" i="9"/>
  <c r="AI1936" i="9"/>
  <c r="AH1936" i="9"/>
  <c r="AA1936" i="9"/>
  <c r="AE1936" i="9"/>
  <c r="AK1936" i="9"/>
  <c r="AI1894" i="9"/>
  <c r="AH1894" i="9"/>
  <c r="AA1894" i="9"/>
  <c r="AE1894" i="9"/>
  <c r="AJ1894" i="9"/>
  <c r="AK1894" i="9"/>
  <c r="AI1934" i="9"/>
  <c r="AJ1934" i="9"/>
  <c r="AK1934" i="9"/>
  <c r="BB87" i="9"/>
  <c r="BA87" i="9"/>
  <c r="AI1662" i="9"/>
  <c r="AJ1662" i="9"/>
  <c r="AH1662" i="9"/>
  <c r="AA1662" i="9"/>
  <c r="AE1662" i="9"/>
  <c r="AK1662" i="9"/>
  <c r="AI1731" i="9"/>
  <c r="AJ1731" i="9"/>
  <c r="AK1731" i="9"/>
  <c r="AI1887" i="9"/>
  <c r="AJ1887" i="9"/>
  <c r="AH1887" i="9"/>
  <c r="AA1887" i="9"/>
  <c r="AE1887" i="9"/>
  <c r="AK1887" i="9"/>
  <c r="BB91" i="9"/>
  <c r="BA91" i="9"/>
  <c r="AZ91" i="9"/>
  <c r="AX91" i="9"/>
  <c r="AJ1747" i="8"/>
  <c r="AI1747" i="8"/>
  <c r="AH1747" i="8"/>
  <c r="AA1747" i="8"/>
  <c r="AE1747" i="8"/>
  <c r="AK1747" i="8"/>
  <c r="AK1037" i="8"/>
  <c r="AJ1037" i="8"/>
  <c r="AI1037" i="8"/>
  <c r="AI33" i="9"/>
  <c r="AJ33" i="9"/>
  <c r="AK33" i="9"/>
  <c r="AI1256" i="9"/>
  <c r="AH1256" i="9"/>
  <c r="AA1256" i="9"/>
  <c r="AE1256" i="9"/>
  <c r="AJ1256" i="9"/>
  <c r="AK1256" i="9"/>
  <c r="AJ1548" i="9"/>
  <c r="AI1548" i="9"/>
  <c r="AH1548" i="9"/>
  <c r="AA1548" i="9"/>
  <c r="AE1548" i="9"/>
  <c r="AK1548" i="9"/>
  <c r="AI1910" i="9"/>
  <c r="AH1910" i="9"/>
  <c r="AA1910" i="9"/>
  <c r="AE1910" i="9"/>
  <c r="AJ1910" i="9"/>
  <c r="AK1910" i="9"/>
  <c r="AI1905" i="8"/>
  <c r="AJ1905" i="8"/>
  <c r="AK1905" i="8"/>
  <c r="AK1682" i="8"/>
  <c r="AJ1682" i="8"/>
  <c r="AI1682" i="8"/>
  <c r="AH1682" i="8"/>
  <c r="AA1682" i="8"/>
  <c r="AE1682" i="8"/>
  <c r="AK1580" i="8"/>
  <c r="AJ1580" i="8"/>
  <c r="AI1580" i="8"/>
  <c r="AK1639" i="8"/>
  <c r="AJ1639" i="8"/>
  <c r="AI1639" i="8"/>
  <c r="AH1639" i="8"/>
  <c r="AA1639" i="8"/>
  <c r="AE1639" i="8"/>
  <c r="AK1447" i="8"/>
  <c r="AJ1447" i="8"/>
  <c r="AI1447" i="8"/>
  <c r="AI1613" i="8"/>
  <c r="AH1613" i="8"/>
  <c r="AA1613" i="8"/>
  <c r="AE1613" i="8"/>
  <c r="AK1613" i="8"/>
  <c r="AJ1613" i="8"/>
  <c r="AI1422" i="8"/>
  <c r="AH1422" i="8"/>
  <c r="AA1422" i="8"/>
  <c r="AE1422" i="8"/>
  <c r="AK1422" i="8"/>
  <c r="AJ1422" i="8"/>
  <c r="AI1084" i="8"/>
  <c r="AH1084" i="8"/>
  <c r="AA1084" i="8"/>
  <c r="AE1084" i="8"/>
  <c r="AJ1084" i="8"/>
  <c r="AK1084" i="8"/>
  <c r="AK1202" i="8"/>
  <c r="AJ1202" i="8"/>
  <c r="AI1202" i="8"/>
  <c r="AK1269" i="8"/>
  <c r="AJ1269" i="8"/>
  <c r="AI1269" i="8"/>
  <c r="AH1269" i="8"/>
  <c r="AA1269" i="8"/>
  <c r="AE1269" i="8"/>
  <c r="AK1055" i="8"/>
  <c r="AJ1055" i="8"/>
  <c r="AI1055" i="8"/>
  <c r="AK70" i="8"/>
  <c r="AJ70" i="8"/>
  <c r="AI70" i="8"/>
  <c r="AH70" i="8"/>
  <c r="BB46" i="8"/>
  <c r="AZ46" i="8"/>
  <c r="AX46" i="8"/>
  <c r="BA46" i="8"/>
  <c r="AI933" i="9"/>
  <c r="AJ933" i="9"/>
  <c r="AK933" i="9"/>
  <c r="AJ1004" i="9"/>
  <c r="AI1004" i="9"/>
  <c r="AK1004" i="9"/>
  <c r="AI1156" i="9"/>
  <c r="AJ1156" i="9"/>
  <c r="AK1156" i="9"/>
  <c r="AI1403" i="9"/>
  <c r="AJ1403" i="9"/>
  <c r="AH1403" i="9"/>
  <c r="AA1403" i="9"/>
  <c r="AE1403" i="9"/>
  <c r="AK1403" i="9"/>
  <c r="AI1687" i="9"/>
  <c r="AJ1687" i="9"/>
  <c r="AK1687" i="9"/>
  <c r="BA67" i="9"/>
  <c r="AZ67" i="9"/>
  <c r="AX67" i="9"/>
  <c r="BB67" i="9"/>
  <c r="AJ1848" i="8"/>
  <c r="AI1848" i="8"/>
  <c r="AK1848" i="8"/>
  <c r="AK1387" i="8"/>
  <c r="AJ1387" i="8"/>
  <c r="AI1387" i="8"/>
  <c r="AK96" i="8"/>
  <c r="AJ96" i="8"/>
  <c r="AI96" i="8"/>
  <c r="AH96" i="8"/>
  <c r="AK1243" i="8"/>
  <c r="AJ1243" i="8"/>
  <c r="AH1243" i="8"/>
  <c r="AA1243" i="8"/>
  <c r="AE1243" i="8"/>
  <c r="AI949" i="8"/>
  <c r="AK61" i="8"/>
  <c r="AI61" i="8"/>
  <c r="AH61" i="8"/>
  <c r="AI931" i="9"/>
  <c r="AJ931" i="9"/>
  <c r="AK931" i="9"/>
  <c r="AI1124" i="9"/>
  <c r="AJ1124" i="9"/>
  <c r="AH1124" i="9"/>
  <c r="AA1124" i="9"/>
  <c r="AE1124" i="9"/>
  <c r="AK1124" i="9"/>
  <c r="AK1300" i="8"/>
  <c r="AJ1300" i="8"/>
  <c r="AK1035" i="8"/>
  <c r="AJ1035" i="8"/>
  <c r="AK1135" i="8"/>
  <c r="AJ1442" i="8"/>
  <c r="AH1442" i="8"/>
  <c r="AA1442" i="8"/>
  <c r="AE1442" i="8"/>
  <c r="AI1442" i="8"/>
  <c r="AK1401" i="8"/>
  <c r="AK1290" i="8"/>
  <c r="AJ1290" i="8"/>
  <c r="AK1165" i="8"/>
  <c r="AJ1165" i="8"/>
  <c r="AI1165" i="8"/>
  <c r="AJ974" i="8"/>
  <c r="AJ961" i="8"/>
  <c r="AI961" i="8"/>
  <c r="AK996" i="8"/>
  <c r="AJ996" i="8"/>
  <c r="AI996" i="8"/>
  <c r="AH996" i="8"/>
  <c r="AA996" i="8"/>
  <c r="AE996" i="8"/>
  <c r="BB69" i="8"/>
  <c r="AZ69" i="8"/>
  <c r="AX69" i="8"/>
  <c r="BA69" i="8"/>
  <c r="AJ44" i="8"/>
  <c r="AJ31" i="9"/>
  <c r="AI31" i="9"/>
  <c r="AK31" i="9"/>
  <c r="AI47" i="9"/>
  <c r="AJ47" i="9"/>
  <c r="AJ117" i="9"/>
  <c r="AI117" i="9"/>
  <c r="AK117" i="9"/>
  <c r="AI935" i="9"/>
  <c r="AJ935" i="9"/>
  <c r="AK935" i="9"/>
  <c r="AI1034" i="9"/>
  <c r="AH1034" i="9"/>
  <c r="AA1034" i="9"/>
  <c r="AE1034" i="9"/>
  <c r="AJ1034" i="9"/>
  <c r="AK1034" i="9"/>
  <c r="AI1144" i="9"/>
  <c r="AJ1144" i="9"/>
  <c r="AK1144" i="9"/>
  <c r="AJ1214" i="9"/>
  <c r="AK1214" i="9"/>
  <c r="AI1193" i="9"/>
  <c r="AJ1193" i="9"/>
  <c r="AK1193" i="9"/>
  <c r="AI1269" i="9"/>
  <c r="AJ1269" i="9"/>
  <c r="AH1269" i="9"/>
  <c r="AA1269" i="9"/>
  <c r="AE1269" i="9"/>
  <c r="AK1269" i="9"/>
  <c r="AI1298" i="9"/>
  <c r="AI1358" i="9"/>
  <c r="AH1358" i="9"/>
  <c r="AA1358" i="9"/>
  <c r="AE1358" i="9"/>
  <c r="AJ1358" i="9"/>
  <c r="AK1358" i="9"/>
  <c r="AI1416" i="9"/>
  <c r="AJ1416" i="9"/>
  <c r="AK1416" i="9"/>
  <c r="AJ1351" i="9"/>
  <c r="AI1351" i="9"/>
  <c r="AK1351" i="9"/>
  <c r="AI1469" i="9"/>
  <c r="AJ1469" i="9"/>
  <c r="AK1469" i="9"/>
  <c r="AI1611" i="9"/>
  <c r="AJ1611" i="9"/>
  <c r="AH1611" i="9"/>
  <c r="AA1611" i="9"/>
  <c r="AE1611" i="9"/>
  <c r="AK1611" i="9"/>
  <c r="AI1865" i="9"/>
  <c r="AJ1865" i="9"/>
  <c r="AK1865" i="9"/>
  <c r="AI1877" i="9"/>
  <c r="AH1877" i="9"/>
  <c r="AA1877" i="9"/>
  <c r="AE1877" i="9"/>
  <c r="AJ1877" i="9"/>
  <c r="AK1877" i="9"/>
  <c r="AJ1866" i="9"/>
  <c r="AI1866" i="9"/>
  <c r="AH1866" i="9"/>
  <c r="AA1866" i="9"/>
  <c r="AE1866" i="9"/>
  <c r="AK1866" i="9"/>
  <c r="AI1842" i="9"/>
  <c r="AH1842" i="9"/>
  <c r="AA1842" i="9"/>
  <c r="AE1842" i="9"/>
  <c r="AJ1842" i="9"/>
  <c r="AK1842" i="9"/>
  <c r="BA57" i="9"/>
  <c r="BB57" i="9"/>
  <c r="BA16" i="9"/>
  <c r="BB16" i="9"/>
  <c r="AJ1092" i="9"/>
  <c r="AI1092" i="9"/>
  <c r="AH1092" i="9"/>
  <c r="AA1092" i="9"/>
  <c r="AE1092" i="9"/>
  <c r="AK1092" i="9"/>
  <c r="AI1166" i="9"/>
  <c r="AH1166" i="9"/>
  <c r="AA1166" i="9"/>
  <c r="AE1166" i="9"/>
  <c r="AJ1166" i="9"/>
  <c r="AK1166" i="9"/>
  <c r="AI1294" i="9"/>
  <c r="AJ1294" i="9"/>
  <c r="AK1294" i="9"/>
  <c r="AJ1407" i="9"/>
  <c r="AI1407" i="9"/>
  <c r="AK1407" i="9"/>
  <c r="AJ1543" i="9"/>
  <c r="AI1543" i="9"/>
  <c r="AH1543" i="9"/>
  <c r="AA1543" i="9"/>
  <c r="AE1543" i="9"/>
  <c r="AK1543" i="9"/>
  <c r="AI1775" i="9"/>
  <c r="AH1775" i="9"/>
  <c r="AA1775" i="9"/>
  <c r="AE1775" i="9"/>
  <c r="AJ1775" i="9"/>
  <c r="AK1775" i="9"/>
  <c r="AI1922" i="9"/>
  <c r="AJ1922" i="9"/>
  <c r="AK1922" i="9"/>
  <c r="BA19" i="9"/>
  <c r="AZ19" i="9"/>
  <c r="AX19" i="9"/>
  <c r="BB19" i="9"/>
  <c r="BB2" i="9"/>
  <c r="BA2" i="9"/>
  <c r="AI1019" i="9"/>
  <c r="AJ1019" i="9"/>
  <c r="AK1019" i="9"/>
  <c r="AJ1163" i="9"/>
  <c r="AI1163" i="9"/>
  <c r="AH1163" i="9"/>
  <c r="AA1163" i="9"/>
  <c r="AE1163" i="9"/>
  <c r="AK1163" i="9"/>
  <c r="AI1274" i="9"/>
  <c r="AH1274" i="9"/>
  <c r="AA1274" i="9"/>
  <c r="AE1274" i="9"/>
  <c r="AJ1274" i="9"/>
  <c r="AK1274" i="9"/>
  <c r="AI1476" i="9"/>
  <c r="AJ1476" i="9"/>
  <c r="AK1476" i="9"/>
  <c r="AK1842" i="8"/>
  <c r="AJ1842" i="8"/>
  <c r="AI1842" i="8"/>
  <c r="AH1842" i="8"/>
  <c r="AA1842" i="8"/>
  <c r="AE1842" i="8"/>
  <c r="AI1830" i="8"/>
  <c r="AH1830" i="8"/>
  <c r="AA1830" i="8"/>
  <c r="AE1830" i="8"/>
  <c r="AK1830" i="8"/>
  <c r="AJ1830" i="8"/>
  <c r="AK1772" i="8"/>
  <c r="AJ1772" i="8"/>
  <c r="AI1772" i="8"/>
  <c r="AH1772" i="8"/>
  <c r="AA1772" i="8"/>
  <c r="AE1772" i="8"/>
  <c r="AI1655" i="8"/>
  <c r="AK1655" i="8"/>
  <c r="AJ1655" i="8"/>
  <c r="AK1498" i="8"/>
  <c r="AJ1498" i="8"/>
  <c r="AI1498" i="8"/>
  <c r="AH1498" i="8"/>
  <c r="AA1498" i="8"/>
  <c r="AE1498" i="8"/>
  <c r="AJ1737" i="8"/>
  <c r="AI1737" i="8"/>
  <c r="AK1737" i="8"/>
  <c r="AK1235" i="8"/>
  <c r="AJ1235" i="8"/>
  <c r="AI1235" i="8"/>
  <c r="AH1235" i="8"/>
  <c r="AA1235" i="8"/>
  <c r="AE1235" i="8"/>
  <c r="AI1356" i="8"/>
  <c r="AK1356" i="8"/>
  <c r="AJ1356" i="8"/>
  <c r="AK1285" i="8"/>
  <c r="AJ1285" i="8"/>
  <c r="AI1285" i="8"/>
  <c r="AK920" i="8"/>
  <c r="AJ920" i="8"/>
  <c r="AI920" i="8"/>
  <c r="AI1027" i="8"/>
  <c r="AK1027" i="8"/>
  <c r="AJ1027" i="8"/>
  <c r="BB94" i="8"/>
  <c r="BA94" i="8"/>
  <c r="AZ94" i="8"/>
  <c r="AX94" i="8"/>
  <c r="AJ124" i="8"/>
  <c r="AI124" i="8"/>
  <c r="AH124" i="8"/>
  <c r="AK124" i="8"/>
  <c r="AK953" i="8"/>
  <c r="AJ953" i="8"/>
  <c r="AI953" i="8"/>
  <c r="AH953" i="8"/>
  <c r="AA953" i="8"/>
  <c r="AE953" i="8"/>
  <c r="AK924" i="8"/>
  <c r="AJ924" i="8"/>
  <c r="AI924" i="8"/>
  <c r="AK32" i="8"/>
  <c r="AJ32" i="8"/>
  <c r="AI32" i="8"/>
  <c r="AH32" i="8"/>
  <c r="AK46" i="8"/>
  <c r="AJ46" i="8"/>
  <c r="AI46" i="8"/>
  <c r="AK31" i="8"/>
  <c r="AJ31" i="8"/>
  <c r="AI31" i="8"/>
  <c r="AH31" i="8"/>
  <c r="AI67" i="9"/>
  <c r="AJ67" i="9"/>
  <c r="AK67" i="9"/>
  <c r="AI97" i="9"/>
  <c r="AJ97" i="9"/>
  <c r="AH97" i="9"/>
  <c r="AK97" i="9"/>
  <c r="AI917" i="9"/>
  <c r="AJ917" i="9"/>
  <c r="AK917" i="9"/>
  <c r="AJ928" i="9"/>
  <c r="AI928" i="9"/>
  <c r="AK928" i="9"/>
  <c r="AI1024" i="9"/>
  <c r="AJ1024" i="9"/>
  <c r="AK1024" i="9"/>
  <c r="AI1234" i="9"/>
  <c r="AJ1234" i="9"/>
  <c r="AH1234" i="9"/>
  <c r="AA1234" i="9"/>
  <c r="AE1234" i="9"/>
  <c r="AK1234" i="9"/>
  <c r="AI1288" i="9"/>
  <c r="AJ1288" i="9"/>
  <c r="AK1288" i="9"/>
  <c r="AI1239" i="9"/>
  <c r="AH1239" i="9"/>
  <c r="AA1239" i="9"/>
  <c r="AE1239" i="9"/>
  <c r="AJ1239" i="9"/>
  <c r="AK1239" i="9"/>
  <c r="AI1483" i="9"/>
  <c r="AJ1483" i="9"/>
  <c r="AK1483" i="9"/>
  <c r="AJ1633" i="9"/>
  <c r="AI1633" i="9"/>
  <c r="AK1633" i="9"/>
  <c r="AI1816" i="9"/>
  <c r="AJ1816" i="9"/>
  <c r="AK1816" i="9"/>
  <c r="AK1913" i="8"/>
  <c r="AI1913" i="8"/>
  <c r="AJ1913" i="8"/>
  <c r="AK1945" i="8"/>
  <c r="AJ1945" i="8"/>
  <c r="AI1945" i="8"/>
  <c r="AK1872" i="8"/>
  <c r="AJ1872" i="8"/>
  <c r="AH1872" i="8"/>
  <c r="AA1872" i="8"/>
  <c r="AE1872" i="8"/>
  <c r="AI1872" i="8"/>
  <c r="AI1758" i="8"/>
  <c r="AH1758" i="8"/>
  <c r="AA1758" i="8"/>
  <c r="AE1758" i="8"/>
  <c r="AK1758" i="8"/>
  <c r="AJ1758" i="8"/>
  <c r="AK1775" i="8"/>
  <c r="AJ1775" i="8"/>
  <c r="AI1775" i="8"/>
  <c r="AH1775" i="8"/>
  <c r="AA1775" i="8"/>
  <c r="AE1775" i="8"/>
  <c r="AK1618" i="8"/>
  <c r="AJ1618" i="8"/>
  <c r="AI1618" i="8"/>
  <c r="AJ1793" i="8"/>
  <c r="AI1793" i="8"/>
  <c r="AK1793" i="8"/>
  <c r="AJ1560" i="8"/>
  <c r="AI1560" i="8"/>
  <c r="AH1560" i="8"/>
  <c r="AA1560" i="8"/>
  <c r="AE1560" i="8"/>
  <c r="AK1560" i="8"/>
  <c r="AK1603" i="8"/>
  <c r="AJ1603" i="8"/>
  <c r="AI1603" i="8"/>
  <c r="AH1603" i="8"/>
  <c r="AA1603" i="8"/>
  <c r="AE1603" i="8"/>
  <c r="AK1526" i="8"/>
  <c r="AJ1526" i="8"/>
  <c r="AI1526" i="8"/>
  <c r="AK1312" i="8"/>
  <c r="AJ1312" i="8"/>
  <c r="AI1312" i="8"/>
  <c r="AH1312" i="8"/>
  <c r="AA1312" i="8"/>
  <c r="AE1312" i="8"/>
  <c r="AK1355" i="8"/>
  <c r="AJ1355" i="8"/>
  <c r="AI1355" i="8"/>
  <c r="AK1163" i="8"/>
  <c r="AJ1163" i="8"/>
  <c r="AI1163" i="8"/>
  <c r="AH1163" i="8"/>
  <c r="AA1163" i="8"/>
  <c r="AE1163" i="8"/>
  <c r="AK1158" i="8"/>
  <c r="AI1158" i="8"/>
  <c r="AH1158" i="8"/>
  <c r="AA1158" i="8"/>
  <c r="AE1158" i="8"/>
  <c r="AJ1158" i="8"/>
  <c r="AJ1281" i="8"/>
  <c r="AI1281" i="8"/>
  <c r="AK1281" i="8"/>
  <c r="AI1348" i="8"/>
  <c r="AK1348" i="8"/>
  <c r="AJ1348" i="8"/>
  <c r="AH1348" i="8"/>
  <c r="AA1348" i="8"/>
  <c r="AE1348" i="8"/>
  <c r="AK1213" i="8"/>
  <c r="AJ1213" i="8"/>
  <c r="AH1213" i="8"/>
  <c r="AA1213" i="8"/>
  <c r="AE1213" i="8"/>
  <c r="AI1213" i="8"/>
  <c r="AK129" i="8"/>
  <c r="AJ129" i="8"/>
  <c r="AI129" i="8"/>
  <c r="AI955" i="8"/>
  <c r="AH955" i="8"/>
  <c r="AA955" i="8"/>
  <c r="AE955" i="8"/>
  <c r="AK955" i="8"/>
  <c r="AJ955" i="8"/>
  <c r="BB29" i="8"/>
  <c r="BA29" i="8"/>
  <c r="AZ29" i="8"/>
  <c r="AX29" i="8"/>
  <c r="AI24" i="8"/>
  <c r="AK24" i="8"/>
  <c r="AJ24" i="8"/>
  <c r="AJ83" i="8"/>
  <c r="AI83" i="8"/>
  <c r="AK83" i="8"/>
  <c r="AI93" i="9"/>
  <c r="AJ93" i="9"/>
  <c r="AK93" i="9"/>
  <c r="AI913" i="9"/>
  <c r="AH913" i="9"/>
  <c r="AA913" i="9"/>
  <c r="AE913" i="9"/>
  <c r="AJ913" i="9"/>
  <c r="AK913" i="9"/>
  <c r="AI1007" i="9"/>
  <c r="AJ1007" i="9"/>
  <c r="AK1007" i="9"/>
  <c r="AI1160" i="9"/>
  <c r="AH1160" i="9"/>
  <c r="AA1160" i="9"/>
  <c r="AE1160" i="9"/>
  <c r="AJ1160" i="9"/>
  <c r="AK1160" i="9"/>
  <c r="AI1139" i="9"/>
  <c r="AJ1139" i="9"/>
  <c r="AK1139" i="9"/>
  <c r="AI1161" i="9"/>
  <c r="AH1161" i="9"/>
  <c r="AA1161" i="9"/>
  <c r="AE1161" i="9"/>
  <c r="AJ1161" i="9"/>
  <c r="AK1161" i="9"/>
  <c r="AJ1345" i="9"/>
  <c r="AI1345" i="9"/>
  <c r="AH1345" i="9"/>
  <c r="AA1345" i="9"/>
  <c r="AE1345" i="9"/>
  <c r="AK1345" i="9"/>
  <c r="AI1395" i="9"/>
  <c r="AH1395" i="9"/>
  <c r="AA1395" i="9"/>
  <c r="AE1395" i="9"/>
  <c r="AJ1395" i="9"/>
  <c r="AK1395" i="9"/>
  <c r="AI1582" i="9"/>
  <c r="AJ1582" i="9"/>
  <c r="AK1582" i="9"/>
  <c r="AI1669" i="9"/>
  <c r="AH1669" i="9"/>
  <c r="AA1669" i="9"/>
  <c r="AE1669" i="9"/>
  <c r="AJ1669" i="9"/>
  <c r="AK1669" i="9"/>
  <c r="AI1600" i="9"/>
  <c r="AJ1600" i="9"/>
  <c r="AK1600" i="9"/>
  <c r="AI1757" i="9"/>
  <c r="AH1757" i="9"/>
  <c r="AA1757" i="9"/>
  <c r="AE1757" i="9"/>
  <c r="AJ1757" i="9"/>
  <c r="AK1757" i="9"/>
  <c r="AJ1836" i="9"/>
  <c r="AI1836" i="9"/>
  <c r="AH1836" i="9"/>
  <c r="AA1836" i="9"/>
  <c r="AE1836" i="9"/>
  <c r="AK1836" i="9"/>
  <c r="AI1930" i="9"/>
  <c r="AH1930" i="9"/>
  <c r="AA1930" i="9"/>
  <c r="AE1930" i="9"/>
  <c r="AJ1930" i="9"/>
  <c r="AK1930" i="9"/>
  <c r="AI1871" i="9"/>
  <c r="AJ1871" i="9"/>
  <c r="AK1871" i="9"/>
  <c r="BA30" i="9"/>
  <c r="AZ30" i="9"/>
  <c r="AX30" i="9"/>
  <c r="BB30" i="9"/>
  <c r="AI1616" i="9"/>
  <c r="AH1616" i="9"/>
  <c r="AA1616" i="9"/>
  <c r="AE1616" i="9"/>
  <c r="AJ1616" i="9"/>
  <c r="AK1616" i="9"/>
  <c r="AI1663" i="9"/>
  <c r="AJ1663" i="9"/>
  <c r="AK1663" i="9"/>
  <c r="BA36" i="9"/>
  <c r="BB36" i="9"/>
  <c r="AZ36" i="9"/>
  <c r="AX36" i="9"/>
  <c r="AK1495" i="8"/>
  <c r="AJ1495" i="8"/>
  <c r="AI1495" i="8"/>
  <c r="AH1495" i="8"/>
  <c r="AA1495" i="8"/>
  <c r="AE1495" i="8"/>
  <c r="AK1502" i="8"/>
  <c r="AJ1502" i="8"/>
  <c r="AI1502" i="8"/>
  <c r="AI1196" i="8"/>
  <c r="AH1196" i="8"/>
  <c r="AA1196" i="8"/>
  <c r="AE1196" i="8"/>
  <c r="AK1196" i="8"/>
  <c r="AJ1196" i="8"/>
  <c r="AK86" i="8"/>
  <c r="AJ86" i="8"/>
  <c r="AI86" i="8"/>
  <c r="AI68" i="9"/>
  <c r="AH68" i="9"/>
  <c r="AJ68" i="9"/>
  <c r="AK68" i="9"/>
  <c r="AI1333" i="9"/>
  <c r="AJ1333" i="9"/>
  <c r="AK1333" i="9"/>
  <c r="AI1624" i="9"/>
  <c r="AH1624" i="9"/>
  <c r="AA1624" i="9"/>
  <c r="AE1624" i="9"/>
  <c r="AJ1624" i="9"/>
  <c r="AK1624" i="9"/>
  <c r="BA86" i="9"/>
  <c r="BB86" i="9"/>
  <c r="AI1841" i="8"/>
  <c r="AK1841" i="8"/>
  <c r="AJ1841" i="8"/>
  <c r="AK1813" i="8"/>
  <c r="AJ1813" i="8"/>
  <c r="AI1813" i="8"/>
  <c r="AH1813" i="8"/>
  <c r="AA1813" i="8"/>
  <c r="AE1813" i="8"/>
  <c r="AJ1699" i="8"/>
  <c r="AI1699" i="8"/>
  <c r="AH1699" i="8"/>
  <c r="AA1699" i="8"/>
  <c r="AE1699" i="8"/>
  <c r="AK1699" i="8"/>
  <c r="AK1703" i="8"/>
  <c r="AJ1703" i="8"/>
  <c r="AI1703" i="8"/>
  <c r="AH1703" i="8"/>
  <c r="AA1703" i="8"/>
  <c r="AE1703" i="8"/>
  <c r="AK1214" i="8"/>
  <c r="AI1214" i="8"/>
  <c r="AH1214" i="8"/>
  <c r="AA1214" i="8"/>
  <c r="AE1214" i="8"/>
  <c r="AJ1214" i="8"/>
  <c r="AJ1145" i="8"/>
  <c r="AI1145" i="8"/>
  <c r="AK1145" i="8"/>
  <c r="AK1330" i="8"/>
  <c r="AJ1330" i="8"/>
  <c r="AI1330" i="8"/>
  <c r="AK1036" i="8"/>
  <c r="AJ1036" i="8"/>
  <c r="AH1036" i="8"/>
  <c r="AA1036" i="8"/>
  <c r="AE1036" i="8"/>
  <c r="AI1036" i="8"/>
  <c r="BB27" i="8"/>
  <c r="BA27" i="8"/>
  <c r="AZ27" i="8"/>
  <c r="AX27" i="8"/>
  <c r="AK38" i="8"/>
  <c r="AJ38" i="8"/>
  <c r="AI38" i="8"/>
  <c r="BA33" i="8"/>
  <c r="AZ33" i="8"/>
  <c r="AX33" i="8"/>
  <c r="BB33" i="8"/>
  <c r="AI83" i="9"/>
  <c r="AH83" i="9"/>
  <c r="AJ83" i="9"/>
  <c r="AK83" i="9"/>
  <c r="AI940" i="9"/>
  <c r="AJ940" i="9"/>
  <c r="AK940" i="9"/>
  <c r="AI1015" i="9"/>
  <c r="AH1015" i="9"/>
  <c r="AA1015" i="9"/>
  <c r="AE1015" i="9"/>
  <c r="AJ1015" i="9"/>
  <c r="AK1015" i="9"/>
  <c r="AI1096" i="9"/>
  <c r="AJ1096" i="9"/>
  <c r="AK1096" i="9"/>
  <c r="AJ1082" i="9"/>
  <c r="AI1082" i="9"/>
  <c r="AK1082" i="9"/>
  <c r="AI1238" i="9"/>
  <c r="AJ1238" i="9"/>
  <c r="AK1238" i="9"/>
  <c r="AI1442" i="9"/>
  <c r="AH1442" i="9"/>
  <c r="AA1442" i="9"/>
  <c r="AE1442" i="9"/>
  <c r="AJ1442" i="9"/>
  <c r="AK1442" i="9"/>
  <c r="AI1635" i="9"/>
  <c r="AJ1635" i="9"/>
  <c r="AK1635" i="9"/>
  <c r="AJ1649" i="9"/>
  <c r="AI1649" i="9"/>
  <c r="AK1649" i="9"/>
  <c r="BA45" i="9"/>
  <c r="BB45" i="9"/>
  <c r="AK1436" i="8"/>
  <c r="AJ1436" i="8"/>
  <c r="AI1436" i="8"/>
  <c r="AI98" i="9"/>
  <c r="AH98" i="9"/>
  <c r="AJ98" i="9"/>
  <c r="AK98" i="9"/>
  <c r="AJ1209" i="8"/>
  <c r="AI1209" i="8"/>
  <c r="AH1209" i="8"/>
  <c r="AA1209" i="8"/>
  <c r="AE1209" i="8"/>
  <c r="AK1209" i="8"/>
  <c r="AI1493" i="9"/>
  <c r="AH1493" i="9"/>
  <c r="AA1493" i="9"/>
  <c r="AE1493" i="9"/>
  <c r="AJ1493" i="9"/>
  <c r="AK1493" i="9"/>
  <c r="BA69" i="9"/>
  <c r="BB69" i="9"/>
  <c r="AI1909" i="9"/>
  <c r="AJ1909" i="9"/>
  <c r="AK1909" i="9"/>
  <c r="AI1079" i="9"/>
  <c r="AH1079" i="9"/>
  <c r="AA1079" i="9"/>
  <c r="AE1079" i="9"/>
  <c r="AJ1079" i="9"/>
  <c r="AK1079" i="9"/>
  <c r="AJ1439" i="9"/>
  <c r="AI1439" i="9"/>
  <c r="AH1439" i="9"/>
  <c r="AA1439" i="9"/>
  <c r="AE1439" i="9"/>
  <c r="AK1439" i="9"/>
  <c r="AK1439" i="8"/>
  <c r="AJ1439" i="8"/>
  <c r="AI1439" i="8"/>
  <c r="AK1388" i="8"/>
  <c r="AJ1388" i="8"/>
  <c r="AI1388" i="8"/>
  <c r="AH1388" i="8"/>
  <c r="AA1388" i="8"/>
  <c r="AE1388" i="8"/>
  <c r="AK1078" i="8"/>
  <c r="AJ1078" i="8"/>
  <c r="AI1078" i="8"/>
  <c r="AI1143" i="9"/>
  <c r="AH1143" i="9"/>
  <c r="AA1143" i="9"/>
  <c r="AE1143" i="9"/>
  <c r="AJ1143" i="9"/>
  <c r="AK1143" i="9"/>
  <c r="AI1227" i="9"/>
  <c r="AJ1227" i="9"/>
  <c r="AK1227" i="9"/>
  <c r="AI1822" i="9"/>
  <c r="AH1822" i="9"/>
  <c r="AA1822" i="9"/>
  <c r="AE1822" i="9"/>
  <c r="AJ1822" i="9"/>
  <c r="AK1822" i="9"/>
  <c r="AJ1739" i="8"/>
  <c r="AI1739" i="8"/>
  <c r="AH1739" i="8"/>
  <c r="AA1739" i="8"/>
  <c r="AE1739" i="8"/>
  <c r="AK1739" i="8"/>
  <c r="AK1487" i="8"/>
  <c r="AJ1487" i="8"/>
  <c r="AH1487" i="8"/>
  <c r="AA1487" i="8"/>
  <c r="AE1487" i="8"/>
  <c r="AI1487" i="8"/>
  <c r="AI1188" i="8"/>
  <c r="AK1188" i="8"/>
  <c r="AJ1188" i="8"/>
  <c r="AI37" i="9"/>
  <c r="AH37" i="9"/>
  <c r="AJ37" i="9"/>
  <c r="AK37" i="9"/>
  <c r="AK1499" i="8"/>
  <c r="AJ1499" i="8"/>
  <c r="AI1499" i="8"/>
  <c r="AK1272" i="8"/>
  <c r="AJ1272" i="8"/>
  <c r="AH1272" i="8"/>
  <c r="AA1272" i="8"/>
  <c r="AE1272" i="8"/>
  <c r="AI1272" i="8"/>
  <c r="AK1315" i="8"/>
  <c r="AJ1315" i="8"/>
  <c r="AI1315" i="8"/>
  <c r="AK1054" i="8"/>
  <c r="AJ1054" i="8"/>
  <c r="AI1054" i="8"/>
  <c r="AH1054" i="8"/>
  <c r="AA1054" i="8"/>
  <c r="AE1054" i="8"/>
  <c r="AI1856" i="9"/>
  <c r="AJ1856" i="9"/>
  <c r="AK1856" i="9"/>
  <c r="AJ1255" i="8"/>
  <c r="AI1255" i="8"/>
  <c r="AK1255" i="8"/>
  <c r="AK1291" i="8"/>
  <c r="AJ1291" i="8"/>
  <c r="AI1291" i="8"/>
  <c r="AI105" i="8"/>
  <c r="AH105" i="8"/>
  <c r="AK105" i="8"/>
  <c r="AJ105" i="8"/>
  <c r="AI1597" i="8"/>
  <c r="AH1597" i="8"/>
  <c r="AA1597" i="8"/>
  <c r="AE1597" i="8"/>
  <c r="AK1597" i="8"/>
  <c r="AJ1597" i="8"/>
  <c r="BB112" i="8"/>
  <c r="BA112" i="8"/>
  <c r="AJ1095" i="8"/>
  <c r="AI1095" i="8"/>
  <c r="AK1095" i="8"/>
  <c r="AK94" i="8"/>
  <c r="AJ94" i="8"/>
  <c r="AI94" i="8"/>
  <c r="AJ1106" i="9"/>
  <c r="AI1106" i="9"/>
  <c r="AK1106" i="9"/>
  <c r="AI1552" i="9"/>
  <c r="AJ1552" i="9"/>
  <c r="AK1552" i="9"/>
  <c r="BB12" i="9"/>
  <c r="BA12" i="9"/>
  <c r="AK1432" i="8"/>
  <c r="AJ1432" i="8"/>
  <c r="AI1432" i="8"/>
  <c r="AH1432" i="8"/>
  <c r="AA1432" i="8"/>
  <c r="AE1432" i="8"/>
  <c r="AK921" i="8"/>
  <c r="AJ921" i="8"/>
  <c r="AI921" i="8"/>
  <c r="AI922" i="9"/>
  <c r="AH922" i="9"/>
  <c r="AA922" i="9"/>
  <c r="AE922" i="9"/>
  <c r="AJ922" i="9"/>
  <c r="AK922" i="9"/>
  <c r="AI1907" i="9"/>
  <c r="AJ1907" i="9"/>
  <c r="AK1907" i="9"/>
  <c r="AI1605" i="8"/>
  <c r="AH1605" i="8"/>
  <c r="AA1605" i="8"/>
  <c r="AE1605" i="8"/>
  <c r="AK1605" i="8"/>
  <c r="AJ1605" i="8"/>
  <c r="AK1232" i="8"/>
  <c r="AJ1232" i="8"/>
  <c r="AI1232" i="8"/>
  <c r="AK1133" i="8"/>
  <c r="AJ1133" i="8"/>
  <c r="AI1133" i="8"/>
  <c r="AH1133" i="8"/>
  <c r="AA1133" i="8"/>
  <c r="AE1133" i="8"/>
  <c r="AI983" i="9"/>
  <c r="AJ983" i="9"/>
  <c r="AK983" i="9"/>
  <c r="AI1050" i="9"/>
  <c r="AH1050" i="9"/>
  <c r="AA1050" i="9"/>
  <c r="AE1050" i="9"/>
  <c r="AJ1050" i="9"/>
  <c r="AK1050" i="9"/>
  <c r="AI1246" i="9"/>
  <c r="AJ1246" i="9"/>
  <c r="AK1246" i="9"/>
  <c r="AI1372" i="9"/>
  <c r="AH1372" i="9"/>
  <c r="AA1372" i="9"/>
  <c r="AE1372" i="9"/>
  <c r="AJ1372" i="9"/>
  <c r="AK1372" i="9"/>
  <c r="AI1905" i="9"/>
  <c r="AJ1905" i="9"/>
  <c r="AK1905" i="9"/>
  <c r="AK1571" i="8"/>
  <c r="AJ1571" i="8"/>
  <c r="AI1571" i="8"/>
  <c r="AH1571" i="8"/>
  <c r="AA1571" i="8"/>
  <c r="AE1571" i="8"/>
  <c r="AI65" i="8"/>
  <c r="AK65" i="8"/>
  <c r="AJ65" i="8"/>
  <c r="AI116" i="9"/>
  <c r="AJ116" i="9"/>
  <c r="AH116" i="9"/>
  <c r="AK116" i="9"/>
  <c r="AI1059" i="9"/>
  <c r="AJ1059" i="9"/>
  <c r="AK1059" i="9"/>
  <c r="O133" i="1"/>
  <c r="K133" i="1"/>
  <c r="O99" i="1"/>
  <c r="J99" i="1"/>
  <c r="V99" i="1"/>
  <c r="BA89" i="9"/>
  <c r="AZ89" i="9"/>
  <c r="AX89" i="9"/>
  <c r="BB89" i="9"/>
  <c r="AK1816" i="8"/>
  <c r="AI1816" i="8"/>
  <c r="AJ1816" i="8"/>
  <c r="AK1451" i="8"/>
  <c r="AJ1451" i="8"/>
  <c r="AI1451" i="8"/>
  <c r="AK1096" i="8"/>
  <c r="AJ1096" i="8"/>
  <c r="AI1096" i="8"/>
  <c r="AH1096" i="8"/>
  <c r="AA1096" i="8"/>
  <c r="AE1096" i="8"/>
  <c r="AK1326" i="8"/>
  <c r="AI1326" i="8"/>
  <c r="AH1326" i="8"/>
  <c r="AA1326" i="8"/>
  <c r="AE1326" i="8"/>
  <c r="AJ1326" i="8"/>
  <c r="AJ934" i="8"/>
  <c r="AI934" i="8"/>
  <c r="AK934" i="8"/>
  <c r="AI1652" i="9"/>
  <c r="AJ1652" i="9"/>
  <c r="AK1652" i="9"/>
  <c r="AJ1732" i="9"/>
  <c r="AI1732" i="9"/>
  <c r="AK1732" i="9"/>
  <c r="AK1864" i="8"/>
  <c r="AJ1864" i="8"/>
  <c r="AI1864" i="8"/>
  <c r="AK1832" i="8"/>
  <c r="AI1832" i="8"/>
  <c r="AJ1832" i="8"/>
  <c r="AK1219" i="8"/>
  <c r="AJ1219" i="8"/>
  <c r="AI1219" i="8"/>
  <c r="AI50" i="9"/>
  <c r="AH50" i="9"/>
  <c r="AJ50" i="9"/>
  <c r="AK50" i="9"/>
  <c r="AI1168" i="9"/>
  <c r="AJ1168" i="9"/>
  <c r="AK1168" i="9"/>
  <c r="AI1304" i="9"/>
  <c r="AH1304" i="9"/>
  <c r="AA1304" i="9"/>
  <c r="AE1304" i="9"/>
  <c r="AJ1304" i="9"/>
  <c r="AK1304" i="9"/>
  <c r="AI1470" i="9"/>
  <c r="AJ1470" i="9"/>
  <c r="AK1470" i="9"/>
  <c r="AI1480" i="9"/>
  <c r="AH1480" i="9"/>
  <c r="AA1480" i="9"/>
  <c r="AE1480" i="9"/>
  <c r="AJ1480" i="9"/>
  <c r="AK1480" i="9"/>
  <c r="AI1562" i="9"/>
  <c r="AJ1562" i="9"/>
  <c r="AK1562" i="9"/>
  <c r="AI1690" i="9"/>
  <c r="AH1690" i="9"/>
  <c r="AA1690" i="9"/>
  <c r="AE1690" i="9"/>
  <c r="AJ1690" i="9"/>
  <c r="AK1690" i="9"/>
  <c r="AI1761" i="9"/>
  <c r="AJ1761" i="9"/>
  <c r="AK1761" i="9"/>
  <c r="AI1855" i="9"/>
  <c r="AH1855" i="9"/>
  <c r="AA1855" i="9"/>
  <c r="AE1855" i="9"/>
  <c r="AJ1855" i="9"/>
  <c r="AK1855" i="9"/>
  <c r="AI1926" i="9"/>
  <c r="AJ1926" i="9"/>
  <c r="AK1926" i="9"/>
  <c r="AI1507" i="9"/>
  <c r="AH1507" i="9"/>
  <c r="AA1507" i="9"/>
  <c r="AE1507" i="9"/>
  <c r="AJ1507" i="9"/>
  <c r="AK1507" i="9"/>
  <c r="AI1580" i="9"/>
  <c r="AJ1580" i="9"/>
  <c r="AK1580" i="9"/>
  <c r="AK1804" i="8"/>
  <c r="AJ1804" i="8"/>
  <c r="AI1804" i="8"/>
  <c r="AH1804" i="8"/>
  <c r="AA1804" i="8"/>
  <c r="AE1804" i="8"/>
  <c r="AK1515" i="8"/>
  <c r="AJ1515" i="8"/>
  <c r="AI1515" i="8"/>
  <c r="AK1160" i="8"/>
  <c r="AJ1160" i="8"/>
  <c r="AH1160" i="8"/>
  <c r="AA1160" i="8"/>
  <c r="AE1160" i="8"/>
  <c r="AI1160" i="8"/>
  <c r="AK1134" i="8"/>
  <c r="AI1134" i="8"/>
  <c r="AH1134" i="8"/>
  <c r="AA1134" i="8"/>
  <c r="AE1134" i="8"/>
  <c r="AJ1134" i="8"/>
  <c r="AI995" i="8"/>
  <c r="AH995" i="8"/>
  <c r="AA995" i="8"/>
  <c r="AE995" i="8"/>
  <c r="AK995" i="8"/>
  <c r="AJ995" i="8"/>
  <c r="AJ1601" i="9"/>
  <c r="AI1601" i="9"/>
  <c r="AH1601" i="9"/>
  <c r="AA1601" i="9"/>
  <c r="AE1601" i="9"/>
  <c r="AK1601" i="9"/>
  <c r="AI1743" i="9"/>
  <c r="AH1743" i="9"/>
  <c r="AA1743" i="9"/>
  <c r="AE1743" i="9"/>
  <c r="AJ1743" i="9"/>
  <c r="AK1743" i="9"/>
  <c r="AJ1896" i="9"/>
  <c r="AI1896" i="9"/>
  <c r="AH1896" i="9"/>
  <c r="AA1896" i="9"/>
  <c r="AE1896" i="9"/>
  <c r="AK1896" i="9"/>
  <c r="O106" i="1"/>
  <c r="J106" i="1"/>
  <c r="AJ1137" i="8"/>
  <c r="AH1137" i="8"/>
  <c r="AA1137" i="8"/>
  <c r="AE1137" i="8"/>
  <c r="AI1137" i="8"/>
  <c r="AK1137" i="8"/>
  <c r="AK981" i="8"/>
  <c r="AJ981" i="8"/>
  <c r="AI981" i="8"/>
  <c r="AH981" i="8"/>
  <c r="AA981" i="8"/>
  <c r="AE981" i="8"/>
  <c r="AI939" i="8"/>
  <c r="AK939" i="8"/>
  <c r="AJ939" i="8"/>
  <c r="BB18" i="8"/>
  <c r="BA18" i="8"/>
  <c r="AI29" i="9"/>
  <c r="AJ29" i="9"/>
  <c r="AH29" i="9"/>
  <c r="AK29" i="9"/>
  <c r="AI107" i="9"/>
  <c r="AJ107" i="9"/>
  <c r="AK107" i="9"/>
  <c r="AJ1012" i="9"/>
  <c r="AI1012" i="9"/>
  <c r="AK1012" i="9"/>
  <c r="AI1185" i="9"/>
  <c r="AJ1185" i="9"/>
  <c r="AK1185" i="9"/>
  <c r="AI1231" i="9"/>
  <c r="AH1231" i="9"/>
  <c r="AA1231" i="9"/>
  <c r="AE1231" i="9"/>
  <c r="AJ1231" i="9"/>
  <c r="AK1231" i="9"/>
  <c r="AI1318" i="9"/>
  <c r="AJ1318" i="9"/>
  <c r="AK1318" i="9"/>
  <c r="AI1698" i="9"/>
  <c r="AH1698" i="9"/>
  <c r="AA1698" i="9"/>
  <c r="AE1698" i="9"/>
  <c r="AJ1698" i="9"/>
  <c r="AK1698" i="9"/>
  <c r="BA13" i="9"/>
  <c r="BB13" i="9"/>
  <c r="BB70" i="8"/>
  <c r="BA70" i="8"/>
  <c r="AZ70" i="8"/>
  <c r="AX70" i="8"/>
  <c r="BA46" i="9"/>
  <c r="BB46" i="9"/>
  <c r="AK1424" i="8"/>
  <c r="AJ1424" i="8"/>
  <c r="AI1424" i="8"/>
  <c r="AK1522" i="8"/>
  <c r="AJ1522" i="8"/>
  <c r="AI1522" i="8"/>
  <c r="AH1522" i="8"/>
  <c r="AA1522" i="8"/>
  <c r="AE1522" i="8"/>
  <c r="AJ1464" i="8"/>
  <c r="AI1464" i="8"/>
  <c r="AH1464" i="8"/>
  <c r="AA1464" i="8"/>
  <c r="AE1464" i="8"/>
  <c r="AK1464" i="8"/>
  <c r="AK1507" i="8"/>
  <c r="AJ1507" i="8"/>
  <c r="AI1507" i="8"/>
  <c r="AH1507" i="8"/>
  <c r="AA1507" i="8"/>
  <c r="AE1507" i="8"/>
  <c r="AK1558" i="8"/>
  <c r="AJ1558" i="8"/>
  <c r="AI1558" i="8"/>
  <c r="AK1008" i="8"/>
  <c r="AJ1008" i="8"/>
  <c r="AI1008" i="8"/>
  <c r="AH1008" i="8"/>
  <c r="AA1008" i="8"/>
  <c r="AE1008" i="8"/>
  <c r="BB76" i="8"/>
  <c r="BA76" i="8"/>
  <c r="AZ76" i="8"/>
  <c r="AX76" i="8"/>
  <c r="AI1167" i="9"/>
  <c r="AJ1167" i="9"/>
  <c r="AK1167" i="9"/>
  <c r="AI1213" i="9"/>
  <c r="AH1213" i="9"/>
  <c r="AA1213" i="9"/>
  <c r="AE1213" i="9"/>
  <c r="AJ1213" i="9"/>
  <c r="AK1213" i="9"/>
  <c r="AI1177" i="9"/>
  <c r="AJ1177" i="9"/>
  <c r="AK1177" i="9"/>
  <c r="AI1369" i="9"/>
  <c r="AH1369" i="9"/>
  <c r="AA1369" i="9"/>
  <c r="AE1369" i="9"/>
  <c r="AJ1369" i="9"/>
  <c r="AK1369" i="9"/>
  <c r="AJ1375" i="9"/>
  <c r="AI1375" i="9"/>
  <c r="AH1375" i="9"/>
  <c r="AA1375" i="9"/>
  <c r="AE1375" i="9"/>
  <c r="AK1375" i="9"/>
  <c r="AI1492" i="9"/>
  <c r="AH1492" i="9"/>
  <c r="AA1492" i="9"/>
  <c r="AE1492" i="9"/>
  <c r="AJ1492" i="9"/>
  <c r="AK1492" i="9"/>
  <c r="AI1073" i="9"/>
  <c r="AJ1073" i="9"/>
  <c r="AK1073" i="9"/>
  <c r="AI1538" i="9"/>
  <c r="AH1538" i="9"/>
  <c r="AA1538" i="9"/>
  <c r="AE1538" i="9"/>
  <c r="AJ1538" i="9"/>
  <c r="AK1538" i="9"/>
  <c r="AJ1513" i="9"/>
  <c r="AI1513" i="9"/>
  <c r="AH1513" i="9"/>
  <c r="AA1513" i="9"/>
  <c r="AE1513" i="9"/>
  <c r="AK1513" i="9"/>
  <c r="AK1569" i="8"/>
  <c r="AJ1569" i="8"/>
  <c r="AI1569" i="8"/>
  <c r="AH1569" i="8"/>
  <c r="AA1569" i="8"/>
  <c r="AE1569" i="8"/>
  <c r="AI1194" i="9"/>
  <c r="AJ1194" i="9"/>
  <c r="AK1194" i="9"/>
  <c r="AI1814" i="8"/>
  <c r="AH1814" i="8"/>
  <c r="AA1814" i="8"/>
  <c r="AE1814" i="8"/>
  <c r="AK1814" i="8"/>
  <c r="AJ1814" i="8"/>
  <c r="AI1549" i="8"/>
  <c r="AK1549" i="8"/>
  <c r="AJ1549" i="8"/>
  <c r="AK1283" i="8"/>
  <c r="AJ1283" i="8"/>
  <c r="AI1283" i="8"/>
  <c r="AH1283" i="8"/>
  <c r="AA1283" i="8"/>
  <c r="AE1283" i="8"/>
  <c r="AI1081" i="8"/>
  <c r="AH1081" i="8"/>
  <c r="AA1081" i="8"/>
  <c r="AE1081" i="8"/>
  <c r="AK1081" i="8"/>
  <c r="AJ1081" i="8"/>
  <c r="AI947" i="8"/>
  <c r="AK947" i="8"/>
  <c r="AJ947" i="8"/>
  <c r="AK908" i="8"/>
  <c r="AJ908" i="8"/>
  <c r="AI908" i="8"/>
  <c r="AI118" i="9"/>
  <c r="AH118" i="9"/>
  <c r="AJ118" i="9"/>
  <c r="AK118" i="9"/>
  <c r="AI1127" i="9"/>
  <c r="AJ1127" i="9"/>
  <c r="AK1127" i="9"/>
  <c r="AI1310" i="9"/>
  <c r="AH1310" i="9"/>
  <c r="AA1310" i="9"/>
  <c r="AE1310" i="9"/>
  <c r="AJ1310" i="9"/>
  <c r="AK1310" i="9"/>
  <c r="AI1700" i="9"/>
  <c r="AJ1700" i="9"/>
  <c r="AK1700" i="9"/>
  <c r="AI1938" i="9"/>
  <c r="AH1938" i="9"/>
  <c r="AA1938" i="9"/>
  <c r="AE1938" i="9"/>
  <c r="AJ1938" i="9"/>
  <c r="AK1938" i="9"/>
  <c r="O102" i="1"/>
  <c r="J102" i="1"/>
  <c r="V102" i="1"/>
  <c r="AI1125" i="9"/>
  <c r="AH1125" i="9"/>
  <c r="AA1125" i="9"/>
  <c r="AE1125" i="9"/>
  <c r="AJ1125" i="9"/>
  <c r="AK1125" i="9"/>
  <c r="AI1506" i="9"/>
  <c r="AJ1506" i="9"/>
  <c r="AK1506" i="9"/>
  <c r="AI1075" i="9"/>
  <c r="AH1075" i="9"/>
  <c r="AA1075" i="9"/>
  <c r="AE1075" i="9"/>
  <c r="AJ1075" i="9"/>
  <c r="AK1075" i="9"/>
  <c r="AI1710" i="9"/>
  <c r="AJ1710" i="9"/>
  <c r="AK1710" i="9"/>
  <c r="AI1452" i="9"/>
  <c r="AH1452" i="9"/>
  <c r="AA1452" i="9"/>
  <c r="AE1452" i="9"/>
  <c r="AJ1452" i="9"/>
  <c r="AK1452" i="9"/>
  <c r="AI1471" i="9"/>
  <c r="AJ1471" i="9"/>
  <c r="AK1471" i="9"/>
  <c r="AI1685" i="9"/>
  <c r="AH1685" i="9"/>
  <c r="AA1685" i="9"/>
  <c r="AE1685" i="9"/>
  <c r="AJ1685" i="9"/>
  <c r="AK1685" i="9"/>
  <c r="BA106" i="9"/>
  <c r="BB106" i="9"/>
  <c r="BA80" i="9"/>
  <c r="BB80" i="9"/>
  <c r="AK1899" i="8"/>
  <c r="AJ1899" i="8"/>
  <c r="AI1899" i="8"/>
  <c r="AJ1868" i="8"/>
  <c r="AI1868" i="8"/>
  <c r="AK1868" i="8"/>
  <c r="AI1734" i="8"/>
  <c r="AK1734" i="8"/>
  <c r="AJ1734" i="8"/>
  <c r="AK1438" i="8"/>
  <c r="AJ1438" i="8"/>
  <c r="AH1438" i="8"/>
  <c r="AA1438" i="8"/>
  <c r="AE1438" i="8"/>
  <c r="AI1438" i="8"/>
  <c r="AJ1129" i="8"/>
  <c r="AI1129" i="8"/>
  <c r="AH1129" i="8"/>
  <c r="AA1129" i="8"/>
  <c r="AE1129" i="8"/>
  <c r="AK1129" i="8"/>
  <c r="AI1417" i="9"/>
  <c r="AH1417" i="9"/>
  <c r="AA1417" i="9"/>
  <c r="AE1417" i="9"/>
  <c r="AJ1417" i="9"/>
  <c r="AK1417" i="9"/>
  <c r="AJ1429" i="9"/>
  <c r="AI1429" i="9"/>
  <c r="AH1429" i="9"/>
  <c r="AA1429" i="9"/>
  <c r="AE1429" i="9"/>
  <c r="AK1429" i="9"/>
  <c r="AK1768" i="8"/>
  <c r="AI1768" i="8"/>
  <c r="AJ1768" i="8"/>
  <c r="AI1750" i="8"/>
  <c r="AH1750" i="8"/>
  <c r="AA1750" i="8"/>
  <c r="AE1750" i="8"/>
  <c r="AK1750" i="8"/>
  <c r="AJ1750" i="8"/>
  <c r="AK1452" i="8"/>
  <c r="AJ1452" i="8"/>
  <c r="AI1452" i="8"/>
  <c r="AH1452" i="8"/>
  <c r="AA1452" i="8"/>
  <c r="AE1452" i="8"/>
  <c r="AJ1488" i="8"/>
  <c r="AI1488" i="8"/>
  <c r="AH1488" i="8"/>
  <c r="AA1488" i="8"/>
  <c r="AE1488" i="8"/>
  <c r="AK1488" i="8"/>
  <c r="AK1377" i="8"/>
  <c r="AJ1377" i="8"/>
  <c r="AI1377" i="8"/>
  <c r="AH1377" i="8"/>
  <c r="AA1377" i="8"/>
  <c r="AE1377" i="8"/>
  <c r="AI1340" i="8"/>
  <c r="AH1340" i="8"/>
  <c r="AA1340" i="8"/>
  <c r="AE1340" i="8"/>
  <c r="AK1340" i="8"/>
  <c r="AJ1340" i="8"/>
  <c r="AI1212" i="8"/>
  <c r="AK1212" i="8"/>
  <c r="AJ1212" i="8"/>
  <c r="AK1266" i="8"/>
  <c r="AJ1266" i="8"/>
  <c r="AI1266" i="8"/>
  <c r="AK1141" i="8"/>
  <c r="AJ1141" i="8"/>
  <c r="AI1141" i="8"/>
  <c r="AH1141" i="8"/>
  <c r="AA1141" i="8"/>
  <c r="AE1141" i="8"/>
  <c r="AK1023" i="8"/>
  <c r="AJ1023" i="8"/>
  <c r="AI1023" i="8"/>
  <c r="AI112" i="8"/>
  <c r="AH112" i="8"/>
  <c r="AK112" i="8"/>
  <c r="AJ112" i="8"/>
  <c r="AK1001" i="8"/>
  <c r="AJ1001" i="8"/>
  <c r="AI1001" i="8"/>
  <c r="BB78" i="8"/>
  <c r="BA78" i="8"/>
  <c r="AI32" i="9"/>
  <c r="AH32" i="9"/>
  <c r="AJ32" i="9"/>
  <c r="AK32" i="9"/>
  <c r="AI45" i="9"/>
  <c r="AJ45" i="9"/>
  <c r="AK45" i="9"/>
  <c r="AI956" i="9"/>
  <c r="AH956" i="9"/>
  <c r="AA956" i="9"/>
  <c r="AE956" i="9"/>
  <c r="AJ956" i="9"/>
  <c r="AK956" i="9"/>
  <c r="AJ960" i="9"/>
  <c r="AI960" i="9"/>
  <c r="AH960" i="9"/>
  <c r="AA960" i="9"/>
  <c r="AE960" i="9"/>
  <c r="AK960" i="9"/>
  <c r="AI1018" i="9"/>
  <c r="AH1018" i="9"/>
  <c r="AA1018" i="9"/>
  <c r="AE1018" i="9"/>
  <c r="AJ1018" i="9"/>
  <c r="AK1018" i="9"/>
  <c r="AI1136" i="9"/>
  <c r="AJ1136" i="9"/>
  <c r="AK1136" i="9"/>
  <c r="AI1182" i="9"/>
  <c r="AH1182" i="9"/>
  <c r="AA1182" i="9"/>
  <c r="AE1182" i="9"/>
  <c r="AJ1182" i="9"/>
  <c r="AK1182" i="9"/>
  <c r="AJ1217" i="9"/>
  <c r="AI1217" i="9"/>
  <c r="AH1217" i="9"/>
  <c r="AA1217" i="9"/>
  <c r="AE1217" i="9"/>
  <c r="AK1217" i="9"/>
  <c r="AI1360" i="9"/>
  <c r="AH1360" i="9"/>
  <c r="AA1360" i="9"/>
  <c r="AE1360" i="9"/>
  <c r="AJ1360" i="9"/>
  <c r="AK1360" i="9"/>
  <c r="AI1370" i="9"/>
  <c r="AJ1370" i="9"/>
  <c r="AK1370" i="9"/>
  <c r="AI1462" i="9"/>
  <c r="AH1462" i="9"/>
  <c r="AA1462" i="9"/>
  <c r="AE1462" i="9"/>
  <c r="AJ1462" i="9"/>
  <c r="AK1462" i="9"/>
  <c r="AI1654" i="9"/>
  <c r="AJ1654" i="9"/>
  <c r="AK1654" i="9"/>
  <c r="AI1571" i="9"/>
  <c r="AH1571" i="9"/>
  <c r="AA1571" i="9"/>
  <c r="AE1571" i="9"/>
  <c r="AJ1571" i="9"/>
  <c r="AK1571" i="9"/>
  <c r="AI1608" i="9"/>
  <c r="AJ1608" i="9"/>
  <c r="AK1608" i="9"/>
  <c r="AI1750" i="9"/>
  <c r="AH1750" i="9"/>
  <c r="AA1750" i="9"/>
  <c r="AE1750" i="9"/>
  <c r="AJ1750" i="9"/>
  <c r="AK1750" i="9"/>
  <c r="AI1765" i="9"/>
  <c r="AK1765" i="9"/>
  <c r="AJ1765" i="9"/>
  <c r="AH1765" i="9"/>
  <c r="AA1765" i="9"/>
  <c r="AE1765" i="9"/>
  <c r="AJ1844" i="9"/>
  <c r="AI1844" i="9"/>
  <c r="AK1844" i="9"/>
  <c r="AI1851" i="9"/>
  <c r="AJ1851" i="9"/>
  <c r="AK1851" i="9"/>
  <c r="AI1708" i="9"/>
  <c r="AH1708" i="9"/>
  <c r="AA1708" i="9"/>
  <c r="AE1708" i="9"/>
  <c r="AJ1708" i="9"/>
  <c r="AK1708" i="9"/>
  <c r="AI1769" i="9"/>
  <c r="AJ1769" i="9"/>
  <c r="AK1769" i="9"/>
  <c r="AI1758" i="9"/>
  <c r="AH1758" i="9"/>
  <c r="AA1758" i="9"/>
  <c r="AE1758" i="9"/>
  <c r="AJ1758" i="9"/>
  <c r="AK1758" i="9"/>
  <c r="BA73" i="9"/>
  <c r="BB73" i="9"/>
  <c r="AK1564" i="8"/>
  <c r="AJ1564" i="8"/>
  <c r="AI1564" i="8"/>
  <c r="AK1594" i="8"/>
  <c r="AJ1594" i="8"/>
  <c r="AI1594" i="8"/>
  <c r="AH1594" i="8"/>
  <c r="AA1594" i="8"/>
  <c r="AE1594" i="8"/>
  <c r="AK1267" i="8"/>
  <c r="AJ1267" i="8"/>
  <c r="AI1267" i="8"/>
  <c r="AI102" i="8"/>
  <c r="AH102" i="8"/>
  <c r="AK102" i="8"/>
  <c r="AJ102" i="8"/>
  <c r="AI1419" i="9"/>
  <c r="AJ1419" i="9"/>
  <c r="AK1419" i="9"/>
  <c r="AI1713" i="9"/>
  <c r="AH1713" i="9"/>
  <c r="AA1713" i="9"/>
  <c r="AE1713" i="9"/>
  <c r="AJ1713" i="9"/>
  <c r="AK1713" i="9"/>
  <c r="BA93" i="9"/>
  <c r="BB93" i="9"/>
  <c r="AJ1384" i="8"/>
  <c r="AI1384" i="8"/>
  <c r="AH1384" i="8"/>
  <c r="AA1384" i="8"/>
  <c r="AE1384" i="8"/>
  <c r="AK1384" i="8"/>
  <c r="AK1538" i="8"/>
  <c r="AJ1538" i="8"/>
  <c r="AI1538" i="8"/>
  <c r="AH1538" i="8"/>
  <c r="AA1538" i="8"/>
  <c r="AE1538" i="8"/>
  <c r="AJ1480" i="8"/>
  <c r="AI1480" i="8"/>
  <c r="AH1480" i="8"/>
  <c r="AA1480" i="8"/>
  <c r="AE1480" i="8"/>
  <c r="AK1480" i="8"/>
  <c r="AK1638" i="8"/>
  <c r="AJ1638" i="8"/>
  <c r="AI1638" i="8"/>
  <c r="AH1638" i="8"/>
  <c r="AA1638" i="8"/>
  <c r="AE1638" i="8"/>
  <c r="AK1168" i="8"/>
  <c r="AJ1168" i="8"/>
  <c r="AI1168" i="8"/>
  <c r="AK1083" i="8"/>
  <c r="AJ1083" i="8"/>
  <c r="AI1083" i="8"/>
  <c r="AH1083" i="8"/>
  <c r="AA1083" i="8"/>
  <c r="AE1083" i="8"/>
  <c r="AK1270" i="8"/>
  <c r="AI1270" i="8"/>
  <c r="AH1270" i="8"/>
  <c r="AA1270" i="8"/>
  <c r="AE1270" i="8"/>
  <c r="AJ1270" i="8"/>
  <c r="AJ1329" i="8"/>
  <c r="AI1329" i="8"/>
  <c r="AK1329" i="8"/>
  <c r="AI1073" i="8"/>
  <c r="AK1073" i="8"/>
  <c r="AJ1073" i="8"/>
  <c r="AH1073" i="8"/>
  <c r="AA1073" i="8"/>
  <c r="AE1073" i="8"/>
  <c r="AK117" i="8"/>
  <c r="AJ117" i="8"/>
  <c r="AI117" i="8"/>
  <c r="AH117" i="8"/>
  <c r="AI111" i="8"/>
  <c r="AK111" i="8"/>
  <c r="AJ111" i="8"/>
  <c r="AJ1006" i="8"/>
  <c r="AI1006" i="8"/>
  <c r="AK1006" i="8"/>
  <c r="BA97" i="8"/>
  <c r="BB97" i="8"/>
  <c r="BB25" i="8"/>
  <c r="BA25" i="8"/>
  <c r="AZ25" i="8"/>
  <c r="AX25" i="8"/>
  <c r="BB52" i="8"/>
  <c r="BA52" i="8"/>
  <c r="AZ52" i="8"/>
  <c r="AX52" i="8"/>
  <c r="AI95" i="9"/>
  <c r="AJ95" i="9"/>
  <c r="AK95" i="9"/>
  <c r="AI1276" i="9"/>
  <c r="AH1276" i="9"/>
  <c r="AA1276" i="9"/>
  <c r="AE1276" i="9"/>
  <c r="AJ1276" i="9"/>
  <c r="AK1276" i="9"/>
  <c r="AI1450" i="9"/>
  <c r="AJ1450" i="9"/>
  <c r="AK1450" i="9"/>
  <c r="AK1815" i="8"/>
  <c r="AJ1815" i="8"/>
  <c r="AI1815" i="8"/>
  <c r="AH1815" i="8"/>
  <c r="AA1815" i="8"/>
  <c r="AE1815" i="8"/>
  <c r="AK1016" i="8"/>
  <c r="AJ1016" i="8"/>
  <c r="AI1016" i="8"/>
  <c r="AK1862" i="8"/>
  <c r="AJ1862" i="8"/>
  <c r="AI1862" i="8"/>
  <c r="AH1862" i="8"/>
  <c r="AA1862" i="8"/>
  <c r="AE1862" i="8"/>
  <c r="AK1786" i="8"/>
  <c r="AJ1786" i="8"/>
  <c r="AI1786" i="8"/>
  <c r="AK1625" i="8"/>
  <c r="AJ1625" i="8"/>
  <c r="AI1625" i="8"/>
  <c r="AH1625" i="8"/>
  <c r="AA1625" i="8"/>
  <c r="AE1625" i="8"/>
  <c r="AI1686" i="8"/>
  <c r="AK1686" i="8"/>
  <c r="AJ1686" i="8"/>
  <c r="BB44" i="8"/>
  <c r="BA44" i="8"/>
  <c r="AI1733" i="9"/>
  <c r="AH1733" i="9"/>
  <c r="AA1733" i="9"/>
  <c r="AE1733" i="9"/>
  <c r="AJ1733" i="9"/>
  <c r="AK1733" i="9"/>
  <c r="AI1678" i="8"/>
  <c r="AK1678" i="8"/>
  <c r="AJ1678" i="8"/>
  <c r="AJ1412" i="8"/>
  <c r="AI1412" i="8"/>
  <c r="AK1412" i="8"/>
  <c r="AI1645" i="8"/>
  <c r="AH1645" i="8"/>
  <c r="AA1645" i="8"/>
  <c r="AE1645" i="8"/>
  <c r="AK1645" i="8"/>
  <c r="AJ1645" i="8"/>
  <c r="AI1639" i="9"/>
  <c r="AJ1639" i="9"/>
  <c r="AK1639" i="9"/>
  <c r="AJ1681" i="8"/>
  <c r="AK1681" i="8"/>
  <c r="AI1681" i="8"/>
  <c r="AJ966" i="8"/>
  <c r="AI966" i="8"/>
  <c r="AH966" i="8"/>
  <c r="AA966" i="8"/>
  <c r="AE966" i="8"/>
  <c r="AK966" i="8"/>
  <c r="AJ1703" i="9"/>
  <c r="AI1703" i="9"/>
  <c r="AK1703" i="9"/>
  <c r="AJ1705" i="8"/>
  <c r="AI1705" i="8"/>
  <c r="AH1705" i="8"/>
  <c r="AA1705" i="8"/>
  <c r="AE1705" i="8"/>
  <c r="AK1705" i="8"/>
  <c r="BB38" i="8"/>
  <c r="BA38" i="8"/>
  <c r="AK1820" i="8"/>
  <c r="AJ1820" i="8"/>
  <c r="AI1820" i="8"/>
  <c r="AH1820" i="8"/>
  <c r="AA1820" i="8"/>
  <c r="AE1820" i="8"/>
  <c r="AJ1552" i="8"/>
  <c r="AI1552" i="8"/>
  <c r="AH1552" i="8"/>
  <c r="AA1552" i="8"/>
  <c r="AE1552" i="8"/>
  <c r="AK1552" i="8"/>
  <c r="AK1086" i="8"/>
  <c r="AJ1086" i="8"/>
  <c r="AI1086" i="8"/>
  <c r="AH1086" i="8"/>
  <c r="AA1086" i="8"/>
  <c r="AE1086" i="8"/>
  <c r="AJ1074" i="9"/>
  <c r="AI1074" i="9"/>
  <c r="AH1074" i="9"/>
  <c r="AA1074" i="9"/>
  <c r="AE1074" i="9"/>
  <c r="AK1074" i="9"/>
  <c r="AI1440" i="9"/>
  <c r="AH1440" i="9"/>
  <c r="AA1440" i="9"/>
  <c r="AE1440" i="9"/>
  <c r="AJ1440" i="9"/>
  <c r="AK1440" i="9"/>
  <c r="AJ1780" i="9"/>
  <c r="AI1780" i="9"/>
  <c r="AH1780" i="9"/>
  <c r="AA1780" i="9"/>
  <c r="AE1780" i="9"/>
  <c r="AK1780" i="9"/>
  <c r="AI56" i="9"/>
  <c r="AH56" i="9"/>
  <c r="AJ56" i="9"/>
  <c r="AK56" i="9"/>
  <c r="R102" i="1"/>
  <c r="T102" i="1" s="1"/>
  <c r="J66" i="1"/>
  <c r="V66" i="1"/>
  <c r="O124" i="1"/>
  <c r="K124" i="1"/>
  <c r="V124" i="1"/>
  <c r="J93" i="1"/>
  <c r="AJ1223" i="8"/>
  <c r="AI1223" i="8"/>
  <c r="AH1223" i="8"/>
  <c r="AA1223" i="8"/>
  <c r="AE1223" i="8"/>
  <c r="AK1223" i="8"/>
  <c r="AK79" i="8"/>
  <c r="AJ79" i="8"/>
  <c r="AI79" i="8"/>
  <c r="AH79" i="8"/>
  <c r="AK1518" i="8"/>
  <c r="AJ1518" i="8"/>
  <c r="AI1518" i="8"/>
  <c r="AK1091" i="8"/>
  <c r="AJ1091" i="8"/>
  <c r="AI1091" i="8"/>
  <c r="AH1091" i="8"/>
  <c r="AA1091" i="8"/>
  <c r="AE1091" i="8"/>
  <c r="AK23" i="8"/>
  <c r="AJ23" i="8"/>
  <c r="AI23" i="8"/>
  <c r="AI1102" i="9"/>
  <c r="AH1102" i="9"/>
  <c r="AA1102" i="9"/>
  <c r="AE1102" i="9"/>
  <c r="AJ1102" i="9"/>
  <c r="AK1102" i="9"/>
  <c r="AI1245" i="9"/>
  <c r="AJ1245" i="9"/>
  <c r="AK1245" i="9"/>
  <c r="AJ1423" i="9"/>
  <c r="AI1423" i="9"/>
  <c r="AK1423" i="9"/>
  <c r="AI1572" i="9"/>
  <c r="AJ1572" i="9"/>
  <c r="AK1572" i="9"/>
  <c r="AI1832" i="9"/>
  <c r="AH1832" i="9"/>
  <c r="AA1832" i="9"/>
  <c r="AE1832" i="9"/>
  <c r="AJ1832" i="9"/>
  <c r="AK1832" i="9"/>
  <c r="AI1723" i="9"/>
  <c r="AJ1723" i="9"/>
  <c r="AK1723" i="9"/>
  <c r="BA14" i="9"/>
  <c r="AZ14" i="9"/>
  <c r="AX14" i="9"/>
  <c r="BB14" i="9"/>
  <c r="AI1530" i="9"/>
  <c r="AH1530" i="9"/>
  <c r="AA1530" i="9"/>
  <c r="AE1530" i="9"/>
  <c r="AJ1530" i="9"/>
  <c r="AK1530" i="9"/>
  <c r="AI1701" i="9"/>
  <c r="AJ1701" i="9"/>
  <c r="AK1701" i="9"/>
  <c r="BA112" i="9"/>
  <c r="AZ112" i="9"/>
  <c r="AX112" i="9"/>
  <c r="BB112" i="9"/>
  <c r="AK1934" i="8"/>
  <c r="AJ1934" i="8"/>
  <c r="AI1934" i="8"/>
  <c r="AH1934" i="8"/>
  <c r="AA1934" i="8"/>
  <c r="AE1934" i="8"/>
  <c r="AK1075" i="8"/>
  <c r="AJ1075" i="8"/>
  <c r="AI1075" i="8"/>
  <c r="AI1260" i="8"/>
  <c r="AH1260" i="8"/>
  <c r="AA1260" i="8"/>
  <c r="AE1260" i="8"/>
  <c r="AK1260" i="8"/>
  <c r="AJ1260" i="8"/>
  <c r="AJ1061" i="8"/>
  <c r="AK1061" i="8"/>
  <c r="AI1061" i="8"/>
  <c r="AH1061" i="8"/>
  <c r="AA1061" i="8"/>
  <c r="AE1061" i="8"/>
  <c r="BB42" i="8"/>
  <c r="BA42" i="8"/>
  <c r="BA26" i="8"/>
  <c r="BB26" i="8"/>
  <c r="AZ26" i="8"/>
  <c r="AX26" i="8"/>
  <c r="AI1043" i="9"/>
  <c r="AH1043" i="9"/>
  <c r="AA1043" i="9"/>
  <c r="AE1043" i="9"/>
  <c r="AJ1043" i="9"/>
  <c r="AK1043" i="9"/>
  <c r="AI1242" i="9"/>
  <c r="AJ1242" i="9"/>
  <c r="AK1242" i="9"/>
  <c r="AI1781" i="9"/>
  <c r="AH1781" i="9"/>
  <c r="AA1781" i="9"/>
  <c r="AE1781" i="9"/>
  <c r="AJ1781" i="9"/>
  <c r="AK1781" i="9"/>
  <c r="AJ1657" i="8"/>
  <c r="AK1657" i="8"/>
  <c r="AI1657" i="8"/>
  <c r="AI1541" i="8"/>
  <c r="AH1541" i="8"/>
  <c r="AA1541" i="8"/>
  <c r="AE1541" i="8"/>
  <c r="AK1541" i="8"/>
  <c r="AJ1541" i="8"/>
  <c r="AK1206" i="8"/>
  <c r="AI1206" i="8"/>
  <c r="AJ1206" i="8"/>
  <c r="AK1322" i="8"/>
  <c r="AJ1322" i="8"/>
  <c r="AI1322" i="8"/>
  <c r="AK45" i="8"/>
  <c r="AJ45" i="8"/>
  <c r="AI45" i="8"/>
  <c r="AH45" i="8"/>
  <c r="AI914" i="9"/>
  <c r="AJ914" i="9"/>
  <c r="AK914" i="9"/>
  <c r="AI1312" i="9"/>
  <c r="AH1312" i="9"/>
  <c r="AA1312" i="9"/>
  <c r="AE1312" i="9"/>
  <c r="AJ1312" i="9"/>
  <c r="AK1312" i="9"/>
  <c r="AJ1263" i="9"/>
  <c r="AI1263" i="9"/>
  <c r="AH1263" i="9"/>
  <c r="AA1263" i="9"/>
  <c r="AE1263" i="9"/>
  <c r="AK1263" i="9"/>
  <c r="AI1621" i="9"/>
  <c r="AH1621" i="9"/>
  <c r="AA1621" i="9"/>
  <c r="AE1621" i="9"/>
  <c r="AJ1621" i="9"/>
  <c r="AK1621" i="9"/>
  <c r="AI1680" i="9"/>
  <c r="AJ1680" i="9"/>
  <c r="AK1680" i="9"/>
  <c r="BA42" i="9"/>
  <c r="AZ42" i="9"/>
  <c r="AX42" i="9"/>
  <c r="BB42" i="9"/>
  <c r="AI1533" i="8"/>
  <c r="AH1533" i="8"/>
  <c r="AA1533" i="8"/>
  <c r="AE1533" i="8"/>
  <c r="AK1533" i="8"/>
  <c r="AJ1533" i="8"/>
  <c r="AI1720" i="9"/>
  <c r="AJ1720" i="9"/>
  <c r="AK1720" i="9"/>
  <c r="AK1668" i="8"/>
  <c r="AI1668" i="8"/>
  <c r="AJ1668" i="8"/>
  <c r="AJ1418" i="8"/>
  <c r="AH1418" i="8"/>
  <c r="AA1418" i="8"/>
  <c r="AE1418" i="8"/>
  <c r="AI1418" i="8"/>
  <c r="AK1418" i="8"/>
  <c r="AK1117" i="8"/>
  <c r="AJ1117" i="8"/>
  <c r="AI1117" i="8"/>
  <c r="AH1117" i="8"/>
  <c r="AA1117" i="8"/>
  <c r="AE1117" i="8"/>
  <c r="AJ990" i="8"/>
  <c r="AI990" i="8"/>
  <c r="AH990" i="8"/>
  <c r="AA990" i="8"/>
  <c r="AE990" i="8"/>
  <c r="AK990" i="8"/>
  <c r="AJ1343" i="8"/>
  <c r="AI1343" i="8"/>
  <c r="AK1343" i="8"/>
  <c r="AI1908" i="9"/>
  <c r="AJ1908" i="9"/>
  <c r="AK1908" i="9"/>
  <c r="AI923" i="9"/>
  <c r="AH923" i="9"/>
  <c r="AA923" i="9"/>
  <c r="AE923" i="9"/>
  <c r="AJ923" i="9"/>
  <c r="AK923" i="9"/>
  <c r="AI1502" i="9"/>
  <c r="AJ1502" i="9"/>
  <c r="AK1502" i="9"/>
  <c r="AJ998" i="8"/>
  <c r="AI998" i="8"/>
  <c r="AK998" i="8"/>
  <c r="AK90" i="8"/>
  <c r="AI90" i="8"/>
  <c r="AJ90" i="8"/>
  <c r="AH90" i="8"/>
  <c r="AB90" i="8"/>
  <c r="AI1305" i="9"/>
  <c r="AH1305" i="9"/>
  <c r="AA1305" i="9"/>
  <c r="AE1305" i="9"/>
  <c r="AJ1305" i="9"/>
  <c r="AK1305" i="9"/>
  <c r="AJ1397" i="9"/>
  <c r="AI1397" i="9"/>
  <c r="AH1397" i="9"/>
  <c r="AA1397" i="9"/>
  <c r="AE1397" i="9"/>
  <c r="AK1397" i="9"/>
  <c r="AK1299" i="8"/>
  <c r="AJ1299" i="8"/>
  <c r="AI1299" i="8"/>
  <c r="AH1299" i="8"/>
  <c r="AA1299" i="8"/>
  <c r="AE1299" i="8"/>
  <c r="AI1620" i="9"/>
  <c r="AJ1620" i="9"/>
  <c r="AK1620" i="9"/>
  <c r="AI1837" i="9"/>
  <c r="AH1837" i="9"/>
  <c r="AA1837" i="9"/>
  <c r="AE1837" i="9"/>
  <c r="AJ1837" i="9"/>
  <c r="AK1837" i="9"/>
  <c r="AK1797" i="8"/>
  <c r="AJ1797" i="8"/>
  <c r="AI1797" i="8"/>
  <c r="AI1392" i="9"/>
  <c r="AH1392" i="9"/>
  <c r="AA1392" i="9"/>
  <c r="AE1392" i="9"/>
  <c r="AJ1392" i="9"/>
  <c r="AK1392" i="9"/>
  <c r="BA71" i="9"/>
  <c r="BB71" i="9"/>
  <c r="AK1867" i="8"/>
  <c r="AJ1867" i="8"/>
  <c r="AI1867" i="8"/>
  <c r="AK1128" i="8"/>
  <c r="AJ1128" i="8"/>
  <c r="AI1128" i="8"/>
  <c r="AH1128" i="8"/>
  <c r="AA1128" i="8"/>
  <c r="AE1128" i="8"/>
  <c r="AK1346" i="8"/>
  <c r="AJ1346" i="8"/>
  <c r="AI1346" i="8"/>
  <c r="AJ1030" i="8"/>
  <c r="AI1030" i="8"/>
  <c r="AK1030" i="8"/>
  <c r="AJ1319" i="8"/>
  <c r="AI1319" i="8"/>
  <c r="AH1319" i="8"/>
  <c r="AA1319" i="8"/>
  <c r="AE1319" i="8"/>
  <c r="AK1319" i="8"/>
  <c r="AI55" i="9"/>
  <c r="AH55" i="9"/>
  <c r="AJ55" i="9"/>
  <c r="AK55" i="9"/>
  <c r="AI1162" i="9"/>
  <c r="AJ1162" i="9"/>
  <c r="AK1162" i="9"/>
  <c r="AJ1695" i="9"/>
  <c r="AI1695" i="9"/>
  <c r="AK1695" i="9"/>
  <c r="AK1712" i="8"/>
  <c r="AI1712" i="8"/>
  <c r="AH1712" i="8"/>
  <c r="AA1712" i="8"/>
  <c r="AE1712" i="8"/>
  <c r="AJ1712" i="8"/>
  <c r="AK1588" i="8"/>
  <c r="AJ1588" i="8"/>
  <c r="AH1588" i="8"/>
  <c r="AA1588" i="8"/>
  <c r="AE1588" i="8"/>
  <c r="AI1588" i="8"/>
  <c r="AK1653" i="8"/>
  <c r="AJ1653" i="8"/>
  <c r="AI1653" i="8"/>
  <c r="AJ68" i="8"/>
  <c r="AI68" i="8"/>
  <c r="AK68" i="8"/>
  <c r="AI105" i="9"/>
  <c r="AJ105" i="9"/>
  <c r="AK105" i="9"/>
  <c r="AI942" i="9"/>
  <c r="AH942" i="9"/>
  <c r="AA942" i="9"/>
  <c r="AE942" i="9"/>
  <c r="AJ942" i="9"/>
  <c r="AK942" i="9"/>
  <c r="AI993" i="9"/>
  <c r="AJ993" i="9"/>
  <c r="AK993" i="9"/>
  <c r="AI1390" i="9"/>
  <c r="AH1390" i="9"/>
  <c r="AA1390" i="9"/>
  <c r="AE1390" i="9"/>
  <c r="AJ1390" i="9"/>
  <c r="AK1390" i="9"/>
  <c r="AJ1453" i="9"/>
  <c r="AI1453" i="9"/>
  <c r="AH1453" i="9"/>
  <c r="AA1453" i="9"/>
  <c r="AE1453" i="9"/>
  <c r="AK1453" i="9"/>
  <c r="AI1817" i="9"/>
  <c r="AH1817" i="9"/>
  <c r="AA1817" i="9"/>
  <c r="AE1817" i="9"/>
  <c r="AJ1817" i="9"/>
  <c r="AK1817" i="9"/>
  <c r="AI1893" i="9"/>
  <c r="AJ1893" i="9"/>
  <c r="AK1893" i="9"/>
  <c r="AI1644" i="9"/>
  <c r="AH1644" i="9"/>
  <c r="AA1644" i="9"/>
  <c r="AE1644" i="9"/>
  <c r="AJ1644" i="9"/>
  <c r="AK1644" i="9"/>
  <c r="AI1570" i="9"/>
  <c r="AJ1570" i="9"/>
  <c r="AK1570" i="9"/>
  <c r="AI1799" i="9"/>
  <c r="AH1799" i="9"/>
  <c r="AA1799" i="9"/>
  <c r="AE1799" i="9"/>
  <c r="AJ1799" i="9"/>
  <c r="AK1799" i="9"/>
  <c r="AI1889" i="8"/>
  <c r="AJ1889" i="8"/>
  <c r="AK1889" i="8"/>
  <c r="AK1925" i="8"/>
  <c r="AJ1925" i="8"/>
  <c r="AI1925" i="8"/>
  <c r="AH1925" i="8"/>
  <c r="AA1925" i="8"/>
  <c r="AE1925" i="8"/>
  <c r="AK1628" i="8"/>
  <c r="AJ1628" i="8"/>
  <c r="AI1628" i="8"/>
  <c r="AJ1420" i="8"/>
  <c r="AI1420" i="8"/>
  <c r="AK1420" i="8"/>
  <c r="AK1314" i="8"/>
  <c r="AJ1314" i="8"/>
  <c r="AI1314" i="8"/>
  <c r="AK1189" i="8"/>
  <c r="AJ1189" i="8"/>
  <c r="AI1189" i="8"/>
  <c r="AH1189" i="8"/>
  <c r="AA1189" i="8"/>
  <c r="AE1189" i="8"/>
  <c r="AK985" i="8"/>
  <c r="AJ985" i="8"/>
  <c r="AI985" i="8"/>
  <c r="AK1020" i="8"/>
  <c r="AJ1020" i="8"/>
  <c r="AI1020" i="8"/>
  <c r="AH1020" i="8"/>
  <c r="AA1020" i="8"/>
  <c r="AE1020" i="8"/>
  <c r="BB9" i="8"/>
  <c r="AZ9" i="8"/>
  <c r="AX9" i="8"/>
  <c r="BA9" i="8"/>
  <c r="AK62" i="8"/>
  <c r="AJ62" i="8"/>
  <c r="AI62" i="8"/>
  <c r="BB47" i="8"/>
  <c r="BA47" i="8"/>
  <c r="AI1053" i="9"/>
  <c r="AH1053" i="9"/>
  <c r="AA1053" i="9"/>
  <c r="AE1053" i="9"/>
  <c r="AJ1053" i="9"/>
  <c r="AK1053" i="9"/>
  <c r="AJ1413" i="9"/>
  <c r="AI1413" i="9"/>
  <c r="AH1413" i="9"/>
  <c r="AA1413" i="9"/>
  <c r="AE1413" i="9"/>
  <c r="AK1413" i="9"/>
  <c r="AK1915" i="8"/>
  <c r="AJ1915" i="8"/>
  <c r="AI1915" i="8"/>
  <c r="AH1915" i="8"/>
  <c r="AA1915" i="8"/>
  <c r="AE1915" i="8"/>
  <c r="AK1877" i="8"/>
  <c r="AJ1877" i="8"/>
  <c r="AI1877" i="8"/>
  <c r="AK1810" i="8"/>
  <c r="AJ1810" i="8"/>
  <c r="AI1810" i="8"/>
  <c r="AH1810" i="8"/>
  <c r="AA1810" i="8"/>
  <c r="AE1810" i="8"/>
  <c r="AK1692" i="8"/>
  <c r="AJ1692" i="8"/>
  <c r="AI1692" i="8"/>
  <c r="AK1457" i="8"/>
  <c r="AJ1457" i="8"/>
  <c r="AH1457" i="8"/>
  <c r="AA1457" i="8"/>
  <c r="AE1457" i="8"/>
  <c r="AI1457" i="8"/>
  <c r="AK1575" i="8"/>
  <c r="AJ1575" i="8"/>
  <c r="AI1575" i="8"/>
  <c r="AJ1392" i="8"/>
  <c r="AI1392" i="8"/>
  <c r="AK1392" i="8"/>
  <c r="AJ1616" i="8"/>
  <c r="AI1616" i="8"/>
  <c r="AH1616" i="8"/>
  <c r="AA1616" i="8"/>
  <c r="AE1616" i="8"/>
  <c r="AK1616" i="8"/>
  <c r="AJ1433" i="8"/>
  <c r="AI1433" i="8"/>
  <c r="AK1433" i="8"/>
  <c r="AK1595" i="8"/>
  <c r="AJ1595" i="8"/>
  <c r="AI1595" i="8"/>
  <c r="AK1467" i="8"/>
  <c r="AJ1467" i="8"/>
  <c r="AH1467" i="8"/>
  <c r="AA1467" i="8"/>
  <c r="AE1467" i="8"/>
  <c r="AI1467" i="8"/>
  <c r="AK1454" i="8"/>
  <c r="AJ1454" i="8"/>
  <c r="AI1454" i="8"/>
  <c r="AI1364" i="8"/>
  <c r="AH1364" i="8"/>
  <c r="AA1364" i="8"/>
  <c r="AE1364" i="8"/>
  <c r="AK1364" i="8"/>
  <c r="AJ1364" i="8"/>
  <c r="AK1176" i="8"/>
  <c r="AJ1176" i="8"/>
  <c r="AI1176" i="8"/>
  <c r="AK1342" i="8"/>
  <c r="AI1342" i="8"/>
  <c r="AJ1342" i="8"/>
  <c r="AJ1337" i="8"/>
  <c r="AH1337" i="8"/>
  <c r="AA1337" i="8"/>
  <c r="AE1337" i="8"/>
  <c r="AI1337" i="8"/>
  <c r="AK1337" i="8"/>
  <c r="AI1148" i="8"/>
  <c r="AK1148" i="8"/>
  <c r="AJ1148" i="8"/>
  <c r="AK1077" i="8"/>
  <c r="AJ1077" i="8"/>
  <c r="AI1077" i="8"/>
  <c r="AK989" i="8"/>
  <c r="AJ989" i="8"/>
  <c r="AI989" i="8"/>
  <c r="AH989" i="8"/>
  <c r="AA989" i="8"/>
  <c r="AE989" i="8"/>
  <c r="AI104" i="8"/>
  <c r="AH104" i="8"/>
  <c r="AK104" i="8"/>
  <c r="AJ104" i="8"/>
  <c r="AK56" i="8"/>
  <c r="AJ56" i="8"/>
  <c r="AI56" i="8"/>
  <c r="AH56" i="8"/>
  <c r="AI79" i="9"/>
  <c r="AJ79" i="9"/>
  <c r="AK79" i="9"/>
  <c r="AI959" i="9"/>
  <c r="AH959" i="9"/>
  <c r="AA959" i="9"/>
  <c r="AE959" i="9"/>
  <c r="AJ959" i="9"/>
  <c r="AK959" i="9"/>
  <c r="AI1010" i="9"/>
  <c r="AJ1010" i="9"/>
  <c r="AK1010" i="9"/>
  <c r="AJ1098" i="9"/>
  <c r="AI1098" i="9"/>
  <c r="AK1098" i="9"/>
  <c r="AI1180" i="9"/>
  <c r="AJ1180" i="9"/>
  <c r="AK1180" i="9"/>
  <c r="AI1293" i="9"/>
  <c r="AH1293" i="9"/>
  <c r="AA1293" i="9"/>
  <c r="AE1293" i="9"/>
  <c r="AJ1293" i="9"/>
  <c r="AK1293" i="9"/>
  <c r="AI1401" i="9"/>
  <c r="AJ1401" i="9"/>
  <c r="AK1401" i="9"/>
  <c r="AI1380" i="9"/>
  <c r="AH1380" i="9"/>
  <c r="AA1380" i="9"/>
  <c r="AE1380" i="9"/>
  <c r="AJ1380" i="9"/>
  <c r="AK1380" i="9"/>
  <c r="AI1464" i="9"/>
  <c r="AJ1464" i="9"/>
  <c r="AK1464" i="9"/>
  <c r="AI1544" i="9"/>
  <c r="AH1544" i="9"/>
  <c r="AA1544" i="9"/>
  <c r="AE1544" i="9"/>
  <c r="AJ1544" i="9"/>
  <c r="AK1544" i="9"/>
  <c r="AJ1535" i="9"/>
  <c r="AH1535" i="9"/>
  <c r="AA1535" i="9"/>
  <c r="AE1535" i="9"/>
  <c r="AI1535" i="9"/>
  <c r="AK1535" i="9"/>
  <c r="AI1626" i="9"/>
  <c r="AH1626" i="9"/>
  <c r="AA1626" i="9"/>
  <c r="AE1626" i="9"/>
  <c r="AJ1626" i="9"/>
  <c r="AK1626" i="9"/>
  <c r="AJ1585" i="9"/>
  <c r="AH1585" i="9"/>
  <c r="AA1585" i="9"/>
  <c r="AE1585" i="9"/>
  <c r="AI1585" i="9"/>
  <c r="AK1585" i="9"/>
  <c r="AI1672" i="9"/>
  <c r="AH1672" i="9"/>
  <c r="AA1672" i="9"/>
  <c r="AE1672" i="9"/>
  <c r="AJ1672" i="9"/>
  <c r="AK1672" i="9"/>
  <c r="AI1825" i="9"/>
  <c r="AJ1825" i="9"/>
  <c r="AK1825" i="9"/>
  <c r="AI1829" i="9"/>
  <c r="AH1829" i="9"/>
  <c r="AA1829" i="9"/>
  <c r="AE1829" i="9"/>
  <c r="AJ1829" i="9"/>
  <c r="AK1829" i="9"/>
  <c r="BA35" i="9"/>
  <c r="BB35" i="9"/>
  <c r="AI1891" i="9"/>
  <c r="AJ1891" i="9"/>
  <c r="AK1891" i="9"/>
  <c r="BA18" i="9"/>
  <c r="AZ18" i="9"/>
  <c r="AX18" i="9"/>
  <c r="BB18" i="9"/>
  <c r="AJ1431" i="9"/>
  <c r="AI1431" i="9"/>
  <c r="AK1431" i="9"/>
  <c r="AI1598" i="9"/>
  <c r="AJ1598" i="9"/>
  <c r="AK1598" i="9"/>
  <c r="AI1707" i="9"/>
  <c r="AH1707" i="9"/>
  <c r="AA1707" i="9"/>
  <c r="AE1707" i="9"/>
  <c r="AJ1707" i="9"/>
  <c r="AK1707" i="9"/>
  <c r="BA82" i="9"/>
  <c r="BB82" i="9"/>
  <c r="AK1932" i="8"/>
  <c r="AJ1932" i="8"/>
  <c r="AI1932" i="8"/>
  <c r="AK1752" i="8"/>
  <c r="AI1752" i="8"/>
  <c r="AJ1752" i="8"/>
  <c r="AJ1472" i="8"/>
  <c r="AI1472" i="8"/>
  <c r="AH1472" i="8"/>
  <c r="AA1472" i="8"/>
  <c r="AE1472" i="8"/>
  <c r="AK1472" i="8"/>
  <c r="AJ1233" i="9"/>
  <c r="AI1233" i="9"/>
  <c r="AK1233" i="9"/>
  <c r="AK1474" i="8"/>
  <c r="AJ1474" i="8"/>
  <c r="AH1474" i="8"/>
  <c r="AA1474" i="8"/>
  <c r="AE1474" i="8"/>
  <c r="AI1474" i="8"/>
  <c r="AI1477" i="8"/>
  <c r="AK1477" i="8"/>
  <c r="AJ1477" i="8"/>
  <c r="AH1477" i="8"/>
  <c r="AA1477" i="8"/>
  <c r="AE1477" i="8"/>
  <c r="AK1459" i="8"/>
  <c r="AJ1459" i="8"/>
  <c r="AH1459" i="8"/>
  <c r="AA1459" i="8"/>
  <c r="AE1459" i="8"/>
  <c r="AI1459" i="8"/>
  <c r="AK1357" i="8"/>
  <c r="AJ1357" i="8"/>
  <c r="AI1357" i="8"/>
  <c r="AK1325" i="8"/>
  <c r="AJ1325" i="8"/>
  <c r="AI1325" i="8"/>
  <c r="AH1325" i="8"/>
  <c r="AA1325" i="8"/>
  <c r="AE1325" i="8"/>
  <c r="AJ1087" i="8"/>
  <c r="AI1087" i="8"/>
  <c r="AH1087" i="8"/>
  <c r="AA1087" i="8"/>
  <c r="AE1087" i="8"/>
  <c r="AK1087" i="8"/>
  <c r="BB105" i="8"/>
  <c r="BA105" i="8"/>
  <c r="AJ1295" i="8"/>
  <c r="AI1295" i="8"/>
  <c r="AK1295" i="8"/>
  <c r="AK964" i="8"/>
  <c r="AJ964" i="8"/>
  <c r="AI964" i="8"/>
  <c r="BB67" i="8"/>
  <c r="BA67" i="8"/>
  <c r="AK50" i="8"/>
  <c r="AJ50" i="8"/>
  <c r="AI50" i="8"/>
  <c r="AH50" i="8"/>
  <c r="AI1135" i="9"/>
  <c r="AJ1135" i="9"/>
  <c r="AK1135" i="9"/>
  <c r="AI1011" i="9"/>
  <c r="AH1011" i="9"/>
  <c r="AA1011" i="9"/>
  <c r="AE1011" i="9"/>
  <c r="AJ1011" i="9"/>
  <c r="AK1011" i="9"/>
  <c r="AI1287" i="9"/>
  <c r="AJ1287" i="9"/>
  <c r="AK1287" i="9"/>
  <c r="AI1384" i="9"/>
  <c r="AH1384" i="9"/>
  <c r="AA1384" i="9"/>
  <c r="AE1384" i="9"/>
  <c r="AJ1384" i="9"/>
  <c r="AK1384" i="9"/>
  <c r="AI1373" i="9"/>
  <c r="AJ1373" i="9"/>
  <c r="AK1373" i="9"/>
  <c r="AK1870" i="8"/>
  <c r="AJ1870" i="8"/>
  <c r="AH1870" i="8"/>
  <c r="AA1870" i="8"/>
  <c r="AE1870" i="8"/>
  <c r="AI1870" i="8"/>
  <c r="AK1559" i="8"/>
  <c r="AJ1559" i="8"/>
  <c r="AI1559" i="8"/>
  <c r="AK1007" i="8"/>
  <c r="AJ1007" i="8"/>
  <c r="AI1007" i="8"/>
  <c r="AH1007" i="8"/>
  <c r="AA1007" i="8"/>
  <c r="AE1007" i="8"/>
  <c r="BB74" i="8"/>
  <c r="BA74" i="8"/>
  <c r="AZ74" i="8"/>
  <c r="AX74" i="8"/>
  <c r="AK948" i="8"/>
  <c r="AJ948" i="8"/>
  <c r="AI948" i="8"/>
  <c r="BB45" i="8"/>
  <c r="BA45" i="8"/>
  <c r="AI1823" i="9"/>
  <c r="AH1823" i="9"/>
  <c r="AA1823" i="9"/>
  <c r="AE1823" i="9"/>
  <c r="AJ1823" i="9"/>
  <c r="AK1823" i="9"/>
  <c r="AI1777" i="9"/>
  <c r="AJ1777" i="9"/>
  <c r="AK1777" i="9"/>
  <c r="AK1896" i="8"/>
  <c r="AJ1896" i="8"/>
  <c r="AI1896" i="8"/>
  <c r="AH1896" i="8"/>
  <c r="AA1896" i="8"/>
  <c r="AE1896" i="8"/>
  <c r="AJ1584" i="8"/>
  <c r="AI1584" i="8"/>
  <c r="AH1584" i="8"/>
  <c r="AA1584" i="8"/>
  <c r="AE1584" i="8"/>
  <c r="AK1584" i="8"/>
  <c r="AI1308" i="8"/>
  <c r="AK1308" i="8"/>
  <c r="AJ1308" i="8"/>
  <c r="AI1199" i="9"/>
  <c r="AJ1199" i="9"/>
  <c r="AK1199" i="9"/>
  <c r="AI1539" i="9"/>
  <c r="AH1539" i="9"/>
  <c r="AA1539" i="9"/>
  <c r="AE1539" i="9"/>
  <c r="AJ1539" i="9"/>
  <c r="AK1539" i="9"/>
  <c r="AI1385" i="9"/>
  <c r="AJ1385" i="9"/>
  <c r="AK1385" i="9"/>
  <c r="AK30" i="8"/>
  <c r="AJ30" i="8"/>
  <c r="AH30" i="8"/>
  <c r="AA30" i="8"/>
  <c r="AE30" i="8"/>
  <c r="AI30" i="8"/>
  <c r="BB107" i="9"/>
  <c r="BA107" i="9"/>
  <c r="AZ107" i="9"/>
  <c r="AX107" i="9"/>
  <c r="J82" i="1"/>
  <c r="V82" i="1"/>
  <c r="AI1460" i="9"/>
  <c r="AJ1460" i="9"/>
  <c r="AK1460" i="9"/>
  <c r="AI1634" i="9"/>
  <c r="AH1634" i="9"/>
  <c r="AA1634" i="9"/>
  <c r="AE1634" i="9"/>
  <c r="AJ1634" i="9"/>
  <c r="AK1634" i="9"/>
  <c r="AI1863" i="9"/>
  <c r="AJ1863" i="9"/>
  <c r="AK1863" i="9"/>
  <c r="BA28" i="9"/>
  <c r="BB28" i="9"/>
  <c r="AZ28" i="9"/>
  <c r="AX28" i="9"/>
  <c r="AK1070" i="8"/>
  <c r="AJ1070" i="8"/>
  <c r="AI1070" i="8"/>
  <c r="AH1070" i="8"/>
  <c r="AA1070" i="8"/>
  <c r="AE1070" i="8"/>
  <c r="BA33" i="9"/>
  <c r="BB33" i="9"/>
  <c r="J47" i="1"/>
  <c r="AK1511" i="8"/>
  <c r="AJ1511" i="8"/>
  <c r="AI1511" i="8"/>
  <c r="AJ1665" i="8"/>
  <c r="AK1665" i="8"/>
  <c r="AI1665" i="8"/>
  <c r="AH1665" i="8"/>
  <c r="AA1665" i="8"/>
  <c r="AE1665" i="8"/>
  <c r="AJ1785" i="8"/>
  <c r="AH1785" i="8"/>
  <c r="AA1785" i="8"/>
  <c r="AE1785" i="8"/>
  <c r="AI1785" i="8"/>
  <c r="AK1785" i="8"/>
  <c r="AK1138" i="8"/>
  <c r="AJ1138" i="8"/>
  <c r="AI1138" i="8"/>
  <c r="AH1138" i="8"/>
  <c r="AA1138" i="8"/>
  <c r="AE1138" i="8"/>
  <c r="AJ1014" i="8"/>
  <c r="AH1014" i="8"/>
  <c r="AA1014" i="8"/>
  <c r="AE1014" i="8"/>
  <c r="AI1014" i="8"/>
  <c r="AK1014" i="8"/>
  <c r="AK937" i="8"/>
  <c r="AJ937" i="8"/>
  <c r="AI937" i="8"/>
  <c r="AH937" i="8"/>
  <c r="AA937" i="8"/>
  <c r="AE937" i="8"/>
  <c r="BB96" i="8"/>
  <c r="AZ96" i="8"/>
  <c r="AX96" i="8"/>
  <c r="BA96" i="8"/>
  <c r="AI94" i="9"/>
  <c r="AJ94" i="9"/>
  <c r="AK94" i="9"/>
  <c r="AI1065" i="9"/>
  <c r="AH1065" i="9"/>
  <c r="AA1065" i="9"/>
  <c r="AE1065" i="9"/>
  <c r="AJ1065" i="9"/>
  <c r="AK1065" i="9"/>
  <c r="AJ1108" i="9"/>
  <c r="AI1108" i="9"/>
  <c r="AH1108" i="9"/>
  <c r="AA1108" i="9"/>
  <c r="AE1108" i="9"/>
  <c r="AK1108" i="9"/>
  <c r="AI1252" i="9"/>
  <c r="AH1252" i="9"/>
  <c r="AA1252" i="9"/>
  <c r="AE1252" i="9"/>
  <c r="AJ1252" i="9"/>
  <c r="AK1252" i="9"/>
  <c r="AI1196" i="9"/>
  <c r="AJ1196" i="9"/>
  <c r="AK1196" i="9"/>
  <c r="AI1215" i="9"/>
  <c r="AH1215" i="9"/>
  <c r="AA1215" i="9"/>
  <c r="AE1215" i="9"/>
  <c r="AJ1215" i="9"/>
  <c r="AK1215" i="9"/>
  <c r="AJ1325" i="9"/>
  <c r="AI1325" i="9"/>
  <c r="AH1325" i="9"/>
  <c r="AA1325" i="9"/>
  <c r="AE1325" i="9"/>
  <c r="AK1325" i="9"/>
  <c r="AI1374" i="9"/>
  <c r="AH1374" i="9"/>
  <c r="AA1374" i="9"/>
  <c r="AE1374" i="9"/>
  <c r="AJ1374" i="9"/>
  <c r="AK1374" i="9"/>
  <c r="AI1522" i="9"/>
  <c r="AJ1522" i="9"/>
  <c r="AK1522" i="9"/>
  <c r="AI1814" i="9"/>
  <c r="AH1814" i="9"/>
  <c r="AA1814" i="9"/>
  <c r="AE1814" i="9"/>
  <c r="AJ1814" i="9"/>
  <c r="AK1814" i="9"/>
  <c r="AI1787" i="9"/>
  <c r="AJ1787" i="9"/>
  <c r="AK1787" i="9"/>
  <c r="BA32" i="9"/>
  <c r="AZ32" i="9"/>
  <c r="AX32" i="9"/>
  <c r="BB32" i="9"/>
  <c r="AI1501" i="9"/>
  <c r="AH1501" i="9"/>
  <c r="AA1501" i="9"/>
  <c r="AE1501" i="9"/>
  <c r="AJ1501" i="9"/>
  <c r="AK1501" i="9"/>
  <c r="AI1773" i="9"/>
  <c r="AJ1773" i="9"/>
  <c r="AK1773" i="9"/>
  <c r="AI1882" i="9"/>
  <c r="AH1882" i="9"/>
  <c r="AA1882" i="9"/>
  <c r="AE1882" i="9"/>
  <c r="AJ1882" i="9"/>
  <c r="AK1882" i="9"/>
  <c r="AI1380" i="8"/>
  <c r="AH1380" i="8"/>
  <c r="AA1380" i="8"/>
  <c r="AE1380" i="8"/>
  <c r="AK1380" i="8"/>
  <c r="AJ1380" i="8"/>
  <c r="AJ1321" i="8"/>
  <c r="AI1321" i="8"/>
  <c r="AK1321" i="8"/>
  <c r="AK1386" i="8"/>
  <c r="AJ1386" i="8"/>
  <c r="AI1386" i="8"/>
  <c r="AK973" i="8"/>
  <c r="AJ973" i="8"/>
  <c r="AI973" i="8"/>
  <c r="AH973" i="8"/>
  <c r="AA973" i="8"/>
  <c r="AE973" i="8"/>
  <c r="AJ1159" i="8"/>
  <c r="AI1159" i="8"/>
  <c r="AH1159" i="8"/>
  <c r="AA1159" i="8"/>
  <c r="AE1159" i="8"/>
  <c r="AK1159" i="8"/>
  <c r="AI48" i="9"/>
  <c r="AJ48" i="9"/>
  <c r="AH48" i="9"/>
  <c r="AK48" i="9"/>
  <c r="AI976" i="9"/>
  <c r="AJ976" i="9"/>
  <c r="AK976" i="9"/>
  <c r="AI1184" i="9"/>
  <c r="AH1184" i="9"/>
  <c r="AA1184" i="9"/>
  <c r="AE1184" i="9"/>
  <c r="AJ1184" i="9"/>
  <c r="AK1184" i="9"/>
  <c r="AJ1257" i="9"/>
  <c r="AI1257" i="9"/>
  <c r="AH1257" i="9"/>
  <c r="AA1257" i="9"/>
  <c r="AE1257" i="9"/>
  <c r="AK1257" i="9"/>
  <c r="BB95" i="9"/>
  <c r="BA95" i="9"/>
  <c r="AJ1608" i="8"/>
  <c r="AI1608" i="8"/>
  <c r="AK1608" i="8"/>
  <c r="AJ1425" i="8"/>
  <c r="AI1425" i="8"/>
  <c r="AH1425" i="8"/>
  <c r="AA1425" i="8"/>
  <c r="AE1425" i="8"/>
  <c r="AK1425" i="8"/>
  <c r="AK1296" i="8"/>
  <c r="AJ1296" i="8"/>
  <c r="AH1296" i="8"/>
  <c r="AA1296" i="8"/>
  <c r="AE1296" i="8"/>
  <c r="AI1296" i="8"/>
  <c r="AK1104" i="8"/>
  <c r="AJ1104" i="8"/>
  <c r="AI1104" i="8"/>
  <c r="AJ1265" i="8"/>
  <c r="AI1265" i="8"/>
  <c r="AK1265" i="8"/>
  <c r="AI1332" i="8"/>
  <c r="AK1332" i="8"/>
  <c r="AJ1332" i="8"/>
  <c r="BB91" i="8"/>
  <c r="BA91" i="8"/>
  <c r="AJ64" i="9"/>
  <c r="AI64" i="9"/>
  <c r="AK64" i="9"/>
  <c r="AI961" i="9"/>
  <c r="AJ961" i="9"/>
  <c r="AK961" i="9"/>
  <c r="AI978" i="9"/>
  <c r="AH978" i="9"/>
  <c r="AA978" i="9"/>
  <c r="AE978" i="9"/>
  <c r="AJ978" i="9"/>
  <c r="AK978" i="9"/>
  <c r="AJ980" i="9"/>
  <c r="AH980" i="9"/>
  <c r="AA980" i="9"/>
  <c r="AE980" i="9"/>
  <c r="AI980" i="9"/>
  <c r="AK980" i="9"/>
  <c r="AJ1225" i="9"/>
  <c r="AI1225" i="9"/>
  <c r="AK1225" i="9"/>
  <c r="AI1289" i="9"/>
  <c r="AJ1289" i="9"/>
  <c r="AK1289" i="9"/>
  <c r="AK1861" i="8"/>
  <c r="AJ1861" i="8"/>
  <c r="AI1861" i="8"/>
  <c r="AH1861" i="8"/>
  <c r="AA1861" i="8"/>
  <c r="AE1861" i="8"/>
  <c r="AJ1376" i="8"/>
  <c r="AI1376" i="8"/>
  <c r="AH1376" i="8"/>
  <c r="AA1376" i="8"/>
  <c r="AE1376" i="8"/>
  <c r="AK1376" i="8"/>
  <c r="AK1152" i="8"/>
  <c r="AJ1152" i="8"/>
  <c r="AI1152" i="8"/>
  <c r="AH1152" i="8"/>
  <c r="AA1152" i="8"/>
  <c r="AE1152" i="8"/>
  <c r="AK1323" i="8"/>
  <c r="AJ1323" i="8"/>
  <c r="AI1323" i="8"/>
  <c r="AJ1185" i="8"/>
  <c r="AI1185" i="8"/>
  <c r="AK1185" i="8"/>
  <c r="AJ1053" i="8"/>
  <c r="AK1053" i="8"/>
  <c r="AI1053" i="8"/>
  <c r="BB111" i="8"/>
  <c r="BA111" i="8"/>
  <c r="AK977" i="8"/>
  <c r="AJ977" i="8"/>
  <c r="AI977" i="8"/>
  <c r="AH977" i="8"/>
  <c r="AA977" i="8"/>
  <c r="AE977" i="8"/>
  <c r="AI1794" i="9"/>
  <c r="AJ1794" i="9"/>
  <c r="AK1794" i="9"/>
  <c r="BA97" i="9"/>
  <c r="AZ97" i="9"/>
  <c r="AX97" i="9"/>
  <c r="BB97" i="9"/>
  <c r="BA100" i="9"/>
  <c r="AZ100" i="9"/>
  <c r="AX100" i="9"/>
  <c r="BB100" i="9"/>
  <c r="AI1583" i="9"/>
  <c r="AH1583" i="9"/>
  <c r="AA1583" i="9"/>
  <c r="AE1583" i="9"/>
  <c r="AJ1583" i="9"/>
  <c r="AK1583" i="9"/>
  <c r="AJ1858" i="9"/>
  <c r="AH1858" i="9"/>
  <c r="AA1858" i="9"/>
  <c r="AE1858" i="9"/>
  <c r="AI1858" i="9"/>
  <c r="AK1858" i="9"/>
  <c r="AJ1928" i="9"/>
  <c r="AI1928" i="9"/>
  <c r="AK1928" i="9"/>
  <c r="BB11" i="8"/>
  <c r="BA11" i="8"/>
  <c r="AZ11" i="8"/>
  <c r="AX11" i="8"/>
  <c r="AK54" i="8"/>
  <c r="AJ54" i="8"/>
  <c r="AI54" i="8"/>
  <c r="AI84" i="9"/>
  <c r="AH84" i="9"/>
  <c r="AJ84" i="9"/>
  <c r="AK84" i="9"/>
  <c r="AI1295" i="9"/>
  <c r="AJ1295" i="9"/>
  <c r="AK1295" i="9"/>
  <c r="AI1284" i="8"/>
  <c r="AH1284" i="8"/>
  <c r="AA1284" i="8"/>
  <c r="AE1284" i="8"/>
  <c r="AK1284" i="8"/>
  <c r="AJ1284" i="8"/>
  <c r="AI1883" i="9"/>
  <c r="AJ1883" i="9"/>
  <c r="AK1883" i="9"/>
  <c r="AJ1888" i="9"/>
  <c r="AI1888" i="9"/>
  <c r="AK1888" i="9"/>
  <c r="R91" i="1"/>
  <c r="T91" i="1" s="1"/>
  <c r="O97" i="1"/>
  <c r="J97" i="1"/>
  <c r="V97" i="1"/>
  <c r="O117" i="1"/>
  <c r="J117" i="1"/>
  <c r="V117" i="1"/>
  <c r="AK1831" i="8"/>
  <c r="AJ1831" i="8"/>
  <c r="AI1831" i="8"/>
  <c r="AK1396" i="8"/>
  <c r="AJ1396" i="8"/>
  <c r="AI1396" i="8"/>
  <c r="AH1396" i="8"/>
  <c r="AA1396" i="8"/>
  <c r="AE1396" i="8"/>
  <c r="AK1026" i="8"/>
  <c r="AJ1026" i="8"/>
  <c r="AI1026" i="8"/>
  <c r="BB4" i="9"/>
  <c r="BA4" i="9"/>
  <c r="AJ944" i="9"/>
  <c r="AI944" i="9"/>
  <c r="AK944" i="9"/>
  <c r="AI1322" i="9"/>
  <c r="AJ1322" i="9"/>
  <c r="AK1322" i="9"/>
  <c r="AI1378" i="9"/>
  <c r="AH1378" i="9"/>
  <c r="AA1378" i="9"/>
  <c r="AE1378" i="9"/>
  <c r="AJ1378" i="9"/>
  <c r="AK1378" i="9"/>
  <c r="AI1398" i="9"/>
  <c r="AJ1398" i="9"/>
  <c r="AK1398" i="9"/>
  <c r="AI1444" i="9"/>
  <c r="AH1444" i="9"/>
  <c r="AA1444" i="9"/>
  <c r="AE1444" i="9"/>
  <c r="AJ1444" i="9"/>
  <c r="AK1444" i="9"/>
  <c r="AI1613" i="9"/>
  <c r="AJ1613" i="9"/>
  <c r="AK1613" i="9"/>
  <c r="AI1636" i="9"/>
  <c r="AH1636" i="9"/>
  <c r="AA1636" i="9"/>
  <c r="AE1636" i="9"/>
  <c r="AJ1636" i="9"/>
  <c r="AK1636" i="9"/>
  <c r="AI1727" i="9"/>
  <c r="AJ1727" i="9"/>
  <c r="AK1727" i="9"/>
  <c r="AI1557" i="9"/>
  <c r="AH1557" i="9"/>
  <c r="AA1557" i="9"/>
  <c r="AE1557" i="9"/>
  <c r="AJ1557" i="9"/>
  <c r="AK1557" i="9"/>
  <c r="AJ1593" i="9"/>
  <c r="AI1593" i="9"/>
  <c r="AH1593" i="9"/>
  <c r="AA1593" i="9"/>
  <c r="AE1593" i="9"/>
  <c r="AK1593" i="9"/>
  <c r="AI1735" i="9"/>
  <c r="AH1735" i="9"/>
  <c r="AA1735" i="9"/>
  <c r="AE1735" i="9"/>
  <c r="AJ1735" i="9"/>
  <c r="AK1735" i="9"/>
  <c r="AI1919" i="8"/>
  <c r="AH1919" i="8"/>
  <c r="AA1919" i="8"/>
  <c r="AE1919" i="8"/>
  <c r="AK1919" i="8"/>
  <c r="AJ1919" i="8"/>
  <c r="AK1262" i="8"/>
  <c r="AI1262" i="8"/>
  <c r="AJ1262" i="8"/>
  <c r="AI1065" i="8"/>
  <c r="AK1065" i="8"/>
  <c r="AJ1065" i="8"/>
  <c r="AK1186" i="8"/>
  <c r="AJ1186" i="8"/>
  <c r="AI1186" i="8"/>
  <c r="AH1186" i="8"/>
  <c r="AA1186" i="8"/>
  <c r="AE1186" i="8"/>
  <c r="AJ93" i="8"/>
  <c r="AH93" i="8"/>
  <c r="AI93" i="8"/>
  <c r="AK93" i="8"/>
  <c r="AK952" i="8"/>
  <c r="AJ952" i="8"/>
  <c r="AI952" i="8"/>
  <c r="AH952" i="8"/>
  <c r="AA952" i="8"/>
  <c r="AE952" i="8"/>
  <c r="AJ92" i="8"/>
  <c r="AI92" i="8"/>
  <c r="AH92" i="8"/>
  <c r="AK92" i="8"/>
  <c r="AK48" i="8"/>
  <c r="AJ48" i="8"/>
  <c r="AI48" i="8"/>
  <c r="AH48" i="8"/>
  <c r="AI73" i="9"/>
  <c r="AJ73" i="9"/>
  <c r="AK73" i="9"/>
  <c r="AI1014" i="9"/>
  <c r="AH1014" i="9"/>
  <c r="AA1014" i="9"/>
  <c r="AE1014" i="9"/>
  <c r="AJ1014" i="9"/>
  <c r="AK1014" i="9"/>
  <c r="AJ1540" i="9"/>
  <c r="AI1540" i="9"/>
  <c r="AH1540" i="9"/>
  <c r="AA1540" i="9"/>
  <c r="AE1540" i="9"/>
  <c r="AK1540" i="9"/>
  <c r="AJ1858" i="8"/>
  <c r="AH1858" i="8"/>
  <c r="AA1858" i="8"/>
  <c r="AE1858" i="8"/>
  <c r="AK1858" i="8"/>
  <c r="AI1858" i="8"/>
  <c r="AK1651" i="8"/>
  <c r="AJ1651" i="8"/>
  <c r="AI1651" i="8"/>
  <c r="AK1574" i="8"/>
  <c r="AJ1574" i="8"/>
  <c r="AI1574" i="8"/>
  <c r="AH1574" i="8"/>
  <c r="AA1574" i="8"/>
  <c r="AE1574" i="8"/>
  <c r="AK1339" i="8"/>
  <c r="AJ1339" i="8"/>
  <c r="AI1339" i="8"/>
  <c r="AK951" i="8"/>
  <c r="AJ951" i="8"/>
  <c r="AI951" i="8"/>
  <c r="AH951" i="8"/>
  <c r="AA951" i="8"/>
  <c r="AE951" i="8"/>
  <c r="AK1024" i="8"/>
  <c r="AJ1024" i="8"/>
  <c r="AI1024" i="8"/>
  <c r="BA28" i="8"/>
  <c r="AZ28" i="8"/>
  <c r="AX28" i="8"/>
  <c r="BB28" i="8"/>
  <c r="AI40" i="9"/>
  <c r="AH40" i="9"/>
  <c r="AJ40" i="9"/>
  <c r="AK40" i="9"/>
  <c r="AI65" i="9"/>
  <c r="AJ65" i="9"/>
  <c r="AK65" i="9"/>
  <c r="AI941" i="9"/>
  <c r="AH941" i="9"/>
  <c r="AA941" i="9"/>
  <c r="AE941" i="9"/>
  <c r="AJ941" i="9"/>
  <c r="AK941" i="9"/>
  <c r="AI1411" i="9"/>
  <c r="AJ1411" i="9"/>
  <c r="AK1411" i="9"/>
  <c r="AJ1193" i="8"/>
  <c r="AI1193" i="8"/>
  <c r="AK1193" i="8"/>
  <c r="AK1853" i="8"/>
  <c r="AI1853" i="8"/>
  <c r="AH1853" i="8"/>
  <c r="AA1853" i="8"/>
  <c r="AE1853" i="8"/>
  <c r="AJ1853" i="8"/>
  <c r="AI1316" i="8"/>
  <c r="AH1316" i="8"/>
  <c r="AA1316" i="8"/>
  <c r="AE1316" i="8"/>
  <c r="AK1316" i="8"/>
  <c r="AJ1316" i="8"/>
  <c r="AK938" i="8"/>
  <c r="AJ938" i="8"/>
  <c r="AI938" i="8"/>
  <c r="AI930" i="9"/>
  <c r="AH930" i="9"/>
  <c r="AA930" i="9"/>
  <c r="AE930" i="9"/>
  <c r="AJ930" i="9"/>
  <c r="AK930" i="9"/>
  <c r="AI1159" i="9"/>
  <c r="AJ1159" i="9"/>
  <c r="AK1159" i="9"/>
  <c r="AI1212" i="9"/>
  <c r="AH1212" i="9"/>
  <c r="AA1212" i="9"/>
  <c r="AE1212" i="9"/>
  <c r="AJ1212" i="9"/>
  <c r="AK1212" i="9"/>
  <c r="AJ1241" i="9"/>
  <c r="AI1241" i="9"/>
  <c r="AH1241" i="9"/>
  <c r="AA1241" i="9"/>
  <c r="AE1241" i="9"/>
  <c r="AK1241" i="9"/>
  <c r="AI1425" i="9"/>
  <c r="AH1425" i="9"/>
  <c r="AA1425" i="9"/>
  <c r="AE1425" i="9"/>
  <c r="AJ1425" i="9"/>
  <c r="AK1425" i="9"/>
  <c r="AI1517" i="9"/>
  <c r="AJ1517" i="9"/>
  <c r="AK1517" i="9"/>
  <c r="AI1523" i="9"/>
  <c r="AH1523" i="9"/>
  <c r="AA1523" i="9"/>
  <c r="AE1523" i="9"/>
  <c r="AJ1523" i="9"/>
  <c r="AK1523" i="9"/>
  <c r="AI1614" i="9"/>
  <c r="AJ1614" i="9"/>
  <c r="AK1614" i="9"/>
  <c r="AI1463" i="9"/>
  <c r="AH1463" i="9"/>
  <c r="AA1463" i="9"/>
  <c r="AE1463" i="9"/>
  <c r="AJ1463" i="9"/>
  <c r="AK1463" i="9"/>
  <c r="AI1792" i="9"/>
  <c r="AJ1792" i="9"/>
  <c r="AK1792" i="9"/>
  <c r="AI1815" i="9"/>
  <c r="AH1815" i="9"/>
  <c r="AA1815" i="9"/>
  <c r="AE1815" i="9"/>
  <c r="AJ1815" i="9"/>
  <c r="AK1815" i="9"/>
  <c r="AI1115" i="9"/>
  <c r="AJ1115" i="9"/>
  <c r="AK1115" i="9"/>
  <c r="AI1917" i="9"/>
  <c r="AH1917" i="9"/>
  <c r="AA1917" i="9"/>
  <c r="AE1917" i="9"/>
  <c r="AJ1917" i="9"/>
  <c r="AK1917" i="9"/>
  <c r="AK1847" i="8"/>
  <c r="AJ1847" i="8"/>
  <c r="AI1847" i="8"/>
  <c r="AI1453" i="8"/>
  <c r="AK1453" i="8"/>
  <c r="AJ1453" i="8"/>
  <c r="AH1453" i="8"/>
  <c r="AA1453" i="8"/>
  <c r="AE1453" i="8"/>
  <c r="AK1301" i="8"/>
  <c r="AJ1301" i="8"/>
  <c r="AI1301" i="8"/>
  <c r="AK1043" i="8"/>
  <c r="AJ1043" i="8"/>
  <c r="AH1043" i="8"/>
  <c r="AA1043" i="8"/>
  <c r="AE1043" i="8"/>
  <c r="AI1043" i="8"/>
  <c r="AI1030" i="9"/>
  <c r="AJ1030" i="9"/>
  <c r="AK1030" i="9"/>
  <c r="AJ1683" i="8"/>
  <c r="AI1683" i="8"/>
  <c r="AK1683" i="8"/>
  <c r="AI1830" i="9"/>
  <c r="AJ1830" i="9"/>
  <c r="AK1830" i="9"/>
  <c r="AI1086" i="9"/>
  <c r="AH1086" i="9"/>
  <c r="AA1086" i="9"/>
  <c r="AE1086" i="9"/>
  <c r="AJ1086" i="9"/>
  <c r="AK1086" i="9"/>
  <c r="AI1935" i="8"/>
  <c r="AK1935" i="8"/>
  <c r="AJ1935" i="8"/>
  <c r="J91" i="1"/>
  <c r="V91" i="1"/>
  <c r="J85" i="1"/>
  <c r="AI1564" i="9"/>
  <c r="AH1564" i="9"/>
  <c r="AA1564" i="9"/>
  <c r="AE1564" i="9"/>
  <c r="AJ1564" i="9"/>
  <c r="AK1564" i="9"/>
  <c r="AI1692" i="9"/>
  <c r="AJ1692" i="9"/>
  <c r="AK1692" i="9"/>
  <c r="AK1530" i="8"/>
  <c r="AJ1530" i="8"/>
  <c r="AI1530" i="8"/>
  <c r="AH1530" i="8"/>
  <c r="AA1530" i="8"/>
  <c r="AE1530" i="8"/>
  <c r="AJ1079" i="8"/>
  <c r="AI1079" i="8"/>
  <c r="AH1079" i="8"/>
  <c r="AA1079" i="8"/>
  <c r="AE1079" i="8"/>
  <c r="AK1079" i="8"/>
  <c r="AI1151" i="9"/>
  <c r="AH1151" i="9"/>
  <c r="AA1151" i="9"/>
  <c r="AE1151" i="9"/>
  <c r="AJ1151" i="9"/>
  <c r="AK1151" i="9"/>
  <c r="AK1150" i="8"/>
  <c r="AI1150" i="8"/>
  <c r="AH1150" i="8"/>
  <c r="AA1150" i="8"/>
  <c r="AE1150" i="8"/>
  <c r="AJ1150" i="8"/>
  <c r="AJ1273" i="8"/>
  <c r="AI1273" i="8"/>
  <c r="AK1273" i="8"/>
  <c r="AK1205" i="8"/>
  <c r="AJ1205" i="8"/>
  <c r="AI1205" i="8"/>
  <c r="BB106" i="8"/>
  <c r="BA106" i="8"/>
  <c r="AI1050" i="8"/>
  <c r="AH1050" i="8"/>
  <c r="AA1050" i="8"/>
  <c r="AE1050" i="8"/>
  <c r="AK1050" i="8"/>
  <c r="AJ1050" i="8"/>
  <c r="AK87" i="8"/>
  <c r="AJ87" i="8"/>
  <c r="AI87" i="8"/>
  <c r="BA65" i="8"/>
  <c r="BB65" i="8"/>
  <c r="AZ65" i="8"/>
  <c r="AX65" i="8"/>
  <c r="AK55" i="8"/>
  <c r="AJ55" i="8"/>
  <c r="AI55" i="8"/>
  <c r="AH55" i="8"/>
  <c r="AA55" i="8"/>
  <c r="AI1077" i="9"/>
  <c r="AJ1077" i="9"/>
  <c r="AK1077" i="9"/>
  <c r="AI1219" i="9"/>
  <c r="AH1219" i="9"/>
  <c r="AA1219" i="9"/>
  <c r="AE1219" i="9"/>
  <c r="AJ1219" i="9"/>
  <c r="AK1219" i="9"/>
  <c r="AI1268" i="9"/>
  <c r="AJ1268" i="9"/>
  <c r="AK1268" i="9"/>
  <c r="AI1364" i="9"/>
  <c r="AH1364" i="9"/>
  <c r="AA1364" i="9"/>
  <c r="AE1364" i="9"/>
  <c r="AJ1364" i="9"/>
  <c r="AK1364" i="9"/>
  <c r="AJ1353" i="9"/>
  <c r="AI1353" i="9"/>
  <c r="AH1353" i="9"/>
  <c r="AA1353" i="9"/>
  <c r="AE1353" i="9"/>
  <c r="AK1353" i="9"/>
  <c r="AI1499" i="9"/>
  <c r="AH1499" i="9"/>
  <c r="AA1499" i="9"/>
  <c r="AE1499" i="9"/>
  <c r="AJ1499" i="9"/>
  <c r="AK1499" i="9"/>
  <c r="AJ1505" i="9"/>
  <c r="AI1505" i="9"/>
  <c r="AH1505" i="9"/>
  <c r="AA1505" i="9"/>
  <c r="AE1505" i="9"/>
  <c r="AK1505" i="9"/>
  <c r="AI1590" i="9"/>
  <c r="AH1590" i="9"/>
  <c r="AA1590" i="9"/>
  <c r="AE1590" i="9"/>
  <c r="AJ1590" i="9"/>
  <c r="AK1590" i="9"/>
  <c r="AI1677" i="9"/>
  <c r="AJ1677" i="9"/>
  <c r="AK1677" i="9"/>
  <c r="AI1791" i="9"/>
  <c r="AH1791" i="9"/>
  <c r="AA1791" i="9"/>
  <c r="AE1791" i="9"/>
  <c r="AJ1791" i="9"/>
  <c r="AK1791" i="9"/>
  <c r="AI1879" i="9"/>
  <c r="AJ1879" i="9"/>
  <c r="AK1879" i="9"/>
  <c r="BA63" i="9"/>
  <c r="AZ63" i="9"/>
  <c r="AX63" i="9"/>
  <c r="BB63" i="9"/>
  <c r="AI1388" i="9"/>
  <c r="AH1388" i="9"/>
  <c r="AA1388" i="9"/>
  <c r="AE1388" i="9"/>
  <c r="AJ1388" i="9"/>
  <c r="AK1388" i="9"/>
  <c r="AJ1852" i="9"/>
  <c r="AI1852" i="9"/>
  <c r="AH1852" i="9"/>
  <c r="AA1852" i="9"/>
  <c r="AE1852" i="9"/>
  <c r="AK1852" i="9"/>
  <c r="BA29" i="9"/>
  <c r="AZ29" i="9"/>
  <c r="AX29" i="9"/>
  <c r="BB29" i="9"/>
  <c r="AJ1874" i="8"/>
  <c r="AI1874" i="8"/>
  <c r="AK1874" i="8"/>
  <c r="AI1469" i="8"/>
  <c r="AH1469" i="8"/>
  <c r="AA1469" i="8"/>
  <c r="AE1469" i="8"/>
  <c r="AK1469" i="8"/>
  <c r="AJ1469" i="8"/>
  <c r="AK1566" i="8"/>
  <c r="AJ1566" i="8"/>
  <c r="AI1566" i="8"/>
  <c r="AH1566" i="8"/>
  <c r="AA1566" i="8"/>
  <c r="AE1566" i="8"/>
  <c r="AK956" i="8"/>
  <c r="AJ956" i="8"/>
  <c r="AI956" i="8"/>
  <c r="AI906" i="9"/>
  <c r="AH906" i="9"/>
  <c r="AA906" i="9"/>
  <c r="AE906" i="9"/>
  <c r="AJ906" i="9"/>
  <c r="AK906" i="9"/>
  <c r="AI1197" i="9"/>
  <c r="AJ1197" i="9"/>
  <c r="AK1197" i="9"/>
  <c r="AI1739" i="9"/>
  <c r="AH1739" i="9"/>
  <c r="AA1739" i="9"/>
  <c r="AE1739" i="9"/>
  <c r="AJ1739" i="9"/>
  <c r="AK1739" i="9"/>
  <c r="AK1503" i="8"/>
  <c r="AJ1503" i="8"/>
  <c r="AI1503" i="8"/>
  <c r="AH1503" i="8"/>
  <c r="AA1503" i="8"/>
  <c r="AE1503" i="8"/>
  <c r="AK1395" i="8"/>
  <c r="AJ1395" i="8"/>
  <c r="AI1395" i="8"/>
  <c r="AJ1777" i="8"/>
  <c r="AI1777" i="8"/>
  <c r="AK1777" i="8"/>
  <c r="AJ1544" i="8"/>
  <c r="AH1544" i="8"/>
  <c r="AA1544" i="8"/>
  <c r="AE1544" i="8"/>
  <c r="AI1544" i="8"/>
  <c r="AK1544" i="8"/>
  <c r="AK1587" i="8"/>
  <c r="AJ1587" i="8"/>
  <c r="AI1587" i="8"/>
  <c r="AH1587" i="8"/>
  <c r="AA1587" i="8"/>
  <c r="AE1587" i="8"/>
  <c r="AK1510" i="8"/>
  <c r="AJ1510" i="8"/>
  <c r="AI1510" i="8"/>
  <c r="AJ1201" i="8"/>
  <c r="AI1201" i="8"/>
  <c r="AK1201" i="8"/>
  <c r="AI1140" i="8"/>
  <c r="AK1140" i="8"/>
  <c r="AJ1140" i="8"/>
  <c r="AK119" i="8"/>
  <c r="AJ119" i="8"/>
  <c r="AI119" i="8"/>
  <c r="AH119" i="8"/>
  <c r="AJ1231" i="8"/>
  <c r="AI1231" i="8"/>
  <c r="AH1231" i="8"/>
  <c r="AA1231" i="8"/>
  <c r="AE1231" i="8"/>
  <c r="AK1231" i="8"/>
  <c r="AI73" i="8"/>
  <c r="AH73" i="8"/>
  <c r="AK73" i="8"/>
  <c r="AJ73" i="8"/>
  <c r="AI949" i="9"/>
  <c r="AJ949" i="9"/>
  <c r="AK949" i="9"/>
  <c r="AK1924" i="8"/>
  <c r="AJ1924" i="8"/>
  <c r="AI1924" i="8"/>
  <c r="AH1924" i="8"/>
  <c r="AA1924" i="8"/>
  <c r="AE1924" i="8"/>
  <c r="AK1904" i="8"/>
  <c r="AJ1904" i="8"/>
  <c r="AI1904" i="8"/>
  <c r="AJ1370" i="8"/>
  <c r="AH1370" i="8"/>
  <c r="AA1370" i="8"/>
  <c r="AE1370" i="8"/>
  <c r="AK1370" i="8"/>
  <c r="AI1370" i="8"/>
  <c r="AI101" i="8"/>
  <c r="AK101" i="8"/>
  <c r="AJ101" i="8"/>
  <c r="AI954" i="9"/>
  <c r="AH954" i="9"/>
  <c r="AA954" i="9"/>
  <c r="AE954" i="9"/>
  <c r="AJ954" i="9"/>
  <c r="AK954" i="9"/>
  <c r="AI1081" i="9"/>
  <c r="AJ1081" i="9"/>
  <c r="AK1081" i="9"/>
  <c r="AI1558" i="9"/>
  <c r="AH1558" i="9"/>
  <c r="AA1558" i="9"/>
  <c r="AE1558" i="9"/>
  <c r="AJ1558" i="9"/>
  <c r="AK1558" i="9"/>
  <c r="BA24" i="9"/>
  <c r="BB24" i="9"/>
  <c r="AI1208" i="9"/>
  <c r="AJ1208" i="9"/>
  <c r="AK1208" i="9"/>
  <c r="AJ1255" i="9"/>
  <c r="AI1255" i="9"/>
  <c r="AK1255" i="9"/>
  <c r="AJ1381" i="9"/>
  <c r="AI1381" i="9"/>
  <c r="AH1381" i="9"/>
  <c r="AA1381" i="9"/>
  <c r="AE1381" i="9"/>
  <c r="AK1381" i="9"/>
  <c r="AJ1795" i="8"/>
  <c r="AI1795" i="8"/>
  <c r="AK1795" i="8"/>
  <c r="AK1275" i="8"/>
  <c r="AJ1275" i="8"/>
  <c r="AI1275" i="8"/>
  <c r="AK1142" i="8"/>
  <c r="AI1142" i="8"/>
  <c r="AJ1142" i="8"/>
  <c r="AI1204" i="8"/>
  <c r="AH1204" i="8"/>
  <c r="AA1204" i="8"/>
  <c r="AE1204" i="8"/>
  <c r="AK1204" i="8"/>
  <c r="AJ1204" i="8"/>
  <c r="AK1258" i="8"/>
  <c r="AJ1258" i="8"/>
  <c r="AI1258" i="8"/>
  <c r="AH1258" i="8"/>
  <c r="AA1258" i="8"/>
  <c r="AE1258" i="8"/>
  <c r="AK917" i="8"/>
  <c r="AJ917" i="8"/>
  <c r="AI917" i="8"/>
  <c r="AJ1367" i="8"/>
  <c r="AI1367" i="8"/>
  <c r="AK1367" i="8"/>
  <c r="BB53" i="8"/>
  <c r="BA53" i="8"/>
  <c r="AZ53" i="8"/>
  <c r="AX53" i="8"/>
  <c r="AK35" i="8"/>
  <c r="AJ35" i="8"/>
  <c r="AI35" i="8"/>
  <c r="AI58" i="9"/>
  <c r="AH58" i="9"/>
  <c r="AJ58" i="9"/>
  <c r="AK58" i="9"/>
  <c r="AI91" i="9"/>
  <c r="AJ91" i="9"/>
  <c r="AK91" i="9"/>
  <c r="AI948" i="9"/>
  <c r="AH948" i="9"/>
  <c r="AA948" i="9"/>
  <c r="AE948" i="9"/>
  <c r="AJ948" i="9"/>
  <c r="AK948" i="9"/>
  <c r="AI968" i="9"/>
  <c r="AJ968" i="9"/>
  <c r="AK968" i="9"/>
  <c r="AI1006" i="9"/>
  <c r="AH1006" i="9"/>
  <c r="AA1006" i="9"/>
  <c r="AE1006" i="9"/>
  <c r="AJ1006" i="9"/>
  <c r="AK1006" i="9"/>
  <c r="AI1042" i="9"/>
  <c r="AJ1042" i="9"/>
  <c r="AK1042" i="9"/>
  <c r="AI1085" i="9"/>
  <c r="AH1085" i="9"/>
  <c r="AA1085" i="9"/>
  <c r="AE1085" i="9"/>
  <c r="AJ1085" i="9"/>
  <c r="AK1085" i="9"/>
  <c r="AI1091" i="9"/>
  <c r="AJ1091" i="9"/>
  <c r="AK1091" i="9"/>
  <c r="AJ1114" i="9"/>
  <c r="AI1114" i="9"/>
  <c r="AK1114" i="9"/>
  <c r="AI1186" i="9"/>
  <c r="AJ1186" i="9"/>
  <c r="AK1186" i="9"/>
  <c r="AI1250" i="9"/>
  <c r="AH1250" i="9"/>
  <c r="AA1250" i="9"/>
  <c r="AE1250" i="9"/>
  <c r="AJ1250" i="9"/>
  <c r="AK1250" i="9"/>
  <c r="AJ1361" i="9"/>
  <c r="AI1361" i="9"/>
  <c r="AH1361" i="9"/>
  <c r="AA1361" i="9"/>
  <c r="AE1361" i="9"/>
  <c r="AK1361" i="9"/>
  <c r="AI1899" i="9"/>
  <c r="AH1899" i="9"/>
  <c r="AA1899" i="9"/>
  <c r="AE1899" i="9"/>
  <c r="AJ1899" i="9"/>
  <c r="AK1899" i="9"/>
  <c r="AJ134" i="8"/>
  <c r="AI134" i="8"/>
  <c r="AH134" i="8"/>
  <c r="AK134" i="8"/>
  <c r="AJ1811" i="8"/>
  <c r="AI1811" i="8"/>
  <c r="AK1811" i="8"/>
  <c r="AI1398" i="8"/>
  <c r="AK1398" i="8"/>
  <c r="AJ1398" i="8"/>
  <c r="AI110" i="8"/>
  <c r="AK110" i="8"/>
  <c r="AJ110" i="8"/>
  <c r="BB79" i="8"/>
  <c r="BA79" i="8"/>
  <c r="AZ79" i="8"/>
  <c r="AX79" i="8"/>
  <c r="AJ1283" i="9"/>
  <c r="AI1283" i="9"/>
  <c r="AH1283" i="9"/>
  <c r="AA1283" i="9"/>
  <c r="AE1283" i="9"/>
  <c r="AK1283" i="9"/>
  <c r="AK1926" i="8"/>
  <c r="AJ1926" i="8"/>
  <c r="AI1926" i="8"/>
  <c r="AH1926" i="8"/>
  <c r="AA1926" i="8"/>
  <c r="AE1926" i="8"/>
  <c r="AI1911" i="8"/>
  <c r="AH1911" i="8"/>
  <c r="AA1911" i="8"/>
  <c r="AE1911" i="8"/>
  <c r="AK1911" i="8"/>
  <c r="AJ1911" i="8"/>
  <c r="AK1744" i="8"/>
  <c r="AI1744" i="8"/>
  <c r="AJ1744" i="8"/>
  <c r="AK1492" i="8"/>
  <c r="AJ1492" i="8"/>
  <c r="AI1492" i="8"/>
  <c r="AK1379" i="8"/>
  <c r="AJ1379" i="8"/>
  <c r="AH1379" i="8"/>
  <c r="AA1379" i="8"/>
  <c r="AE1379" i="8"/>
  <c r="AI1379" i="8"/>
  <c r="AJ1761" i="8"/>
  <c r="AI1761" i="8"/>
  <c r="AH1761" i="8"/>
  <c r="AA1761" i="8"/>
  <c r="AE1761" i="8"/>
  <c r="AK1761" i="8"/>
  <c r="AK1216" i="8"/>
  <c r="AJ1216" i="8"/>
  <c r="AH1216" i="8"/>
  <c r="AA1216" i="8"/>
  <c r="AE1216" i="8"/>
  <c r="AI1216" i="8"/>
  <c r="AK1126" i="8"/>
  <c r="AI1126" i="8"/>
  <c r="AH1126" i="8"/>
  <c r="AA1126" i="8"/>
  <c r="AE1126" i="8"/>
  <c r="AJ1126" i="8"/>
  <c r="BB93" i="8"/>
  <c r="BA93" i="8"/>
  <c r="AK127" i="8"/>
  <c r="AJ127" i="8"/>
  <c r="AI127" i="8"/>
  <c r="AH127" i="8"/>
  <c r="AK1041" i="8"/>
  <c r="AJ1041" i="8"/>
  <c r="AI1041" i="8"/>
  <c r="AJ1151" i="8"/>
  <c r="AI1151" i="8"/>
  <c r="AK1151" i="8"/>
  <c r="AK37" i="8"/>
  <c r="AJ37" i="8"/>
  <c r="AI37" i="8"/>
  <c r="AI96" i="9"/>
  <c r="AH96" i="9"/>
  <c r="AJ96" i="9"/>
  <c r="AK96" i="9"/>
  <c r="AJ101" i="9"/>
  <c r="AI101" i="9"/>
  <c r="AH101" i="9"/>
  <c r="AK101" i="9"/>
  <c r="AI1025" i="9"/>
  <c r="AH1025" i="9"/>
  <c r="AA1025" i="9"/>
  <c r="AE1025" i="9"/>
  <c r="AJ1025" i="9"/>
  <c r="AK1025" i="9"/>
  <c r="AI1205" i="9"/>
  <c r="AJ1205" i="9"/>
  <c r="AK1205" i="9"/>
  <c r="AI1342" i="9"/>
  <c r="AH1342" i="9"/>
  <c r="AA1342" i="9"/>
  <c r="AE1342" i="9"/>
  <c r="AJ1342" i="9"/>
  <c r="AK1342" i="9"/>
  <c r="AJ1389" i="9"/>
  <c r="AI1389" i="9"/>
  <c r="AH1389" i="9"/>
  <c r="AA1389" i="9"/>
  <c r="AE1389" i="9"/>
  <c r="AK1389" i="9"/>
  <c r="AI1573" i="9"/>
  <c r="AH1573" i="9"/>
  <c r="AA1573" i="9"/>
  <c r="AE1573" i="9"/>
  <c r="AJ1573" i="9"/>
  <c r="AK1573" i="9"/>
  <c r="AI1659" i="9"/>
  <c r="AJ1659" i="9"/>
  <c r="AK1659" i="9"/>
  <c r="AI1721" i="9"/>
  <c r="AH1721" i="9"/>
  <c r="AA1721" i="9"/>
  <c r="AE1721" i="9"/>
  <c r="AJ1721" i="9"/>
  <c r="AK1721" i="9"/>
  <c r="AI1838" i="9"/>
  <c r="AJ1838" i="9"/>
  <c r="AK1838" i="9"/>
  <c r="AI1925" i="9"/>
  <c r="AH1925" i="9"/>
  <c r="AA1925" i="9"/>
  <c r="AE1925" i="9"/>
  <c r="AJ1925" i="9"/>
  <c r="AK1925" i="9"/>
  <c r="AI934" i="9"/>
  <c r="AJ934" i="9"/>
  <c r="AK934" i="9"/>
  <c r="AI1047" i="9"/>
  <c r="AH1047" i="9"/>
  <c r="AA1047" i="9"/>
  <c r="AE1047" i="9"/>
  <c r="AJ1047" i="9"/>
  <c r="AK1047" i="9"/>
  <c r="AJ1090" i="9"/>
  <c r="AH1090" i="9"/>
  <c r="AA1090" i="9"/>
  <c r="AE1090" i="9"/>
  <c r="AI1090" i="9"/>
  <c r="AK1090" i="9"/>
  <c r="AI1189" i="9"/>
  <c r="AH1189" i="9"/>
  <c r="AA1189" i="9"/>
  <c r="AE1189" i="9"/>
  <c r="AJ1189" i="9"/>
  <c r="AK1189" i="9"/>
  <c r="AI1266" i="9"/>
  <c r="AJ1266" i="9"/>
  <c r="AK1266" i="9"/>
  <c r="AI1576" i="9"/>
  <c r="AH1576" i="9"/>
  <c r="AA1576" i="9"/>
  <c r="AE1576" i="9"/>
  <c r="AJ1576" i="9"/>
  <c r="AK1576" i="9"/>
  <c r="AI1797" i="9"/>
  <c r="AJ1797" i="9"/>
  <c r="AK1797" i="9"/>
  <c r="AI1933" i="9"/>
  <c r="AH1933" i="9"/>
  <c r="AA1933" i="9"/>
  <c r="AE1933" i="9"/>
  <c r="AJ1933" i="9"/>
  <c r="AK1933" i="9"/>
  <c r="BA53" i="9"/>
  <c r="BB53" i="9"/>
  <c r="BA108" i="9"/>
  <c r="BB108" i="9"/>
  <c r="AI1798" i="8"/>
  <c r="AK1798" i="8"/>
  <c r="AJ1798" i="8"/>
  <c r="AH1798" i="8"/>
  <c r="AA1798" i="8"/>
  <c r="AE1798" i="8"/>
  <c r="AK47" i="8"/>
  <c r="AJ47" i="8"/>
  <c r="AI47" i="8"/>
  <c r="AH47" i="8"/>
  <c r="AI1093" i="9"/>
  <c r="AJ1093" i="9"/>
  <c r="AK1093" i="9"/>
  <c r="AI1670" i="9"/>
  <c r="AH1670" i="9"/>
  <c r="AA1670" i="9"/>
  <c r="AE1670" i="9"/>
  <c r="AJ1670" i="9"/>
  <c r="AK1670" i="9"/>
  <c r="AJ1796" i="9"/>
  <c r="AI1796" i="9"/>
  <c r="AH1796" i="9"/>
  <c r="AA1796" i="9"/>
  <c r="AE1796" i="9"/>
  <c r="AK1796" i="9"/>
  <c r="AJ1852" i="8"/>
  <c r="AI1852" i="8"/>
  <c r="AK1852" i="8"/>
  <c r="AK1617" i="8"/>
  <c r="AJ1617" i="8"/>
  <c r="AI1617" i="8"/>
  <c r="AK1429" i="8"/>
  <c r="AJ1429" i="8"/>
  <c r="AI1429" i="8"/>
  <c r="AH1429" i="8"/>
  <c r="AA1429" i="8"/>
  <c r="AE1429" i="8"/>
  <c r="AJ1374" i="8"/>
  <c r="AK1374" i="8"/>
  <c r="AI1374" i="8"/>
  <c r="AJ1177" i="8"/>
  <c r="AI1177" i="8"/>
  <c r="AK1177" i="8"/>
  <c r="AJ1045" i="8"/>
  <c r="AK1045" i="8"/>
  <c r="AI1045" i="8"/>
  <c r="AH1045" i="8"/>
  <c r="AA1045" i="8"/>
  <c r="AE1045" i="8"/>
  <c r="AK927" i="8"/>
  <c r="AJ927" i="8"/>
  <c r="AH927" i="8"/>
  <c r="AA927" i="8"/>
  <c r="AE927" i="8"/>
  <c r="AI927" i="8"/>
  <c r="AK88" i="8"/>
  <c r="AJ88" i="8"/>
  <c r="AI88" i="8"/>
  <c r="BB102" i="8"/>
  <c r="BA102" i="8"/>
  <c r="AI108" i="8"/>
  <c r="AH108" i="8"/>
  <c r="AK108" i="8"/>
  <c r="AJ108" i="8"/>
  <c r="AJ1335" i="8"/>
  <c r="AI1335" i="8"/>
  <c r="AH1335" i="8"/>
  <c r="AA1335" i="8"/>
  <c r="AE1335" i="8"/>
  <c r="AK1335" i="8"/>
  <c r="AK1004" i="8"/>
  <c r="AJ1004" i="8"/>
  <c r="AI1004" i="8"/>
  <c r="AH1004" i="8"/>
  <c r="AA1004" i="8"/>
  <c r="AE1004" i="8"/>
  <c r="AK40" i="8"/>
  <c r="AJ40" i="8"/>
  <c r="AI40" i="8"/>
  <c r="AI51" i="9"/>
  <c r="AJ51" i="9"/>
  <c r="AH51" i="9"/>
  <c r="AK51" i="9"/>
  <c r="AJ1711" i="9"/>
  <c r="AI1711" i="9"/>
  <c r="AH1711" i="9"/>
  <c r="AA1711" i="9"/>
  <c r="AE1711" i="9"/>
  <c r="AK1711" i="9"/>
  <c r="J49" i="1"/>
  <c r="V49" i="1"/>
  <c r="J44" i="1"/>
  <c r="R99" i="1"/>
  <c r="T99" i="1" s="1"/>
  <c r="O95" i="1"/>
  <c r="K95" i="1"/>
  <c r="J38" i="1"/>
  <c r="AJ1069" i="8"/>
  <c r="AH1069" i="8"/>
  <c r="AA1069" i="8"/>
  <c r="AE1069" i="8"/>
  <c r="AI1069" i="8"/>
  <c r="AK1069" i="8"/>
  <c r="AI126" i="9"/>
  <c r="AH126" i="9"/>
  <c r="AJ126" i="9"/>
  <c r="AK126" i="9"/>
  <c r="AI1176" i="9"/>
  <c r="AJ1176" i="9"/>
  <c r="AK1176" i="9"/>
  <c r="AI1260" i="9"/>
  <c r="AH1260" i="9"/>
  <c r="AA1260" i="9"/>
  <c r="AE1260" i="9"/>
  <c r="AJ1260" i="9"/>
  <c r="AK1260" i="9"/>
  <c r="AI1153" i="9"/>
  <c r="AJ1153" i="9"/>
  <c r="AK1153" i="9"/>
  <c r="AJ1330" i="9"/>
  <c r="AI1330" i="9"/>
  <c r="AK1330" i="9"/>
  <c r="AI1409" i="9"/>
  <c r="AJ1409" i="9"/>
  <c r="AK1409" i="9"/>
  <c r="AI1488" i="9"/>
  <c r="AH1488" i="9"/>
  <c r="AA1488" i="9"/>
  <c r="AE1488" i="9"/>
  <c r="AJ1488" i="9"/>
  <c r="AK1488" i="9"/>
  <c r="BB64" i="8"/>
  <c r="BA64" i="8"/>
  <c r="AZ64" i="8"/>
  <c r="AX64" i="8"/>
  <c r="AI1606" i="9"/>
  <c r="AJ1606" i="9"/>
  <c r="AK1606" i="9"/>
  <c r="AI1881" i="8"/>
  <c r="AH1881" i="8"/>
  <c r="AA1881" i="8"/>
  <c r="AE1881" i="8"/>
  <c r="AJ1881" i="8"/>
  <c r="AK1881" i="8"/>
  <c r="AK1917" i="8"/>
  <c r="AJ1917" i="8"/>
  <c r="AI1917" i="8"/>
  <c r="AJ1675" i="8"/>
  <c r="AI1675" i="8"/>
  <c r="AK1675" i="8"/>
  <c r="AI1879" i="8"/>
  <c r="AA1879" i="8"/>
  <c r="AE1879" i="8"/>
  <c r="AK1879" i="8"/>
  <c r="AJ1879" i="8"/>
  <c r="AH1879" i="8"/>
  <c r="AK1426" i="8"/>
  <c r="AJ1426" i="8"/>
  <c r="AH1426" i="8"/>
  <c r="AI1426" i="8"/>
  <c r="AA1426" i="8"/>
  <c r="AE1426" i="8"/>
  <c r="AK1434" i="8"/>
  <c r="AJ1434" i="8"/>
  <c r="AI1434" i="8"/>
  <c r="AI1589" i="8"/>
  <c r="AK1589" i="8"/>
  <c r="AJ1589" i="8"/>
  <c r="AJ1697" i="8"/>
  <c r="AI1697" i="8"/>
  <c r="AH1697" i="8"/>
  <c r="AA1697" i="8"/>
  <c r="AE1697" i="8"/>
  <c r="AK1697" i="8"/>
  <c r="AK1622" i="8"/>
  <c r="AJ1622" i="8"/>
  <c r="AI1622" i="8"/>
  <c r="AH1622" i="8"/>
  <c r="AA1622" i="8"/>
  <c r="AE1622" i="8"/>
  <c r="AK1372" i="8"/>
  <c r="AJ1372" i="8"/>
  <c r="AI1372" i="8"/>
  <c r="AK1181" i="8"/>
  <c r="AJ1181" i="8"/>
  <c r="AI1181" i="8"/>
  <c r="AK935" i="8"/>
  <c r="AJ935" i="8"/>
  <c r="AI935" i="8"/>
  <c r="AK1029" i="8"/>
  <c r="AJ1029" i="8"/>
  <c r="AH1029" i="8"/>
  <c r="AA1029" i="8"/>
  <c r="AE1029" i="8"/>
  <c r="AI1029" i="8"/>
  <c r="AI109" i="8"/>
  <c r="AK109" i="8"/>
  <c r="AJ109" i="8"/>
  <c r="AJ926" i="8"/>
  <c r="AI926" i="8"/>
  <c r="AK926" i="8"/>
  <c r="AK1012" i="8"/>
  <c r="AJ1012" i="8"/>
  <c r="AI1012" i="8"/>
  <c r="BB77" i="8"/>
  <c r="BA77" i="8"/>
  <c r="BB12" i="8"/>
  <c r="BA12" i="8"/>
  <c r="AI33" i="8"/>
  <c r="AH33" i="8"/>
  <c r="AK33" i="8"/>
  <c r="AJ33" i="8"/>
  <c r="AI1022" i="9"/>
  <c r="AJ1022" i="9"/>
  <c r="AK1022" i="9"/>
  <c r="AI1173" i="9"/>
  <c r="AH1173" i="9"/>
  <c r="AA1173" i="9"/>
  <c r="AE1173" i="9"/>
  <c r="AJ1173" i="9"/>
  <c r="AK1173" i="9"/>
  <c r="AJ1179" i="9"/>
  <c r="AI1179" i="9"/>
  <c r="AK1179" i="9"/>
  <c r="AI1303" i="9"/>
  <c r="AH1303" i="9"/>
  <c r="AA1303" i="9"/>
  <c r="AE1303" i="9"/>
  <c r="AJ1303" i="9"/>
  <c r="AK1303" i="9"/>
  <c r="AI1362" i="9"/>
  <c r="AJ1362" i="9"/>
  <c r="AK1362" i="9"/>
  <c r="AI1446" i="9"/>
  <c r="AH1446" i="9"/>
  <c r="AA1446" i="9"/>
  <c r="AE1446" i="9"/>
  <c r="AJ1446" i="9"/>
  <c r="AK1446" i="9"/>
  <c r="AI1454" i="9"/>
  <c r="AJ1454" i="9"/>
  <c r="AK1454" i="9"/>
  <c r="AI1637" i="9"/>
  <c r="AJ1637" i="9"/>
  <c r="AK1637" i="9"/>
  <c r="AI1660" i="9"/>
  <c r="AJ1660" i="9"/>
  <c r="AK1660" i="9"/>
  <c r="AI1459" i="9"/>
  <c r="AH1459" i="9"/>
  <c r="AA1459" i="9"/>
  <c r="AE1459" i="9"/>
  <c r="AJ1459" i="9"/>
  <c r="AK1459" i="9"/>
  <c r="AI1495" i="9"/>
  <c r="AJ1495" i="9"/>
  <c r="AK1495" i="9"/>
  <c r="AI1785" i="9"/>
  <c r="AH1785" i="9"/>
  <c r="AA1785" i="9"/>
  <c r="AE1785" i="9"/>
  <c r="AJ1785" i="9"/>
  <c r="AK1785" i="9"/>
  <c r="BA56" i="9"/>
  <c r="BB56" i="9"/>
  <c r="AI62" i="9"/>
  <c r="AJ62" i="9"/>
  <c r="AK62" i="9"/>
  <c r="AI1033" i="9"/>
  <c r="AH1033" i="9"/>
  <c r="AA1033" i="9"/>
  <c r="AE1033" i="9"/>
  <c r="AJ1033" i="9"/>
  <c r="AK1033" i="9"/>
  <c r="AI1224" i="9"/>
  <c r="AJ1224" i="9"/>
  <c r="AK1224" i="9"/>
  <c r="AI1525" i="9"/>
  <c r="AH1525" i="9"/>
  <c r="AA1525" i="9"/>
  <c r="AE1525" i="9"/>
  <c r="AJ1525" i="9"/>
  <c r="AK1525" i="9"/>
  <c r="AI1512" i="9"/>
  <c r="AJ1512" i="9"/>
  <c r="AK1512" i="9"/>
  <c r="AI1519" i="9"/>
  <c r="AH1519" i="9"/>
  <c r="AA1519" i="9"/>
  <c r="AE1519" i="9"/>
  <c r="AJ1519" i="9"/>
  <c r="AK1519" i="9"/>
  <c r="AJ1748" i="9"/>
  <c r="AH1748" i="9"/>
  <c r="AA1748" i="9"/>
  <c r="AE1748" i="9"/>
  <c r="AI1748" i="9"/>
  <c r="AK1748" i="9"/>
  <c r="AI1916" i="9"/>
  <c r="AH1916" i="9"/>
  <c r="AA1916" i="9"/>
  <c r="AE1916" i="9"/>
  <c r="AJ1916" i="9"/>
  <c r="AK1916" i="9"/>
  <c r="AI1906" i="9"/>
  <c r="AJ1906" i="9"/>
  <c r="AK1906" i="9"/>
  <c r="AI1017" i="9"/>
  <c r="AH1017" i="9"/>
  <c r="AA1017" i="9"/>
  <c r="AE1017" i="9"/>
  <c r="AJ1017" i="9"/>
  <c r="AK1017" i="9"/>
  <c r="AI1588" i="9"/>
  <c r="AJ1588" i="9"/>
  <c r="AK1588" i="9"/>
  <c r="AI1578" i="9"/>
  <c r="AH1578" i="9"/>
  <c r="AA1578" i="9"/>
  <c r="AE1578" i="9"/>
  <c r="AJ1578" i="9"/>
  <c r="AK1578" i="9"/>
  <c r="AK1937" i="8"/>
  <c r="AJ1937" i="8"/>
  <c r="AI1937" i="8"/>
  <c r="AK1714" i="8"/>
  <c r="AJ1714" i="8"/>
  <c r="AI1714" i="8"/>
  <c r="AH1714" i="8"/>
  <c r="AA1714" i="8"/>
  <c r="AE1714" i="8"/>
  <c r="AK1660" i="8"/>
  <c r="AJ1660" i="8"/>
  <c r="AI1660" i="8"/>
  <c r="AK1553" i="8"/>
  <c r="AJ1553" i="8"/>
  <c r="AI1553" i="8"/>
  <c r="AK1578" i="8"/>
  <c r="AJ1578" i="8"/>
  <c r="AI1578" i="8"/>
  <c r="AJ1520" i="8"/>
  <c r="AI1520" i="8"/>
  <c r="AK1520" i="8"/>
  <c r="AK1336" i="8"/>
  <c r="AJ1336" i="8"/>
  <c r="AI1336" i="8"/>
  <c r="AK1118" i="8"/>
  <c r="AJ1118" i="8"/>
  <c r="AI1118" i="8"/>
  <c r="AH1118" i="8"/>
  <c r="AA1118" i="8"/>
  <c r="AE1118" i="8"/>
  <c r="AI1244" i="8"/>
  <c r="AH1244" i="8"/>
  <c r="AA1244" i="8"/>
  <c r="AE1244" i="8"/>
  <c r="AK1244" i="8"/>
  <c r="AJ1244" i="8"/>
  <c r="AK1234" i="8"/>
  <c r="AJ1234" i="8"/>
  <c r="AI1234" i="8"/>
  <c r="AH1234" i="8"/>
  <c r="AA1234" i="8"/>
  <c r="AE1234" i="8"/>
  <c r="AK1066" i="8"/>
  <c r="AI1066" i="8"/>
  <c r="AH1066" i="8"/>
  <c r="AA1066" i="8"/>
  <c r="AE1066" i="8"/>
  <c r="AJ1066" i="8"/>
  <c r="AI100" i="8"/>
  <c r="AK100" i="8"/>
  <c r="AJ100" i="8"/>
  <c r="AK39" i="8"/>
  <c r="AJ39" i="8"/>
  <c r="AI39" i="8"/>
  <c r="AJ39" i="9"/>
  <c r="AI39" i="9"/>
  <c r="AK39" i="9"/>
  <c r="AI927" i="9"/>
  <c r="AJ927" i="9"/>
  <c r="AK927" i="9"/>
  <c r="AI1109" i="9"/>
  <c r="AH1109" i="9"/>
  <c r="AA1109" i="9"/>
  <c r="AE1109" i="9"/>
  <c r="AJ1109" i="9"/>
  <c r="AK1109" i="9"/>
  <c r="AI1311" i="9"/>
  <c r="AJ1311" i="9"/>
  <c r="AK1311" i="9"/>
  <c r="AJ1455" i="9"/>
  <c r="AI1455" i="9"/>
  <c r="AK1455" i="9"/>
  <c r="AI1900" i="9"/>
  <c r="AH1900" i="9"/>
  <c r="AA1900" i="9"/>
  <c r="AE1900" i="9"/>
  <c r="AJ1900" i="9"/>
  <c r="AK1900" i="9"/>
  <c r="AI1699" i="9"/>
  <c r="AJ1699" i="9"/>
  <c r="AK1699" i="9"/>
  <c r="AJ1521" i="9"/>
  <c r="AI1521" i="9"/>
  <c r="AK1521" i="9"/>
  <c r="AK1446" i="8"/>
  <c r="AJ1446" i="8"/>
  <c r="AI1446" i="8"/>
  <c r="AK1261" i="8"/>
  <c r="AJ1261" i="8"/>
  <c r="AI1261" i="8"/>
  <c r="AH1261" i="8"/>
  <c r="AA1261" i="8"/>
  <c r="AE1261" i="8"/>
  <c r="BA98" i="8"/>
  <c r="BB98" i="8"/>
  <c r="AK1047" i="8"/>
  <c r="AJ1047" i="8"/>
  <c r="AI1047" i="8"/>
  <c r="AK1098" i="8"/>
  <c r="AJ1098" i="8"/>
  <c r="AH1098" i="8"/>
  <c r="AA1098" i="8"/>
  <c r="AE1098" i="8"/>
  <c r="AI1098" i="8"/>
  <c r="AJ1167" i="8"/>
  <c r="AI1167" i="8"/>
  <c r="AH1167" i="8"/>
  <c r="AA1167" i="8"/>
  <c r="AE1167" i="8"/>
  <c r="AK1167" i="8"/>
  <c r="AK122" i="8"/>
  <c r="AI122" i="8"/>
  <c r="AJ122" i="8"/>
  <c r="AK91" i="8"/>
  <c r="AJ91" i="8"/>
  <c r="AI91" i="8"/>
  <c r="AI21" i="9"/>
  <c r="AJ21" i="9"/>
  <c r="AH21" i="9"/>
  <c r="AK21" i="9"/>
  <c r="AI121" i="9"/>
  <c r="AJ121" i="9"/>
  <c r="AK121" i="9"/>
  <c r="AI100" i="9"/>
  <c r="AH100" i="9"/>
  <c r="AJ100" i="9"/>
  <c r="AK100" i="9"/>
  <c r="AI1048" i="9"/>
  <c r="AJ1048" i="9"/>
  <c r="AK1048" i="9"/>
  <c r="AI1331" i="9"/>
  <c r="AH1331" i="9"/>
  <c r="AA1331" i="9"/>
  <c r="AE1331" i="9"/>
  <c r="AJ1331" i="9"/>
  <c r="AK1331" i="9"/>
  <c r="AK1633" i="8"/>
  <c r="AJ1633" i="8"/>
  <c r="AI1633" i="8"/>
  <c r="AJ1769" i="8"/>
  <c r="AI1769" i="8"/>
  <c r="AK1769" i="8"/>
  <c r="AK1125" i="8"/>
  <c r="AJ1125" i="8"/>
  <c r="AI1125" i="8"/>
  <c r="AK1090" i="8"/>
  <c r="AJ1090" i="8"/>
  <c r="AI1090" i="8"/>
  <c r="AH1090" i="8"/>
  <c r="AA1090" i="8"/>
  <c r="AE1090" i="8"/>
  <c r="AK1722" i="8"/>
  <c r="AJ1722" i="8"/>
  <c r="AI1722" i="8"/>
  <c r="AI1680" i="8"/>
  <c r="AH1680" i="8"/>
  <c r="AA1680" i="8"/>
  <c r="AE1680" i="8"/>
  <c r="AK1680" i="8"/>
  <c r="AJ1680" i="8"/>
  <c r="AK1796" i="8"/>
  <c r="AJ1796" i="8"/>
  <c r="AI1796" i="8"/>
  <c r="AK1807" i="8"/>
  <c r="AJ1807" i="8"/>
  <c r="AI1807" i="8"/>
  <c r="AH1807" i="8"/>
  <c r="AA1807" i="8"/>
  <c r="AE1807" i="8"/>
  <c r="AK1561" i="8"/>
  <c r="AJ1561" i="8"/>
  <c r="AI1561" i="8"/>
  <c r="AK1620" i="8"/>
  <c r="AJ1620" i="8"/>
  <c r="AI1620" i="8"/>
  <c r="AH1620" i="8"/>
  <c r="AA1620" i="8"/>
  <c r="AE1620" i="8"/>
  <c r="AK1615" i="8"/>
  <c r="AJ1615" i="8"/>
  <c r="AI1615" i="8"/>
  <c r="AI1525" i="8"/>
  <c r="AH1525" i="8"/>
  <c r="AA1525" i="8"/>
  <c r="AE1525" i="8"/>
  <c r="AK1525" i="8"/>
  <c r="AJ1525" i="8"/>
  <c r="AK1259" i="8"/>
  <c r="AJ1259" i="8"/>
  <c r="AI1259" i="8"/>
  <c r="AK1318" i="8"/>
  <c r="AI1318" i="8"/>
  <c r="AJ1318" i="8"/>
  <c r="AK1178" i="8"/>
  <c r="AJ1178" i="8"/>
  <c r="AI1178" i="8"/>
  <c r="AJ1071" i="8"/>
  <c r="AI1071" i="8"/>
  <c r="AK1071" i="8"/>
  <c r="BA90" i="8"/>
  <c r="BB90" i="8"/>
  <c r="BA89" i="8"/>
  <c r="BB89" i="8"/>
  <c r="BB21" i="8"/>
  <c r="AZ21" i="8"/>
  <c r="AX21" i="8"/>
  <c r="BA21" i="8"/>
  <c r="BB59" i="8"/>
  <c r="AZ59" i="8"/>
  <c r="BA59" i="8"/>
  <c r="AX59" i="8"/>
  <c r="AK74" i="8"/>
  <c r="AJ74" i="8"/>
  <c r="AI74" i="8"/>
  <c r="AI23" i="9"/>
  <c r="AH23" i="9"/>
  <c r="AJ23" i="9"/>
  <c r="AK23" i="9"/>
  <c r="AI984" i="9"/>
  <c r="AJ984" i="9"/>
  <c r="AK984" i="9"/>
  <c r="AJ988" i="9"/>
  <c r="AI988" i="9"/>
  <c r="AK988" i="9"/>
  <c r="AI997" i="9"/>
  <c r="AJ997" i="9"/>
  <c r="AK997" i="9"/>
  <c r="AJ991" i="9"/>
  <c r="AI991" i="9"/>
  <c r="AK991" i="9"/>
  <c r="AI1169" i="9"/>
  <c r="AJ1169" i="9"/>
  <c r="AK1169" i="9"/>
  <c r="AJ1609" i="9"/>
  <c r="AI1609" i="9"/>
  <c r="AK1609" i="9"/>
  <c r="AI1849" i="9"/>
  <c r="AJ1849" i="9"/>
  <c r="AK1849" i="9"/>
  <c r="AI1671" i="9"/>
  <c r="AH1671" i="9"/>
  <c r="AA1671" i="9"/>
  <c r="AE1671" i="9"/>
  <c r="AJ1671" i="9"/>
  <c r="AK1671" i="9"/>
  <c r="AI1725" i="9"/>
  <c r="AJ1725" i="9"/>
  <c r="AK1725" i="9"/>
  <c r="AJ1740" i="9"/>
  <c r="AI1740" i="9"/>
  <c r="AK1740" i="9"/>
  <c r="AI1915" i="9"/>
  <c r="AJ1915" i="9"/>
  <c r="AK1915" i="9"/>
  <c r="AI1918" i="9"/>
  <c r="AH1918" i="9"/>
  <c r="AA1918" i="9"/>
  <c r="AE1918" i="9"/>
  <c r="AJ1918" i="9"/>
  <c r="AK1918" i="9"/>
  <c r="AI119" i="9"/>
  <c r="AJ119" i="9"/>
  <c r="AK119" i="9"/>
  <c r="AJ1076" i="9"/>
  <c r="AI1076" i="9"/>
  <c r="AK1076" i="9"/>
  <c r="AI1658" i="9"/>
  <c r="AJ1658" i="9"/>
  <c r="AK1658" i="9"/>
  <c r="BA41" i="9"/>
  <c r="AZ41" i="9"/>
  <c r="AX41" i="9"/>
  <c r="BB41" i="9"/>
  <c r="AJ907" i="9"/>
  <c r="AI907" i="9"/>
  <c r="AK907" i="9"/>
  <c r="AI1486" i="9"/>
  <c r="AJ1486" i="9"/>
  <c r="AK1486" i="9"/>
  <c r="BA54" i="9"/>
  <c r="BB54" i="9"/>
  <c r="AK1854" i="8"/>
  <c r="AI1854" i="8"/>
  <c r="AJ1854" i="8"/>
  <c r="AJ1667" i="8"/>
  <c r="AI1667" i="8"/>
  <c r="AH1667" i="8"/>
  <c r="AA1667" i="8"/>
  <c r="AE1667" i="8"/>
  <c r="AK1667" i="8"/>
  <c r="AI1871" i="8"/>
  <c r="AK1871" i="8"/>
  <c r="AJ1871" i="8"/>
  <c r="AI1581" i="8"/>
  <c r="AK1581" i="8"/>
  <c r="AJ1581" i="8"/>
  <c r="AJ1456" i="8"/>
  <c r="AI1456" i="8"/>
  <c r="AK1456" i="8"/>
  <c r="AK1428" i="8"/>
  <c r="AJ1428" i="8"/>
  <c r="AI1428" i="8"/>
  <c r="AK1550" i="8"/>
  <c r="AJ1550" i="8"/>
  <c r="AI1550" i="8"/>
  <c r="AH1550" i="8"/>
  <c r="AA1550" i="8"/>
  <c r="AE1550" i="8"/>
  <c r="AK1170" i="8"/>
  <c r="AJ1170" i="8"/>
  <c r="AI1170" i="8"/>
  <c r="AK1000" i="8"/>
  <c r="AJ1000" i="8"/>
  <c r="AI1000" i="8"/>
  <c r="AH1000" i="8"/>
  <c r="AA1000" i="8"/>
  <c r="AE1000" i="8"/>
  <c r="AK940" i="8"/>
  <c r="AJ940" i="8"/>
  <c r="AI940" i="8"/>
  <c r="BB56" i="8"/>
  <c r="BA56" i="8"/>
  <c r="BB14" i="8"/>
  <c r="BA14" i="8"/>
  <c r="AI969" i="9"/>
  <c r="AH969" i="9"/>
  <c r="AA969" i="9"/>
  <c r="AE969" i="9"/>
  <c r="AJ969" i="9"/>
  <c r="AK969" i="9"/>
  <c r="AI1150" i="9"/>
  <c r="AJ1150" i="9"/>
  <c r="AK1150" i="9"/>
  <c r="AI1072" i="9"/>
  <c r="AH1072" i="9"/>
  <c r="AA1072" i="9"/>
  <c r="AE1072" i="9"/>
  <c r="AJ1072" i="9"/>
  <c r="AK1072" i="9"/>
  <c r="AI1435" i="9"/>
  <c r="AJ1435" i="9"/>
  <c r="AK1435" i="9"/>
  <c r="R124" i="1"/>
  <c r="T124" i="1" s="1"/>
  <c r="O112" i="1"/>
  <c r="J112" i="1"/>
  <c r="V112" i="1"/>
  <c r="J55" i="1"/>
  <c r="J70" i="1"/>
  <c r="O103" i="1"/>
  <c r="K103" i="1"/>
  <c r="AK21" i="8"/>
  <c r="AJ21" i="8"/>
  <c r="AH21" i="8"/>
  <c r="AI21" i="8"/>
  <c r="AK67" i="8"/>
  <c r="AJ67" i="8"/>
  <c r="AI67" i="8"/>
  <c r="AI41" i="8"/>
  <c r="AK41" i="8"/>
  <c r="AJ41" i="8"/>
  <c r="AJ54" i="9"/>
  <c r="AI54" i="9"/>
  <c r="AH54" i="9"/>
  <c r="AK54" i="9"/>
  <c r="AI87" i="9"/>
  <c r="AJ87" i="9"/>
  <c r="AH87" i="9"/>
  <c r="AK87" i="9"/>
  <c r="AJ1126" i="9"/>
  <c r="AI1126" i="9"/>
  <c r="AH1126" i="9"/>
  <c r="AA1126" i="9"/>
  <c r="AE1126" i="9"/>
  <c r="AK1126" i="9"/>
  <c r="AJ1724" i="9"/>
  <c r="AI1724" i="9"/>
  <c r="AK1724" i="9"/>
  <c r="AK1331" i="8"/>
  <c r="AJ1331" i="8"/>
  <c r="AI1331" i="8"/>
  <c r="AJ1287" i="8"/>
  <c r="AI1287" i="8"/>
  <c r="AK1287" i="8"/>
  <c r="AJ1866" i="8"/>
  <c r="AH1866" i="8"/>
  <c r="AA1866" i="8"/>
  <c r="AE1866" i="8"/>
  <c r="AI1866" i="8"/>
  <c r="AK1866" i="8"/>
  <c r="AK1497" i="8"/>
  <c r="AJ1497" i="8"/>
  <c r="AI1497" i="8"/>
  <c r="AK1371" i="8"/>
  <c r="AI1371" i="8"/>
  <c r="AH1371" i="8"/>
  <c r="AA1371" i="8"/>
  <c r="AE1371" i="8"/>
  <c r="AJ1371" i="8"/>
  <c r="AI1461" i="8"/>
  <c r="AK1461" i="8"/>
  <c r="AJ1461" i="8"/>
  <c r="AH1461" i="8"/>
  <c r="AA1461" i="8"/>
  <c r="AE1461" i="8"/>
  <c r="AJ1592" i="8"/>
  <c r="AH1592" i="8"/>
  <c r="AA1592" i="8"/>
  <c r="AE1592" i="8"/>
  <c r="AI1592" i="8"/>
  <c r="AK1592" i="8"/>
  <c r="AK1195" i="8"/>
  <c r="AJ1195" i="8"/>
  <c r="AI1195" i="8"/>
  <c r="AK999" i="8"/>
  <c r="AJ999" i="8"/>
  <c r="AI999" i="8"/>
  <c r="AK965" i="8"/>
  <c r="AJ965" i="8"/>
  <c r="AH965" i="8"/>
  <c r="AA965" i="8"/>
  <c r="AE965" i="8"/>
  <c r="AI965" i="8"/>
  <c r="BB83" i="8"/>
  <c r="BA83" i="8"/>
  <c r="AZ83" i="8"/>
  <c r="AX83" i="8"/>
  <c r="AK1051" i="8"/>
  <c r="AJ1051" i="8"/>
  <c r="AI1051" i="8"/>
  <c r="BB95" i="8"/>
  <c r="BA95" i="8"/>
  <c r="AK59" i="8"/>
  <c r="AJ59" i="8"/>
  <c r="AI59" i="8"/>
  <c r="AI61" i="9"/>
  <c r="AJ61" i="9"/>
  <c r="AK61" i="9"/>
  <c r="AI81" i="9"/>
  <c r="AJ81" i="9"/>
  <c r="AH81" i="9"/>
  <c r="AK81" i="9"/>
  <c r="AI919" i="9"/>
  <c r="AJ919" i="9"/>
  <c r="AK919" i="9"/>
  <c r="AJ1061" i="9"/>
  <c r="AI1061" i="9"/>
  <c r="AK1061" i="9"/>
  <c r="AI1101" i="9"/>
  <c r="AJ1101" i="9"/>
  <c r="AK1101" i="9"/>
  <c r="AI1142" i="9"/>
  <c r="AH1142" i="9"/>
  <c r="AA1142" i="9"/>
  <c r="AE1142" i="9"/>
  <c r="AJ1142" i="9"/>
  <c r="AK1142" i="9"/>
  <c r="AI1216" i="9"/>
  <c r="AJ1216" i="9"/>
  <c r="AK1216" i="9"/>
  <c r="AI1282" i="9"/>
  <c r="AH1282" i="9"/>
  <c r="AA1282" i="9"/>
  <c r="AE1282" i="9"/>
  <c r="AJ1282" i="9"/>
  <c r="AK1282" i="9"/>
  <c r="AI1261" i="9"/>
  <c r="AJ1261" i="9"/>
  <c r="AK1261" i="9"/>
  <c r="AJ1365" i="9"/>
  <c r="AI1365" i="9"/>
  <c r="AK1365" i="9"/>
  <c r="AI1504" i="9"/>
  <c r="AJ1504" i="9"/>
  <c r="AK1504" i="9"/>
  <c r="AJ1527" i="9"/>
  <c r="AI1527" i="9"/>
  <c r="AK1527" i="9"/>
  <c r="AJ1673" i="9"/>
  <c r="AI1673" i="9"/>
  <c r="AH1673" i="9"/>
  <c r="AA1673" i="9"/>
  <c r="AE1673" i="9"/>
  <c r="AK1673" i="9"/>
  <c r="AI1774" i="9"/>
  <c r="AJ1774" i="9"/>
  <c r="AK1774" i="9"/>
  <c r="AI1921" i="9"/>
  <c r="AJ1921" i="9"/>
  <c r="AK1921" i="9"/>
  <c r="AI1903" i="9"/>
  <c r="AH1903" i="9"/>
  <c r="AA1903" i="9"/>
  <c r="AE1903" i="9"/>
  <c r="AJ1903" i="9"/>
  <c r="AK1903" i="9"/>
  <c r="AI49" i="9"/>
  <c r="AJ49" i="9"/>
  <c r="AK49" i="9"/>
  <c r="AJ1005" i="9"/>
  <c r="AI1005" i="9"/>
  <c r="AK1005" i="9"/>
  <c r="AI1300" i="9"/>
  <c r="AJ1300" i="9"/>
  <c r="AK1300" i="9"/>
  <c r="AI1408" i="9"/>
  <c r="AJ1408" i="9"/>
  <c r="AK1408" i="9"/>
  <c r="AI1800" i="9"/>
  <c r="AJ1800" i="9"/>
  <c r="AK1800" i="9"/>
  <c r="AI1782" i="9"/>
  <c r="AH1782" i="9"/>
  <c r="AA1782" i="9"/>
  <c r="AE1782" i="9"/>
  <c r="AJ1782" i="9"/>
  <c r="AK1782" i="9"/>
  <c r="BA79" i="9"/>
  <c r="BB79" i="9"/>
  <c r="BA50" i="9"/>
  <c r="BB50" i="9"/>
  <c r="AI1031" i="9"/>
  <c r="AJ1031" i="9"/>
  <c r="AK1031" i="9"/>
  <c r="AI1320" i="9"/>
  <c r="AH1320" i="9"/>
  <c r="AA1320" i="9"/>
  <c r="AE1320" i="9"/>
  <c r="AJ1320" i="9"/>
  <c r="AK1320" i="9"/>
  <c r="BA40" i="9"/>
  <c r="BB40" i="9"/>
  <c r="AK1883" i="8"/>
  <c r="AJ1883" i="8"/>
  <c r="AI1883" i="8"/>
  <c r="AH1883" i="8"/>
  <c r="AA1883" i="8"/>
  <c r="AE1883" i="8"/>
  <c r="AK1781" i="8"/>
  <c r="AJ1781" i="8"/>
  <c r="AI1781" i="8"/>
  <c r="AH1781" i="8"/>
  <c r="AA1781" i="8"/>
  <c r="AE1781" i="8"/>
  <c r="AI1672" i="8"/>
  <c r="AK1672" i="8"/>
  <c r="AJ1672" i="8"/>
  <c r="AI1855" i="8"/>
  <c r="AA1855" i="8"/>
  <c r="AE1855" i="8"/>
  <c r="AK1855" i="8"/>
  <c r="AJ1855" i="8"/>
  <c r="AH1855" i="8"/>
  <c r="AK1788" i="8"/>
  <c r="AJ1788" i="8"/>
  <c r="AI1788" i="8"/>
  <c r="AK1612" i="8"/>
  <c r="AJ1612" i="8"/>
  <c r="AI1612" i="8"/>
  <c r="AK1361" i="8"/>
  <c r="AI1361" i="8"/>
  <c r="AH1361" i="8"/>
  <c r="AA1361" i="8"/>
  <c r="AE1361" i="8"/>
  <c r="AJ1361" i="8"/>
  <c r="AK1514" i="8"/>
  <c r="AJ1514" i="8"/>
  <c r="AI1514" i="8"/>
  <c r="AJ1648" i="8"/>
  <c r="AH1648" i="8"/>
  <c r="AA1648" i="8"/>
  <c r="AE1648" i="8"/>
  <c r="AI1648" i="8"/>
  <c r="AK1648" i="8"/>
  <c r="AK1677" i="8"/>
  <c r="AJ1677" i="8"/>
  <c r="AI1677" i="8"/>
  <c r="AK1056" i="8"/>
  <c r="AJ1056" i="8"/>
  <c r="AI1056" i="8"/>
  <c r="AK1074" i="8"/>
  <c r="AJ1074" i="8"/>
  <c r="AH1074" i="8"/>
  <c r="AA1074" i="8"/>
  <c r="AE1074" i="8"/>
  <c r="AI1074" i="8"/>
  <c r="BB62" i="8"/>
  <c r="BA62" i="8"/>
  <c r="AZ62" i="8"/>
  <c r="AX62" i="8"/>
  <c r="BA49" i="8"/>
  <c r="BB49" i="8"/>
  <c r="BB71" i="8"/>
  <c r="BA71" i="8"/>
  <c r="AJ72" i="9"/>
  <c r="AI72" i="9"/>
  <c r="AH72" i="9"/>
  <c r="AK72" i="9"/>
  <c r="AI1058" i="9"/>
  <c r="AJ1058" i="9"/>
  <c r="AK1058" i="9"/>
  <c r="AI1410" i="9"/>
  <c r="AJ1410" i="9"/>
  <c r="AK1410" i="9"/>
  <c r="BA110" i="9"/>
  <c r="BB110" i="9"/>
  <c r="AI1338" i="9"/>
  <c r="AJ1338" i="9"/>
  <c r="AK1338" i="9"/>
  <c r="AI1631" i="9"/>
  <c r="AH1631" i="9"/>
  <c r="AA1631" i="9"/>
  <c r="AE1631" i="9"/>
  <c r="AJ1631" i="9"/>
  <c r="AK1631" i="9"/>
  <c r="AK1733" i="8"/>
  <c r="AJ1733" i="8"/>
  <c r="AI1733" i="8"/>
  <c r="AK1751" i="8"/>
  <c r="AJ1751" i="8"/>
  <c r="AI1751" i="8"/>
  <c r="AH1751" i="8"/>
  <c r="AA1751" i="8"/>
  <c r="AE1751" i="8"/>
  <c r="AJ1375" i="8"/>
  <c r="AI1375" i="8"/>
  <c r="AH1375" i="8"/>
  <c r="AA1375" i="8"/>
  <c r="AE1375" i="8"/>
  <c r="AK1375" i="8"/>
  <c r="AK1253" i="8"/>
  <c r="AJ1253" i="8"/>
  <c r="AI1253" i="8"/>
  <c r="AH1253" i="8"/>
  <c r="AA1253" i="8"/>
  <c r="AE1253" i="8"/>
  <c r="AI1629" i="9"/>
  <c r="AJ1629" i="9"/>
  <c r="AK1629" i="9"/>
  <c r="AK1602" i="8"/>
  <c r="AJ1602" i="8"/>
  <c r="AH1602" i="8"/>
  <c r="AA1602" i="8"/>
  <c r="AE1602" i="8"/>
  <c r="AI1602" i="8"/>
  <c r="AJ1713" i="8"/>
  <c r="AI1713" i="8"/>
  <c r="AH1713" i="8"/>
  <c r="AA1713" i="8"/>
  <c r="AE1713" i="8"/>
  <c r="AK1713" i="8"/>
  <c r="AK1523" i="8"/>
  <c r="AJ1523" i="8"/>
  <c r="AH1523" i="8"/>
  <c r="AA1523" i="8"/>
  <c r="AE1523" i="8"/>
  <c r="AI1523" i="8"/>
  <c r="AJ1383" i="8"/>
  <c r="AI1383" i="8"/>
  <c r="AH1383" i="8"/>
  <c r="AA1383" i="8"/>
  <c r="AE1383" i="8"/>
  <c r="AK1383" i="8"/>
  <c r="AK1147" i="8"/>
  <c r="AJ1147" i="8"/>
  <c r="AH1147" i="8"/>
  <c r="AA1147" i="8"/>
  <c r="AE1147" i="8"/>
  <c r="AI1147" i="8"/>
  <c r="AK1334" i="8"/>
  <c r="AI1334" i="8"/>
  <c r="AH1334" i="8"/>
  <c r="AA1334" i="8"/>
  <c r="AE1334" i="8"/>
  <c r="AJ1334" i="8"/>
  <c r="AI1268" i="8"/>
  <c r="AK1268" i="8"/>
  <c r="AJ1268" i="8"/>
  <c r="AK1194" i="8"/>
  <c r="AJ1194" i="8"/>
  <c r="AI1194" i="8"/>
  <c r="AK1197" i="8"/>
  <c r="AJ1197" i="8"/>
  <c r="AI1197" i="8"/>
  <c r="AH1197" i="8"/>
  <c r="AA1197" i="8"/>
  <c r="AE1197" i="8"/>
  <c r="AK1018" i="8"/>
  <c r="AJ1018" i="8"/>
  <c r="AI1018" i="8"/>
  <c r="AK960" i="8"/>
  <c r="AJ960" i="8"/>
  <c r="AI960" i="8"/>
  <c r="AH960" i="8"/>
  <c r="AA960" i="8"/>
  <c r="AE960" i="8"/>
  <c r="AI1049" i="8"/>
  <c r="AH1049" i="8"/>
  <c r="AA1049" i="8"/>
  <c r="AE1049" i="8"/>
  <c r="AK1049" i="8"/>
  <c r="AJ1049" i="8"/>
  <c r="BB84" i="8"/>
  <c r="BA84" i="8"/>
  <c r="AK1028" i="8"/>
  <c r="AJ1028" i="8"/>
  <c r="AI1028" i="8"/>
  <c r="AH1028" i="8"/>
  <c r="AA1028" i="8"/>
  <c r="AE1028" i="8"/>
  <c r="AK77" i="8"/>
  <c r="AJ77" i="8"/>
  <c r="AI77" i="8"/>
  <c r="BA80" i="8"/>
  <c r="AX80" i="8"/>
  <c r="BB80" i="8"/>
  <c r="AZ80" i="8"/>
  <c r="AI60" i="9"/>
  <c r="AJ60" i="9"/>
  <c r="AH60" i="9"/>
  <c r="AK60" i="9"/>
  <c r="AI972" i="9"/>
  <c r="AJ972" i="9"/>
  <c r="AK972" i="9"/>
  <c r="AI1009" i="9"/>
  <c r="AH1009" i="9"/>
  <c r="AA1009" i="9"/>
  <c r="AE1009" i="9"/>
  <c r="AJ1009" i="9"/>
  <c r="AK1009" i="9"/>
  <c r="AI1023" i="9"/>
  <c r="AJ1023" i="9"/>
  <c r="AK1023" i="9"/>
  <c r="AJ1045" i="9"/>
  <c r="AI1045" i="9"/>
  <c r="AK1045" i="9"/>
  <c r="AI1110" i="9"/>
  <c r="AJ1110" i="9"/>
  <c r="AK1110" i="9"/>
  <c r="AI1113" i="9"/>
  <c r="AH1113" i="9"/>
  <c r="AA1113" i="9"/>
  <c r="AE1113" i="9"/>
  <c r="AJ1113" i="9"/>
  <c r="AK1113" i="9"/>
  <c r="AI1157" i="9"/>
  <c r="AJ1157" i="9"/>
  <c r="AK1157" i="9"/>
  <c r="AI1200" i="9"/>
  <c r="AH1200" i="9"/>
  <c r="AA1200" i="9"/>
  <c r="AE1200" i="9"/>
  <c r="AJ1200" i="9"/>
  <c r="AK1200" i="9"/>
  <c r="AI1386" i="9"/>
  <c r="AJ1386" i="9"/>
  <c r="AK1386" i="9"/>
  <c r="AI1579" i="9"/>
  <c r="AH1579" i="9"/>
  <c r="AA1579" i="9"/>
  <c r="AE1579" i="9"/>
  <c r="AJ1579" i="9"/>
  <c r="AK1579" i="9"/>
  <c r="BA49" i="9"/>
  <c r="BB49" i="9"/>
  <c r="AK1441" i="8"/>
  <c r="AJ1441" i="8"/>
  <c r="AI1441" i="8"/>
  <c r="AK1891" i="8"/>
  <c r="AJ1891" i="8"/>
  <c r="AI1891" i="8"/>
  <c r="AH1891" i="8"/>
  <c r="AA1891" i="8"/>
  <c r="AE1891" i="8"/>
  <c r="AJ1658" i="8"/>
  <c r="AK1658" i="8"/>
  <c r="AI1658" i="8"/>
  <c r="AH1658" i="8"/>
  <c r="AA1658" i="8"/>
  <c r="AE1658" i="8"/>
  <c r="AK1808" i="8"/>
  <c r="AI1808" i="8"/>
  <c r="AJ1808" i="8"/>
  <c r="AJ1803" i="8"/>
  <c r="AI1803" i="8"/>
  <c r="AH1803" i="8"/>
  <c r="AA1803" i="8"/>
  <c r="AE1803" i="8"/>
  <c r="AK1803" i="8"/>
  <c r="AK1732" i="8"/>
  <c r="AJ1732" i="8"/>
  <c r="AI1732" i="8"/>
  <c r="AH1732" i="8"/>
  <c r="AA1732" i="8"/>
  <c r="AE1732" i="8"/>
  <c r="AK1743" i="8"/>
  <c r="AJ1743" i="8"/>
  <c r="AI1743" i="8"/>
  <c r="AK1650" i="8"/>
  <c r="AJ1650" i="8"/>
  <c r="AI1650" i="8"/>
  <c r="AH1650" i="8"/>
  <c r="AA1650" i="8"/>
  <c r="AE1650" i="8"/>
  <c r="AK1458" i="8"/>
  <c r="AJ1458" i="8"/>
  <c r="AI1458" i="8"/>
  <c r="AK1443" i="8"/>
  <c r="AJ1443" i="8"/>
  <c r="AH1443" i="8"/>
  <c r="AI1443" i="8"/>
  <c r="AA1443" i="8"/>
  <c r="AE1443" i="8"/>
  <c r="AK1344" i="8"/>
  <c r="AJ1344" i="8"/>
  <c r="AI1344" i="8"/>
  <c r="AK1131" i="8"/>
  <c r="AJ1131" i="8"/>
  <c r="AI1131" i="8"/>
  <c r="AH1131" i="8"/>
  <c r="AA1131" i="8"/>
  <c r="AE1131" i="8"/>
  <c r="AK1254" i="8"/>
  <c r="AI1254" i="8"/>
  <c r="AH1254" i="8"/>
  <c r="AA1254" i="8"/>
  <c r="AE1254" i="8"/>
  <c r="AJ1254" i="8"/>
  <c r="AI1121" i="8"/>
  <c r="AK1121" i="8"/>
  <c r="AJ1121" i="8"/>
  <c r="AI1252" i="8"/>
  <c r="AK1252" i="8"/>
  <c r="AJ1252" i="8"/>
  <c r="AK1306" i="8"/>
  <c r="AJ1306" i="8"/>
  <c r="AI1306" i="8"/>
  <c r="AI1390" i="8"/>
  <c r="AH1390" i="8"/>
  <c r="AA1390" i="8"/>
  <c r="AE1390" i="8"/>
  <c r="AK1390" i="8"/>
  <c r="AJ1390" i="8"/>
  <c r="AK944" i="8"/>
  <c r="AJ944" i="8"/>
  <c r="AI944" i="8"/>
  <c r="AI987" i="8"/>
  <c r="AK987" i="8"/>
  <c r="AJ987" i="8"/>
  <c r="AK1082" i="8"/>
  <c r="AJ1082" i="8"/>
  <c r="AH1082" i="8"/>
  <c r="AA1082" i="8"/>
  <c r="AE1082" i="8"/>
  <c r="AI1082" i="8"/>
  <c r="BB17" i="8"/>
  <c r="BA17" i="8"/>
  <c r="AZ17" i="8"/>
  <c r="AX17" i="8"/>
  <c r="AI43" i="9"/>
  <c r="AJ43" i="9"/>
  <c r="AK43" i="9"/>
  <c r="AI951" i="9"/>
  <c r="AH951" i="9"/>
  <c r="AA951" i="9"/>
  <c r="AE951" i="9"/>
  <c r="AJ951" i="9"/>
  <c r="AK951" i="9"/>
  <c r="AI1039" i="9"/>
  <c r="AJ1039" i="9"/>
  <c r="AK1039" i="9"/>
  <c r="AI1080" i="9"/>
  <c r="AH1080" i="9"/>
  <c r="AA1080" i="9"/>
  <c r="AE1080" i="9"/>
  <c r="AJ1080" i="9"/>
  <c r="AK1080" i="9"/>
  <c r="AI1317" i="9"/>
  <c r="AJ1317" i="9"/>
  <c r="AK1317" i="9"/>
  <c r="AI1427" i="9"/>
  <c r="AH1427" i="9"/>
  <c r="AA1427" i="9"/>
  <c r="AE1427" i="9"/>
  <c r="AJ1427" i="9"/>
  <c r="AK1427" i="9"/>
  <c r="AI1550" i="9"/>
  <c r="AJ1550" i="9"/>
  <c r="AK1550" i="9"/>
  <c r="AI1678" i="9"/>
  <c r="AJ1678" i="9"/>
  <c r="AK1678" i="9"/>
  <c r="AI1586" i="9"/>
  <c r="AJ1586" i="9"/>
  <c r="AK1586" i="9"/>
  <c r="AI1551" i="9"/>
  <c r="AH1551" i="9"/>
  <c r="AA1551" i="9"/>
  <c r="AE1551" i="9"/>
  <c r="AJ1551" i="9"/>
  <c r="AK1551" i="9"/>
  <c r="BA37" i="9"/>
  <c r="BB37" i="9"/>
  <c r="AI69" i="9"/>
  <c r="AJ69" i="9"/>
  <c r="AK69" i="9"/>
  <c r="AJ912" i="9"/>
  <c r="AI912" i="9"/>
  <c r="AK912" i="9"/>
  <c r="AJ1251" i="9"/>
  <c r="AI1251" i="9"/>
  <c r="AH1251" i="9"/>
  <c r="AA1251" i="9"/>
  <c r="AE1251" i="9"/>
  <c r="AK1251" i="9"/>
  <c r="AI1278" i="9"/>
  <c r="AH1278" i="9"/>
  <c r="AA1278" i="9"/>
  <c r="AE1278" i="9"/>
  <c r="AJ1278" i="9"/>
  <c r="AK1278" i="9"/>
  <c r="AI1531" i="9"/>
  <c r="AJ1531" i="9"/>
  <c r="AK1531" i="9"/>
  <c r="AI1686" i="9"/>
  <c r="AH1686" i="9"/>
  <c r="AA1686" i="9"/>
  <c r="AE1686" i="9"/>
  <c r="AJ1686" i="9"/>
  <c r="AK1686" i="9"/>
  <c r="AI1668" i="9"/>
  <c r="AJ1668" i="9"/>
  <c r="AK1668" i="9"/>
  <c r="AI1802" i="9"/>
  <c r="AH1802" i="9"/>
  <c r="AA1802" i="9"/>
  <c r="AE1802" i="9"/>
  <c r="AJ1802" i="9"/>
  <c r="AK1802" i="9"/>
  <c r="BA109" i="9"/>
  <c r="BB109" i="9"/>
  <c r="AI22" i="9"/>
  <c r="AJ22" i="9"/>
  <c r="AK22" i="9"/>
  <c r="AJ958" i="9"/>
  <c r="AI958" i="9"/>
  <c r="AK958" i="9"/>
  <c r="AJ1458" i="9"/>
  <c r="AH1458" i="9"/>
  <c r="AA1458" i="9"/>
  <c r="AE1458" i="9"/>
  <c r="AI1458" i="9"/>
  <c r="AK1458" i="9"/>
  <c r="AI1515" i="9"/>
  <c r="AH1515" i="9"/>
  <c r="AA1515" i="9"/>
  <c r="AE1515" i="9"/>
  <c r="AJ1515" i="9"/>
  <c r="AK1515" i="9"/>
  <c r="AI1782" i="8"/>
  <c r="AH1782" i="8"/>
  <c r="AA1782" i="8"/>
  <c r="AE1782" i="8"/>
  <c r="AK1782" i="8"/>
  <c r="AJ1782" i="8"/>
  <c r="AK1642" i="8"/>
  <c r="AJ1642" i="8"/>
  <c r="AI1642" i="8"/>
  <c r="AI1517" i="8"/>
  <c r="AK1517" i="8"/>
  <c r="AJ1517" i="8"/>
  <c r="AJ1413" i="8"/>
  <c r="AI1413" i="8"/>
  <c r="AK1413" i="8"/>
  <c r="AK1486" i="8"/>
  <c r="AJ1486" i="8"/>
  <c r="AI1486" i="8"/>
  <c r="AK1187" i="8"/>
  <c r="AJ1187" i="8"/>
  <c r="AI1187" i="8"/>
  <c r="AH1187" i="8"/>
  <c r="AA1187" i="8"/>
  <c r="AE1187" i="8"/>
  <c r="AK1246" i="8"/>
  <c r="AI1246" i="8"/>
  <c r="AH1246" i="8"/>
  <c r="AA1246" i="8"/>
  <c r="AE1246" i="8"/>
  <c r="AJ1246" i="8"/>
  <c r="AI1369" i="8"/>
  <c r="AK1369" i="8"/>
  <c r="AJ1369" i="8"/>
  <c r="AK1173" i="8"/>
  <c r="AJ1173" i="8"/>
  <c r="AI1173" i="8"/>
  <c r="AK991" i="8"/>
  <c r="AJ991" i="8"/>
  <c r="AH991" i="8"/>
  <c r="AI991" i="8"/>
  <c r="AA991" i="8"/>
  <c r="AE991" i="8"/>
  <c r="AK994" i="8"/>
  <c r="AJ994" i="8"/>
  <c r="AI994" i="8"/>
  <c r="AK936" i="8"/>
  <c r="AJ936" i="8"/>
  <c r="AI936" i="8"/>
  <c r="AH936" i="8"/>
  <c r="AA936" i="8"/>
  <c r="AE936" i="8"/>
  <c r="AJ982" i="8"/>
  <c r="AI982" i="8"/>
  <c r="AH982" i="8"/>
  <c r="AA982" i="8"/>
  <c r="AE982" i="8"/>
  <c r="AK982" i="8"/>
  <c r="AK1033" i="8"/>
  <c r="AJ1033" i="8"/>
  <c r="AI1033" i="8"/>
  <c r="AH1033" i="8"/>
  <c r="AA1033" i="8"/>
  <c r="AE1033" i="8"/>
  <c r="BA22" i="8"/>
  <c r="BB22" i="8"/>
  <c r="AZ22" i="8"/>
  <c r="AX22" i="8"/>
  <c r="AI89" i="9"/>
  <c r="AJ89" i="9"/>
  <c r="AK89" i="9"/>
  <c r="AI938" i="9"/>
  <c r="AH938" i="9"/>
  <c r="AA938" i="9"/>
  <c r="AE938" i="9"/>
  <c r="AJ938" i="9"/>
  <c r="AK938" i="9"/>
  <c r="AI1181" i="9"/>
  <c r="AJ1181" i="9"/>
  <c r="AK1181" i="9"/>
  <c r="AJ1850" i="9"/>
  <c r="AI1850" i="9"/>
  <c r="AK1850" i="9"/>
  <c r="AJ1665" i="9"/>
  <c r="AH1665" i="9"/>
  <c r="AA1665" i="9"/>
  <c r="AE1665" i="9"/>
  <c r="AI1665" i="9"/>
  <c r="AK1665" i="9"/>
  <c r="K60" i="1"/>
  <c r="V60" i="1"/>
  <c r="O114" i="1"/>
  <c r="J114" i="1"/>
  <c r="AJ1171" i="9"/>
  <c r="AI1171" i="9"/>
  <c r="AK1171" i="9"/>
  <c r="AK1015" i="8"/>
  <c r="AJ1015" i="8"/>
  <c r="AH1015" i="8"/>
  <c r="AI1015" i="8"/>
  <c r="AA1015" i="8"/>
  <c r="AE1015" i="8"/>
  <c r="AI1003" i="8"/>
  <c r="AK1003" i="8"/>
  <c r="AJ1003" i="8"/>
  <c r="AI103" i="8"/>
  <c r="AK103" i="8"/>
  <c r="AJ103" i="8"/>
  <c r="AI929" i="9"/>
  <c r="AJ929" i="9"/>
  <c r="AK929" i="9"/>
  <c r="AI1116" i="9"/>
  <c r="AH1116" i="9"/>
  <c r="AA1116" i="9"/>
  <c r="AE1116" i="9"/>
  <c r="AJ1116" i="9"/>
  <c r="AK1116" i="9"/>
  <c r="AI1188" i="9"/>
  <c r="AJ1188" i="9"/>
  <c r="AK1188" i="9"/>
  <c r="AI1448" i="9"/>
  <c r="AJ1448" i="9"/>
  <c r="AK1448" i="9"/>
  <c r="AI1776" i="9"/>
  <c r="AJ1776" i="9"/>
  <c r="AK1776" i="9"/>
  <c r="AI1859" i="9"/>
  <c r="AH1859" i="9"/>
  <c r="AA1859" i="9"/>
  <c r="AE1859" i="9"/>
  <c r="AJ1859" i="9"/>
  <c r="AK1859" i="9"/>
  <c r="AK1466" i="8"/>
  <c r="AJ1466" i="8"/>
  <c r="AH1466" i="8"/>
  <c r="AA1466" i="8"/>
  <c r="AE1466" i="8"/>
  <c r="AI1466" i="8"/>
  <c r="BB104" i="8"/>
  <c r="BA104" i="8"/>
  <c r="AJ1860" i="8"/>
  <c r="AI1860" i="8"/>
  <c r="AK1860" i="8"/>
  <c r="AJ1840" i="8"/>
  <c r="AI1840" i="8"/>
  <c r="AH1840" i="8"/>
  <c r="AA1840" i="8"/>
  <c r="AE1840" i="8"/>
  <c r="AK1840" i="8"/>
  <c r="AJ1679" i="8"/>
  <c r="AI1679" i="8"/>
  <c r="AK1679" i="8"/>
  <c r="AJ1528" i="8"/>
  <c r="AI1528" i="8"/>
  <c r="AH1528" i="8"/>
  <c r="AA1528" i="8"/>
  <c r="AE1528" i="8"/>
  <c r="AK1528" i="8"/>
  <c r="AK1685" i="8"/>
  <c r="AJ1685" i="8"/>
  <c r="AI1685" i="8"/>
  <c r="AH1685" i="8"/>
  <c r="AA1685" i="8"/>
  <c r="AE1685" i="8"/>
  <c r="AK1088" i="8"/>
  <c r="AJ1088" i="8"/>
  <c r="AI1088" i="8"/>
  <c r="AK1382" i="8"/>
  <c r="AJ1382" i="8"/>
  <c r="AI1382" i="8"/>
  <c r="AK1190" i="8"/>
  <c r="AI1190" i="8"/>
  <c r="AH1190" i="8"/>
  <c r="AA1190" i="8"/>
  <c r="AE1190" i="8"/>
  <c r="AJ1190" i="8"/>
  <c r="AJ1313" i="8"/>
  <c r="AI1313" i="8"/>
  <c r="AK1313" i="8"/>
  <c r="AK1309" i="8"/>
  <c r="AJ1309" i="8"/>
  <c r="AI1309" i="8"/>
  <c r="AK913" i="8"/>
  <c r="AJ913" i="8"/>
  <c r="AI913" i="8"/>
  <c r="AH913" i="8"/>
  <c r="AA913" i="8"/>
  <c r="AE913" i="8"/>
  <c r="AJ1215" i="8"/>
  <c r="AI1215" i="8"/>
  <c r="AH1215" i="8"/>
  <c r="AA1215" i="8"/>
  <c r="AE1215" i="8"/>
  <c r="AK1215" i="8"/>
  <c r="AK69" i="8"/>
  <c r="AJ69" i="8"/>
  <c r="AI69" i="8"/>
  <c r="AH69" i="8"/>
  <c r="AJ52" i="8"/>
  <c r="AH52" i="8"/>
  <c r="AI52" i="8"/>
  <c r="AK52" i="8"/>
  <c r="AI957" i="9"/>
  <c r="AH957" i="9"/>
  <c r="AA957" i="9"/>
  <c r="AE957" i="9"/>
  <c r="AJ957" i="9"/>
  <c r="AK957" i="9"/>
  <c r="AJ1028" i="9"/>
  <c r="AI1028" i="9"/>
  <c r="AH1028" i="9"/>
  <c r="AA1028" i="9"/>
  <c r="AE1028" i="9"/>
  <c r="AK1028" i="9"/>
  <c r="AI1145" i="9"/>
  <c r="AH1145" i="9"/>
  <c r="AA1145" i="9"/>
  <c r="AE1145" i="9"/>
  <c r="AJ1145" i="9"/>
  <c r="AK1145" i="9"/>
  <c r="AI1262" i="9"/>
  <c r="AJ1262" i="9"/>
  <c r="AH1262" i="9"/>
  <c r="AK1262" i="9"/>
  <c r="AI1259" i="9"/>
  <c r="AH1259" i="9"/>
  <c r="AA1259" i="9"/>
  <c r="AE1259" i="9"/>
  <c r="AJ1259" i="9"/>
  <c r="AK1259" i="9"/>
  <c r="AI1292" i="9"/>
  <c r="AJ1292" i="9"/>
  <c r="AK1292" i="9"/>
  <c r="AI1422" i="9"/>
  <c r="AH1422" i="9"/>
  <c r="AA1422" i="9"/>
  <c r="AE1422" i="9"/>
  <c r="AJ1422" i="9"/>
  <c r="AK1422" i="9"/>
  <c r="AI1595" i="9"/>
  <c r="AJ1595" i="9"/>
  <c r="AK1595" i="9"/>
  <c r="AI1650" i="9"/>
  <c r="AH1650" i="9"/>
  <c r="AA1650" i="9"/>
  <c r="AE1650" i="9"/>
  <c r="AJ1650" i="9"/>
  <c r="AK1650" i="9"/>
  <c r="AI1568" i="9"/>
  <c r="AJ1568" i="9"/>
  <c r="AK1568" i="9"/>
  <c r="AI1811" i="9"/>
  <c r="AH1811" i="9"/>
  <c r="AA1811" i="9"/>
  <c r="AE1811" i="9"/>
  <c r="AJ1811" i="9"/>
  <c r="AK1811" i="9"/>
  <c r="AI1898" i="9"/>
  <c r="AJ1898" i="9"/>
  <c r="AK1898" i="9"/>
  <c r="BA34" i="9"/>
  <c r="BB34" i="9"/>
  <c r="AZ34" i="9"/>
  <c r="AX34" i="9"/>
  <c r="BA58" i="9"/>
  <c r="BB58" i="9"/>
  <c r="AZ58" i="9"/>
  <c r="AX58" i="9"/>
  <c r="AI124" i="9"/>
  <c r="AJ124" i="9"/>
  <c r="AH124" i="9"/>
  <c r="AK124" i="9"/>
  <c r="AJ1069" i="9"/>
  <c r="AI1069" i="9"/>
  <c r="AH1069" i="9"/>
  <c r="AA1069" i="9"/>
  <c r="AE1069" i="9"/>
  <c r="AK1069" i="9"/>
  <c r="AI1329" i="9"/>
  <c r="AJ1329" i="9"/>
  <c r="AK1329" i="9"/>
  <c r="AI1391" i="9"/>
  <c r="AJ1391" i="9"/>
  <c r="AK1391" i="9"/>
  <c r="AI1581" i="9"/>
  <c r="AH1581" i="9"/>
  <c r="AA1581" i="9"/>
  <c r="AE1581" i="9"/>
  <c r="AJ1581" i="9"/>
  <c r="AK1581" i="9"/>
  <c r="AI1546" i="9"/>
  <c r="AJ1546" i="9"/>
  <c r="AK1546" i="9"/>
  <c r="AJ1617" i="9"/>
  <c r="AI1617" i="9"/>
  <c r="AK1617" i="9"/>
  <c r="AI1778" i="9"/>
  <c r="AJ1778" i="9"/>
  <c r="AK1778" i="9"/>
  <c r="BA60" i="9"/>
  <c r="AZ60" i="9"/>
  <c r="AX60" i="9"/>
  <c r="BB60" i="9"/>
  <c r="BA94" i="9"/>
  <c r="AZ94" i="9"/>
  <c r="AX94" i="9"/>
  <c r="BB94" i="9"/>
  <c r="BA57" i="8"/>
  <c r="AZ57" i="8"/>
  <c r="AX57" i="8"/>
  <c r="BB57" i="8"/>
  <c r="AI36" i="9"/>
  <c r="AH36" i="9"/>
  <c r="AJ36" i="9"/>
  <c r="AK36" i="9"/>
  <c r="AJ1456" i="9"/>
  <c r="AI1456" i="9"/>
  <c r="AH1456" i="9"/>
  <c r="AA1456" i="9"/>
  <c r="AE1456" i="9"/>
  <c r="AK1456" i="9"/>
  <c r="AI1913" i="9"/>
  <c r="AK1913" i="9"/>
  <c r="AJ1913" i="9"/>
  <c r="AK1918" i="8"/>
  <c r="AJ1918" i="8"/>
  <c r="AI1918" i="8"/>
  <c r="AI1845" i="8"/>
  <c r="AK1845" i="8"/>
  <c r="AJ1845" i="8"/>
  <c r="AK1717" i="8"/>
  <c r="AJ1717" i="8"/>
  <c r="AI1717" i="8"/>
  <c r="AK1724" i="8"/>
  <c r="AJ1724" i="8"/>
  <c r="AI1724" i="8"/>
  <c r="AH1724" i="8"/>
  <c r="AA1724" i="8"/>
  <c r="AE1724" i="8"/>
  <c r="AJ1671" i="8"/>
  <c r="AI1671" i="8"/>
  <c r="AH1671" i="8"/>
  <c r="AA1671" i="8"/>
  <c r="AE1671" i="8"/>
  <c r="AK1671" i="8"/>
  <c r="AK1543" i="8"/>
  <c r="AJ1543" i="8"/>
  <c r="AI1543" i="8"/>
  <c r="AH1543" i="8"/>
  <c r="AA1543" i="8"/>
  <c r="AE1543" i="8"/>
  <c r="AK1123" i="8"/>
  <c r="AJ1123" i="8"/>
  <c r="AI1123" i="8"/>
  <c r="AJ1241" i="8"/>
  <c r="AI1241" i="8"/>
  <c r="AK1241" i="8"/>
  <c r="AK1378" i="8"/>
  <c r="AJ1378" i="8"/>
  <c r="AI1378" i="8"/>
  <c r="AK1109" i="8"/>
  <c r="AJ1109" i="8"/>
  <c r="AI1109" i="8"/>
  <c r="AH1109" i="8"/>
  <c r="AA1109" i="8"/>
  <c r="AE1109" i="8"/>
  <c r="AI915" i="8"/>
  <c r="AK915" i="8"/>
  <c r="AJ915" i="8"/>
  <c r="BB34" i="8"/>
  <c r="BA34" i="8"/>
  <c r="AI114" i="9"/>
  <c r="AH114" i="9"/>
  <c r="AJ114" i="9"/>
  <c r="AK114" i="9"/>
  <c r="AI1035" i="9"/>
  <c r="AJ1035" i="9"/>
  <c r="AK1035" i="9"/>
  <c r="AI1272" i="9"/>
  <c r="AH1272" i="9"/>
  <c r="AA1272" i="9"/>
  <c r="AE1272" i="9"/>
  <c r="AJ1272" i="9"/>
  <c r="AK1272" i="9"/>
  <c r="AK1130" i="8"/>
  <c r="AJ1130" i="8"/>
  <c r="AH1130" i="8"/>
  <c r="AA1130" i="8"/>
  <c r="AE1130" i="8"/>
  <c r="AI1130" i="8"/>
  <c r="AK954" i="8"/>
  <c r="AJ954" i="8"/>
  <c r="AI954" i="8"/>
  <c r="AJ942" i="8"/>
  <c r="AI942" i="8"/>
  <c r="AK942" i="8"/>
  <c r="AK993" i="8"/>
  <c r="AJ993" i="8"/>
  <c r="AI993" i="8"/>
  <c r="BB35" i="8"/>
  <c r="BA35" i="8"/>
  <c r="AI1172" i="9"/>
  <c r="AH1172" i="9"/>
  <c r="AA1172" i="9"/>
  <c r="AE1172" i="9"/>
  <c r="AJ1172" i="9"/>
  <c r="AK1172" i="9"/>
  <c r="AI1346" i="9"/>
  <c r="AJ1346" i="9"/>
  <c r="AK1346" i="9"/>
  <c r="AI1532" i="9"/>
  <c r="AH1532" i="9"/>
  <c r="AA1532" i="9"/>
  <c r="AE1532" i="9"/>
  <c r="AJ1532" i="9"/>
  <c r="AK1532" i="9"/>
  <c r="AI1132" i="8"/>
  <c r="AK1132" i="8"/>
  <c r="AJ1132" i="8"/>
  <c r="AK946" i="8"/>
  <c r="AJ946" i="8"/>
  <c r="AI946" i="8"/>
  <c r="AI1895" i="9"/>
  <c r="AJ1895" i="9"/>
  <c r="AK1895" i="9"/>
  <c r="AK1789" i="8"/>
  <c r="AJ1789" i="8"/>
  <c r="AH1789" i="8"/>
  <c r="AA1789" i="8"/>
  <c r="AE1789" i="8"/>
  <c r="AI1789" i="8"/>
  <c r="AI1726" i="8"/>
  <c r="AK1726" i="8"/>
  <c r="AJ1726" i="8"/>
  <c r="AK1551" i="8"/>
  <c r="AJ1551" i="8"/>
  <c r="AI1551" i="8"/>
  <c r="AH1551" i="8"/>
  <c r="AA1551" i="8"/>
  <c r="AE1551" i="8"/>
  <c r="AK1586" i="8"/>
  <c r="AJ1586" i="8"/>
  <c r="AI1586" i="8"/>
  <c r="AK1494" i="8"/>
  <c r="AJ1494" i="8"/>
  <c r="AI1494" i="8"/>
  <c r="AH1494" i="8"/>
  <c r="AA1494" i="8"/>
  <c r="AE1494" i="8"/>
  <c r="AK1280" i="8"/>
  <c r="AJ1280" i="8"/>
  <c r="AI1280" i="8"/>
  <c r="AJ1249" i="8"/>
  <c r="AI1249" i="8"/>
  <c r="AK1249" i="8"/>
  <c r="AK1245" i="8"/>
  <c r="AJ1245" i="8"/>
  <c r="AI1245" i="8"/>
  <c r="AI923" i="8"/>
  <c r="AK923" i="8"/>
  <c r="AJ923" i="8"/>
  <c r="BA24" i="8"/>
  <c r="BB24" i="8"/>
  <c r="AZ24" i="8"/>
  <c r="AX24" i="8"/>
  <c r="AK42" i="8"/>
  <c r="AJ42" i="8"/>
  <c r="AI42" i="8"/>
  <c r="AI41" i="9"/>
  <c r="AH41" i="9"/>
  <c r="AJ41" i="9"/>
  <c r="AK41" i="9"/>
  <c r="AI76" i="9"/>
  <c r="AJ76" i="9"/>
  <c r="AK76" i="9"/>
  <c r="AI106" i="9"/>
  <c r="AH106" i="9"/>
  <c r="AJ106" i="9"/>
  <c r="AK106" i="9"/>
  <c r="AI915" i="9"/>
  <c r="AJ915" i="9"/>
  <c r="AK915" i="9"/>
  <c r="AI1087" i="9"/>
  <c r="AH1087" i="9"/>
  <c r="AA1087" i="9"/>
  <c r="AE1087" i="9"/>
  <c r="AJ1087" i="9"/>
  <c r="AK1087" i="9"/>
  <c r="AJ1066" i="9"/>
  <c r="AI1066" i="9"/>
  <c r="AH1066" i="9"/>
  <c r="AA1066" i="9"/>
  <c r="AE1066" i="9"/>
  <c r="AK1066" i="9"/>
  <c r="AI1210" i="9"/>
  <c r="AH1210" i="9"/>
  <c r="AA1210" i="9"/>
  <c r="AE1210" i="9"/>
  <c r="AJ1210" i="9"/>
  <c r="AK1210" i="9"/>
  <c r="AI1328" i="9"/>
  <c r="AJ1328" i="9"/>
  <c r="AK1328" i="9"/>
  <c r="AI1339" i="9"/>
  <c r="AH1339" i="9"/>
  <c r="AA1339" i="9"/>
  <c r="AE1339" i="9"/>
  <c r="AJ1339" i="9"/>
  <c r="AK1339" i="9"/>
  <c r="AI1402" i="9"/>
  <c r="AJ1402" i="9"/>
  <c r="AK1402" i="9"/>
  <c r="AI1383" i="9"/>
  <c r="AH1383" i="9"/>
  <c r="AA1383" i="9"/>
  <c r="AE1383" i="9"/>
  <c r="AJ1383" i="9"/>
  <c r="AK1383" i="9"/>
  <c r="AI1494" i="9"/>
  <c r="AJ1494" i="9"/>
  <c r="AK1494" i="9"/>
  <c r="AJ1461" i="9"/>
  <c r="AI1461" i="9"/>
  <c r="AK1461" i="9"/>
  <c r="AI1762" i="9"/>
  <c r="AJ1762" i="9"/>
  <c r="AK1762" i="9"/>
  <c r="BA81" i="9"/>
  <c r="BB81" i="9"/>
  <c r="AZ81" i="9"/>
  <c r="AX81" i="9"/>
  <c r="AI1886" i="9"/>
  <c r="AJ1886" i="9"/>
  <c r="AH1886" i="9"/>
  <c r="AA1886" i="9"/>
  <c r="AE1886" i="9"/>
  <c r="AK1886" i="9"/>
  <c r="BB99" i="9"/>
  <c r="BA99" i="9"/>
  <c r="AZ99" i="9"/>
  <c r="AX99" i="9"/>
  <c r="AJ66" i="9"/>
  <c r="AI66" i="9"/>
  <c r="AH66" i="9"/>
  <c r="AK66" i="9"/>
  <c r="AI1089" i="9"/>
  <c r="AH1089" i="9"/>
  <c r="AA1089" i="9"/>
  <c r="AE1089" i="9"/>
  <c r="AJ1089" i="9"/>
  <c r="AK1089" i="9"/>
  <c r="AI1430" i="9"/>
  <c r="AJ1430" i="9"/>
  <c r="AK1430" i="9"/>
  <c r="AI1667" i="9"/>
  <c r="AH1667" i="9"/>
  <c r="AA1667" i="9"/>
  <c r="AE1667" i="9"/>
  <c r="AJ1667" i="9"/>
  <c r="AK1667" i="9"/>
  <c r="AI1911" i="9"/>
  <c r="AJ1911" i="9"/>
  <c r="AK1911" i="9"/>
  <c r="AI1324" i="9"/>
  <c r="AH1324" i="9"/>
  <c r="AA1324" i="9"/>
  <c r="AE1324" i="9"/>
  <c r="AJ1324" i="9"/>
  <c r="AK1324" i="9"/>
  <c r="AJ1916" i="8"/>
  <c r="AI1916" i="8"/>
  <c r="AH1916" i="8"/>
  <c r="AA1916" i="8"/>
  <c r="AE1916" i="8"/>
  <c r="AK1916" i="8"/>
  <c r="AK1800" i="8"/>
  <c r="AI1800" i="8"/>
  <c r="AJ1800" i="8"/>
  <c r="AK1484" i="8"/>
  <c r="AJ1484" i="8"/>
  <c r="AI1484" i="8"/>
  <c r="AK1479" i="8"/>
  <c r="AJ1479" i="8"/>
  <c r="AH1479" i="8"/>
  <c r="AA1479" i="8"/>
  <c r="AE1479" i="8"/>
  <c r="AI1479" i="8"/>
  <c r="AK1614" i="8"/>
  <c r="AJ1614" i="8"/>
  <c r="AI1614" i="8"/>
  <c r="AK1208" i="8"/>
  <c r="AJ1208" i="8"/>
  <c r="AI1208" i="8"/>
  <c r="AK969" i="8"/>
  <c r="AJ969" i="8"/>
  <c r="AI969" i="8"/>
  <c r="AK72" i="8"/>
  <c r="AJ72" i="8"/>
  <c r="AH72" i="8"/>
  <c r="AB72" i="8"/>
  <c r="AI72" i="8"/>
  <c r="BB3" i="8"/>
  <c r="BA3" i="8"/>
  <c r="AZ3" i="8"/>
  <c r="AX3" i="8"/>
  <c r="AK71" i="8"/>
  <c r="AJ71" i="8"/>
  <c r="AI71" i="8"/>
  <c r="BB8" i="9"/>
  <c r="BA8" i="9"/>
  <c r="AI1070" i="9"/>
  <c r="AH1070" i="9"/>
  <c r="AA1070" i="9"/>
  <c r="AE1070" i="9"/>
  <c r="AJ1070" i="9"/>
  <c r="AK1070" i="9"/>
  <c r="AJ1187" i="9"/>
  <c r="AH1187" i="9"/>
  <c r="AA1187" i="9"/>
  <c r="AE1187" i="9"/>
  <c r="AI1187" i="9"/>
  <c r="AK1187" i="9"/>
  <c r="AI1129" i="9"/>
  <c r="AH1129" i="9"/>
  <c r="AA1129" i="9"/>
  <c r="AE1129" i="9"/>
  <c r="AJ1129" i="9"/>
  <c r="AK1129" i="9"/>
  <c r="AI1717" i="9"/>
  <c r="AJ1717" i="9"/>
  <c r="AK1717" i="9"/>
  <c r="BB103" i="8"/>
  <c r="BA103" i="8"/>
  <c r="BB15" i="8"/>
  <c r="BA15" i="8"/>
  <c r="AI115" i="9"/>
  <c r="AH115" i="9"/>
  <c r="AJ115" i="9"/>
  <c r="AK115" i="9"/>
  <c r="AI1138" i="9"/>
  <c r="AJ1138" i="9"/>
  <c r="AK1138" i="9"/>
  <c r="AI1243" i="9"/>
  <c r="AH1243" i="9"/>
  <c r="AA1243" i="9"/>
  <c r="AE1243" i="9"/>
  <c r="AJ1243" i="9"/>
  <c r="AK1243" i="9"/>
  <c r="AI1207" i="9"/>
  <c r="AJ1207" i="9"/>
  <c r="AK1207" i="9"/>
  <c r="AI1273" i="9"/>
  <c r="AH1273" i="9"/>
  <c r="AA1273" i="9"/>
  <c r="AE1273" i="9"/>
  <c r="AJ1273" i="9"/>
  <c r="AK1273" i="9"/>
  <c r="AJ1466" i="9"/>
  <c r="AI1466" i="9"/>
  <c r="AH1466" i="9"/>
  <c r="AA1466" i="9"/>
  <c r="AE1466" i="9"/>
  <c r="AK1466" i="9"/>
  <c r="AJ1529" i="9"/>
  <c r="AI1529" i="9"/>
  <c r="AK1529" i="9"/>
  <c r="AI1596" i="9"/>
  <c r="AJ1596" i="9"/>
  <c r="AK1596" i="9"/>
  <c r="AI1632" i="9"/>
  <c r="AJ1632" i="9"/>
  <c r="AK1632" i="9"/>
  <c r="AJ1868" i="9"/>
  <c r="AI1868" i="9"/>
  <c r="AH1868" i="9"/>
  <c r="AA1868" i="9"/>
  <c r="AE1868" i="9"/>
  <c r="AK1868" i="9"/>
  <c r="AI1746" i="9"/>
  <c r="AH1746" i="9"/>
  <c r="AA1746" i="9"/>
  <c r="AE1746" i="9"/>
  <c r="AJ1746" i="9"/>
  <c r="AK1746" i="9"/>
  <c r="BA21" i="9"/>
  <c r="AZ21" i="9"/>
  <c r="AX21" i="9"/>
  <c r="BB21" i="9"/>
  <c r="AI1878" i="9"/>
  <c r="AJ1878" i="9"/>
  <c r="AK1878" i="9"/>
  <c r="AI1095" i="9"/>
  <c r="AH1095" i="9"/>
  <c r="AA1095" i="9"/>
  <c r="AE1095" i="9"/>
  <c r="AJ1095" i="9"/>
  <c r="AK1095" i="9"/>
  <c r="AI1220" i="9"/>
  <c r="AJ1220" i="9"/>
  <c r="AK1220" i="9"/>
  <c r="AI1290" i="9"/>
  <c r="AJ1290" i="9"/>
  <c r="AK1290" i="9"/>
  <c r="AI1412" i="9"/>
  <c r="AJ1412" i="9"/>
  <c r="AK1412" i="9"/>
  <c r="AI1640" i="9"/>
  <c r="AH1640" i="9"/>
  <c r="AA1640" i="9"/>
  <c r="AE1640" i="9"/>
  <c r="AJ1640" i="9"/>
  <c r="AK1640" i="9"/>
  <c r="AI1857" i="9"/>
  <c r="AJ1857" i="9"/>
  <c r="AK1857" i="9"/>
  <c r="AI1945" i="9"/>
  <c r="AH1945" i="9"/>
  <c r="AA1945" i="9"/>
  <c r="AE1945" i="9"/>
  <c r="AJ1945" i="9"/>
  <c r="AK1945" i="9"/>
  <c r="BB32" i="8"/>
  <c r="AZ32" i="8"/>
  <c r="AX32" i="8"/>
  <c r="BA32" i="8"/>
  <c r="BB6" i="9"/>
  <c r="AZ6" i="9"/>
  <c r="AX6" i="9"/>
  <c r="BA6" i="9"/>
  <c r="AI1132" i="9"/>
  <c r="AJ1132" i="9"/>
  <c r="AK1132" i="9"/>
  <c r="AI1204" i="9"/>
  <c r="AH1204" i="9"/>
  <c r="AA1204" i="9"/>
  <c r="AE1204" i="9"/>
  <c r="AJ1204" i="9"/>
  <c r="AK1204" i="9"/>
  <c r="AK1778" i="8"/>
  <c r="AJ1778" i="8"/>
  <c r="AI1778" i="8"/>
  <c r="AK1736" i="8"/>
  <c r="AI1736" i="8"/>
  <c r="AJ1736" i="8"/>
  <c r="AH1736" i="8"/>
  <c r="AA1736" i="8"/>
  <c r="AE1736" i="8"/>
  <c r="AK1489" i="8"/>
  <c r="AJ1489" i="8"/>
  <c r="AI1489" i="8"/>
  <c r="AJ1817" i="8"/>
  <c r="AI1817" i="8"/>
  <c r="AK1817" i="8"/>
  <c r="AK1423" i="8"/>
  <c r="AJ1423" i="8"/>
  <c r="AI1423" i="8"/>
  <c r="AK1144" i="8"/>
  <c r="AJ1144" i="8"/>
  <c r="AI1144" i="8"/>
  <c r="AH1144" i="8"/>
  <c r="AA1144" i="8"/>
  <c r="AE1144" i="8"/>
  <c r="AJ1305" i="8"/>
  <c r="AI1305" i="8"/>
  <c r="AH1305" i="8"/>
  <c r="AA1305" i="8"/>
  <c r="AE1305" i="8"/>
  <c r="AK1305" i="8"/>
  <c r="AI1113" i="8"/>
  <c r="AH1113" i="8"/>
  <c r="AA1113" i="8"/>
  <c r="AE1113" i="8"/>
  <c r="AK1113" i="8"/>
  <c r="AJ1113" i="8"/>
  <c r="AK1237" i="8"/>
  <c r="AJ1237" i="8"/>
  <c r="AI1237" i="8"/>
  <c r="AK930" i="8"/>
  <c r="AJ930" i="8"/>
  <c r="AI930" i="8"/>
  <c r="AH930" i="8"/>
  <c r="AA930" i="8"/>
  <c r="AE930" i="8"/>
  <c r="AK957" i="8"/>
  <c r="AJ957" i="8"/>
  <c r="AI957" i="8"/>
  <c r="AJ918" i="8"/>
  <c r="AI918" i="8"/>
  <c r="AK918" i="8"/>
  <c r="AK123" i="8"/>
  <c r="AJ123" i="8"/>
  <c r="AI123" i="8"/>
  <c r="AI966" i="9"/>
  <c r="AH966" i="9"/>
  <c r="AA966" i="9"/>
  <c r="AE966" i="9"/>
  <c r="AJ966" i="9"/>
  <c r="AK966" i="9"/>
  <c r="AJ1036" i="9"/>
  <c r="AI1036" i="9"/>
  <c r="AH1036" i="9"/>
  <c r="AA1036" i="9"/>
  <c r="AE1036" i="9"/>
  <c r="AK1036" i="9"/>
  <c r="AI986" i="9"/>
  <c r="AH986" i="9"/>
  <c r="AA986" i="9"/>
  <c r="AE986" i="9"/>
  <c r="AJ986" i="9"/>
  <c r="AK986" i="9"/>
  <c r="AI1881" i="9"/>
  <c r="AJ1881" i="9"/>
  <c r="AK1881" i="9"/>
  <c r="AI1509" i="9"/>
  <c r="AH1509" i="9"/>
  <c r="AA1509" i="9"/>
  <c r="AE1509" i="9"/>
  <c r="AJ1509" i="9"/>
  <c r="AK1509" i="9"/>
  <c r="AI1747" i="9"/>
  <c r="AH1747" i="9"/>
  <c r="AA1747" i="9"/>
  <c r="AE1747" i="9"/>
  <c r="AJ1747" i="9"/>
  <c r="AK1747" i="9"/>
  <c r="AI1755" i="9"/>
  <c r="AJ1755" i="9"/>
  <c r="AK1755" i="9"/>
  <c r="AK1799" i="8"/>
  <c r="AJ1799" i="8"/>
  <c r="AI1799" i="8"/>
  <c r="AH1799" i="8"/>
  <c r="AA1799" i="8"/>
  <c r="AE1799" i="8"/>
  <c r="AJ1368" i="8"/>
  <c r="AK1368" i="8"/>
  <c r="AI1368" i="8"/>
  <c r="AH1368" i="8"/>
  <c r="AA1368" i="8"/>
  <c r="AE1368" i="8"/>
  <c r="AJ1271" i="8"/>
  <c r="AI1271" i="8"/>
  <c r="AK1271" i="8"/>
  <c r="BB30" i="8"/>
  <c r="BA30" i="8"/>
  <c r="J67" i="1"/>
  <c r="O129" i="1"/>
  <c r="K129" i="1"/>
  <c r="AI1190" i="9"/>
  <c r="AH1190" i="9"/>
  <c r="AA1190" i="9"/>
  <c r="AE1190" i="9"/>
  <c r="AJ1190" i="9"/>
  <c r="AK1190" i="9"/>
  <c r="AK1500" i="8"/>
  <c r="AJ1500" i="8"/>
  <c r="AI1500" i="8"/>
  <c r="AI1867" i="9"/>
  <c r="AH1867" i="9"/>
  <c r="AA1867" i="9"/>
  <c r="AE1867" i="9"/>
  <c r="AJ1867" i="9"/>
  <c r="AK1867" i="9"/>
  <c r="AI1790" i="8"/>
  <c r="AK1790" i="8"/>
  <c r="AJ1790" i="8"/>
  <c r="AK1635" i="8"/>
  <c r="AJ1635" i="8"/>
  <c r="AI1635" i="8"/>
  <c r="AH1635" i="8"/>
  <c r="AA1635" i="8"/>
  <c r="AE1635" i="8"/>
  <c r="AK1062" i="8"/>
  <c r="AJ1062" i="8"/>
  <c r="AI1062" i="8"/>
  <c r="AI1124" i="8"/>
  <c r="AH1124" i="8"/>
  <c r="AA1124" i="8"/>
  <c r="AE1124" i="8"/>
  <c r="AJ1124" i="8"/>
  <c r="AK1124" i="8"/>
  <c r="AK1242" i="8"/>
  <c r="AJ1242" i="8"/>
  <c r="AI1242" i="8"/>
  <c r="AI1051" i="9"/>
  <c r="AH1051" i="9"/>
  <c r="AA1051" i="9"/>
  <c r="AE1051" i="9"/>
  <c r="AJ1051" i="9"/>
  <c r="AK1051" i="9"/>
  <c r="AI1107" i="9"/>
  <c r="AJ1107" i="9"/>
  <c r="AK1107" i="9"/>
  <c r="AI1198" i="9"/>
  <c r="AH1198" i="9"/>
  <c r="AA1198" i="9"/>
  <c r="AE1198" i="9"/>
  <c r="AJ1198" i="9"/>
  <c r="AK1198" i="9"/>
  <c r="AI1341" i="9"/>
  <c r="AJ1341" i="9"/>
  <c r="AK1341" i="9"/>
  <c r="AI1484" i="9"/>
  <c r="AH1484" i="9"/>
  <c r="AA1484" i="9"/>
  <c r="AE1484" i="9"/>
  <c r="AJ1484" i="9"/>
  <c r="AK1484" i="9"/>
  <c r="AI1751" i="9"/>
  <c r="AJ1751" i="9"/>
  <c r="AH1751" i="9"/>
  <c r="AA1751" i="9"/>
  <c r="AE1751" i="9"/>
  <c r="AK1751" i="9"/>
  <c r="AI1789" i="9"/>
  <c r="AH1789" i="9"/>
  <c r="AA1789" i="9"/>
  <c r="AE1789" i="9"/>
  <c r="AJ1789" i="9"/>
  <c r="AK1789" i="9"/>
  <c r="AJ1904" i="9"/>
  <c r="AI1904" i="9"/>
  <c r="AH1904" i="9"/>
  <c r="AA1904" i="9"/>
  <c r="AE1904" i="9"/>
  <c r="AK1904" i="9"/>
  <c r="AJ24" i="9"/>
  <c r="AI24" i="9"/>
  <c r="AK24" i="9"/>
  <c r="AI1008" i="9"/>
  <c r="AJ1008" i="9"/>
  <c r="AK1008" i="9"/>
  <c r="AI1002" i="9"/>
  <c r="AJ1002" i="9"/>
  <c r="AK1002" i="9"/>
  <c r="AJ1122" i="9"/>
  <c r="AI1122" i="9"/>
  <c r="AH1122" i="9"/>
  <c r="AA1122" i="9"/>
  <c r="AE1122" i="9"/>
  <c r="AK1122" i="9"/>
  <c r="AJ1249" i="9"/>
  <c r="AH1249" i="9"/>
  <c r="AA1249" i="9"/>
  <c r="AE1249" i="9"/>
  <c r="AI1249" i="9"/>
  <c r="AK1249" i="9"/>
  <c r="AI1350" i="9"/>
  <c r="AJ1350" i="9"/>
  <c r="AK1350" i="9"/>
  <c r="AI1826" i="9"/>
  <c r="AH1826" i="9"/>
  <c r="AA1826" i="9"/>
  <c r="AE1826" i="9"/>
  <c r="AJ1826" i="9"/>
  <c r="AK1826" i="9"/>
  <c r="BA61" i="9"/>
  <c r="BB61" i="9"/>
  <c r="AI1870" i="9"/>
  <c r="AJ1870" i="9"/>
  <c r="AK1870" i="9"/>
  <c r="AJ88" i="9"/>
  <c r="AI88" i="9"/>
  <c r="AK88" i="9"/>
  <c r="AJ1020" i="9"/>
  <c r="AI1020" i="9"/>
  <c r="AH1020" i="9"/>
  <c r="AA1020" i="9"/>
  <c r="AE1020" i="9"/>
  <c r="AK1020" i="9"/>
  <c r="AI1560" i="9"/>
  <c r="AH1560" i="9"/>
  <c r="AA1560" i="9"/>
  <c r="AE1560" i="9"/>
  <c r="AJ1560" i="9"/>
  <c r="AK1560" i="9"/>
  <c r="AI1848" i="9"/>
  <c r="AH1848" i="9"/>
  <c r="AA1848" i="9"/>
  <c r="AJ1848" i="9"/>
  <c r="AK1848" i="9"/>
  <c r="AI1873" i="8"/>
  <c r="AH1873" i="8"/>
  <c r="AA1873" i="8"/>
  <c r="AE1873" i="8"/>
  <c r="AJ1873" i="8"/>
  <c r="AK1873" i="8"/>
  <c r="AJ1938" i="8"/>
  <c r="AH1938" i="8"/>
  <c r="AA1938" i="8"/>
  <c r="AE1938" i="8"/>
  <c r="AI1938" i="8"/>
  <c r="AK1938" i="8"/>
  <c r="AJ1731" i="8"/>
  <c r="AI1731" i="8"/>
  <c r="AH1731" i="8"/>
  <c r="AA1731" i="8"/>
  <c r="AE1731" i="8"/>
  <c r="AK1731" i="8"/>
  <c r="AI1718" i="8"/>
  <c r="AK1718" i="8"/>
  <c r="AJ1718" i="8"/>
  <c r="AH1718" i="8"/>
  <c r="AA1718" i="8"/>
  <c r="AE1718" i="8"/>
  <c r="AK1735" i="8"/>
  <c r="AJ1735" i="8"/>
  <c r="AH1735" i="8"/>
  <c r="AA1735" i="8"/>
  <c r="AE1735" i="8"/>
  <c r="AI1735" i="8"/>
  <c r="AK1548" i="8"/>
  <c r="AJ1548" i="8"/>
  <c r="AI1548" i="8"/>
  <c r="AH1548" i="8"/>
  <c r="AA1548" i="8"/>
  <c r="AE1548" i="8"/>
  <c r="AK1607" i="8"/>
  <c r="AJ1607" i="8"/>
  <c r="AI1607" i="8"/>
  <c r="AH1607" i="8"/>
  <c r="AA1607" i="8"/>
  <c r="AE1607" i="8"/>
  <c r="AK1450" i="8"/>
  <c r="AJ1450" i="8"/>
  <c r="AH1450" i="8"/>
  <c r="AA1450" i="8"/>
  <c r="AE1450" i="8"/>
  <c r="AI1450" i="8"/>
  <c r="AJ1753" i="8"/>
  <c r="AI1753" i="8"/>
  <c r="AK1753" i="8"/>
  <c r="AK1251" i="8"/>
  <c r="AJ1251" i="8"/>
  <c r="AI1251" i="8"/>
  <c r="AK1182" i="8"/>
  <c r="AI1182" i="8"/>
  <c r="AJ1182" i="8"/>
  <c r="AK1298" i="8"/>
  <c r="AJ1298" i="8"/>
  <c r="AH1298" i="8"/>
  <c r="AA1298" i="8"/>
  <c r="AE1298" i="8"/>
  <c r="AI1298" i="8"/>
  <c r="AI979" i="8"/>
  <c r="AH979" i="8"/>
  <c r="AA979" i="8"/>
  <c r="AE979" i="8"/>
  <c r="AK979" i="8"/>
  <c r="AJ979" i="8"/>
  <c r="AJ84" i="8"/>
  <c r="AI84" i="8"/>
  <c r="AH84" i="8"/>
  <c r="AK84" i="8"/>
  <c r="AJ1207" i="8"/>
  <c r="AH1207" i="8"/>
  <c r="AA1207" i="8"/>
  <c r="AE1207" i="8"/>
  <c r="AI1207" i="8"/>
  <c r="AK1207" i="8"/>
  <c r="BB66" i="8"/>
  <c r="BA66" i="8"/>
  <c r="AZ66" i="8"/>
  <c r="AX66" i="8"/>
  <c r="BB5" i="8"/>
  <c r="BA5" i="8"/>
  <c r="AZ5" i="8"/>
  <c r="AX5" i="8"/>
  <c r="AI104" i="9"/>
  <c r="AJ104" i="9"/>
  <c r="AK104" i="9"/>
  <c r="O113" i="1"/>
  <c r="J113" i="1"/>
  <c r="AJ1828" i="9"/>
  <c r="AI1828" i="9"/>
  <c r="AH1828" i="9"/>
  <c r="AA1828" i="9"/>
  <c r="AE1828" i="9"/>
  <c r="AK1828" i="9"/>
  <c r="AI1607" i="9"/>
  <c r="AH1607" i="9"/>
  <c r="AA1607" i="9"/>
  <c r="AE1607" i="9"/>
  <c r="AJ1607" i="9"/>
  <c r="AK1607" i="9"/>
  <c r="BA52" i="9"/>
  <c r="BB52" i="9"/>
  <c r="AZ52" i="9"/>
  <c r="AX52" i="9"/>
  <c r="AJ109" i="9"/>
  <c r="AH109" i="9"/>
  <c r="AI109" i="9"/>
  <c r="AK109" i="9"/>
  <c r="AJ1299" i="9"/>
  <c r="AI1299" i="9"/>
  <c r="AK1299" i="9"/>
  <c r="AI1076" i="8"/>
  <c r="AJ1076" i="8"/>
  <c r="AK1076" i="8"/>
  <c r="AJ60" i="8"/>
  <c r="AI60" i="8"/>
  <c r="AH60" i="8"/>
  <c r="AK60" i="8"/>
  <c r="AK1666" i="8"/>
  <c r="AJ1666" i="8"/>
  <c r="AI1666" i="8"/>
  <c r="AH1666" i="8"/>
  <c r="AA1666" i="8"/>
  <c r="AE1666" i="8"/>
  <c r="AI1887" i="8"/>
  <c r="AH1887" i="8"/>
  <c r="AA1887" i="8"/>
  <c r="AE1887" i="8"/>
  <c r="AK1887" i="8"/>
  <c r="AJ1887" i="8"/>
  <c r="AK1725" i="8"/>
  <c r="AJ1725" i="8"/>
  <c r="AI1725" i="8"/>
  <c r="AH1725" i="8"/>
  <c r="AA1725" i="8"/>
  <c r="AE1725" i="8"/>
  <c r="AK1556" i="8"/>
  <c r="AJ1556" i="8"/>
  <c r="AI1556" i="8"/>
  <c r="AJ1825" i="8"/>
  <c r="AI1825" i="8"/>
  <c r="AK1825" i="8"/>
  <c r="AK1431" i="8"/>
  <c r="AJ1431" i="8"/>
  <c r="AI1431" i="8"/>
  <c r="AH1431" i="8"/>
  <c r="AA1431" i="8"/>
  <c r="AE1431" i="8"/>
  <c r="AK1381" i="8"/>
  <c r="AI1381" i="8"/>
  <c r="AJ1381" i="8"/>
  <c r="AK1002" i="8"/>
  <c r="AJ1002" i="8"/>
  <c r="AI1002" i="8"/>
  <c r="AJ1279" i="8"/>
  <c r="AI1279" i="8"/>
  <c r="AK1279" i="8"/>
  <c r="BB7" i="9"/>
  <c r="BA7" i="9"/>
  <c r="AZ7" i="9"/>
  <c r="AX7" i="9"/>
  <c r="AI53" i="9"/>
  <c r="AJ53" i="9"/>
  <c r="AK53" i="9"/>
  <c r="AI111" i="9"/>
  <c r="AH111" i="9"/>
  <c r="AJ111" i="9"/>
  <c r="AK111" i="9"/>
  <c r="AI963" i="9"/>
  <c r="AJ963" i="9"/>
  <c r="AK963" i="9"/>
  <c r="AI1000" i="9"/>
  <c r="AH1000" i="9"/>
  <c r="AA1000" i="9"/>
  <c r="AE1000" i="9"/>
  <c r="AJ1000" i="9"/>
  <c r="AK1000" i="9"/>
  <c r="AI1026" i="9"/>
  <c r="AJ1026" i="9"/>
  <c r="AH1026" i="9"/>
  <c r="AA1026" i="9"/>
  <c r="AE1026" i="9"/>
  <c r="AK1026" i="9"/>
  <c r="AI1192" i="9"/>
  <c r="AH1192" i="9"/>
  <c r="AA1192" i="9"/>
  <c r="AE1192" i="9"/>
  <c r="AJ1192" i="9"/>
  <c r="AK1192" i="9"/>
  <c r="AI1270" i="9"/>
  <c r="AJ1270" i="9"/>
  <c r="AH1270" i="9"/>
  <c r="AA1270" i="9"/>
  <c r="AE1270" i="9"/>
  <c r="AK1270" i="9"/>
  <c r="AJ1291" i="9"/>
  <c r="AI1291" i="9"/>
  <c r="AK1291" i="9"/>
  <c r="AI1400" i="9"/>
  <c r="AJ1400" i="9"/>
  <c r="AK1400" i="9"/>
  <c r="AJ1447" i="9"/>
  <c r="AH1447" i="9"/>
  <c r="AA1447" i="9"/>
  <c r="AE1447" i="9"/>
  <c r="AI1447" i="9"/>
  <c r="AK1447" i="9"/>
  <c r="AI1404" i="9"/>
  <c r="AJ1404" i="9"/>
  <c r="AK1404" i="9"/>
  <c r="AI1696" i="9"/>
  <c r="AH1696" i="9"/>
  <c r="AA1696" i="9"/>
  <c r="AE1696" i="9"/>
  <c r="AJ1696" i="9"/>
  <c r="AK1696" i="9"/>
  <c r="AI1728" i="9"/>
  <c r="AJ1728" i="9"/>
  <c r="AK1728" i="9"/>
  <c r="AI1853" i="9"/>
  <c r="AH1853" i="9"/>
  <c r="AA1853" i="9"/>
  <c r="AE1853" i="9"/>
  <c r="AJ1853" i="9"/>
  <c r="AK1853" i="9"/>
  <c r="AJ1804" i="9"/>
  <c r="AI1804" i="9"/>
  <c r="AH1804" i="9"/>
  <c r="AA1804" i="9"/>
  <c r="AE1804" i="9"/>
  <c r="AK1804" i="9"/>
  <c r="BA47" i="9"/>
  <c r="AZ47" i="9"/>
  <c r="AX47" i="9"/>
  <c r="BB47" i="9"/>
  <c r="BA44" i="9"/>
  <c r="AZ44" i="9"/>
  <c r="AX44" i="9"/>
  <c r="BB44" i="9"/>
  <c r="AI1714" i="9"/>
  <c r="AJ1714" i="9"/>
  <c r="AH1714" i="9"/>
  <c r="AA1714" i="9"/>
  <c r="AE1714" i="9"/>
  <c r="AK1714" i="9"/>
  <c r="AI971" i="9"/>
  <c r="AJ971" i="9"/>
  <c r="AK971" i="9"/>
  <c r="AI1206" i="9"/>
  <c r="AJ1206" i="9"/>
  <c r="AK1206" i="9"/>
  <c r="AI1349" i="9"/>
  <c r="AJ1349" i="9"/>
  <c r="AK1349" i="9"/>
  <c r="AI1594" i="9"/>
  <c r="AH1594" i="9"/>
  <c r="AA1594" i="9"/>
  <c r="AE1594" i="9"/>
  <c r="AJ1594" i="9"/>
  <c r="AK1594" i="9"/>
  <c r="AI1729" i="9"/>
  <c r="AJ1729" i="9"/>
  <c r="AK1729" i="9"/>
  <c r="AI1615" i="9"/>
  <c r="AH1615" i="9"/>
  <c r="AA1615" i="9"/>
  <c r="AE1615" i="9"/>
  <c r="AJ1615" i="9"/>
  <c r="AK1615" i="9"/>
  <c r="AI1923" i="9"/>
  <c r="AJ1923" i="9"/>
  <c r="AK1923" i="9"/>
  <c r="AI1722" i="9"/>
  <c r="AH1722" i="9"/>
  <c r="AA1722" i="9"/>
  <c r="AE1722" i="9"/>
  <c r="AJ1722" i="9"/>
  <c r="AK1722" i="9"/>
  <c r="BA101" i="9"/>
  <c r="BB101" i="9"/>
  <c r="BB111" i="9"/>
  <c r="BA111" i="9"/>
  <c r="AZ111" i="9"/>
  <c r="AX111" i="9"/>
  <c r="AI1235" i="9"/>
  <c r="AJ1235" i="9"/>
  <c r="AK1235" i="9"/>
  <c r="AI1309" i="9"/>
  <c r="AH1309" i="9"/>
  <c r="AA1309" i="9"/>
  <c r="AE1309" i="9"/>
  <c r="AJ1309" i="9"/>
  <c r="AK1309" i="9"/>
  <c r="AI1496" i="9"/>
  <c r="AJ1496" i="9"/>
  <c r="AK1496" i="9"/>
  <c r="AI1651" i="9"/>
  <c r="AH1651" i="9"/>
  <c r="AA1651" i="9"/>
  <c r="AE1651" i="9"/>
  <c r="AJ1651" i="9"/>
  <c r="AK1651" i="9"/>
  <c r="AI1845" i="9"/>
  <c r="AJ1845" i="9"/>
  <c r="AK1845" i="9"/>
  <c r="BA20" i="9"/>
  <c r="AZ20" i="9"/>
  <c r="AX20" i="9"/>
  <c r="BB20" i="9"/>
  <c r="AK1909" i="8"/>
  <c r="AJ1909" i="8"/>
  <c r="AI1909" i="8"/>
  <c r="AH1909" i="8"/>
  <c r="AA1909" i="8"/>
  <c r="AE1909" i="8"/>
  <c r="AK1414" i="8"/>
  <c r="AJ1414" i="8"/>
  <c r="AI1414" i="8"/>
  <c r="AK1627" i="8"/>
  <c r="AJ1627" i="8"/>
  <c r="AI1627" i="8"/>
  <c r="AH1627" i="8"/>
  <c r="AA1627" i="8"/>
  <c r="AE1627" i="8"/>
  <c r="AK1080" i="8"/>
  <c r="AJ1080" i="8"/>
  <c r="AI1080" i="8"/>
  <c r="AK1310" i="8"/>
  <c r="AI1310" i="8"/>
  <c r="AJ1310" i="8"/>
  <c r="AI1180" i="8"/>
  <c r="AK1180" i="8"/>
  <c r="AJ1180" i="8"/>
  <c r="AI1366" i="8"/>
  <c r="AK1366" i="8"/>
  <c r="AJ1366" i="8"/>
  <c r="AJ85" i="8"/>
  <c r="AI85" i="8"/>
  <c r="AH85" i="8"/>
  <c r="AB85" i="8"/>
  <c r="AK85" i="8"/>
  <c r="AK1021" i="8"/>
  <c r="AJ1021" i="8"/>
  <c r="AI1021" i="8"/>
  <c r="AH1021" i="8"/>
  <c r="AA1021" i="8"/>
  <c r="AE1021" i="8"/>
  <c r="AJ1060" i="8"/>
  <c r="AK1060" i="8"/>
  <c r="AI1060" i="8"/>
  <c r="AH1060" i="8"/>
  <c r="AA1060" i="8"/>
  <c r="AE1060" i="8"/>
  <c r="BB110" i="8"/>
  <c r="BA110" i="8"/>
  <c r="AZ110" i="8"/>
  <c r="AX110" i="8"/>
  <c r="AJ1143" i="8"/>
  <c r="AI1143" i="8"/>
  <c r="AK1143" i="8"/>
  <c r="BB39" i="8"/>
  <c r="BA39" i="8"/>
  <c r="AZ39" i="8"/>
  <c r="AX39" i="8"/>
  <c r="AI989" i="9"/>
  <c r="AH989" i="9"/>
  <c r="AA989" i="9"/>
  <c r="AE989" i="9"/>
  <c r="AJ989" i="9"/>
  <c r="AK989" i="9"/>
  <c r="AI1146" i="9"/>
  <c r="AJ1146" i="9"/>
  <c r="AH1146" i="9"/>
  <c r="AA1146" i="9"/>
  <c r="AE1146" i="9"/>
  <c r="AK1146" i="9"/>
  <c r="AI1218" i="9"/>
  <c r="AJ1218" i="9"/>
  <c r="AK1218" i="9"/>
  <c r="AI1347" i="9"/>
  <c r="AH1347" i="9"/>
  <c r="AA1347" i="9"/>
  <c r="AE1347" i="9"/>
  <c r="AJ1347" i="9"/>
  <c r="AK1347" i="9"/>
  <c r="AI1433" i="9"/>
  <c r="AJ1433" i="9"/>
  <c r="AK1433" i="9"/>
  <c r="J59" i="1"/>
  <c r="V59" i="1"/>
  <c r="AI1482" i="9"/>
  <c r="AH1482" i="9"/>
  <c r="AA1482" i="9"/>
  <c r="AE1482" i="9"/>
  <c r="AJ1482" i="9"/>
  <c r="AK1482" i="9"/>
  <c r="BA75" i="9"/>
  <c r="BB75" i="9"/>
  <c r="AJ1473" i="9"/>
  <c r="AI1473" i="9"/>
  <c r="AH1473" i="9"/>
  <c r="AA1473" i="9"/>
  <c r="AE1473" i="9"/>
  <c r="AK1473" i="9"/>
  <c r="AK1563" i="8"/>
  <c r="AJ1563" i="8"/>
  <c r="AI1563" i="8"/>
  <c r="AH1563" i="8"/>
  <c r="AA1563" i="8"/>
  <c r="AE1563" i="8"/>
  <c r="AI1116" i="8"/>
  <c r="AJ1116" i="8"/>
  <c r="AK1116" i="8"/>
  <c r="O101" i="1"/>
  <c r="J101" i="1"/>
  <c r="J42" i="1"/>
  <c r="O98" i="1"/>
  <c r="J98" i="1"/>
  <c r="J75" i="1"/>
  <c r="O118" i="1"/>
  <c r="J118" i="1"/>
  <c r="J64" i="1"/>
  <c r="J61" i="1"/>
  <c r="AA36" i="9"/>
  <c r="AB36" i="9"/>
  <c r="AA54" i="9"/>
  <c r="AB54" i="9"/>
  <c r="AA100" i="9"/>
  <c r="AB100" i="9"/>
  <c r="AA73" i="8"/>
  <c r="AB73" i="8"/>
  <c r="AA40" i="9"/>
  <c r="AB40" i="9"/>
  <c r="AB50" i="8"/>
  <c r="AA50" i="8"/>
  <c r="AA45" i="8"/>
  <c r="AB45" i="8"/>
  <c r="AA68" i="9"/>
  <c r="AB68" i="9"/>
  <c r="AA128" i="9"/>
  <c r="AB128" i="9"/>
  <c r="AB113" i="9"/>
  <c r="AA113" i="9"/>
  <c r="AB123" i="9"/>
  <c r="AA123" i="9"/>
  <c r="AA113" i="8"/>
  <c r="AB113" i="8"/>
  <c r="AB86" i="9"/>
  <c r="AA86" i="9"/>
  <c r="AA131" i="8"/>
  <c r="AB131" i="8"/>
  <c r="AB110" i="9"/>
  <c r="AA110" i="9"/>
  <c r="AE110" i="9"/>
  <c r="AA21" i="8"/>
  <c r="AA33" i="8"/>
  <c r="AB33" i="8"/>
  <c r="AB92" i="8"/>
  <c r="AA92" i="8"/>
  <c r="AD92" i="8"/>
  <c r="AH1218" i="9"/>
  <c r="AA1218" i="9"/>
  <c r="AE1218" i="9"/>
  <c r="AH1080" i="8"/>
  <c r="AA1080" i="8"/>
  <c r="AE1080" i="8"/>
  <c r="AH1845" i="9"/>
  <c r="AA1845" i="9"/>
  <c r="AE1845" i="9"/>
  <c r="AZ101" i="9"/>
  <c r="AX101" i="9"/>
  <c r="AH971" i="9"/>
  <c r="AA971" i="9"/>
  <c r="AE971" i="9"/>
  <c r="AH1728" i="9"/>
  <c r="AA1728" i="9"/>
  <c r="AE1728" i="9"/>
  <c r="AH1279" i="8"/>
  <c r="AA1279" i="8"/>
  <c r="AE1279" i="8"/>
  <c r="AH24" i="9"/>
  <c r="AH1341" i="9"/>
  <c r="AA1341" i="9"/>
  <c r="AE1341" i="9"/>
  <c r="AH1062" i="8"/>
  <c r="AA1062" i="8"/>
  <c r="AE1062" i="8"/>
  <c r="AH1790" i="8"/>
  <c r="AA1790" i="8"/>
  <c r="AE1790" i="8"/>
  <c r="AH1271" i="8"/>
  <c r="AA1271" i="8"/>
  <c r="AE1271" i="8"/>
  <c r="AH1220" i="9"/>
  <c r="AA1220" i="9"/>
  <c r="AE1220" i="9"/>
  <c r="AH1207" i="9"/>
  <c r="AA1207" i="9"/>
  <c r="AE1207" i="9"/>
  <c r="AH1484" i="8"/>
  <c r="AA1484" i="8"/>
  <c r="AE1484" i="8"/>
  <c r="AH1402" i="9"/>
  <c r="AA1402" i="9"/>
  <c r="AE1402" i="9"/>
  <c r="AH76" i="9"/>
  <c r="AH1249" i="8"/>
  <c r="AA1249" i="8"/>
  <c r="AE1249" i="8"/>
  <c r="AH1586" i="8"/>
  <c r="AA1586" i="8"/>
  <c r="AE1586" i="8"/>
  <c r="AH1726" i="8"/>
  <c r="AA1726" i="8"/>
  <c r="AE1726" i="8"/>
  <c r="AH993" i="8"/>
  <c r="AA993" i="8"/>
  <c r="AE993" i="8"/>
  <c r="AH1035" i="9"/>
  <c r="AA1035" i="9"/>
  <c r="AE1035" i="9"/>
  <c r="AH915" i="8"/>
  <c r="AA915" i="8"/>
  <c r="AE915" i="8"/>
  <c r="AH1241" i="8"/>
  <c r="AA1241" i="8"/>
  <c r="AE1241" i="8"/>
  <c r="AH1778" i="9"/>
  <c r="AA1778" i="9"/>
  <c r="AE1778" i="9"/>
  <c r="AH1595" i="9"/>
  <c r="AA1595" i="9"/>
  <c r="AE1595" i="9"/>
  <c r="AH1679" i="8"/>
  <c r="AA1679" i="8"/>
  <c r="AE1679" i="8"/>
  <c r="AZ104" i="8"/>
  <c r="AX104" i="8"/>
  <c r="AH1188" i="9"/>
  <c r="AA1188" i="9"/>
  <c r="AE1188" i="9"/>
  <c r="AH1486" i="8"/>
  <c r="AA1486" i="8"/>
  <c r="AE1486" i="8"/>
  <c r="AH1517" i="8"/>
  <c r="AA1517" i="8"/>
  <c r="AE1517" i="8"/>
  <c r="AH1531" i="9"/>
  <c r="AA1531" i="9"/>
  <c r="AE1531" i="9"/>
  <c r="AH912" i="9"/>
  <c r="AA912" i="9"/>
  <c r="AE912" i="9"/>
  <c r="AH1317" i="9"/>
  <c r="AA1317" i="9"/>
  <c r="AE1317" i="9"/>
  <c r="AH1252" i="8"/>
  <c r="AA1252" i="8"/>
  <c r="AE1252" i="8"/>
  <c r="AH1458" i="8"/>
  <c r="AA1458" i="8"/>
  <c r="AE1458" i="8"/>
  <c r="AH1808" i="8"/>
  <c r="AA1808" i="8"/>
  <c r="AE1808" i="8"/>
  <c r="AH1441" i="8"/>
  <c r="AA1441" i="8"/>
  <c r="AE1441" i="8"/>
  <c r="AH1157" i="9"/>
  <c r="AA1157" i="9"/>
  <c r="AE1157" i="9"/>
  <c r="AH1045" i="9"/>
  <c r="AA1045" i="9"/>
  <c r="AE1045" i="9"/>
  <c r="AH77" i="8"/>
  <c r="AZ110" i="9"/>
  <c r="AX110" i="9"/>
  <c r="AZ49" i="8"/>
  <c r="AX49" i="8"/>
  <c r="AH1788" i="8"/>
  <c r="AA1788" i="8"/>
  <c r="AE1788" i="8"/>
  <c r="AH1672" i="8"/>
  <c r="AA1672" i="8"/>
  <c r="AE1672" i="8"/>
  <c r="AZ40" i="9"/>
  <c r="AX40" i="9"/>
  <c r="AZ50" i="9"/>
  <c r="AX50" i="9"/>
  <c r="AH1800" i="9"/>
  <c r="AA1800" i="9"/>
  <c r="AE1800" i="9"/>
  <c r="AH1005" i="9"/>
  <c r="AA1005" i="9"/>
  <c r="AE1005" i="9"/>
  <c r="AH1365" i="9"/>
  <c r="AA1365" i="9"/>
  <c r="AE1365" i="9"/>
  <c r="AH1101" i="9"/>
  <c r="AA1101" i="9"/>
  <c r="AE1101" i="9"/>
  <c r="AZ95" i="8"/>
  <c r="AX95" i="8"/>
  <c r="AH1287" i="8"/>
  <c r="AA1287" i="8"/>
  <c r="AE1287" i="8"/>
  <c r="AZ14" i="8"/>
  <c r="AX14" i="8"/>
  <c r="AH1428" i="8"/>
  <c r="AA1428" i="8"/>
  <c r="AE1428" i="8"/>
  <c r="AH1581" i="8"/>
  <c r="AA1581" i="8"/>
  <c r="AE1581" i="8"/>
  <c r="AH1854" i="8"/>
  <c r="AA1854" i="8"/>
  <c r="AE1854" i="8"/>
  <c r="AH907" i="9"/>
  <c r="AA907" i="9"/>
  <c r="AE907" i="9"/>
  <c r="AH1076" i="9"/>
  <c r="AA1076" i="9"/>
  <c r="AE1076" i="9"/>
  <c r="AH1725" i="9"/>
  <c r="AA1725" i="9"/>
  <c r="AE1725" i="9"/>
  <c r="AH1609" i="9"/>
  <c r="AA1609" i="9"/>
  <c r="AE1609" i="9"/>
  <c r="AH984" i="9"/>
  <c r="AA984" i="9"/>
  <c r="AE984" i="9"/>
  <c r="AH1071" i="8"/>
  <c r="AA1071" i="8"/>
  <c r="AE1071" i="8"/>
  <c r="AH1259" i="8"/>
  <c r="AA1259" i="8"/>
  <c r="AE1259" i="8"/>
  <c r="AH1722" i="8"/>
  <c r="AA1722" i="8"/>
  <c r="AE1722" i="8"/>
  <c r="AH927" i="9"/>
  <c r="AA927" i="9"/>
  <c r="AE927" i="9"/>
  <c r="AH1937" i="8"/>
  <c r="AA1937" i="8"/>
  <c r="AE1937" i="8"/>
  <c r="AH1588" i="9"/>
  <c r="AA1588" i="9"/>
  <c r="AE1588" i="9"/>
  <c r="AH1224" i="9"/>
  <c r="AA1224" i="9"/>
  <c r="AE1224" i="9"/>
  <c r="AZ56" i="9"/>
  <c r="AX56" i="9"/>
  <c r="AH1362" i="9"/>
  <c r="AA1362" i="9"/>
  <c r="AE1362" i="9"/>
  <c r="AZ12" i="8"/>
  <c r="AX12" i="8"/>
  <c r="AH926" i="8"/>
  <c r="AA926" i="8"/>
  <c r="AE926" i="8"/>
  <c r="AH935" i="8"/>
  <c r="AA935" i="8"/>
  <c r="AE935" i="8"/>
  <c r="AH1330" i="9"/>
  <c r="AA1330" i="9"/>
  <c r="AE1330" i="9"/>
  <c r="AH88" i="8"/>
  <c r="AH1093" i="9"/>
  <c r="AA1093" i="9"/>
  <c r="AE1093" i="9"/>
  <c r="AZ108" i="9"/>
  <c r="AX108" i="9"/>
  <c r="AH1797" i="9"/>
  <c r="AA1797" i="9"/>
  <c r="AE1797" i="9"/>
  <c r="AH1838" i="9"/>
  <c r="AA1838" i="9"/>
  <c r="AE1838" i="9"/>
  <c r="AH1151" i="8"/>
  <c r="AA1151" i="8"/>
  <c r="AE1151" i="8"/>
  <c r="AZ93" i="8"/>
  <c r="AX93" i="8"/>
  <c r="AH1114" i="9"/>
  <c r="AA1114" i="9"/>
  <c r="AE1114" i="9"/>
  <c r="AH968" i="9"/>
  <c r="AA968" i="9"/>
  <c r="AE968" i="9"/>
  <c r="AH1367" i="8"/>
  <c r="AH1795" i="8"/>
  <c r="AA1795" i="8"/>
  <c r="AE1795" i="8"/>
  <c r="AH101" i="8"/>
  <c r="AH1140" i="8"/>
  <c r="AA1140" i="8"/>
  <c r="AE1140" i="8"/>
  <c r="AH1395" i="8"/>
  <c r="AA1395" i="8"/>
  <c r="AE1395" i="8"/>
  <c r="AH1874" i="8"/>
  <c r="AA1874" i="8"/>
  <c r="AE1874" i="8"/>
  <c r="AZ106" i="8"/>
  <c r="AX106" i="8"/>
  <c r="AH1935" i="8"/>
  <c r="AA1935" i="8"/>
  <c r="AE1935" i="8"/>
  <c r="AH1683" i="8"/>
  <c r="AA1683" i="8"/>
  <c r="AE1683" i="8"/>
  <c r="AH1301" i="8"/>
  <c r="AA1301" i="8"/>
  <c r="AE1301" i="8"/>
  <c r="AH1517" i="9"/>
  <c r="AA1517" i="9"/>
  <c r="AE1517" i="9"/>
  <c r="AH938" i="8"/>
  <c r="AA938" i="8"/>
  <c r="AE938" i="8"/>
  <c r="AH1339" i="8"/>
  <c r="AA1339" i="8"/>
  <c r="AE1339" i="8"/>
  <c r="AH1322" i="9"/>
  <c r="AA1322" i="9"/>
  <c r="AE1322" i="9"/>
  <c r="AH1888" i="9"/>
  <c r="AA1888" i="9"/>
  <c r="AE1888" i="9"/>
  <c r="AH1053" i="8"/>
  <c r="AA1053" i="8"/>
  <c r="AE1053" i="8"/>
  <c r="AH961" i="9"/>
  <c r="AA961" i="9"/>
  <c r="AE961" i="9"/>
  <c r="AH1332" i="8"/>
  <c r="AA1332" i="8"/>
  <c r="AE1332" i="8"/>
  <c r="AH1460" i="9"/>
  <c r="AA1460" i="9"/>
  <c r="AE1460" i="9"/>
  <c r="AH1199" i="9"/>
  <c r="AA1199" i="9"/>
  <c r="AE1199" i="9"/>
  <c r="AZ45" i="8"/>
  <c r="AX45" i="8"/>
  <c r="AH1287" i="9"/>
  <c r="AA1287" i="9"/>
  <c r="AE1287" i="9"/>
  <c r="AH1295" i="8"/>
  <c r="AA1295" i="8"/>
  <c r="AE1295" i="8"/>
  <c r="AH1233" i="9"/>
  <c r="AA1233" i="9"/>
  <c r="AE1233" i="9"/>
  <c r="AH1932" i="8"/>
  <c r="AA1932" i="8"/>
  <c r="AE1932" i="8"/>
  <c r="AH1180" i="9"/>
  <c r="AA1180" i="9"/>
  <c r="AE1180" i="9"/>
  <c r="AH1342" i="8"/>
  <c r="AA1342" i="8"/>
  <c r="AE1342" i="8"/>
  <c r="AH1454" i="8"/>
  <c r="AA1454" i="8"/>
  <c r="AE1454" i="8"/>
  <c r="AH1392" i="8"/>
  <c r="AA1392" i="8"/>
  <c r="AE1392" i="8"/>
  <c r="AH1692" i="8"/>
  <c r="AA1692" i="8"/>
  <c r="AE1692" i="8"/>
  <c r="AH1628" i="8"/>
  <c r="AA1628" i="8"/>
  <c r="AE1628" i="8"/>
  <c r="AH1889" i="8"/>
  <c r="AA1889" i="8"/>
  <c r="AE1889" i="8"/>
  <c r="AH993" i="9"/>
  <c r="AA993" i="9"/>
  <c r="AE993" i="9"/>
  <c r="AH68" i="8"/>
  <c r="AH1162" i="9"/>
  <c r="AA1162" i="9"/>
  <c r="AE1162" i="9"/>
  <c r="AH1030" i="8"/>
  <c r="AA1030" i="8"/>
  <c r="AE1030" i="8"/>
  <c r="AH1867" i="8"/>
  <c r="AA1867" i="8"/>
  <c r="AE1867" i="8"/>
  <c r="AH1797" i="8"/>
  <c r="AA1797" i="8"/>
  <c r="AE1797" i="8"/>
  <c r="AH1620" i="9"/>
  <c r="AA1620" i="9"/>
  <c r="AE1620" i="9"/>
  <c r="AH1908" i="9"/>
  <c r="AA1908" i="9"/>
  <c r="AE1908" i="9"/>
  <c r="AZ42" i="8"/>
  <c r="AX42" i="8"/>
  <c r="AH1075" i="8"/>
  <c r="AA1075" i="8"/>
  <c r="AE1075" i="8"/>
  <c r="AH1572" i="9"/>
  <c r="AA1572" i="9"/>
  <c r="AE1572" i="9"/>
  <c r="AH1518" i="8"/>
  <c r="AA1518" i="8"/>
  <c r="AE1518" i="8"/>
  <c r="AZ38" i="8"/>
  <c r="AX38" i="8"/>
  <c r="AH1639" i="9"/>
  <c r="AA1639" i="9"/>
  <c r="AE1639" i="9"/>
  <c r="AH1412" i="8"/>
  <c r="AA1412" i="8"/>
  <c r="AE1412" i="8"/>
  <c r="AZ44" i="8"/>
  <c r="AX44" i="8"/>
  <c r="AH1786" i="8"/>
  <c r="AA1786" i="8"/>
  <c r="AE1786" i="8"/>
  <c r="AH111" i="8"/>
  <c r="AH1329" i="8"/>
  <c r="AA1329" i="8"/>
  <c r="AE1329" i="8"/>
  <c r="AH1168" i="8"/>
  <c r="AA1168" i="8"/>
  <c r="AE1168" i="8"/>
  <c r="AZ73" i="9"/>
  <c r="AX73" i="9"/>
  <c r="AH1608" i="9"/>
  <c r="AA1608" i="9"/>
  <c r="AE1608" i="9"/>
  <c r="AH1136" i="9"/>
  <c r="AA1136" i="9"/>
  <c r="AE1136" i="9"/>
  <c r="AZ78" i="8"/>
  <c r="AX78" i="8"/>
  <c r="AH1023" i="8"/>
  <c r="AA1023" i="8"/>
  <c r="AE1023" i="8"/>
  <c r="AH1899" i="8"/>
  <c r="AA1899" i="8"/>
  <c r="AE1899" i="8"/>
  <c r="AH1506" i="9"/>
  <c r="AA1506" i="9"/>
  <c r="AE1506" i="9"/>
  <c r="AH1167" i="9"/>
  <c r="AA1167" i="9"/>
  <c r="AE1167" i="9"/>
  <c r="AH1318" i="9"/>
  <c r="AA1318" i="9"/>
  <c r="AE1318" i="9"/>
  <c r="AH1012" i="9"/>
  <c r="AA1012" i="9"/>
  <c r="AE1012" i="9"/>
  <c r="AZ18" i="8"/>
  <c r="AX18" i="8"/>
  <c r="AH1761" i="9"/>
  <c r="AA1761" i="9"/>
  <c r="AE1761" i="9"/>
  <c r="AH1732" i="9"/>
  <c r="AA1732" i="9"/>
  <c r="AE1732" i="9"/>
  <c r="AH1246" i="9"/>
  <c r="AA1246" i="9"/>
  <c r="AE1246" i="9"/>
  <c r="AZ12" i="9"/>
  <c r="AX12" i="9"/>
  <c r="AH94" i="8"/>
  <c r="AH1499" i="8"/>
  <c r="AA1499" i="8"/>
  <c r="AE1499" i="8"/>
  <c r="AH1188" i="8"/>
  <c r="AA1188" i="8"/>
  <c r="AE1188" i="8"/>
  <c r="AH1078" i="8"/>
  <c r="AA1078" i="8"/>
  <c r="AE1078" i="8"/>
  <c r="AH1635" i="9"/>
  <c r="AA1635" i="9"/>
  <c r="AE1635" i="9"/>
  <c r="AH1082" i="9"/>
  <c r="AA1082" i="9"/>
  <c r="AE1082" i="9"/>
  <c r="AH38" i="8"/>
  <c r="AH1330" i="8"/>
  <c r="AA1330" i="8"/>
  <c r="AE1330" i="8"/>
  <c r="AH86" i="8"/>
  <c r="AH1663" i="9"/>
  <c r="AA1663" i="9"/>
  <c r="AE1663" i="9"/>
  <c r="AH1871" i="9"/>
  <c r="AA1871" i="9"/>
  <c r="AE1871" i="9"/>
  <c r="AH24" i="8"/>
  <c r="AH1281" i="8"/>
  <c r="AA1281" i="8"/>
  <c r="AE1281" i="8"/>
  <c r="AH1355" i="8"/>
  <c r="AA1355" i="8"/>
  <c r="AE1355" i="8"/>
  <c r="AH1793" i="8"/>
  <c r="AA1793" i="8"/>
  <c r="AE1793" i="8"/>
  <c r="AH1633" i="9"/>
  <c r="AA1633" i="9"/>
  <c r="AE1633" i="9"/>
  <c r="AH1024" i="9"/>
  <c r="AA1024" i="9"/>
  <c r="AE1024" i="9"/>
  <c r="AH46" i="8"/>
  <c r="AH1655" i="8"/>
  <c r="AA1655" i="8"/>
  <c r="AE1655" i="8"/>
  <c r="AH1294" i="9"/>
  <c r="AA1294" i="9"/>
  <c r="AE1294" i="9"/>
  <c r="AZ16" i="9"/>
  <c r="AX16" i="9"/>
  <c r="AH47" i="9"/>
  <c r="AH931" i="9"/>
  <c r="AA931" i="9"/>
  <c r="AE931" i="9"/>
  <c r="AH1387" i="8"/>
  <c r="AA1387" i="8"/>
  <c r="AE1387" i="8"/>
  <c r="AH1156" i="9"/>
  <c r="AA1156" i="9"/>
  <c r="AE1156" i="9"/>
  <c r="AH33" i="9"/>
  <c r="AH1760" i="9"/>
  <c r="AA1760" i="9"/>
  <c r="AE1760" i="9"/>
  <c r="AH36" i="8"/>
  <c r="AH1019" i="8"/>
  <c r="AA1019" i="8"/>
  <c r="AE1019" i="8"/>
  <c r="AH1821" i="8"/>
  <c r="AA1821" i="8"/>
  <c r="AE1821" i="8"/>
  <c r="AH1559" i="9"/>
  <c r="AA1559" i="9"/>
  <c r="AE1559" i="9"/>
  <c r="AH1359" i="9"/>
  <c r="AA1359" i="9"/>
  <c r="AE1359" i="9"/>
  <c r="AH78" i="8"/>
  <c r="AH1166" i="8"/>
  <c r="AA1166" i="8"/>
  <c r="AE1166" i="8"/>
  <c r="AH1408" i="8"/>
  <c r="AA1408" i="8"/>
  <c r="AE1408" i="8"/>
  <c r="AH1254" i="9"/>
  <c r="AA1254" i="9"/>
  <c r="AE1254" i="9"/>
  <c r="AH999" i="9"/>
  <c r="AA999" i="9"/>
  <c r="AE999" i="9"/>
  <c r="AH1438" i="9"/>
  <c r="AA1438" i="9"/>
  <c r="AE1438" i="9"/>
  <c r="AH1123" i="9"/>
  <c r="AA1123" i="9"/>
  <c r="AE1123" i="9"/>
  <c r="AH1211" i="8"/>
  <c r="AA1211" i="8"/>
  <c r="AE1211" i="8"/>
  <c r="AH1037" i="9"/>
  <c r="AA1037" i="9"/>
  <c r="AE1037" i="9"/>
  <c r="AH1106" i="8"/>
  <c r="AA1106" i="8"/>
  <c r="AE1106" i="8"/>
  <c r="AH1155" i="8"/>
  <c r="AA1155" i="8"/>
  <c r="AE1155" i="8"/>
  <c r="AH1324" i="8"/>
  <c r="AA1324" i="8"/>
  <c r="AE1324" i="8"/>
  <c r="AH1788" i="9"/>
  <c r="AA1788" i="9"/>
  <c r="AE1788" i="9"/>
  <c r="AH1783" i="9"/>
  <c r="AA1783" i="9"/>
  <c r="AE1783" i="9"/>
  <c r="AH1062" i="9"/>
  <c r="AA1062" i="9"/>
  <c r="AE1062" i="9"/>
  <c r="AH967" i="8"/>
  <c r="AA967" i="8"/>
  <c r="AE967" i="8"/>
  <c r="AH1624" i="8"/>
  <c r="AA1624" i="8"/>
  <c r="AE1624" i="8"/>
  <c r="AH1593" i="8"/>
  <c r="AA1593" i="8"/>
  <c r="AE1593" i="8"/>
  <c r="AH27" i="8"/>
  <c r="AH1320" i="8"/>
  <c r="AA1320" i="8"/>
  <c r="AE1320" i="8"/>
  <c r="AH1720" i="8"/>
  <c r="AA1720" i="8"/>
  <c r="AE1720" i="8"/>
  <c r="AH1931" i="8"/>
  <c r="AA1931" i="8"/>
  <c r="AE1931" i="8"/>
  <c r="AH35" i="9"/>
  <c r="AH1128" i="9"/>
  <c r="AA1128" i="9"/>
  <c r="AE1128" i="9"/>
  <c r="AH1801" i="9"/>
  <c r="AA1801" i="9"/>
  <c r="AE1801" i="9"/>
  <c r="AH1599" i="9"/>
  <c r="AA1599" i="9"/>
  <c r="AE1599" i="9"/>
  <c r="AH80" i="9"/>
  <c r="AA80" i="9"/>
  <c r="AH1239" i="8"/>
  <c r="AA1239" i="8"/>
  <c r="AE1239" i="8"/>
  <c r="AH1347" i="8"/>
  <c r="AA1347" i="8"/>
  <c r="AE1347" i="8"/>
  <c r="AH1099" i="9"/>
  <c r="AA1099" i="9"/>
  <c r="AE1099" i="9"/>
  <c r="AH1794" i="8"/>
  <c r="AA1794" i="8"/>
  <c r="AE1794" i="8"/>
  <c r="AH58" i="8"/>
  <c r="AH906" i="8"/>
  <c r="AA906" i="8"/>
  <c r="AE906" i="8"/>
  <c r="AH1656" i="8"/>
  <c r="AA1656" i="8"/>
  <c r="AE1656" i="8"/>
  <c r="AH1348" i="9"/>
  <c r="AA1348" i="9"/>
  <c r="AE1348" i="9"/>
  <c r="AH1598" i="8"/>
  <c r="AA1598" i="8"/>
  <c r="AE1598" i="8"/>
  <c r="AH1629" i="8"/>
  <c r="AA1629" i="8"/>
  <c r="AE1629" i="8"/>
  <c r="AH1880" i="8"/>
  <c r="AA1880" i="8"/>
  <c r="AE1880" i="8"/>
  <c r="AH1709" i="9"/>
  <c r="AA1709" i="9"/>
  <c r="AE1709" i="9"/>
  <c r="AH1112" i="9"/>
  <c r="AA1112" i="9"/>
  <c r="AE1112" i="9"/>
  <c r="AH1754" i="9"/>
  <c r="AA1754" i="9"/>
  <c r="AE1754" i="9"/>
  <c r="AH1689" i="9"/>
  <c r="AA1689" i="9"/>
  <c r="AE1689" i="9"/>
  <c r="AH974" i="9"/>
  <c r="AA974" i="9"/>
  <c r="AE974" i="9"/>
  <c r="AH955" i="9"/>
  <c r="AA955" i="9"/>
  <c r="AE955" i="9"/>
  <c r="AH1644" i="8"/>
  <c r="AA1644" i="8"/>
  <c r="AE1644" i="8"/>
  <c r="AZ84" i="9"/>
  <c r="AX84" i="9"/>
  <c r="AH1094" i="9"/>
  <c r="AA1094" i="9"/>
  <c r="AE1094" i="9"/>
  <c r="AH1399" i="8"/>
  <c r="AA1399" i="8"/>
  <c r="AE1399" i="8"/>
  <c r="AH1493" i="8"/>
  <c r="AA1493" i="8"/>
  <c r="AE1493" i="8"/>
  <c r="AH1834" i="8"/>
  <c r="AA1834" i="8"/>
  <c r="AE1834" i="8"/>
  <c r="AZ6" i="8"/>
  <c r="AX6" i="8"/>
  <c r="AH1161" i="8"/>
  <c r="AA1161" i="8"/>
  <c r="AE1161" i="8"/>
  <c r="AH1405" i="8"/>
  <c r="AA1405" i="8"/>
  <c r="AE1405" i="8"/>
  <c r="AH1783" i="8"/>
  <c r="AA1783" i="8"/>
  <c r="AE1783" i="8"/>
  <c r="AH1387" i="9"/>
  <c r="AA1387" i="9"/>
  <c r="AE1387" i="9"/>
  <c r="AH1790" i="9"/>
  <c r="AA1790" i="9"/>
  <c r="AE1790" i="9"/>
  <c r="AH1376" i="9"/>
  <c r="AA1376" i="9"/>
  <c r="AE1376" i="9"/>
  <c r="AH1275" i="9"/>
  <c r="AA1275" i="9"/>
  <c r="AE1275" i="9"/>
  <c r="AH22" i="8"/>
  <c r="AH1140" i="9"/>
  <c r="AA1140" i="9"/>
  <c r="AE1140" i="9"/>
  <c r="AH1257" i="8"/>
  <c r="AA1257" i="8"/>
  <c r="AE1257" i="8"/>
  <c r="AH1579" i="8"/>
  <c r="AA1579" i="8"/>
  <c r="AE1579" i="8"/>
  <c r="AH1301" i="9"/>
  <c r="AA1301" i="9"/>
  <c r="AE1301" i="9"/>
  <c r="AH1563" i="9"/>
  <c r="AA1563" i="9"/>
  <c r="AE1563" i="9"/>
  <c r="AH1421" i="9"/>
  <c r="AA1421" i="9"/>
  <c r="AE1421" i="9"/>
  <c r="AH1191" i="9"/>
  <c r="AA1191" i="9"/>
  <c r="AE1191" i="9"/>
  <c r="AH1094" i="8"/>
  <c r="AA1094" i="8"/>
  <c r="AE1094" i="8"/>
  <c r="AH1327" i="9"/>
  <c r="AA1327" i="9"/>
  <c r="AE1327" i="9"/>
  <c r="AH1846" i="8"/>
  <c r="AA1846" i="8"/>
  <c r="AE1846" i="8"/>
  <c r="AH1366" i="9"/>
  <c r="AA1366" i="9"/>
  <c r="AE1366" i="9"/>
  <c r="AH1541" i="9"/>
  <c r="AA1541" i="9"/>
  <c r="AE1541" i="9"/>
  <c r="AH1405" i="9"/>
  <c r="AA1405" i="9"/>
  <c r="AE1405" i="9"/>
  <c r="AH1228" i="9"/>
  <c r="AA1228" i="9"/>
  <c r="AE1228" i="9"/>
  <c r="AH1044" i="9"/>
  <c r="AA1044" i="9"/>
  <c r="AE1044" i="9"/>
  <c r="AH998" i="9"/>
  <c r="AA998" i="9"/>
  <c r="AE998" i="9"/>
  <c r="AH1833" i="9"/>
  <c r="AA1833" i="9"/>
  <c r="AE1833" i="9"/>
  <c r="AH1889" i="9"/>
  <c r="AA1889" i="9"/>
  <c r="AE1889" i="9"/>
  <c r="AH1742" i="9"/>
  <c r="AA1742" i="9"/>
  <c r="AE1742" i="9"/>
  <c r="AH1577" i="9"/>
  <c r="AA1577" i="9"/>
  <c r="AE1577" i="9"/>
  <c r="AH1178" i="9"/>
  <c r="AA1178" i="9"/>
  <c r="AE1178" i="9"/>
  <c r="AH115" i="8"/>
  <c r="AH970" i="8"/>
  <c r="AA970" i="8"/>
  <c r="AE970" i="8"/>
  <c r="AH1496" i="8"/>
  <c r="AA1496" i="8"/>
  <c r="AE1496" i="8"/>
  <c r="AH1818" i="8"/>
  <c r="AA1818" i="8"/>
  <c r="AE1818" i="8"/>
  <c r="AH1610" i="9"/>
  <c r="AA1610" i="9"/>
  <c r="AE1610" i="9"/>
  <c r="AH82" i="8"/>
  <c r="AH1039" i="8"/>
  <c r="AA1039" i="8"/>
  <c r="AE1039" i="8"/>
  <c r="AH1706" i="9"/>
  <c r="AA1706" i="9"/>
  <c r="AE1706" i="9"/>
  <c r="AZ55" i="9"/>
  <c r="AX55" i="9"/>
  <c r="AH1131" i="9"/>
  <c r="AA1131" i="9"/>
  <c r="AE1131" i="9"/>
  <c r="AZ64" i="9"/>
  <c r="AX64" i="9"/>
  <c r="AH1931" i="9"/>
  <c r="AA1931" i="9"/>
  <c r="AE1931" i="9"/>
  <c r="AH1032" i="8"/>
  <c r="AA1032" i="8"/>
  <c r="AE1032" i="8"/>
  <c r="AH1542" i="9"/>
  <c r="AA1542" i="9"/>
  <c r="AE1542" i="9"/>
  <c r="AH1575" i="9"/>
  <c r="AA1575" i="9"/>
  <c r="AE1575" i="9"/>
  <c r="AH1691" i="9"/>
  <c r="AA1691" i="9"/>
  <c r="AE1691" i="9"/>
  <c r="AH1415" i="9"/>
  <c r="AA1415" i="9"/>
  <c r="AE1415" i="9"/>
  <c r="AH1230" i="9"/>
  <c r="AA1230" i="9"/>
  <c r="AE1230" i="9"/>
  <c r="AH1060" i="9"/>
  <c r="AA1060" i="9"/>
  <c r="AE1060" i="9"/>
  <c r="AZ75" i="8"/>
  <c r="AX75" i="8"/>
  <c r="AH1217" i="8"/>
  <c r="AA1217" i="8"/>
  <c r="AE1217" i="8"/>
  <c r="AH1711" i="8"/>
  <c r="AA1711" i="8"/>
  <c r="AE1711" i="8"/>
  <c r="AH1862" i="9"/>
  <c r="AA1862" i="9"/>
  <c r="AE1862" i="9"/>
  <c r="AZ41" i="8"/>
  <c r="AX41" i="8"/>
  <c r="AH1463" i="8"/>
  <c r="AA1463" i="8"/>
  <c r="AE1463" i="8"/>
  <c r="AZ27" i="9"/>
  <c r="AX27" i="9"/>
  <c r="AH1831" i="9"/>
  <c r="AA1831" i="9"/>
  <c r="AE1831" i="9"/>
  <c r="AH1561" i="9"/>
  <c r="AA1561" i="9"/>
  <c r="AE1561" i="9"/>
  <c r="AH1268" i="8"/>
  <c r="AA1268" i="8"/>
  <c r="AE1268" i="8"/>
  <c r="AA81" i="9"/>
  <c r="AB81" i="9"/>
  <c r="AH100" i="8"/>
  <c r="AH1589" i="8"/>
  <c r="AA1589" i="8"/>
  <c r="AE1589" i="8"/>
  <c r="AA51" i="9"/>
  <c r="AB51" i="9"/>
  <c r="AB47" i="8"/>
  <c r="AA47" i="8"/>
  <c r="AH110" i="8"/>
  <c r="AA134" i="8"/>
  <c r="AB134" i="8"/>
  <c r="AA58" i="9"/>
  <c r="AB58" i="9"/>
  <c r="AA117" i="8"/>
  <c r="AE117" i="8"/>
  <c r="AB117" i="8"/>
  <c r="AB116" i="9"/>
  <c r="AA116" i="9"/>
  <c r="AB97" i="9"/>
  <c r="AA97" i="9"/>
  <c r="AH1035" i="8"/>
  <c r="AA1035" i="8"/>
  <c r="AE1035" i="8"/>
  <c r="AA61" i="8"/>
  <c r="AB61" i="8"/>
  <c r="AA70" i="8"/>
  <c r="AB70" i="8"/>
  <c r="AH1156" i="8"/>
  <c r="AA1156" i="8"/>
  <c r="AE1156" i="8"/>
  <c r="AA78" i="9"/>
  <c r="AB78" i="9"/>
  <c r="AA28" i="9"/>
  <c r="AB28" i="9"/>
  <c r="AH1943" i="8"/>
  <c r="AA1943" i="8"/>
  <c r="AE1943" i="8"/>
  <c r="AH1164" i="8"/>
  <c r="AA1164" i="8"/>
  <c r="AE1164" i="8"/>
  <c r="AH1042" i="8"/>
  <c r="AA1042" i="8"/>
  <c r="AE1042" i="8"/>
  <c r="AA102" i="9"/>
  <c r="AA80" i="8"/>
  <c r="AB80" i="8"/>
  <c r="AA75" i="8"/>
  <c r="AB75" i="8"/>
  <c r="AA25" i="8"/>
  <c r="AB25" i="8"/>
  <c r="AA52" i="8"/>
  <c r="AB52" i="8"/>
  <c r="AH1433" i="9"/>
  <c r="AA1433" i="9"/>
  <c r="AE1433" i="9"/>
  <c r="AH1143" i="8"/>
  <c r="AA1143" i="8"/>
  <c r="AE1143" i="8"/>
  <c r="AH1349" i="9"/>
  <c r="AA1349" i="9"/>
  <c r="AE1349" i="9"/>
  <c r="AH1002" i="8"/>
  <c r="AA1002" i="8"/>
  <c r="AE1002" i="8"/>
  <c r="AH1299" i="9"/>
  <c r="AA1299" i="9"/>
  <c r="AE1299" i="9"/>
  <c r="AH104" i="9"/>
  <c r="AH1753" i="8"/>
  <c r="AA1753" i="8"/>
  <c r="AE1753" i="8"/>
  <c r="AH1870" i="9"/>
  <c r="AA1870" i="9"/>
  <c r="AE1870" i="9"/>
  <c r="AH1350" i="9"/>
  <c r="AA1350" i="9"/>
  <c r="AE1350" i="9"/>
  <c r="AH1242" i="8"/>
  <c r="AA1242" i="8"/>
  <c r="AE1242" i="8"/>
  <c r="AB1368" i="8"/>
  <c r="AH1755" i="9"/>
  <c r="AA1755" i="9"/>
  <c r="AE1755" i="9"/>
  <c r="AH918" i="8"/>
  <c r="AA918" i="8"/>
  <c r="AE918" i="8"/>
  <c r="AH1237" i="8"/>
  <c r="AA1237" i="8"/>
  <c r="AE1237" i="8"/>
  <c r="AH1817" i="8"/>
  <c r="AA1817" i="8"/>
  <c r="AE1817" i="8"/>
  <c r="AH1778" i="8"/>
  <c r="AA1778" i="8"/>
  <c r="AE1778" i="8"/>
  <c r="AH1132" i="9"/>
  <c r="AA1132" i="9"/>
  <c r="AE1132" i="9"/>
  <c r="AH1412" i="9"/>
  <c r="AA1412" i="9"/>
  <c r="AE1412" i="9"/>
  <c r="AZ15" i="8"/>
  <c r="AX15" i="8"/>
  <c r="AH1717" i="9"/>
  <c r="AA1717" i="9"/>
  <c r="AE1717" i="9"/>
  <c r="AZ8" i="9"/>
  <c r="AX8" i="9"/>
  <c r="AH1614" i="8"/>
  <c r="AA1614" i="8"/>
  <c r="AE1614" i="8"/>
  <c r="AH1494" i="9"/>
  <c r="AA1494" i="9"/>
  <c r="AE1494" i="9"/>
  <c r="AH915" i="9"/>
  <c r="AA915" i="9"/>
  <c r="AE915" i="9"/>
  <c r="AH1280" i="8"/>
  <c r="AA1280" i="8"/>
  <c r="AE1280" i="8"/>
  <c r="AH1346" i="9"/>
  <c r="AA1346" i="9"/>
  <c r="AE1346" i="9"/>
  <c r="AH1123" i="8"/>
  <c r="AA1123" i="8"/>
  <c r="AE1123" i="8"/>
  <c r="AH1617" i="9"/>
  <c r="AA1617" i="9"/>
  <c r="AE1617" i="9"/>
  <c r="AH1568" i="9"/>
  <c r="AA1568" i="9"/>
  <c r="AE1568" i="9"/>
  <c r="AH1309" i="8"/>
  <c r="AA1309" i="8"/>
  <c r="AE1309" i="8"/>
  <c r="AH1776" i="9"/>
  <c r="AA1776" i="9"/>
  <c r="AE1776" i="9"/>
  <c r="AH1850" i="9"/>
  <c r="AA1850" i="9"/>
  <c r="AE1850" i="9"/>
  <c r="AH89" i="9"/>
  <c r="AH22" i="9"/>
  <c r="AH1668" i="9"/>
  <c r="AA1668" i="9"/>
  <c r="AE1668" i="9"/>
  <c r="AH1550" i="9"/>
  <c r="AA1550" i="9"/>
  <c r="AE1550" i="9"/>
  <c r="AH1344" i="8"/>
  <c r="AA1344" i="8"/>
  <c r="AE1344" i="8"/>
  <c r="AH1386" i="9"/>
  <c r="AA1386" i="9"/>
  <c r="AE1386" i="9"/>
  <c r="AH972" i="9"/>
  <c r="AA972" i="9"/>
  <c r="AE972" i="9"/>
  <c r="AZ79" i="9"/>
  <c r="AX79" i="9"/>
  <c r="AH1921" i="9"/>
  <c r="AA1921" i="9"/>
  <c r="AE1921" i="9"/>
  <c r="AH1527" i="9"/>
  <c r="AA1527" i="9"/>
  <c r="AE1527" i="9"/>
  <c r="AH1216" i="9"/>
  <c r="AA1216" i="9"/>
  <c r="AE1216" i="9"/>
  <c r="AH1061" i="9"/>
  <c r="AA1061" i="9"/>
  <c r="AE1061" i="9"/>
  <c r="AH1051" i="8"/>
  <c r="AA1051" i="8"/>
  <c r="AE1051" i="8"/>
  <c r="AH999" i="8"/>
  <c r="AA999" i="8"/>
  <c r="AE999" i="8"/>
  <c r="AH1331" i="8"/>
  <c r="AA1331" i="8"/>
  <c r="AE1331" i="8"/>
  <c r="AZ56" i="8"/>
  <c r="AX56" i="8"/>
  <c r="AH1170" i="8"/>
  <c r="AA1170" i="8"/>
  <c r="AE1170" i="8"/>
  <c r="AH1915" i="9"/>
  <c r="AA1915" i="9"/>
  <c r="AE1915" i="9"/>
  <c r="AH997" i="9"/>
  <c r="AA997" i="9"/>
  <c r="AE997" i="9"/>
  <c r="AH1178" i="8"/>
  <c r="AA1178" i="8"/>
  <c r="AE1178" i="8"/>
  <c r="AH1796" i="8"/>
  <c r="AA1796" i="8"/>
  <c r="AE1796" i="8"/>
  <c r="AH1769" i="8"/>
  <c r="AA1769" i="8"/>
  <c r="AE1769" i="8"/>
  <c r="AH121" i="9"/>
  <c r="AH122" i="8"/>
  <c r="AH1047" i="8"/>
  <c r="AA1047" i="8"/>
  <c r="AE1047" i="8"/>
  <c r="AH1446" i="8"/>
  <c r="AA1446" i="8"/>
  <c r="AE1446" i="8"/>
  <c r="AH1521" i="9"/>
  <c r="AA1521" i="9"/>
  <c r="AE1521" i="9"/>
  <c r="AH1311" i="9"/>
  <c r="AA1311" i="9"/>
  <c r="AE1311" i="9"/>
  <c r="AH39" i="9"/>
  <c r="AH1520" i="8"/>
  <c r="AA1520" i="8"/>
  <c r="AE1520" i="8"/>
  <c r="AH1660" i="8"/>
  <c r="AA1660" i="8"/>
  <c r="AE1660" i="8"/>
  <c r="AH1512" i="9"/>
  <c r="AA1512" i="9"/>
  <c r="AE1512" i="9"/>
  <c r="AH1454" i="9"/>
  <c r="AA1454" i="9"/>
  <c r="AE1454" i="9"/>
  <c r="AZ77" i="8"/>
  <c r="AX77" i="8"/>
  <c r="AH1434" i="8"/>
  <c r="AA1434" i="8"/>
  <c r="AE1434" i="8"/>
  <c r="AH1176" i="9"/>
  <c r="AA1176" i="9"/>
  <c r="AE1176" i="9"/>
  <c r="AH40" i="8"/>
  <c r="AH1177" i="8"/>
  <c r="AA1177" i="8"/>
  <c r="AE1177" i="8"/>
  <c r="AH1617" i="8"/>
  <c r="AA1617" i="8"/>
  <c r="AE1617" i="8"/>
  <c r="AZ53" i="9"/>
  <c r="AX53" i="9"/>
  <c r="AH934" i="9"/>
  <c r="AA934" i="9"/>
  <c r="AE934" i="9"/>
  <c r="AH1205" i="9"/>
  <c r="AA1205" i="9"/>
  <c r="AE1205" i="9"/>
  <c r="AH1041" i="8"/>
  <c r="AA1041" i="8"/>
  <c r="AE1041" i="8"/>
  <c r="AH1744" i="8"/>
  <c r="AA1744" i="8"/>
  <c r="AE1744" i="8"/>
  <c r="AH1042" i="9"/>
  <c r="AA1042" i="9"/>
  <c r="AE1042" i="9"/>
  <c r="AH35" i="8"/>
  <c r="AH917" i="8"/>
  <c r="AA917" i="8"/>
  <c r="AE917" i="8"/>
  <c r="AH1208" i="9"/>
  <c r="AA1208" i="9"/>
  <c r="AE1208" i="9"/>
  <c r="AH1081" i="9"/>
  <c r="AA1081" i="9"/>
  <c r="AE1081" i="9"/>
  <c r="AH1201" i="8"/>
  <c r="AA1201" i="8"/>
  <c r="AE1201" i="8"/>
  <c r="AH1197" i="9"/>
  <c r="AA1197" i="9"/>
  <c r="AE1197" i="9"/>
  <c r="AH87" i="8"/>
  <c r="AH1205" i="8"/>
  <c r="AA1205" i="8"/>
  <c r="AE1205" i="8"/>
  <c r="AH1614" i="9"/>
  <c r="AA1614" i="9"/>
  <c r="AE1614" i="9"/>
  <c r="AH1193" i="8"/>
  <c r="AA1193" i="8"/>
  <c r="AE1193" i="8"/>
  <c r="AH1024" i="8"/>
  <c r="AA1024" i="8"/>
  <c r="AE1024" i="8"/>
  <c r="AH73" i="9"/>
  <c r="AH1398" i="9"/>
  <c r="AA1398" i="9"/>
  <c r="AE1398" i="9"/>
  <c r="AH944" i="9"/>
  <c r="AA944" i="9"/>
  <c r="AE944" i="9"/>
  <c r="AH1295" i="9"/>
  <c r="AA1295" i="9"/>
  <c r="AE1295" i="9"/>
  <c r="AH1794" i="9"/>
  <c r="AA1794" i="9"/>
  <c r="AE1794" i="9"/>
  <c r="AH64" i="9"/>
  <c r="AH1265" i="8"/>
  <c r="AA1265" i="8"/>
  <c r="AE1265" i="8"/>
  <c r="AZ95" i="9"/>
  <c r="AX95" i="9"/>
  <c r="AH1321" i="8"/>
  <c r="AA1321" i="8"/>
  <c r="AE1321" i="8"/>
  <c r="AH1522" i="9"/>
  <c r="AA1522" i="9"/>
  <c r="AE1522" i="9"/>
  <c r="AH94" i="9"/>
  <c r="AZ33" i="9"/>
  <c r="AX33" i="9"/>
  <c r="AH1863" i="9"/>
  <c r="AA1863" i="9"/>
  <c r="AE1863" i="9"/>
  <c r="AH1385" i="9"/>
  <c r="AA1385" i="9"/>
  <c r="AE1385" i="9"/>
  <c r="AH948" i="8"/>
  <c r="AA948" i="8"/>
  <c r="AE948" i="8"/>
  <c r="AH1559" i="8"/>
  <c r="AA1559" i="8"/>
  <c r="AE1559" i="8"/>
  <c r="AH1373" i="9"/>
  <c r="AA1373" i="9"/>
  <c r="AE1373" i="9"/>
  <c r="AZ67" i="8"/>
  <c r="AX67" i="8"/>
  <c r="AZ105" i="8"/>
  <c r="AX105" i="8"/>
  <c r="AH1357" i="8"/>
  <c r="AA1357" i="8"/>
  <c r="AE1357" i="8"/>
  <c r="AH1598" i="9"/>
  <c r="AA1598" i="9"/>
  <c r="AE1598" i="9"/>
  <c r="AH1891" i="9"/>
  <c r="AA1891" i="9"/>
  <c r="AE1891" i="9"/>
  <c r="AH1825" i="9"/>
  <c r="AA1825" i="9"/>
  <c r="AE1825" i="9"/>
  <c r="AH1401" i="9"/>
  <c r="AA1401" i="9"/>
  <c r="AE1401" i="9"/>
  <c r="AH1098" i="9"/>
  <c r="AA1098" i="9"/>
  <c r="AE1098" i="9"/>
  <c r="AB104" i="8"/>
  <c r="AH1176" i="8"/>
  <c r="AA1176" i="8"/>
  <c r="AE1176" i="8"/>
  <c r="AH1433" i="8"/>
  <c r="AA1433" i="8"/>
  <c r="AE1433" i="8"/>
  <c r="AH1575" i="8"/>
  <c r="AA1575" i="8"/>
  <c r="AE1575" i="8"/>
  <c r="AZ47" i="8"/>
  <c r="AX47" i="8"/>
  <c r="AH1314" i="8"/>
  <c r="AA1314" i="8"/>
  <c r="AE1314" i="8"/>
  <c r="AH1653" i="8"/>
  <c r="AA1653" i="8"/>
  <c r="AE1653" i="8"/>
  <c r="AH1346" i="8"/>
  <c r="AA1346" i="8"/>
  <c r="AE1346" i="8"/>
  <c r="AH1502" i="9"/>
  <c r="AA1502" i="9"/>
  <c r="AE1502" i="9"/>
  <c r="AH1343" i="8"/>
  <c r="AA1343" i="8"/>
  <c r="AE1343" i="8"/>
  <c r="AH1720" i="9"/>
  <c r="AA1720" i="9"/>
  <c r="AE1720" i="9"/>
  <c r="AH1680" i="9"/>
  <c r="AA1680" i="9"/>
  <c r="AE1680" i="9"/>
  <c r="AH1322" i="8"/>
  <c r="AA1322" i="8"/>
  <c r="AE1322" i="8"/>
  <c r="AH1242" i="9"/>
  <c r="AA1242" i="9"/>
  <c r="AE1242" i="9"/>
  <c r="AH1701" i="9"/>
  <c r="AA1701" i="9"/>
  <c r="AE1701" i="9"/>
  <c r="AH1723" i="9"/>
  <c r="AA1723" i="9"/>
  <c r="AE1723" i="9"/>
  <c r="AH1423" i="9"/>
  <c r="AA1423" i="9"/>
  <c r="AE1423" i="9"/>
  <c r="AH23" i="8"/>
  <c r="AZ97" i="8"/>
  <c r="AX97" i="8"/>
  <c r="AH1419" i="9"/>
  <c r="AA1419" i="9"/>
  <c r="AE1419" i="9"/>
  <c r="AH1001" i="8"/>
  <c r="AA1001" i="8"/>
  <c r="AE1001" i="8"/>
  <c r="AH1710" i="9"/>
  <c r="AA1710" i="9"/>
  <c r="AE1710" i="9"/>
  <c r="AH1127" i="9"/>
  <c r="AA1127" i="9"/>
  <c r="AE1127" i="9"/>
  <c r="AH1194" i="9"/>
  <c r="AA1194" i="9"/>
  <c r="AE1194" i="9"/>
  <c r="AH1177" i="9"/>
  <c r="AA1177" i="9"/>
  <c r="AE1177" i="9"/>
  <c r="AH1424" i="8"/>
  <c r="AA1424" i="8"/>
  <c r="AE1424" i="8"/>
  <c r="AZ13" i="9"/>
  <c r="AX13" i="9"/>
  <c r="AH1926" i="9"/>
  <c r="AA1926" i="9"/>
  <c r="AE1926" i="9"/>
  <c r="AH1168" i="9"/>
  <c r="AA1168" i="9"/>
  <c r="AE1168" i="9"/>
  <c r="AH1832" i="8"/>
  <c r="AA1832" i="8"/>
  <c r="AE1832" i="8"/>
  <c r="AH1816" i="8"/>
  <c r="AA1816" i="8"/>
  <c r="AE1816" i="8"/>
  <c r="AH1905" i="9"/>
  <c r="AA1905" i="9"/>
  <c r="AE1905" i="9"/>
  <c r="AH1232" i="8"/>
  <c r="AA1232" i="8"/>
  <c r="AE1232" i="8"/>
  <c r="AH921" i="8"/>
  <c r="AA921" i="8"/>
  <c r="AE921" i="8"/>
  <c r="AH1255" i="8"/>
  <c r="AA1255" i="8"/>
  <c r="AE1255" i="8"/>
  <c r="AH1315" i="8"/>
  <c r="AA1315" i="8"/>
  <c r="AE1315" i="8"/>
  <c r="AH1909" i="9"/>
  <c r="AA1909" i="9"/>
  <c r="AE1909" i="9"/>
  <c r="AZ45" i="9"/>
  <c r="AX45" i="9"/>
  <c r="AH940" i="9"/>
  <c r="AA940" i="9"/>
  <c r="AE940" i="9"/>
  <c r="AH1582" i="9"/>
  <c r="AA1582" i="9"/>
  <c r="AE1582" i="9"/>
  <c r="AH93" i="9"/>
  <c r="AH1618" i="8"/>
  <c r="AA1618" i="8"/>
  <c r="AE1618" i="8"/>
  <c r="AH1913" i="8"/>
  <c r="AA1913" i="8"/>
  <c r="AE1913" i="8"/>
  <c r="AH1288" i="9"/>
  <c r="AA1288" i="9"/>
  <c r="AE1288" i="9"/>
  <c r="AH928" i="9"/>
  <c r="AA928" i="9"/>
  <c r="AE928" i="9"/>
  <c r="AZ57" i="9"/>
  <c r="AX57" i="9"/>
  <c r="AH1416" i="9"/>
  <c r="AA1416" i="9"/>
  <c r="AE1416" i="9"/>
  <c r="AH935" i="9"/>
  <c r="AA935" i="9"/>
  <c r="AE935" i="9"/>
  <c r="AH31" i="9"/>
  <c r="AH1165" i="8"/>
  <c r="AA1165" i="8"/>
  <c r="AE1165" i="8"/>
  <c r="AH1687" i="9"/>
  <c r="AA1687" i="9"/>
  <c r="AE1687" i="9"/>
  <c r="AH1004" i="9"/>
  <c r="AA1004" i="9"/>
  <c r="AE1004" i="9"/>
  <c r="AH1202" i="8"/>
  <c r="AA1202" i="8"/>
  <c r="AE1202" i="8"/>
  <c r="AZ87" i="9"/>
  <c r="AX87" i="9"/>
  <c r="AH1356" i="9"/>
  <c r="AA1356" i="9"/>
  <c r="AE1356" i="9"/>
  <c r="AH1120" i="8"/>
  <c r="AA1120" i="8"/>
  <c r="AE1120" i="8"/>
  <c r="AH982" i="9"/>
  <c r="AA982" i="9"/>
  <c r="AE982" i="9"/>
  <c r="AH1363" i="8"/>
  <c r="AA1363" i="8"/>
  <c r="AE1363" i="8"/>
  <c r="AH1511" i="9"/>
  <c r="AA1511" i="9"/>
  <c r="AE1511" i="9"/>
  <c r="AH1508" i="9"/>
  <c r="AA1508" i="9"/>
  <c r="AE1508" i="9"/>
  <c r="AH127" i="9"/>
  <c r="AH983" i="8"/>
  <c r="AA983" i="8"/>
  <c r="AE983" i="8"/>
  <c r="AH1416" i="8"/>
  <c r="AA1416" i="8"/>
  <c r="AE1416" i="8"/>
  <c r="AH1202" i="9"/>
  <c r="AA1202" i="9"/>
  <c r="AE1202" i="9"/>
  <c r="AH1198" i="8"/>
  <c r="AA1198" i="8"/>
  <c r="AE1198" i="8"/>
  <c r="AH1843" i="9"/>
  <c r="AA1843" i="9"/>
  <c r="AE1843" i="9"/>
  <c r="AH1705" i="9"/>
  <c r="AA1705" i="9"/>
  <c r="AE1705" i="9"/>
  <c r="AH1434" i="9"/>
  <c r="AA1434" i="9"/>
  <c r="AE1434" i="9"/>
  <c r="AH1068" i="9"/>
  <c r="AA1068" i="9"/>
  <c r="AE1068" i="9"/>
  <c r="AH1222" i="8"/>
  <c r="AA1222" i="8"/>
  <c r="AE1222" i="8"/>
  <c r="AH1415" i="8"/>
  <c r="AA1415" i="8"/>
  <c r="AE1415" i="8"/>
  <c r="AH63" i="9"/>
  <c r="AH1765" i="8"/>
  <c r="AA1765" i="8"/>
  <c r="AE1765" i="8"/>
  <c r="AH1854" i="9"/>
  <c r="AA1854" i="9"/>
  <c r="AE1854" i="9"/>
  <c r="AH1226" i="9"/>
  <c r="AA1226" i="9"/>
  <c r="AE1226" i="9"/>
  <c r="AH128" i="8"/>
  <c r="AH1409" i="8"/>
  <c r="AA1409" i="8"/>
  <c r="AE1409" i="8"/>
  <c r="AH1928" i="8"/>
  <c r="AA1928" i="8"/>
  <c r="AE1928" i="8"/>
  <c r="AH1474" i="9"/>
  <c r="AA1474" i="9"/>
  <c r="AE1474" i="9"/>
  <c r="AH1623" i="8"/>
  <c r="AA1623" i="8"/>
  <c r="AE1623" i="8"/>
  <c r="AH1779" i="9"/>
  <c r="AA1779" i="9"/>
  <c r="AE1779" i="9"/>
  <c r="AH1296" i="9"/>
  <c r="AA1296" i="9"/>
  <c r="AE1296" i="9"/>
  <c r="AH1385" i="8"/>
  <c r="AA1385" i="8"/>
  <c r="AE1385" i="8"/>
  <c r="AH1740" i="8"/>
  <c r="AA1740" i="8"/>
  <c r="AE1740" i="8"/>
  <c r="AH1745" i="9"/>
  <c r="AA1745" i="9"/>
  <c r="AE1745" i="9"/>
  <c r="AH26" i="9"/>
  <c r="AH1786" i="9"/>
  <c r="AA1786" i="9"/>
  <c r="AE1786" i="9"/>
  <c r="AH1534" i="9"/>
  <c r="AA1534" i="9"/>
  <c r="AE1534" i="9"/>
  <c r="AH1531" i="8"/>
  <c r="AA1531" i="8"/>
  <c r="AE1531" i="8"/>
  <c r="AH1884" i="8"/>
  <c r="AA1884" i="8"/>
  <c r="AE1884" i="8"/>
  <c r="AZ72" i="9"/>
  <c r="AX72" i="9"/>
  <c r="AH1371" i="9"/>
  <c r="AA1371" i="9"/>
  <c r="AE1371" i="9"/>
  <c r="AH1568" i="8"/>
  <c r="AA1568" i="8"/>
  <c r="AE1568" i="8"/>
  <c r="AH1900" i="8"/>
  <c r="AA1900" i="8"/>
  <c r="AE1900" i="8"/>
  <c r="AH1049" i="9"/>
  <c r="AA1049" i="9"/>
  <c r="AE1049" i="9"/>
  <c r="AH1937" i="9"/>
  <c r="AA1937" i="9"/>
  <c r="AE1937" i="9"/>
  <c r="AH1500" i="9"/>
  <c r="AA1500" i="9"/>
  <c r="AE1500" i="9"/>
  <c r="AH52" i="9"/>
  <c r="AH1139" i="8"/>
  <c r="AA1139" i="8"/>
  <c r="AE1139" i="8"/>
  <c r="AZ78" i="9"/>
  <c r="AX78" i="9"/>
  <c r="AH1719" i="9"/>
  <c r="AA1719" i="9"/>
  <c r="AE1719" i="9"/>
  <c r="AH1100" i="9"/>
  <c r="AA1100" i="9"/>
  <c r="AE1100" i="9"/>
  <c r="AH1338" i="8"/>
  <c r="AA1338" i="8"/>
  <c r="AE1338" i="8"/>
  <c r="AH1519" i="8"/>
  <c r="AA1519" i="8"/>
  <c r="AE1519" i="8"/>
  <c r="AH1892" i="8"/>
  <c r="AA1892" i="8"/>
  <c r="AE1892" i="8"/>
  <c r="AH1426" i="9"/>
  <c r="AA1426" i="9"/>
  <c r="AE1426" i="9"/>
  <c r="AZ54" i="8"/>
  <c r="AX54" i="8"/>
  <c r="AH1684" i="9"/>
  <c r="AA1684" i="9"/>
  <c r="AE1684" i="9"/>
  <c r="AH1647" i="9"/>
  <c r="AA1647" i="9"/>
  <c r="AE1647" i="9"/>
  <c r="AZ10" i="8"/>
  <c r="AX10" i="8"/>
  <c r="AH929" i="8"/>
  <c r="AA929" i="8"/>
  <c r="AE929" i="8"/>
  <c r="AH968" i="8"/>
  <c r="AA968" i="8"/>
  <c r="AE968" i="8"/>
  <c r="AH1056" i="9"/>
  <c r="AA1056" i="9"/>
  <c r="AE1056" i="9"/>
  <c r="AH1901" i="9"/>
  <c r="AA1901" i="9"/>
  <c r="AE1901" i="9"/>
  <c r="AZ31" i="9"/>
  <c r="AX31" i="9"/>
  <c r="AH1258" i="9"/>
  <c r="AA1258" i="9"/>
  <c r="AE1258" i="9"/>
  <c r="AH75" i="9"/>
  <c r="AH120" i="9"/>
  <c r="AH1440" i="8"/>
  <c r="AA1440" i="8"/>
  <c r="AE1440" i="8"/>
  <c r="AH1601" i="8"/>
  <c r="AA1601" i="8"/>
  <c r="AE1601" i="8"/>
  <c r="AH1253" i="9"/>
  <c r="AA1253" i="9"/>
  <c r="AE1253" i="9"/>
  <c r="AZ83" i="9"/>
  <c r="AX83" i="9"/>
  <c r="AH1820" i="9"/>
  <c r="AA1820" i="9"/>
  <c r="AE1820" i="9"/>
  <c r="AH992" i="9"/>
  <c r="AA992" i="9"/>
  <c r="AE992" i="9"/>
  <c r="AH964" i="9"/>
  <c r="AA964" i="9"/>
  <c r="AE964" i="9"/>
  <c r="AH981" i="9"/>
  <c r="AA981" i="9"/>
  <c r="AE981" i="9"/>
  <c r="AH1770" i="9"/>
  <c r="AA1770" i="9"/>
  <c r="AE1770" i="9"/>
  <c r="AZ76" i="9"/>
  <c r="AX76" i="9"/>
  <c r="AZ74" i="9"/>
  <c r="AX74" i="9"/>
  <c r="AH1302" i="9"/>
  <c r="AA1302" i="9"/>
  <c r="AE1302" i="9"/>
  <c r="AH1134" i="9"/>
  <c r="AA1134" i="9"/>
  <c r="AE1134" i="9"/>
  <c r="AH53" i="8"/>
  <c r="AH1539" i="8"/>
  <c r="AA1539" i="8"/>
  <c r="AE1539" i="8"/>
  <c r="AH987" i="9"/>
  <c r="AA987" i="9"/>
  <c r="AE987" i="9"/>
  <c r="AH1547" i="8"/>
  <c r="AA1547" i="8"/>
  <c r="AE1547" i="8"/>
  <c r="AH1779" i="8"/>
  <c r="AA1779" i="8"/>
  <c r="AE1779" i="8"/>
  <c r="AH1764" i="9"/>
  <c r="AA1764" i="9"/>
  <c r="AE1764" i="9"/>
  <c r="AH1941" i="9"/>
  <c r="AA1941" i="9"/>
  <c r="AE1941" i="9"/>
  <c r="AH1340" i="9"/>
  <c r="AA1340" i="9"/>
  <c r="AE1340" i="9"/>
  <c r="AH1913" i="9"/>
  <c r="AA1913" i="9"/>
  <c r="AE1913" i="9"/>
  <c r="AH1369" i="8"/>
  <c r="AA1369" i="8"/>
  <c r="AE1369" i="8"/>
  <c r="AB114" i="9"/>
  <c r="AA114" i="9"/>
  <c r="AH1845" i="8"/>
  <c r="AA1845" i="8"/>
  <c r="AE1845" i="8"/>
  <c r="AH1121" i="8"/>
  <c r="AA1121" i="8"/>
  <c r="AE1121" i="8"/>
  <c r="AA72" i="9"/>
  <c r="AB72" i="9"/>
  <c r="AH41" i="8"/>
  <c r="AH1871" i="8"/>
  <c r="AA1871" i="8"/>
  <c r="AE1871" i="8"/>
  <c r="AA23" i="9"/>
  <c r="AB23" i="9"/>
  <c r="AB96" i="9"/>
  <c r="AA96" i="9"/>
  <c r="AA119" i="8"/>
  <c r="AB119" i="8"/>
  <c r="AA48" i="8"/>
  <c r="AB48" i="8"/>
  <c r="AH1308" i="8"/>
  <c r="AA1308" i="8"/>
  <c r="AE1308" i="8"/>
  <c r="AH1148" i="8"/>
  <c r="AA1148" i="8"/>
  <c r="AE1148" i="8"/>
  <c r="AB55" i="9"/>
  <c r="AA90" i="8"/>
  <c r="AH1657" i="8"/>
  <c r="AA1657" i="8"/>
  <c r="AE1657" i="8"/>
  <c r="AB79" i="8"/>
  <c r="AA79" i="8"/>
  <c r="AA56" i="9"/>
  <c r="AB56" i="9"/>
  <c r="AH1681" i="8"/>
  <c r="AA1681" i="8"/>
  <c r="AE1681" i="8"/>
  <c r="AH1212" i="8"/>
  <c r="AA1212" i="8"/>
  <c r="AE1212" i="8"/>
  <c r="AH947" i="8"/>
  <c r="AA947" i="8"/>
  <c r="AE947" i="8"/>
  <c r="AB32" i="8"/>
  <c r="AA32" i="8"/>
  <c r="AH1027" i="8"/>
  <c r="AA1027" i="8"/>
  <c r="AE1027" i="8"/>
  <c r="AH1673" i="8"/>
  <c r="AA1673" i="8"/>
  <c r="AE1673" i="8"/>
  <c r="AA64" i="8"/>
  <c r="AB64" i="8"/>
  <c r="AH106" i="8"/>
  <c r="AB46" i="9"/>
  <c r="AA46" i="9"/>
  <c r="AB30" i="9"/>
  <c r="AA30" i="9"/>
  <c r="AH1011" i="8"/>
  <c r="AA1011" i="8"/>
  <c r="AE1011" i="8"/>
  <c r="AB90" i="9"/>
  <c r="AA90" i="9"/>
  <c r="AB82" i="9"/>
  <c r="AA82" i="9"/>
  <c r="AE82" i="9"/>
  <c r="AB108" i="9"/>
  <c r="AA108" i="9"/>
  <c r="AH1228" i="8"/>
  <c r="AA1228" i="8"/>
  <c r="AE1228" i="8"/>
  <c r="AH1857" i="8"/>
  <c r="AA1857" i="8"/>
  <c r="AE1857" i="8"/>
  <c r="AH1366" i="8"/>
  <c r="AA1366" i="8"/>
  <c r="AE1366" i="8"/>
  <c r="AA72" i="8"/>
  <c r="AH103" i="8"/>
  <c r="AB60" i="8"/>
  <c r="AA60" i="8"/>
  <c r="AB41" i="9"/>
  <c r="AA41" i="9"/>
  <c r="AH923" i="8"/>
  <c r="AA923" i="8"/>
  <c r="AE923" i="8"/>
  <c r="AH1116" i="8"/>
  <c r="AA1116" i="8"/>
  <c r="AE1116" i="8"/>
  <c r="AZ75" i="9"/>
  <c r="AX75" i="9"/>
  <c r="AH1180" i="8"/>
  <c r="AA1180" i="8"/>
  <c r="AE1180" i="8"/>
  <c r="AH1235" i="9"/>
  <c r="AA1235" i="9"/>
  <c r="AE1235" i="9"/>
  <c r="AH1729" i="9"/>
  <c r="AA1729" i="9"/>
  <c r="AE1729" i="9"/>
  <c r="AH1400" i="9"/>
  <c r="AA1400" i="9"/>
  <c r="AE1400" i="9"/>
  <c r="AH53" i="9"/>
  <c r="AH1825" i="8"/>
  <c r="AA1825" i="8"/>
  <c r="AE1825" i="8"/>
  <c r="AH1182" i="8"/>
  <c r="AA1182" i="8"/>
  <c r="AE1182" i="8"/>
  <c r="AZ61" i="9"/>
  <c r="AX61" i="9"/>
  <c r="AH1500" i="8"/>
  <c r="AA1500" i="8"/>
  <c r="AE1500" i="8"/>
  <c r="AH1881" i="9"/>
  <c r="AA1881" i="9"/>
  <c r="AE1881" i="9"/>
  <c r="AH957" i="8"/>
  <c r="AA957" i="8"/>
  <c r="AE957" i="8"/>
  <c r="AH1489" i="8"/>
  <c r="AA1489" i="8"/>
  <c r="AE1489" i="8"/>
  <c r="AH1857" i="9"/>
  <c r="AA1857" i="9"/>
  <c r="AE1857" i="9"/>
  <c r="AH1596" i="9"/>
  <c r="AA1596" i="9"/>
  <c r="AE1596" i="9"/>
  <c r="AZ103" i="8"/>
  <c r="AX103" i="8"/>
  <c r="AH71" i="8"/>
  <c r="AH969" i="8"/>
  <c r="AA969" i="8"/>
  <c r="AE969" i="8"/>
  <c r="AH1800" i="8"/>
  <c r="AA1800" i="8"/>
  <c r="AE1800" i="8"/>
  <c r="AH1430" i="9"/>
  <c r="AA1430" i="9"/>
  <c r="AE1430" i="9"/>
  <c r="AH1762" i="9"/>
  <c r="AA1762" i="9"/>
  <c r="AE1762" i="9"/>
  <c r="AH42" i="8"/>
  <c r="AH1245" i="8"/>
  <c r="AA1245" i="8"/>
  <c r="AE1245" i="8"/>
  <c r="AH1132" i="8"/>
  <c r="AA1132" i="8"/>
  <c r="AE1132" i="8"/>
  <c r="AH942" i="8"/>
  <c r="AA942" i="8"/>
  <c r="AE942" i="8"/>
  <c r="AZ34" i="8"/>
  <c r="AX34" i="8"/>
  <c r="AH1378" i="8"/>
  <c r="AA1378" i="8"/>
  <c r="AE1378" i="8"/>
  <c r="AH1918" i="8"/>
  <c r="AA1918" i="8"/>
  <c r="AE1918" i="8"/>
  <c r="AH1391" i="9"/>
  <c r="AA1391" i="9"/>
  <c r="AE1391" i="9"/>
  <c r="AH1898" i="9"/>
  <c r="AA1898" i="9"/>
  <c r="AE1898" i="9"/>
  <c r="AA1262" i="9"/>
  <c r="AE1262" i="9"/>
  <c r="AH1003" i="8"/>
  <c r="AA1003" i="8"/>
  <c r="AE1003" i="8"/>
  <c r="AH1181" i="9"/>
  <c r="AA1181" i="9"/>
  <c r="AE1181" i="9"/>
  <c r="AH1173" i="8"/>
  <c r="AA1173" i="8"/>
  <c r="AE1173" i="8"/>
  <c r="AH1413" i="8"/>
  <c r="AA1413" i="8"/>
  <c r="AE1413" i="8"/>
  <c r="AZ109" i="9"/>
  <c r="AX109" i="9"/>
  <c r="AH69" i="9"/>
  <c r="AH1586" i="9"/>
  <c r="AA1586" i="9"/>
  <c r="AE1586" i="9"/>
  <c r="AH43" i="9"/>
  <c r="AH987" i="8"/>
  <c r="AA987" i="8"/>
  <c r="AE987" i="8"/>
  <c r="AZ49" i="9"/>
  <c r="AX49" i="9"/>
  <c r="AH1023" i="9"/>
  <c r="AA1023" i="9"/>
  <c r="AE1023" i="9"/>
  <c r="AH1194" i="8"/>
  <c r="AA1194" i="8"/>
  <c r="AE1194" i="8"/>
  <c r="AH1629" i="9"/>
  <c r="AA1629" i="9"/>
  <c r="AE1629" i="9"/>
  <c r="AH49" i="9"/>
  <c r="AH1261" i="9"/>
  <c r="AA1261" i="9"/>
  <c r="AE1261" i="9"/>
  <c r="AH61" i="9"/>
  <c r="AH67" i="8"/>
  <c r="AH1150" i="9"/>
  <c r="AA1150" i="9"/>
  <c r="AE1150" i="9"/>
  <c r="AH940" i="8"/>
  <c r="AA940" i="8"/>
  <c r="AE940" i="8"/>
  <c r="AH1456" i="8"/>
  <c r="AA1456" i="8"/>
  <c r="AE1456" i="8"/>
  <c r="AH119" i="9"/>
  <c r="AA119" i="9"/>
  <c r="AH1740" i="9"/>
  <c r="AA1740" i="9"/>
  <c r="AE1740" i="9"/>
  <c r="AH1169" i="9"/>
  <c r="AA1169" i="9"/>
  <c r="AE1169" i="9"/>
  <c r="AH988" i="9"/>
  <c r="AA988" i="9"/>
  <c r="AE988" i="9"/>
  <c r="AH74" i="8"/>
  <c r="AZ89" i="8"/>
  <c r="AX89" i="8"/>
  <c r="AH1561" i="8"/>
  <c r="AA1561" i="8"/>
  <c r="AE1561" i="8"/>
  <c r="AH1633" i="8"/>
  <c r="AA1633" i="8"/>
  <c r="AE1633" i="8"/>
  <c r="AH1048" i="9"/>
  <c r="AA1048" i="9"/>
  <c r="AE1048" i="9"/>
  <c r="AH39" i="8"/>
  <c r="AH1578" i="8"/>
  <c r="AA1578" i="8"/>
  <c r="AE1578" i="8"/>
  <c r="AH1660" i="9"/>
  <c r="AA1660" i="9"/>
  <c r="AE1660" i="9"/>
  <c r="AH1022" i="9"/>
  <c r="AA1022" i="9"/>
  <c r="AE1022" i="9"/>
  <c r="AH1012" i="8"/>
  <c r="AA1012" i="8"/>
  <c r="AE1012" i="8"/>
  <c r="AH109" i="8"/>
  <c r="AH1675" i="8"/>
  <c r="AA1675" i="8"/>
  <c r="AE1675" i="8"/>
  <c r="AH1153" i="9"/>
  <c r="AA1153" i="9"/>
  <c r="AE1153" i="9"/>
  <c r="AH1374" i="8"/>
  <c r="AA1374" i="8"/>
  <c r="AE1374" i="8"/>
  <c r="AH37" i="8"/>
  <c r="AH1398" i="8"/>
  <c r="AA1398" i="8"/>
  <c r="AE1398" i="8"/>
  <c r="AH1091" i="9"/>
  <c r="AA1091" i="9"/>
  <c r="AE1091" i="9"/>
  <c r="AH1142" i="8"/>
  <c r="AA1142" i="8"/>
  <c r="AE1142" i="8"/>
  <c r="AZ24" i="9"/>
  <c r="AX24" i="9"/>
  <c r="AH1904" i="8"/>
  <c r="AA1904" i="8"/>
  <c r="AE1904" i="8"/>
  <c r="AH949" i="9"/>
  <c r="AA949" i="9"/>
  <c r="AE949" i="9"/>
  <c r="AH1510" i="8"/>
  <c r="AA1510" i="8"/>
  <c r="AE1510" i="8"/>
  <c r="AH1677" i="9"/>
  <c r="AA1677" i="9"/>
  <c r="AE1677" i="9"/>
  <c r="AH1077" i="9"/>
  <c r="AA1077" i="9"/>
  <c r="AE1077" i="9"/>
  <c r="AH1030" i="9"/>
  <c r="AA1030" i="9"/>
  <c r="AE1030" i="9"/>
  <c r="AH1792" i="9"/>
  <c r="AA1792" i="9"/>
  <c r="AE1792" i="9"/>
  <c r="AH1159" i="9"/>
  <c r="AA1159" i="9"/>
  <c r="AE1159" i="9"/>
  <c r="AH65" i="9"/>
  <c r="AH1065" i="8"/>
  <c r="AA1065" i="8"/>
  <c r="AE1065" i="8"/>
  <c r="AH1613" i="9"/>
  <c r="AA1613" i="9"/>
  <c r="AE1613" i="9"/>
  <c r="AZ4" i="9"/>
  <c r="AX4" i="9"/>
  <c r="AH1831" i="8"/>
  <c r="AA1831" i="8"/>
  <c r="AE1831" i="8"/>
  <c r="AH1883" i="9"/>
  <c r="AA1883" i="9"/>
  <c r="AE1883" i="9"/>
  <c r="AH1928" i="9"/>
  <c r="AA1928" i="9"/>
  <c r="AE1928" i="9"/>
  <c r="AH1185" i="8"/>
  <c r="AA1185" i="8"/>
  <c r="AE1185" i="8"/>
  <c r="AH1289" i="9"/>
  <c r="AA1289" i="9"/>
  <c r="AE1289" i="9"/>
  <c r="AZ91" i="8"/>
  <c r="AX91" i="8"/>
  <c r="AH1104" i="8"/>
  <c r="AA1104" i="8"/>
  <c r="AE1104" i="8"/>
  <c r="AH976" i="9"/>
  <c r="AA976" i="9"/>
  <c r="AE976" i="9"/>
  <c r="AH1773" i="9"/>
  <c r="AA1773" i="9"/>
  <c r="AE1773" i="9"/>
  <c r="AH1787" i="9"/>
  <c r="AA1787" i="9"/>
  <c r="AE1787" i="9"/>
  <c r="AH1511" i="8"/>
  <c r="AA1511" i="8"/>
  <c r="AE1511" i="8"/>
  <c r="AH1777" i="9"/>
  <c r="AA1777" i="9"/>
  <c r="AE1777" i="9"/>
  <c r="AH964" i="8"/>
  <c r="AA964" i="8"/>
  <c r="AE964" i="8"/>
  <c r="AZ82" i="9"/>
  <c r="AX82" i="9"/>
  <c r="AH1431" i="9"/>
  <c r="AA1431" i="9"/>
  <c r="AE1431" i="9"/>
  <c r="AZ35" i="9"/>
  <c r="AX35" i="9"/>
  <c r="AH1464" i="9"/>
  <c r="AA1464" i="9"/>
  <c r="AE1464" i="9"/>
  <c r="AH79" i="9"/>
  <c r="AH62" i="8"/>
  <c r="AB62" i="8"/>
  <c r="AH985" i="8"/>
  <c r="AA985" i="8"/>
  <c r="AE985" i="8"/>
  <c r="AH1893" i="9"/>
  <c r="AA1893" i="9"/>
  <c r="AE1893" i="9"/>
  <c r="AH1695" i="9"/>
  <c r="AA1695" i="9"/>
  <c r="AE1695" i="9"/>
  <c r="AZ71" i="9"/>
  <c r="AX71" i="9"/>
  <c r="AH1678" i="8"/>
  <c r="AA1678" i="8"/>
  <c r="AE1678" i="8"/>
  <c r="AH1686" i="8"/>
  <c r="AA1686" i="8"/>
  <c r="AE1686" i="8"/>
  <c r="AH95" i="9"/>
  <c r="AH1006" i="8"/>
  <c r="AA1006" i="8"/>
  <c r="AE1006" i="8"/>
  <c r="AZ93" i="9"/>
  <c r="AX93" i="9"/>
  <c r="AH1564" i="8"/>
  <c r="AA1564" i="8"/>
  <c r="AE1564" i="8"/>
  <c r="AH1851" i="9"/>
  <c r="AA1851" i="9"/>
  <c r="AE1851" i="9"/>
  <c r="AH1370" i="9"/>
  <c r="AA1370" i="9"/>
  <c r="AE1370" i="9"/>
  <c r="AH45" i="9"/>
  <c r="AA45" i="9"/>
  <c r="AH1768" i="8"/>
  <c r="AA1768" i="8"/>
  <c r="AE1768" i="8"/>
  <c r="AH1734" i="8"/>
  <c r="AA1734" i="8"/>
  <c r="AE1734" i="8"/>
  <c r="AZ80" i="9"/>
  <c r="AX80" i="9"/>
  <c r="AH1471" i="9"/>
  <c r="AA1471" i="9"/>
  <c r="AE1471" i="9"/>
  <c r="AH1700" i="9"/>
  <c r="AA1700" i="9"/>
  <c r="AE1700" i="9"/>
  <c r="AH1549" i="8"/>
  <c r="AA1549" i="8"/>
  <c r="AE1549" i="8"/>
  <c r="AH107" i="9"/>
  <c r="AH939" i="8"/>
  <c r="AA939" i="8"/>
  <c r="AE939" i="8"/>
  <c r="AH1515" i="8"/>
  <c r="AA1515" i="8"/>
  <c r="AE1515" i="8"/>
  <c r="AH1580" i="9"/>
  <c r="AA1580" i="9"/>
  <c r="AE1580" i="9"/>
  <c r="AH1470" i="9"/>
  <c r="AA1470" i="9"/>
  <c r="AE1470" i="9"/>
  <c r="AH1864" i="8"/>
  <c r="AA1864" i="8"/>
  <c r="AE1864" i="8"/>
  <c r="AH1652" i="9"/>
  <c r="AA1652" i="9"/>
  <c r="AE1652" i="9"/>
  <c r="AH65" i="8"/>
  <c r="AH1552" i="9"/>
  <c r="AA1552" i="9"/>
  <c r="AE1552" i="9"/>
  <c r="AH1095" i="8"/>
  <c r="AA1095" i="8"/>
  <c r="AE1095" i="8"/>
  <c r="AH1227" i="9"/>
  <c r="AA1227" i="9"/>
  <c r="AE1227" i="9"/>
  <c r="AZ69" i="9"/>
  <c r="AX69" i="9"/>
  <c r="AH1649" i="9"/>
  <c r="AA1649" i="9"/>
  <c r="AE1649" i="9"/>
  <c r="AH1096" i="9"/>
  <c r="AA1096" i="9"/>
  <c r="AE1096" i="9"/>
  <c r="AH1145" i="8"/>
  <c r="AA1145" i="8"/>
  <c r="AE1145" i="8"/>
  <c r="AH1841" i="8"/>
  <c r="AA1841" i="8"/>
  <c r="AE1841" i="8"/>
  <c r="AH1333" i="9"/>
  <c r="AA1333" i="9"/>
  <c r="AE1333" i="9"/>
  <c r="AH1600" i="9"/>
  <c r="AA1600" i="9"/>
  <c r="AE1600" i="9"/>
  <c r="AH1007" i="9"/>
  <c r="AA1007" i="9"/>
  <c r="AE1007" i="9"/>
  <c r="AH83" i="8"/>
  <c r="AH1483" i="9"/>
  <c r="AA1483" i="9"/>
  <c r="AE1483" i="9"/>
  <c r="AH67" i="9"/>
  <c r="AH920" i="8"/>
  <c r="AA920" i="8"/>
  <c r="AE920" i="8"/>
  <c r="AH1356" i="8"/>
  <c r="AA1356" i="8"/>
  <c r="AE1356" i="8"/>
  <c r="AH1476" i="9"/>
  <c r="AA1476" i="9"/>
  <c r="AE1476" i="9"/>
  <c r="AH1922" i="9"/>
  <c r="AA1922" i="9"/>
  <c r="AE1922" i="9"/>
  <c r="AH1407" i="9"/>
  <c r="AA1407" i="9"/>
  <c r="AE1407" i="9"/>
  <c r="AH1469" i="9"/>
  <c r="AA1469" i="9"/>
  <c r="AE1469" i="9"/>
  <c r="AH1144" i="9"/>
  <c r="AA1144" i="9"/>
  <c r="AE1144" i="9"/>
  <c r="AH117" i="9"/>
  <c r="AH961" i="8"/>
  <c r="AA961" i="8"/>
  <c r="AE961" i="8"/>
  <c r="AH1300" i="8"/>
  <c r="AA1300" i="8"/>
  <c r="AE1300" i="8"/>
  <c r="AH1848" i="8"/>
  <c r="AA1848" i="8"/>
  <c r="AE1848" i="8"/>
  <c r="AH1055" i="8"/>
  <c r="AA1055" i="8"/>
  <c r="AE1055" i="8"/>
  <c r="AH1580" i="8"/>
  <c r="AA1580" i="8"/>
  <c r="AE1580" i="8"/>
  <c r="AH1905" i="8"/>
  <c r="AA1905" i="8"/>
  <c r="AE1905" i="8"/>
  <c r="AH1516" i="9"/>
  <c r="AA1516" i="9"/>
  <c r="AE1516" i="9"/>
  <c r="AH932" i="9"/>
  <c r="AA932" i="9"/>
  <c r="AE932" i="9"/>
  <c r="AH49" i="8"/>
  <c r="AH1210" i="8"/>
  <c r="AA1210" i="8"/>
  <c r="AE1210" i="8"/>
  <c r="AH1529" i="8"/>
  <c r="AA1529" i="8"/>
  <c r="AE1529" i="8"/>
  <c r="AH1822" i="8"/>
  <c r="AA1822" i="8"/>
  <c r="AE1822" i="8"/>
  <c r="AH34" i="9"/>
  <c r="AH1885" i="9"/>
  <c r="AA1885" i="9"/>
  <c r="AE1885" i="9"/>
  <c r="AH1549" i="9"/>
  <c r="AA1549" i="9"/>
  <c r="AE1549" i="9"/>
  <c r="AH29" i="8"/>
  <c r="AH921" i="9"/>
  <c r="AA921" i="9"/>
  <c r="AE921" i="9"/>
  <c r="AH1643" i="9"/>
  <c r="AA1643" i="9"/>
  <c r="AE1643" i="9"/>
  <c r="AH1526" i="9"/>
  <c r="AA1526" i="9"/>
  <c r="AE1526" i="9"/>
  <c r="AH71" i="9"/>
  <c r="AH1771" i="8"/>
  <c r="AA1771" i="8"/>
  <c r="AE1771" i="8"/>
  <c r="AH1555" i="9"/>
  <c r="AA1555" i="9"/>
  <c r="AE1555" i="9"/>
  <c r="AZ100" i="8"/>
  <c r="AX100" i="8"/>
  <c r="AH1100" i="8"/>
  <c r="AA1100" i="8"/>
  <c r="AE1100" i="8"/>
  <c r="AH1801" i="8"/>
  <c r="AA1801" i="8"/>
  <c r="AE1801" i="8"/>
  <c r="AH1719" i="8"/>
  <c r="AA1719" i="8"/>
  <c r="AE1719" i="8"/>
  <c r="AH1914" i="9"/>
  <c r="AA1914" i="9"/>
  <c r="AE1914" i="9"/>
  <c r="AH1521" i="8"/>
  <c r="AA1521" i="8"/>
  <c r="AE1521" i="8"/>
  <c r="AZ23" i="8"/>
  <c r="AX23" i="8"/>
  <c r="AH1224" i="8"/>
  <c r="AA1224" i="8"/>
  <c r="AE1224" i="8"/>
  <c r="AH1417" i="8"/>
  <c r="AA1417" i="8"/>
  <c r="AE1417" i="8"/>
  <c r="AH1693" i="8"/>
  <c r="AA1693" i="8"/>
  <c r="AE1693" i="8"/>
  <c r="AH1021" i="9"/>
  <c r="AA1021" i="9"/>
  <c r="AE1021" i="9"/>
  <c r="AH1218" i="8"/>
  <c r="AA1218" i="8"/>
  <c r="AE1218" i="8"/>
  <c r="AH1591" i="8"/>
  <c r="AA1591" i="8"/>
  <c r="AE1591" i="8"/>
  <c r="AH1702" i="8"/>
  <c r="AA1702" i="8"/>
  <c r="AE1702" i="8"/>
  <c r="AH1813" i="9"/>
  <c r="AA1813" i="9"/>
  <c r="AE1813" i="9"/>
  <c r="AH1602" i="9"/>
  <c r="AA1602" i="9"/>
  <c r="AE1602" i="9"/>
  <c r="AH1478" i="9"/>
  <c r="AA1478" i="9"/>
  <c r="AE1478" i="9"/>
  <c r="AZ40" i="8"/>
  <c r="AX40" i="8"/>
  <c r="AH126" i="8"/>
  <c r="AH1886" i="8"/>
  <c r="AA1886" i="8"/>
  <c r="AE1886" i="8"/>
  <c r="AZ65" i="9"/>
  <c r="AX65" i="9"/>
  <c r="AH1806" i="9"/>
  <c r="AA1806" i="9"/>
  <c r="AE1806" i="9"/>
  <c r="AZ92" i="8"/>
  <c r="AX92" i="8"/>
  <c r="AH1031" i="8"/>
  <c r="AA1031" i="8"/>
  <c r="AE1031" i="8"/>
  <c r="AH1435" i="8"/>
  <c r="AA1435" i="8"/>
  <c r="AE1435" i="8"/>
  <c r="AH1455" i="8"/>
  <c r="AA1455" i="8"/>
  <c r="AE1455" i="8"/>
  <c r="AH1694" i="8"/>
  <c r="AA1694" i="8"/>
  <c r="AE1694" i="8"/>
  <c r="AH1157" i="8"/>
  <c r="AA1157" i="8"/>
  <c r="AE1157" i="8"/>
  <c r="AH1662" i="8"/>
  <c r="AA1662" i="8"/>
  <c r="AE1662" i="8"/>
  <c r="AH1784" i="8"/>
  <c r="AA1784" i="8"/>
  <c r="AE1784" i="8"/>
  <c r="AH103" i="9"/>
  <c r="AH1236" i="9"/>
  <c r="AA1236" i="9"/>
  <c r="AE1236" i="9"/>
  <c r="AH1566" i="9"/>
  <c r="AA1566" i="9"/>
  <c r="AE1566" i="9"/>
  <c r="AH135" i="8"/>
  <c r="AH950" i="8"/>
  <c r="AA950" i="8"/>
  <c r="AE950" i="8"/>
  <c r="AH1304" i="8"/>
  <c r="AA1304" i="8"/>
  <c r="AE1304" i="8"/>
  <c r="AH1903" i="8"/>
  <c r="AA1903" i="8"/>
  <c r="AE1903" i="8"/>
  <c r="AH943" i="8"/>
  <c r="AA943" i="8"/>
  <c r="AE943" i="8"/>
  <c r="AH1876" i="9"/>
  <c r="AA1876" i="9"/>
  <c r="AE1876" i="9"/>
  <c r="AH1368" i="9"/>
  <c r="AA1368" i="9"/>
  <c r="AE1368" i="9"/>
  <c r="AH42" i="9"/>
  <c r="AH89" i="8"/>
  <c r="AH1350" i="8"/>
  <c r="AA1350" i="8"/>
  <c r="AE1350" i="8"/>
  <c r="AH1894" i="8"/>
  <c r="AA1894" i="8"/>
  <c r="AE1894" i="8"/>
  <c r="AH1477" i="9"/>
  <c r="AA1477" i="9"/>
  <c r="AE1477" i="9"/>
  <c r="AZ2" i="8"/>
  <c r="AX2" i="8"/>
  <c r="AH1064" i="8"/>
  <c r="AA1064" i="8"/>
  <c r="AE1064" i="8"/>
  <c r="AH1771" i="9"/>
  <c r="AA1771" i="9"/>
  <c r="AE1771" i="9"/>
  <c r="AH1919" i="9"/>
  <c r="AA1919" i="9"/>
  <c r="AE1919" i="9"/>
  <c r="AH1625" i="9"/>
  <c r="AA1625" i="9"/>
  <c r="AE1625" i="9"/>
  <c r="AH1379" i="9"/>
  <c r="AA1379" i="9"/>
  <c r="AE1379" i="9"/>
  <c r="AH1055" i="9"/>
  <c r="AA1055" i="9"/>
  <c r="AE1055" i="9"/>
  <c r="AH1267" i="9"/>
  <c r="AA1267" i="9"/>
  <c r="AE1267" i="9"/>
  <c r="AH81" i="8"/>
  <c r="AH1749" i="8"/>
  <c r="AA1749" i="8"/>
  <c r="AE1749" i="8"/>
  <c r="AH1890" i="9"/>
  <c r="AA1890" i="9"/>
  <c r="AE1890" i="9"/>
  <c r="AH1491" i="9"/>
  <c r="AA1491" i="9"/>
  <c r="AE1491" i="9"/>
  <c r="AH1054" i="9"/>
  <c r="AA1054" i="9"/>
  <c r="AE1054" i="9"/>
  <c r="AH1009" i="8"/>
  <c r="AA1009" i="8"/>
  <c r="AE1009" i="8"/>
  <c r="AH116" i="8"/>
  <c r="AH1103" i="8"/>
  <c r="AA1103" i="8"/>
  <c r="AE1103" i="8"/>
  <c r="AH1475" i="8"/>
  <c r="AA1475" i="8"/>
  <c r="AE1475" i="8"/>
  <c r="AH1557" i="8"/>
  <c r="AA1557" i="8"/>
  <c r="AE1557" i="8"/>
  <c r="AH1152" i="9"/>
  <c r="AA1152" i="9"/>
  <c r="AE1152" i="9"/>
  <c r="AH1294" i="8"/>
  <c r="AA1294" i="8"/>
  <c r="AE1294" i="8"/>
  <c r="AH1626" i="8"/>
  <c r="AA1626" i="8"/>
  <c r="AE1626" i="8"/>
  <c r="AH1715" i="8"/>
  <c r="AA1715" i="8"/>
  <c r="AE1715" i="8"/>
  <c r="AH1201" i="9"/>
  <c r="AA1201" i="9"/>
  <c r="AE1201" i="9"/>
  <c r="AH1675" i="9"/>
  <c r="AA1675" i="9"/>
  <c r="AE1675" i="9"/>
  <c r="AH1221" i="9"/>
  <c r="AA1221" i="9"/>
  <c r="AE1221" i="9"/>
  <c r="AH1524" i="9"/>
  <c r="AA1524" i="9"/>
  <c r="AE1524" i="9"/>
  <c r="AH1546" i="8"/>
  <c r="AA1546" i="8"/>
  <c r="AE1546" i="8"/>
  <c r="AH1326" i="9"/>
  <c r="AA1326" i="9"/>
  <c r="AE1326" i="9"/>
  <c r="AH98" i="8"/>
  <c r="AH909" i="8"/>
  <c r="AA909" i="8"/>
  <c r="AE909" i="8"/>
  <c r="AH1880" i="9"/>
  <c r="AA1880" i="9"/>
  <c r="AE1880" i="9"/>
  <c r="AH1393" i="9"/>
  <c r="AA1393" i="9"/>
  <c r="AE1393" i="9"/>
  <c r="AH1244" i="9"/>
  <c r="AA1244" i="9"/>
  <c r="AE1244" i="9"/>
  <c r="AH1222" i="9"/>
  <c r="AA1222" i="9"/>
  <c r="AE1222" i="9"/>
  <c r="AH941" i="8"/>
  <c r="AA941" i="8"/>
  <c r="AE941" i="8"/>
  <c r="AH1225" i="8"/>
  <c r="AA1225" i="8"/>
  <c r="AE1225" i="8"/>
  <c r="AH1256" i="8"/>
  <c r="AA1256" i="8"/>
  <c r="AE1256" i="8"/>
  <c r="AH1762" i="8"/>
  <c r="AA1762" i="8"/>
  <c r="AE1762" i="8"/>
  <c r="AH926" i="9"/>
  <c r="AA926" i="9"/>
  <c r="AE926" i="9"/>
  <c r="AH1120" i="9"/>
  <c r="AA1120" i="9"/>
  <c r="AE1120" i="9"/>
  <c r="AH1612" i="9"/>
  <c r="AA1612" i="9"/>
  <c r="AE1612" i="9"/>
  <c r="AH1336" i="9"/>
  <c r="AA1336" i="9"/>
  <c r="AE1336" i="9"/>
  <c r="AA124" i="9"/>
  <c r="AB124" i="9"/>
  <c r="AA60" i="9"/>
  <c r="AB60" i="9"/>
  <c r="AB30" i="8"/>
  <c r="AA56" i="8"/>
  <c r="AB56" i="8"/>
  <c r="AA102" i="8"/>
  <c r="AB102" i="8"/>
  <c r="AA50" i="9"/>
  <c r="AB50" i="9"/>
  <c r="AB105" i="8"/>
  <c r="AA105" i="8"/>
  <c r="AA37" i="9"/>
  <c r="AB37" i="9"/>
  <c r="AA98" i="9"/>
  <c r="AA83" i="9"/>
  <c r="AB83" i="9"/>
  <c r="AA31" i="8"/>
  <c r="AB31" i="8"/>
  <c r="AB124" i="8"/>
  <c r="AA96" i="8"/>
  <c r="AB96" i="8"/>
  <c r="AB63" i="8"/>
  <c r="AA63" i="8"/>
  <c r="AA43" i="8"/>
  <c r="AB43" i="8"/>
  <c r="AA85" i="9"/>
  <c r="AE85" i="9"/>
  <c r="AB85" i="9"/>
  <c r="AA26" i="8"/>
  <c r="AB26" i="8"/>
  <c r="AA125" i="8"/>
  <c r="AB99" i="9"/>
  <c r="AA27" i="9"/>
  <c r="AB27" i="9"/>
  <c r="AA95" i="8"/>
  <c r="AB95" i="8"/>
  <c r="AB1367" i="9"/>
  <c r="AA1367" i="9"/>
  <c r="AE1367" i="9"/>
  <c r="AH133" i="8"/>
  <c r="AA133" i="8"/>
  <c r="AA85" i="8"/>
  <c r="AD85" i="8"/>
  <c r="AA106" i="9"/>
  <c r="AB106" i="9"/>
  <c r="AA21" i="9"/>
  <c r="AB21" i="9"/>
  <c r="AA108" i="8"/>
  <c r="AB108" i="8"/>
  <c r="AB55" i="8"/>
  <c r="AB93" i="8"/>
  <c r="AA93" i="8"/>
  <c r="AA84" i="9"/>
  <c r="AE84" i="9"/>
  <c r="AB84" i="9"/>
  <c r="AH1310" i="8"/>
  <c r="AA1310" i="8"/>
  <c r="AE1310" i="8"/>
  <c r="AH1414" i="8"/>
  <c r="AA1414" i="8"/>
  <c r="AE1414" i="8"/>
  <c r="AH1496" i="9"/>
  <c r="AA1496" i="9"/>
  <c r="AE1496" i="9"/>
  <c r="AH1923" i="9"/>
  <c r="AA1923" i="9"/>
  <c r="AE1923" i="9"/>
  <c r="AH1404" i="9"/>
  <c r="AA1404" i="9"/>
  <c r="AE1404" i="9"/>
  <c r="AH1291" i="9"/>
  <c r="AA1291" i="9"/>
  <c r="AE1291" i="9"/>
  <c r="AH963" i="9"/>
  <c r="AA963" i="9"/>
  <c r="AE963" i="9"/>
  <c r="AH1381" i="8"/>
  <c r="AA1381" i="8"/>
  <c r="AE1381" i="8"/>
  <c r="AH1556" i="8"/>
  <c r="AA1556" i="8"/>
  <c r="AE1556" i="8"/>
  <c r="AH1251" i="8"/>
  <c r="AA1251" i="8"/>
  <c r="AE1251" i="8"/>
  <c r="AE1848" i="9"/>
  <c r="AH88" i="9"/>
  <c r="AB88" i="9"/>
  <c r="AH1008" i="9"/>
  <c r="AA1008" i="9"/>
  <c r="AE1008" i="9"/>
  <c r="AH1107" i="9"/>
  <c r="AA1107" i="9"/>
  <c r="AE1107" i="9"/>
  <c r="AH123" i="8"/>
  <c r="AH1423" i="8"/>
  <c r="AA1423" i="8"/>
  <c r="AE1423" i="8"/>
  <c r="AH1878" i="9"/>
  <c r="AA1878" i="9"/>
  <c r="AE1878" i="9"/>
  <c r="AH1529" i="9"/>
  <c r="AA1529" i="9"/>
  <c r="AE1529" i="9"/>
  <c r="AH1138" i="9"/>
  <c r="AA1138" i="9"/>
  <c r="AE1138" i="9"/>
  <c r="AH1911" i="9"/>
  <c r="AA1911" i="9"/>
  <c r="AE1911" i="9"/>
  <c r="AH1461" i="9"/>
  <c r="AA1461" i="9"/>
  <c r="AE1461" i="9"/>
  <c r="AH1328" i="9"/>
  <c r="AA1328" i="9"/>
  <c r="AE1328" i="9"/>
  <c r="AH1895" i="9"/>
  <c r="AA1895" i="9"/>
  <c r="AE1895" i="9"/>
  <c r="AZ35" i="8"/>
  <c r="AX35" i="8"/>
  <c r="AH954" i="8"/>
  <c r="AA954" i="8"/>
  <c r="AE954" i="8"/>
  <c r="AH1717" i="8"/>
  <c r="AA1717" i="8"/>
  <c r="AE1717" i="8"/>
  <c r="AH1546" i="9"/>
  <c r="AA1546" i="9"/>
  <c r="AE1546" i="9"/>
  <c r="AH1292" i="9"/>
  <c r="AA1292" i="9"/>
  <c r="AE1292" i="9"/>
  <c r="AH1313" i="8"/>
  <c r="AA1313" i="8"/>
  <c r="AE1313" i="8"/>
  <c r="AH1088" i="8"/>
  <c r="AA1088" i="8"/>
  <c r="AE1088" i="8"/>
  <c r="AH1860" i="8"/>
  <c r="AA1860" i="8"/>
  <c r="AE1860" i="8"/>
  <c r="AH929" i="9"/>
  <c r="AA929" i="9"/>
  <c r="AE929" i="9"/>
  <c r="AH994" i="8"/>
  <c r="AA994" i="8"/>
  <c r="AE994" i="8"/>
  <c r="AH958" i="9"/>
  <c r="AA958" i="9"/>
  <c r="AE958" i="9"/>
  <c r="AZ37" i="9"/>
  <c r="AX37" i="9"/>
  <c r="AH1039" i="9"/>
  <c r="AA1039" i="9"/>
  <c r="AE1039" i="9"/>
  <c r="AH1743" i="8"/>
  <c r="AA1743" i="8"/>
  <c r="AE1743" i="8"/>
  <c r="AH1110" i="9"/>
  <c r="AA1110" i="9"/>
  <c r="AE1110" i="9"/>
  <c r="AZ84" i="8"/>
  <c r="AX84" i="8"/>
  <c r="AH1018" i="8"/>
  <c r="AA1018" i="8"/>
  <c r="AE1018" i="8"/>
  <c r="AH1733" i="8"/>
  <c r="AA1733" i="8"/>
  <c r="AE1733" i="8"/>
  <c r="AH1338" i="9"/>
  <c r="AA1338" i="9"/>
  <c r="AE1338" i="9"/>
  <c r="AH1410" i="9"/>
  <c r="AA1410" i="9"/>
  <c r="AE1410" i="9"/>
  <c r="AH1056" i="8"/>
  <c r="AA1056" i="8"/>
  <c r="AE1056" i="8"/>
  <c r="AH1031" i="9"/>
  <c r="AA1031" i="9"/>
  <c r="AE1031" i="9"/>
  <c r="AH1300" i="9"/>
  <c r="AA1300" i="9"/>
  <c r="AE1300" i="9"/>
  <c r="AH1504" i="9"/>
  <c r="AA1504" i="9"/>
  <c r="AE1504" i="9"/>
  <c r="AH919" i="9"/>
  <c r="AA919" i="9"/>
  <c r="AE919" i="9"/>
  <c r="AH1724" i="9"/>
  <c r="AA1724" i="9"/>
  <c r="AE1724" i="9"/>
  <c r="AH1435" i="9"/>
  <c r="AA1435" i="9"/>
  <c r="AE1435" i="9"/>
  <c r="AH1486" i="9"/>
  <c r="AA1486" i="9"/>
  <c r="AE1486" i="9"/>
  <c r="AH1658" i="9"/>
  <c r="AA1658" i="9"/>
  <c r="AE1658" i="9"/>
  <c r="AH1849" i="9"/>
  <c r="AA1849" i="9"/>
  <c r="AE1849" i="9"/>
  <c r="AH991" i="9"/>
  <c r="AA991" i="9"/>
  <c r="AE991" i="9"/>
  <c r="AZ90" i="8"/>
  <c r="AX90" i="8"/>
  <c r="AH1318" i="8"/>
  <c r="AA1318" i="8"/>
  <c r="AE1318" i="8"/>
  <c r="AH1615" i="8"/>
  <c r="AA1615" i="8"/>
  <c r="AE1615" i="8"/>
  <c r="AH1125" i="8"/>
  <c r="AA1125" i="8"/>
  <c r="AE1125" i="8"/>
  <c r="AH91" i="8"/>
  <c r="AZ98" i="8"/>
  <c r="AX98" i="8"/>
  <c r="AH1699" i="9"/>
  <c r="AA1699" i="9"/>
  <c r="AE1699" i="9"/>
  <c r="AH1455" i="9"/>
  <c r="AA1455" i="9"/>
  <c r="AE1455" i="9"/>
  <c r="AH1336" i="8"/>
  <c r="AA1336" i="8"/>
  <c r="AE1336" i="8"/>
  <c r="AH1906" i="9"/>
  <c r="AA1906" i="9"/>
  <c r="AE1906" i="9"/>
  <c r="AH62" i="9"/>
  <c r="AH1495" i="9"/>
  <c r="AA1495" i="9"/>
  <c r="AE1495" i="9"/>
  <c r="AH1372" i="8"/>
  <c r="AA1372" i="8"/>
  <c r="AE1372" i="8"/>
  <c r="AH1917" i="8"/>
  <c r="AA1917" i="8"/>
  <c r="AE1917" i="8"/>
  <c r="AH1606" i="9"/>
  <c r="AA1606" i="9"/>
  <c r="AE1606" i="9"/>
  <c r="AH1409" i="9"/>
  <c r="AA1409" i="9"/>
  <c r="AE1409" i="9"/>
  <c r="AZ102" i="8"/>
  <c r="AX102" i="8"/>
  <c r="AH1852" i="8"/>
  <c r="AA1852" i="8"/>
  <c r="AE1852" i="8"/>
  <c r="AH1266" i="9"/>
  <c r="AA1266" i="9"/>
  <c r="AE1266" i="9"/>
  <c r="AH1659" i="9"/>
  <c r="AA1659" i="9"/>
  <c r="AE1659" i="9"/>
  <c r="AH1492" i="8"/>
  <c r="AA1492" i="8"/>
  <c r="AE1492" i="8"/>
  <c r="AH1811" i="8"/>
  <c r="AA1811" i="8"/>
  <c r="AE1811" i="8"/>
  <c r="AH1186" i="9"/>
  <c r="AA1186" i="9"/>
  <c r="AE1186" i="9"/>
  <c r="AH91" i="9"/>
  <c r="AH1275" i="8"/>
  <c r="AA1275" i="8"/>
  <c r="AE1275" i="8"/>
  <c r="AH1255" i="9"/>
  <c r="AA1255" i="9"/>
  <c r="AE1255" i="9"/>
  <c r="AH1777" i="8"/>
  <c r="AA1777" i="8"/>
  <c r="AE1777" i="8"/>
  <c r="AH956" i="8"/>
  <c r="AA956" i="8"/>
  <c r="AE956" i="8"/>
  <c r="AH1879" i="9"/>
  <c r="AA1879" i="9"/>
  <c r="AE1879" i="9"/>
  <c r="AH1268" i="9"/>
  <c r="AA1268" i="9"/>
  <c r="AE1268" i="9"/>
  <c r="AH1273" i="8"/>
  <c r="AA1273" i="8"/>
  <c r="AE1273" i="8"/>
  <c r="AH1692" i="9"/>
  <c r="AA1692" i="9"/>
  <c r="AE1692" i="9"/>
  <c r="AH1830" i="9"/>
  <c r="AA1830" i="9"/>
  <c r="AE1830" i="9"/>
  <c r="AH1847" i="8"/>
  <c r="AA1847" i="8"/>
  <c r="AE1847" i="8"/>
  <c r="AH1115" i="9"/>
  <c r="AA1115" i="9"/>
  <c r="AE1115" i="9"/>
  <c r="AH1411" i="9"/>
  <c r="AA1411" i="9"/>
  <c r="AE1411" i="9"/>
  <c r="AH1651" i="8"/>
  <c r="AA1651" i="8"/>
  <c r="AE1651" i="8"/>
  <c r="AH1262" i="8"/>
  <c r="AA1262" i="8"/>
  <c r="AE1262" i="8"/>
  <c r="AH1727" i="9"/>
  <c r="AA1727" i="9"/>
  <c r="AE1727" i="9"/>
  <c r="AH1026" i="8"/>
  <c r="AA1026" i="8"/>
  <c r="AE1026" i="8"/>
  <c r="AH54" i="8"/>
  <c r="AZ111" i="8"/>
  <c r="AX111" i="8"/>
  <c r="AH1323" i="8"/>
  <c r="AA1323" i="8"/>
  <c r="AE1323" i="8"/>
  <c r="AH1225" i="9"/>
  <c r="AA1225" i="9"/>
  <c r="AE1225" i="9"/>
  <c r="AH1608" i="8"/>
  <c r="AA1608" i="8"/>
  <c r="AE1608" i="8"/>
  <c r="AH1386" i="8"/>
  <c r="AA1386" i="8"/>
  <c r="AE1386" i="8"/>
  <c r="AH1196" i="9"/>
  <c r="AA1196" i="9"/>
  <c r="AE1196" i="9"/>
  <c r="AH1135" i="9"/>
  <c r="AA1135" i="9"/>
  <c r="AE1135" i="9"/>
  <c r="AH1752" i="8"/>
  <c r="AA1752" i="8"/>
  <c r="AE1752" i="8"/>
  <c r="AH1010" i="9"/>
  <c r="AA1010" i="9"/>
  <c r="AE1010" i="9"/>
  <c r="AH1077" i="8"/>
  <c r="AA1077" i="8"/>
  <c r="AE1077" i="8"/>
  <c r="AH1595" i="8"/>
  <c r="AA1595" i="8"/>
  <c r="AE1595" i="8"/>
  <c r="AH1877" i="8"/>
  <c r="AA1877" i="8"/>
  <c r="AE1877" i="8"/>
  <c r="AH1420" i="8"/>
  <c r="AA1420" i="8"/>
  <c r="AE1420" i="8"/>
  <c r="AH1570" i="9"/>
  <c r="AA1570" i="9"/>
  <c r="AE1570" i="9"/>
  <c r="AH105" i="9"/>
  <c r="AH998" i="8"/>
  <c r="AA998" i="8"/>
  <c r="AE998" i="8"/>
  <c r="AH1668" i="8"/>
  <c r="AA1668" i="8"/>
  <c r="AE1668" i="8"/>
  <c r="AH914" i="9"/>
  <c r="AA914" i="9"/>
  <c r="AE914" i="9"/>
  <c r="AH1206" i="8"/>
  <c r="AA1206" i="8"/>
  <c r="AE1206" i="8"/>
  <c r="AH1245" i="9"/>
  <c r="AA1245" i="9"/>
  <c r="AE1245" i="9"/>
  <c r="AH1703" i="9"/>
  <c r="AA1703" i="9"/>
  <c r="AE1703" i="9"/>
  <c r="AH1016" i="8"/>
  <c r="AA1016" i="8"/>
  <c r="AE1016" i="8"/>
  <c r="AH1450" i="9"/>
  <c r="AA1450" i="9"/>
  <c r="AE1450" i="9"/>
  <c r="AH1267" i="8"/>
  <c r="AA1267" i="8"/>
  <c r="AE1267" i="8"/>
  <c r="AH1769" i="9"/>
  <c r="AA1769" i="9"/>
  <c r="AE1769" i="9"/>
  <c r="AH1844" i="9"/>
  <c r="AA1844" i="9"/>
  <c r="AE1844" i="9"/>
  <c r="AH1654" i="9"/>
  <c r="AA1654" i="9"/>
  <c r="AE1654" i="9"/>
  <c r="AH1266" i="8"/>
  <c r="AA1266" i="8"/>
  <c r="AE1266" i="8"/>
  <c r="AH1868" i="8"/>
  <c r="AA1868" i="8"/>
  <c r="AE1868" i="8"/>
  <c r="AZ106" i="9"/>
  <c r="AX106" i="9"/>
  <c r="AH908" i="8"/>
  <c r="AA908" i="8"/>
  <c r="AE908" i="8"/>
  <c r="AH1073" i="9"/>
  <c r="AA1073" i="9"/>
  <c r="AE1073" i="9"/>
  <c r="AH1558" i="8"/>
  <c r="AA1558" i="8"/>
  <c r="AE1558" i="8"/>
  <c r="AZ46" i="9"/>
  <c r="AX46" i="9"/>
  <c r="AH1185" i="9"/>
  <c r="AA1185" i="9"/>
  <c r="AE1185" i="9"/>
  <c r="AH1562" i="9"/>
  <c r="AA1562" i="9"/>
  <c r="AE1562" i="9"/>
  <c r="AH1219" i="8"/>
  <c r="AA1219" i="8"/>
  <c r="AE1219" i="8"/>
  <c r="AH934" i="8"/>
  <c r="AA934" i="8"/>
  <c r="AE934" i="8"/>
  <c r="AH1451" i="8"/>
  <c r="AA1451" i="8"/>
  <c r="AE1451" i="8"/>
  <c r="AH1059" i="9"/>
  <c r="AA1059" i="9"/>
  <c r="AE1059" i="9"/>
  <c r="AH983" i="9"/>
  <c r="AA983" i="9"/>
  <c r="AE983" i="9"/>
  <c r="AH1907" i="9"/>
  <c r="AA1907" i="9"/>
  <c r="AE1907" i="9"/>
  <c r="AH1106" i="9"/>
  <c r="AA1106" i="9"/>
  <c r="AE1106" i="9"/>
  <c r="AZ112" i="8"/>
  <c r="AX112" i="8"/>
  <c r="AH1291" i="8"/>
  <c r="AA1291" i="8"/>
  <c r="AE1291" i="8"/>
  <c r="AH1856" i="9"/>
  <c r="AA1856" i="9"/>
  <c r="AE1856" i="9"/>
  <c r="AH1439" i="8"/>
  <c r="AA1439" i="8"/>
  <c r="AE1439" i="8"/>
  <c r="AH1436" i="8"/>
  <c r="AA1436" i="8"/>
  <c r="AE1436" i="8"/>
  <c r="AH1238" i="9"/>
  <c r="AA1238" i="9"/>
  <c r="AE1238" i="9"/>
  <c r="AZ86" i="9"/>
  <c r="AX86" i="9"/>
  <c r="AH1502" i="8"/>
  <c r="AA1502" i="8"/>
  <c r="AE1502" i="8"/>
  <c r="AH1139" i="9"/>
  <c r="AA1139" i="9"/>
  <c r="AE1139" i="9"/>
  <c r="AH129" i="8"/>
  <c r="AH1526" i="8"/>
  <c r="AA1526" i="8"/>
  <c r="AE1526" i="8"/>
  <c r="AH1945" i="8"/>
  <c r="AA1945" i="8"/>
  <c r="AE1945" i="8"/>
  <c r="AH1816" i="9"/>
  <c r="AA1816" i="9"/>
  <c r="AE1816" i="9"/>
  <c r="AH917" i="9"/>
  <c r="AA917" i="9"/>
  <c r="AE917" i="9"/>
  <c r="AH924" i="8"/>
  <c r="AA924" i="8"/>
  <c r="AE924" i="8"/>
  <c r="AZ2" i="9"/>
  <c r="AX2" i="9"/>
  <c r="AH1865" i="9"/>
  <c r="AA1865" i="9"/>
  <c r="AE1865" i="9"/>
  <c r="AH1351" i="9"/>
  <c r="AA1351" i="9"/>
  <c r="AE1351" i="9"/>
  <c r="AH1193" i="9"/>
  <c r="AA1193" i="9"/>
  <c r="AE1193" i="9"/>
  <c r="AH933" i="9"/>
  <c r="AA933" i="9"/>
  <c r="AE933" i="9"/>
  <c r="AH1447" i="8"/>
  <c r="AA1447" i="8"/>
  <c r="AE1447" i="8"/>
  <c r="AH1731" i="9"/>
  <c r="AA1731" i="9"/>
  <c r="AE1731" i="9"/>
  <c r="AH1934" i="9"/>
  <c r="AA1934" i="9"/>
  <c r="AE1934" i="9"/>
  <c r="AH1605" i="9"/>
  <c r="AA1605" i="9"/>
  <c r="AE1605" i="9"/>
  <c r="AH1583" i="8"/>
  <c r="AA1583" i="8"/>
  <c r="AE1583" i="8"/>
  <c r="AH1776" i="8"/>
  <c r="AA1776" i="8"/>
  <c r="AE1776" i="8"/>
  <c r="AH1661" i="9"/>
  <c r="AA1661" i="9"/>
  <c r="AE1661" i="9"/>
  <c r="AH978" i="8"/>
  <c r="AA978" i="8"/>
  <c r="AE978" i="8"/>
  <c r="AH1927" i="9"/>
  <c r="AA1927" i="9"/>
  <c r="AE1927" i="9"/>
  <c r="AH1584" i="9"/>
  <c r="AA1584" i="9"/>
  <c r="AE1584" i="9"/>
  <c r="AH1027" i="9"/>
  <c r="AA1027" i="9"/>
  <c r="AE1027" i="9"/>
  <c r="AH920" i="9"/>
  <c r="AA920" i="9"/>
  <c r="AE920" i="9"/>
  <c r="AH66" i="8"/>
  <c r="AH1643" i="8"/>
  <c r="AA1643" i="8"/>
  <c r="AE1643" i="8"/>
  <c r="AH1279" i="9"/>
  <c r="AA1279" i="9"/>
  <c r="AE1279" i="9"/>
  <c r="AH1175" i="8"/>
  <c r="AA1175" i="8"/>
  <c r="AE1175" i="8"/>
  <c r="AH1278" i="8"/>
  <c r="AA1278" i="8"/>
  <c r="AE1278" i="8"/>
  <c r="AH1610" i="8"/>
  <c r="AA1610" i="8"/>
  <c r="AE1610" i="8"/>
  <c r="AH1618" i="9"/>
  <c r="AA1618" i="9"/>
  <c r="AE1618" i="9"/>
  <c r="AH1365" i="8"/>
  <c r="AA1365" i="8"/>
  <c r="AE1365" i="8"/>
  <c r="AH1690" i="8"/>
  <c r="AA1690" i="8"/>
  <c r="AE1690" i="8"/>
  <c r="AH1165" i="9"/>
  <c r="AA1165" i="9"/>
  <c r="AE1165" i="9"/>
  <c r="AH1445" i="9"/>
  <c r="AA1445" i="9"/>
  <c r="AE1445" i="9"/>
  <c r="AH1017" i="8"/>
  <c r="AA1017" i="8"/>
  <c r="AE1017" i="8"/>
  <c r="AH984" i="8"/>
  <c r="AA984" i="8"/>
  <c r="AE984" i="8"/>
  <c r="AH1468" i="8"/>
  <c r="AA1468" i="8"/>
  <c r="AE1468" i="8"/>
  <c r="AH1363" i="9"/>
  <c r="AA1363" i="9"/>
  <c r="AE1363" i="9"/>
  <c r="AH1510" i="9"/>
  <c r="AA1510" i="9"/>
  <c r="AE1510" i="9"/>
  <c r="AH946" i="9"/>
  <c r="AA946" i="9"/>
  <c r="AE946" i="9"/>
  <c r="AH1040" i="9"/>
  <c r="AA1040" i="9"/>
  <c r="AE1040" i="9"/>
  <c r="AH121" i="8"/>
  <c r="AH1646" i="8"/>
  <c r="AA1646" i="8"/>
  <c r="AE1646" i="8"/>
  <c r="AH1010" i="8"/>
  <c r="AA1010" i="8"/>
  <c r="AE1010" i="8"/>
  <c r="AH1406" i="9"/>
  <c r="AA1406" i="9"/>
  <c r="AE1406" i="9"/>
  <c r="AH1472" i="9"/>
  <c r="AA1472" i="9"/>
  <c r="AE1472" i="9"/>
  <c r="AH1265" i="9"/>
  <c r="AA1265" i="9"/>
  <c r="AE1265" i="9"/>
  <c r="AH1003" i="9"/>
  <c r="AA1003" i="9"/>
  <c r="AE1003" i="9"/>
  <c r="AH1277" i="8"/>
  <c r="AA1277" i="8"/>
  <c r="AE1277" i="8"/>
  <c r="AH1203" i="9"/>
  <c r="AA1203" i="9"/>
  <c r="AE1203" i="9"/>
  <c r="AZ48" i="8"/>
  <c r="AX48" i="8"/>
  <c r="AH911" i="8"/>
  <c r="AA911" i="8"/>
  <c r="AE911" i="8"/>
  <c r="AH1906" i="8"/>
  <c r="AA1906" i="8"/>
  <c r="AE1906" i="8"/>
  <c r="AH1875" i="9"/>
  <c r="AA1875" i="9"/>
  <c r="AE1875" i="9"/>
  <c r="AH1869" i="9"/>
  <c r="AA1869" i="9"/>
  <c r="AE1869" i="9"/>
  <c r="AH1716" i="9"/>
  <c r="AA1716" i="9"/>
  <c r="AE1716" i="9"/>
  <c r="AH1721" i="8"/>
  <c r="AA1721" i="8"/>
  <c r="AE1721" i="8"/>
  <c r="AH1414" i="9"/>
  <c r="AA1414" i="9"/>
  <c r="AE1414" i="9"/>
  <c r="AZ11" i="9"/>
  <c r="AX11" i="9"/>
  <c r="AH1114" i="8"/>
  <c r="AA1114" i="8"/>
  <c r="AE1114" i="8"/>
  <c r="AH1898" i="8"/>
  <c r="AA1898" i="8"/>
  <c r="AE1898" i="8"/>
  <c r="AH1885" i="8"/>
  <c r="AA1885" i="8"/>
  <c r="AE1885" i="8"/>
  <c r="AH1597" i="9"/>
  <c r="AA1597" i="9"/>
  <c r="AE1597" i="9"/>
  <c r="AH1829" i="8"/>
  <c r="AA1829" i="8"/>
  <c r="AE1829" i="8"/>
  <c r="AH1688" i="9"/>
  <c r="AA1688" i="9"/>
  <c r="AE1688" i="9"/>
  <c r="AH1737" i="9"/>
  <c r="AA1737" i="9"/>
  <c r="AE1737" i="9"/>
  <c r="AH1892" i="9"/>
  <c r="AA1892" i="9"/>
  <c r="AE1892" i="9"/>
  <c r="AH925" i="8"/>
  <c r="AA925" i="8"/>
  <c r="AE925" i="8"/>
  <c r="AH1890" i="8"/>
  <c r="AA1890" i="8"/>
  <c r="AE1890" i="8"/>
  <c r="AH1068" i="8"/>
  <c r="AA1068" i="8"/>
  <c r="AE1068" i="8"/>
  <c r="AH1153" i="8"/>
  <c r="AA1153" i="8"/>
  <c r="AE1153" i="8"/>
  <c r="AH1248" i="8"/>
  <c r="AA1248" i="8"/>
  <c r="AE1248" i="8"/>
  <c r="AH1757" i="8"/>
  <c r="AA1757" i="8"/>
  <c r="AE1757" i="8"/>
  <c r="AH1063" i="9"/>
  <c r="AA1063" i="9"/>
  <c r="AE1063" i="9"/>
  <c r="AH1122" i="8"/>
  <c r="AA1122" i="8"/>
  <c r="AE1122" i="8"/>
  <c r="AH1282" i="8"/>
  <c r="AA1282" i="8"/>
  <c r="AE1282" i="8"/>
  <c r="AH1944" i="8"/>
  <c r="AA1944" i="8"/>
  <c r="AE1944" i="8"/>
  <c r="AH973" i="9"/>
  <c r="AA973" i="9"/>
  <c r="AE973" i="9"/>
  <c r="AH1520" i="9"/>
  <c r="AA1520" i="9"/>
  <c r="AE1520" i="9"/>
  <c r="AH1516" i="8"/>
  <c r="AA1516" i="8"/>
  <c r="AE1516" i="8"/>
  <c r="AH1664" i="9"/>
  <c r="AA1664" i="9"/>
  <c r="AE1664" i="9"/>
  <c r="AH1133" i="9"/>
  <c r="AA1133" i="9"/>
  <c r="AE1133" i="9"/>
  <c r="AH1099" i="8"/>
  <c r="AA1099" i="8"/>
  <c r="AE1099" i="8"/>
  <c r="AH1707" i="8"/>
  <c r="AA1707" i="8"/>
  <c r="AE1707" i="8"/>
  <c r="AH1404" i="8"/>
  <c r="AA1404" i="8"/>
  <c r="AE1404" i="8"/>
  <c r="AH1701" i="8"/>
  <c r="AA1701" i="8"/>
  <c r="AE1701" i="8"/>
  <c r="AH994" i="9"/>
  <c r="AA994" i="9"/>
  <c r="AE994" i="9"/>
  <c r="AH1809" i="9"/>
  <c r="AA1809" i="9"/>
  <c r="AE1809" i="9"/>
  <c r="AH943" i="9"/>
  <c r="AA943" i="9"/>
  <c r="AE943" i="9"/>
  <c r="AH1726" i="9"/>
  <c r="AA1726" i="9"/>
  <c r="AE1726" i="9"/>
  <c r="AH1355" i="9"/>
  <c r="AA1355" i="9"/>
  <c r="AE1355" i="9"/>
  <c r="AH1768" i="9"/>
  <c r="AA1768" i="9"/>
  <c r="AE1768" i="9"/>
  <c r="AH975" i="9"/>
  <c r="AA975" i="9"/>
  <c r="AE975" i="9"/>
  <c r="AH1303" i="8"/>
  <c r="AA1303" i="8"/>
  <c r="AE1303" i="8"/>
  <c r="AH1112" i="8"/>
  <c r="AA1112" i="8"/>
  <c r="AE1112" i="8"/>
  <c r="AH1841" i="9"/>
  <c r="AA1841" i="9"/>
  <c r="AE1841" i="9"/>
  <c r="AH1118" i="9"/>
  <c r="AA1118" i="9"/>
  <c r="AE1118" i="9"/>
  <c r="AH1676" i="8"/>
  <c r="AA1676" i="8"/>
  <c r="AE1676" i="8"/>
  <c r="AH918" i="9"/>
  <c r="AA918" i="9"/>
  <c r="AE918" i="9"/>
  <c r="AH1183" i="8"/>
  <c r="AA1183" i="8"/>
  <c r="AE1183" i="8"/>
  <c r="AH1034" i="8"/>
  <c r="AA1034" i="8"/>
  <c r="AE1034" i="8"/>
  <c r="AH1092" i="8"/>
  <c r="AA1092" i="8"/>
  <c r="AE1092" i="8"/>
  <c r="AH1528" i="9"/>
  <c r="AA1528" i="9"/>
  <c r="AE1528" i="9"/>
  <c r="AH1102" i="8"/>
  <c r="AA1102" i="8"/>
  <c r="AE1102" i="8"/>
  <c r="AH1394" i="8"/>
  <c r="AA1394" i="8"/>
  <c r="AE1394" i="8"/>
  <c r="AZ70" i="9"/>
  <c r="AX70" i="9"/>
  <c r="AH1648" i="9"/>
  <c r="AA1648" i="9"/>
  <c r="AE1648" i="9"/>
  <c r="AH908" i="9"/>
  <c r="AA908" i="9"/>
  <c r="AE908" i="9"/>
  <c r="AA62" i="9"/>
  <c r="AE62" i="9"/>
  <c r="AB62" i="9"/>
  <c r="AE85" i="8"/>
  <c r="AE26" i="8"/>
  <c r="AD26" i="8"/>
  <c r="AB103" i="9"/>
  <c r="AA103" i="9"/>
  <c r="AB109" i="8"/>
  <c r="AA109" i="8"/>
  <c r="AB71" i="8"/>
  <c r="AA71" i="8"/>
  <c r="AA103" i="8"/>
  <c r="AD103" i="8"/>
  <c r="AB103" i="8"/>
  <c r="AD82" i="9"/>
  <c r="AD46" i="9"/>
  <c r="AE46" i="9"/>
  <c r="AD56" i="9"/>
  <c r="AE56" i="9"/>
  <c r="AD114" i="9"/>
  <c r="AE114" i="9"/>
  <c r="AA52" i="9"/>
  <c r="AE25" i="8"/>
  <c r="AD25" i="8"/>
  <c r="AD117" i="8"/>
  <c r="AA78" i="8"/>
  <c r="AB78" i="8"/>
  <c r="AB24" i="8"/>
  <c r="AA24" i="8"/>
  <c r="AE24" i="8"/>
  <c r="AA68" i="8"/>
  <c r="AB68" i="8"/>
  <c r="AA77" i="8"/>
  <c r="AB77" i="8"/>
  <c r="AD86" i="9"/>
  <c r="AE86" i="9"/>
  <c r="AE50" i="8"/>
  <c r="AD50" i="8"/>
  <c r="AA129" i="8"/>
  <c r="AE129" i="8"/>
  <c r="AB129" i="8"/>
  <c r="AA105" i="9"/>
  <c r="AB105" i="9"/>
  <c r="AE55" i="8"/>
  <c r="AD55" i="8"/>
  <c r="AB45" i="9"/>
  <c r="AA69" i="9"/>
  <c r="AE79" i="8"/>
  <c r="AD79" i="8"/>
  <c r="AE23" i="9"/>
  <c r="AD23" i="9"/>
  <c r="AD61" i="8"/>
  <c r="AE61" i="8"/>
  <c r="AB1367" i="8"/>
  <c r="AA1367" i="8"/>
  <c r="AE1367" i="8"/>
  <c r="AE33" i="8"/>
  <c r="AD33" i="8"/>
  <c r="AE128" i="9"/>
  <c r="AD128" i="9"/>
  <c r="AE100" i="9"/>
  <c r="AD100" i="9"/>
  <c r="AB91" i="9"/>
  <c r="AA91" i="9"/>
  <c r="AD95" i="8"/>
  <c r="AE95" i="8"/>
  <c r="AD85" i="9"/>
  <c r="AD37" i="9"/>
  <c r="AE37" i="9"/>
  <c r="AE60" i="9"/>
  <c r="AD60" i="9"/>
  <c r="AA29" i="8"/>
  <c r="AB29" i="8"/>
  <c r="AA49" i="8"/>
  <c r="AB49" i="8"/>
  <c r="AB107" i="9"/>
  <c r="AD41" i="9"/>
  <c r="AE41" i="9"/>
  <c r="AE72" i="8"/>
  <c r="AD72" i="8"/>
  <c r="AE90" i="9"/>
  <c r="AD90" i="9"/>
  <c r="AD32" i="8"/>
  <c r="AE32" i="8"/>
  <c r="AA26" i="9"/>
  <c r="AB26" i="9"/>
  <c r="AA22" i="9"/>
  <c r="AB22" i="9"/>
  <c r="AE75" i="8"/>
  <c r="AD75" i="8"/>
  <c r="AE78" i="9"/>
  <c r="AD78" i="9"/>
  <c r="AD51" i="9"/>
  <c r="AE51" i="9"/>
  <c r="AA115" i="8"/>
  <c r="AB115" i="8"/>
  <c r="AA58" i="8"/>
  <c r="AB58" i="8"/>
  <c r="AA46" i="8"/>
  <c r="AD46" i="8"/>
  <c r="AB46" i="8"/>
  <c r="AA88" i="8"/>
  <c r="AB88" i="8"/>
  <c r="AA123" i="8"/>
  <c r="AB123" i="8"/>
  <c r="AE108" i="8"/>
  <c r="AD108" i="8"/>
  <c r="AE105" i="8"/>
  <c r="AD105" i="8"/>
  <c r="AA74" i="8"/>
  <c r="AB74" i="8"/>
  <c r="AB42" i="8"/>
  <c r="AA42" i="8"/>
  <c r="AD48" i="8"/>
  <c r="AE48" i="8"/>
  <c r="AA41" i="8"/>
  <c r="AB41" i="8"/>
  <c r="AA63" i="9"/>
  <c r="AB63" i="9"/>
  <c r="AA31" i="9"/>
  <c r="AB31" i="9"/>
  <c r="AA93" i="9"/>
  <c r="AB93" i="9"/>
  <c r="AA64" i="9"/>
  <c r="AB64" i="9"/>
  <c r="AB122" i="8"/>
  <c r="AB89" i="9"/>
  <c r="AA89" i="9"/>
  <c r="AA104" i="9"/>
  <c r="AB104" i="9"/>
  <c r="AD52" i="8"/>
  <c r="AE52" i="8"/>
  <c r="AE97" i="9"/>
  <c r="AD97" i="9"/>
  <c r="AD58" i="9"/>
  <c r="AE58" i="9"/>
  <c r="AA86" i="8"/>
  <c r="AE86" i="8"/>
  <c r="AB86" i="8"/>
  <c r="AA94" i="8"/>
  <c r="AB94" i="8"/>
  <c r="AA76" i="9"/>
  <c r="AD76" i="9"/>
  <c r="AB76" i="9"/>
  <c r="AD113" i="8"/>
  <c r="AE113" i="8"/>
  <c r="AD68" i="9"/>
  <c r="AE68" i="9"/>
  <c r="AE54" i="9"/>
  <c r="AD54" i="9"/>
  <c r="AE27" i="9"/>
  <c r="AD27" i="9"/>
  <c r="AD43" i="8"/>
  <c r="AE43" i="8"/>
  <c r="AE31" i="8"/>
  <c r="AD31" i="8"/>
  <c r="AE56" i="8"/>
  <c r="AD56" i="8"/>
  <c r="AD124" i="9"/>
  <c r="AE124" i="9"/>
  <c r="AA81" i="8"/>
  <c r="AB81" i="8"/>
  <c r="AA89" i="8"/>
  <c r="AD89" i="8"/>
  <c r="AB89" i="8"/>
  <c r="AA126" i="8"/>
  <c r="AB126" i="8"/>
  <c r="AB117" i="9"/>
  <c r="AA67" i="9"/>
  <c r="AB67" i="9"/>
  <c r="AB67" i="8"/>
  <c r="AA67" i="8"/>
  <c r="AE67" i="8"/>
  <c r="AA128" i="8"/>
  <c r="AB128" i="8"/>
  <c r="AA23" i="8"/>
  <c r="AD23" i="8"/>
  <c r="AB23" i="8"/>
  <c r="AA121" i="9"/>
  <c r="AB121" i="9"/>
  <c r="AA100" i="8"/>
  <c r="AB100" i="8"/>
  <c r="AA27" i="8"/>
  <c r="AB27" i="8"/>
  <c r="AE92" i="8"/>
  <c r="AD110" i="9"/>
  <c r="AE123" i="9"/>
  <c r="AD123" i="9"/>
  <c r="AD84" i="9"/>
  <c r="AE106" i="9"/>
  <c r="AD106" i="9"/>
  <c r="AB42" i="9"/>
  <c r="AA42" i="9"/>
  <c r="AB39" i="8"/>
  <c r="AA39" i="8"/>
  <c r="AA61" i="9"/>
  <c r="AB61" i="9"/>
  <c r="AD30" i="9"/>
  <c r="AE30" i="9"/>
  <c r="AD119" i="8"/>
  <c r="AE119" i="8"/>
  <c r="AD72" i="9"/>
  <c r="AE72" i="9"/>
  <c r="AB87" i="8"/>
  <c r="AA87" i="8"/>
  <c r="AD87" i="8"/>
  <c r="AB35" i="8"/>
  <c r="AA35" i="8"/>
  <c r="AE80" i="8"/>
  <c r="AD80" i="8"/>
  <c r="AD28" i="9"/>
  <c r="AE28" i="9"/>
  <c r="AD116" i="9"/>
  <c r="AE116" i="9"/>
  <c r="AE134" i="8"/>
  <c r="AD134" i="8"/>
  <c r="AB82" i="8"/>
  <c r="AA82" i="8"/>
  <c r="AB36" i="8"/>
  <c r="AA36" i="8"/>
  <c r="AE36" i="8"/>
  <c r="AA47" i="9"/>
  <c r="AE47" i="9"/>
  <c r="AB47" i="9"/>
  <c r="AB38" i="8"/>
  <c r="AA38" i="8"/>
  <c r="AE40" i="9"/>
  <c r="AD40" i="9"/>
  <c r="AD36" i="9"/>
  <c r="AE36" i="9"/>
  <c r="AA121" i="8"/>
  <c r="AB121" i="8"/>
  <c r="AA88" i="9"/>
  <c r="AD88" i="9"/>
  <c r="AE93" i="8"/>
  <c r="AD93" i="8"/>
  <c r="AB133" i="8"/>
  <c r="AE96" i="8"/>
  <c r="AD96" i="8"/>
  <c r="AE83" i="9"/>
  <c r="AD83" i="9"/>
  <c r="AD50" i="9"/>
  <c r="AE50" i="9"/>
  <c r="AD30" i="8"/>
  <c r="AA98" i="8"/>
  <c r="AB98" i="8"/>
  <c r="AA116" i="8"/>
  <c r="AB116" i="8"/>
  <c r="AB1368" i="9"/>
  <c r="AB71" i="9"/>
  <c r="AA71" i="9"/>
  <c r="AB34" i="9"/>
  <c r="AA34" i="9"/>
  <c r="AA83" i="8"/>
  <c r="AB83" i="8"/>
  <c r="AE60" i="8"/>
  <c r="AD60" i="8"/>
  <c r="AD108" i="9"/>
  <c r="AE108" i="9"/>
  <c r="AE96" i="9"/>
  <c r="AD96" i="9"/>
  <c r="AA120" i="9"/>
  <c r="AB120" i="9"/>
  <c r="AA127" i="9"/>
  <c r="AB94" i="9"/>
  <c r="AA94" i="9"/>
  <c r="AB40" i="8"/>
  <c r="AA40" i="8"/>
  <c r="AA39" i="9"/>
  <c r="AB39" i="9"/>
  <c r="AA110" i="8"/>
  <c r="AE110" i="8"/>
  <c r="AB110" i="8"/>
  <c r="AD81" i="9"/>
  <c r="AE81" i="9"/>
  <c r="AA22" i="8"/>
  <c r="AB22" i="8"/>
  <c r="AE113" i="9"/>
  <c r="AD113" i="9"/>
  <c r="AB91" i="8"/>
  <c r="AA91" i="8"/>
  <c r="AD21" i="9"/>
  <c r="AE21" i="9"/>
  <c r="AE63" i="8"/>
  <c r="AD63" i="8"/>
  <c r="AA95" i="9"/>
  <c r="AB95" i="9"/>
  <c r="AA79" i="9"/>
  <c r="AE79" i="9"/>
  <c r="AB79" i="9"/>
  <c r="AB119" i="9"/>
  <c r="AB49" i="9"/>
  <c r="AA49" i="9"/>
  <c r="AA43" i="9"/>
  <c r="AB43" i="9"/>
  <c r="AA53" i="9"/>
  <c r="AE53" i="9"/>
  <c r="AB53" i="9"/>
  <c r="AE64" i="8"/>
  <c r="AD64" i="8"/>
  <c r="AB53" i="8"/>
  <c r="AA53" i="8"/>
  <c r="AD53" i="8"/>
  <c r="AB75" i="9"/>
  <c r="AA75" i="9"/>
  <c r="AE70" i="8"/>
  <c r="AD70" i="8"/>
  <c r="AE47" i="8"/>
  <c r="AD47" i="8"/>
  <c r="AB80" i="9"/>
  <c r="AB33" i="9"/>
  <c r="AA33" i="9"/>
  <c r="AE33" i="9"/>
  <c r="AA111" i="8"/>
  <c r="AE111" i="8"/>
  <c r="AB111" i="8"/>
  <c r="AA101" i="8"/>
  <c r="AE101" i="8"/>
  <c r="AB101" i="8"/>
  <c r="AA24" i="9"/>
  <c r="AB24" i="9"/>
  <c r="AD131" i="8"/>
  <c r="AE131" i="8"/>
  <c r="AD45" i="8"/>
  <c r="AE45" i="8"/>
  <c r="AE73" i="8"/>
  <c r="AD73" i="8"/>
  <c r="AD91" i="8"/>
  <c r="AE91" i="8"/>
  <c r="AE88" i="9"/>
  <c r="AE87" i="8"/>
  <c r="AD86" i="8"/>
  <c r="AE88" i="8"/>
  <c r="AD88" i="8"/>
  <c r="AD105" i="9"/>
  <c r="AE105" i="9"/>
  <c r="AD36" i="8"/>
  <c r="AE23" i="8"/>
  <c r="AE67" i="9"/>
  <c r="AD67" i="9"/>
  <c r="AE89" i="8"/>
  <c r="AE64" i="9"/>
  <c r="AD64" i="9"/>
  <c r="AE41" i="8"/>
  <c r="AD41" i="8"/>
  <c r="AD74" i="8"/>
  <c r="AE74" i="8"/>
  <c r="AE123" i="8"/>
  <c r="AD123" i="8"/>
  <c r="AE22" i="9"/>
  <c r="AD22" i="9"/>
  <c r="AE49" i="8"/>
  <c r="AD49" i="8"/>
  <c r="AD68" i="8"/>
  <c r="AE68" i="8"/>
  <c r="AE103" i="8"/>
  <c r="AE119" i="9"/>
  <c r="AD119" i="9"/>
  <c r="AE53" i="8"/>
  <c r="AE39" i="9"/>
  <c r="AD39" i="9"/>
  <c r="AD83" i="8"/>
  <c r="AE83" i="8"/>
  <c r="AD121" i="8"/>
  <c r="AE121" i="8"/>
  <c r="AE42" i="9"/>
  <c r="AD42" i="9"/>
  <c r="AE27" i="8"/>
  <c r="AD27" i="8"/>
  <c r="AD129" i="8"/>
  <c r="AD71" i="8"/>
  <c r="AE71" i="8"/>
  <c r="AD111" i="8"/>
  <c r="AD53" i="9"/>
  <c r="AD79" i="9"/>
  <c r="AD22" i="8"/>
  <c r="AE22" i="8"/>
  <c r="AE40" i="8"/>
  <c r="AD40" i="8"/>
  <c r="AE34" i="9"/>
  <c r="AD34" i="9"/>
  <c r="AD100" i="8"/>
  <c r="AE100" i="8"/>
  <c r="AD128" i="8"/>
  <c r="AE128" i="8"/>
  <c r="AE81" i="8"/>
  <c r="AD81" i="8"/>
  <c r="AE104" i="9"/>
  <c r="AD104" i="9"/>
  <c r="AD93" i="9"/>
  <c r="AE93" i="9"/>
  <c r="AE26" i="9"/>
  <c r="AD26" i="9"/>
  <c r="AD29" i="8"/>
  <c r="AE29" i="8"/>
  <c r="AD62" i="9"/>
  <c r="AE24" i="9"/>
  <c r="AD24" i="9"/>
  <c r="AD33" i="9"/>
  <c r="AE120" i="9"/>
  <c r="AD120" i="9"/>
  <c r="AD116" i="8"/>
  <c r="AE116" i="8"/>
  <c r="AE76" i="9"/>
  <c r="AE89" i="9"/>
  <c r="AD89" i="9"/>
  <c r="AD58" i="8"/>
  <c r="AE58" i="8"/>
  <c r="AE91" i="9"/>
  <c r="AD91" i="9"/>
  <c r="AE109" i="8"/>
  <c r="AD109" i="8"/>
  <c r="AD43" i="9"/>
  <c r="AE43" i="9"/>
  <c r="AD95" i="9"/>
  <c r="AE95" i="9"/>
  <c r="AD94" i="9"/>
  <c r="AE94" i="9"/>
  <c r="AE71" i="9"/>
  <c r="AD71" i="9"/>
  <c r="AE38" i="8"/>
  <c r="AD38" i="8"/>
  <c r="AE82" i="8"/>
  <c r="AD82" i="8"/>
  <c r="AD61" i="9"/>
  <c r="AE61" i="9"/>
  <c r="AE126" i="8"/>
  <c r="AD126" i="8"/>
  <c r="AE31" i="9"/>
  <c r="AD31" i="9"/>
  <c r="AE78" i="8"/>
  <c r="AD78" i="8"/>
  <c r="AE80" i="9"/>
  <c r="AD80" i="9"/>
  <c r="AE75" i="9"/>
  <c r="AD75" i="9"/>
  <c r="AE49" i="9"/>
  <c r="AD49" i="9"/>
  <c r="AE98" i="8"/>
  <c r="AD98" i="8"/>
  <c r="AD35" i="8"/>
  <c r="AE35" i="8"/>
  <c r="AE39" i="8"/>
  <c r="AD39" i="8"/>
  <c r="AE94" i="8"/>
  <c r="AD94" i="8"/>
  <c r="AD42" i="8"/>
  <c r="AE42" i="8"/>
  <c r="AE115" i="8"/>
  <c r="AD115" i="8"/>
  <c r="AE103" i="9"/>
  <c r="AD103" i="9"/>
  <c r="AD121" i="9"/>
  <c r="AE121" i="9"/>
  <c r="AE63" i="9"/>
  <c r="AD63" i="9"/>
  <c r="AE77" i="8"/>
  <c r="AD77" i="8"/>
  <c r="K148" i="9"/>
  <c r="Z165" i="9"/>
  <c r="G165" i="9"/>
  <c r="AU165" i="9"/>
  <c r="Z161" i="9"/>
  <c r="AU161" i="9"/>
  <c r="G161" i="9"/>
  <c r="G155" i="9"/>
  <c r="AU155" i="9"/>
  <c r="Z155" i="9"/>
  <c r="G164" i="9"/>
  <c r="AU164" i="9"/>
  <c r="Z164" i="9"/>
  <c r="AU158" i="9"/>
  <c r="Z158" i="9"/>
  <c r="G158" i="9"/>
  <c r="Z152" i="9"/>
  <c r="G152" i="9"/>
  <c r="AU152" i="9"/>
  <c r="AU132" i="9"/>
  <c r="Z132" i="9"/>
  <c r="G132" i="9"/>
  <c r="AU163" i="9"/>
  <c r="K160" i="9"/>
  <c r="G130" i="9"/>
  <c r="Z130" i="9"/>
  <c r="Z163" i="9"/>
  <c r="AR162" i="9"/>
  <c r="AU159" i="9"/>
  <c r="AR156" i="9"/>
  <c r="AQ156" i="9"/>
  <c r="AP156" i="9"/>
  <c r="AO156" i="9"/>
  <c r="AN156" i="9"/>
  <c r="AM156" i="9"/>
  <c r="AL156" i="9"/>
  <c r="AS129" i="9"/>
  <c r="AR129" i="9"/>
  <c r="AQ129" i="9"/>
  <c r="AP129" i="9"/>
  <c r="AO129" i="9"/>
  <c r="AN129" i="9"/>
  <c r="AM129" i="9"/>
  <c r="AL129" i="9"/>
  <c r="AT129" i="9"/>
  <c r="Z160" i="9"/>
  <c r="AS157" i="9"/>
  <c r="AR157" i="9"/>
  <c r="AQ157" i="9"/>
  <c r="AP157" i="9"/>
  <c r="AO157" i="9"/>
  <c r="AN157" i="9"/>
  <c r="AM157" i="9"/>
  <c r="AL157" i="9"/>
  <c r="Z131" i="9"/>
  <c r="AU131" i="9"/>
  <c r="G131" i="9"/>
  <c r="AQ162" i="9"/>
  <c r="AP162" i="9"/>
  <c r="AO162" i="9"/>
  <c r="AN162" i="9"/>
  <c r="AM162" i="9"/>
  <c r="AL162" i="9"/>
  <c r="AU160" i="9"/>
  <c r="AT157" i="9"/>
  <c r="AU154" i="9"/>
  <c r="G154" i="9"/>
  <c r="AU151" i="9"/>
  <c r="AU130" i="9"/>
  <c r="G159" i="9"/>
  <c r="AT150" i="9"/>
  <c r="AS150" i="9"/>
  <c r="AR150" i="9"/>
  <c r="AQ150" i="9"/>
  <c r="AP150" i="9"/>
  <c r="AO150" i="9"/>
  <c r="AN150" i="9"/>
  <c r="AM150" i="9"/>
  <c r="AL150" i="9"/>
  <c r="G146" i="9"/>
  <c r="AU146" i="9"/>
  <c r="Z146" i="9"/>
  <c r="K144" i="9"/>
  <c r="G163" i="9"/>
  <c r="AU148" i="9"/>
  <c r="Z148" i="9"/>
  <c r="AS145" i="9"/>
  <c r="AR145" i="9"/>
  <c r="AQ145" i="9"/>
  <c r="AP145" i="9"/>
  <c r="AO145" i="9"/>
  <c r="AN145" i="9"/>
  <c r="AM145" i="9"/>
  <c r="AL145" i="9"/>
  <c r="AT145" i="9"/>
  <c r="AS142" i="9"/>
  <c r="AR142" i="9"/>
  <c r="AQ142" i="9"/>
  <c r="AP142" i="9"/>
  <c r="AO142" i="9"/>
  <c r="AN142" i="9"/>
  <c r="AM142" i="9"/>
  <c r="AL142" i="9"/>
  <c r="P141" i="9"/>
  <c r="AF141" i="9" s="1"/>
  <c r="AU141" i="9"/>
  <c r="G141" i="9"/>
  <c r="Z141" i="9"/>
  <c r="Z145" i="9"/>
  <c r="G145" i="9"/>
  <c r="Z137" i="9"/>
  <c r="G137" i="9"/>
  <c r="K136" i="9"/>
  <c r="AU133" i="9"/>
  <c r="G133" i="9"/>
  <c r="AU149" i="9"/>
  <c r="AT147" i="9"/>
  <c r="AS147" i="9"/>
  <c r="AR147" i="9"/>
  <c r="AQ147" i="9"/>
  <c r="AP147" i="9"/>
  <c r="AO147" i="9"/>
  <c r="AN147" i="9"/>
  <c r="AM147" i="9"/>
  <c r="AL147" i="9"/>
  <c r="K140" i="9"/>
  <c r="K138" i="9"/>
  <c r="G135" i="9"/>
  <c r="AU135" i="9"/>
  <c r="Z135" i="9"/>
  <c r="Z147" i="9"/>
  <c r="P147" i="9"/>
  <c r="R147" i="9" s="1"/>
  <c r="T147" i="9" s="1"/>
  <c r="AT144" i="9"/>
  <c r="AS144" i="9"/>
  <c r="AR144" i="9"/>
  <c r="AQ144" i="9"/>
  <c r="AP144" i="9"/>
  <c r="AO144" i="9"/>
  <c r="AN144" i="9"/>
  <c r="AM144" i="9"/>
  <c r="AL144" i="9"/>
  <c r="AU140" i="9"/>
  <c r="AU136" i="9"/>
  <c r="G157" i="9"/>
  <c r="G153" i="9"/>
  <c r="AU138" i="9"/>
  <c r="AU137" i="9"/>
  <c r="AU134" i="9"/>
  <c r="Z149" i="9"/>
  <c r="G143" i="9"/>
  <c r="AU143" i="9"/>
  <c r="Z143" i="9"/>
  <c r="Z129" i="9"/>
  <c r="G129" i="9"/>
  <c r="AT153" i="9"/>
  <c r="AS153" i="9"/>
  <c r="AR153" i="9"/>
  <c r="AQ153" i="9"/>
  <c r="AP153" i="9"/>
  <c r="AO153" i="9"/>
  <c r="AN153" i="9"/>
  <c r="AM153" i="9"/>
  <c r="AL153" i="9"/>
  <c r="Z134" i="9"/>
  <c r="Z133" i="9"/>
  <c r="AU139" i="9"/>
  <c r="P158" i="8"/>
  <c r="Z158" i="8"/>
  <c r="AU158" i="8"/>
  <c r="G158" i="8"/>
  <c r="P166" i="8"/>
  <c r="AC166" i="8" s="1"/>
  <c r="AU166" i="8"/>
  <c r="G166" i="8"/>
  <c r="O163" i="8"/>
  <c r="G165" i="8"/>
  <c r="P165" i="8"/>
  <c r="R165" i="8" s="1"/>
  <c r="T165" i="8" s="1"/>
  <c r="AU165" i="8"/>
  <c r="P162" i="8"/>
  <c r="AU162" i="8"/>
  <c r="G162" i="8"/>
  <c r="P159" i="8"/>
  <c r="G159" i="8"/>
  <c r="Z159" i="8"/>
  <c r="AU159" i="8"/>
  <c r="K155" i="8"/>
  <c r="O155" i="8"/>
  <c r="AT153" i="8"/>
  <c r="AS153" i="8"/>
  <c r="AR153" i="8"/>
  <c r="AQ153" i="8"/>
  <c r="AP153" i="8"/>
  <c r="AO153" i="8"/>
  <c r="AN153" i="8"/>
  <c r="AM153" i="8"/>
  <c r="AL153" i="8"/>
  <c r="G148" i="8"/>
  <c r="Z148" i="8"/>
  <c r="P148" i="8"/>
  <c r="AU148" i="8"/>
  <c r="AT143" i="8"/>
  <c r="AS143" i="8"/>
  <c r="AR143" i="8"/>
  <c r="AQ143" i="8"/>
  <c r="AP143" i="8"/>
  <c r="AO143" i="8"/>
  <c r="AN143" i="8"/>
  <c r="AM143" i="8"/>
  <c r="AL143" i="8"/>
  <c r="AT164" i="8"/>
  <c r="AS164" i="8"/>
  <c r="AR164" i="8"/>
  <c r="AQ164" i="8"/>
  <c r="AP164" i="8"/>
  <c r="AO164" i="8"/>
  <c r="AN164" i="8"/>
  <c r="AM164" i="8"/>
  <c r="AL164" i="8"/>
  <c r="K164" i="8"/>
  <c r="O164" i="8"/>
  <c r="G157" i="8"/>
  <c r="AU157" i="8"/>
  <c r="P157" i="8"/>
  <c r="R157" i="8" s="1"/>
  <c r="T157" i="8" s="1"/>
  <c r="AT154" i="8"/>
  <c r="AS154" i="8"/>
  <c r="AR154" i="8"/>
  <c r="AQ154" i="8"/>
  <c r="AP154" i="8"/>
  <c r="AO154" i="8"/>
  <c r="AN154" i="8"/>
  <c r="AM154" i="8"/>
  <c r="AL154" i="8"/>
  <c r="G150" i="8"/>
  <c r="P150" i="8"/>
  <c r="R150" i="8" s="1"/>
  <c r="T150" i="8" s="1"/>
  <c r="AU150" i="8"/>
  <c r="Z150" i="8"/>
  <c r="O143" i="8"/>
  <c r="K143" i="8"/>
  <c r="Z166" i="8"/>
  <c r="Z165" i="8"/>
  <c r="AR163" i="8"/>
  <c r="AQ163" i="8"/>
  <c r="AP163" i="8"/>
  <c r="AO163" i="8"/>
  <c r="AN163" i="8"/>
  <c r="AM163" i="8"/>
  <c r="AL163" i="8"/>
  <c r="AT163" i="8"/>
  <c r="AS163" i="8"/>
  <c r="AU156" i="8"/>
  <c r="G156" i="8"/>
  <c r="K153" i="8"/>
  <c r="AT151" i="8"/>
  <c r="AS151" i="8"/>
  <c r="AR151" i="8"/>
  <c r="AQ151" i="8"/>
  <c r="AP151" i="8"/>
  <c r="AO151" i="8"/>
  <c r="AN151" i="8"/>
  <c r="AM151" i="8"/>
  <c r="AL151" i="8"/>
  <c r="K142" i="8"/>
  <c r="G141" i="8"/>
  <c r="P141" i="8"/>
  <c r="AU141" i="8"/>
  <c r="O140" i="8"/>
  <c r="Z156" i="8"/>
  <c r="P154" i="8"/>
  <c r="AF154" i="8" s="1"/>
  <c r="G151" i="8"/>
  <c r="O149" i="8"/>
  <c r="AC149" i="8"/>
  <c r="AS147" i="8"/>
  <c r="AR147" i="8"/>
  <c r="AQ147" i="8"/>
  <c r="AP147" i="8"/>
  <c r="AO147" i="8"/>
  <c r="AN147" i="8"/>
  <c r="AM147" i="8"/>
  <c r="AL147" i="8"/>
  <c r="AU142" i="8"/>
  <c r="AU140" i="8"/>
  <c r="AT149" i="8"/>
  <c r="AS149" i="8"/>
  <c r="AR149" i="8"/>
  <c r="AQ149" i="8"/>
  <c r="AP149" i="8"/>
  <c r="AO149" i="8"/>
  <c r="AN149" i="8"/>
  <c r="AM149" i="8"/>
  <c r="AL149" i="8"/>
  <c r="AR152" i="8"/>
  <c r="AQ152" i="8"/>
  <c r="AP152" i="8"/>
  <c r="AO152" i="8"/>
  <c r="AN152" i="8"/>
  <c r="AM152" i="8"/>
  <c r="AL152" i="8"/>
  <c r="O147" i="8"/>
  <c r="AT139" i="8"/>
  <c r="AS139" i="8"/>
  <c r="AR139" i="8"/>
  <c r="AQ139" i="8"/>
  <c r="AP139" i="8"/>
  <c r="AO139" i="8"/>
  <c r="AN139" i="8"/>
  <c r="AM139" i="8"/>
  <c r="AL139" i="8"/>
  <c r="O139" i="8"/>
  <c r="P138" i="8"/>
  <c r="R138" i="8" s="1"/>
  <c r="T138" i="8" s="1"/>
  <c r="AT147" i="8"/>
  <c r="O142" i="8"/>
  <c r="K140" i="8"/>
  <c r="AT161" i="8"/>
  <c r="AS161" i="8"/>
  <c r="AR161" i="8"/>
  <c r="AQ161" i="8"/>
  <c r="AP161" i="8"/>
  <c r="AO161" i="8"/>
  <c r="AN161" i="8"/>
  <c r="AM161" i="8"/>
  <c r="AL161" i="8"/>
  <c r="Z161" i="8"/>
  <c r="AT155" i="8"/>
  <c r="G154" i="8"/>
  <c r="Z153" i="8"/>
  <c r="AT152" i="8"/>
  <c r="G145" i="8"/>
  <c r="P145" i="8"/>
  <c r="AU145" i="8"/>
  <c r="Z142" i="8"/>
  <c r="Z141" i="8"/>
  <c r="Z140" i="8"/>
  <c r="G137" i="8"/>
  <c r="P137" i="8"/>
  <c r="AU137" i="8"/>
  <c r="O153" i="8"/>
  <c r="AS155" i="8"/>
  <c r="AR155" i="8"/>
  <c r="AQ155" i="8"/>
  <c r="AP155" i="8"/>
  <c r="AO155" i="8"/>
  <c r="AN155" i="8"/>
  <c r="AM155" i="8"/>
  <c r="AL155" i="8"/>
  <c r="AS152" i="8"/>
  <c r="O146" i="8"/>
  <c r="K144" i="8"/>
  <c r="O138" i="8"/>
  <c r="AF138" i="8"/>
  <c r="K136" i="8"/>
  <c r="AT160" i="8"/>
  <c r="AS160" i="8"/>
  <c r="AR160" i="8"/>
  <c r="AQ160" i="8"/>
  <c r="AP160" i="8"/>
  <c r="AO160" i="8"/>
  <c r="AN160" i="8"/>
  <c r="AM160" i="8"/>
  <c r="AL160" i="8"/>
  <c r="AU146" i="8"/>
  <c r="AU144" i="8"/>
  <c r="AU138" i="8"/>
  <c r="AU136" i="8"/>
  <c r="AD133" i="8"/>
  <c r="AE133" i="8"/>
  <c r="AD45" i="9"/>
  <c r="AE45" i="9"/>
  <c r="AA66" i="8"/>
  <c r="AB66" i="8"/>
  <c r="AA69" i="8"/>
  <c r="AB69" i="8"/>
  <c r="AB101" i="9"/>
  <c r="AA101" i="9"/>
  <c r="AA32" i="9"/>
  <c r="AB32" i="9"/>
  <c r="AB29" i="9"/>
  <c r="AA29" i="9"/>
  <c r="AB54" i="8"/>
  <c r="AA54" i="8"/>
  <c r="AB37" i="8"/>
  <c r="AA37" i="8"/>
  <c r="AD90" i="8"/>
  <c r="AE90" i="8"/>
  <c r="AB84" i="8"/>
  <c r="AA84" i="8"/>
  <c r="AD67" i="8"/>
  <c r="AD110" i="8"/>
  <c r="AB65" i="8"/>
  <c r="AA65" i="8"/>
  <c r="AB66" i="9"/>
  <c r="AA66" i="9"/>
  <c r="AD24" i="8"/>
  <c r="AD101" i="8"/>
  <c r="AD47" i="9"/>
  <c r="AA135" i="8"/>
  <c r="AB135" i="8"/>
  <c r="AH1002" i="9"/>
  <c r="AA1002" i="9"/>
  <c r="AE1002" i="9"/>
  <c r="AH1206" i="9"/>
  <c r="AA1206" i="9"/>
  <c r="AE1206" i="9"/>
  <c r="AB115" i="9"/>
  <c r="AA115" i="9"/>
  <c r="AE46" i="8"/>
  <c r="AD102" i="8"/>
  <c r="AE102" i="8"/>
  <c r="AB111" i="9"/>
  <c r="AA111" i="9"/>
  <c r="AH1076" i="8"/>
  <c r="AA1076" i="8"/>
  <c r="AE1076" i="8"/>
  <c r="AB109" i="9"/>
  <c r="AA109" i="9"/>
  <c r="AH1678" i="9"/>
  <c r="AA1678" i="9"/>
  <c r="AE1678" i="9"/>
  <c r="AH1637" i="9"/>
  <c r="AA1637" i="9"/>
  <c r="AE1637" i="9"/>
  <c r="AA62" i="8"/>
  <c r="AH1408" i="9"/>
  <c r="AA1408" i="9"/>
  <c r="AE1408" i="9"/>
  <c r="AH1195" i="8"/>
  <c r="AA1195" i="8"/>
  <c r="AE1195" i="8"/>
  <c r="AZ54" i="9"/>
  <c r="AX54" i="9"/>
  <c r="AH1290" i="9"/>
  <c r="AA1290" i="9"/>
  <c r="AE1290" i="9"/>
  <c r="AH1208" i="8"/>
  <c r="AA1208" i="8"/>
  <c r="AE1208" i="8"/>
  <c r="AH1448" i="9"/>
  <c r="AA1448" i="9"/>
  <c r="AE1448" i="9"/>
  <c r="AH1171" i="9"/>
  <c r="AA1171" i="9"/>
  <c r="AE1171" i="9"/>
  <c r="AH1642" i="8"/>
  <c r="AA1642" i="8"/>
  <c r="AE1642" i="8"/>
  <c r="AH1058" i="9"/>
  <c r="AA1058" i="9"/>
  <c r="AE1058" i="9"/>
  <c r="AH1497" i="8"/>
  <c r="AA1497" i="8"/>
  <c r="AE1497" i="8"/>
  <c r="AH1179" i="9"/>
  <c r="AA1179" i="9"/>
  <c r="AE1179" i="9"/>
  <c r="AH1329" i="9"/>
  <c r="AA1329" i="9"/>
  <c r="AE1329" i="9"/>
  <c r="AH1774" i="9"/>
  <c r="AA1774" i="9"/>
  <c r="AE1774" i="9"/>
  <c r="AZ30" i="8"/>
  <c r="AX30" i="8"/>
  <c r="AH944" i="8"/>
  <c r="AA944" i="8"/>
  <c r="AE944" i="8"/>
  <c r="AH1306" i="8"/>
  <c r="AA1306" i="8"/>
  <c r="AE1306" i="8"/>
  <c r="AH1677" i="8"/>
  <c r="AA1677" i="8"/>
  <c r="AE1677" i="8"/>
  <c r="AH1514" i="8"/>
  <c r="AA1514" i="8"/>
  <c r="AE1514" i="8"/>
  <c r="AH1181" i="8"/>
  <c r="AA1181" i="8"/>
  <c r="AE1181" i="8"/>
  <c r="AH1632" i="9"/>
  <c r="AA1632" i="9"/>
  <c r="AE1632" i="9"/>
  <c r="AH946" i="8"/>
  <c r="AA946" i="8"/>
  <c r="AE946" i="8"/>
  <c r="AH1382" i="8"/>
  <c r="AA1382" i="8"/>
  <c r="AE1382" i="8"/>
  <c r="AZ71" i="8"/>
  <c r="AX71" i="8"/>
  <c r="AH1612" i="8"/>
  <c r="AA1612" i="8"/>
  <c r="AE1612" i="8"/>
  <c r="AH59" i="8"/>
  <c r="AH1553" i="8"/>
  <c r="AA1553" i="8"/>
  <c r="AE1553" i="8"/>
  <c r="AH1737" i="8"/>
  <c r="AA1737" i="8"/>
  <c r="AE1737" i="8"/>
  <c r="AH1037" i="8"/>
  <c r="AA1037" i="8"/>
  <c r="AE1037" i="8"/>
  <c r="AH1130" i="9"/>
  <c r="AA1130" i="9"/>
  <c r="AE1130" i="9"/>
  <c r="AH1343" i="9"/>
  <c r="AA1343" i="9"/>
  <c r="AE1343" i="9"/>
  <c r="AJ1407" i="8"/>
  <c r="AI1407" i="8"/>
  <c r="AH1407" i="8"/>
  <c r="AA1407" i="8"/>
  <c r="AE1407" i="8"/>
  <c r="AK1407" i="8"/>
  <c r="AJ1506" i="8"/>
  <c r="AI1506" i="8"/>
  <c r="AH1506" i="8"/>
  <c r="AA1506" i="8"/>
  <c r="AE1506" i="8"/>
  <c r="AK1809" i="8"/>
  <c r="AJ1809" i="8"/>
  <c r="AI1809" i="8"/>
  <c r="AJ1606" i="8"/>
  <c r="AI1606" i="8"/>
  <c r="AH1606" i="8"/>
  <c r="AA1606" i="8"/>
  <c r="AE1606" i="8"/>
  <c r="AK1606" i="8"/>
  <c r="AK1072" i="8"/>
  <c r="AJ1072" i="8"/>
  <c r="AI1072" i="8"/>
  <c r="AH1072" i="8"/>
  <c r="AA1072" i="8"/>
  <c r="AE1072" i="8"/>
  <c r="AK1373" i="8"/>
  <c r="AJ1373" i="8"/>
  <c r="AI1373" i="8"/>
  <c r="AH1373" i="8"/>
  <c r="AA1373" i="8"/>
  <c r="AE1373" i="8"/>
  <c r="AK1046" i="8"/>
  <c r="AJ1046" i="8"/>
  <c r="AI1046" i="8"/>
  <c r="AK1172" i="8"/>
  <c r="AJ1172" i="8"/>
  <c r="AI1172" i="8"/>
  <c r="AH1172" i="8"/>
  <c r="AA1172" i="8"/>
  <c r="AE1172" i="8"/>
  <c r="AI1358" i="8"/>
  <c r="AK1358" i="8"/>
  <c r="AJ1358" i="8"/>
  <c r="AJ922" i="8"/>
  <c r="AI922" i="8"/>
  <c r="AK910" i="8"/>
  <c r="AJ910" i="8"/>
  <c r="AI910" i="8"/>
  <c r="AH910" i="8"/>
  <c r="AA910" i="8"/>
  <c r="AE910" i="8"/>
  <c r="AK51" i="8"/>
  <c r="AJ51" i="8"/>
  <c r="AI51" i="8"/>
  <c r="AH51" i="8"/>
  <c r="AI57" i="8"/>
  <c r="AH57" i="8"/>
  <c r="AK57" i="8"/>
  <c r="AJ57" i="8"/>
  <c r="BA19" i="8"/>
  <c r="BB19" i="8"/>
  <c r="AI57" i="9"/>
  <c r="AJ57" i="9"/>
  <c r="AK57" i="9"/>
  <c r="AJ1097" i="9"/>
  <c r="AK1097" i="9"/>
  <c r="AI1097" i="9"/>
  <c r="AI1121" i="9"/>
  <c r="AJ1121" i="9"/>
  <c r="AK1121" i="9"/>
  <c r="AI1147" i="9"/>
  <c r="AJ1147" i="9"/>
  <c r="AK1147" i="9"/>
  <c r="AI1573" i="8"/>
  <c r="AK1573" i="8"/>
  <c r="AJ1573" i="8"/>
  <c r="AJ1745" i="8"/>
  <c r="AI1745" i="8"/>
  <c r="AK1745" i="8"/>
  <c r="AK1328" i="8"/>
  <c r="AJ1328" i="8"/>
  <c r="AI1328" i="8"/>
  <c r="AK1307" i="8"/>
  <c r="AJ1307" i="8"/>
  <c r="AI1307" i="8"/>
  <c r="AH1307" i="8"/>
  <c r="AA1307" i="8"/>
  <c r="AE1307" i="8"/>
  <c r="AK1302" i="8"/>
  <c r="AI1302" i="8"/>
  <c r="AJ1302" i="8"/>
  <c r="AJ1297" i="8"/>
  <c r="AI1297" i="8"/>
  <c r="AK1297" i="8"/>
  <c r="AK1105" i="8"/>
  <c r="AJ1105" i="8"/>
  <c r="AH1105" i="8"/>
  <c r="AA1105" i="8"/>
  <c r="AE1105" i="8"/>
  <c r="AJ1108" i="8"/>
  <c r="AK1108" i="8"/>
  <c r="AI1108" i="8"/>
  <c r="AH1108" i="8"/>
  <c r="AA1108" i="8"/>
  <c r="AE1108" i="8"/>
  <c r="AK1293" i="8"/>
  <c r="AJ1293" i="8"/>
  <c r="AI1293" i="8"/>
  <c r="AH1293" i="8"/>
  <c r="AA1293" i="8"/>
  <c r="AE1293" i="8"/>
  <c r="AK1119" i="8"/>
  <c r="AJ1119" i="8"/>
  <c r="AI1119" i="8"/>
  <c r="AK919" i="8"/>
  <c r="AJ919" i="8"/>
  <c r="AI919" i="8"/>
  <c r="AH919" i="8"/>
  <c r="AA919" i="8"/>
  <c r="AE919" i="8"/>
  <c r="BA85" i="8"/>
  <c r="BB85" i="8"/>
  <c r="AK992" i="8"/>
  <c r="AJ992" i="8"/>
  <c r="AI992" i="8"/>
  <c r="AK971" i="8"/>
  <c r="AJ971" i="8"/>
  <c r="AI971" i="8"/>
  <c r="AH971" i="8"/>
  <c r="AA971" i="8"/>
  <c r="AE971" i="8"/>
  <c r="AJ97" i="8"/>
  <c r="AI97" i="8"/>
  <c r="AH97" i="8"/>
  <c r="BB81" i="8"/>
  <c r="BA81" i="8"/>
  <c r="AZ81" i="8"/>
  <c r="AX81" i="8"/>
  <c r="AI1025" i="8"/>
  <c r="AK1025" i="8"/>
  <c r="AJ1025" i="8"/>
  <c r="AI70" i="9"/>
  <c r="AH70" i="9"/>
  <c r="AJ70" i="9"/>
  <c r="AK70" i="9"/>
  <c r="AI979" i="9"/>
  <c r="AJ979" i="9"/>
  <c r="AK979" i="9"/>
  <c r="AK1308" i="9"/>
  <c r="AI1308" i="9"/>
  <c r="AJ1308" i="9"/>
  <c r="AI1509" i="8"/>
  <c r="AK1509" i="8"/>
  <c r="AJ1509" i="8"/>
  <c r="AK1640" i="8"/>
  <c r="AJ1640" i="8"/>
  <c r="AI1640" i="8"/>
  <c r="AH1640" i="8"/>
  <c r="AA1640" i="8"/>
  <c r="AE1640" i="8"/>
  <c r="AK1619" i="8"/>
  <c r="AJ1619" i="8"/>
  <c r="AI1619" i="8"/>
  <c r="AK1542" i="8"/>
  <c r="AJ1542" i="8"/>
  <c r="AI1542" i="8"/>
  <c r="AH1542" i="8"/>
  <c r="AA1542" i="8"/>
  <c r="AE1542" i="8"/>
  <c r="AK1264" i="8"/>
  <c r="AJ1264" i="8"/>
  <c r="AI1264" i="8"/>
  <c r="AH1264" i="8"/>
  <c r="AA1264" i="8"/>
  <c r="AE1264" i="8"/>
  <c r="AK1238" i="8"/>
  <c r="AI1238" i="8"/>
  <c r="AJ1238" i="8"/>
  <c r="AK1354" i="8"/>
  <c r="AI1354" i="8"/>
  <c r="AH1354" i="8"/>
  <c r="AA1354" i="8"/>
  <c r="AE1354" i="8"/>
  <c r="AK1013" i="8"/>
  <c r="AJ1013" i="8"/>
  <c r="AI1013" i="8"/>
  <c r="AH1013" i="8"/>
  <c r="AA1013" i="8"/>
  <c r="AE1013" i="8"/>
  <c r="AK928" i="8"/>
  <c r="AJ928" i="8"/>
  <c r="AI928" i="8"/>
  <c r="AH928" i="8"/>
  <c r="AA928" i="8"/>
  <c r="AE928" i="8"/>
  <c r="AJ1135" i="8"/>
  <c r="AI1135" i="8"/>
  <c r="AH1135" i="8"/>
  <c r="AA1135" i="8"/>
  <c r="AE1135" i="8"/>
  <c r="BB87" i="8"/>
  <c r="BA87" i="8"/>
  <c r="AZ87" i="8"/>
  <c r="AX87" i="8"/>
  <c r="AK28" i="8"/>
  <c r="AJ28" i="8"/>
  <c r="AI28" i="8"/>
  <c r="AZ68" i="8"/>
  <c r="AX68" i="8"/>
  <c r="AK1307" i="9"/>
  <c r="AI1307" i="9"/>
  <c r="AH1307" i="9"/>
  <c r="AA1307" i="9"/>
  <c r="AE1307" i="9"/>
  <c r="AH1285" i="8"/>
  <c r="AA1285" i="8"/>
  <c r="AE1285" i="8"/>
  <c r="AH1019" i="9"/>
  <c r="AA1019" i="9"/>
  <c r="AE1019" i="9"/>
  <c r="AH1833" i="8"/>
  <c r="AA1833" i="8"/>
  <c r="AE1833" i="8"/>
  <c r="AH1288" i="8"/>
  <c r="AA1288" i="8"/>
  <c r="AE1288" i="8"/>
  <c r="AH970" i="9"/>
  <c r="AA970" i="9"/>
  <c r="AE970" i="9"/>
  <c r="AH1022" i="8"/>
  <c r="AA1022" i="8"/>
  <c r="AE1022" i="8"/>
  <c r="AK1576" i="8"/>
  <c r="AJ1576" i="8"/>
  <c r="AI1576" i="8"/>
  <c r="AK1555" i="8"/>
  <c r="AJ1555" i="8"/>
  <c r="AI1555" i="8"/>
  <c r="AH1555" i="8"/>
  <c r="AA1555" i="8"/>
  <c r="AE1555" i="8"/>
  <c r="AK1478" i="8"/>
  <c r="AJ1478" i="8"/>
  <c r="AI1478" i="8"/>
  <c r="AH1478" i="8"/>
  <c r="AA1478" i="8"/>
  <c r="AE1478" i="8"/>
  <c r="AJ1233" i="8"/>
  <c r="AI1233" i="8"/>
  <c r="AK1233" i="8"/>
  <c r="AK1362" i="8"/>
  <c r="AJ1362" i="8"/>
  <c r="AI1362" i="8"/>
  <c r="AH1290" i="8"/>
  <c r="AA1290" i="8"/>
  <c r="AE1290" i="8"/>
  <c r="AJ1038" i="8"/>
  <c r="AI1038" i="8"/>
  <c r="AH1038" i="8"/>
  <c r="AA1038" i="8"/>
  <c r="AE1038" i="8"/>
  <c r="BB37" i="8"/>
  <c r="BA37" i="8"/>
  <c r="AZ37" i="8"/>
  <c r="AX37" i="8"/>
  <c r="AJ76" i="8"/>
  <c r="AI76" i="8"/>
  <c r="AH76" i="8"/>
  <c r="AK76" i="8"/>
  <c r="AZ36" i="8"/>
  <c r="AX36" i="8"/>
  <c r="AJ25" i="9"/>
  <c r="AK25" i="9"/>
  <c r="AI25" i="9"/>
  <c r="AI77" i="9"/>
  <c r="AJ77" i="9"/>
  <c r="AK77" i="9"/>
  <c r="AI122" i="9"/>
  <c r="AJ122" i="9"/>
  <c r="AK122" i="9"/>
  <c r="AJ909" i="9"/>
  <c r="AI909" i="9"/>
  <c r="AK909" i="9"/>
  <c r="AJ1016" i="9"/>
  <c r="AK1016" i="9"/>
  <c r="AI1016" i="9"/>
  <c r="AI1078" i="9"/>
  <c r="AJ1078" i="9"/>
  <c r="AK1078" i="9"/>
  <c r="AI1418" i="9"/>
  <c r="AJ1418" i="9"/>
  <c r="AK1418" i="9"/>
  <c r="AH1247" i="8"/>
  <c r="AA1247" i="8"/>
  <c r="AE1247" i="8"/>
  <c r="AH1611" i="8"/>
  <c r="AA1611" i="8"/>
  <c r="AE1611" i="8"/>
  <c r="AH1536" i="8"/>
  <c r="AA1536" i="8"/>
  <c r="AE1536" i="8"/>
  <c r="AZ61" i="8"/>
  <c r="AX61" i="8"/>
  <c r="AH1274" i="8"/>
  <c r="AA1274" i="8"/>
  <c r="AE1274" i="8"/>
  <c r="AK1535" i="8"/>
  <c r="AJ1535" i="8"/>
  <c r="AI1535" i="8"/>
  <c r="AH1535" i="8"/>
  <c r="AA1535" i="8"/>
  <c r="AE1535" i="8"/>
  <c r="AJ1689" i="8"/>
  <c r="AK1689" i="8"/>
  <c r="AI1689" i="8"/>
  <c r="AJ1512" i="8"/>
  <c r="AI1512" i="8"/>
  <c r="AH1512" i="8"/>
  <c r="AA1512" i="8"/>
  <c r="AE1512" i="8"/>
  <c r="AK1512" i="8"/>
  <c r="AK1174" i="8"/>
  <c r="AI1174" i="8"/>
  <c r="AH1174" i="8"/>
  <c r="AA1174" i="8"/>
  <c r="AE1174" i="8"/>
  <c r="AJ1226" i="8"/>
  <c r="AI1226" i="8"/>
  <c r="AK1226" i="8"/>
  <c r="AK1048" i="8"/>
  <c r="AJ1048" i="8"/>
  <c r="AI1048" i="8"/>
  <c r="BA82" i="8"/>
  <c r="BB82" i="8"/>
  <c r="BA109" i="8"/>
  <c r="AZ109" i="8"/>
  <c r="AX109" i="8"/>
  <c r="BB109" i="8"/>
  <c r="AK907" i="8"/>
  <c r="AJ907" i="8"/>
  <c r="AI907" i="8"/>
  <c r="AH907" i="8"/>
  <c r="AA907" i="8"/>
  <c r="AE907" i="8"/>
  <c r="AK114" i="8"/>
  <c r="AJ114" i="8"/>
  <c r="AI114" i="8"/>
  <c r="AH114" i="8"/>
  <c r="AJ99" i="8"/>
  <c r="AI99" i="8"/>
  <c r="AI92" i="9"/>
  <c r="AJ92" i="9"/>
  <c r="AJ1280" i="9"/>
  <c r="AK1280" i="9"/>
  <c r="AI1280" i="9"/>
  <c r="AJ1298" i="9"/>
  <c r="AH1298" i="9"/>
  <c r="AA1298" i="9"/>
  <c r="AE1298" i="9"/>
  <c r="AK1298" i="9"/>
  <c r="AK1491" i="8"/>
  <c r="AJ1491" i="8"/>
  <c r="AI1491" i="8"/>
  <c r="AH1491" i="8"/>
  <c r="AA1491" i="8"/>
  <c r="AE1491" i="8"/>
  <c r="AK1200" i="8"/>
  <c r="AI1200" i="8"/>
  <c r="AH1200" i="8"/>
  <c r="AA1200" i="8"/>
  <c r="AE1200" i="8"/>
  <c r="AK1179" i="8"/>
  <c r="AJ1179" i="8"/>
  <c r="AH1179" i="8"/>
  <c r="AA1179" i="8"/>
  <c r="AE1179" i="8"/>
  <c r="AK1110" i="8"/>
  <c r="AJ1110" i="8"/>
  <c r="AI1110" i="8"/>
  <c r="AH1110" i="8"/>
  <c r="AA1110" i="8"/>
  <c r="AE1110" i="8"/>
  <c r="AI1169" i="8"/>
  <c r="AH1169" i="8"/>
  <c r="AA1169" i="8"/>
  <c r="AE1169" i="8"/>
  <c r="AK1169" i="8"/>
  <c r="AJ1169" i="8"/>
  <c r="AK1162" i="8"/>
  <c r="AJ1162" i="8"/>
  <c r="AI1162" i="8"/>
  <c r="AK1229" i="8"/>
  <c r="AJ1229" i="8"/>
  <c r="AI1229" i="8"/>
  <c r="AH1229" i="8"/>
  <c r="AA1229" i="8"/>
  <c r="AE1229" i="8"/>
  <c r="BB101" i="8"/>
  <c r="BA101" i="8"/>
  <c r="AZ101" i="8"/>
  <c r="AX101" i="8"/>
  <c r="AJ1327" i="8"/>
  <c r="AI1327" i="8"/>
  <c r="AH1327" i="8"/>
  <c r="AA1327" i="8"/>
  <c r="AE1327" i="8"/>
  <c r="AK1327" i="8"/>
  <c r="BB51" i="8"/>
  <c r="BA51" i="8"/>
  <c r="AZ51" i="8"/>
  <c r="AX51" i="8"/>
  <c r="AI44" i="8"/>
  <c r="AH44" i="8"/>
  <c r="AK44" i="8"/>
  <c r="AJ59" i="9"/>
  <c r="AI59" i="9"/>
  <c r="AH59" i="9"/>
  <c r="AK59" i="9"/>
  <c r="AJ916" i="9"/>
  <c r="AK916" i="9"/>
  <c r="AI916" i="9"/>
  <c r="AH916" i="9"/>
  <c r="AA916" i="9"/>
  <c r="AE916" i="9"/>
  <c r="AK950" i="9"/>
  <c r="AJ950" i="9"/>
  <c r="AI950" i="9"/>
  <c r="AH950" i="9"/>
  <c r="AA950" i="9"/>
  <c r="AE950" i="9"/>
  <c r="AI1377" i="9"/>
  <c r="AJ1377" i="9"/>
  <c r="AK1377" i="9"/>
  <c r="AH1943" i="9"/>
  <c r="AA1943" i="9"/>
  <c r="AE1943" i="9"/>
  <c r="AH1940" i="9"/>
  <c r="AA1940" i="9"/>
  <c r="AE1940" i="9"/>
  <c r="AK1634" i="8"/>
  <c r="AJ1634" i="8"/>
  <c r="AI1634" i="8"/>
  <c r="AH1634" i="8"/>
  <c r="AA1634" i="8"/>
  <c r="AE1634" i="8"/>
  <c r="AJ1637" i="8"/>
  <c r="AI1637" i="8"/>
  <c r="AH1637" i="8"/>
  <c r="AA1637" i="8"/>
  <c r="AE1637" i="8"/>
  <c r="AK1637" i="8"/>
  <c r="AI1445" i="8"/>
  <c r="AK1445" i="8"/>
  <c r="AJ1445" i="8"/>
  <c r="AI1448" i="8"/>
  <c r="AK1448" i="8"/>
  <c r="AJ1448" i="8"/>
  <c r="AK1411" i="8"/>
  <c r="AJ1411" i="8"/>
  <c r="AI1411" i="8"/>
  <c r="AH1411" i="8"/>
  <c r="AA1411" i="8"/>
  <c r="AE1411" i="8"/>
  <c r="AJ1136" i="8"/>
  <c r="AI1136" i="8"/>
  <c r="AH1136" i="8"/>
  <c r="AA1136" i="8"/>
  <c r="AE1136" i="8"/>
  <c r="AK949" i="8"/>
  <c r="AJ949" i="8"/>
  <c r="AH949" i="8"/>
  <c r="AA949" i="8"/>
  <c r="AE949" i="8"/>
  <c r="AI107" i="8"/>
  <c r="AH107" i="8"/>
  <c r="AK107" i="8"/>
  <c r="AJ107" i="8"/>
  <c r="AK34" i="8"/>
  <c r="AJ34" i="8"/>
  <c r="AI34" i="8"/>
  <c r="AH34" i="8"/>
  <c r="AJ74" i="9"/>
  <c r="AH74" i="9"/>
  <c r="AK74" i="9"/>
  <c r="AI112" i="9"/>
  <c r="AJ112" i="9"/>
  <c r="AK112" i="9"/>
  <c r="AZ8" i="8"/>
  <c r="AX8" i="8"/>
  <c r="AH118" i="8"/>
  <c r="AH125" i="9"/>
  <c r="AH1396" i="9"/>
  <c r="AA1396" i="9"/>
  <c r="AE1396" i="9"/>
  <c r="AH1902" i="8"/>
  <c r="AA1902" i="8"/>
  <c r="AE1902" i="8"/>
  <c r="AH1467" i="9"/>
  <c r="AA1467" i="9"/>
  <c r="AE1467" i="9"/>
  <c r="AH1641" i="9"/>
  <c r="AA1641" i="9"/>
  <c r="AE1641" i="9"/>
  <c r="AJ1471" i="8"/>
  <c r="AI1471" i="8"/>
  <c r="AH1471" i="8"/>
  <c r="AA1471" i="8"/>
  <c r="AE1471" i="8"/>
  <c r="AJ1570" i="8"/>
  <c r="AI1570" i="8"/>
  <c r="AH1570" i="8"/>
  <c r="AA1570" i="8"/>
  <c r="AE1570" i="8"/>
  <c r="AK1570" i="8"/>
  <c r="AJ1401" i="8"/>
  <c r="AI1401" i="8"/>
  <c r="AH1401" i="8"/>
  <c r="AA1401" i="8"/>
  <c r="AE1401" i="8"/>
  <c r="AK1669" i="8"/>
  <c r="AI1669" i="8"/>
  <c r="AH1669" i="8"/>
  <c r="AA1669" i="8"/>
  <c r="AE1669" i="8"/>
  <c r="AJ1360" i="8"/>
  <c r="AK1360" i="8"/>
  <c r="AI1360" i="8"/>
  <c r="AH1360" i="8"/>
  <c r="AA1360" i="8"/>
  <c r="AE1360" i="8"/>
  <c r="AK1115" i="8"/>
  <c r="AJ1115" i="8"/>
  <c r="AI1115" i="8"/>
  <c r="AH1115" i="8"/>
  <c r="AA1115" i="8"/>
  <c r="AE1115" i="8"/>
  <c r="AJ1236" i="8"/>
  <c r="AI1236" i="8"/>
  <c r="AK1236" i="8"/>
  <c r="AK1101" i="8"/>
  <c r="AJ1101" i="8"/>
  <c r="AI1101" i="8"/>
  <c r="AI986" i="8"/>
  <c r="AH986" i="8"/>
  <c r="AA986" i="8"/>
  <c r="AE986" i="8"/>
  <c r="AK986" i="8"/>
  <c r="AJ1052" i="8"/>
  <c r="AK1052" i="8"/>
  <c r="AI1052" i="8"/>
  <c r="AI974" i="8"/>
  <c r="AH974" i="8"/>
  <c r="AA974" i="8"/>
  <c r="AE974" i="8"/>
  <c r="AK974" i="8"/>
  <c r="AJ1263" i="8"/>
  <c r="AI1263" i="8"/>
  <c r="AH1263" i="8"/>
  <c r="AA1263" i="8"/>
  <c r="AE1263" i="8"/>
  <c r="AK1263" i="8"/>
  <c r="AJ932" i="8"/>
  <c r="AI932" i="8"/>
  <c r="AK932" i="8"/>
  <c r="BB13" i="8"/>
  <c r="BA13" i="8"/>
  <c r="AZ13" i="8"/>
  <c r="AX13" i="8"/>
  <c r="AJ44" i="9"/>
  <c r="AH44" i="9"/>
  <c r="AK44" i="9"/>
  <c r="AH1214" i="9"/>
  <c r="AA1214" i="9"/>
  <c r="AE1214" i="9"/>
  <c r="AJ1067" i="8"/>
  <c r="AH1067" i="8"/>
  <c r="AA1067" i="8"/>
  <c r="AE1067" i="8"/>
  <c r="R82" i="1"/>
  <c r="T82" i="1" s="1"/>
  <c r="R59" i="1"/>
  <c r="T59" i="1" s="1"/>
  <c r="J112" i="7"/>
  <c r="BJ22" i="9"/>
  <c r="BI22" i="9"/>
  <c r="BH22" i="9"/>
  <c r="BG22" i="9"/>
  <c r="BF22" i="9"/>
  <c r="BE22" i="9"/>
  <c r="BD22" i="9"/>
  <c r="BC22" i="9"/>
  <c r="AR1812" i="9"/>
  <c r="AQ1812" i="9"/>
  <c r="AP1812" i="9"/>
  <c r="AO1812" i="9"/>
  <c r="AN1812" i="9"/>
  <c r="AM1812" i="9"/>
  <c r="AL1812" i="9"/>
  <c r="AS1759" i="9"/>
  <c r="AR1759" i="9"/>
  <c r="AQ1759" i="9"/>
  <c r="AT1819" i="9"/>
  <c r="AS1810" i="9"/>
  <c r="AR1810" i="9"/>
  <c r="AT1912" i="9"/>
  <c r="AS1912" i="9"/>
  <c r="AR1912" i="9"/>
  <c r="AQ1912" i="9"/>
  <c r="AP1912" i="9"/>
  <c r="AO1912" i="9"/>
  <c r="AN1912" i="9"/>
  <c r="AM1912" i="9"/>
  <c r="AL1912" i="9"/>
  <c r="BI62" i="9"/>
  <c r="BH62" i="9"/>
  <c r="BG62" i="9"/>
  <c r="AR1736" i="9"/>
  <c r="AQ1736" i="9"/>
  <c r="AP1736" i="9"/>
  <c r="AO1736" i="9"/>
  <c r="AN1736" i="9"/>
  <c r="AM1736" i="9"/>
  <c r="AL1736" i="9"/>
  <c r="BJ51" i="9"/>
  <c r="BI51" i="9"/>
  <c r="BH51" i="9"/>
  <c r="BG51" i="9"/>
  <c r="BF51" i="9"/>
  <c r="BE51" i="9"/>
  <c r="BD51" i="9"/>
  <c r="BC51" i="9"/>
  <c r="BK88" i="9"/>
  <c r="AR1942" i="9"/>
  <c r="AQ1942" i="9"/>
  <c r="AN1942" i="9"/>
  <c r="AM1942" i="9"/>
  <c r="AL1942" i="9"/>
  <c r="BJ62" i="9"/>
  <c r="BF62" i="9"/>
  <c r="BK85" i="9"/>
  <c r="BJ85" i="9"/>
  <c r="BI85" i="9"/>
  <c r="BH85" i="9"/>
  <c r="BG85" i="9"/>
  <c r="BF85" i="9"/>
  <c r="BE85" i="9"/>
  <c r="BD85" i="9"/>
  <c r="BC85" i="9"/>
  <c r="AS1929" i="9"/>
  <c r="AR1929" i="9"/>
  <c r="AQ1929" i="9"/>
  <c r="AP1929" i="9"/>
  <c r="AO1929" i="9"/>
  <c r="AN1929" i="9"/>
  <c r="AM1929" i="9"/>
  <c r="AL1929" i="9"/>
  <c r="BJ48" i="9"/>
  <c r="BI48" i="9"/>
  <c r="BH48" i="9"/>
  <c r="BG48" i="9"/>
  <c r="BF48" i="9"/>
  <c r="BE48" i="9"/>
  <c r="BD48" i="9"/>
  <c r="BC48" i="9"/>
  <c r="AQ1810" i="9"/>
  <c r="AP1810" i="9"/>
  <c r="AO1810" i="9"/>
  <c r="AN1810" i="9"/>
  <c r="AM1810" i="9"/>
  <c r="AL1810" i="9"/>
  <c r="AS1819" i="9"/>
  <c r="AR1819" i="9"/>
  <c r="AQ1819" i="9"/>
  <c r="AP1819" i="9"/>
  <c r="AO1819" i="9"/>
  <c r="AN1819" i="9"/>
  <c r="AM1819" i="9"/>
  <c r="AL1819" i="9"/>
  <c r="AT1812" i="9"/>
  <c r="AS1812" i="9"/>
  <c r="AS1846" i="9"/>
  <c r="AR1846" i="9"/>
  <c r="AQ1846" i="9"/>
  <c r="AP1846" i="9"/>
  <c r="AO1846" i="9"/>
  <c r="AN1846" i="9"/>
  <c r="AM1846" i="9"/>
  <c r="AL1846" i="9"/>
  <c r="AS1718" i="9"/>
  <c r="AR1718" i="9"/>
  <c r="AQ1718" i="9"/>
  <c r="AP1759" i="9"/>
  <c r="AO1759" i="9"/>
  <c r="AN1759" i="9"/>
  <c r="AM1759" i="9"/>
  <c r="AL1759" i="9"/>
  <c r="AT1759" i="9"/>
  <c r="AR1793" i="9"/>
  <c r="AQ1793" i="9"/>
  <c r="AP1793" i="9"/>
  <c r="AO1793" i="9"/>
  <c r="AN1793" i="9"/>
  <c r="AM1793" i="9"/>
  <c r="AL1793" i="9"/>
  <c r="AT1681" i="9"/>
  <c r="AS1681" i="9"/>
  <c r="AP1681" i="9"/>
  <c r="AO1681" i="9"/>
  <c r="AN1681" i="9"/>
  <c r="AM1681" i="9"/>
  <c r="AL1681" i="9"/>
  <c r="AQ1553" i="9"/>
  <c r="AR1503" i="9"/>
  <c r="AQ1503" i="9"/>
  <c r="AP1503" i="9"/>
  <c r="AO1503" i="9"/>
  <c r="AN1503" i="9"/>
  <c r="AM1503" i="9"/>
  <c r="AL1503" i="9"/>
  <c r="AS1603" i="9"/>
  <c r="AR1603" i="9"/>
  <c r="AQ1603" i="9"/>
  <c r="AP1603" i="9"/>
  <c r="AO1603" i="9"/>
  <c r="AN1603" i="9"/>
  <c r="AM1603" i="9"/>
  <c r="AL1603" i="9"/>
  <c r="AS1604" i="9"/>
  <c r="AR1604" i="9"/>
  <c r="AQ1604" i="9"/>
  <c r="AP1604" i="9"/>
  <c r="AO1604" i="9"/>
  <c r="AN1604" i="9"/>
  <c r="AM1604" i="9"/>
  <c r="AL1604" i="9"/>
  <c r="AQ1645" i="9"/>
  <c r="AP1645" i="9"/>
  <c r="AO1645" i="9"/>
  <c r="AN1645" i="9"/>
  <c r="AM1645" i="9"/>
  <c r="AL1645" i="9"/>
  <c r="AR1622" i="9"/>
  <c r="AQ1622" i="9"/>
  <c r="AP1622" i="9"/>
  <c r="AO1622" i="9"/>
  <c r="AN1622" i="9"/>
  <c r="AM1622" i="9"/>
  <c r="AL1622" i="9"/>
  <c r="AS1537" i="9"/>
  <c r="AR1537" i="9"/>
  <c r="AQ1537" i="9"/>
  <c r="AP1537" i="9"/>
  <c r="AO1537" i="9"/>
  <c r="AN1537" i="9"/>
  <c r="AM1537" i="9"/>
  <c r="AL1537" i="9"/>
  <c r="AT1490" i="9"/>
  <c r="AS1490" i="9"/>
  <c r="AR1490" i="9"/>
  <c r="AQ1490" i="9"/>
  <c r="AP1490" i="9"/>
  <c r="AO1490" i="9"/>
  <c r="AN1490" i="9"/>
  <c r="AM1490" i="9"/>
  <c r="AL1490" i="9"/>
  <c r="AQ1457" i="9"/>
  <c r="AP1457" i="9"/>
  <c r="AO1457" i="9"/>
  <c r="AN1457" i="9"/>
  <c r="AM1457" i="9"/>
  <c r="AL1457" i="9"/>
  <c r="AR1465" i="9"/>
  <c r="AQ1465" i="9"/>
  <c r="AP1465" i="9"/>
  <c r="AO1465" i="9"/>
  <c r="AN1465" i="9"/>
  <c r="AM1465" i="9"/>
  <c r="AL1465" i="9"/>
  <c r="AP1553" i="9"/>
  <c r="AO1553" i="9"/>
  <c r="AN1553" i="9"/>
  <c r="AM1553" i="9"/>
  <c r="AL1553" i="9"/>
  <c r="AR1681" i="9"/>
  <c r="AQ1681" i="9"/>
  <c r="AT1704" i="9"/>
  <c r="AS1704" i="9"/>
  <c r="AR1704" i="9"/>
  <c r="AQ1704" i="9"/>
  <c r="AP1704" i="9"/>
  <c r="AO1704" i="9"/>
  <c r="AN1704" i="9"/>
  <c r="AM1704" i="9"/>
  <c r="AL1704" i="9"/>
  <c r="AP1718" i="9"/>
  <c r="AO1718" i="9"/>
  <c r="AN1718" i="9"/>
  <c r="AM1718" i="9"/>
  <c r="AL1718" i="9"/>
  <c r="AS1861" i="9"/>
  <c r="AR1861" i="9"/>
  <c r="AQ1861" i="9"/>
  <c r="AP1861" i="9"/>
  <c r="AO1861" i="9"/>
  <c r="AN1861" i="9"/>
  <c r="AM1861" i="9"/>
  <c r="AL1861" i="9"/>
  <c r="BE62" i="9"/>
  <c r="BD62" i="9"/>
  <c r="BC62" i="9"/>
  <c r="AP1942" i="9"/>
  <c r="AO1942" i="9"/>
  <c r="BI103" i="9"/>
  <c r="BH103" i="9"/>
  <c r="BG103" i="9"/>
  <c r="BF103" i="9"/>
  <c r="BE103" i="9"/>
  <c r="BD103" i="9"/>
  <c r="BC103" i="9"/>
  <c r="BJ88" i="9"/>
  <c r="BI88" i="9"/>
  <c r="BH88" i="9"/>
  <c r="BG88" i="9"/>
  <c r="BF88" i="9"/>
  <c r="BE88" i="9"/>
  <c r="BD88" i="9"/>
  <c r="BC88" i="9"/>
  <c r="R88" i="8"/>
  <c r="T88" i="8" s="1"/>
  <c r="O127" i="1"/>
  <c r="K127" i="1"/>
  <c r="Z112" i="8"/>
  <c r="AA112" i="8"/>
  <c r="G112" i="8"/>
  <c r="AU1907" i="8"/>
  <c r="AU1942" i="8"/>
  <c r="AU1878" i="8"/>
  <c r="AU1897" i="8"/>
  <c r="AU1940" i="8"/>
  <c r="AU1876" i="8"/>
  <c r="AU1927" i="8"/>
  <c r="AU1933" i="8"/>
  <c r="AU1869" i="8"/>
  <c r="AU1920" i="8"/>
  <c r="AU1856" i="8"/>
  <c r="AU1802" i="8"/>
  <c r="AU1738" i="8"/>
  <c r="AU1674" i="8"/>
  <c r="AU1805" i="8"/>
  <c r="AU1741" i="8"/>
  <c r="AU1824" i="8"/>
  <c r="AU1760" i="8"/>
  <c r="AU1696" i="8"/>
  <c r="AU1819" i="8"/>
  <c r="AU1755" i="8"/>
  <c r="AU1691" i="8"/>
  <c r="AU1882" i="8"/>
  <c r="AU1806" i="8"/>
  <c r="AU1742" i="8"/>
  <c r="AU1895" i="8"/>
  <c r="AU1812" i="8"/>
  <c r="AU1748" i="8"/>
  <c r="AU1684" i="8"/>
  <c r="AU1823" i="8"/>
  <c r="AU1759" i="8"/>
  <c r="AU1695" i="8"/>
  <c r="AU1641" i="8"/>
  <c r="AU1577" i="8"/>
  <c r="AU1513" i="8"/>
  <c r="AU1449" i="8"/>
  <c r="AU1636" i="8"/>
  <c r="AU1572" i="8"/>
  <c r="AU1508" i="8"/>
  <c r="AU1444" i="8"/>
  <c r="AU1397" i="8"/>
  <c r="AU1631" i="8"/>
  <c r="AU1567" i="8"/>
  <c r="AU1939" i="8"/>
  <c r="AU1875" i="8"/>
  <c r="AU1910" i="8"/>
  <c r="AU1929" i="8"/>
  <c r="AU1865" i="8"/>
  <c r="AU1908" i="8"/>
  <c r="AU1844" i="8"/>
  <c r="AU1930" i="8"/>
  <c r="AU1901" i="8"/>
  <c r="AU1837" i="8"/>
  <c r="AU1888" i="8"/>
  <c r="AU1839" i="8"/>
  <c r="AU1770" i="8"/>
  <c r="AU1706" i="8"/>
  <c r="AU1835" i="8"/>
  <c r="AU1773" i="8"/>
  <c r="AU1709" i="8"/>
  <c r="AU1792" i="8"/>
  <c r="AU1728" i="8"/>
  <c r="AU1664" i="8"/>
  <c r="AU1787" i="8"/>
  <c r="AU1723" i="8"/>
  <c r="AU1659" i="8"/>
  <c r="AU1843" i="8"/>
  <c r="AU1774" i="8"/>
  <c r="AU1710" i="8"/>
  <c r="AU1863" i="8"/>
  <c r="AU1780" i="8"/>
  <c r="AU1716" i="8"/>
  <c r="AU1914" i="8"/>
  <c r="AU1791" i="8"/>
  <c r="AU1727" i="8"/>
  <c r="AU1663" i="8"/>
  <c r="AU1609" i="8"/>
  <c r="AU1545" i="8"/>
  <c r="AU1481" i="8"/>
  <c r="AU1402" i="8"/>
  <c r="AU1604" i="8"/>
  <c r="AU1540" i="8"/>
  <c r="AU1476" i="8"/>
  <c r="AU1421" i="8"/>
  <c r="AU1670" i="8"/>
  <c r="AU1599" i="8"/>
  <c r="AU130" i="8"/>
  <c r="P144" i="1"/>
  <c r="G144" i="1"/>
  <c r="F34" i="1"/>
  <c r="E24" i="5"/>
  <c r="E87" i="6"/>
  <c r="G119" i="7"/>
  <c r="P119" i="7"/>
  <c r="R119" i="7" s="1"/>
  <c r="T119" i="7" s="1"/>
  <c r="E70" i="5"/>
  <c r="F76" i="1"/>
  <c r="P147" i="1"/>
  <c r="R147" i="1" s="1"/>
  <c r="T147" i="1" s="1"/>
  <c r="G147" i="1"/>
  <c r="G153" i="1"/>
  <c r="P153" i="1"/>
  <c r="R153" i="1" s="1"/>
  <c r="T153" i="1" s="1"/>
  <c r="K161" i="1"/>
  <c r="O161" i="1"/>
  <c r="P109" i="1"/>
  <c r="G109" i="1"/>
  <c r="P160" i="1"/>
  <c r="R160" i="1" s="1"/>
  <c r="T160" i="1" s="1"/>
  <c r="G160" i="1"/>
  <c r="Z120" i="8"/>
  <c r="G120" i="8"/>
  <c r="AN120" i="8"/>
  <c r="AM120" i="8"/>
  <c r="AL120" i="8"/>
  <c r="AT120" i="8"/>
  <c r="AS120" i="8"/>
  <c r="AR120" i="8"/>
  <c r="AQ120" i="8"/>
  <c r="AP120" i="8"/>
  <c r="AO120" i="8"/>
  <c r="G50" i="7"/>
  <c r="P50" i="7"/>
  <c r="R50" i="7" s="1"/>
  <c r="T50" i="7" s="1"/>
  <c r="G106" i="8"/>
  <c r="Z106" i="8"/>
  <c r="AA106" i="8"/>
  <c r="G155" i="1"/>
  <c r="P155" i="1"/>
  <c r="R155" i="1" s="1"/>
  <c r="T155" i="1" s="1"/>
  <c r="G107" i="1"/>
  <c r="P107" i="1"/>
  <c r="R107" i="1" s="1"/>
  <c r="T107" i="1" s="1"/>
  <c r="P156" i="1"/>
  <c r="G156" i="1"/>
  <c r="K166" i="1"/>
  <c r="O166" i="1"/>
  <c r="G84" i="1"/>
  <c r="P84" i="1"/>
  <c r="K143" i="1"/>
  <c r="O143" i="1"/>
  <c r="K167" i="1"/>
  <c r="O167" i="1"/>
  <c r="K138" i="1"/>
  <c r="P132" i="1"/>
  <c r="G132" i="1"/>
  <c r="Z127" i="8"/>
  <c r="AA127" i="8"/>
  <c r="G127" i="8"/>
  <c r="G164" i="1"/>
  <c r="P164" i="1"/>
  <c r="R164" i="1" s="1"/>
  <c r="T164" i="1" s="1"/>
  <c r="O157" i="1"/>
  <c r="G148" i="1"/>
  <c r="P148" i="1"/>
  <c r="V148" i="1" s="1"/>
  <c r="G21" i="8"/>
  <c r="Z104" i="8"/>
  <c r="AA104" i="8"/>
  <c r="Z122" i="8"/>
  <c r="AA122" i="8"/>
  <c r="Z124" i="8"/>
  <c r="AA124" i="8"/>
  <c r="F78" i="1"/>
  <c r="E60" i="6"/>
  <c r="H25" i="9"/>
  <c r="G125" i="8"/>
  <c r="E74" i="6"/>
  <c r="F130" i="1"/>
  <c r="F65" i="1"/>
  <c r="F92" i="1"/>
  <c r="E86" i="5"/>
  <c r="E31" i="6"/>
  <c r="J244" i="2"/>
  <c r="L333" i="2"/>
  <c r="L332" i="2"/>
  <c r="K306" i="2"/>
  <c r="H286" i="2"/>
  <c r="H244" i="2"/>
  <c r="H292" i="2"/>
  <c r="H308" i="2"/>
  <c r="J336" i="2"/>
  <c r="G328" i="2"/>
  <c r="H325" i="2"/>
  <c r="G323" i="2"/>
  <c r="G319" i="2"/>
  <c r="K318" i="2"/>
  <c r="J312" i="2"/>
  <c r="I282" i="2"/>
  <c r="F282" i="2"/>
  <c r="F279" i="2"/>
  <c r="H279" i="2"/>
  <c r="J279" i="2"/>
  <c r="F277" i="2"/>
  <c r="H277" i="2"/>
  <c r="I277" i="2"/>
  <c r="G267" i="2"/>
  <c r="G264" i="2"/>
  <c r="K200" i="2"/>
  <c r="G200" i="2"/>
  <c r="I198" i="2"/>
  <c r="K198" i="2"/>
  <c r="F198" i="2"/>
  <c r="I298" i="2"/>
  <c r="J298" i="2"/>
  <c r="G265" i="2"/>
  <c r="L265" i="2"/>
  <c r="L259" i="2"/>
  <c r="F259" i="2"/>
  <c r="G214" i="2"/>
  <c r="L214" i="2"/>
  <c r="K333" i="2"/>
  <c r="J259" i="2"/>
  <c r="K311" i="2"/>
  <c r="K329" i="2"/>
  <c r="H328" i="2"/>
  <c r="J328" i="2"/>
  <c r="I326" i="2"/>
  <c r="H323" i="2"/>
  <c r="K321" i="2"/>
  <c r="G320" i="2"/>
  <c r="F319" i="2"/>
  <c r="H283" i="2"/>
  <c r="H235" i="2"/>
  <c r="H223" i="2"/>
  <c r="J223" i="2"/>
  <c r="F223" i="2"/>
  <c r="L223" i="2"/>
  <c r="K214" i="2"/>
  <c r="K201" i="2"/>
  <c r="G201" i="2"/>
  <c r="L201" i="2"/>
  <c r="L185" i="2"/>
  <c r="F185" i="2"/>
  <c r="K185" i="2"/>
  <c r="L264" i="2"/>
  <c r="L312" i="2"/>
  <c r="L328" i="2"/>
  <c r="K336" i="2"/>
  <c r="G335" i="2"/>
  <c r="K312" i="2"/>
  <c r="G311" i="2"/>
  <c r="I296" i="2"/>
  <c r="F296" i="2"/>
  <c r="L286" i="2"/>
  <c r="G278" i="2"/>
  <c r="L278" i="2"/>
  <c r="H253" i="2"/>
  <c r="I253" i="2"/>
  <c r="J253" i="2"/>
  <c r="L249" i="2"/>
  <c r="F249" i="2"/>
  <c r="K249" i="2"/>
  <c r="F238" i="2"/>
  <c r="I238" i="2"/>
  <c r="G211" i="2"/>
  <c r="L211" i="2"/>
  <c r="L195" i="2"/>
  <c r="H195" i="2"/>
  <c r="F195" i="2"/>
  <c r="L229" i="2"/>
  <c r="L309" i="2"/>
  <c r="K259" i="2"/>
  <c r="K323" i="2"/>
  <c r="L306" i="2"/>
  <c r="H318" i="2"/>
  <c r="F332" i="2"/>
  <c r="H332" i="2"/>
  <c r="H336" i="2"/>
  <c r="L335" i="2"/>
  <c r="I322" i="2"/>
  <c r="I318" i="2"/>
  <c r="H312" i="2"/>
  <c r="G303" i="2"/>
  <c r="F297" i="2"/>
  <c r="K286" i="2"/>
  <c r="J282" i="2"/>
  <c r="K278" i="2"/>
  <c r="F274" i="2"/>
  <c r="H274" i="2"/>
  <c r="I274" i="2"/>
  <c r="H272" i="2"/>
  <c r="J272" i="2"/>
  <c r="J263" i="2"/>
  <c r="L215" i="2"/>
  <c r="J318" i="2"/>
  <c r="F336" i="2"/>
  <c r="J333" i="2"/>
  <c r="H314" i="2"/>
  <c r="I314" i="2"/>
  <c r="F312" i="2"/>
  <c r="J309" i="2"/>
  <c r="H298" i="2"/>
  <c r="L263" i="2"/>
  <c r="G263" i="2"/>
  <c r="H258" i="2"/>
  <c r="I258" i="2"/>
  <c r="F258" i="2"/>
  <c r="I234" i="2"/>
  <c r="J234" i="2"/>
  <c r="F234" i="2"/>
  <c r="H234" i="2"/>
  <c r="J213" i="2"/>
  <c r="F213" i="2"/>
  <c r="H213" i="2"/>
  <c r="I213" i="2"/>
  <c r="H184" i="2"/>
  <c r="I184" i="2"/>
  <c r="K184" i="2"/>
  <c r="J184" i="2"/>
  <c r="F184" i="2"/>
  <c r="K298" i="2"/>
  <c r="K303" i="2"/>
  <c r="K319" i="2"/>
  <c r="F335" i="2"/>
  <c r="H335" i="2"/>
  <c r="I333" i="2"/>
  <c r="J319" i="2"/>
  <c r="F311" i="2"/>
  <c r="H311" i="2"/>
  <c r="I309" i="2"/>
  <c r="F306" i="2"/>
  <c r="H306" i="2"/>
  <c r="I306" i="2"/>
  <c r="F298" i="2"/>
  <c r="K296" i="2"/>
  <c r="L295" i="2"/>
  <c r="L287" i="2"/>
  <c r="G287" i="2"/>
  <c r="G275" i="2"/>
  <c r="L275" i="2"/>
  <c r="L273" i="2"/>
  <c r="F263" i="2"/>
  <c r="G241" i="2"/>
  <c r="L241" i="2"/>
  <c r="L239" i="2"/>
  <c r="G239" i="2"/>
  <c r="L298" i="2"/>
  <c r="L336" i="2"/>
  <c r="H333" i="2"/>
  <c r="I325" i="2"/>
  <c r="L318" i="2"/>
  <c r="H309" i="2"/>
  <c r="H296" i="2"/>
  <c r="H295" i="2"/>
  <c r="F295" i="2"/>
  <c r="K254" i="2"/>
  <c r="L254" i="2"/>
  <c r="H248" i="2"/>
  <c r="I248" i="2"/>
  <c r="J248" i="2"/>
  <c r="F248" i="2"/>
  <c r="I224" i="2"/>
  <c r="F224" i="2"/>
  <c r="H224" i="2"/>
  <c r="J210" i="2"/>
  <c r="F210" i="2"/>
  <c r="H210" i="2"/>
  <c r="I210" i="2"/>
  <c r="N49" i="4"/>
  <c r="R49" i="4"/>
  <c r="T49" i="4"/>
  <c r="K273" i="2"/>
  <c r="H267" i="2"/>
  <c r="H237" i="2"/>
  <c r="L235" i="2"/>
  <c r="L225" i="2"/>
  <c r="F222" i="2"/>
  <c r="F219" i="2"/>
  <c r="K209" i="2"/>
  <c r="H203" i="2"/>
  <c r="H199" i="2"/>
  <c r="F194" i="2"/>
  <c r="J189" i="2"/>
  <c r="I174" i="2"/>
  <c r="H173" i="2"/>
  <c r="L171" i="2"/>
  <c r="H170" i="2"/>
  <c r="J162" i="2"/>
  <c r="H161" i="2"/>
  <c r="H160" i="2"/>
  <c r="K156" i="2"/>
  <c r="H154" i="2"/>
  <c r="H153" i="2"/>
  <c r="I148" i="2"/>
  <c r="H147" i="2"/>
  <c r="I146" i="2"/>
  <c r="I141" i="2"/>
  <c r="F140" i="2"/>
  <c r="F138" i="2"/>
  <c r="G137" i="2"/>
  <c r="J134" i="2"/>
  <c r="L133" i="2"/>
  <c r="H132" i="2"/>
  <c r="I129" i="2"/>
  <c r="J127" i="2"/>
  <c r="L123" i="2"/>
  <c r="H122" i="2"/>
  <c r="H119" i="2"/>
  <c r="F118" i="2"/>
  <c r="F102" i="2"/>
  <c r="F100" i="2"/>
  <c r="R31" i="4"/>
  <c r="I326" i="3"/>
  <c r="F326" i="3"/>
  <c r="H326" i="3"/>
  <c r="J326" i="3"/>
  <c r="J311" i="3"/>
  <c r="F311" i="3"/>
  <c r="H311" i="3"/>
  <c r="I311" i="3"/>
  <c r="H308" i="3"/>
  <c r="L308" i="3"/>
  <c r="F308" i="3"/>
  <c r="K308" i="3"/>
  <c r="K294" i="2"/>
  <c r="I240" i="2"/>
  <c r="G238" i="2"/>
  <c r="F237" i="2"/>
  <c r="J226" i="2"/>
  <c r="G225" i="2"/>
  <c r="J215" i="2"/>
  <c r="G199" i="2"/>
  <c r="L190" i="2"/>
  <c r="I189" i="2"/>
  <c r="I176" i="2"/>
  <c r="G174" i="2"/>
  <c r="F173" i="2"/>
  <c r="F170" i="2"/>
  <c r="F161" i="2"/>
  <c r="J157" i="2"/>
  <c r="F153" i="2"/>
  <c r="J150" i="2"/>
  <c r="H148" i="2"/>
  <c r="H146" i="2"/>
  <c r="F141" i="2"/>
  <c r="F137" i="2"/>
  <c r="K135" i="2"/>
  <c r="H134" i="2"/>
  <c r="F132" i="2"/>
  <c r="H129" i="2"/>
  <c r="L127" i="2"/>
  <c r="K123" i="2"/>
  <c r="G119" i="2"/>
  <c r="L112" i="2"/>
  <c r="H108" i="2"/>
  <c r="G323" i="3"/>
  <c r="K323" i="3"/>
  <c r="L323" i="3"/>
  <c r="K256" i="2"/>
  <c r="F247" i="2"/>
  <c r="H240" i="2"/>
  <c r="G224" i="2"/>
  <c r="H215" i="2"/>
  <c r="J208" i="2"/>
  <c r="K192" i="2"/>
  <c r="H189" i="2"/>
  <c r="L187" i="2"/>
  <c r="F183" i="2"/>
  <c r="L177" i="2"/>
  <c r="H176" i="2"/>
  <c r="G175" i="2"/>
  <c r="G162" i="2"/>
  <c r="L159" i="2"/>
  <c r="I157" i="2"/>
  <c r="F155" i="2"/>
  <c r="F154" i="2"/>
  <c r="H150" i="2"/>
  <c r="F148" i="2"/>
  <c r="G146" i="2"/>
  <c r="G145" i="2"/>
  <c r="G141" i="2"/>
  <c r="J138" i="2"/>
  <c r="G134" i="2"/>
  <c r="G133" i="2"/>
  <c r="F129" i="2"/>
  <c r="F119" i="2"/>
  <c r="G103" i="2"/>
  <c r="R44" i="4"/>
  <c r="N44" i="4"/>
  <c r="N32" i="4"/>
  <c r="R32" i="4"/>
  <c r="R23" i="4"/>
  <c r="G190" i="2"/>
  <c r="F147" i="2"/>
  <c r="F146" i="2"/>
  <c r="H140" i="2"/>
  <c r="F134" i="2"/>
  <c r="J132" i="2"/>
  <c r="H124" i="2"/>
  <c r="I110" i="2"/>
  <c r="J110" i="2"/>
  <c r="K108" i="2"/>
  <c r="I102" i="2"/>
  <c r="O13" i="2"/>
  <c r="V15" i="4"/>
  <c r="V10" i="4"/>
  <c r="V11" i="4"/>
  <c r="N26" i="4"/>
  <c r="R26" i="4"/>
  <c r="L322" i="3"/>
  <c r="K154" i="2"/>
  <c r="K153" i="2"/>
  <c r="L146" i="2"/>
  <c r="J137" i="2"/>
  <c r="H322" i="3"/>
  <c r="F322" i="3"/>
  <c r="J322" i="3"/>
  <c r="F312" i="3"/>
  <c r="H312" i="3"/>
  <c r="J237" i="2"/>
  <c r="H208" i="2"/>
  <c r="I194" i="2"/>
  <c r="J173" i="2"/>
  <c r="J170" i="2"/>
  <c r="J161" i="2"/>
  <c r="J154" i="2"/>
  <c r="J153" i="2"/>
  <c r="J140" i="2"/>
  <c r="I137" i="2"/>
  <c r="J118" i="2"/>
  <c r="K114" i="2"/>
  <c r="F112" i="2"/>
  <c r="J112" i="2"/>
  <c r="L107" i="2"/>
  <c r="J105" i="2"/>
  <c r="J102" i="2"/>
  <c r="R52" i="4"/>
  <c r="T52" i="4"/>
  <c r="N52" i="4"/>
  <c r="N41" i="4"/>
  <c r="R41" i="4"/>
  <c r="F332" i="3"/>
  <c r="K332" i="3"/>
  <c r="H332" i="3"/>
  <c r="V4" i="4"/>
  <c r="I335" i="3"/>
  <c r="G330" i="3"/>
  <c r="H329" i="3"/>
  <c r="L325" i="3"/>
  <c r="J321" i="3"/>
  <c r="F314" i="3"/>
  <c r="F313" i="3"/>
  <c r="J310" i="3"/>
  <c r="L307" i="3"/>
  <c r="J298" i="3"/>
  <c r="I297" i="3"/>
  <c r="L290" i="3"/>
  <c r="F287" i="3"/>
  <c r="L284" i="3"/>
  <c r="F282" i="3"/>
  <c r="J278" i="3"/>
  <c r="G274" i="3"/>
  <c r="F273" i="3"/>
  <c r="L266" i="3"/>
  <c r="F262" i="3"/>
  <c r="F255" i="3"/>
  <c r="F247" i="3"/>
  <c r="F239" i="3"/>
  <c r="F231" i="3"/>
  <c r="L227" i="3"/>
  <c r="F214" i="3"/>
  <c r="F210" i="3"/>
  <c r="H205" i="3"/>
  <c r="J201" i="3"/>
  <c r="F201" i="3"/>
  <c r="H201" i="3"/>
  <c r="K175" i="3"/>
  <c r="K94" i="3"/>
  <c r="G94" i="3"/>
  <c r="H84" i="3"/>
  <c r="F84" i="3"/>
  <c r="L84" i="3"/>
  <c r="N39" i="4"/>
  <c r="V17" i="4"/>
  <c r="P57" i="4"/>
  <c r="R57" i="4" s="1"/>
  <c r="T57" i="4" s="1"/>
  <c r="V13" i="4"/>
  <c r="F330" i="3"/>
  <c r="F329" i="3"/>
  <c r="F324" i="3"/>
  <c r="J319" i="3"/>
  <c r="H297" i="3"/>
  <c r="K292" i="3"/>
  <c r="I286" i="3"/>
  <c r="L283" i="3"/>
  <c r="I279" i="3"/>
  <c r="L276" i="3"/>
  <c r="G275" i="3"/>
  <c r="F274" i="3"/>
  <c r="G263" i="3"/>
  <c r="L258" i="3"/>
  <c r="L250" i="3"/>
  <c r="L242" i="3"/>
  <c r="L234" i="3"/>
  <c r="K224" i="3"/>
  <c r="J223" i="3"/>
  <c r="F218" i="3"/>
  <c r="H218" i="3"/>
  <c r="G214" i="3"/>
  <c r="K214" i="3"/>
  <c r="J194" i="3"/>
  <c r="F194" i="3"/>
  <c r="K186" i="3"/>
  <c r="J175" i="3"/>
  <c r="F175" i="3"/>
  <c r="H175" i="3"/>
  <c r="I175" i="3"/>
  <c r="K111" i="3"/>
  <c r="K96" i="3"/>
  <c r="G96" i="3"/>
  <c r="L96" i="3"/>
  <c r="G298" i="3"/>
  <c r="K295" i="3"/>
  <c r="I280" i="3"/>
  <c r="H279" i="3"/>
  <c r="K258" i="3"/>
  <c r="J257" i="3"/>
  <c r="K250" i="3"/>
  <c r="J249" i="3"/>
  <c r="K242" i="3"/>
  <c r="J241" i="3"/>
  <c r="K234" i="3"/>
  <c r="J233" i="3"/>
  <c r="J225" i="3"/>
  <c r="G219" i="3"/>
  <c r="L219" i="3"/>
  <c r="H186" i="3"/>
  <c r="I186" i="3"/>
  <c r="J186" i="3"/>
  <c r="G159" i="3"/>
  <c r="K159" i="3"/>
  <c r="H157" i="3"/>
  <c r="F157" i="3"/>
  <c r="I157" i="3"/>
  <c r="J111" i="3"/>
  <c r="F111" i="3"/>
  <c r="H111" i="3"/>
  <c r="I111" i="3"/>
  <c r="R22" i="4"/>
  <c r="H330" i="3"/>
  <c r="K319" i="3"/>
  <c r="L291" i="3"/>
  <c r="L285" i="3"/>
  <c r="H274" i="3"/>
  <c r="I262" i="3"/>
  <c r="I257" i="3"/>
  <c r="I249" i="3"/>
  <c r="I241" i="3"/>
  <c r="I233" i="3"/>
  <c r="I225" i="3"/>
  <c r="L224" i="3"/>
  <c r="G211" i="3"/>
  <c r="L211" i="3"/>
  <c r="K202" i="3"/>
  <c r="L202" i="3"/>
  <c r="G202" i="3"/>
  <c r="F164" i="3"/>
  <c r="L164" i="3"/>
  <c r="H164" i="3"/>
  <c r="K146" i="3"/>
  <c r="G130" i="3"/>
  <c r="K130" i="3"/>
  <c r="L130" i="3"/>
  <c r="F76" i="3"/>
  <c r="L76" i="3"/>
  <c r="H76" i="3"/>
  <c r="L300" i="3"/>
  <c r="I285" i="3"/>
  <c r="K280" i="3"/>
  <c r="F279" i="3"/>
  <c r="L274" i="3"/>
  <c r="L259" i="3"/>
  <c r="H257" i="3"/>
  <c r="L251" i="3"/>
  <c r="H249" i="3"/>
  <c r="L243" i="3"/>
  <c r="H241" i="3"/>
  <c r="L235" i="3"/>
  <c r="H233" i="3"/>
  <c r="H225" i="3"/>
  <c r="I174" i="3"/>
  <c r="K174" i="3"/>
  <c r="F174" i="3"/>
  <c r="H174" i="3"/>
  <c r="J174" i="3"/>
  <c r="H146" i="3"/>
  <c r="F146" i="3"/>
  <c r="I146" i="3"/>
  <c r="J146" i="3"/>
  <c r="H93" i="3"/>
  <c r="F93" i="3"/>
  <c r="I93" i="3"/>
  <c r="V5" i="4"/>
  <c r="J313" i="3"/>
  <c r="L296" i="3"/>
  <c r="I287" i="3"/>
  <c r="H286" i="3"/>
  <c r="K283" i="3"/>
  <c r="J282" i="3"/>
  <c r="J273" i="3"/>
  <c r="K259" i="3"/>
  <c r="I255" i="3"/>
  <c r="K251" i="3"/>
  <c r="I247" i="3"/>
  <c r="K243" i="3"/>
  <c r="I239" i="3"/>
  <c r="K235" i="3"/>
  <c r="K223" i="3"/>
  <c r="G155" i="3"/>
  <c r="L155" i="3"/>
  <c r="K155" i="3"/>
  <c r="I110" i="3"/>
  <c r="K110" i="3"/>
  <c r="F110" i="3"/>
  <c r="H110" i="3"/>
  <c r="J110" i="3"/>
  <c r="F100" i="3"/>
  <c r="L100" i="3"/>
  <c r="H100" i="3"/>
  <c r="G95" i="3"/>
  <c r="K95" i="3"/>
  <c r="G56" i="3"/>
  <c r="K56" i="3"/>
  <c r="V14" i="4"/>
  <c r="I223" i="3"/>
  <c r="H215" i="3"/>
  <c r="I215" i="3"/>
  <c r="F215" i="3"/>
  <c r="F213" i="3"/>
  <c r="H213" i="3"/>
  <c r="K210" i="3"/>
  <c r="G203" i="3"/>
  <c r="L186" i="3"/>
  <c r="K176" i="3"/>
  <c r="L176" i="3"/>
  <c r="K160" i="3"/>
  <c r="G160" i="3"/>
  <c r="L160" i="3"/>
  <c r="K158" i="3"/>
  <c r="G158" i="3"/>
  <c r="F129" i="3"/>
  <c r="H129" i="3"/>
  <c r="I129" i="3"/>
  <c r="J129" i="3"/>
  <c r="K107" i="3"/>
  <c r="I79" i="3"/>
  <c r="J79" i="3"/>
  <c r="F79" i="3"/>
  <c r="H79" i="3"/>
  <c r="K79" i="3"/>
  <c r="K192" i="3"/>
  <c r="G192" i="3"/>
  <c r="H112" i="3"/>
  <c r="K112" i="3"/>
  <c r="L112" i="3"/>
  <c r="G91" i="3"/>
  <c r="L91" i="3"/>
  <c r="K91" i="3"/>
  <c r="G66" i="3"/>
  <c r="J55" i="3"/>
  <c r="H55" i="3"/>
  <c r="I55" i="3"/>
  <c r="F55" i="3"/>
  <c r="E43" i="6"/>
  <c r="G194" i="3"/>
  <c r="F193" i="3"/>
  <c r="K184" i="3"/>
  <c r="F183" i="3"/>
  <c r="K182" i="3"/>
  <c r="H181" i="3"/>
  <c r="G178" i="3"/>
  <c r="F177" i="3"/>
  <c r="G168" i="3"/>
  <c r="G167" i="3"/>
  <c r="F166" i="3"/>
  <c r="L163" i="3"/>
  <c r="H161" i="3"/>
  <c r="J159" i="3"/>
  <c r="I158" i="3"/>
  <c r="H156" i="3"/>
  <c r="F149" i="3"/>
  <c r="F148" i="3"/>
  <c r="K144" i="3"/>
  <c r="F143" i="3"/>
  <c r="K142" i="3"/>
  <c r="H141" i="3"/>
  <c r="G138" i="3"/>
  <c r="F137" i="3"/>
  <c r="H130" i="3"/>
  <c r="L128" i="3"/>
  <c r="G126" i="3"/>
  <c r="I121" i="3"/>
  <c r="F114" i="3"/>
  <c r="G103" i="3"/>
  <c r="F102" i="3"/>
  <c r="H97" i="3"/>
  <c r="J95" i="3"/>
  <c r="I94" i="3"/>
  <c r="H92" i="3"/>
  <c r="L75" i="3"/>
  <c r="G74" i="3"/>
  <c r="G65" i="3"/>
  <c r="K65" i="3"/>
  <c r="L65" i="3"/>
  <c r="G60" i="3"/>
  <c r="G49" i="3"/>
  <c r="J23" i="3"/>
  <c r="F23" i="3"/>
  <c r="I23" i="3"/>
  <c r="F178" i="3"/>
  <c r="F172" i="3"/>
  <c r="F167" i="3"/>
  <c r="H165" i="3"/>
  <c r="G162" i="3"/>
  <c r="F161" i="3"/>
  <c r="H154" i="3"/>
  <c r="L152" i="3"/>
  <c r="G150" i="3"/>
  <c r="F138" i="3"/>
  <c r="G128" i="3"/>
  <c r="G127" i="3"/>
  <c r="L123" i="3"/>
  <c r="H121" i="3"/>
  <c r="H120" i="3"/>
  <c r="J119" i="3"/>
  <c r="I118" i="3"/>
  <c r="F108" i="3"/>
  <c r="K104" i="3"/>
  <c r="F103" i="3"/>
  <c r="K102" i="3"/>
  <c r="G98" i="3"/>
  <c r="F97" i="3"/>
  <c r="L92" i="3"/>
  <c r="L88" i="3"/>
  <c r="G86" i="3"/>
  <c r="F82" i="3"/>
  <c r="H59" i="3"/>
  <c r="J59" i="3"/>
  <c r="I59" i="3"/>
  <c r="J183" i="3"/>
  <c r="I182" i="3"/>
  <c r="G152" i="3"/>
  <c r="L147" i="3"/>
  <c r="J143" i="3"/>
  <c r="I142" i="3"/>
  <c r="H125" i="3"/>
  <c r="G122" i="3"/>
  <c r="H114" i="3"/>
  <c r="J94" i="3"/>
  <c r="G88" i="3"/>
  <c r="H85" i="3"/>
  <c r="K83" i="3"/>
  <c r="H74" i="3"/>
  <c r="G53" i="3"/>
  <c r="G26" i="3"/>
  <c r="K26" i="3"/>
  <c r="L26" i="3"/>
  <c r="K58" i="3"/>
  <c r="H178" i="3"/>
  <c r="J167" i="3"/>
  <c r="I166" i="3"/>
  <c r="G147" i="3"/>
  <c r="H138" i="3"/>
  <c r="J103" i="3"/>
  <c r="I102" i="3"/>
  <c r="H82" i="3"/>
  <c r="H63" i="3"/>
  <c r="F63" i="3"/>
  <c r="I63" i="3"/>
  <c r="H27" i="3"/>
  <c r="I27" i="3"/>
  <c r="J27" i="3"/>
  <c r="F27" i="3"/>
  <c r="E47" i="6"/>
  <c r="G41" i="3"/>
  <c r="K41" i="3"/>
  <c r="J67" i="3"/>
  <c r="F67" i="3"/>
  <c r="E101" i="6"/>
  <c r="E83" i="6"/>
  <c r="E37" i="6"/>
  <c r="J193" i="3"/>
  <c r="I183" i="3"/>
  <c r="J177" i="3"/>
  <c r="J166" i="3"/>
  <c r="I165" i="3"/>
  <c r="L162" i="3"/>
  <c r="I143" i="3"/>
  <c r="J137" i="3"/>
  <c r="J114" i="3"/>
  <c r="I113" i="3"/>
  <c r="J102" i="3"/>
  <c r="I101" i="3"/>
  <c r="L98" i="3"/>
  <c r="K82" i="3"/>
  <c r="L74" i="3"/>
  <c r="L72" i="3"/>
  <c r="K72" i="3"/>
  <c r="G72" i="3"/>
  <c r="L57" i="3"/>
  <c r="K57" i="3"/>
  <c r="G24" i="3"/>
  <c r="F46" i="3"/>
  <c r="I46" i="3"/>
  <c r="J37" i="3"/>
  <c r="F37" i="3"/>
  <c r="I37" i="3"/>
  <c r="E40" i="6"/>
  <c r="E30" i="6"/>
  <c r="J74" i="3"/>
  <c r="K49" i="3"/>
  <c r="K45" i="3"/>
  <c r="G45" i="3"/>
  <c r="K40" i="3"/>
  <c r="L40" i="3"/>
  <c r="V2" i="7"/>
  <c r="E172" i="1"/>
  <c r="F172" i="1"/>
  <c r="E33" i="1"/>
  <c r="E37" i="1"/>
  <c r="F37" i="1"/>
  <c r="P37" i="1"/>
  <c r="E41" i="1"/>
  <c r="E46" i="1"/>
  <c r="E50" i="1"/>
  <c r="F50" i="1"/>
  <c r="P50" i="1"/>
  <c r="R50" i="1" s="1"/>
  <c r="T50" i="1" s="1"/>
  <c r="E56" i="1"/>
  <c r="F56" i="1"/>
  <c r="P56" i="1"/>
  <c r="E72" i="1"/>
  <c r="F72" i="1"/>
  <c r="P72" i="1"/>
  <c r="E74" i="1"/>
  <c r="E83" i="1"/>
  <c r="F83" i="1"/>
  <c r="P83" i="1"/>
  <c r="V83" i="1" s="1"/>
  <c r="E23" i="1"/>
  <c r="F23" i="1"/>
  <c r="E27" i="1"/>
  <c r="F27" i="1"/>
  <c r="G27" i="1"/>
  <c r="H27" i="1"/>
  <c r="E30" i="1"/>
  <c r="E52" i="1"/>
  <c r="G37" i="1"/>
  <c r="G50" i="1"/>
  <c r="G56" i="1"/>
  <c r="G72" i="1"/>
  <c r="G83" i="1"/>
  <c r="E173" i="1"/>
  <c r="F173" i="1"/>
  <c r="G23" i="1"/>
  <c r="H23" i="1"/>
  <c r="E35" i="1"/>
  <c r="E39" i="1"/>
  <c r="F39" i="1"/>
  <c r="P39" i="1"/>
  <c r="E43" i="1"/>
  <c r="E48" i="1"/>
  <c r="E54" i="1"/>
  <c r="E32" i="1"/>
  <c r="E80" i="1"/>
  <c r="F80" i="1"/>
  <c r="P80" i="1"/>
  <c r="E86" i="1"/>
  <c r="E90" i="1"/>
  <c r="F90" i="1"/>
  <c r="P90" i="1"/>
  <c r="R90" i="1" s="1"/>
  <c r="T90" i="1" s="1"/>
  <c r="E21" i="1"/>
  <c r="E25" i="1"/>
  <c r="E28" i="1"/>
  <c r="G80" i="1"/>
  <c r="G90" i="1"/>
  <c r="E69" i="1"/>
  <c r="F69" i="1"/>
  <c r="L33" i="3"/>
  <c r="G33" i="3"/>
  <c r="F52" i="3"/>
  <c r="F39" i="3"/>
  <c r="F25" i="3"/>
  <c r="J29" i="3"/>
  <c r="H51" i="3"/>
  <c r="E77" i="5"/>
  <c r="E17" i="5"/>
  <c r="G126" i="9"/>
  <c r="Z126" i="9"/>
  <c r="AA126" i="9"/>
  <c r="E53" i="1"/>
  <c r="F53" i="1"/>
  <c r="U53" i="1"/>
  <c r="Z73" i="9"/>
  <c r="AA73" i="9"/>
  <c r="G73" i="9"/>
  <c r="Z38" i="9"/>
  <c r="AA38" i="9"/>
  <c r="G38" i="9"/>
  <c r="E29" i="5"/>
  <c r="E84" i="7"/>
  <c r="F84" i="7"/>
  <c r="E116" i="7"/>
  <c r="F116" i="7"/>
  <c r="E148" i="7"/>
  <c r="F148" i="7"/>
  <c r="E26" i="7"/>
  <c r="F26" i="7"/>
  <c r="U26" i="7"/>
  <c r="N26" i="7"/>
  <c r="E34" i="7"/>
  <c r="F34" i="7"/>
  <c r="U34" i="7"/>
  <c r="N34" i="7"/>
  <c r="E42" i="7"/>
  <c r="F42" i="7"/>
  <c r="U42" i="7"/>
  <c r="N42" i="7"/>
  <c r="E64" i="7"/>
  <c r="F64" i="7"/>
  <c r="U64" i="7"/>
  <c r="N64" i="7"/>
  <c r="E54" i="7"/>
  <c r="F54" i="7"/>
  <c r="E92" i="7"/>
  <c r="F92" i="7"/>
  <c r="E124" i="7"/>
  <c r="F124" i="7"/>
  <c r="E156" i="7"/>
  <c r="F156" i="7"/>
  <c r="E65" i="7"/>
  <c r="F65" i="7"/>
  <c r="E100" i="7"/>
  <c r="F100" i="7"/>
  <c r="E132" i="7"/>
  <c r="F132" i="7"/>
  <c r="E22" i="7"/>
  <c r="F22" i="7"/>
  <c r="E30" i="7"/>
  <c r="F30" i="7"/>
  <c r="U30" i="7"/>
  <c r="N30" i="7"/>
  <c r="E38" i="7"/>
  <c r="F38" i="7"/>
  <c r="U38" i="7"/>
  <c r="N38" i="7"/>
  <c r="E46" i="7"/>
  <c r="F46" i="7"/>
  <c r="U46" i="7"/>
  <c r="N46" i="7"/>
  <c r="E49" i="7"/>
  <c r="F49" i="7"/>
  <c r="E76" i="7"/>
  <c r="F76" i="7"/>
  <c r="E108" i="7"/>
  <c r="F108" i="7"/>
  <c r="E140" i="7"/>
  <c r="F140" i="7"/>
  <c r="Z57" i="9"/>
  <c r="G57" i="9"/>
  <c r="E42" i="5"/>
  <c r="E40" i="5"/>
  <c r="Z35" i="9"/>
  <c r="AA35" i="9"/>
  <c r="G35" i="9"/>
  <c r="F31" i="3"/>
  <c r="E74" i="5"/>
  <c r="Z118" i="9"/>
  <c r="AA118" i="9"/>
  <c r="G118" i="9"/>
  <c r="G87" i="9"/>
  <c r="Z87" i="9"/>
  <c r="AA87" i="9"/>
  <c r="E13" i="5"/>
  <c r="Z65" i="9"/>
  <c r="AA65" i="9"/>
  <c r="G65" i="9"/>
  <c r="Z48" i="9"/>
  <c r="AA48" i="9"/>
  <c r="G48" i="9"/>
  <c r="L93" i="2"/>
  <c r="L38" i="2"/>
  <c r="K65" i="2"/>
  <c r="K49" i="2"/>
  <c r="J97" i="2"/>
  <c r="J33" i="2"/>
  <c r="J24" i="2"/>
  <c r="G36" i="2"/>
  <c r="H54" i="2"/>
  <c r="H38" i="2"/>
  <c r="H24" i="2"/>
  <c r="I81" i="2"/>
  <c r="F65" i="2"/>
  <c r="F33" i="2"/>
  <c r="Z55" i="9"/>
  <c r="AA55" i="9"/>
  <c r="AY5" i="9"/>
  <c r="D13" i="9"/>
  <c r="K78" i="2"/>
  <c r="J77" i="2"/>
  <c r="J22" i="2"/>
  <c r="G69" i="2"/>
  <c r="L40" i="2"/>
  <c r="L24" i="2"/>
  <c r="H52" i="2"/>
  <c r="H22" i="2"/>
  <c r="I24" i="2"/>
  <c r="I91" i="2"/>
  <c r="I83" i="2"/>
  <c r="F72" i="2"/>
  <c r="H65" i="2"/>
  <c r="F54" i="2"/>
  <c r="F40" i="2"/>
  <c r="F22" i="2"/>
  <c r="G98" i="9"/>
  <c r="G52" i="9"/>
  <c r="Z99" i="9"/>
  <c r="AA99" i="9"/>
  <c r="AY25" i="9"/>
  <c r="AY23" i="9"/>
  <c r="AY19" i="9"/>
  <c r="AY11" i="9"/>
  <c r="L83" i="2"/>
  <c r="L49" i="2"/>
  <c r="L30" i="2"/>
  <c r="K76" i="2"/>
  <c r="J93" i="2"/>
  <c r="J38" i="2"/>
  <c r="L56" i="2"/>
  <c r="L52" i="2"/>
  <c r="H63" i="2"/>
  <c r="I77" i="2"/>
  <c r="I65" i="2"/>
  <c r="I54" i="2"/>
  <c r="L46" i="2"/>
  <c r="K72" i="2"/>
  <c r="K56" i="2"/>
  <c r="J56" i="2"/>
  <c r="G30" i="2"/>
  <c r="H31" i="2"/>
  <c r="I97" i="2"/>
  <c r="F49" i="2"/>
  <c r="Z117" i="9"/>
  <c r="AA117" i="9"/>
  <c r="Z107" i="9"/>
  <c r="AA107" i="9"/>
  <c r="L81" i="2"/>
  <c r="K85" i="2"/>
  <c r="K70" i="2"/>
  <c r="J54" i="2"/>
  <c r="J45" i="2"/>
  <c r="G97" i="2"/>
  <c r="I85" i="2"/>
  <c r="I40" i="2"/>
  <c r="H93" i="2"/>
  <c r="H89" i="2"/>
  <c r="H81" i="2"/>
  <c r="F70" i="2"/>
  <c r="F56" i="2"/>
  <c r="H49" i="2"/>
  <c r="G127" i="9"/>
  <c r="G102" i="9"/>
  <c r="G69" i="9"/>
  <c r="AY14" i="9"/>
  <c r="AY24" i="9"/>
  <c r="AB14" i="9"/>
  <c r="J70" i="2"/>
  <c r="H70" i="2"/>
  <c r="AI150" i="9"/>
  <c r="AH150" i="9"/>
  <c r="AJ150" i="9"/>
  <c r="AK150" i="9"/>
  <c r="AJ162" i="9"/>
  <c r="AI162" i="9"/>
  <c r="AH162" i="9"/>
  <c r="AK162" i="9"/>
  <c r="AI145" i="9"/>
  <c r="AH145" i="9"/>
  <c r="AK145" i="9"/>
  <c r="AJ145" i="9"/>
  <c r="AI144" i="9"/>
  <c r="AH144" i="9"/>
  <c r="AJ144" i="9"/>
  <c r="AK144" i="9"/>
  <c r="AI129" i="9"/>
  <c r="AK129" i="9"/>
  <c r="AJ129" i="9"/>
  <c r="AI153" i="9"/>
  <c r="AH153" i="9"/>
  <c r="AA153" i="9"/>
  <c r="AD153" i="9"/>
  <c r="AK153" i="9"/>
  <c r="AJ153" i="9"/>
  <c r="AI147" i="9"/>
  <c r="AJ147" i="9"/>
  <c r="AK147" i="9"/>
  <c r="AJ142" i="9"/>
  <c r="AK142" i="9"/>
  <c r="AI142" i="9"/>
  <c r="AH142" i="9"/>
  <c r="AI157" i="9"/>
  <c r="AH157" i="9"/>
  <c r="AA157" i="9"/>
  <c r="AE157" i="9"/>
  <c r="AJ157" i="9"/>
  <c r="AK157" i="9"/>
  <c r="AJ156" i="9"/>
  <c r="AK156" i="9"/>
  <c r="AI156" i="9"/>
  <c r="AH156" i="9"/>
  <c r="AB157" i="9"/>
  <c r="AD157" i="9"/>
  <c r="K157" i="9"/>
  <c r="AS135" i="9"/>
  <c r="AR135" i="9"/>
  <c r="AQ135" i="9"/>
  <c r="AP135" i="9"/>
  <c r="AO135" i="9"/>
  <c r="AN135" i="9"/>
  <c r="AM135" i="9"/>
  <c r="AL135" i="9"/>
  <c r="AT135" i="9"/>
  <c r="K131" i="9"/>
  <c r="AT158" i="9"/>
  <c r="AS158" i="9"/>
  <c r="AR158" i="9"/>
  <c r="AQ158" i="9"/>
  <c r="AP158" i="9"/>
  <c r="AO158" i="9"/>
  <c r="AN158" i="9"/>
  <c r="AM158" i="9"/>
  <c r="AL158" i="9"/>
  <c r="AT160" i="9"/>
  <c r="AS160" i="9"/>
  <c r="AR160" i="9"/>
  <c r="AQ160" i="9"/>
  <c r="AP160" i="9"/>
  <c r="AO160" i="9"/>
  <c r="AN160" i="9"/>
  <c r="AM160" i="9"/>
  <c r="AL160" i="9"/>
  <c r="K153" i="9"/>
  <c r="K137" i="9"/>
  <c r="AT138" i="9"/>
  <c r="AR138" i="9"/>
  <c r="AQ138" i="9"/>
  <c r="AP138" i="9"/>
  <c r="AO138" i="9"/>
  <c r="AN138" i="9"/>
  <c r="AM138" i="9"/>
  <c r="AL138" i="9"/>
  <c r="AS138" i="9"/>
  <c r="K133" i="9"/>
  <c r="K141" i="9"/>
  <c r="AC141" i="9"/>
  <c r="AS151" i="9"/>
  <c r="AR151" i="9"/>
  <c r="AQ151" i="9"/>
  <c r="AP151" i="9"/>
  <c r="AO151" i="9"/>
  <c r="AN151" i="9"/>
  <c r="AM151" i="9"/>
  <c r="AL151" i="9"/>
  <c r="AT151" i="9"/>
  <c r="AS131" i="9"/>
  <c r="AR131" i="9"/>
  <c r="AQ131" i="9"/>
  <c r="AP131" i="9"/>
  <c r="AO131" i="9"/>
  <c r="AN131" i="9"/>
  <c r="AM131" i="9"/>
  <c r="AL131" i="9"/>
  <c r="AT131" i="9"/>
  <c r="AS152" i="9"/>
  <c r="AR152" i="9"/>
  <c r="AQ152" i="9"/>
  <c r="AP152" i="9"/>
  <c r="AO152" i="9"/>
  <c r="AN152" i="9"/>
  <c r="AM152" i="9"/>
  <c r="AL152" i="9"/>
  <c r="AT152" i="9"/>
  <c r="K155" i="9"/>
  <c r="AT165" i="9"/>
  <c r="AS165" i="9"/>
  <c r="AR165" i="9"/>
  <c r="AQ165" i="9"/>
  <c r="AP165" i="9"/>
  <c r="AO165" i="9"/>
  <c r="AN165" i="9"/>
  <c r="AM165" i="9"/>
  <c r="AL165" i="9"/>
  <c r="AT140" i="9"/>
  <c r="AS140" i="9"/>
  <c r="AR140" i="9"/>
  <c r="AQ140" i="9"/>
  <c r="AP140" i="9"/>
  <c r="AO140" i="9"/>
  <c r="AN140" i="9"/>
  <c r="AM140" i="9"/>
  <c r="AL140" i="9"/>
  <c r="K135" i="9"/>
  <c r="AS133" i="9"/>
  <c r="AR133" i="9"/>
  <c r="AQ133" i="9"/>
  <c r="AP133" i="9"/>
  <c r="AO133" i="9"/>
  <c r="AN133" i="9"/>
  <c r="AM133" i="9"/>
  <c r="AL133" i="9"/>
  <c r="AT133" i="9"/>
  <c r="AS141" i="9"/>
  <c r="AR141" i="9"/>
  <c r="AQ141" i="9"/>
  <c r="AP141" i="9"/>
  <c r="AO141" i="9"/>
  <c r="AN141" i="9"/>
  <c r="AM141" i="9"/>
  <c r="AL141" i="9"/>
  <c r="AT141" i="9"/>
  <c r="AT148" i="9"/>
  <c r="AS148" i="9"/>
  <c r="AR148" i="9"/>
  <c r="AQ148" i="9"/>
  <c r="AP148" i="9"/>
  <c r="AO148" i="9"/>
  <c r="AN148" i="9"/>
  <c r="AM148" i="9"/>
  <c r="AL148" i="9"/>
  <c r="K163" i="9"/>
  <c r="AT130" i="9"/>
  <c r="AS130" i="9"/>
  <c r="AR130" i="9"/>
  <c r="AQ130" i="9"/>
  <c r="AP130" i="9"/>
  <c r="AO130" i="9"/>
  <c r="AN130" i="9"/>
  <c r="AM130" i="9"/>
  <c r="AL130" i="9"/>
  <c r="K154" i="9"/>
  <c r="K152" i="9"/>
  <c r="AS155" i="9"/>
  <c r="AR155" i="9"/>
  <c r="AQ155" i="9"/>
  <c r="AP155" i="9"/>
  <c r="AO155" i="9"/>
  <c r="AN155" i="9"/>
  <c r="AM155" i="9"/>
  <c r="AL155" i="9"/>
  <c r="AT155" i="9"/>
  <c r="AR154" i="9"/>
  <c r="AQ154" i="9"/>
  <c r="AP154" i="9"/>
  <c r="AO154" i="9"/>
  <c r="AN154" i="9"/>
  <c r="AM154" i="9"/>
  <c r="AL154" i="9"/>
  <c r="AS154" i="9"/>
  <c r="AT154" i="9"/>
  <c r="AT163" i="9"/>
  <c r="AS163" i="9"/>
  <c r="AR163" i="9"/>
  <c r="AQ163" i="9"/>
  <c r="AP163" i="9"/>
  <c r="AO163" i="9"/>
  <c r="AN163" i="9"/>
  <c r="AM163" i="9"/>
  <c r="AL163" i="9"/>
  <c r="K161" i="9"/>
  <c r="K165" i="9"/>
  <c r="K159" i="9"/>
  <c r="AT139" i="9"/>
  <c r="AS139" i="9"/>
  <c r="AR139" i="9"/>
  <c r="AQ139" i="9"/>
  <c r="AP139" i="9"/>
  <c r="AO139" i="9"/>
  <c r="AN139" i="9"/>
  <c r="AM139" i="9"/>
  <c r="AL139" i="9"/>
  <c r="AS143" i="9"/>
  <c r="AR143" i="9"/>
  <c r="AQ143" i="9"/>
  <c r="AP143" i="9"/>
  <c r="AO143" i="9"/>
  <c r="AN143" i="9"/>
  <c r="AM143" i="9"/>
  <c r="AL143" i="9"/>
  <c r="AT143" i="9"/>
  <c r="AT136" i="9"/>
  <c r="AS136" i="9"/>
  <c r="AR136" i="9"/>
  <c r="AQ136" i="9"/>
  <c r="AP136" i="9"/>
  <c r="AO136" i="9"/>
  <c r="AN136" i="9"/>
  <c r="AM136" i="9"/>
  <c r="AL136" i="9"/>
  <c r="AB145" i="9"/>
  <c r="AD145" i="9"/>
  <c r="AE145" i="9"/>
  <c r="K145" i="9"/>
  <c r="AT146" i="9"/>
  <c r="AS146" i="9"/>
  <c r="AR146" i="9"/>
  <c r="AQ146" i="9"/>
  <c r="AP146" i="9"/>
  <c r="AO146" i="9"/>
  <c r="AN146" i="9"/>
  <c r="AM146" i="9"/>
  <c r="AL146" i="9"/>
  <c r="K130" i="9"/>
  <c r="AS164" i="9"/>
  <c r="AT164" i="9"/>
  <c r="AR164" i="9"/>
  <c r="AQ164" i="9"/>
  <c r="AP164" i="9"/>
  <c r="AO164" i="9"/>
  <c r="AN164" i="9"/>
  <c r="AM164" i="9"/>
  <c r="AL164" i="9"/>
  <c r="AT161" i="9"/>
  <c r="AS161" i="9"/>
  <c r="AR161" i="9"/>
  <c r="AQ161" i="9"/>
  <c r="AP161" i="9"/>
  <c r="AO161" i="9"/>
  <c r="AN161" i="9"/>
  <c r="AM161" i="9"/>
  <c r="AL161" i="9"/>
  <c r="K143" i="9"/>
  <c r="K146" i="9"/>
  <c r="K158" i="9"/>
  <c r="AT137" i="9"/>
  <c r="AS137" i="9"/>
  <c r="AR137" i="9"/>
  <c r="AQ137" i="9"/>
  <c r="AP137" i="9"/>
  <c r="AO137" i="9"/>
  <c r="AN137" i="9"/>
  <c r="AM137" i="9"/>
  <c r="AL137" i="9"/>
  <c r="AS149" i="9"/>
  <c r="AT149" i="9"/>
  <c r="AR149" i="9"/>
  <c r="AQ149" i="9"/>
  <c r="AP149" i="9"/>
  <c r="AO149" i="9"/>
  <c r="AN149" i="9"/>
  <c r="AM149" i="9"/>
  <c r="AL149" i="9"/>
  <c r="AT132" i="9"/>
  <c r="AS132" i="9"/>
  <c r="AR132" i="9"/>
  <c r="AQ132" i="9"/>
  <c r="AP132" i="9"/>
  <c r="AO132" i="9"/>
  <c r="AN132" i="9"/>
  <c r="AM132" i="9"/>
  <c r="AL132" i="9"/>
  <c r="K129" i="9"/>
  <c r="AR134" i="9"/>
  <c r="AQ134" i="9"/>
  <c r="AP134" i="9"/>
  <c r="AO134" i="9"/>
  <c r="AN134" i="9"/>
  <c r="AM134" i="9"/>
  <c r="AL134" i="9"/>
  <c r="AS134" i="9"/>
  <c r="AT134" i="9"/>
  <c r="AA145" i="9"/>
  <c r="AT159" i="9"/>
  <c r="AS159" i="9"/>
  <c r="AR159" i="9"/>
  <c r="AQ159" i="9"/>
  <c r="AP159" i="9"/>
  <c r="AO159" i="9"/>
  <c r="AN159" i="9"/>
  <c r="AM159" i="9"/>
  <c r="AL159" i="9"/>
  <c r="K132" i="9"/>
  <c r="K164" i="9"/>
  <c r="AI164" i="8"/>
  <c r="AJ164" i="8"/>
  <c r="AK164" i="8"/>
  <c r="AK160" i="8"/>
  <c r="AI160" i="8"/>
  <c r="AH160" i="8"/>
  <c r="AJ160" i="8"/>
  <c r="AJ152" i="8"/>
  <c r="AI152" i="8"/>
  <c r="AH152" i="8"/>
  <c r="AK152" i="8"/>
  <c r="AI143" i="8"/>
  <c r="AH143" i="8"/>
  <c r="AJ143" i="8"/>
  <c r="AK143" i="8"/>
  <c r="AI155" i="8"/>
  <c r="AH155" i="8"/>
  <c r="AJ155" i="8"/>
  <c r="AK155" i="8"/>
  <c r="AK154" i="8"/>
  <c r="AI154" i="8"/>
  <c r="AJ154" i="8"/>
  <c r="AJ149" i="8"/>
  <c r="AI149" i="8"/>
  <c r="AH149" i="8"/>
  <c r="AK149" i="8"/>
  <c r="AK151" i="8"/>
  <c r="AI151" i="8"/>
  <c r="AJ151" i="8"/>
  <c r="AI163" i="8"/>
  <c r="AJ163" i="8"/>
  <c r="AK163" i="8"/>
  <c r="AJ161" i="8"/>
  <c r="AI161" i="8"/>
  <c r="AH161" i="8"/>
  <c r="AB161" i="8"/>
  <c r="AK161" i="8"/>
  <c r="AI139" i="8"/>
  <c r="AJ139" i="8"/>
  <c r="AK139" i="8"/>
  <c r="AJ153" i="8"/>
  <c r="AK153" i="8"/>
  <c r="AI153" i="8"/>
  <c r="AI147" i="8"/>
  <c r="AH147" i="8"/>
  <c r="AJ147" i="8"/>
  <c r="AK147" i="8"/>
  <c r="AS144" i="8"/>
  <c r="AR144" i="8"/>
  <c r="AQ144" i="8"/>
  <c r="AP144" i="8"/>
  <c r="AO144" i="8"/>
  <c r="AN144" i="8"/>
  <c r="AM144" i="8"/>
  <c r="AL144" i="8"/>
  <c r="AT144" i="8"/>
  <c r="AT137" i="8"/>
  <c r="AS137" i="8"/>
  <c r="AR137" i="8"/>
  <c r="AQ137" i="8"/>
  <c r="AP137" i="8"/>
  <c r="AO137" i="8"/>
  <c r="AN137" i="8"/>
  <c r="AM137" i="8"/>
  <c r="AL137" i="8"/>
  <c r="AT145" i="8"/>
  <c r="AS145" i="8"/>
  <c r="AR145" i="8"/>
  <c r="AQ145" i="8"/>
  <c r="AP145" i="8"/>
  <c r="AO145" i="8"/>
  <c r="AN145" i="8"/>
  <c r="AM145" i="8"/>
  <c r="AL145" i="8"/>
  <c r="AR157" i="8"/>
  <c r="AQ157" i="8"/>
  <c r="AP157" i="8"/>
  <c r="AO157" i="8"/>
  <c r="AN157" i="8"/>
  <c r="AM157" i="8"/>
  <c r="AL157" i="8"/>
  <c r="AS157" i="8"/>
  <c r="AT157" i="8"/>
  <c r="AT162" i="8"/>
  <c r="AS162" i="8"/>
  <c r="AR162" i="8"/>
  <c r="AQ162" i="8"/>
  <c r="AP162" i="8"/>
  <c r="AO162" i="8"/>
  <c r="AN162" i="8"/>
  <c r="AM162" i="8"/>
  <c r="AL162" i="8"/>
  <c r="R137" i="8"/>
  <c r="T137" i="8" s="1"/>
  <c r="O151" i="8"/>
  <c r="K151" i="8"/>
  <c r="O156" i="8"/>
  <c r="K156" i="8"/>
  <c r="K157" i="8"/>
  <c r="AC157" i="8"/>
  <c r="O157" i="8"/>
  <c r="AF157" i="8"/>
  <c r="AR148" i="8"/>
  <c r="AQ148" i="8"/>
  <c r="AP148" i="8"/>
  <c r="AO148" i="8"/>
  <c r="AN148" i="8"/>
  <c r="AM148" i="8"/>
  <c r="AL148" i="8"/>
  <c r="AS148" i="8"/>
  <c r="AT148" i="8"/>
  <c r="R162" i="8"/>
  <c r="T162" i="8" s="1"/>
  <c r="O158" i="8"/>
  <c r="K158" i="8"/>
  <c r="AT146" i="8"/>
  <c r="AS146" i="8"/>
  <c r="AR146" i="8"/>
  <c r="AQ146" i="8"/>
  <c r="AP146" i="8"/>
  <c r="AO146" i="8"/>
  <c r="AN146" i="8"/>
  <c r="AM146" i="8"/>
  <c r="AL146" i="8"/>
  <c r="O137" i="8"/>
  <c r="AC137" i="8"/>
  <c r="AF137" i="8"/>
  <c r="K137" i="8"/>
  <c r="O145" i="8"/>
  <c r="K145" i="8"/>
  <c r="AS140" i="8"/>
  <c r="AR140" i="8"/>
  <c r="AQ140" i="8"/>
  <c r="AP140" i="8"/>
  <c r="AO140" i="8"/>
  <c r="AN140" i="8"/>
  <c r="AM140" i="8"/>
  <c r="AL140" i="8"/>
  <c r="AT140" i="8"/>
  <c r="AT156" i="8"/>
  <c r="AS156" i="8"/>
  <c r="AR156" i="8"/>
  <c r="AQ156" i="8"/>
  <c r="AP156" i="8"/>
  <c r="AO156" i="8"/>
  <c r="AN156" i="8"/>
  <c r="AM156" i="8"/>
  <c r="AL156" i="8"/>
  <c r="R148" i="8"/>
  <c r="T148" i="8" s="1"/>
  <c r="AT158" i="8"/>
  <c r="AR158" i="8"/>
  <c r="AS158" i="8"/>
  <c r="AQ158" i="8"/>
  <c r="AP158" i="8"/>
  <c r="AO158" i="8"/>
  <c r="AN158" i="8"/>
  <c r="AM158" i="8"/>
  <c r="AL158" i="8"/>
  <c r="AS159" i="8"/>
  <c r="AR159" i="8"/>
  <c r="AQ159" i="8"/>
  <c r="AP159" i="8"/>
  <c r="AO159" i="8"/>
  <c r="AN159" i="8"/>
  <c r="AM159" i="8"/>
  <c r="AL159" i="8"/>
  <c r="AT159" i="8"/>
  <c r="AS136" i="8"/>
  <c r="AR136" i="8"/>
  <c r="AQ136" i="8"/>
  <c r="AP136" i="8"/>
  <c r="AO136" i="8"/>
  <c r="AN136" i="8"/>
  <c r="AM136" i="8"/>
  <c r="AL136" i="8"/>
  <c r="AT136" i="8"/>
  <c r="AT142" i="8"/>
  <c r="AR142" i="8"/>
  <c r="AQ142" i="8"/>
  <c r="AP142" i="8"/>
  <c r="AO142" i="8"/>
  <c r="AN142" i="8"/>
  <c r="AM142" i="8"/>
  <c r="AL142" i="8"/>
  <c r="AS142" i="8"/>
  <c r="R154" i="8"/>
  <c r="T154" i="8" s="1"/>
  <c r="AT141" i="8"/>
  <c r="AS141" i="8"/>
  <c r="AR141" i="8"/>
  <c r="AQ141" i="8"/>
  <c r="AP141" i="8"/>
  <c r="AO141" i="8"/>
  <c r="AN141" i="8"/>
  <c r="AM141" i="8"/>
  <c r="AL141" i="8"/>
  <c r="K148" i="8"/>
  <c r="O148" i="8"/>
  <c r="AF148" i="8"/>
  <c r="AC148" i="8"/>
  <c r="AS165" i="8"/>
  <c r="AR165" i="8"/>
  <c r="AQ165" i="8"/>
  <c r="AP165" i="8"/>
  <c r="AO165" i="8"/>
  <c r="AN165" i="8"/>
  <c r="AM165" i="8"/>
  <c r="AL165" i="8"/>
  <c r="AT165" i="8"/>
  <c r="O154" i="8"/>
  <c r="AC154" i="8"/>
  <c r="K154" i="8"/>
  <c r="AT138" i="8"/>
  <c r="AS138" i="8"/>
  <c r="AR138" i="8"/>
  <c r="AQ138" i="8"/>
  <c r="AP138" i="8"/>
  <c r="AO138" i="8"/>
  <c r="AN138" i="8"/>
  <c r="AM138" i="8"/>
  <c r="AL138" i="8"/>
  <c r="AC138" i="8"/>
  <c r="R141" i="8"/>
  <c r="T141" i="8" s="1"/>
  <c r="AT150" i="8"/>
  <c r="AS150" i="8"/>
  <c r="AR150" i="8"/>
  <c r="AQ150" i="8"/>
  <c r="AP150" i="8"/>
  <c r="AO150" i="8"/>
  <c r="AN150" i="8"/>
  <c r="AM150" i="8"/>
  <c r="AL150" i="8"/>
  <c r="K159" i="8"/>
  <c r="O159" i="8"/>
  <c r="O166" i="8"/>
  <c r="K166" i="8"/>
  <c r="AA161" i="8"/>
  <c r="O141" i="8"/>
  <c r="AC141" i="8"/>
  <c r="AF141" i="8"/>
  <c r="K141" i="8"/>
  <c r="K165" i="8"/>
  <c r="O165" i="8"/>
  <c r="AC165" i="8"/>
  <c r="AT166" i="8"/>
  <c r="AS166" i="8"/>
  <c r="AR166" i="8"/>
  <c r="AQ166" i="8"/>
  <c r="AP166" i="8"/>
  <c r="AO166" i="8"/>
  <c r="AN166" i="8"/>
  <c r="AM166" i="8"/>
  <c r="AL166" i="8"/>
  <c r="O150" i="8"/>
  <c r="AC150" i="8"/>
  <c r="K150" i="8"/>
  <c r="AF150" i="8"/>
  <c r="O162" i="8"/>
  <c r="AC162" i="8"/>
  <c r="AF162" i="8"/>
  <c r="K162" i="8"/>
  <c r="BB103" i="9"/>
  <c r="BA103" i="9"/>
  <c r="AI1604" i="9"/>
  <c r="AJ1604" i="9"/>
  <c r="AK1604" i="9"/>
  <c r="AK1759" i="9"/>
  <c r="AI1759" i="9"/>
  <c r="AH1759" i="9"/>
  <c r="AA1759" i="9"/>
  <c r="AE1759" i="9"/>
  <c r="AJ1759" i="9"/>
  <c r="BB85" i="9"/>
  <c r="BA85" i="9"/>
  <c r="BB51" i="9"/>
  <c r="BA51" i="9"/>
  <c r="AZ51" i="9"/>
  <c r="AX51" i="9"/>
  <c r="AJ1812" i="9"/>
  <c r="AK1812" i="9"/>
  <c r="AI1812" i="9"/>
  <c r="AH1812" i="9"/>
  <c r="AA1812" i="9"/>
  <c r="AE1812" i="9"/>
  <c r="AI1603" i="9"/>
  <c r="AJ1603" i="9"/>
  <c r="AK1603" i="9"/>
  <c r="AJ1736" i="9"/>
  <c r="AK1736" i="9"/>
  <c r="AI1736" i="9"/>
  <c r="BA22" i="9"/>
  <c r="AZ22" i="9"/>
  <c r="AX22" i="9"/>
  <c r="BB22" i="9"/>
  <c r="AJ1861" i="9"/>
  <c r="AK1861" i="9"/>
  <c r="AI1861" i="9"/>
  <c r="AI1503" i="9"/>
  <c r="AJ1503" i="9"/>
  <c r="AK1503" i="9"/>
  <c r="AK1846" i="9"/>
  <c r="AI1846" i="9"/>
  <c r="AH1846" i="9"/>
  <c r="AA1846" i="9"/>
  <c r="AE1846" i="9"/>
  <c r="AJ1846" i="9"/>
  <c r="AJ1912" i="9"/>
  <c r="AI1912" i="9"/>
  <c r="AK1912" i="9"/>
  <c r="AJ1718" i="9"/>
  <c r="AK1718" i="9"/>
  <c r="AI1718" i="9"/>
  <c r="AH1718" i="9"/>
  <c r="AA1718" i="9"/>
  <c r="AE1718" i="9"/>
  <c r="AJ1537" i="9"/>
  <c r="AI1537" i="9"/>
  <c r="AK1537" i="9"/>
  <c r="AK1704" i="9"/>
  <c r="AI1704" i="9"/>
  <c r="AJ1704" i="9"/>
  <c r="AI1819" i="9"/>
  <c r="AK1819" i="9"/>
  <c r="AJ1819" i="9"/>
  <c r="AI1810" i="9"/>
  <c r="AH1810" i="9"/>
  <c r="AA1810" i="9"/>
  <c r="AE1810" i="9"/>
  <c r="AK1810" i="9"/>
  <c r="AJ1810" i="9"/>
  <c r="BA88" i="9"/>
  <c r="BB88" i="9"/>
  <c r="AJ1793" i="9"/>
  <c r="AK1793" i="9"/>
  <c r="AI1793" i="9"/>
  <c r="AH1793" i="9"/>
  <c r="AA1793" i="9"/>
  <c r="AE1793" i="9"/>
  <c r="BA48" i="9"/>
  <c r="AZ48" i="9"/>
  <c r="AX48" i="9"/>
  <c r="BB48" i="9"/>
  <c r="AI1929" i="9"/>
  <c r="AJ1929" i="9"/>
  <c r="AK1929" i="9"/>
  <c r="AD99" i="9"/>
  <c r="AE99" i="9"/>
  <c r="F21" i="1"/>
  <c r="E81" i="6"/>
  <c r="K72" i="1"/>
  <c r="V72" i="1"/>
  <c r="J98" i="9"/>
  <c r="AB98" i="9"/>
  <c r="AD98" i="9"/>
  <c r="AE98" i="9"/>
  <c r="G108" i="7"/>
  <c r="P108" i="7"/>
  <c r="P100" i="7"/>
  <c r="G100" i="7"/>
  <c r="J50" i="1"/>
  <c r="V50" i="1"/>
  <c r="R37" i="1"/>
  <c r="T37" i="1" s="1"/>
  <c r="E109" i="6"/>
  <c r="P35" i="9"/>
  <c r="P96" i="9"/>
  <c r="R96" i="9" s="1"/>
  <c r="T96" i="9" s="1"/>
  <c r="P56" i="9"/>
  <c r="R56" i="9" s="1"/>
  <c r="T56" i="9" s="1"/>
  <c r="P60" i="9"/>
  <c r="R60" i="9" s="1"/>
  <c r="T60" i="9" s="1"/>
  <c r="P32" i="9"/>
  <c r="R32" i="9" s="1"/>
  <c r="T32" i="9" s="1"/>
  <c r="P92" i="9"/>
  <c r="R92" i="9" s="1"/>
  <c r="T92" i="9" s="1"/>
  <c r="P91" i="9"/>
  <c r="AC91" i="9" s="1"/>
  <c r="P119" i="9"/>
  <c r="AF119" i="9" s="1"/>
  <c r="P118" i="9"/>
  <c r="AF118" i="9" s="1"/>
  <c r="P98" i="9"/>
  <c r="P30" i="9"/>
  <c r="R30" i="9" s="1"/>
  <c r="T30" i="9" s="1"/>
  <c r="P47" i="9"/>
  <c r="P38" i="9"/>
  <c r="P26" i="9"/>
  <c r="AF26" i="9" s="1"/>
  <c r="P46" i="9"/>
  <c r="E66" i="5"/>
  <c r="P76" i="7"/>
  <c r="G76" i="7"/>
  <c r="P65" i="7"/>
  <c r="R65" i="7"/>
  <c r="T65" i="7" s="1"/>
  <c r="G65" i="7"/>
  <c r="K73" i="9"/>
  <c r="AB73" i="9"/>
  <c r="AE73" i="9"/>
  <c r="AD73" i="9"/>
  <c r="R80" i="1"/>
  <c r="T80" i="1" s="1"/>
  <c r="E23" i="5"/>
  <c r="F33" i="1"/>
  <c r="E106" i="6"/>
  <c r="G92" i="1"/>
  <c r="P92" i="1"/>
  <c r="AE124" i="8"/>
  <c r="AD124" i="8"/>
  <c r="R84" i="1"/>
  <c r="T84" i="1" s="1"/>
  <c r="AT1604" i="8"/>
  <c r="AS1604" i="8"/>
  <c r="AR1604" i="8"/>
  <c r="AQ1604" i="8"/>
  <c r="AP1604" i="8"/>
  <c r="AO1604" i="8"/>
  <c r="AN1604" i="8"/>
  <c r="AM1604" i="8"/>
  <c r="AL1604" i="8"/>
  <c r="AT1914" i="8"/>
  <c r="AS1914" i="8"/>
  <c r="AR1914" i="8"/>
  <c r="AQ1914" i="8"/>
  <c r="AP1914" i="8"/>
  <c r="AO1914" i="8"/>
  <c r="AN1914" i="8"/>
  <c r="AM1914" i="8"/>
  <c r="AL1914" i="8"/>
  <c r="AT1723" i="8"/>
  <c r="AS1723" i="8"/>
  <c r="AR1723" i="8"/>
  <c r="AQ1723" i="8"/>
  <c r="AP1723" i="8"/>
  <c r="AO1723" i="8"/>
  <c r="AN1723" i="8"/>
  <c r="AM1723" i="8"/>
  <c r="AL1723" i="8"/>
  <c r="AT1706" i="8"/>
  <c r="AS1706" i="8"/>
  <c r="AR1706" i="8"/>
  <c r="AQ1706" i="8"/>
  <c r="AP1706" i="8"/>
  <c r="AO1706" i="8"/>
  <c r="AN1706" i="8"/>
  <c r="AM1706" i="8"/>
  <c r="AL1706" i="8"/>
  <c r="AT1908" i="8"/>
  <c r="AS1908" i="8"/>
  <c r="AR1908" i="8"/>
  <c r="AQ1908" i="8"/>
  <c r="AP1908" i="8"/>
  <c r="AO1908" i="8"/>
  <c r="AN1908" i="8"/>
  <c r="AM1908" i="8"/>
  <c r="AL1908" i="8"/>
  <c r="AT1397" i="8"/>
  <c r="AS1397" i="8"/>
  <c r="AR1397" i="8"/>
  <c r="AQ1397" i="8"/>
  <c r="AP1397" i="8"/>
  <c r="AO1397" i="8"/>
  <c r="AN1397" i="8"/>
  <c r="AM1397" i="8"/>
  <c r="AL1397" i="8"/>
  <c r="AT1641" i="8"/>
  <c r="AS1641" i="8"/>
  <c r="AR1641" i="8"/>
  <c r="AQ1641" i="8"/>
  <c r="AP1641" i="8"/>
  <c r="AO1641" i="8"/>
  <c r="AN1641" i="8"/>
  <c r="AM1641" i="8"/>
  <c r="AL1641" i="8"/>
  <c r="AS1742" i="8"/>
  <c r="AR1742" i="8"/>
  <c r="AQ1742" i="8"/>
  <c r="AP1742" i="8"/>
  <c r="AO1742" i="8"/>
  <c r="AN1742" i="8"/>
  <c r="AM1742" i="8"/>
  <c r="AL1742" i="8"/>
  <c r="AT1742" i="8"/>
  <c r="AT1824" i="8"/>
  <c r="AS1824" i="8"/>
  <c r="AR1824" i="8"/>
  <c r="AQ1824" i="8"/>
  <c r="AP1824" i="8"/>
  <c r="AO1824" i="8"/>
  <c r="AN1824" i="8"/>
  <c r="AM1824" i="8"/>
  <c r="AL1824" i="8"/>
  <c r="AT1869" i="8"/>
  <c r="AS1869" i="8"/>
  <c r="AR1869" i="8"/>
  <c r="AQ1869" i="8"/>
  <c r="AP1869" i="8"/>
  <c r="AO1869" i="8"/>
  <c r="AN1869" i="8"/>
  <c r="AM1869" i="8"/>
  <c r="AL1869" i="8"/>
  <c r="AT1907" i="8"/>
  <c r="AS1907" i="8"/>
  <c r="AR1907" i="8"/>
  <c r="AQ1907" i="8"/>
  <c r="AP1907" i="8"/>
  <c r="AO1907" i="8"/>
  <c r="AN1907" i="8"/>
  <c r="AM1907" i="8"/>
  <c r="AL1907" i="8"/>
  <c r="AJ1465" i="9"/>
  <c r="AK1465" i="9"/>
  <c r="AI1465" i="9"/>
  <c r="AI1645" i="9"/>
  <c r="AJ1645" i="9"/>
  <c r="AK1645" i="9"/>
  <c r="AB44" i="9"/>
  <c r="AA44" i="9"/>
  <c r="AH1101" i="8"/>
  <c r="AA1101" i="8"/>
  <c r="AE1101" i="8"/>
  <c r="AA74" i="9"/>
  <c r="AB74" i="9"/>
  <c r="AH1448" i="8"/>
  <c r="AA1448" i="8"/>
  <c r="AE1448" i="8"/>
  <c r="AH1048" i="8"/>
  <c r="AA1048" i="8"/>
  <c r="AE1048" i="8"/>
  <c r="AH1418" i="9"/>
  <c r="AA1418" i="9"/>
  <c r="AE1418" i="9"/>
  <c r="AH909" i="9"/>
  <c r="AA909" i="9"/>
  <c r="AE909" i="9"/>
  <c r="AH25" i="9"/>
  <c r="AH1233" i="8"/>
  <c r="AA1233" i="8"/>
  <c r="AE1233" i="8"/>
  <c r="AH1576" i="8"/>
  <c r="AA1576" i="8"/>
  <c r="AE1576" i="8"/>
  <c r="AH1025" i="8"/>
  <c r="AA1025" i="8"/>
  <c r="AE1025" i="8"/>
  <c r="AH992" i="8"/>
  <c r="AA992" i="8"/>
  <c r="AE992" i="8"/>
  <c r="AH1119" i="8"/>
  <c r="AA1119" i="8"/>
  <c r="AE1119" i="8"/>
  <c r="AH1745" i="8"/>
  <c r="AA1745" i="8"/>
  <c r="AE1745" i="8"/>
  <c r="AH57" i="9"/>
  <c r="AA57" i="9"/>
  <c r="AH1358" i="8"/>
  <c r="AA1358" i="8"/>
  <c r="AE1358" i="8"/>
  <c r="AH1809" i="8"/>
  <c r="AA1809" i="8"/>
  <c r="AE1809" i="8"/>
  <c r="AE84" i="8"/>
  <c r="AD84" i="8"/>
  <c r="AE29" i="9"/>
  <c r="AD29" i="9"/>
  <c r="J48" i="9"/>
  <c r="AB48" i="9"/>
  <c r="AE48" i="9"/>
  <c r="AD48" i="9"/>
  <c r="G148" i="7"/>
  <c r="P148" i="7"/>
  <c r="G65" i="1"/>
  <c r="P65" i="1"/>
  <c r="AD122" i="8"/>
  <c r="AE122" i="8"/>
  <c r="J84" i="1"/>
  <c r="V84" i="1"/>
  <c r="K156" i="1"/>
  <c r="O156" i="1"/>
  <c r="O106" i="8"/>
  <c r="J106" i="8"/>
  <c r="AB106" i="8"/>
  <c r="AE106" i="8"/>
  <c r="AD106" i="8"/>
  <c r="AJ120" i="8"/>
  <c r="AI120" i="8"/>
  <c r="AK120" i="8"/>
  <c r="AT1402" i="8"/>
  <c r="AS1402" i="8"/>
  <c r="AR1402" i="8"/>
  <c r="AQ1402" i="8"/>
  <c r="AP1402" i="8"/>
  <c r="AO1402" i="8"/>
  <c r="AN1402" i="8"/>
  <c r="AM1402" i="8"/>
  <c r="AL1402" i="8"/>
  <c r="AS1716" i="8"/>
  <c r="AR1716" i="8"/>
  <c r="AQ1716" i="8"/>
  <c r="AP1716" i="8"/>
  <c r="AO1716" i="8"/>
  <c r="AN1716" i="8"/>
  <c r="AM1716" i="8"/>
  <c r="AL1716" i="8"/>
  <c r="AT1716" i="8"/>
  <c r="AT1787" i="8"/>
  <c r="AS1787" i="8"/>
  <c r="AR1787" i="8"/>
  <c r="AQ1787" i="8"/>
  <c r="AP1787" i="8"/>
  <c r="AO1787" i="8"/>
  <c r="AN1787" i="8"/>
  <c r="AM1787" i="8"/>
  <c r="AL1787" i="8"/>
  <c r="AS1770" i="8"/>
  <c r="AR1770" i="8"/>
  <c r="AQ1770" i="8"/>
  <c r="AP1770" i="8"/>
  <c r="AO1770" i="8"/>
  <c r="AN1770" i="8"/>
  <c r="AM1770" i="8"/>
  <c r="AL1770" i="8"/>
  <c r="AT1770" i="8"/>
  <c r="AR1865" i="8"/>
  <c r="AP1865" i="8"/>
  <c r="AO1865" i="8"/>
  <c r="AN1865" i="8"/>
  <c r="AM1865" i="8"/>
  <c r="AL1865" i="8"/>
  <c r="AT1865" i="8"/>
  <c r="AQ1865" i="8"/>
  <c r="AS1865" i="8"/>
  <c r="AS1444" i="8"/>
  <c r="AR1444" i="8"/>
  <c r="AQ1444" i="8"/>
  <c r="AP1444" i="8"/>
  <c r="AO1444" i="8"/>
  <c r="AN1444" i="8"/>
  <c r="AM1444" i="8"/>
  <c r="AL1444" i="8"/>
  <c r="AT1444" i="8"/>
  <c r="AS1695" i="8"/>
  <c r="AT1695" i="8"/>
  <c r="AR1695" i="8"/>
  <c r="AQ1695" i="8"/>
  <c r="AP1695" i="8"/>
  <c r="AO1695" i="8"/>
  <c r="AN1695" i="8"/>
  <c r="AM1695" i="8"/>
  <c r="AL1695" i="8"/>
  <c r="AT1806" i="8"/>
  <c r="AS1806" i="8"/>
  <c r="AR1806" i="8"/>
  <c r="AQ1806" i="8"/>
  <c r="AP1806" i="8"/>
  <c r="AO1806" i="8"/>
  <c r="AN1806" i="8"/>
  <c r="AM1806" i="8"/>
  <c r="AL1806" i="8"/>
  <c r="AT1741" i="8"/>
  <c r="AS1741" i="8"/>
  <c r="AR1741" i="8"/>
  <c r="AQ1741" i="8"/>
  <c r="AP1741" i="8"/>
  <c r="AO1741" i="8"/>
  <c r="AN1741" i="8"/>
  <c r="AM1741" i="8"/>
  <c r="AL1741" i="8"/>
  <c r="AT1933" i="8"/>
  <c r="AS1933" i="8"/>
  <c r="AR1933" i="8"/>
  <c r="AQ1933" i="8"/>
  <c r="AP1933" i="8"/>
  <c r="AO1933" i="8"/>
  <c r="AN1933" i="8"/>
  <c r="AM1933" i="8"/>
  <c r="AL1933" i="8"/>
  <c r="O112" i="8"/>
  <c r="K112" i="8"/>
  <c r="AB112" i="8"/>
  <c r="AD112" i="8"/>
  <c r="AE112" i="8"/>
  <c r="AJ1457" i="9"/>
  <c r="AK1457" i="9"/>
  <c r="AI1457" i="9"/>
  <c r="AJ1681" i="9"/>
  <c r="AI1681" i="9"/>
  <c r="AK1681" i="9"/>
  <c r="AJ1942" i="9"/>
  <c r="AK1942" i="9"/>
  <c r="AI1942" i="9"/>
  <c r="AH1942" i="9"/>
  <c r="AA1942" i="9"/>
  <c r="AE1942" i="9"/>
  <c r="AB125" i="9"/>
  <c r="AA125" i="9"/>
  <c r="AA34" i="8"/>
  <c r="AB34" i="8"/>
  <c r="AB44" i="8"/>
  <c r="AA44" i="8"/>
  <c r="AE109" i="9"/>
  <c r="AD109" i="9"/>
  <c r="AE115" i="9"/>
  <c r="AD115" i="9"/>
  <c r="AD66" i="8"/>
  <c r="AE66" i="8"/>
  <c r="G69" i="1"/>
  <c r="P69" i="1"/>
  <c r="AE55" i="9"/>
  <c r="AD55" i="9"/>
  <c r="O87" i="9"/>
  <c r="J87" i="9"/>
  <c r="AB87" i="9"/>
  <c r="AE87" i="9"/>
  <c r="AD87" i="9"/>
  <c r="E104" i="6"/>
  <c r="F54" i="1"/>
  <c r="J37" i="1"/>
  <c r="V37" i="1"/>
  <c r="P130" i="1"/>
  <c r="G130" i="1"/>
  <c r="AE104" i="8"/>
  <c r="AD104" i="8"/>
  <c r="K120" i="8"/>
  <c r="O120" i="8"/>
  <c r="J119" i="7"/>
  <c r="V119" i="7"/>
  <c r="AT130" i="8"/>
  <c r="AS130" i="8"/>
  <c r="AR130" i="8"/>
  <c r="AQ130" i="8"/>
  <c r="AP130" i="8"/>
  <c r="AO130" i="8"/>
  <c r="AN130" i="8"/>
  <c r="AM130" i="8"/>
  <c r="AL130" i="8"/>
  <c r="AT1481" i="8"/>
  <c r="AS1481" i="8"/>
  <c r="AR1481" i="8"/>
  <c r="AQ1481" i="8"/>
  <c r="AP1481" i="8"/>
  <c r="AO1481" i="8"/>
  <c r="AN1481" i="8"/>
  <c r="AM1481" i="8"/>
  <c r="AL1481" i="8"/>
  <c r="AT1780" i="8"/>
  <c r="AS1780" i="8"/>
  <c r="AR1780" i="8"/>
  <c r="AQ1780" i="8"/>
  <c r="AP1780" i="8"/>
  <c r="AO1780" i="8"/>
  <c r="AN1780" i="8"/>
  <c r="AM1780" i="8"/>
  <c r="AL1780" i="8"/>
  <c r="AT1664" i="8"/>
  <c r="AR1664" i="8"/>
  <c r="AS1664" i="8"/>
  <c r="AQ1664" i="8"/>
  <c r="AP1664" i="8"/>
  <c r="AO1664" i="8"/>
  <c r="AN1664" i="8"/>
  <c r="AM1664" i="8"/>
  <c r="AL1664" i="8"/>
  <c r="AS1839" i="8"/>
  <c r="AR1839" i="8"/>
  <c r="AQ1839" i="8"/>
  <c r="AP1839" i="8"/>
  <c r="AO1839" i="8"/>
  <c r="AN1839" i="8"/>
  <c r="AM1839" i="8"/>
  <c r="AL1839" i="8"/>
  <c r="AT1839" i="8"/>
  <c r="AT1929" i="8"/>
  <c r="AS1929" i="8"/>
  <c r="AR1929" i="8"/>
  <c r="AQ1929" i="8"/>
  <c r="AP1929" i="8"/>
  <c r="AO1929" i="8"/>
  <c r="AN1929" i="8"/>
  <c r="AM1929" i="8"/>
  <c r="AL1929" i="8"/>
  <c r="AT1508" i="8"/>
  <c r="AS1508" i="8"/>
  <c r="AR1508" i="8"/>
  <c r="AQ1508" i="8"/>
  <c r="AP1508" i="8"/>
  <c r="AO1508" i="8"/>
  <c r="AN1508" i="8"/>
  <c r="AM1508" i="8"/>
  <c r="AL1508" i="8"/>
  <c r="AT1759" i="8"/>
  <c r="AS1759" i="8"/>
  <c r="AR1759" i="8"/>
  <c r="AQ1759" i="8"/>
  <c r="AP1759" i="8"/>
  <c r="AO1759" i="8"/>
  <c r="AN1759" i="8"/>
  <c r="AM1759" i="8"/>
  <c r="AL1759" i="8"/>
  <c r="AT1882" i="8"/>
  <c r="AS1882" i="8"/>
  <c r="AR1882" i="8"/>
  <c r="AQ1882" i="8"/>
  <c r="AP1882" i="8"/>
  <c r="AO1882" i="8"/>
  <c r="AN1882" i="8"/>
  <c r="AM1882" i="8"/>
  <c r="AL1882" i="8"/>
  <c r="AT1805" i="8"/>
  <c r="AS1805" i="8"/>
  <c r="AR1805" i="8"/>
  <c r="AQ1805" i="8"/>
  <c r="AP1805" i="8"/>
  <c r="AO1805" i="8"/>
  <c r="AN1805" i="8"/>
  <c r="AM1805" i="8"/>
  <c r="AL1805" i="8"/>
  <c r="AT1927" i="8"/>
  <c r="AS1927" i="8"/>
  <c r="AR1927" i="8"/>
  <c r="AQ1927" i="8"/>
  <c r="AP1927" i="8"/>
  <c r="AO1927" i="8"/>
  <c r="AN1927" i="8"/>
  <c r="AM1927" i="8"/>
  <c r="AL1927" i="8"/>
  <c r="AJ1490" i="9"/>
  <c r="AK1490" i="9"/>
  <c r="AI1490" i="9"/>
  <c r="AH1490" i="9"/>
  <c r="AA1490" i="9"/>
  <c r="AE1490" i="9"/>
  <c r="AA118" i="8"/>
  <c r="AB118" i="8"/>
  <c r="AH979" i="9"/>
  <c r="AA979" i="9"/>
  <c r="AE979" i="9"/>
  <c r="AH1121" i="9"/>
  <c r="AA1121" i="9"/>
  <c r="AE1121" i="9"/>
  <c r="AZ19" i="8"/>
  <c r="AX19" i="8"/>
  <c r="AD66" i="9"/>
  <c r="AE66" i="9"/>
  <c r="P49" i="7"/>
  <c r="G49" i="7"/>
  <c r="G39" i="1"/>
  <c r="E68" i="5"/>
  <c r="F74" i="1"/>
  <c r="G124" i="7"/>
  <c r="P124" i="7"/>
  <c r="R72" i="1"/>
  <c r="T72" i="1" s="1"/>
  <c r="AD107" i="9"/>
  <c r="AE107" i="9"/>
  <c r="K118" i="9"/>
  <c r="AB118" i="9"/>
  <c r="AD118" i="9"/>
  <c r="AE118" i="9"/>
  <c r="P92" i="7"/>
  <c r="G92" i="7"/>
  <c r="E37" i="5"/>
  <c r="F48" i="1"/>
  <c r="K83" i="1"/>
  <c r="E92" i="6"/>
  <c r="H21" i="8"/>
  <c r="AB21" i="8"/>
  <c r="AD21" i="8"/>
  <c r="AE21" i="8"/>
  <c r="V164" i="1"/>
  <c r="K164" i="1"/>
  <c r="O164" i="1"/>
  <c r="AS1599" i="8"/>
  <c r="AR1599" i="8"/>
  <c r="AQ1599" i="8"/>
  <c r="AP1599" i="8"/>
  <c r="AO1599" i="8"/>
  <c r="AN1599" i="8"/>
  <c r="AM1599" i="8"/>
  <c r="AL1599" i="8"/>
  <c r="AT1599" i="8"/>
  <c r="AT1545" i="8"/>
  <c r="AS1545" i="8"/>
  <c r="AR1545" i="8"/>
  <c r="AQ1545" i="8"/>
  <c r="AP1545" i="8"/>
  <c r="AO1545" i="8"/>
  <c r="AN1545" i="8"/>
  <c r="AM1545" i="8"/>
  <c r="AL1545" i="8"/>
  <c r="AS1863" i="8"/>
  <c r="AR1863" i="8"/>
  <c r="AQ1863" i="8"/>
  <c r="AP1863" i="8"/>
  <c r="AO1863" i="8"/>
  <c r="AN1863" i="8"/>
  <c r="AM1863" i="8"/>
  <c r="AL1863" i="8"/>
  <c r="AT1863" i="8"/>
  <c r="AT1728" i="8"/>
  <c r="AS1728" i="8"/>
  <c r="AR1728" i="8"/>
  <c r="AQ1728" i="8"/>
  <c r="AP1728" i="8"/>
  <c r="AO1728" i="8"/>
  <c r="AN1728" i="8"/>
  <c r="AM1728" i="8"/>
  <c r="AL1728" i="8"/>
  <c r="AT1888" i="8"/>
  <c r="AS1888" i="8"/>
  <c r="AR1888" i="8"/>
  <c r="AQ1888" i="8"/>
  <c r="AP1888" i="8"/>
  <c r="AO1888" i="8"/>
  <c r="AN1888" i="8"/>
  <c r="AM1888" i="8"/>
  <c r="AL1888" i="8"/>
  <c r="AT1910" i="8"/>
  <c r="AS1910" i="8"/>
  <c r="AR1910" i="8"/>
  <c r="AQ1910" i="8"/>
  <c r="AP1910" i="8"/>
  <c r="AO1910" i="8"/>
  <c r="AN1910" i="8"/>
  <c r="AM1910" i="8"/>
  <c r="AL1910" i="8"/>
  <c r="AS1572" i="8"/>
  <c r="AR1572" i="8"/>
  <c r="AQ1572" i="8"/>
  <c r="AP1572" i="8"/>
  <c r="AO1572" i="8"/>
  <c r="AN1572" i="8"/>
  <c r="AM1572" i="8"/>
  <c r="AL1572" i="8"/>
  <c r="AT1572" i="8"/>
  <c r="AS1823" i="8"/>
  <c r="AR1823" i="8"/>
  <c r="AQ1823" i="8"/>
  <c r="AP1823" i="8"/>
  <c r="AO1823" i="8"/>
  <c r="AN1823" i="8"/>
  <c r="AM1823" i="8"/>
  <c r="AL1823" i="8"/>
  <c r="AT1823" i="8"/>
  <c r="AS1691" i="8"/>
  <c r="AR1691" i="8"/>
  <c r="AQ1691" i="8"/>
  <c r="AP1691" i="8"/>
  <c r="AO1691" i="8"/>
  <c r="AN1691" i="8"/>
  <c r="AM1691" i="8"/>
  <c r="AL1691" i="8"/>
  <c r="AT1691" i="8"/>
  <c r="AS1674" i="8"/>
  <c r="AR1674" i="8"/>
  <c r="AQ1674" i="8"/>
  <c r="AP1674" i="8"/>
  <c r="AO1674" i="8"/>
  <c r="AN1674" i="8"/>
  <c r="AM1674" i="8"/>
  <c r="AL1674" i="8"/>
  <c r="AT1674" i="8"/>
  <c r="AT1876" i="8"/>
  <c r="AS1876" i="8"/>
  <c r="AR1876" i="8"/>
  <c r="AQ1876" i="8"/>
  <c r="AP1876" i="8"/>
  <c r="AO1876" i="8"/>
  <c r="AN1876" i="8"/>
  <c r="AM1876" i="8"/>
  <c r="AL1876" i="8"/>
  <c r="BA62" i="9"/>
  <c r="BB62" i="9"/>
  <c r="AH1052" i="8"/>
  <c r="AA1052" i="8"/>
  <c r="AE1052" i="8"/>
  <c r="AH1445" i="8"/>
  <c r="AA1445" i="8"/>
  <c r="AE1445" i="8"/>
  <c r="AH92" i="9"/>
  <c r="AH1689" i="8"/>
  <c r="AA1689" i="8"/>
  <c r="AE1689" i="8"/>
  <c r="AH1078" i="9"/>
  <c r="AA1078" i="9"/>
  <c r="AE1078" i="9"/>
  <c r="AB97" i="8"/>
  <c r="AA97" i="8"/>
  <c r="AH1097" i="9"/>
  <c r="AA1097" i="9"/>
  <c r="AE1097" i="9"/>
  <c r="AD32" i="9"/>
  <c r="AE32" i="9"/>
  <c r="P156" i="7"/>
  <c r="G156" i="7"/>
  <c r="E22" i="5"/>
  <c r="F32" i="1"/>
  <c r="E85" i="6"/>
  <c r="J69" i="9"/>
  <c r="AB69" i="9"/>
  <c r="AE69" i="9"/>
  <c r="AD69" i="9"/>
  <c r="P116" i="7"/>
  <c r="V116" i="7" s="1"/>
  <c r="G116" i="7"/>
  <c r="K90" i="1"/>
  <c r="G173" i="1"/>
  <c r="P173" i="1"/>
  <c r="R173" i="1" s="1"/>
  <c r="T173" i="1" s="1"/>
  <c r="K102" i="9"/>
  <c r="AB102" i="9"/>
  <c r="AE102" i="9"/>
  <c r="AD102" i="9"/>
  <c r="K65" i="9"/>
  <c r="AD65" i="9"/>
  <c r="AB65" i="9"/>
  <c r="AE65" i="9"/>
  <c r="E84" i="5"/>
  <c r="P84" i="7"/>
  <c r="R84" i="7" s="1"/>
  <c r="T84" i="7" s="1"/>
  <c r="G84" i="7"/>
  <c r="F28" i="1"/>
  <c r="U28" i="1"/>
  <c r="E18" i="5"/>
  <c r="E14" i="6"/>
  <c r="R56" i="1"/>
  <c r="T56" i="1"/>
  <c r="E32" i="6"/>
  <c r="K127" i="9"/>
  <c r="AD127" i="9"/>
  <c r="AB127" i="9"/>
  <c r="AE127" i="9"/>
  <c r="AE117" i="9"/>
  <c r="AD117" i="9"/>
  <c r="K57" i="9"/>
  <c r="AB57" i="9"/>
  <c r="G54" i="7"/>
  <c r="P54" i="7"/>
  <c r="E27" i="5"/>
  <c r="K126" i="9"/>
  <c r="AB126" i="9"/>
  <c r="AD126" i="9"/>
  <c r="AE126" i="9"/>
  <c r="K80" i="1"/>
  <c r="V80" i="1"/>
  <c r="F25" i="1"/>
  <c r="G25" i="1"/>
  <c r="H25" i="1"/>
  <c r="E15" i="5"/>
  <c r="F43" i="1"/>
  <c r="E96" i="6"/>
  <c r="E33" i="5"/>
  <c r="F52" i="1"/>
  <c r="U52" i="1"/>
  <c r="E55" i="5"/>
  <c r="E18" i="6"/>
  <c r="P172" i="1"/>
  <c r="G172" i="1"/>
  <c r="E11" i="6"/>
  <c r="E86" i="6"/>
  <c r="O125" i="8"/>
  <c r="R125" i="8"/>
  <c r="T125" i="8" s="1"/>
  <c r="AC125" i="8"/>
  <c r="AF125" i="8"/>
  <c r="K125" i="8"/>
  <c r="AB125" i="8"/>
  <c r="AE125" i="8"/>
  <c r="AD125" i="8"/>
  <c r="R148" i="1"/>
  <c r="T148" i="1" s="1"/>
  <c r="R127" i="8"/>
  <c r="T127" i="8" s="1"/>
  <c r="O127" i="8"/>
  <c r="AF127" i="8"/>
  <c r="K127" i="8"/>
  <c r="AC127" i="8"/>
  <c r="AB127" i="8"/>
  <c r="AE127" i="8"/>
  <c r="AD127" i="8"/>
  <c r="O107" i="1"/>
  <c r="K107" i="1"/>
  <c r="V107" i="1"/>
  <c r="V50" i="7"/>
  <c r="L50" i="7"/>
  <c r="V160" i="1"/>
  <c r="K160" i="1"/>
  <c r="O160" i="1"/>
  <c r="K153" i="1"/>
  <c r="V153" i="1"/>
  <c r="O153" i="1"/>
  <c r="AS1670" i="8"/>
  <c r="AR1670" i="8"/>
  <c r="AQ1670" i="8"/>
  <c r="AP1670" i="8"/>
  <c r="AO1670" i="8"/>
  <c r="AN1670" i="8"/>
  <c r="AM1670" i="8"/>
  <c r="AL1670" i="8"/>
  <c r="AT1670" i="8"/>
  <c r="AT1609" i="8"/>
  <c r="AS1609" i="8"/>
  <c r="AR1609" i="8"/>
  <c r="AQ1609" i="8"/>
  <c r="AP1609" i="8"/>
  <c r="AO1609" i="8"/>
  <c r="AN1609" i="8"/>
  <c r="AM1609" i="8"/>
  <c r="AL1609" i="8"/>
  <c r="AT1710" i="8"/>
  <c r="AS1710" i="8"/>
  <c r="AR1710" i="8"/>
  <c r="AQ1710" i="8"/>
  <c r="AP1710" i="8"/>
  <c r="AO1710" i="8"/>
  <c r="AN1710" i="8"/>
  <c r="AM1710" i="8"/>
  <c r="AL1710" i="8"/>
  <c r="AT1792" i="8"/>
  <c r="AS1792" i="8"/>
  <c r="AR1792" i="8"/>
  <c r="AQ1792" i="8"/>
  <c r="AP1792" i="8"/>
  <c r="AO1792" i="8"/>
  <c r="AN1792" i="8"/>
  <c r="AM1792" i="8"/>
  <c r="AL1792" i="8"/>
  <c r="AT1837" i="8"/>
  <c r="AS1837" i="8"/>
  <c r="AR1837" i="8"/>
  <c r="AQ1837" i="8"/>
  <c r="AP1837" i="8"/>
  <c r="AO1837" i="8"/>
  <c r="AN1837" i="8"/>
  <c r="AM1837" i="8"/>
  <c r="AL1837" i="8"/>
  <c r="AT1875" i="8"/>
  <c r="AS1875" i="8"/>
  <c r="AR1875" i="8"/>
  <c r="AQ1875" i="8"/>
  <c r="AP1875" i="8"/>
  <c r="AO1875" i="8"/>
  <c r="AN1875" i="8"/>
  <c r="AM1875" i="8"/>
  <c r="AL1875" i="8"/>
  <c r="AT1636" i="8"/>
  <c r="AS1636" i="8"/>
  <c r="AR1636" i="8"/>
  <c r="AQ1636" i="8"/>
  <c r="AP1636" i="8"/>
  <c r="AO1636" i="8"/>
  <c r="AN1636" i="8"/>
  <c r="AM1636" i="8"/>
  <c r="AL1636" i="8"/>
  <c r="AS1684" i="8"/>
  <c r="AR1684" i="8"/>
  <c r="AQ1684" i="8"/>
  <c r="AP1684" i="8"/>
  <c r="AO1684" i="8"/>
  <c r="AN1684" i="8"/>
  <c r="AM1684" i="8"/>
  <c r="AL1684" i="8"/>
  <c r="AT1684" i="8"/>
  <c r="AT1755" i="8"/>
  <c r="AS1755" i="8"/>
  <c r="AR1755" i="8"/>
  <c r="AQ1755" i="8"/>
  <c r="AP1755" i="8"/>
  <c r="AO1755" i="8"/>
  <c r="AN1755" i="8"/>
  <c r="AM1755" i="8"/>
  <c r="AL1755" i="8"/>
  <c r="AT1738" i="8"/>
  <c r="AS1738" i="8"/>
  <c r="AR1738" i="8"/>
  <c r="AQ1738" i="8"/>
  <c r="AP1738" i="8"/>
  <c r="AO1738" i="8"/>
  <c r="AN1738" i="8"/>
  <c r="AM1738" i="8"/>
  <c r="AL1738" i="8"/>
  <c r="AS1940" i="8"/>
  <c r="AR1940" i="8"/>
  <c r="AQ1940" i="8"/>
  <c r="AP1940" i="8"/>
  <c r="AO1940" i="8"/>
  <c r="AN1940" i="8"/>
  <c r="AM1940" i="8"/>
  <c r="AL1940" i="8"/>
  <c r="AT1940" i="8"/>
  <c r="AH932" i="8"/>
  <c r="AA932" i="8"/>
  <c r="AE932" i="8"/>
  <c r="AH1236" i="8"/>
  <c r="AA1236" i="8"/>
  <c r="AE1236" i="8"/>
  <c r="AH1162" i="8"/>
  <c r="AA1162" i="8"/>
  <c r="AE1162" i="8"/>
  <c r="AH99" i="8"/>
  <c r="AH1226" i="8"/>
  <c r="AA1226" i="8"/>
  <c r="AE1226" i="8"/>
  <c r="AH1016" i="9"/>
  <c r="AA1016" i="9"/>
  <c r="AE1016" i="9"/>
  <c r="AH122" i="9"/>
  <c r="AH1362" i="8"/>
  <c r="AA1362" i="8"/>
  <c r="AE1362" i="8"/>
  <c r="AH28" i="8"/>
  <c r="AH1238" i="8"/>
  <c r="AA1238" i="8"/>
  <c r="AE1238" i="8"/>
  <c r="AH1619" i="8"/>
  <c r="AA1619" i="8"/>
  <c r="AE1619" i="8"/>
  <c r="AH1509" i="8"/>
  <c r="AA1509" i="8"/>
  <c r="AE1509" i="8"/>
  <c r="AZ85" i="8"/>
  <c r="AX85" i="8"/>
  <c r="AH1297" i="8"/>
  <c r="AA1297" i="8"/>
  <c r="AE1297" i="8"/>
  <c r="AH1328" i="8"/>
  <c r="AA1328" i="8"/>
  <c r="AE1328" i="8"/>
  <c r="AH1573" i="8"/>
  <c r="AA1573" i="8"/>
  <c r="AE1573" i="8"/>
  <c r="AH922" i="8"/>
  <c r="AA922" i="8"/>
  <c r="AE922" i="8"/>
  <c r="AH1046" i="8"/>
  <c r="AA1046" i="8"/>
  <c r="AE1046" i="8"/>
  <c r="AD111" i="9"/>
  <c r="AE111" i="9"/>
  <c r="AE65" i="8"/>
  <c r="AD65" i="8"/>
  <c r="AE37" i="8"/>
  <c r="AD37" i="8"/>
  <c r="AE101" i="9"/>
  <c r="AD101" i="9"/>
  <c r="F46" i="1"/>
  <c r="E99" i="6"/>
  <c r="O148" i="1"/>
  <c r="K148" i="1"/>
  <c r="V147" i="1"/>
  <c r="K147" i="1"/>
  <c r="O147" i="1"/>
  <c r="G34" i="1"/>
  <c r="P34" i="1"/>
  <c r="R34" i="1" s="1"/>
  <c r="T34" i="1" s="1"/>
  <c r="AT1421" i="8"/>
  <c r="AS1421" i="8"/>
  <c r="AR1421" i="8"/>
  <c r="AQ1421" i="8"/>
  <c r="AP1421" i="8"/>
  <c r="AO1421" i="8"/>
  <c r="AN1421" i="8"/>
  <c r="AM1421" i="8"/>
  <c r="AL1421" i="8"/>
  <c r="AT1663" i="8"/>
  <c r="AS1663" i="8"/>
  <c r="AR1663" i="8"/>
  <c r="AQ1663" i="8"/>
  <c r="AP1663" i="8"/>
  <c r="AO1663" i="8"/>
  <c r="AN1663" i="8"/>
  <c r="AM1663" i="8"/>
  <c r="AL1663" i="8"/>
  <c r="AT1774" i="8"/>
  <c r="AS1774" i="8"/>
  <c r="AR1774" i="8"/>
  <c r="AQ1774" i="8"/>
  <c r="AP1774" i="8"/>
  <c r="AO1774" i="8"/>
  <c r="AN1774" i="8"/>
  <c r="AM1774" i="8"/>
  <c r="AL1774" i="8"/>
  <c r="AT1709" i="8"/>
  <c r="AS1709" i="8"/>
  <c r="AR1709" i="8"/>
  <c r="AQ1709" i="8"/>
  <c r="AP1709" i="8"/>
  <c r="AO1709" i="8"/>
  <c r="AN1709" i="8"/>
  <c r="AM1709" i="8"/>
  <c r="AL1709" i="8"/>
  <c r="AT1901" i="8"/>
  <c r="AS1901" i="8"/>
  <c r="AR1901" i="8"/>
  <c r="AQ1901" i="8"/>
  <c r="AP1901" i="8"/>
  <c r="AO1901" i="8"/>
  <c r="AN1901" i="8"/>
  <c r="AM1901" i="8"/>
  <c r="AL1901" i="8"/>
  <c r="AT1939" i="8"/>
  <c r="AS1939" i="8"/>
  <c r="AR1939" i="8"/>
  <c r="AQ1939" i="8"/>
  <c r="AP1939" i="8"/>
  <c r="AO1939" i="8"/>
  <c r="AN1939" i="8"/>
  <c r="AM1939" i="8"/>
  <c r="AL1939" i="8"/>
  <c r="AT1449" i="8"/>
  <c r="AS1449" i="8"/>
  <c r="AR1449" i="8"/>
  <c r="AQ1449" i="8"/>
  <c r="AP1449" i="8"/>
  <c r="AO1449" i="8"/>
  <c r="AN1449" i="8"/>
  <c r="AM1449" i="8"/>
  <c r="AL1449" i="8"/>
  <c r="AT1748" i="8"/>
  <c r="AS1748" i="8"/>
  <c r="AR1748" i="8"/>
  <c r="AQ1748" i="8"/>
  <c r="AP1748" i="8"/>
  <c r="AO1748" i="8"/>
  <c r="AN1748" i="8"/>
  <c r="AM1748" i="8"/>
  <c r="AL1748" i="8"/>
  <c r="AT1819" i="8"/>
  <c r="AS1819" i="8"/>
  <c r="AR1819" i="8"/>
  <c r="AQ1819" i="8"/>
  <c r="AP1819" i="8"/>
  <c r="AO1819" i="8"/>
  <c r="AN1819" i="8"/>
  <c r="AM1819" i="8"/>
  <c r="AL1819" i="8"/>
  <c r="AT1802" i="8"/>
  <c r="AS1802" i="8"/>
  <c r="AR1802" i="8"/>
  <c r="AQ1802" i="8"/>
  <c r="AP1802" i="8"/>
  <c r="AO1802" i="8"/>
  <c r="AN1802" i="8"/>
  <c r="AM1802" i="8"/>
  <c r="AL1802" i="8"/>
  <c r="AT1897" i="8"/>
  <c r="AS1897" i="8"/>
  <c r="AR1897" i="8"/>
  <c r="AQ1897" i="8"/>
  <c r="AP1897" i="8"/>
  <c r="AO1897" i="8"/>
  <c r="AN1897" i="8"/>
  <c r="AM1897" i="8"/>
  <c r="AL1897" i="8"/>
  <c r="AA76" i="8"/>
  <c r="AB76" i="8"/>
  <c r="AA70" i="9"/>
  <c r="AB70" i="9"/>
  <c r="AB57" i="8"/>
  <c r="AA57" i="8"/>
  <c r="AB59" i="8"/>
  <c r="AA59" i="8"/>
  <c r="G132" i="7"/>
  <c r="P132" i="7"/>
  <c r="J38" i="9"/>
  <c r="AB38" i="9"/>
  <c r="AE38" i="9"/>
  <c r="AD38" i="9"/>
  <c r="E25" i="5"/>
  <c r="F35" i="1"/>
  <c r="E88" i="6"/>
  <c r="F41" i="1"/>
  <c r="E31" i="5"/>
  <c r="O132" i="1"/>
  <c r="K132" i="1"/>
  <c r="V132" i="1"/>
  <c r="K155" i="1"/>
  <c r="O155" i="1"/>
  <c r="K109" i="1"/>
  <c r="V109" i="1"/>
  <c r="O109" i="1"/>
  <c r="V144" i="1"/>
  <c r="K144" i="1"/>
  <c r="O144" i="1"/>
  <c r="AT1476" i="8"/>
  <c r="AS1476" i="8"/>
  <c r="AR1476" i="8"/>
  <c r="AQ1476" i="8"/>
  <c r="AP1476" i="8"/>
  <c r="AO1476" i="8"/>
  <c r="AN1476" i="8"/>
  <c r="AM1476" i="8"/>
  <c r="AL1476" i="8"/>
  <c r="AT1727" i="8"/>
  <c r="AS1727" i="8"/>
  <c r="AR1727" i="8"/>
  <c r="AQ1727" i="8"/>
  <c r="AP1727" i="8"/>
  <c r="AO1727" i="8"/>
  <c r="AN1727" i="8"/>
  <c r="AM1727" i="8"/>
  <c r="AL1727" i="8"/>
  <c r="AT1843" i="8"/>
  <c r="AS1843" i="8"/>
  <c r="AR1843" i="8"/>
  <c r="AQ1843" i="8"/>
  <c r="AP1843" i="8"/>
  <c r="AO1843" i="8"/>
  <c r="AN1843" i="8"/>
  <c r="AM1843" i="8"/>
  <c r="AL1843" i="8"/>
  <c r="AT1773" i="8"/>
  <c r="AS1773" i="8"/>
  <c r="AR1773" i="8"/>
  <c r="AQ1773" i="8"/>
  <c r="AP1773" i="8"/>
  <c r="AO1773" i="8"/>
  <c r="AN1773" i="8"/>
  <c r="AM1773" i="8"/>
  <c r="AL1773" i="8"/>
  <c r="AT1930" i="8"/>
  <c r="AS1930" i="8"/>
  <c r="AR1930" i="8"/>
  <c r="AQ1930" i="8"/>
  <c r="AP1930" i="8"/>
  <c r="AO1930" i="8"/>
  <c r="AN1930" i="8"/>
  <c r="AM1930" i="8"/>
  <c r="AL1930" i="8"/>
  <c r="AT1567" i="8"/>
  <c r="AS1567" i="8"/>
  <c r="AR1567" i="8"/>
  <c r="AQ1567" i="8"/>
  <c r="AP1567" i="8"/>
  <c r="AO1567" i="8"/>
  <c r="AN1567" i="8"/>
  <c r="AM1567" i="8"/>
  <c r="AL1567" i="8"/>
  <c r="AT1513" i="8"/>
  <c r="AS1513" i="8"/>
  <c r="AR1513" i="8"/>
  <c r="AQ1513" i="8"/>
  <c r="AP1513" i="8"/>
  <c r="AO1513" i="8"/>
  <c r="AN1513" i="8"/>
  <c r="AM1513" i="8"/>
  <c r="AL1513" i="8"/>
  <c r="AT1812" i="8"/>
  <c r="AS1812" i="8"/>
  <c r="AR1812" i="8"/>
  <c r="AQ1812" i="8"/>
  <c r="AP1812" i="8"/>
  <c r="AO1812" i="8"/>
  <c r="AN1812" i="8"/>
  <c r="AM1812" i="8"/>
  <c r="AL1812" i="8"/>
  <c r="AT1696" i="8"/>
  <c r="AS1696" i="8"/>
  <c r="AR1696" i="8"/>
  <c r="AQ1696" i="8"/>
  <c r="AP1696" i="8"/>
  <c r="AO1696" i="8"/>
  <c r="AN1696" i="8"/>
  <c r="AM1696" i="8"/>
  <c r="AL1696" i="8"/>
  <c r="AT1856" i="8"/>
  <c r="AS1856" i="8"/>
  <c r="AR1856" i="8"/>
  <c r="AQ1856" i="8"/>
  <c r="AP1856" i="8"/>
  <c r="AO1856" i="8"/>
  <c r="AN1856" i="8"/>
  <c r="AM1856" i="8"/>
  <c r="AL1856" i="8"/>
  <c r="AT1878" i="8"/>
  <c r="AS1878" i="8"/>
  <c r="AR1878" i="8"/>
  <c r="AQ1878" i="8"/>
  <c r="AP1878" i="8"/>
  <c r="AO1878" i="8"/>
  <c r="AN1878" i="8"/>
  <c r="AM1878" i="8"/>
  <c r="AL1878" i="8"/>
  <c r="AJ1553" i="9"/>
  <c r="AI1553" i="9"/>
  <c r="AH1553" i="9"/>
  <c r="AA1553" i="9"/>
  <c r="AE1553" i="9"/>
  <c r="AK1553" i="9"/>
  <c r="AJ1622" i="9"/>
  <c r="AK1622" i="9"/>
  <c r="AI1622" i="9"/>
  <c r="AH1622" i="9"/>
  <c r="AA1622" i="9"/>
  <c r="AE1622" i="9"/>
  <c r="AH112" i="9"/>
  <c r="AA107" i="8"/>
  <c r="AB107" i="8"/>
  <c r="AH1377" i="9"/>
  <c r="AA1377" i="9"/>
  <c r="AE1377" i="9"/>
  <c r="AA59" i="9"/>
  <c r="AB59" i="9"/>
  <c r="AB114" i="8"/>
  <c r="AA114" i="8"/>
  <c r="AH1308" i="9"/>
  <c r="AA1308" i="9"/>
  <c r="AE1308" i="9"/>
  <c r="AB51" i="8"/>
  <c r="AA51" i="8"/>
  <c r="AE62" i="8"/>
  <c r="AD62" i="8"/>
  <c r="AD135" i="8"/>
  <c r="AE135" i="8"/>
  <c r="AE54" i="8"/>
  <c r="AD54" i="8"/>
  <c r="U22" i="7"/>
  <c r="N22" i="7"/>
  <c r="D15" i="7"/>
  <c r="C19" i="7" s="1"/>
  <c r="R39" i="1"/>
  <c r="T39" i="1"/>
  <c r="E16" i="6"/>
  <c r="F30" i="1"/>
  <c r="U30" i="1"/>
  <c r="E20" i="5"/>
  <c r="J52" i="9"/>
  <c r="AD52" i="9"/>
  <c r="AE52" i="9"/>
  <c r="AB52" i="9"/>
  <c r="E11" i="5"/>
  <c r="P140" i="7"/>
  <c r="V140" i="7" s="1"/>
  <c r="G140" i="7"/>
  <c r="E35" i="5"/>
  <c r="J56" i="1"/>
  <c r="V56" i="1"/>
  <c r="E84" i="6"/>
  <c r="E45" i="5"/>
  <c r="J35" i="9"/>
  <c r="AB35" i="9"/>
  <c r="AD35" i="9"/>
  <c r="AE35" i="9"/>
  <c r="E19" i="6"/>
  <c r="E80" i="5"/>
  <c r="F86" i="1"/>
  <c r="E94" i="6"/>
  <c r="E90" i="6"/>
  <c r="G78" i="1"/>
  <c r="P78" i="1"/>
  <c r="R132" i="1"/>
  <c r="T132" i="1" s="1"/>
  <c r="R109" i="1"/>
  <c r="T109" i="1" s="1"/>
  <c r="G76" i="1"/>
  <c r="P76" i="1"/>
  <c r="R76" i="1" s="1"/>
  <c r="T76" i="1" s="1"/>
  <c r="R144" i="1"/>
  <c r="T144" i="1" s="1"/>
  <c r="AS1540" i="8"/>
  <c r="AR1540" i="8"/>
  <c r="AQ1540" i="8"/>
  <c r="AP1540" i="8"/>
  <c r="AO1540" i="8"/>
  <c r="AN1540" i="8"/>
  <c r="AM1540" i="8"/>
  <c r="AL1540" i="8"/>
  <c r="AT1540" i="8"/>
  <c r="AS1791" i="8"/>
  <c r="AR1791" i="8"/>
  <c r="AQ1791" i="8"/>
  <c r="AP1791" i="8"/>
  <c r="AO1791" i="8"/>
  <c r="AN1791" i="8"/>
  <c r="AM1791" i="8"/>
  <c r="AL1791" i="8"/>
  <c r="AT1791" i="8"/>
  <c r="AS1659" i="8"/>
  <c r="AR1659" i="8"/>
  <c r="AQ1659" i="8"/>
  <c r="AP1659" i="8"/>
  <c r="AO1659" i="8"/>
  <c r="AN1659" i="8"/>
  <c r="AM1659" i="8"/>
  <c r="AL1659" i="8"/>
  <c r="AT1659" i="8"/>
  <c r="AT1835" i="8"/>
  <c r="AS1835" i="8"/>
  <c r="AR1835" i="8"/>
  <c r="AQ1835" i="8"/>
  <c r="AP1835" i="8"/>
  <c r="AO1835" i="8"/>
  <c r="AN1835" i="8"/>
  <c r="AM1835" i="8"/>
  <c r="AL1835" i="8"/>
  <c r="AT1844" i="8"/>
  <c r="AS1844" i="8"/>
  <c r="AR1844" i="8"/>
  <c r="AQ1844" i="8"/>
  <c r="AP1844" i="8"/>
  <c r="AO1844" i="8"/>
  <c r="AN1844" i="8"/>
  <c r="AM1844" i="8"/>
  <c r="AL1844" i="8"/>
  <c r="AT1631" i="8"/>
  <c r="AS1631" i="8"/>
  <c r="AR1631" i="8"/>
  <c r="AQ1631" i="8"/>
  <c r="AP1631" i="8"/>
  <c r="AO1631" i="8"/>
  <c r="AN1631" i="8"/>
  <c r="AM1631" i="8"/>
  <c r="AL1631" i="8"/>
  <c r="AT1577" i="8"/>
  <c r="AS1577" i="8"/>
  <c r="AR1577" i="8"/>
  <c r="AQ1577" i="8"/>
  <c r="AP1577" i="8"/>
  <c r="AO1577" i="8"/>
  <c r="AN1577" i="8"/>
  <c r="AM1577" i="8"/>
  <c r="AL1577" i="8"/>
  <c r="AR1895" i="8"/>
  <c r="AS1895" i="8"/>
  <c r="AQ1895" i="8"/>
  <c r="AP1895" i="8"/>
  <c r="AO1895" i="8"/>
  <c r="AN1895" i="8"/>
  <c r="AM1895" i="8"/>
  <c r="AL1895" i="8"/>
  <c r="AT1895" i="8"/>
  <c r="AS1760" i="8"/>
  <c r="AR1760" i="8"/>
  <c r="AQ1760" i="8"/>
  <c r="AP1760" i="8"/>
  <c r="AO1760" i="8"/>
  <c r="AN1760" i="8"/>
  <c r="AM1760" i="8"/>
  <c r="AL1760" i="8"/>
  <c r="AT1760" i="8"/>
  <c r="AS1920" i="8"/>
  <c r="AR1920" i="8"/>
  <c r="AQ1920" i="8"/>
  <c r="AP1920" i="8"/>
  <c r="AO1920" i="8"/>
  <c r="AN1920" i="8"/>
  <c r="AM1920" i="8"/>
  <c r="AL1920" i="8"/>
  <c r="AT1920" i="8"/>
  <c r="AT1942" i="8"/>
  <c r="AS1942" i="8"/>
  <c r="AR1942" i="8"/>
  <c r="AQ1942" i="8"/>
  <c r="AP1942" i="8"/>
  <c r="AO1942" i="8"/>
  <c r="AN1942" i="8"/>
  <c r="AM1942" i="8"/>
  <c r="AL1942" i="8"/>
  <c r="AH1280" i="9"/>
  <c r="AA1280" i="9"/>
  <c r="AE1280" i="9"/>
  <c r="AZ82" i="8"/>
  <c r="AX82" i="8"/>
  <c r="AH77" i="9"/>
  <c r="AH1302" i="8"/>
  <c r="AA1302" i="8"/>
  <c r="AE1302" i="8"/>
  <c r="AH1147" i="9"/>
  <c r="AA1147" i="9"/>
  <c r="AE1147" i="9"/>
  <c r="AD69" i="8"/>
  <c r="AE69" i="8"/>
  <c r="AK151" i="9"/>
  <c r="AI151" i="9"/>
  <c r="AH151" i="9"/>
  <c r="AJ151" i="9"/>
  <c r="AI159" i="9"/>
  <c r="AJ159" i="9"/>
  <c r="AK159" i="9"/>
  <c r="AI163" i="9"/>
  <c r="AJ163" i="9"/>
  <c r="AK163" i="9"/>
  <c r="AJ148" i="9"/>
  <c r="AI148" i="9"/>
  <c r="AK148" i="9"/>
  <c r="AJ138" i="9"/>
  <c r="AI138" i="9"/>
  <c r="AH138" i="9"/>
  <c r="AK138" i="9"/>
  <c r="AI137" i="9"/>
  <c r="AH137" i="9"/>
  <c r="AK137" i="9"/>
  <c r="AJ137" i="9"/>
  <c r="AI161" i="9"/>
  <c r="AH161" i="9"/>
  <c r="AJ161" i="9"/>
  <c r="AK161" i="9"/>
  <c r="AK164" i="9"/>
  <c r="AI164" i="9"/>
  <c r="AJ164" i="9"/>
  <c r="AJ146" i="9"/>
  <c r="AI146" i="9"/>
  <c r="AH146" i="9"/>
  <c r="AK146" i="9"/>
  <c r="AI136" i="9"/>
  <c r="AJ136" i="9"/>
  <c r="AK136" i="9"/>
  <c r="AK155" i="9"/>
  <c r="AI155" i="9"/>
  <c r="AH155" i="9"/>
  <c r="AJ155" i="9"/>
  <c r="AK135" i="9"/>
  <c r="AI135" i="9"/>
  <c r="AH135" i="9"/>
  <c r="AJ135" i="9"/>
  <c r="AJ132" i="9"/>
  <c r="AI132" i="9"/>
  <c r="AH132" i="9"/>
  <c r="AK132" i="9"/>
  <c r="AJ130" i="9"/>
  <c r="AI130" i="9"/>
  <c r="AK130" i="9"/>
  <c r="AJ140" i="9"/>
  <c r="AI140" i="9"/>
  <c r="AK140" i="9"/>
  <c r="AJ160" i="9"/>
  <c r="AI160" i="9"/>
  <c r="AK160" i="9"/>
  <c r="AK141" i="9"/>
  <c r="AI141" i="9"/>
  <c r="AH141" i="9"/>
  <c r="AJ141" i="9"/>
  <c r="AI152" i="9"/>
  <c r="AJ152" i="9"/>
  <c r="AK152" i="9"/>
  <c r="AJ149" i="9"/>
  <c r="AK149" i="9"/>
  <c r="AI149" i="9"/>
  <c r="AH149" i="9"/>
  <c r="AK143" i="9"/>
  <c r="AI143" i="9"/>
  <c r="AH143" i="9"/>
  <c r="AJ143" i="9"/>
  <c r="AI154" i="9"/>
  <c r="AJ154" i="9"/>
  <c r="AK154" i="9"/>
  <c r="AI139" i="9"/>
  <c r="AH139" i="9"/>
  <c r="AJ139" i="9"/>
  <c r="AK139" i="9"/>
  <c r="AI131" i="9"/>
  <c r="AH131" i="9"/>
  <c r="AJ131" i="9"/>
  <c r="AK131" i="9"/>
  <c r="AJ158" i="9"/>
  <c r="AK158" i="9"/>
  <c r="AI158" i="9"/>
  <c r="AH158" i="9"/>
  <c r="AI165" i="9"/>
  <c r="AH165" i="9"/>
  <c r="AJ165" i="9"/>
  <c r="AK165" i="9"/>
  <c r="AJ134" i="9"/>
  <c r="AK134" i="9"/>
  <c r="AI134" i="9"/>
  <c r="AH134" i="9"/>
  <c r="AK133" i="9"/>
  <c r="AI133" i="9"/>
  <c r="AH133" i="9"/>
  <c r="AJ133" i="9"/>
  <c r="AB153" i="9"/>
  <c r="AA156" i="9"/>
  <c r="AB156" i="9"/>
  <c r="AH129" i="9"/>
  <c r="AB162" i="9"/>
  <c r="AA162" i="9"/>
  <c r="AA142" i="9"/>
  <c r="AB142" i="9"/>
  <c r="AE153" i="9"/>
  <c r="AH147" i="9"/>
  <c r="AA144" i="9"/>
  <c r="AB144" i="9"/>
  <c r="AA150" i="9"/>
  <c r="AB150" i="9"/>
  <c r="AJ142" i="8"/>
  <c r="AI142" i="8"/>
  <c r="AH142" i="8"/>
  <c r="AK142" i="8"/>
  <c r="AJ144" i="8"/>
  <c r="AK144" i="8"/>
  <c r="AI144" i="8"/>
  <c r="AJ166" i="8"/>
  <c r="AI166" i="8"/>
  <c r="AH166" i="8"/>
  <c r="AK166" i="8"/>
  <c r="AJ138" i="8"/>
  <c r="AI138" i="8"/>
  <c r="AK138" i="8"/>
  <c r="AJ157" i="8"/>
  <c r="AI157" i="8"/>
  <c r="AK157" i="8"/>
  <c r="AJ136" i="8"/>
  <c r="AK136" i="8"/>
  <c r="AI136" i="8"/>
  <c r="AK156" i="8"/>
  <c r="AI156" i="8"/>
  <c r="AJ156" i="8"/>
  <c r="AJ145" i="8"/>
  <c r="AI145" i="8"/>
  <c r="AK145" i="8"/>
  <c r="AJ141" i="8"/>
  <c r="AI141" i="8"/>
  <c r="AH141" i="8"/>
  <c r="AK141" i="8"/>
  <c r="AJ150" i="8"/>
  <c r="AI150" i="8"/>
  <c r="AH150" i="8"/>
  <c r="AK150" i="8"/>
  <c r="AI159" i="8"/>
  <c r="AJ159" i="8"/>
  <c r="AK159" i="8"/>
  <c r="AJ137" i="8"/>
  <c r="AI137" i="8"/>
  <c r="AK137" i="8"/>
  <c r="AI158" i="8"/>
  <c r="AH158" i="8"/>
  <c r="AJ158" i="8"/>
  <c r="AK158" i="8"/>
  <c r="AJ140" i="8"/>
  <c r="AK140" i="8"/>
  <c r="AI140" i="8"/>
  <c r="AJ162" i="8"/>
  <c r="AI162" i="8"/>
  <c r="AH162" i="8"/>
  <c r="AK162" i="8"/>
  <c r="AJ165" i="8"/>
  <c r="AK165" i="8"/>
  <c r="AI165" i="8"/>
  <c r="AH165" i="8"/>
  <c r="AJ146" i="8"/>
  <c r="AI146" i="8"/>
  <c r="AH146" i="8"/>
  <c r="AK146" i="8"/>
  <c r="AJ148" i="8"/>
  <c r="AI148" i="8"/>
  <c r="AH148" i="8"/>
  <c r="AK148" i="8"/>
  <c r="AE161" i="8"/>
  <c r="AD161" i="8"/>
  <c r="AB152" i="8"/>
  <c r="AA152" i="8"/>
  <c r="AH139" i="8"/>
  <c r="AH151" i="8"/>
  <c r="AB147" i="8"/>
  <c r="AA147" i="8"/>
  <c r="AB155" i="8"/>
  <c r="AA155" i="8"/>
  <c r="AB160" i="8"/>
  <c r="AA160" i="8"/>
  <c r="AH153" i="8"/>
  <c r="AB149" i="8"/>
  <c r="AA149" i="8"/>
  <c r="AA143" i="8"/>
  <c r="AB143" i="8"/>
  <c r="AH163" i="8"/>
  <c r="AH154" i="8"/>
  <c r="AH164" i="8"/>
  <c r="AK1843" i="8"/>
  <c r="AJ1843" i="8"/>
  <c r="AI1843" i="8"/>
  <c r="AK1780" i="8"/>
  <c r="AJ1780" i="8"/>
  <c r="AI1780" i="8"/>
  <c r="AH1780" i="8"/>
  <c r="AA1780" i="8"/>
  <c r="AE1780" i="8"/>
  <c r="AJ1907" i="8"/>
  <c r="AI1907" i="8"/>
  <c r="AH1907" i="8"/>
  <c r="AA1907" i="8"/>
  <c r="AE1907" i="8"/>
  <c r="AK1907" i="8"/>
  <c r="AK1895" i="8"/>
  <c r="AJ1895" i="8"/>
  <c r="AI1895" i="8"/>
  <c r="AH1895" i="8"/>
  <c r="AA1895" i="8"/>
  <c r="AE1895" i="8"/>
  <c r="AJ1659" i="8"/>
  <c r="AI1659" i="8"/>
  <c r="AH1659" i="8"/>
  <c r="AA1659" i="8"/>
  <c r="AE1659" i="8"/>
  <c r="AK1659" i="8"/>
  <c r="AJ1696" i="8"/>
  <c r="AK1696" i="8"/>
  <c r="AI1696" i="8"/>
  <c r="AK1727" i="8"/>
  <c r="AI1727" i="8"/>
  <c r="AH1727" i="8"/>
  <c r="AA1727" i="8"/>
  <c r="AE1727" i="8"/>
  <c r="AJ1727" i="8"/>
  <c r="AK1748" i="8"/>
  <c r="AJ1748" i="8"/>
  <c r="AI1748" i="8"/>
  <c r="AH1748" i="8"/>
  <c r="AA1748" i="8"/>
  <c r="AE1748" i="8"/>
  <c r="AI1421" i="8"/>
  <c r="AK1421" i="8"/>
  <c r="AJ1421" i="8"/>
  <c r="AK1940" i="8"/>
  <c r="AJ1940" i="8"/>
  <c r="AI1940" i="8"/>
  <c r="AH1940" i="8"/>
  <c r="AA1940" i="8"/>
  <c r="AE1940" i="8"/>
  <c r="AK1670" i="8"/>
  <c r="AJ1670" i="8"/>
  <c r="AI1670" i="8"/>
  <c r="AK1863" i="8"/>
  <c r="AJ1863" i="8"/>
  <c r="AI1863" i="8"/>
  <c r="AH1863" i="8"/>
  <c r="AA1863" i="8"/>
  <c r="AE1863" i="8"/>
  <c r="AI1927" i="8"/>
  <c r="AK1927" i="8"/>
  <c r="AJ1927" i="8"/>
  <c r="AJ1929" i="8"/>
  <c r="AI1929" i="8"/>
  <c r="AK1929" i="8"/>
  <c r="AK1481" i="8"/>
  <c r="AJ1481" i="8"/>
  <c r="AI1481" i="8"/>
  <c r="AD57" i="9"/>
  <c r="AE57" i="9"/>
  <c r="AI1706" i="8"/>
  <c r="AH1706" i="8"/>
  <c r="AA1706" i="8"/>
  <c r="AE1706" i="8"/>
  <c r="AK1706" i="8"/>
  <c r="AJ1706" i="8"/>
  <c r="AJ1844" i="8"/>
  <c r="AI1844" i="8"/>
  <c r="AH1844" i="8"/>
  <c r="AA1844" i="8"/>
  <c r="AE1844" i="8"/>
  <c r="AK1844" i="8"/>
  <c r="AK1691" i="8"/>
  <c r="AJ1691" i="8"/>
  <c r="AI1691" i="8"/>
  <c r="AH1691" i="8"/>
  <c r="AA1691" i="8"/>
  <c r="AE1691" i="8"/>
  <c r="AJ1908" i="8"/>
  <c r="AI1908" i="8"/>
  <c r="AH1908" i="8"/>
  <c r="AA1908" i="8"/>
  <c r="AE1908" i="8"/>
  <c r="AK1908" i="8"/>
  <c r="AI1812" i="8"/>
  <c r="AH1812" i="8"/>
  <c r="AA1812" i="8"/>
  <c r="AE1812" i="8"/>
  <c r="AK1812" i="8"/>
  <c r="AJ1812" i="8"/>
  <c r="AK1449" i="8"/>
  <c r="AJ1449" i="8"/>
  <c r="AI1449" i="8"/>
  <c r="AJ1738" i="8"/>
  <c r="AI1738" i="8"/>
  <c r="AK1738" i="8"/>
  <c r="AK1837" i="8"/>
  <c r="AJ1837" i="8"/>
  <c r="AI1837" i="8"/>
  <c r="AJ1823" i="8"/>
  <c r="AI1823" i="8"/>
  <c r="AK1823" i="8"/>
  <c r="AK1545" i="8"/>
  <c r="AJ1545" i="8"/>
  <c r="AI1545" i="8"/>
  <c r="AJ130" i="8"/>
  <c r="AK130" i="8"/>
  <c r="AI130" i="8"/>
  <c r="AK1869" i="8"/>
  <c r="AJ1869" i="8"/>
  <c r="AI1869" i="8"/>
  <c r="AK1723" i="8"/>
  <c r="AJ1723" i="8"/>
  <c r="AI1723" i="8"/>
  <c r="AH1723" i="8"/>
  <c r="AA1723" i="8"/>
  <c r="AE1723" i="8"/>
  <c r="AK1875" i="8"/>
  <c r="AJ1875" i="8"/>
  <c r="AI1875" i="8"/>
  <c r="AJ1865" i="8"/>
  <c r="AI1865" i="8"/>
  <c r="AK1865" i="8"/>
  <c r="AK1942" i="8"/>
  <c r="AJ1942" i="8"/>
  <c r="AI1942" i="8"/>
  <c r="AI1791" i="8"/>
  <c r="AK1791" i="8"/>
  <c r="AJ1791" i="8"/>
  <c r="AK1513" i="8"/>
  <c r="AJ1513" i="8"/>
  <c r="AI1513" i="8"/>
  <c r="AJ1476" i="8"/>
  <c r="AI1476" i="8"/>
  <c r="AK1476" i="8"/>
  <c r="AK1939" i="8"/>
  <c r="AJ1939" i="8"/>
  <c r="AI1939" i="8"/>
  <c r="AJ1755" i="8"/>
  <c r="AI1755" i="8"/>
  <c r="AK1755" i="8"/>
  <c r="AI1805" i="8"/>
  <c r="AK1805" i="8"/>
  <c r="AJ1805" i="8"/>
  <c r="AK1839" i="8"/>
  <c r="AJ1839" i="8"/>
  <c r="AI1839" i="8"/>
  <c r="AH1839" i="8"/>
  <c r="AA1839" i="8"/>
  <c r="AE1839" i="8"/>
  <c r="AK1770" i="8"/>
  <c r="AJ1770" i="8"/>
  <c r="AI1770" i="8"/>
  <c r="AK1824" i="8"/>
  <c r="AI1824" i="8"/>
  <c r="AJ1824" i="8"/>
  <c r="AJ1819" i="8"/>
  <c r="AI1819" i="8"/>
  <c r="AH1819" i="8"/>
  <c r="AA1819" i="8"/>
  <c r="AE1819" i="8"/>
  <c r="AK1819" i="8"/>
  <c r="AK1577" i="8"/>
  <c r="AJ1577" i="8"/>
  <c r="AI1577" i="8"/>
  <c r="AH1577" i="8"/>
  <c r="AA1577" i="8"/>
  <c r="AE1577" i="8"/>
  <c r="AI1792" i="8"/>
  <c r="AJ1792" i="8"/>
  <c r="AK1792" i="8"/>
  <c r="AK1572" i="8"/>
  <c r="AJ1572" i="8"/>
  <c r="AI1572" i="8"/>
  <c r="AH1572" i="8"/>
  <c r="AA1572" i="8"/>
  <c r="AE1572" i="8"/>
  <c r="AK1599" i="8"/>
  <c r="AJ1599" i="8"/>
  <c r="AI1599" i="8"/>
  <c r="AK1664" i="8"/>
  <c r="AI1664" i="8"/>
  <c r="AJ1664" i="8"/>
  <c r="AK1444" i="8"/>
  <c r="AJ1444" i="8"/>
  <c r="AI1444" i="8"/>
  <c r="AJ1787" i="8"/>
  <c r="AI1787" i="8"/>
  <c r="AK1787" i="8"/>
  <c r="AK1663" i="8"/>
  <c r="AJ1663" i="8"/>
  <c r="AI1663" i="8"/>
  <c r="AH1663" i="8"/>
  <c r="AA1663" i="8"/>
  <c r="AE1663" i="8"/>
  <c r="AK1695" i="8"/>
  <c r="AJ1695" i="8"/>
  <c r="AI1695" i="8"/>
  <c r="AK1901" i="8"/>
  <c r="AJ1901" i="8"/>
  <c r="AI1901" i="8"/>
  <c r="AH1901" i="8"/>
  <c r="AA1901" i="8"/>
  <c r="AE1901" i="8"/>
  <c r="AJ1876" i="8"/>
  <c r="AI1876" i="8"/>
  <c r="AH1876" i="8"/>
  <c r="AA1876" i="8"/>
  <c r="AE1876" i="8"/>
  <c r="AK1876" i="8"/>
  <c r="AK1920" i="8"/>
  <c r="AJ1920" i="8"/>
  <c r="AI1920" i="8"/>
  <c r="AH1920" i="8"/>
  <c r="AA1920" i="8"/>
  <c r="AE1920" i="8"/>
  <c r="AK1631" i="8"/>
  <c r="AJ1631" i="8"/>
  <c r="AI1631" i="8"/>
  <c r="AI1540" i="8"/>
  <c r="AH1540" i="8"/>
  <c r="AA1540" i="8"/>
  <c r="AE1540" i="8"/>
  <c r="AK1540" i="8"/>
  <c r="AJ1540" i="8"/>
  <c r="AJ1567" i="8"/>
  <c r="AI1567" i="8"/>
  <c r="AH1567" i="8"/>
  <c r="AA1567" i="8"/>
  <c r="AE1567" i="8"/>
  <c r="AK1567" i="8"/>
  <c r="AJ1709" i="8"/>
  <c r="AI1709" i="8"/>
  <c r="AK1709" i="8"/>
  <c r="AI1684" i="8"/>
  <c r="AJ1684" i="8"/>
  <c r="AK1684" i="8"/>
  <c r="AI1910" i="8"/>
  <c r="AK1910" i="8"/>
  <c r="AJ1910" i="8"/>
  <c r="AJ1882" i="8"/>
  <c r="AI1882" i="8"/>
  <c r="AH1882" i="8"/>
  <c r="AA1882" i="8"/>
  <c r="AE1882" i="8"/>
  <c r="AK1882" i="8"/>
  <c r="AK1933" i="8"/>
  <c r="AJ1933" i="8"/>
  <c r="AI1933" i="8"/>
  <c r="AH1933" i="8"/>
  <c r="AA1933" i="8"/>
  <c r="AE1933" i="8"/>
  <c r="AI1742" i="8"/>
  <c r="AK1742" i="8"/>
  <c r="AJ1742" i="8"/>
  <c r="AJ1914" i="8"/>
  <c r="AI1914" i="8"/>
  <c r="AK1914" i="8"/>
  <c r="AK1930" i="8"/>
  <c r="AJ1930" i="8"/>
  <c r="AI1930" i="8"/>
  <c r="AJ1636" i="8"/>
  <c r="AI1636" i="8"/>
  <c r="AK1636" i="8"/>
  <c r="AI1710" i="8"/>
  <c r="AK1710" i="8"/>
  <c r="AJ1710" i="8"/>
  <c r="AJ1674" i="8"/>
  <c r="AI1674" i="8"/>
  <c r="AK1674" i="8"/>
  <c r="AJ1888" i="8"/>
  <c r="AI1888" i="8"/>
  <c r="AH1888" i="8"/>
  <c r="AA1888" i="8"/>
  <c r="AE1888" i="8"/>
  <c r="AK1888" i="8"/>
  <c r="AJ1759" i="8"/>
  <c r="AI1759" i="8"/>
  <c r="AK1759" i="8"/>
  <c r="AK1741" i="8"/>
  <c r="AJ1741" i="8"/>
  <c r="AI1741" i="8"/>
  <c r="AI1716" i="8"/>
  <c r="AH1716" i="8"/>
  <c r="AA1716" i="8"/>
  <c r="AE1716" i="8"/>
  <c r="AK1716" i="8"/>
  <c r="AJ1716" i="8"/>
  <c r="AK1641" i="8"/>
  <c r="AJ1641" i="8"/>
  <c r="AI1641" i="8"/>
  <c r="AK1878" i="8"/>
  <c r="AJ1878" i="8"/>
  <c r="AI1878" i="8"/>
  <c r="AH1878" i="8"/>
  <c r="AA1878" i="8"/>
  <c r="AE1878" i="8"/>
  <c r="AI1897" i="8"/>
  <c r="AJ1897" i="8"/>
  <c r="AK1897" i="8"/>
  <c r="AK1760" i="8"/>
  <c r="AI1760" i="8"/>
  <c r="AJ1760" i="8"/>
  <c r="AJ1835" i="8"/>
  <c r="AK1835" i="8"/>
  <c r="AI1835" i="8"/>
  <c r="AI1856" i="8"/>
  <c r="AK1856" i="8"/>
  <c r="AJ1856" i="8"/>
  <c r="AK1773" i="8"/>
  <c r="AJ1773" i="8"/>
  <c r="AI1773" i="8"/>
  <c r="AK1802" i="8"/>
  <c r="AJ1802" i="8"/>
  <c r="AI1802" i="8"/>
  <c r="AH1802" i="8"/>
  <c r="AA1802" i="8"/>
  <c r="AE1802" i="8"/>
  <c r="AI1774" i="8"/>
  <c r="AH1774" i="8"/>
  <c r="AA1774" i="8"/>
  <c r="AE1774" i="8"/>
  <c r="AK1774" i="8"/>
  <c r="AJ1774" i="8"/>
  <c r="AI1609" i="8"/>
  <c r="AH1609" i="8"/>
  <c r="AA1609" i="8"/>
  <c r="AE1609" i="8"/>
  <c r="AK1609" i="8"/>
  <c r="AJ1609" i="8"/>
  <c r="AI1728" i="8"/>
  <c r="AJ1728" i="8"/>
  <c r="AK1728" i="8"/>
  <c r="AK1508" i="8"/>
  <c r="AJ1508" i="8"/>
  <c r="AI1508" i="8"/>
  <c r="AH1508" i="8"/>
  <c r="AA1508" i="8"/>
  <c r="AE1508" i="8"/>
  <c r="AK1806" i="8"/>
  <c r="AJ1806" i="8"/>
  <c r="AI1806" i="8"/>
  <c r="AJ1402" i="8"/>
  <c r="AK1402" i="8"/>
  <c r="AI1402" i="8"/>
  <c r="AH1402" i="8"/>
  <c r="AA1402" i="8"/>
  <c r="AE1402" i="8"/>
  <c r="AK1397" i="8"/>
  <c r="AI1397" i="8"/>
  <c r="AH1397" i="8"/>
  <c r="AA1397" i="8"/>
  <c r="AE1397" i="8"/>
  <c r="AJ1397" i="8"/>
  <c r="AK1604" i="8"/>
  <c r="AJ1604" i="8"/>
  <c r="AI1604" i="8"/>
  <c r="AH1604" i="8"/>
  <c r="AA1604" i="8"/>
  <c r="AE1604" i="8"/>
  <c r="AA77" i="9"/>
  <c r="AB77" i="9"/>
  <c r="P86" i="1"/>
  <c r="G86" i="1"/>
  <c r="O116" i="7"/>
  <c r="AE97" i="8"/>
  <c r="AD97" i="8"/>
  <c r="AZ62" i="9"/>
  <c r="AX62" i="9"/>
  <c r="R130" i="1"/>
  <c r="T130" i="1" s="1"/>
  <c r="L148" i="7"/>
  <c r="AH1645" i="9"/>
  <c r="AA1645" i="9"/>
  <c r="AE1645" i="9"/>
  <c r="P33" i="1"/>
  <c r="G33" i="1"/>
  <c r="AC60" i="9"/>
  <c r="AC96" i="9"/>
  <c r="AH1929" i="9"/>
  <c r="AA1929" i="9"/>
  <c r="AE1929" i="9"/>
  <c r="AH1912" i="9"/>
  <c r="AA1912" i="9"/>
  <c r="AE1912" i="9"/>
  <c r="AH1861" i="9"/>
  <c r="AA1861" i="9"/>
  <c r="AE1861" i="9"/>
  <c r="AZ85" i="9"/>
  <c r="AX85" i="9"/>
  <c r="AZ103" i="9"/>
  <c r="AX103" i="9"/>
  <c r="L140" i="7"/>
  <c r="V76" i="1"/>
  <c r="J76" i="1"/>
  <c r="AD114" i="8"/>
  <c r="AE114" i="8"/>
  <c r="P41" i="1"/>
  <c r="R41" i="1"/>
  <c r="T41" i="1" s="1"/>
  <c r="G41" i="1"/>
  <c r="AB122" i="9"/>
  <c r="AA122" i="9"/>
  <c r="L54" i="7"/>
  <c r="P32" i="1"/>
  <c r="R32" i="1" s="1"/>
  <c r="T32" i="1" s="1"/>
  <c r="G32" i="1"/>
  <c r="AH1465" i="9"/>
  <c r="AA1465" i="9"/>
  <c r="AE1465" i="9"/>
  <c r="R119" i="9"/>
  <c r="T119" i="9" s="1"/>
  <c r="AA112" i="9"/>
  <c r="AB112" i="9"/>
  <c r="R78" i="1"/>
  <c r="T78" i="1" s="1"/>
  <c r="AE59" i="9"/>
  <c r="AD59" i="9"/>
  <c r="AD70" i="9"/>
  <c r="AE70" i="9"/>
  <c r="L124" i="7"/>
  <c r="AD34" i="8"/>
  <c r="AE34" i="8"/>
  <c r="AH1681" i="9"/>
  <c r="AA1681" i="9"/>
  <c r="AE1681" i="9"/>
  <c r="AD74" i="9"/>
  <c r="AE74" i="9"/>
  <c r="L65" i="7"/>
  <c r="V65" i="7"/>
  <c r="G21" i="1"/>
  <c r="AH1537" i="9"/>
  <c r="AA1537" i="9"/>
  <c r="AE1537" i="9"/>
  <c r="AH1603" i="9"/>
  <c r="AA1603" i="9"/>
  <c r="AE1603" i="9"/>
  <c r="K78" i="1"/>
  <c r="V78" i="1"/>
  <c r="P35" i="1"/>
  <c r="R35" i="1" s="1"/>
  <c r="T35" i="1" s="1"/>
  <c r="G35" i="1"/>
  <c r="R132" i="7"/>
  <c r="T132" i="7" s="1"/>
  <c r="J34" i="1"/>
  <c r="L156" i="7"/>
  <c r="P74" i="1"/>
  <c r="R74" i="1" s="1"/>
  <c r="T74" i="1" s="1"/>
  <c r="G74" i="1"/>
  <c r="AE125" i="9"/>
  <c r="AD125" i="9"/>
  <c r="AD76" i="8"/>
  <c r="AE76" i="8"/>
  <c r="AA99" i="8"/>
  <c r="AB99" i="8"/>
  <c r="V172" i="1"/>
  <c r="K172" i="1"/>
  <c r="O172" i="1"/>
  <c r="P43" i="1"/>
  <c r="G43" i="1"/>
  <c r="AB92" i="9"/>
  <c r="AA92" i="9"/>
  <c r="P48" i="1"/>
  <c r="R48" i="1" s="1"/>
  <c r="T48" i="1" s="1"/>
  <c r="G48" i="1"/>
  <c r="P54" i="1"/>
  <c r="V54" i="1" s="1"/>
  <c r="G54" i="1"/>
  <c r="AH1457" i="9"/>
  <c r="AA1457" i="9"/>
  <c r="AE1457" i="9"/>
  <c r="AA25" i="9"/>
  <c r="AB25" i="9"/>
  <c r="AE44" i="9"/>
  <c r="AD44" i="9"/>
  <c r="L76" i="7"/>
  <c r="V76" i="7"/>
  <c r="J100" i="7"/>
  <c r="V100" i="7"/>
  <c r="AE51" i="8"/>
  <c r="AD51" i="8"/>
  <c r="L132" i="7"/>
  <c r="V132" i="7"/>
  <c r="AD107" i="8"/>
  <c r="AE107" i="8"/>
  <c r="AD59" i="8"/>
  <c r="AE59" i="8"/>
  <c r="P46" i="1"/>
  <c r="R46" i="1" s="1"/>
  <c r="T46" i="1" s="1"/>
  <c r="G46" i="1"/>
  <c r="R172" i="1"/>
  <c r="T172" i="1" s="1"/>
  <c r="K84" i="7"/>
  <c r="V84" i="7"/>
  <c r="K173" i="1"/>
  <c r="V173" i="1"/>
  <c r="O173" i="1"/>
  <c r="J39" i="1"/>
  <c r="V39" i="1"/>
  <c r="AH120" i="8"/>
  <c r="R65" i="1"/>
  <c r="T65" i="1" s="1"/>
  <c r="R76" i="7"/>
  <c r="T76" i="7" s="1"/>
  <c r="R100" i="7"/>
  <c r="T100" i="7" s="1"/>
  <c r="AH1819" i="9"/>
  <c r="AA1819" i="9"/>
  <c r="AE1819" i="9"/>
  <c r="AH1736" i="9"/>
  <c r="AA1736" i="9"/>
  <c r="AE1736" i="9"/>
  <c r="J92" i="7"/>
  <c r="V92" i="7"/>
  <c r="L49" i="7"/>
  <c r="V49" i="7"/>
  <c r="AD118" i="8"/>
  <c r="AE118" i="8"/>
  <c r="V65" i="1"/>
  <c r="J65" i="1"/>
  <c r="J92" i="1"/>
  <c r="AD57" i="8"/>
  <c r="AE57" i="8"/>
  <c r="AB28" i="8"/>
  <c r="AA28" i="8"/>
  <c r="R92" i="7"/>
  <c r="T92" i="7" s="1"/>
  <c r="R49" i="7"/>
  <c r="T49" i="7"/>
  <c r="O130" i="1"/>
  <c r="K130" i="1"/>
  <c r="V130" i="1"/>
  <c r="AD44" i="8"/>
  <c r="AE44" i="8"/>
  <c r="J108" i="7"/>
  <c r="AZ88" i="9"/>
  <c r="AX88" i="9"/>
  <c r="AH1704" i="9"/>
  <c r="AA1704" i="9"/>
  <c r="AE1704" i="9"/>
  <c r="AH1503" i="9"/>
  <c r="AA1503" i="9"/>
  <c r="AE1503" i="9"/>
  <c r="AH1604" i="9"/>
  <c r="AA1604" i="9"/>
  <c r="AE1604" i="9"/>
  <c r="AB133" i="9"/>
  <c r="AA133" i="9"/>
  <c r="AB139" i="9"/>
  <c r="AA139" i="9"/>
  <c r="AD162" i="9"/>
  <c r="AE162" i="9"/>
  <c r="AH160" i="9"/>
  <c r="AH164" i="9"/>
  <c r="AH163" i="9"/>
  <c r="AE150" i="9"/>
  <c r="AD150" i="9"/>
  <c r="AB134" i="9"/>
  <c r="AA134" i="9"/>
  <c r="AB132" i="9"/>
  <c r="AA132" i="9"/>
  <c r="AA138" i="9"/>
  <c r="AB138" i="9"/>
  <c r="AA155" i="9"/>
  <c r="AB155" i="9"/>
  <c r="AA129" i="9"/>
  <c r="AB129" i="9"/>
  <c r="AH154" i="9"/>
  <c r="AA137" i="9"/>
  <c r="AB137" i="9"/>
  <c r="AE144" i="9"/>
  <c r="AD144" i="9"/>
  <c r="AH152" i="9"/>
  <c r="AH140" i="9"/>
  <c r="AH136" i="9"/>
  <c r="AH159" i="9"/>
  <c r="AD142" i="9"/>
  <c r="AE142" i="9"/>
  <c r="AA158" i="9"/>
  <c r="AB158" i="9"/>
  <c r="AB147" i="9"/>
  <c r="AA147" i="9"/>
  <c r="AD156" i="9"/>
  <c r="AE156" i="9"/>
  <c r="AB131" i="9"/>
  <c r="AA131" i="9"/>
  <c r="AA143" i="9"/>
  <c r="AB143" i="9"/>
  <c r="AA135" i="9"/>
  <c r="AB135" i="9"/>
  <c r="AB161" i="9"/>
  <c r="AA161" i="9"/>
  <c r="AH148" i="9"/>
  <c r="AB141" i="9"/>
  <c r="AA141" i="9"/>
  <c r="AB146" i="9"/>
  <c r="AA146" i="9"/>
  <c r="AB151" i="9"/>
  <c r="AA151" i="9"/>
  <c r="AB165" i="9"/>
  <c r="AA165" i="9"/>
  <c r="AB149" i="9"/>
  <c r="AA149" i="9"/>
  <c r="AH130" i="9"/>
  <c r="AB166" i="8"/>
  <c r="AA166" i="8"/>
  <c r="AD143" i="8"/>
  <c r="AE143" i="8"/>
  <c r="AD147" i="8"/>
  <c r="AE147" i="8"/>
  <c r="AH159" i="8"/>
  <c r="AH145" i="8"/>
  <c r="AD149" i="8"/>
  <c r="AE149" i="8"/>
  <c r="AH157" i="8"/>
  <c r="AH144" i="8"/>
  <c r="AA151" i="8"/>
  <c r="AB151" i="8"/>
  <c r="AB148" i="8"/>
  <c r="AA148" i="8"/>
  <c r="AB158" i="8"/>
  <c r="AA158" i="8"/>
  <c r="AB150" i="8"/>
  <c r="AA150" i="8"/>
  <c r="AB153" i="8"/>
  <c r="AA153" i="8"/>
  <c r="AA139" i="8"/>
  <c r="AB139" i="8"/>
  <c r="AA162" i="8"/>
  <c r="AB162" i="8"/>
  <c r="AH156" i="8"/>
  <c r="AB164" i="8"/>
  <c r="AA164" i="8"/>
  <c r="AD160" i="8"/>
  <c r="AE160" i="8"/>
  <c r="AH137" i="8"/>
  <c r="AH138" i="8"/>
  <c r="AA154" i="8"/>
  <c r="AB154" i="8"/>
  <c r="AD152" i="8"/>
  <c r="AE152" i="8"/>
  <c r="AB146" i="8"/>
  <c r="AA146" i="8"/>
  <c r="AH140" i="8"/>
  <c r="AB141" i="8"/>
  <c r="AA141" i="8"/>
  <c r="AH136" i="8"/>
  <c r="AB142" i="8"/>
  <c r="AA142" i="8"/>
  <c r="AB165" i="8"/>
  <c r="AA165" i="8"/>
  <c r="AB163" i="8"/>
  <c r="AA163" i="8"/>
  <c r="AE155" i="8"/>
  <c r="AD155" i="8"/>
  <c r="J48" i="1"/>
  <c r="AH1760" i="8"/>
  <c r="AA1760" i="8"/>
  <c r="AE1760" i="8"/>
  <c r="AH1641" i="8"/>
  <c r="AA1641" i="8"/>
  <c r="AE1641" i="8"/>
  <c r="AH1674" i="8"/>
  <c r="AA1674" i="8"/>
  <c r="AE1674" i="8"/>
  <c r="AH1930" i="8"/>
  <c r="AA1930" i="8"/>
  <c r="AE1930" i="8"/>
  <c r="AH1742" i="8"/>
  <c r="AA1742" i="8"/>
  <c r="AE1742" i="8"/>
  <c r="AH1664" i="8"/>
  <c r="AA1664" i="8"/>
  <c r="AE1664" i="8"/>
  <c r="AH1939" i="8"/>
  <c r="AA1939" i="8"/>
  <c r="AE1939" i="8"/>
  <c r="AH1865" i="8"/>
  <c r="AA1865" i="8"/>
  <c r="AE1865" i="8"/>
  <c r="AH1869" i="8"/>
  <c r="AA1869" i="8"/>
  <c r="AE1869" i="8"/>
  <c r="AH1738" i="8"/>
  <c r="AA1738" i="8"/>
  <c r="AE1738" i="8"/>
  <c r="AH1481" i="8"/>
  <c r="AA1481" i="8"/>
  <c r="AE1481" i="8"/>
  <c r="AH1927" i="8"/>
  <c r="AA1927" i="8"/>
  <c r="AE1927" i="8"/>
  <c r="J33" i="1"/>
  <c r="V33" i="1"/>
  <c r="AH1910" i="8"/>
  <c r="AA1910" i="8"/>
  <c r="AE1910" i="8"/>
  <c r="AD28" i="8"/>
  <c r="AE28" i="8"/>
  <c r="AD92" i="9"/>
  <c r="AE92" i="9"/>
  <c r="AE99" i="8"/>
  <c r="AD99" i="8"/>
  <c r="AD112" i="9"/>
  <c r="AE112" i="9"/>
  <c r="AD122" i="9"/>
  <c r="AE122" i="9"/>
  <c r="R33" i="1"/>
  <c r="T33" i="1" s="1"/>
  <c r="AE77" i="9"/>
  <c r="AD77" i="9"/>
  <c r="AH1759" i="8"/>
  <c r="AA1759" i="8"/>
  <c r="AE1759" i="8"/>
  <c r="AH1695" i="8"/>
  <c r="AA1695" i="8"/>
  <c r="AE1695" i="8"/>
  <c r="AH1787" i="8"/>
  <c r="AA1787" i="8"/>
  <c r="AE1787" i="8"/>
  <c r="AH1599" i="8"/>
  <c r="AA1599" i="8"/>
  <c r="AE1599" i="8"/>
  <c r="AH1792" i="8"/>
  <c r="AA1792" i="8"/>
  <c r="AE1792" i="8"/>
  <c r="AH1824" i="8"/>
  <c r="AA1824" i="8"/>
  <c r="AE1824" i="8"/>
  <c r="AH1875" i="8"/>
  <c r="AA1875" i="8"/>
  <c r="AE1875" i="8"/>
  <c r="AH1823" i="8"/>
  <c r="AA1823" i="8"/>
  <c r="AE1823" i="8"/>
  <c r="AH1449" i="8"/>
  <c r="AA1449" i="8"/>
  <c r="AE1449" i="8"/>
  <c r="AH1843" i="8"/>
  <c r="AA1843" i="8"/>
  <c r="AE1843" i="8"/>
  <c r="AH1856" i="8"/>
  <c r="AA1856" i="8"/>
  <c r="AE1856" i="8"/>
  <c r="AH1791" i="8"/>
  <c r="AA1791" i="8"/>
  <c r="AE1791" i="8"/>
  <c r="AH130" i="8"/>
  <c r="AH1696" i="8"/>
  <c r="AA1696" i="8"/>
  <c r="AE1696" i="8"/>
  <c r="AD25" i="9"/>
  <c r="AE25" i="9"/>
  <c r="J43" i="1"/>
  <c r="K74" i="1"/>
  <c r="V74" i="1"/>
  <c r="J35" i="1"/>
  <c r="J41" i="1"/>
  <c r="V41" i="1"/>
  <c r="AH1806" i="8"/>
  <c r="AA1806" i="8"/>
  <c r="AE1806" i="8"/>
  <c r="AH1728" i="8"/>
  <c r="AA1728" i="8"/>
  <c r="AE1728" i="8"/>
  <c r="AH1835" i="8"/>
  <c r="AA1835" i="8"/>
  <c r="AE1835" i="8"/>
  <c r="AH1897" i="8"/>
  <c r="AA1897" i="8"/>
  <c r="AE1897" i="8"/>
  <c r="AH1710" i="8"/>
  <c r="AA1710" i="8"/>
  <c r="AE1710" i="8"/>
  <c r="AH1914" i="8"/>
  <c r="AA1914" i="8"/>
  <c r="AE1914" i="8"/>
  <c r="AH1684" i="8"/>
  <c r="AA1684" i="8"/>
  <c r="AE1684" i="8"/>
  <c r="AH1444" i="8"/>
  <c r="AA1444" i="8"/>
  <c r="AE1444" i="8"/>
  <c r="AH1770" i="8"/>
  <c r="AA1770" i="8"/>
  <c r="AE1770" i="8"/>
  <c r="AH1805" i="8"/>
  <c r="AA1805" i="8"/>
  <c r="AE1805" i="8"/>
  <c r="AH1476" i="8"/>
  <c r="AA1476" i="8"/>
  <c r="AE1476" i="8"/>
  <c r="AH1942" i="8"/>
  <c r="AA1942" i="8"/>
  <c r="AE1942" i="8"/>
  <c r="AH1837" i="8"/>
  <c r="AA1837" i="8"/>
  <c r="AE1837" i="8"/>
  <c r="AH1929" i="8"/>
  <c r="AA1929" i="8"/>
  <c r="AE1929" i="8"/>
  <c r="AH1670" i="8"/>
  <c r="AA1670" i="8"/>
  <c r="AE1670" i="8"/>
  <c r="AH1421" i="8"/>
  <c r="AA1421" i="8"/>
  <c r="AE1421" i="8"/>
  <c r="K86" i="1"/>
  <c r="AA120" i="8"/>
  <c r="AB120" i="8"/>
  <c r="J32" i="1"/>
  <c r="V32" i="1"/>
  <c r="J46" i="1"/>
  <c r="J54" i="1"/>
  <c r="H21" i="1"/>
  <c r="AH1773" i="8"/>
  <c r="AA1773" i="8"/>
  <c r="AE1773" i="8"/>
  <c r="AH1741" i="8"/>
  <c r="AA1741" i="8"/>
  <c r="AE1741" i="8"/>
  <c r="AH1636" i="8"/>
  <c r="AA1636" i="8"/>
  <c r="AE1636" i="8"/>
  <c r="AH1709" i="8"/>
  <c r="AA1709" i="8"/>
  <c r="AE1709" i="8"/>
  <c r="AH1631" i="8"/>
  <c r="AA1631" i="8"/>
  <c r="AE1631" i="8"/>
  <c r="AH1755" i="8"/>
  <c r="AA1755" i="8"/>
  <c r="AE1755" i="8"/>
  <c r="AH1513" i="8"/>
  <c r="AA1513" i="8"/>
  <c r="AE1513" i="8"/>
  <c r="AH1545" i="8"/>
  <c r="AA1545" i="8"/>
  <c r="AE1545" i="8"/>
  <c r="AB130" i="9"/>
  <c r="AA130" i="9"/>
  <c r="AD155" i="9"/>
  <c r="AE155" i="9"/>
  <c r="AE149" i="9"/>
  <c r="AD149" i="9"/>
  <c r="AD143" i="9"/>
  <c r="AE143" i="9"/>
  <c r="AD131" i="9"/>
  <c r="AE131" i="9"/>
  <c r="AE138" i="9"/>
  <c r="AD138" i="9"/>
  <c r="AA164" i="9"/>
  <c r="AB164" i="9"/>
  <c r="AD165" i="9"/>
  <c r="AE165" i="9"/>
  <c r="AB148" i="9"/>
  <c r="AA148" i="9"/>
  <c r="AD137" i="9"/>
  <c r="AE137" i="9"/>
  <c r="AD132" i="9"/>
  <c r="AE132" i="9"/>
  <c r="AB160" i="9"/>
  <c r="AA160" i="9"/>
  <c r="AD134" i="9"/>
  <c r="AE134" i="9"/>
  <c r="AE147" i="9"/>
  <c r="AD147" i="9"/>
  <c r="AA140" i="9"/>
  <c r="AB140" i="9"/>
  <c r="AD129" i="9"/>
  <c r="AE129" i="9"/>
  <c r="AE139" i="9"/>
  <c r="AD139" i="9"/>
  <c r="AD161" i="9"/>
  <c r="AE161" i="9"/>
  <c r="AA159" i="9"/>
  <c r="AB159" i="9"/>
  <c r="AA154" i="9"/>
  <c r="AB154" i="9"/>
  <c r="AE151" i="9"/>
  <c r="AD151" i="9"/>
  <c r="AA136" i="9"/>
  <c r="AB136" i="9"/>
  <c r="AE146" i="9"/>
  <c r="AD146" i="9"/>
  <c r="AE135" i="9"/>
  <c r="AD135" i="9"/>
  <c r="AB152" i="9"/>
  <c r="AA152" i="9"/>
  <c r="AD133" i="9"/>
  <c r="AE133" i="9"/>
  <c r="AD141" i="9"/>
  <c r="AE141" i="9"/>
  <c r="AD158" i="9"/>
  <c r="AE158" i="9"/>
  <c r="AB163" i="9"/>
  <c r="AA163" i="9"/>
  <c r="AE158" i="8"/>
  <c r="AD158" i="8"/>
  <c r="AB140" i="8"/>
  <c r="AA140" i="8"/>
  <c r="AA137" i="8"/>
  <c r="AB137" i="8"/>
  <c r="AD148" i="8"/>
  <c r="AE148" i="8"/>
  <c r="AA145" i="8"/>
  <c r="AB145" i="8"/>
  <c r="AD165" i="8"/>
  <c r="AE165" i="8"/>
  <c r="AE146" i="8"/>
  <c r="AD146" i="8"/>
  <c r="AD139" i="8"/>
  <c r="AE139" i="8"/>
  <c r="AB159" i="8"/>
  <c r="AA159" i="8"/>
  <c r="AD153" i="8"/>
  <c r="AE153" i="8"/>
  <c r="AD142" i="8"/>
  <c r="AE142" i="8"/>
  <c r="AD164" i="8"/>
  <c r="AE164" i="8"/>
  <c r="AD151" i="8"/>
  <c r="AE151" i="8"/>
  <c r="AE150" i="8"/>
  <c r="AD150" i="8"/>
  <c r="AB144" i="8"/>
  <c r="AA144" i="8"/>
  <c r="AB136" i="8"/>
  <c r="AA136" i="8"/>
  <c r="AA156" i="8"/>
  <c r="AB156" i="8"/>
  <c r="AA157" i="8"/>
  <c r="AB157" i="8"/>
  <c r="AD154" i="8"/>
  <c r="AE154" i="8"/>
  <c r="AD166" i="8"/>
  <c r="AE166" i="8"/>
  <c r="AD141" i="8"/>
  <c r="AE141" i="8"/>
  <c r="AE163" i="8"/>
  <c r="AD163" i="8"/>
  <c r="AB138" i="8"/>
  <c r="AA138" i="8"/>
  <c r="AE162" i="8"/>
  <c r="AD162" i="8"/>
  <c r="AD120" i="8"/>
  <c r="AE120" i="8"/>
  <c r="AA130" i="8"/>
  <c r="AB130" i="8"/>
  <c r="AD159" i="9"/>
  <c r="AE159" i="9"/>
  <c r="AD163" i="9"/>
  <c r="AE163" i="9"/>
  <c r="AD136" i="9"/>
  <c r="AE136" i="9"/>
  <c r="AE140" i="9"/>
  <c r="AD140" i="9"/>
  <c r="AE152" i="9"/>
  <c r="AD152" i="9"/>
  <c r="AD148" i="9"/>
  <c r="AE148" i="9"/>
  <c r="AD154" i="9"/>
  <c r="AE154" i="9"/>
  <c r="AE160" i="9"/>
  <c r="AD160" i="9"/>
  <c r="AD164" i="9"/>
  <c r="AE164" i="9"/>
  <c r="AE130" i="9"/>
  <c r="AD130" i="9"/>
  <c r="AE157" i="8"/>
  <c r="AD157" i="8"/>
  <c r="AD156" i="8"/>
  <c r="AE156" i="8"/>
  <c r="AD144" i="8"/>
  <c r="AE144" i="8"/>
  <c r="AD136" i="8"/>
  <c r="AE136" i="8"/>
  <c r="AD137" i="8"/>
  <c r="AE137" i="8"/>
  <c r="AD140" i="8"/>
  <c r="AE140" i="8"/>
  <c r="AD138" i="8"/>
  <c r="AE138" i="8"/>
  <c r="AD159" i="8"/>
  <c r="AE159" i="8"/>
  <c r="AD145" i="8"/>
  <c r="AE145" i="8"/>
  <c r="AD130" i="8"/>
  <c r="AE130" i="8"/>
  <c r="L18" i="2"/>
  <c r="C12" i="4"/>
  <c r="C12" i="7"/>
  <c r="C11" i="7"/>
  <c r="C11" i="4"/>
  <c r="V34" i="1" l="1"/>
  <c r="V46" i="1"/>
  <c r="AC119" i="9"/>
  <c r="AF96" i="9"/>
  <c r="AF60" i="9"/>
  <c r="P25" i="9"/>
  <c r="AC118" i="9"/>
  <c r="P33" i="9"/>
  <c r="R33" i="9" s="1"/>
  <c r="T33" i="9" s="1"/>
  <c r="P114" i="9"/>
  <c r="R114" i="9" s="1"/>
  <c r="T114" i="9" s="1"/>
  <c r="P86" i="9"/>
  <c r="AC86" i="9" s="1"/>
  <c r="S17" i="9"/>
  <c r="P62" i="9"/>
  <c r="P69" i="9"/>
  <c r="AC69" i="9" s="1"/>
  <c r="P73" i="9"/>
  <c r="P90" i="9"/>
  <c r="P78" i="9"/>
  <c r="P76" i="9"/>
  <c r="P80" i="9"/>
  <c r="S10" i="9"/>
  <c r="P43" i="9"/>
  <c r="S9" i="9"/>
  <c r="P83" i="9"/>
  <c r="S8" i="9"/>
  <c r="AF165" i="8"/>
  <c r="P151" i="9"/>
  <c r="AF151" i="9" s="1"/>
  <c r="P163" i="9"/>
  <c r="P152" i="9"/>
  <c r="R118" i="8"/>
  <c r="T118" i="8" s="1"/>
  <c r="J38" i="3"/>
  <c r="J77" i="3"/>
  <c r="F24" i="3"/>
  <c r="L82" i="3"/>
  <c r="K50" i="3"/>
  <c r="F47" i="3"/>
  <c r="J44" i="3"/>
  <c r="AC92" i="9"/>
  <c r="AF92" i="9"/>
  <c r="AF32" i="9"/>
  <c r="D16" i="9"/>
  <c r="D19" i="9" s="1"/>
  <c r="P59" i="9"/>
  <c r="P103" i="9"/>
  <c r="P115" i="9"/>
  <c r="S4" i="9"/>
  <c r="P107" i="9"/>
  <c r="P50" i="9"/>
  <c r="P29" i="9"/>
  <c r="P95" i="9"/>
  <c r="P128" i="9"/>
  <c r="P109" i="9"/>
  <c r="P97" i="9"/>
  <c r="P85" i="9"/>
  <c r="P23" i="9"/>
  <c r="P120" i="9"/>
  <c r="R141" i="9"/>
  <c r="T141" i="9" s="1"/>
  <c r="P111" i="9"/>
  <c r="P146" i="9"/>
  <c r="AF146" i="9" s="1"/>
  <c r="P165" i="9"/>
  <c r="I44" i="3"/>
  <c r="I24" i="3"/>
  <c r="L50" i="3"/>
  <c r="F44" i="3"/>
  <c r="J41" i="3"/>
  <c r="AF56" i="9"/>
  <c r="AC32" i="9"/>
  <c r="AC30" i="9"/>
  <c r="R83" i="1"/>
  <c r="T83" i="1" s="1"/>
  <c r="S13" i="9"/>
  <c r="S5" i="9"/>
  <c r="S12" i="9"/>
  <c r="P52" i="9"/>
  <c r="P75" i="9"/>
  <c r="P127" i="9"/>
  <c r="R127" i="9" s="1"/>
  <c r="T127" i="9" s="1"/>
  <c r="P99" i="9"/>
  <c r="S11" i="9"/>
  <c r="P53" i="9"/>
  <c r="AC53" i="9" s="1"/>
  <c r="P57" i="9"/>
  <c r="P45" i="9"/>
  <c r="P108" i="9"/>
  <c r="P37" i="9"/>
  <c r="P44" i="9"/>
  <c r="P48" i="9"/>
  <c r="R48" i="9" s="1"/>
  <c r="T48" i="9" s="1"/>
  <c r="P22" i="9"/>
  <c r="P155" i="9"/>
  <c r="L32" i="3"/>
  <c r="K77" i="3"/>
  <c r="F50" i="3"/>
  <c r="L77" i="3"/>
  <c r="L47" i="3"/>
  <c r="F35" i="3"/>
  <c r="AF91" i="9"/>
  <c r="AC56" i="9"/>
  <c r="AC26" i="9"/>
  <c r="P72" i="9"/>
  <c r="P116" i="9"/>
  <c r="R116" i="9" s="1"/>
  <c r="T116" i="9" s="1"/>
  <c r="P125" i="9"/>
  <c r="P68" i="9"/>
  <c r="P112" i="9"/>
  <c r="P71" i="9"/>
  <c r="P51" i="9"/>
  <c r="P84" i="9"/>
  <c r="P66" i="9"/>
  <c r="P102" i="9"/>
  <c r="R102" i="9" s="1"/>
  <c r="T102" i="9" s="1"/>
  <c r="P122" i="9"/>
  <c r="P100" i="9"/>
  <c r="P82" i="9"/>
  <c r="P113" i="9"/>
  <c r="P28" i="9"/>
  <c r="K66" i="3"/>
  <c r="P139" i="9"/>
  <c r="P149" i="9"/>
  <c r="P131" i="9"/>
  <c r="P130" i="9"/>
  <c r="R130" i="9" s="1"/>
  <c r="T130" i="9" s="1"/>
  <c r="P132" i="9"/>
  <c r="P158" i="9"/>
  <c r="L24" i="3"/>
  <c r="J50" i="3"/>
  <c r="F62" i="3"/>
  <c r="I41" i="3"/>
  <c r="J35" i="3"/>
  <c r="H47" i="3"/>
  <c r="F41" i="3"/>
  <c r="S15" i="9"/>
  <c r="P24" i="9"/>
  <c r="P77" i="9"/>
  <c r="P105" i="9"/>
  <c r="AC105" i="9" s="1"/>
  <c r="P88" i="9"/>
  <c r="S3" i="9"/>
  <c r="P64" i="9"/>
  <c r="P121" i="9"/>
  <c r="P87" i="9"/>
  <c r="P54" i="9"/>
  <c r="P42" i="9"/>
  <c r="P49" i="9"/>
  <c r="P34" i="9"/>
  <c r="P89" i="9"/>
  <c r="R89" i="9" s="1"/>
  <c r="T89" i="9" s="1"/>
  <c r="P58" i="9"/>
  <c r="K24" i="3"/>
  <c r="P143" i="9"/>
  <c r="P135" i="9"/>
  <c r="P148" i="9"/>
  <c r="P161" i="9"/>
  <c r="V93" i="1"/>
  <c r="P145" i="9"/>
  <c r="H50" i="3"/>
  <c r="R54" i="1"/>
  <c r="T54" i="1" s="1"/>
  <c r="R91" i="9"/>
  <c r="T91" i="9" s="1"/>
  <c r="P124" i="9"/>
  <c r="P101" i="9"/>
  <c r="P36" i="9"/>
  <c r="P106" i="9"/>
  <c r="R106" i="9" s="1"/>
  <c r="T106" i="9" s="1"/>
  <c r="P81" i="9"/>
  <c r="P40" i="9"/>
  <c r="S14" i="9"/>
  <c r="P93" i="9"/>
  <c r="P65" i="9"/>
  <c r="P39" i="9"/>
  <c r="P67" i="9"/>
  <c r="AF67" i="9" s="1"/>
  <c r="P63" i="9"/>
  <c r="P94" i="9"/>
  <c r="AF94" i="9" s="1"/>
  <c r="P55" i="9"/>
  <c r="P41" i="9"/>
  <c r="R41" i="9" s="1"/>
  <c r="T41" i="9" s="1"/>
  <c r="P79" i="9"/>
  <c r="P164" i="9"/>
  <c r="AF118" i="8"/>
  <c r="V90" i="1"/>
  <c r="P27" i="9"/>
  <c r="S16" i="9"/>
  <c r="P74" i="9"/>
  <c r="P126" i="9"/>
  <c r="P117" i="9"/>
  <c r="P21" i="9"/>
  <c r="P61" i="9"/>
  <c r="P110" i="9"/>
  <c r="R110" i="9" s="1"/>
  <c r="T110" i="9" s="1"/>
  <c r="S2" i="9"/>
  <c r="P104" i="9"/>
  <c r="P31" i="9"/>
  <c r="P123" i="9"/>
  <c r="S7" i="9"/>
  <c r="P70" i="9"/>
  <c r="S6" i="9"/>
  <c r="P140" i="9"/>
  <c r="L38" i="3"/>
  <c r="R38" i="9"/>
  <c r="T38" i="9" s="1"/>
  <c r="AC38" i="9"/>
  <c r="R47" i="9"/>
  <c r="T47" i="9" s="1"/>
  <c r="AC47" i="9"/>
  <c r="AF73" i="9"/>
  <c r="AC73" i="9"/>
  <c r="R169" i="1"/>
  <c r="T169" i="1" s="1"/>
  <c r="V169" i="1"/>
  <c r="AF47" i="9"/>
  <c r="R115" i="9"/>
  <c r="T115" i="9" s="1"/>
  <c r="AF115" i="9"/>
  <c r="R35" i="9"/>
  <c r="T35" i="9" s="1"/>
  <c r="AC35" i="9"/>
  <c r="V154" i="7"/>
  <c r="R154" i="7"/>
  <c r="T154" i="7" s="1"/>
  <c r="R128" i="7"/>
  <c r="T128" i="7" s="1"/>
  <c r="V128" i="7"/>
  <c r="R84" i="9"/>
  <c r="T84" i="9" s="1"/>
  <c r="R88" i="9"/>
  <c r="T88" i="9" s="1"/>
  <c r="R116" i="7"/>
  <c r="T116" i="7" s="1"/>
  <c r="R86" i="1"/>
  <c r="T86" i="1" s="1"/>
  <c r="V86" i="1"/>
  <c r="R54" i="7"/>
  <c r="T54" i="7" s="1"/>
  <c r="V54" i="7"/>
  <c r="AC97" i="9"/>
  <c r="R97" i="9"/>
  <c r="T97" i="9" s="1"/>
  <c r="AF97" i="9"/>
  <c r="R156" i="1"/>
  <c r="T156" i="1" s="1"/>
  <c r="V156" i="1"/>
  <c r="AF143" i="9"/>
  <c r="AC143" i="9"/>
  <c r="R143" i="9"/>
  <c r="T143" i="9" s="1"/>
  <c r="AF130" i="9"/>
  <c r="R95" i="1"/>
  <c r="T95" i="1" s="1"/>
  <c r="V95" i="1"/>
  <c r="V35" i="1"/>
  <c r="AC51" i="9"/>
  <c r="AC116" i="9"/>
  <c r="AF116" i="9"/>
  <c r="AF53" i="9"/>
  <c r="R53" i="9"/>
  <c r="T53" i="9" s="1"/>
  <c r="AF35" i="9"/>
  <c r="AF38" i="9"/>
  <c r="AF105" i="9"/>
  <c r="R105" i="9"/>
  <c r="T105" i="9" s="1"/>
  <c r="AC140" i="9"/>
  <c r="AF140" i="9"/>
  <c r="R140" i="9"/>
  <c r="T140" i="9" s="1"/>
  <c r="AC133" i="9"/>
  <c r="R133" i="9"/>
  <c r="T133" i="9" s="1"/>
  <c r="V124" i="7"/>
  <c r="R124" i="7"/>
  <c r="T124" i="7" s="1"/>
  <c r="R148" i="7"/>
  <c r="T148" i="7" s="1"/>
  <c r="V148" i="7"/>
  <c r="R90" i="9"/>
  <c r="T90" i="9" s="1"/>
  <c r="AF90" i="9"/>
  <c r="V92" i="1"/>
  <c r="R92" i="1"/>
  <c r="T92" i="1" s="1"/>
  <c r="AC106" i="9"/>
  <c r="AF106" i="9"/>
  <c r="R121" i="8"/>
  <c r="T121" i="8" s="1"/>
  <c r="AF121" i="8"/>
  <c r="AC115" i="9"/>
  <c r="AC90" i="9"/>
  <c r="V156" i="7"/>
  <c r="R156" i="7"/>
  <c r="T156" i="7" s="1"/>
  <c r="R65" i="9"/>
  <c r="T65" i="9" s="1"/>
  <c r="AF65" i="9"/>
  <c r="AC65" i="9"/>
  <c r="R67" i="9"/>
  <c r="T67" i="9" s="1"/>
  <c r="AC67" i="9"/>
  <c r="R94" i="9"/>
  <c r="T94" i="9" s="1"/>
  <c r="AC94" i="9"/>
  <c r="AC41" i="9"/>
  <c r="AF41" i="9"/>
  <c r="AC22" i="9"/>
  <c r="AF22" i="9"/>
  <c r="AC151" i="9"/>
  <c r="R151" i="9"/>
  <c r="T151" i="9" s="1"/>
  <c r="AF163" i="9"/>
  <c r="AC163" i="9"/>
  <c r="R163" i="9"/>
  <c r="T163" i="9" s="1"/>
  <c r="R152" i="9"/>
  <c r="T152" i="9" s="1"/>
  <c r="AC152" i="9"/>
  <c r="AF152" i="9"/>
  <c r="R44" i="1"/>
  <c r="T44" i="1" s="1"/>
  <c r="V44" i="1"/>
  <c r="R140" i="7"/>
  <c r="T140" i="7" s="1"/>
  <c r="V48" i="1"/>
  <c r="AF30" i="9"/>
  <c r="AC114" i="9"/>
  <c r="AF114" i="9"/>
  <c r="AF86" i="9"/>
  <c r="R86" i="9"/>
  <c r="T86" i="9" s="1"/>
  <c r="R69" i="9"/>
  <c r="T69" i="9" s="1"/>
  <c r="AF69" i="9"/>
  <c r="R73" i="9"/>
  <c r="T73" i="9" s="1"/>
  <c r="AF110" i="9"/>
  <c r="AC110" i="9"/>
  <c r="R108" i="7"/>
  <c r="T108" i="7" s="1"/>
  <c r="V108" i="7"/>
  <c r="AF133" i="9"/>
  <c r="R158" i="8"/>
  <c r="T158" i="8" s="1"/>
  <c r="AC158" i="8"/>
  <c r="AF158" i="8"/>
  <c r="V85" i="1"/>
  <c r="R85" i="1"/>
  <c r="T85" i="1" s="1"/>
  <c r="R43" i="8"/>
  <c r="T43" i="8" s="1"/>
  <c r="AF43" i="8"/>
  <c r="AC43" i="8"/>
  <c r="I51" i="3"/>
  <c r="J51" i="3"/>
  <c r="L51" i="3"/>
  <c r="K51" i="3"/>
  <c r="H25" i="3"/>
  <c r="J25" i="3"/>
  <c r="L25" i="3"/>
  <c r="K25" i="3"/>
  <c r="V17" i="7"/>
  <c r="V14" i="7"/>
  <c r="V16" i="7"/>
  <c r="V5" i="7"/>
  <c r="P125" i="7"/>
  <c r="P115" i="7"/>
  <c r="P70" i="7"/>
  <c r="P142" i="7"/>
  <c r="P79" i="7"/>
  <c r="P81" i="7"/>
  <c r="P52" i="7"/>
  <c r="P147" i="7"/>
  <c r="P102" i="7"/>
  <c r="P60" i="7"/>
  <c r="V4" i="7"/>
  <c r="P111" i="7"/>
  <c r="P82" i="7"/>
  <c r="P107" i="7"/>
  <c r="P126" i="7"/>
  <c r="P77" i="7"/>
  <c r="P72" i="7"/>
  <c r="P51" i="7"/>
  <c r="P98" i="7"/>
  <c r="P80" i="7"/>
  <c r="P53" i="7"/>
  <c r="P59" i="7"/>
  <c r="P106" i="7"/>
  <c r="P150" i="7"/>
  <c r="P151" i="7"/>
  <c r="P122" i="7"/>
  <c r="P130" i="7"/>
  <c r="P91" i="7"/>
  <c r="P97" i="7"/>
  <c r="P120" i="7"/>
  <c r="P113" i="7"/>
  <c r="P57" i="7"/>
  <c r="P134" i="7"/>
  <c r="P135" i="7"/>
  <c r="P143" i="7"/>
  <c r="P61" i="7"/>
  <c r="P137" i="7"/>
  <c r="P145" i="7"/>
  <c r="P95" i="7"/>
  <c r="P104" i="7"/>
  <c r="P153" i="7"/>
  <c r="V7" i="7"/>
  <c r="P138" i="7"/>
  <c r="P146" i="7"/>
  <c r="P90" i="7"/>
  <c r="P141" i="7"/>
  <c r="P136" i="7"/>
  <c r="P121" i="7"/>
  <c r="P144" i="7"/>
  <c r="P123" i="7"/>
  <c r="P129" i="7"/>
  <c r="P101" i="7"/>
  <c r="P139" i="7"/>
  <c r="P112" i="7"/>
  <c r="P155" i="7"/>
  <c r="V13" i="7"/>
  <c r="V12" i="7"/>
  <c r="V3" i="7"/>
  <c r="V15" i="7"/>
  <c r="P58" i="7"/>
  <c r="P127" i="7"/>
  <c r="P88" i="7"/>
  <c r="P131" i="7"/>
  <c r="P110" i="7"/>
  <c r="V10" i="7"/>
  <c r="P66" i="7"/>
  <c r="V8" i="7"/>
  <c r="P118" i="7"/>
  <c r="P78" i="7"/>
  <c r="P152" i="7"/>
  <c r="P86" i="7"/>
  <c r="P83" i="7"/>
  <c r="V6" i="7"/>
  <c r="V9" i="7"/>
  <c r="P55" i="7"/>
  <c r="P99" i="7"/>
  <c r="P105" i="7"/>
  <c r="P56" i="7"/>
  <c r="P71" i="7"/>
  <c r="P149" i="7"/>
  <c r="P157" i="7"/>
  <c r="P87" i="7"/>
  <c r="P96" i="7"/>
  <c r="P94" i="7"/>
  <c r="P109" i="7"/>
  <c r="P89" i="7"/>
  <c r="P103" i="7"/>
  <c r="AF89" i="9"/>
  <c r="AF147" i="9"/>
  <c r="P117" i="7"/>
  <c r="R76" i="8"/>
  <c r="T76" i="8" s="1"/>
  <c r="AF76" i="8"/>
  <c r="V7" i="4"/>
  <c r="P56" i="4"/>
  <c r="R56" i="4" s="1"/>
  <c r="T56" i="4" s="1"/>
  <c r="P58" i="4"/>
  <c r="R58" i="4" s="1"/>
  <c r="T58" i="4" s="1"/>
  <c r="V3" i="4"/>
  <c r="V9" i="4"/>
  <c r="V8" i="4"/>
  <c r="V16" i="4"/>
  <c r="P59" i="4"/>
  <c r="R59" i="4" s="1"/>
  <c r="T59" i="4" s="1"/>
  <c r="D15" i="4"/>
  <c r="C19" i="4" s="1"/>
  <c r="V12" i="4"/>
  <c r="V6" i="4"/>
  <c r="V2" i="4"/>
  <c r="F58" i="3"/>
  <c r="I58" i="3"/>
  <c r="L58" i="3"/>
  <c r="H58" i="3"/>
  <c r="J58" i="3"/>
  <c r="AC89" i="9"/>
  <c r="AF42" i="9"/>
  <c r="V155" i="1"/>
  <c r="AC57" i="9"/>
  <c r="AF165" i="9"/>
  <c r="V55" i="1"/>
  <c r="R50" i="8"/>
  <c r="T50" i="8" s="1"/>
  <c r="AC50" i="8"/>
  <c r="AF50" i="8"/>
  <c r="P85" i="7"/>
  <c r="V11" i="7"/>
  <c r="H65" i="3"/>
  <c r="F65" i="3"/>
  <c r="I65" i="3"/>
  <c r="H31" i="3"/>
  <c r="J31" i="3"/>
  <c r="I31" i="3"/>
  <c r="L31" i="3"/>
  <c r="K31" i="3"/>
  <c r="R33" i="8"/>
  <c r="T33" i="8" s="1"/>
  <c r="AC33" i="8"/>
  <c r="AF33" i="8"/>
  <c r="AF28" i="8"/>
  <c r="AC28" i="8"/>
  <c r="P93" i="7"/>
  <c r="I81" i="3"/>
  <c r="H81" i="3"/>
  <c r="J81" i="3"/>
  <c r="L81" i="3"/>
  <c r="K81" i="3"/>
  <c r="F81" i="3"/>
  <c r="J72" i="3"/>
  <c r="I72" i="3"/>
  <c r="F72" i="3"/>
  <c r="AC87" i="9"/>
  <c r="AC48" i="9"/>
  <c r="V114" i="7"/>
  <c r="AC131" i="8"/>
  <c r="AF131" i="8"/>
  <c r="P62" i="7"/>
  <c r="F51" i="3"/>
  <c r="AF48" i="9"/>
  <c r="AC155" i="9"/>
  <c r="AC147" i="9"/>
  <c r="R55" i="8"/>
  <c r="T55" i="8" s="1"/>
  <c r="AC55" i="8"/>
  <c r="P133" i="7"/>
  <c r="K46" i="3"/>
  <c r="H46" i="3"/>
  <c r="J46" i="3"/>
  <c r="V133" i="1"/>
  <c r="I25" i="3"/>
  <c r="P152" i="1"/>
  <c r="P42" i="1"/>
  <c r="P61" i="1"/>
  <c r="P113" i="1"/>
  <c r="P75" i="1"/>
  <c r="P67" i="1"/>
  <c r="P70" i="1"/>
  <c r="P114" i="1"/>
  <c r="P123" i="1"/>
  <c r="P57" i="1"/>
  <c r="P98" i="1"/>
  <c r="P64" i="1"/>
  <c r="P139" i="1"/>
  <c r="P71" i="1"/>
  <c r="P106" i="1"/>
  <c r="P129" i="1"/>
  <c r="P101" i="1"/>
  <c r="P47" i="1"/>
  <c r="P168" i="1"/>
  <c r="V168" i="1" s="1"/>
  <c r="P79" i="1"/>
  <c r="P118" i="1"/>
  <c r="P38" i="1"/>
  <c r="P103" i="1"/>
  <c r="P58" i="1"/>
  <c r="P81" i="1"/>
  <c r="P169" i="8"/>
  <c r="AC104" i="8"/>
  <c r="S15" i="8"/>
  <c r="P64" i="8"/>
  <c r="P45" i="8"/>
  <c r="P42" i="8"/>
  <c r="P111" i="8"/>
  <c r="S9" i="8"/>
  <c r="P68" i="8"/>
  <c r="S4" i="8"/>
  <c r="S11" i="8"/>
  <c r="P70" i="8"/>
  <c r="P35" i="8"/>
  <c r="P95" i="8"/>
  <c r="P99" i="8"/>
  <c r="P21" i="8"/>
  <c r="P130" i="8"/>
  <c r="P122" i="8"/>
  <c r="H60" i="3"/>
  <c r="I82" i="3"/>
  <c r="L28" i="3"/>
  <c r="K61" i="3"/>
  <c r="K48" i="3"/>
  <c r="AC47" i="8"/>
  <c r="P32" i="8"/>
  <c r="P72" i="8"/>
  <c r="P108" i="8"/>
  <c r="P53" i="8"/>
  <c r="P58" i="8"/>
  <c r="S13" i="8"/>
  <c r="P63" i="8"/>
  <c r="P36" i="8"/>
  <c r="P81" i="8"/>
  <c r="P41" i="8"/>
  <c r="P30" i="8"/>
  <c r="P51" i="8"/>
  <c r="P119" i="8"/>
  <c r="P129" i="8"/>
  <c r="P114" i="8"/>
  <c r="P94" i="8"/>
  <c r="P26" i="8"/>
  <c r="P113" i="8"/>
  <c r="P134" i="8"/>
  <c r="P120" i="8"/>
  <c r="L53" i="3"/>
  <c r="L80" i="3"/>
  <c r="I43" i="3"/>
  <c r="F57" i="3"/>
  <c r="AF110" i="8"/>
  <c r="AF107" i="8"/>
  <c r="P40" i="8"/>
  <c r="P80" i="8"/>
  <c r="P112" i="8"/>
  <c r="P66" i="8"/>
  <c r="S10" i="8"/>
  <c r="P71" i="8"/>
  <c r="P49" i="8"/>
  <c r="P38" i="8"/>
  <c r="P105" i="8"/>
  <c r="P59" i="8"/>
  <c r="P128" i="8"/>
  <c r="P82" i="8"/>
  <c r="P123" i="8"/>
  <c r="P117" i="8"/>
  <c r="P25" i="8"/>
  <c r="P27" i="8"/>
  <c r="P65" i="8"/>
  <c r="F32" i="3"/>
  <c r="L60" i="3"/>
  <c r="I67" i="3"/>
  <c r="P170" i="9"/>
  <c r="AF37" i="8"/>
  <c r="AF93" i="8"/>
  <c r="AC110" i="8"/>
  <c r="AC107" i="8"/>
  <c r="P48" i="8"/>
  <c r="P97" i="8"/>
  <c r="S17" i="8"/>
  <c r="P61" i="8"/>
  <c r="P74" i="8"/>
  <c r="S6" i="8"/>
  <c r="P44" i="8"/>
  <c r="P89" i="8"/>
  <c r="P57" i="8"/>
  <c r="P109" i="8"/>
  <c r="P67" i="8"/>
  <c r="P90" i="8"/>
  <c r="P84" i="8"/>
  <c r="P126" i="8"/>
  <c r="P24" i="8"/>
  <c r="P132" i="8"/>
  <c r="P124" i="8"/>
  <c r="AC124" i="8" s="1"/>
  <c r="H32" i="3"/>
  <c r="J60" i="3"/>
  <c r="K32" i="3"/>
  <c r="F21" i="2"/>
  <c r="P152" i="8"/>
  <c r="AF152" i="8" s="1"/>
  <c r="P151" i="8"/>
  <c r="P138" i="9"/>
  <c r="AC115" i="8"/>
  <c r="AC37" i="8"/>
  <c r="AC93" i="8"/>
  <c r="AC62" i="8"/>
  <c r="P100" i="8"/>
  <c r="S7" i="8"/>
  <c r="P69" i="8"/>
  <c r="P103" i="8"/>
  <c r="P31" i="8"/>
  <c r="P79" i="8"/>
  <c r="P52" i="8"/>
  <c r="P102" i="8"/>
  <c r="P46" i="8"/>
  <c r="S8" i="8"/>
  <c r="P75" i="8"/>
  <c r="P85" i="8"/>
  <c r="P98" i="8"/>
  <c r="P83" i="8"/>
  <c r="P23" i="8"/>
  <c r="P133" i="8"/>
  <c r="I32" i="3"/>
  <c r="K43" i="3"/>
  <c r="K38" i="3"/>
  <c r="I61" i="3"/>
  <c r="H61" i="3"/>
  <c r="P134" i="9"/>
  <c r="AC134" i="9" s="1"/>
  <c r="AF115" i="8"/>
  <c r="P77" i="8"/>
  <c r="P39" i="8"/>
  <c r="S16" i="8"/>
  <c r="P60" i="8"/>
  <c r="P106" i="8"/>
  <c r="P54" i="8"/>
  <c r="S2" i="8"/>
  <c r="P116" i="8"/>
  <c r="P92" i="8"/>
  <c r="P91" i="8"/>
  <c r="P22" i="8"/>
  <c r="P101" i="8"/>
  <c r="F43" i="3"/>
  <c r="J43" i="3"/>
  <c r="P160" i="8"/>
  <c r="AC160" i="8" s="1"/>
  <c r="Z171" i="8"/>
  <c r="G171" i="8"/>
  <c r="P171" i="8"/>
  <c r="R171" i="8" s="1"/>
  <c r="T171" i="8" s="1"/>
  <c r="AU171" i="8"/>
  <c r="K168" i="8"/>
  <c r="O168" i="8"/>
  <c r="Z170" i="8"/>
  <c r="G170" i="8"/>
  <c r="P170" i="8"/>
  <c r="R170" i="8" s="1"/>
  <c r="T170" i="8" s="1"/>
  <c r="AU170" i="8"/>
  <c r="Z167" i="8"/>
  <c r="G167" i="8"/>
  <c r="P167" i="8"/>
  <c r="R167" i="8" s="1"/>
  <c r="T167" i="8" s="1"/>
  <c r="AU167" i="8"/>
  <c r="D15" i="8"/>
  <c r="C19" i="8" s="1"/>
  <c r="G169" i="8"/>
  <c r="AU168" i="8"/>
  <c r="P168" i="8"/>
  <c r="R168" i="8" s="1"/>
  <c r="T168" i="8" s="1"/>
  <c r="AU169" i="8"/>
  <c r="K177" i="1"/>
  <c r="O177" i="1"/>
  <c r="P176" i="1"/>
  <c r="G176" i="1"/>
  <c r="G175" i="1"/>
  <c r="P175" i="1"/>
  <c r="R175" i="1" s="1"/>
  <c r="T175" i="1" s="1"/>
  <c r="G178" i="1"/>
  <c r="P178" i="1"/>
  <c r="R178" i="1" s="1"/>
  <c r="T178" i="1" s="1"/>
  <c r="G174" i="1"/>
  <c r="P174" i="1"/>
  <c r="R174" i="1" s="1"/>
  <c r="T174" i="1" s="1"/>
  <c r="D15" i="1"/>
  <c r="C19" i="1" s="1"/>
  <c r="P177" i="1"/>
  <c r="R177" i="1" s="1"/>
  <c r="T177" i="1" s="1"/>
  <c r="K169" i="9"/>
  <c r="Z168" i="9"/>
  <c r="G168" i="9"/>
  <c r="P168" i="9"/>
  <c r="AU168" i="9"/>
  <c r="P167" i="9"/>
  <c r="AU167" i="9"/>
  <c r="Z167" i="9"/>
  <c r="G167" i="9"/>
  <c r="Z166" i="9"/>
  <c r="G166" i="9"/>
  <c r="P166" i="9"/>
  <c r="AU166" i="9"/>
  <c r="D15" i="9"/>
  <c r="C19" i="9" s="1"/>
  <c r="Z169" i="9"/>
  <c r="G170" i="9"/>
  <c r="Z170" i="9"/>
  <c r="AU169" i="9"/>
  <c r="P169" i="9"/>
  <c r="R169" i="9" s="1"/>
  <c r="T169" i="9" s="1"/>
  <c r="AU170" i="9"/>
  <c r="C16" i="7"/>
  <c r="D18" i="7" s="1"/>
  <c r="C15" i="4"/>
  <c r="C15" i="7"/>
  <c r="C16" i="4"/>
  <c r="D18" i="4" s="1"/>
  <c r="R43" i="1"/>
  <c r="T43" i="1" s="1"/>
  <c r="V43" i="1"/>
  <c r="AF132" i="9"/>
  <c r="R132" i="9"/>
  <c r="T132" i="9" s="1"/>
  <c r="AC132" i="9"/>
  <c r="R158" i="9"/>
  <c r="T158" i="9" s="1"/>
  <c r="AC158" i="9"/>
  <c r="AF158" i="9"/>
  <c r="AF145" i="8"/>
  <c r="AC145" i="8"/>
  <c r="R145" i="8"/>
  <c r="T145" i="8" s="1"/>
  <c r="R69" i="1"/>
  <c r="T69" i="1" s="1"/>
  <c r="V69" i="1"/>
  <c r="AC98" i="9"/>
  <c r="AF98" i="9"/>
  <c r="R98" i="9"/>
  <c r="T98" i="9" s="1"/>
  <c r="R159" i="8"/>
  <c r="T159" i="8" s="1"/>
  <c r="AF159" i="8"/>
  <c r="AC159" i="8"/>
  <c r="AF46" i="9"/>
  <c r="AC46" i="9"/>
  <c r="R46" i="9"/>
  <c r="T46" i="9" s="1"/>
  <c r="R166" i="8"/>
  <c r="T166" i="8" s="1"/>
  <c r="AF166" i="8"/>
  <c r="R126" i="9"/>
  <c r="T126" i="9" s="1"/>
  <c r="AC126" i="9"/>
  <c r="AF126" i="9"/>
  <c r="R120" i="9"/>
  <c r="T120" i="9" s="1"/>
  <c r="K71" i="3"/>
  <c r="L71" i="3"/>
  <c r="J71" i="3"/>
  <c r="H71" i="3"/>
  <c r="I71" i="3"/>
  <c r="F71" i="3"/>
  <c r="V5" i="1"/>
  <c r="V11" i="1"/>
  <c r="P100" i="1"/>
  <c r="P108" i="1"/>
  <c r="P134" i="1"/>
  <c r="P105" i="1"/>
  <c r="P125" i="1"/>
  <c r="P149" i="1"/>
  <c r="P158" i="1"/>
  <c r="P159" i="1"/>
  <c r="P77" i="1"/>
  <c r="P62" i="1"/>
  <c r="P68" i="1"/>
  <c r="P89" i="1"/>
  <c r="V6" i="1"/>
  <c r="V12" i="1"/>
  <c r="V17" i="1"/>
  <c r="P116" i="1"/>
  <c r="P122" i="1"/>
  <c r="P36" i="1"/>
  <c r="P157" i="1"/>
  <c r="P137" i="1"/>
  <c r="P146" i="1"/>
  <c r="P167" i="1"/>
  <c r="P94" i="1"/>
  <c r="D16" i="1"/>
  <c r="D19" i="1" s="1"/>
  <c r="P63" i="1"/>
  <c r="V7" i="1"/>
  <c r="V13" i="1"/>
  <c r="P128" i="1"/>
  <c r="P121" i="1"/>
  <c r="P161" i="1"/>
  <c r="P166" i="1"/>
  <c r="P45" i="1"/>
  <c r="V8" i="1"/>
  <c r="V14" i="1"/>
  <c r="P110" i="1"/>
  <c r="P115" i="1"/>
  <c r="P127" i="1"/>
  <c r="P135" i="1"/>
  <c r="P138" i="1"/>
  <c r="P141" i="1"/>
  <c r="P143" i="1"/>
  <c r="P88" i="1"/>
  <c r="V15" i="1"/>
  <c r="P96" i="1"/>
  <c r="P104" i="1"/>
  <c r="P136" i="1"/>
  <c r="P142" i="1"/>
  <c r="P150" i="1"/>
  <c r="P140" i="1"/>
  <c r="P162" i="1"/>
  <c r="P87" i="1"/>
  <c r="P73" i="1"/>
  <c r="V3" i="1"/>
  <c r="V9" i="1"/>
  <c r="P170" i="1"/>
  <c r="P120" i="1"/>
  <c r="P165" i="1"/>
  <c r="P145" i="1"/>
  <c r="V4" i="1"/>
  <c r="V10" i="1"/>
  <c r="V16" i="1"/>
  <c r="P126" i="1"/>
  <c r="P111" i="1"/>
  <c r="P119" i="1"/>
  <c r="P131" i="1"/>
  <c r="P154" i="1"/>
  <c r="P151" i="1"/>
  <c r="P163" i="1"/>
  <c r="P171" i="1"/>
  <c r="P40" i="1"/>
  <c r="AF102" i="9"/>
  <c r="R124" i="8"/>
  <c r="T124" i="8" s="1"/>
  <c r="AF124" i="8"/>
  <c r="J40" i="3"/>
  <c r="I40" i="3"/>
  <c r="F40" i="3"/>
  <c r="L23" i="3"/>
  <c r="H23" i="3"/>
  <c r="K23" i="3"/>
  <c r="AC102" i="9"/>
  <c r="R134" i="9"/>
  <c r="T134" i="9" s="1"/>
  <c r="AF134" i="9"/>
  <c r="R118" i="9"/>
  <c r="T118" i="9" s="1"/>
  <c r="C13" i="3"/>
  <c r="K13" i="3"/>
  <c r="L13" i="3"/>
  <c r="N13" i="3"/>
  <c r="O13" i="3"/>
  <c r="F13" i="3"/>
  <c r="G13" i="3"/>
  <c r="J13" i="3"/>
  <c r="M13" i="3"/>
  <c r="B15" i="3"/>
  <c r="P13" i="3"/>
  <c r="H13" i="3"/>
  <c r="E13" i="3"/>
  <c r="D13" i="3"/>
  <c r="D13" i="2"/>
  <c r="C13" i="2"/>
  <c r="M13" i="2"/>
  <c r="Q13" i="2"/>
  <c r="G13" i="2"/>
  <c r="N13" i="2"/>
  <c r="E13" i="2"/>
  <c r="P13" i="2"/>
  <c r="K13" i="2"/>
  <c r="B15" i="2"/>
  <c r="F13" i="2"/>
  <c r="J13" i="2"/>
  <c r="I13" i="2"/>
  <c r="H13" i="2"/>
  <c r="R152" i="8"/>
  <c r="T152" i="8" s="1"/>
  <c r="AC152" i="8"/>
  <c r="AF149" i="8"/>
  <c r="F53" i="3"/>
  <c r="J53" i="3"/>
  <c r="H53" i="3"/>
  <c r="I53" i="3"/>
  <c r="H37" i="3"/>
  <c r="K37" i="3"/>
  <c r="L37" i="3"/>
  <c r="V139" i="1"/>
  <c r="R139" i="1"/>
  <c r="T139" i="1" s="1"/>
  <c r="H66" i="3"/>
  <c r="J66" i="3"/>
  <c r="I66" i="3"/>
  <c r="F66" i="3"/>
  <c r="AF160" i="8"/>
  <c r="R160" i="8"/>
  <c r="T160" i="8" s="1"/>
  <c r="P163" i="8"/>
  <c r="P153" i="8"/>
  <c r="P139" i="8"/>
  <c r="P137" i="9"/>
  <c r="J78" i="3"/>
  <c r="I77" i="3"/>
  <c r="P164" i="8"/>
  <c r="H80" i="3"/>
  <c r="F78" i="3"/>
  <c r="H39" i="3"/>
  <c r="P156" i="8"/>
  <c r="P155" i="8"/>
  <c r="P147" i="8"/>
  <c r="P142" i="8"/>
  <c r="P162" i="9"/>
  <c r="P159" i="9"/>
  <c r="K78" i="3"/>
  <c r="H77" i="3"/>
  <c r="H21" i="2"/>
  <c r="P144" i="8"/>
  <c r="P143" i="8"/>
  <c r="P157" i="9"/>
  <c r="P156" i="9"/>
  <c r="P153" i="9"/>
  <c r="P142" i="9"/>
  <c r="P146" i="8"/>
  <c r="P140" i="8"/>
  <c r="P136" i="8"/>
  <c r="P150" i="9"/>
  <c r="P144" i="9"/>
  <c r="P129" i="9"/>
  <c r="I78" i="3"/>
  <c r="F54" i="3"/>
  <c r="P161" i="8"/>
  <c r="P154" i="9"/>
  <c r="P136" i="9"/>
  <c r="I38" i="3"/>
  <c r="P160" i="9"/>
  <c r="C11" i="1"/>
  <c r="K18" i="3"/>
  <c r="J18" i="3"/>
  <c r="C12" i="9"/>
  <c r="H18" i="3"/>
  <c r="D18" i="2"/>
  <c r="G18" i="3"/>
  <c r="G18" i="2"/>
  <c r="D18" i="3"/>
  <c r="C12" i="8"/>
  <c r="C12" i="1"/>
  <c r="F18" i="3"/>
  <c r="C11" i="9"/>
  <c r="I18" i="3"/>
  <c r="C11" i="8"/>
  <c r="I18" i="2"/>
  <c r="H18" i="2"/>
  <c r="K18" i="2"/>
  <c r="L18" i="3"/>
  <c r="F18" i="2"/>
  <c r="J18" i="2"/>
  <c r="C18" i="2"/>
  <c r="C18" i="3"/>
  <c r="AF40" i="9" l="1"/>
  <c r="R40" i="9"/>
  <c r="T40" i="9" s="1"/>
  <c r="AC40" i="9"/>
  <c r="R68" i="9"/>
  <c r="T68" i="9" s="1"/>
  <c r="AF68" i="9"/>
  <c r="AC68" i="9"/>
  <c r="AF128" i="9"/>
  <c r="AC128" i="9"/>
  <c r="R128" i="9"/>
  <c r="T128" i="9" s="1"/>
  <c r="AC55" i="9"/>
  <c r="AF55" i="9"/>
  <c r="R55" i="9"/>
  <c r="T55" i="9" s="1"/>
  <c r="AC130" i="9"/>
  <c r="R104" i="9"/>
  <c r="T104" i="9" s="1"/>
  <c r="AC104" i="9"/>
  <c r="AF104" i="9"/>
  <c r="AF81" i="9"/>
  <c r="R81" i="9"/>
  <c r="T81" i="9" s="1"/>
  <c r="AC81" i="9"/>
  <c r="R145" i="9"/>
  <c r="T145" i="9" s="1"/>
  <c r="AF145" i="9"/>
  <c r="AC145" i="9"/>
  <c r="R131" i="9"/>
  <c r="T131" i="9" s="1"/>
  <c r="AF131" i="9"/>
  <c r="AC131" i="9"/>
  <c r="R122" i="9"/>
  <c r="T122" i="9" s="1"/>
  <c r="AF122" i="9"/>
  <c r="AC122" i="9"/>
  <c r="R125" i="9"/>
  <c r="T125" i="9" s="1"/>
  <c r="AC125" i="9"/>
  <c r="AF125" i="9"/>
  <c r="AC37" i="9"/>
  <c r="R37" i="9"/>
  <c r="T37" i="9" s="1"/>
  <c r="AF37" i="9"/>
  <c r="AC75" i="9"/>
  <c r="R75" i="9"/>
  <c r="T75" i="9" s="1"/>
  <c r="AF75" i="9"/>
  <c r="R111" i="9"/>
  <c r="T111" i="9" s="1"/>
  <c r="AC111" i="9"/>
  <c r="AF111" i="9"/>
  <c r="R95" i="9"/>
  <c r="T95" i="9" s="1"/>
  <c r="AC95" i="9"/>
  <c r="AF95" i="9"/>
  <c r="AC74" i="9"/>
  <c r="R74" i="9"/>
  <c r="T74" i="9" s="1"/>
  <c r="AF74" i="9"/>
  <c r="R64" i="9"/>
  <c r="T64" i="9" s="1"/>
  <c r="AF64" i="9"/>
  <c r="AC64" i="9"/>
  <c r="R44" i="9"/>
  <c r="T44" i="9" s="1"/>
  <c r="AC44" i="9"/>
  <c r="AF44" i="9"/>
  <c r="AC78" i="9"/>
  <c r="R78" i="9"/>
  <c r="T78" i="9" s="1"/>
  <c r="AF78" i="9"/>
  <c r="AF27" i="9"/>
  <c r="AC27" i="9"/>
  <c r="AF63" i="9"/>
  <c r="R63" i="9"/>
  <c r="T63" i="9" s="1"/>
  <c r="AC63" i="9"/>
  <c r="R34" i="9"/>
  <c r="T34" i="9" s="1"/>
  <c r="AF34" i="9"/>
  <c r="AC34" i="9"/>
  <c r="AC88" i="9"/>
  <c r="AF88" i="9"/>
  <c r="R149" i="9"/>
  <c r="T149" i="9" s="1"/>
  <c r="AC149" i="9"/>
  <c r="AF149" i="9"/>
  <c r="R108" i="9"/>
  <c r="T108" i="9" s="1"/>
  <c r="AF108" i="9"/>
  <c r="AC108" i="9"/>
  <c r="R52" i="9"/>
  <c r="T52" i="9" s="1"/>
  <c r="AC52" i="9"/>
  <c r="AF52" i="9"/>
  <c r="AC29" i="9"/>
  <c r="AF29" i="9"/>
  <c r="R83" i="9"/>
  <c r="T83" i="9" s="1"/>
  <c r="AF83" i="9"/>
  <c r="AC83" i="9"/>
  <c r="AC25" i="9"/>
  <c r="AF25" i="9"/>
  <c r="AC100" i="9"/>
  <c r="R100" i="9"/>
  <c r="T100" i="9" s="1"/>
  <c r="AF100" i="9"/>
  <c r="R168" i="1"/>
  <c r="T168" i="1" s="1"/>
  <c r="AF127" i="9"/>
  <c r="AC36" i="9"/>
  <c r="R36" i="9"/>
  <c r="T36" i="9" s="1"/>
  <c r="AF36" i="9"/>
  <c r="R161" i="9"/>
  <c r="T161" i="9" s="1"/>
  <c r="AF161" i="9"/>
  <c r="AC161" i="9"/>
  <c r="R49" i="9"/>
  <c r="T49" i="9" s="1"/>
  <c r="AC49" i="9"/>
  <c r="AF49" i="9"/>
  <c r="AC139" i="9"/>
  <c r="AF139" i="9"/>
  <c r="R139" i="9"/>
  <c r="T139" i="9" s="1"/>
  <c r="R66" i="9"/>
  <c r="T66" i="9" s="1"/>
  <c r="AF66" i="9"/>
  <c r="AC66" i="9"/>
  <c r="AF72" i="9"/>
  <c r="AC72" i="9"/>
  <c r="R72" i="9"/>
  <c r="T72" i="9" s="1"/>
  <c r="AC45" i="9"/>
  <c r="R45" i="9"/>
  <c r="T45" i="9" s="1"/>
  <c r="AF45" i="9"/>
  <c r="AC120" i="9"/>
  <c r="AF120" i="9"/>
  <c r="AC50" i="9"/>
  <c r="AF50" i="9"/>
  <c r="R50" i="9"/>
  <c r="T50" i="9" s="1"/>
  <c r="AF31" i="9"/>
  <c r="AC31" i="9"/>
  <c r="R31" i="9"/>
  <c r="T31" i="9" s="1"/>
  <c r="R58" i="9"/>
  <c r="T58" i="9" s="1"/>
  <c r="AC58" i="9"/>
  <c r="AF58" i="9"/>
  <c r="AC127" i="9"/>
  <c r="AC33" i="9"/>
  <c r="AC61" i="9"/>
  <c r="R61" i="9"/>
  <c r="T61" i="9" s="1"/>
  <c r="AF61" i="9"/>
  <c r="AC39" i="9"/>
  <c r="R39" i="9"/>
  <c r="T39" i="9" s="1"/>
  <c r="AF39" i="9"/>
  <c r="R101" i="9"/>
  <c r="T101" i="9" s="1"/>
  <c r="AC101" i="9"/>
  <c r="AF101" i="9"/>
  <c r="R148" i="9"/>
  <c r="T148" i="9" s="1"/>
  <c r="AC148" i="9"/>
  <c r="AF148" i="9"/>
  <c r="AC42" i="9"/>
  <c r="R42" i="9"/>
  <c r="T42" i="9" s="1"/>
  <c r="AC77" i="9"/>
  <c r="AF77" i="9"/>
  <c r="R77" i="9"/>
  <c r="T77" i="9" s="1"/>
  <c r="AC84" i="9"/>
  <c r="AF84" i="9"/>
  <c r="AF57" i="9"/>
  <c r="R57" i="9"/>
  <c r="T57" i="9" s="1"/>
  <c r="AF23" i="9"/>
  <c r="AC23" i="9"/>
  <c r="AF107" i="9"/>
  <c r="AC107" i="9"/>
  <c r="R107" i="9"/>
  <c r="T107" i="9" s="1"/>
  <c r="R43" i="9"/>
  <c r="T43" i="9" s="1"/>
  <c r="AC43" i="9"/>
  <c r="AF43" i="9"/>
  <c r="AC62" i="9"/>
  <c r="R62" i="9"/>
  <c r="T62" i="9" s="1"/>
  <c r="AF62" i="9"/>
  <c r="R59" i="9"/>
  <c r="T59" i="9" s="1"/>
  <c r="AF59" i="9"/>
  <c r="AC59" i="9"/>
  <c r="AF33" i="9"/>
  <c r="R70" i="9"/>
  <c r="T70" i="9" s="1"/>
  <c r="AC70" i="9"/>
  <c r="AF70" i="9"/>
  <c r="AF21" i="9"/>
  <c r="AC21" i="9"/>
  <c r="R164" i="9"/>
  <c r="T164" i="9" s="1"/>
  <c r="AC164" i="9"/>
  <c r="AF164" i="9"/>
  <c r="R124" i="9"/>
  <c r="T124" i="9" s="1"/>
  <c r="AC124" i="9"/>
  <c r="AF124" i="9"/>
  <c r="AF135" i="9"/>
  <c r="R135" i="9"/>
  <c r="T135" i="9" s="1"/>
  <c r="AC135" i="9"/>
  <c r="AC54" i="9"/>
  <c r="R54" i="9"/>
  <c r="T54" i="9" s="1"/>
  <c r="AF54" i="9"/>
  <c r="AC24" i="9"/>
  <c r="AF24" i="9"/>
  <c r="AF28" i="9"/>
  <c r="AC28" i="9"/>
  <c r="AF51" i="9"/>
  <c r="R51" i="9"/>
  <c r="T51" i="9" s="1"/>
  <c r="R155" i="9"/>
  <c r="T155" i="9" s="1"/>
  <c r="AF155" i="9"/>
  <c r="AF85" i="9"/>
  <c r="R85" i="9"/>
  <c r="T85" i="9" s="1"/>
  <c r="AC85" i="9"/>
  <c r="AC146" i="9"/>
  <c r="AF117" i="9"/>
  <c r="R117" i="9"/>
  <c r="T117" i="9" s="1"/>
  <c r="AC117" i="9"/>
  <c r="R79" i="9"/>
  <c r="T79" i="9" s="1"/>
  <c r="AF79" i="9"/>
  <c r="AC79" i="9"/>
  <c r="AC93" i="9"/>
  <c r="R93" i="9"/>
  <c r="T93" i="9" s="1"/>
  <c r="AF93" i="9"/>
  <c r="R87" i="9"/>
  <c r="T87" i="9" s="1"/>
  <c r="AF87" i="9"/>
  <c r="R113" i="9"/>
  <c r="T113" i="9" s="1"/>
  <c r="AF113" i="9"/>
  <c r="AC113" i="9"/>
  <c r="AC71" i="9"/>
  <c r="R71" i="9"/>
  <c r="T71" i="9" s="1"/>
  <c r="AF71" i="9"/>
  <c r="AC80" i="9"/>
  <c r="AF80" i="9"/>
  <c r="R80" i="9"/>
  <c r="T80" i="9" s="1"/>
  <c r="R146" i="9"/>
  <c r="T146" i="9" s="1"/>
  <c r="AF123" i="9"/>
  <c r="AC123" i="9"/>
  <c r="R123" i="9"/>
  <c r="T123" i="9" s="1"/>
  <c r="R121" i="9"/>
  <c r="T121" i="9" s="1"/>
  <c r="AF121" i="9"/>
  <c r="AC121" i="9"/>
  <c r="R82" i="9"/>
  <c r="T82" i="9" s="1"/>
  <c r="AF82" i="9"/>
  <c r="AC82" i="9"/>
  <c r="R112" i="9"/>
  <c r="T112" i="9" s="1"/>
  <c r="AC112" i="9"/>
  <c r="AF112" i="9"/>
  <c r="AF99" i="9"/>
  <c r="R99" i="9"/>
  <c r="T99" i="9" s="1"/>
  <c r="AC99" i="9"/>
  <c r="R165" i="9"/>
  <c r="T165" i="9" s="1"/>
  <c r="AC165" i="9"/>
  <c r="AC109" i="9"/>
  <c r="AF109" i="9"/>
  <c r="R109" i="9"/>
  <c r="T109" i="9" s="1"/>
  <c r="R103" i="9"/>
  <c r="T103" i="9" s="1"/>
  <c r="AC103" i="9"/>
  <c r="AF103" i="9"/>
  <c r="AF76" i="9"/>
  <c r="R76" i="9"/>
  <c r="T76" i="9" s="1"/>
  <c r="AC76" i="9"/>
  <c r="R39" i="8"/>
  <c r="T39" i="8" s="1"/>
  <c r="AC39" i="8"/>
  <c r="AF39" i="8"/>
  <c r="AC84" i="8"/>
  <c r="R84" i="8"/>
  <c r="T84" i="8" s="1"/>
  <c r="AF84" i="8"/>
  <c r="R71" i="8"/>
  <c r="T71" i="8" s="1"/>
  <c r="AC71" i="8"/>
  <c r="AF71" i="8"/>
  <c r="R36" i="8"/>
  <c r="T36" i="8" s="1"/>
  <c r="AC36" i="8"/>
  <c r="AF36" i="8"/>
  <c r="R101" i="1"/>
  <c r="T101" i="1" s="1"/>
  <c r="V101" i="1"/>
  <c r="R152" i="1"/>
  <c r="T152" i="1" s="1"/>
  <c r="V152" i="1"/>
  <c r="R117" i="7"/>
  <c r="T117" i="7" s="1"/>
  <c r="V117" i="7"/>
  <c r="R87" i="7"/>
  <c r="T87" i="7" s="1"/>
  <c r="V87" i="7"/>
  <c r="V123" i="7"/>
  <c r="R123" i="7"/>
  <c r="T123" i="7" s="1"/>
  <c r="R122" i="7"/>
  <c r="T122" i="7" s="1"/>
  <c r="V122" i="7"/>
  <c r="R51" i="7"/>
  <c r="T51" i="7" s="1"/>
  <c r="V51" i="7"/>
  <c r="R60" i="7"/>
  <c r="T60" i="7" s="1"/>
  <c r="V60" i="7"/>
  <c r="R115" i="7"/>
  <c r="T115" i="7" s="1"/>
  <c r="V115" i="7"/>
  <c r="R92" i="8"/>
  <c r="T92" i="8" s="1"/>
  <c r="AF92" i="8"/>
  <c r="AC92" i="8"/>
  <c r="R77" i="8"/>
  <c r="T77" i="8" s="1"/>
  <c r="AC77" i="8"/>
  <c r="AF77" i="8"/>
  <c r="R133" i="8"/>
  <c r="T133" i="8" s="1"/>
  <c r="AC133" i="8"/>
  <c r="AF133" i="8"/>
  <c r="AC102" i="8"/>
  <c r="R102" i="8"/>
  <c r="T102" i="8" s="1"/>
  <c r="AF102" i="8"/>
  <c r="R90" i="8"/>
  <c r="T90" i="8" s="1"/>
  <c r="AF90" i="8"/>
  <c r="AC90" i="8"/>
  <c r="R61" i="8"/>
  <c r="T61" i="8" s="1"/>
  <c r="AC61" i="8"/>
  <c r="AF61" i="8"/>
  <c r="AF123" i="8"/>
  <c r="AC123" i="8"/>
  <c r="R123" i="8"/>
  <c r="T123" i="8" s="1"/>
  <c r="R114" i="8"/>
  <c r="T114" i="8" s="1"/>
  <c r="AC114" i="8"/>
  <c r="AF114" i="8"/>
  <c r="R63" i="8"/>
  <c r="T63" i="8" s="1"/>
  <c r="AC63" i="8"/>
  <c r="AF63" i="8"/>
  <c r="AF99" i="8"/>
  <c r="AC99" i="8"/>
  <c r="R99" i="8"/>
  <c r="T99" i="8" s="1"/>
  <c r="R111" i="8"/>
  <c r="T111" i="8" s="1"/>
  <c r="AC111" i="8"/>
  <c r="AF111" i="8"/>
  <c r="R58" i="1"/>
  <c r="T58" i="1" s="1"/>
  <c r="V58" i="1"/>
  <c r="V129" i="1"/>
  <c r="R129" i="1"/>
  <c r="T129" i="1" s="1"/>
  <c r="V114" i="1"/>
  <c r="R114" i="1"/>
  <c r="T114" i="1" s="1"/>
  <c r="V157" i="7"/>
  <c r="R157" i="7"/>
  <c r="T157" i="7" s="1"/>
  <c r="V144" i="7"/>
  <c r="R144" i="7"/>
  <c r="T144" i="7" s="1"/>
  <c r="R153" i="7"/>
  <c r="T153" i="7" s="1"/>
  <c r="V153" i="7"/>
  <c r="R134" i="7"/>
  <c r="T134" i="7" s="1"/>
  <c r="V134" i="7"/>
  <c r="V151" i="7"/>
  <c r="R151" i="7"/>
  <c r="T151" i="7" s="1"/>
  <c r="V72" i="7"/>
  <c r="R72" i="7"/>
  <c r="T72" i="7" s="1"/>
  <c r="R102" i="7"/>
  <c r="T102" i="7" s="1"/>
  <c r="V102" i="7"/>
  <c r="R125" i="7"/>
  <c r="T125" i="7" s="1"/>
  <c r="V125" i="7"/>
  <c r="R74" i="8"/>
  <c r="T74" i="8" s="1"/>
  <c r="AC74" i="8"/>
  <c r="AF74" i="8"/>
  <c r="R117" i="8"/>
  <c r="T117" i="8" s="1"/>
  <c r="AC117" i="8"/>
  <c r="AF117" i="8"/>
  <c r="R94" i="8"/>
  <c r="T94" i="8" s="1"/>
  <c r="AF94" i="8"/>
  <c r="AC94" i="8"/>
  <c r="AF21" i="8"/>
  <c r="AC21" i="8"/>
  <c r="R81" i="1"/>
  <c r="T81" i="1" s="1"/>
  <c r="V81" i="1"/>
  <c r="V123" i="1"/>
  <c r="R123" i="1"/>
  <c r="T123" i="1" s="1"/>
  <c r="R66" i="7"/>
  <c r="T66" i="7" s="1"/>
  <c r="V66" i="7"/>
  <c r="R135" i="7"/>
  <c r="T135" i="7" s="1"/>
  <c r="V135" i="7"/>
  <c r="R116" i="8"/>
  <c r="T116" i="8" s="1"/>
  <c r="AF116" i="8"/>
  <c r="AC116" i="8"/>
  <c r="AC23" i="8"/>
  <c r="AF23" i="8"/>
  <c r="AC52" i="8"/>
  <c r="AF52" i="8"/>
  <c r="R52" i="8"/>
  <c r="T52" i="8" s="1"/>
  <c r="AC67" i="8"/>
  <c r="R67" i="8"/>
  <c r="T67" i="8" s="1"/>
  <c r="AF67" i="8"/>
  <c r="R82" i="8"/>
  <c r="T82" i="8" s="1"/>
  <c r="AC82" i="8"/>
  <c r="AF82" i="8"/>
  <c r="AC66" i="8"/>
  <c r="R66" i="8"/>
  <c r="T66" i="8" s="1"/>
  <c r="AF66" i="8"/>
  <c r="R129" i="8"/>
  <c r="T129" i="8" s="1"/>
  <c r="AF129" i="8"/>
  <c r="AC129" i="8"/>
  <c r="AF95" i="8"/>
  <c r="AC95" i="8"/>
  <c r="R95" i="8"/>
  <c r="T95" i="8" s="1"/>
  <c r="AF42" i="8"/>
  <c r="AC42" i="8"/>
  <c r="R42" i="8"/>
  <c r="T42" i="8" s="1"/>
  <c r="R103" i="1"/>
  <c r="T103" i="1" s="1"/>
  <c r="V103" i="1"/>
  <c r="R106" i="1"/>
  <c r="T106" i="1" s="1"/>
  <c r="V106" i="1"/>
  <c r="R70" i="1"/>
  <c r="T70" i="1" s="1"/>
  <c r="V70" i="1"/>
  <c r="R149" i="7"/>
  <c r="T149" i="7" s="1"/>
  <c r="V149" i="7"/>
  <c r="R83" i="7"/>
  <c r="T83" i="7" s="1"/>
  <c r="V83" i="7"/>
  <c r="V110" i="7"/>
  <c r="R110" i="7"/>
  <c r="T110" i="7" s="1"/>
  <c r="V121" i="7"/>
  <c r="R121" i="7"/>
  <c r="T121" i="7" s="1"/>
  <c r="R104" i="7"/>
  <c r="T104" i="7" s="1"/>
  <c r="V104" i="7"/>
  <c r="V57" i="7"/>
  <c r="R57" i="7"/>
  <c r="T57" i="7" s="1"/>
  <c r="V150" i="7"/>
  <c r="R150" i="7"/>
  <c r="T150" i="7" s="1"/>
  <c r="R77" i="7"/>
  <c r="T77" i="7" s="1"/>
  <c r="V77" i="7"/>
  <c r="R147" i="7"/>
  <c r="T147" i="7" s="1"/>
  <c r="V147" i="7"/>
  <c r="R91" i="8"/>
  <c r="T91" i="8" s="1"/>
  <c r="AF91" i="8"/>
  <c r="AC91" i="8"/>
  <c r="R83" i="8"/>
  <c r="T83" i="8" s="1"/>
  <c r="AC83" i="8"/>
  <c r="AF83" i="8"/>
  <c r="R79" i="8"/>
  <c r="T79" i="8" s="1"/>
  <c r="AC79" i="8"/>
  <c r="AF79" i="8"/>
  <c r="R109" i="8"/>
  <c r="T109" i="8" s="1"/>
  <c r="AF109" i="8"/>
  <c r="AC109" i="8"/>
  <c r="R97" i="8"/>
  <c r="T97" i="8" s="1"/>
  <c r="AF97" i="8"/>
  <c r="AC97" i="8"/>
  <c r="AF128" i="8"/>
  <c r="AC128" i="8"/>
  <c r="R128" i="8"/>
  <c r="T128" i="8" s="1"/>
  <c r="AF112" i="8"/>
  <c r="AC112" i="8"/>
  <c r="R112" i="8"/>
  <c r="T112" i="8" s="1"/>
  <c r="R119" i="8"/>
  <c r="T119" i="8" s="1"/>
  <c r="AC119" i="8"/>
  <c r="AF119" i="8"/>
  <c r="R58" i="8"/>
  <c r="T58" i="8" s="1"/>
  <c r="AC58" i="8"/>
  <c r="AF58" i="8"/>
  <c r="R35" i="8"/>
  <c r="T35" i="8" s="1"/>
  <c r="AC35" i="8"/>
  <c r="AF35" i="8"/>
  <c r="AC45" i="8"/>
  <c r="AF45" i="8"/>
  <c r="R45" i="8"/>
  <c r="T45" i="8" s="1"/>
  <c r="R38" i="1"/>
  <c r="T38" i="1" s="1"/>
  <c r="V38" i="1"/>
  <c r="V71" i="1"/>
  <c r="R71" i="1"/>
  <c r="T71" i="1" s="1"/>
  <c r="V67" i="1"/>
  <c r="R67" i="1"/>
  <c r="T67" i="1" s="1"/>
  <c r="R85" i="7"/>
  <c r="T85" i="7" s="1"/>
  <c r="V85" i="7"/>
  <c r="R103" i="7"/>
  <c r="T103" i="7" s="1"/>
  <c r="V103" i="7"/>
  <c r="V71" i="7"/>
  <c r="R71" i="7"/>
  <c r="T71" i="7" s="1"/>
  <c r="R86" i="7"/>
  <c r="T86" i="7" s="1"/>
  <c r="V86" i="7"/>
  <c r="V131" i="7"/>
  <c r="R131" i="7"/>
  <c r="T131" i="7" s="1"/>
  <c r="R155" i="7"/>
  <c r="T155" i="7" s="1"/>
  <c r="V155" i="7"/>
  <c r="R136" i="7"/>
  <c r="T136" i="7" s="1"/>
  <c r="V136" i="7"/>
  <c r="R95" i="7"/>
  <c r="T95" i="7" s="1"/>
  <c r="V95" i="7"/>
  <c r="V113" i="7"/>
  <c r="R113" i="7"/>
  <c r="T113" i="7" s="1"/>
  <c r="V106" i="7"/>
  <c r="R106" i="7"/>
  <c r="T106" i="7" s="1"/>
  <c r="R126" i="7"/>
  <c r="T126" i="7" s="1"/>
  <c r="V126" i="7"/>
  <c r="V52" i="7"/>
  <c r="R52" i="7"/>
  <c r="T52" i="7" s="1"/>
  <c r="R46" i="8"/>
  <c r="T46" i="8" s="1"/>
  <c r="AF46" i="8"/>
  <c r="AC46" i="8"/>
  <c r="AF168" i="8"/>
  <c r="AF54" i="8"/>
  <c r="AC54" i="8"/>
  <c r="R54" i="8"/>
  <c r="T54" i="8" s="1"/>
  <c r="R98" i="8"/>
  <c r="T98" i="8" s="1"/>
  <c r="AC98" i="8"/>
  <c r="AF98" i="8"/>
  <c r="AC31" i="8"/>
  <c r="AF31" i="8"/>
  <c r="R31" i="8"/>
  <c r="T31" i="8" s="1"/>
  <c r="R57" i="8"/>
  <c r="T57" i="8" s="1"/>
  <c r="AF57" i="8"/>
  <c r="AC57" i="8"/>
  <c r="R48" i="8"/>
  <c r="T48" i="8" s="1"/>
  <c r="AF48" i="8"/>
  <c r="AC48" i="8"/>
  <c r="R59" i="8"/>
  <c r="T59" i="8" s="1"/>
  <c r="AF59" i="8"/>
  <c r="AC59" i="8"/>
  <c r="R80" i="8"/>
  <c r="T80" i="8" s="1"/>
  <c r="AC80" i="8"/>
  <c r="AF80" i="8"/>
  <c r="R120" i="8"/>
  <c r="T120" i="8" s="1"/>
  <c r="AF120" i="8"/>
  <c r="AC120" i="8"/>
  <c r="R51" i="8"/>
  <c r="T51" i="8" s="1"/>
  <c r="AF51" i="8"/>
  <c r="AC51" i="8"/>
  <c r="AC53" i="8"/>
  <c r="AF53" i="8"/>
  <c r="R53" i="8"/>
  <c r="T53" i="8" s="1"/>
  <c r="R70" i="8"/>
  <c r="T70" i="8" s="1"/>
  <c r="AC70" i="8"/>
  <c r="AF70" i="8"/>
  <c r="AC64" i="8"/>
  <c r="R64" i="8"/>
  <c r="T64" i="8" s="1"/>
  <c r="AF64" i="8"/>
  <c r="R118" i="1"/>
  <c r="T118" i="1" s="1"/>
  <c r="V118" i="1"/>
  <c r="R75" i="1"/>
  <c r="T75" i="1" s="1"/>
  <c r="V75" i="1"/>
  <c r="V93" i="7"/>
  <c r="R93" i="7"/>
  <c r="T93" i="7" s="1"/>
  <c r="E14" i="4"/>
  <c r="R89" i="7"/>
  <c r="T89" i="7" s="1"/>
  <c r="V89" i="7"/>
  <c r="R56" i="7"/>
  <c r="T56" i="7" s="1"/>
  <c r="V56" i="7"/>
  <c r="V152" i="7"/>
  <c r="R152" i="7"/>
  <c r="T152" i="7" s="1"/>
  <c r="V88" i="7"/>
  <c r="R88" i="7"/>
  <c r="T88" i="7" s="1"/>
  <c r="R112" i="7"/>
  <c r="T112" i="7" s="1"/>
  <c r="V112" i="7"/>
  <c r="R141" i="7"/>
  <c r="T141" i="7" s="1"/>
  <c r="V141" i="7"/>
  <c r="R145" i="7"/>
  <c r="T145" i="7" s="1"/>
  <c r="V145" i="7"/>
  <c r="R120" i="7"/>
  <c r="T120" i="7" s="1"/>
  <c r="V120" i="7"/>
  <c r="R59" i="7"/>
  <c r="T59" i="7" s="1"/>
  <c r="V59" i="7"/>
  <c r="V107" i="7"/>
  <c r="R107" i="7"/>
  <c r="T107" i="7" s="1"/>
  <c r="R81" i="7"/>
  <c r="T81" i="7" s="1"/>
  <c r="V81" i="7"/>
  <c r="AC106" i="8"/>
  <c r="R106" i="8"/>
  <c r="T106" i="8" s="1"/>
  <c r="AF106" i="8"/>
  <c r="R85" i="8"/>
  <c r="T85" i="8" s="1"/>
  <c r="AC85" i="8"/>
  <c r="AF85" i="8"/>
  <c r="R103" i="8"/>
  <c r="T103" i="8" s="1"/>
  <c r="AC103" i="8"/>
  <c r="AF103" i="8"/>
  <c r="R132" i="8"/>
  <c r="T132" i="8" s="1"/>
  <c r="AF132" i="8"/>
  <c r="AC132" i="8"/>
  <c r="AF89" i="8"/>
  <c r="R89" i="8"/>
  <c r="T89" i="8" s="1"/>
  <c r="AC89" i="8"/>
  <c r="R65" i="8"/>
  <c r="T65" i="8" s="1"/>
  <c r="AC65" i="8"/>
  <c r="AF65" i="8"/>
  <c r="R105" i="8"/>
  <c r="T105" i="8" s="1"/>
  <c r="AC105" i="8"/>
  <c r="AF105" i="8"/>
  <c r="R40" i="8"/>
  <c r="T40" i="8" s="1"/>
  <c r="AC40" i="8"/>
  <c r="AF40" i="8"/>
  <c r="AC134" i="8"/>
  <c r="AF134" i="8"/>
  <c r="R134" i="8"/>
  <c r="T134" i="8" s="1"/>
  <c r="AC30" i="8"/>
  <c r="AF30" i="8"/>
  <c r="R30" i="8"/>
  <c r="T30" i="8" s="1"/>
  <c r="AF108" i="8"/>
  <c r="AC108" i="8"/>
  <c r="R108" i="8"/>
  <c r="T108" i="8" s="1"/>
  <c r="V79" i="1"/>
  <c r="R79" i="1"/>
  <c r="T79" i="1" s="1"/>
  <c r="R64" i="1"/>
  <c r="T64" i="1" s="1"/>
  <c r="V64" i="1"/>
  <c r="V113" i="1"/>
  <c r="R113" i="1"/>
  <c r="T113" i="1" s="1"/>
  <c r="V62" i="7"/>
  <c r="R62" i="7"/>
  <c r="T62" i="7" s="1"/>
  <c r="V109" i="7"/>
  <c r="R109" i="7"/>
  <c r="T109" i="7" s="1"/>
  <c r="R105" i="7"/>
  <c r="T105" i="7" s="1"/>
  <c r="V105" i="7"/>
  <c r="R78" i="7"/>
  <c r="T78" i="7" s="1"/>
  <c r="V78" i="7"/>
  <c r="R127" i="7"/>
  <c r="T127" i="7" s="1"/>
  <c r="V127" i="7"/>
  <c r="V139" i="7"/>
  <c r="R139" i="7"/>
  <c r="T139" i="7" s="1"/>
  <c r="R90" i="7"/>
  <c r="T90" i="7" s="1"/>
  <c r="V90" i="7"/>
  <c r="R137" i="7"/>
  <c r="T137" i="7" s="1"/>
  <c r="V137" i="7"/>
  <c r="V97" i="7"/>
  <c r="R97" i="7"/>
  <c r="T97" i="7" s="1"/>
  <c r="R53" i="7"/>
  <c r="T53" i="7" s="1"/>
  <c r="V53" i="7"/>
  <c r="R82" i="7"/>
  <c r="T82" i="7" s="1"/>
  <c r="V82" i="7"/>
  <c r="R79" i="7"/>
  <c r="T79" i="7" s="1"/>
  <c r="V79" i="7"/>
  <c r="R100" i="8"/>
  <c r="T100" i="8" s="1"/>
  <c r="AC100" i="8"/>
  <c r="AF100" i="8"/>
  <c r="R138" i="9"/>
  <c r="T138" i="9" s="1"/>
  <c r="AC138" i="9"/>
  <c r="AF138" i="9"/>
  <c r="AC101" i="8"/>
  <c r="R101" i="8"/>
  <c r="T101" i="8" s="1"/>
  <c r="AF101" i="8"/>
  <c r="R60" i="8"/>
  <c r="T60" i="8" s="1"/>
  <c r="AC60" i="8"/>
  <c r="AF60" i="8"/>
  <c r="R75" i="8"/>
  <c r="T75" i="8" s="1"/>
  <c r="AC75" i="8"/>
  <c r="AF75" i="8"/>
  <c r="AC69" i="8"/>
  <c r="R69" i="8"/>
  <c r="T69" i="8" s="1"/>
  <c r="AF69" i="8"/>
  <c r="R151" i="8"/>
  <c r="T151" i="8" s="1"/>
  <c r="AC151" i="8"/>
  <c r="AF151" i="8"/>
  <c r="AC24" i="8"/>
  <c r="AF24" i="8"/>
  <c r="AC44" i="8"/>
  <c r="R44" i="8"/>
  <c r="T44" i="8" s="1"/>
  <c r="AF44" i="8"/>
  <c r="AC27" i="8"/>
  <c r="AF27" i="8"/>
  <c r="R38" i="8"/>
  <c r="T38" i="8" s="1"/>
  <c r="AC38" i="8"/>
  <c r="AF38" i="8"/>
  <c r="R113" i="8"/>
  <c r="T113" i="8" s="1"/>
  <c r="AC113" i="8"/>
  <c r="AF113" i="8"/>
  <c r="R41" i="8"/>
  <c r="T41" i="8" s="1"/>
  <c r="AF41" i="8"/>
  <c r="AC41" i="8"/>
  <c r="R72" i="8"/>
  <c r="T72" i="8" s="1"/>
  <c r="AC72" i="8"/>
  <c r="AF72" i="8"/>
  <c r="R122" i="8"/>
  <c r="T122" i="8" s="1"/>
  <c r="AC122" i="8"/>
  <c r="AF122" i="8"/>
  <c r="R98" i="1"/>
  <c r="T98" i="1" s="1"/>
  <c r="V98" i="1"/>
  <c r="R61" i="1"/>
  <c r="T61" i="1" s="1"/>
  <c r="V61" i="1"/>
  <c r="V133" i="7"/>
  <c r="R133" i="7"/>
  <c r="T133" i="7" s="1"/>
  <c r="V94" i="7"/>
  <c r="R94" i="7"/>
  <c r="T94" i="7" s="1"/>
  <c r="R99" i="7"/>
  <c r="T99" i="7" s="1"/>
  <c r="V99" i="7"/>
  <c r="R118" i="7"/>
  <c r="T118" i="7" s="1"/>
  <c r="V118" i="7"/>
  <c r="R58" i="7"/>
  <c r="T58" i="7" s="1"/>
  <c r="V58" i="7"/>
  <c r="R101" i="7"/>
  <c r="T101" i="7" s="1"/>
  <c r="V101" i="7"/>
  <c r="R146" i="7"/>
  <c r="T146" i="7" s="1"/>
  <c r="V146" i="7"/>
  <c r="V61" i="7"/>
  <c r="R61" i="7"/>
  <c r="T61" i="7" s="1"/>
  <c r="V91" i="7"/>
  <c r="R91" i="7"/>
  <c r="T91" i="7" s="1"/>
  <c r="R80" i="7"/>
  <c r="T80" i="7" s="1"/>
  <c r="V80" i="7"/>
  <c r="V111" i="7"/>
  <c r="R111" i="7"/>
  <c r="T111" i="7" s="1"/>
  <c r="V142" i="7"/>
  <c r="R142" i="7"/>
  <c r="T142" i="7" s="1"/>
  <c r="AF22" i="8"/>
  <c r="AC22" i="8"/>
  <c r="R126" i="8"/>
  <c r="T126" i="8" s="1"/>
  <c r="AF126" i="8"/>
  <c r="AC126" i="8"/>
  <c r="AC25" i="8"/>
  <c r="AF25" i="8"/>
  <c r="R49" i="8"/>
  <c r="T49" i="8" s="1"/>
  <c r="AC49" i="8"/>
  <c r="AF49" i="8"/>
  <c r="AF26" i="8"/>
  <c r="AC26" i="8"/>
  <c r="R81" i="8"/>
  <c r="T81" i="8" s="1"/>
  <c r="AC81" i="8"/>
  <c r="AF81" i="8"/>
  <c r="AF32" i="8"/>
  <c r="AC32" i="8"/>
  <c r="R32" i="8"/>
  <c r="T32" i="8" s="1"/>
  <c r="R130" i="8"/>
  <c r="T130" i="8" s="1"/>
  <c r="AC130" i="8"/>
  <c r="AF130" i="8"/>
  <c r="R68" i="8"/>
  <c r="T68" i="8" s="1"/>
  <c r="AF68" i="8"/>
  <c r="AC68" i="8"/>
  <c r="V47" i="1"/>
  <c r="R47" i="1"/>
  <c r="T47" i="1" s="1"/>
  <c r="R57" i="1"/>
  <c r="T57" i="1" s="1"/>
  <c r="V57" i="1"/>
  <c r="V42" i="1"/>
  <c r="R42" i="1"/>
  <c r="T42" i="1" s="1"/>
  <c r="R96" i="7"/>
  <c r="T96" i="7" s="1"/>
  <c r="V96" i="7"/>
  <c r="V55" i="7"/>
  <c r="R55" i="7"/>
  <c r="T55" i="7" s="1"/>
  <c r="R129" i="7"/>
  <c r="T129" i="7" s="1"/>
  <c r="V129" i="7"/>
  <c r="R138" i="7"/>
  <c r="T138" i="7" s="1"/>
  <c r="V138" i="7"/>
  <c r="R143" i="7"/>
  <c r="T143" i="7" s="1"/>
  <c r="V143" i="7"/>
  <c r="V130" i="7"/>
  <c r="R130" i="7"/>
  <c r="T130" i="7" s="1"/>
  <c r="V98" i="7"/>
  <c r="R98" i="7"/>
  <c r="T98" i="7" s="1"/>
  <c r="R70" i="7"/>
  <c r="T70" i="7" s="1"/>
  <c r="V70" i="7"/>
  <c r="C15" i="8"/>
  <c r="C16" i="8"/>
  <c r="D18" i="8" s="1"/>
  <c r="AF170" i="8"/>
  <c r="K170" i="8"/>
  <c r="O170" i="8"/>
  <c r="AC170" i="8"/>
  <c r="AT167" i="8"/>
  <c r="AS167" i="8" s="1"/>
  <c r="AR167" i="8" s="1"/>
  <c r="AQ167" i="8" s="1"/>
  <c r="AP167" i="8" s="1"/>
  <c r="AO167" i="8" s="1"/>
  <c r="AN167" i="8" s="1"/>
  <c r="AM167" i="8" s="1"/>
  <c r="AL167" i="8" s="1"/>
  <c r="AT171" i="8"/>
  <c r="AS171" i="8" s="1"/>
  <c r="AR171" i="8" s="1"/>
  <c r="AQ171" i="8" s="1"/>
  <c r="AP171" i="8" s="1"/>
  <c r="AO171" i="8" s="1"/>
  <c r="AN171" i="8" s="1"/>
  <c r="AM171" i="8" s="1"/>
  <c r="AL171" i="8" s="1"/>
  <c r="K167" i="8"/>
  <c r="O167" i="8"/>
  <c r="AC167" i="8"/>
  <c r="AF167" i="8"/>
  <c r="K171" i="8"/>
  <c r="O171" i="8"/>
  <c r="AC171" i="8"/>
  <c r="AF171" i="8"/>
  <c r="O169" i="8"/>
  <c r="AC169" i="8"/>
  <c r="AF169" i="8"/>
  <c r="K169" i="8"/>
  <c r="AT169" i="8"/>
  <c r="AS169" i="8"/>
  <c r="AR169" i="8" s="1"/>
  <c r="AQ169" i="8" s="1"/>
  <c r="AP169" i="8" s="1"/>
  <c r="AO169" i="8" s="1"/>
  <c r="AN169" i="8" s="1"/>
  <c r="AM169" i="8" s="1"/>
  <c r="AL169" i="8" s="1"/>
  <c r="AC168" i="8"/>
  <c r="AR168" i="8"/>
  <c r="AQ168" i="8" s="1"/>
  <c r="AP168" i="8" s="1"/>
  <c r="AO168" i="8" s="1"/>
  <c r="AN168" i="8" s="1"/>
  <c r="AM168" i="8" s="1"/>
  <c r="AL168" i="8" s="1"/>
  <c r="AS168" i="8"/>
  <c r="AT168" i="8"/>
  <c r="AS170" i="8"/>
  <c r="AR170" i="8" s="1"/>
  <c r="AQ170" i="8" s="1"/>
  <c r="AP170" i="8" s="1"/>
  <c r="AO170" i="8" s="1"/>
  <c r="AN170" i="8" s="1"/>
  <c r="AM170" i="8" s="1"/>
  <c r="AL170" i="8" s="1"/>
  <c r="AT170" i="8"/>
  <c r="R169" i="8"/>
  <c r="T169" i="8" s="1"/>
  <c r="C16" i="1"/>
  <c r="D18" i="1" s="1"/>
  <c r="C15" i="1"/>
  <c r="V174" i="1"/>
  <c r="K174" i="1"/>
  <c r="O174" i="1"/>
  <c r="V177" i="1"/>
  <c r="V178" i="1"/>
  <c r="K178" i="1"/>
  <c r="O178" i="1"/>
  <c r="V175" i="1"/>
  <c r="K175" i="1"/>
  <c r="O175" i="1"/>
  <c r="O176" i="1"/>
  <c r="K176" i="1"/>
  <c r="V176" i="1"/>
  <c r="R176" i="1"/>
  <c r="T176" i="1" s="1"/>
  <c r="C16" i="9"/>
  <c r="D18" i="9" s="1"/>
  <c r="C15" i="9"/>
  <c r="C18" i="9" s="1"/>
  <c r="AT169" i="9"/>
  <c r="AS169" i="9" s="1"/>
  <c r="AR169" i="9" s="1"/>
  <c r="AQ169" i="9" s="1"/>
  <c r="AP169" i="9" s="1"/>
  <c r="AO169" i="9" s="1"/>
  <c r="AN169" i="9" s="1"/>
  <c r="AM169" i="9" s="1"/>
  <c r="AL169" i="9" s="1"/>
  <c r="AF168" i="9"/>
  <c r="AC168" i="9"/>
  <c r="K168" i="9"/>
  <c r="K167" i="9"/>
  <c r="AC167" i="9"/>
  <c r="AF167" i="9"/>
  <c r="AF170" i="9"/>
  <c r="K170" i="9"/>
  <c r="AC170" i="9"/>
  <c r="AF169" i="9"/>
  <c r="AT167" i="9"/>
  <c r="AS167" i="9"/>
  <c r="AR167" i="9" s="1"/>
  <c r="AQ167" i="9" s="1"/>
  <c r="AP167" i="9" s="1"/>
  <c r="AO167" i="9" s="1"/>
  <c r="AN167" i="9" s="1"/>
  <c r="AM167" i="9" s="1"/>
  <c r="AL167" i="9" s="1"/>
  <c r="R167" i="9"/>
  <c r="T167" i="9" s="1"/>
  <c r="AR166" i="9"/>
  <c r="AQ166" i="9" s="1"/>
  <c r="AP166" i="9" s="1"/>
  <c r="AO166" i="9" s="1"/>
  <c r="AN166" i="9" s="1"/>
  <c r="AM166" i="9" s="1"/>
  <c r="AL166" i="9" s="1"/>
  <c r="AS166" i="9"/>
  <c r="AT166" i="9"/>
  <c r="R170" i="9"/>
  <c r="T170" i="9" s="1"/>
  <c r="AC169" i="9"/>
  <c r="AS170" i="9"/>
  <c r="AR170" i="9" s="1"/>
  <c r="AQ170" i="9" s="1"/>
  <c r="AP170" i="9" s="1"/>
  <c r="AO170" i="9" s="1"/>
  <c r="AN170" i="9" s="1"/>
  <c r="AM170" i="9" s="1"/>
  <c r="AL170" i="9" s="1"/>
  <c r="AT170" i="9"/>
  <c r="R166" i="9"/>
  <c r="T166" i="9" s="1"/>
  <c r="AT168" i="9"/>
  <c r="AS168" i="9" s="1"/>
  <c r="AR168" i="9" s="1"/>
  <c r="AQ168" i="9" s="1"/>
  <c r="AP168" i="9" s="1"/>
  <c r="AO168" i="9" s="1"/>
  <c r="AN168" i="9" s="1"/>
  <c r="AM168" i="9" s="1"/>
  <c r="AL168" i="9" s="1"/>
  <c r="K166" i="9"/>
  <c r="AC166" i="9"/>
  <c r="AF166" i="9"/>
  <c r="R168" i="9"/>
  <c r="T168" i="9" s="1"/>
  <c r="O2" i="3"/>
  <c r="O3" i="3"/>
  <c r="O1" i="2"/>
  <c r="O1" i="3"/>
  <c r="O3" i="2"/>
  <c r="O2" i="2"/>
  <c r="O6" i="3"/>
  <c r="O5" i="3"/>
  <c r="O4" i="3"/>
  <c r="O4" i="2"/>
  <c r="O6" i="2"/>
  <c r="O5" i="2"/>
  <c r="R87" i="1"/>
  <c r="T87" i="1" s="1"/>
  <c r="V87" i="1"/>
  <c r="R134" i="1"/>
  <c r="T134" i="1" s="1"/>
  <c r="V134" i="1"/>
  <c r="AF156" i="9"/>
  <c r="R156" i="9"/>
  <c r="T156" i="9" s="1"/>
  <c r="AC156" i="9"/>
  <c r="R164" i="8"/>
  <c r="T164" i="8" s="1"/>
  <c r="AC164" i="8"/>
  <c r="AF164" i="8"/>
  <c r="R154" i="1"/>
  <c r="T154" i="1" s="1"/>
  <c r="V154" i="1"/>
  <c r="V145" i="1"/>
  <c r="R145" i="1"/>
  <c r="T145" i="1" s="1"/>
  <c r="V162" i="1"/>
  <c r="R162" i="1"/>
  <c r="T162" i="1" s="1"/>
  <c r="R88" i="1"/>
  <c r="T88" i="1" s="1"/>
  <c r="V88" i="1"/>
  <c r="R36" i="1"/>
  <c r="T36" i="1" s="1"/>
  <c r="V36" i="1"/>
  <c r="R62" i="1"/>
  <c r="T62" i="1" s="1"/>
  <c r="V62" i="1"/>
  <c r="V108" i="1"/>
  <c r="R108" i="1"/>
  <c r="T108" i="1" s="1"/>
  <c r="R68" i="1"/>
  <c r="T68" i="1" s="1"/>
  <c r="V68" i="1"/>
  <c r="R129" i="9"/>
  <c r="T129" i="9" s="1"/>
  <c r="AF129" i="9"/>
  <c r="AC129" i="9"/>
  <c r="AC162" i="9"/>
  <c r="R162" i="9"/>
  <c r="T162" i="9" s="1"/>
  <c r="AF162" i="9"/>
  <c r="R160" i="9"/>
  <c r="T160" i="9" s="1"/>
  <c r="AC160" i="9"/>
  <c r="AF160" i="9"/>
  <c r="AC144" i="9"/>
  <c r="AF144" i="9"/>
  <c r="R144" i="9"/>
  <c r="T144" i="9" s="1"/>
  <c r="AF157" i="9"/>
  <c r="R157" i="9"/>
  <c r="T157" i="9" s="1"/>
  <c r="AC157" i="9"/>
  <c r="AC142" i="8"/>
  <c r="AF142" i="8"/>
  <c r="R142" i="8"/>
  <c r="T142" i="8" s="1"/>
  <c r="R131" i="1"/>
  <c r="T131" i="1" s="1"/>
  <c r="V131" i="1"/>
  <c r="V165" i="1"/>
  <c r="R165" i="1"/>
  <c r="T165" i="1" s="1"/>
  <c r="V140" i="1"/>
  <c r="R140" i="1"/>
  <c r="T140" i="1" s="1"/>
  <c r="R143" i="1"/>
  <c r="T143" i="1" s="1"/>
  <c r="V143" i="1"/>
  <c r="R63" i="1"/>
  <c r="T63" i="1" s="1"/>
  <c r="V63" i="1"/>
  <c r="R122" i="1"/>
  <c r="T122" i="1" s="1"/>
  <c r="V122" i="1"/>
  <c r="R77" i="1"/>
  <c r="T77" i="1" s="1"/>
  <c r="V77" i="1"/>
  <c r="R100" i="1"/>
  <c r="T100" i="1" s="1"/>
  <c r="V100" i="1"/>
  <c r="F18" i="7"/>
  <c r="F19" i="7" s="1"/>
  <c r="C18" i="7"/>
  <c r="R150" i="9"/>
  <c r="T150" i="9" s="1"/>
  <c r="AF150" i="9"/>
  <c r="AC150" i="9"/>
  <c r="R143" i="8"/>
  <c r="T143" i="8" s="1"/>
  <c r="AC143" i="8"/>
  <c r="AF143" i="8"/>
  <c r="R147" i="8"/>
  <c r="T147" i="8" s="1"/>
  <c r="AF147" i="8"/>
  <c r="AC147" i="8"/>
  <c r="R119" i="1"/>
  <c r="T119" i="1" s="1"/>
  <c r="V119" i="1"/>
  <c r="V120" i="1"/>
  <c r="R120" i="1"/>
  <c r="T120" i="1" s="1"/>
  <c r="V150" i="1"/>
  <c r="R150" i="1"/>
  <c r="T150" i="1" s="1"/>
  <c r="R141" i="1"/>
  <c r="T141" i="1" s="1"/>
  <c r="V141" i="1"/>
  <c r="R45" i="1"/>
  <c r="T45" i="1" s="1"/>
  <c r="V45" i="1"/>
  <c r="R116" i="1"/>
  <c r="T116" i="1" s="1"/>
  <c r="V116" i="1"/>
  <c r="R159" i="1"/>
  <c r="T159" i="1" s="1"/>
  <c r="V159" i="1"/>
  <c r="F18" i="4"/>
  <c r="F19" i="4" s="1"/>
  <c r="C18" i="4"/>
  <c r="R136" i="9"/>
  <c r="T136" i="9" s="1"/>
  <c r="AC136" i="9"/>
  <c r="AF136" i="9"/>
  <c r="AC136" i="8"/>
  <c r="AF136" i="8"/>
  <c r="R136" i="8"/>
  <c r="T136" i="8" s="1"/>
  <c r="AC144" i="8"/>
  <c r="AF144" i="8"/>
  <c r="R144" i="8"/>
  <c r="T144" i="8" s="1"/>
  <c r="R155" i="8"/>
  <c r="T155" i="8" s="1"/>
  <c r="AF155" i="8"/>
  <c r="AC155" i="8"/>
  <c r="AC137" i="9"/>
  <c r="AF137" i="9"/>
  <c r="R137" i="9"/>
  <c r="T137" i="9" s="1"/>
  <c r="V111" i="1"/>
  <c r="R111" i="1"/>
  <c r="T111" i="1" s="1"/>
  <c r="R170" i="1"/>
  <c r="T170" i="1" s="1"/>
  <c r="V170" i="1"/>
  <c r="R142" i="1"/>
  <c r="T142" i="1" s="1"/>
  <c r="V142" i="1"/>
  <c r="R138" i="1"/>
  <c r="T138" i="1" s="1"/>
  <c r="V138" i="1"/>
  <c r="R166" i="1"/>
  <c r="T166" i="1" s="1"/>
  <c r="V166" i="1"/>
  <c r="V94" i="1"/>
  <c r="R94" i="1"/>
  <c r="T94" i="1" s="1"/>
  <c r="V158" i="1"/>
  <c r="R158" i="1"/>
  <c r="T158" i="1" s="1"/>
  <c r="AC153" i="9"/>
  <c r="R153" i="9"/>
  <c r="T153" i="9" s="1"/>
  <c r="AF153" i="9"/>
  <c r="V110" i="1"/>
  <c r="R110" i="1"/>
  <c r="T110" i="1" s="1"/>
  <c r="R154" i="9"/>
  <c r="T154" i="9" s="1"/>
  <c r="AF154" i="9"/>
  <c r="AC154" i="9"/>
  <c r="AC140" i="8"/>
  <c r="R140" i="8"/>
  <c r="T140" i="8" s="1"/>
  <c r="AF140" i="8"/>
  <c r="AF156" i="8"/>
  <c r="R156" i="8"/>
  <c r="T156" i="8" s="1"/>
  <c r="AC156" i="8"/>
  <c r="AF139" i="8"/>
  <c r="R139" i="8"/>
  <c r="T139" i="8" s="1"/>
  <c r="AC139" i="8"/>
  <c r="R40" i="1"/>
  <c r="T40" i="1" s="1"/>
  <c r="V40" i="1"/>
  <c r="R126" i="1"/>
  <c r="T126" i="1" s="1"/>
  <c r="V126" i="1"/>
  <c r="V136" i="1"/>
  <c r="R136" i="1"/>
  <c r="T136" i="1" s="1"/>
  <c r="R135" i="1"/>
  <c r="T135" i="1" s="1"/>
  <c r="V135" i="1"/>
  <c r="R161" i="1"/>
  <c r="T161" i="1" s="1"/>
  <c r="V161" i="1"/>
  <c r="R167" i="1"/>
  <c r="T167" i="1" s="1"/>
  <c r="V167" i="1"/>
  <c r="R149" i="1"/>
  <c r="T149" i="1" s="1"/>
  <c r="V149" i="1"/>
  <c r="V151" i="1"/>
  <c r="R151" i="1"/>
  <c r="T151" i="1" s="1"/>
  <c r="V157" i="1"/>
  <c r="R157" i="1"/>
  <c r="T157" i="1" s="1"/>
  <c r="R161" i="8"/>
  <c r="T161" i="8" s="1"/>
  <c r="AF161" i="8"/>
  <c r="AC161" i="8"/>
  <c r="R146" i="8"/>
  <c r="T146" i="8" s="1"/>
  <c r="AC146" i="8"/>
  <c r="AF146" i="8"/>
  <c r="R153" i="8"/>
  <c r="T153" i="8" s="1"/>
  <c r="AC153" i="8"/>
  <c r="AF153" i="8"/>
  <c r="V171" i="1"/>
  <c r="R171" i="1"/>
  <c r="T171" i="1" s="1"/>
  <c r="R104" i="1"/>
  <c r="T104" i="1" s="1"/>
  <c r="V104" i="1"/>
  <c r="R127" i="1"/>
  <c r="T127" i="1" s="1"/>
  <c r="V127" i="1"/>
  <c r="R121" i="1"/>
  <c r="T121" i="1" s="1"/>
  <c r="V121" i="1"/>
  <c r="R146" i="1"/>
  <c r="T146" i="1" s="1"/>
  <c r="V146" i="1"/>
  <c r="V125" i="1"/>
  <c r="R125" i="1"/>
  <c r="T125" i="1" s="1"/>
  <c r="AF159" i="9"/>
  <c r="AC159" i="9"/>
  <c r="R159" i="9"/>
  <c r="T159" i="9" s="1"/>
  <c r="AC142" i="9"/>
  <c r="AF142" i="9"/>
  <c r="R142" i="9"/>
  <c r="T142" i="9" s="1"/>
  <c r="AF163" i="8"/>
  <c r="AC163" i="8"/>
  <c r="R163" i="8"/>
  <c r="T163" i="8" s="1"/>
  <c r="R163" i="1"/>
  <c r="T163" i="1" s="1"/>
  <c r="V163" i="1"/>
  <c r="R73" i="1"/>
  <c r="T73" i="1" s="1"/>
  <c r="V73" i="1"/>
  <c r="V96" i="1"/>
  <c r="R96" i="1"/>
  <c r="T96" i="1" s="1"/>
  <c r="R115" i="1"/>
  <c r="T115" i="1" s="1"/>
  <c r="V115" i="1"/>
  <c r="V128" i="1"/>
  <c r="R128" i="1"/>
  <c r="T128" i="1" s="1"/>
  <c r="R137" i="1"/>
  <c r="T137" i="1" s="1"/>
  <c r="V137" i="1"/>
  <c r="R89" i="1"/>
  <c r="T89" i="1" s="1"/>
  <c r="V89" i="1"/>
  <c r="V105" i="1"/>
  <c r="R105" i="1"/>
  <c r="T105" i="1" s="1"/>
  <c r="E18" i="2"/>
  <c r="E18" i="3"/>
  <c r="E14" i="9" l="1"/>
  <c r="E14" i="8"/>
  <c r="E14" i="7"/>
  <c r="F18" i="8"/>
  <c r="F19" i="8" s="1"/>
  <c r="F18" i="1"/>
  <c r="F19" i="1" s="1"/>
  <c r="C18" i="1"/>
  <c r="AJ168" i="8"/>
  <c r="AK168" i="8"/>
  <c r="AI168" i="8"/>
  <c r="AI171" i="8"/>
  <c r="AH171" i="8" s="1"/>
  <c r="AJ171" i="8"/>
  <c r="AK171" i="8"/>
  <c r="AI167" i="8"/>
  <c r="AJ167" i="8"/>
  <c r="AK167" i="8"/>
  <c r="AI169" i="8"/>
  <c r="AJ169" i="8"/>
  <c r="AK169" i="8"/>
  <c r="AI170" i="8"/>
  <c r="AJ170" i="8"/>
  <c r="AK170" i="8"/>
  <c r="C18" i="8"/>
  <c r="AJ167" i="9"/>
  <c r="AK167" i="9"/>
  <c r="AI167" i="9"/>
  <c r="AH167" i="9" s="1"/>
  <c r="AJ170" i="9"/>
  <c r="AI170" i="9"/>
  <c r="AH170" i="9" s="1"/>
  <c r="AK170" i="9"/>
  <c r="AJ169" i="9"/>
  <c r="AK169" i="9"/>
  <c r="AI169" i="9"/>
  <c r="AI168" i="9"/>
  <c r="AJ168" i="9"/>
  <c r="AK168" i="9"/>
  <c r="AI166" i="9"/>
  <c r="AJ166" i="9"/>
  <c r="AK166" i="9"/>
  <c r="F18" i="9"/>
  <c r="F19" i="9" s="1"/>
  <c r="O7" i="3"/>
  <c r="E5" i="3" s="1"/>
  <c r="Q51" i="2"/>
  <c r="Q97" i="2"/>
  <c r="Q267" i="2"/>
  <c r="Q63" i="2"/>
  <c r="Q158" i="2"/>
  <c r="Q67" i="2"/>
  <c r="Q95" i="2"/>
  <c r="Q54" i="2"/>
  <c r="Q235" i="2"/>
  <c r="Q107" i="2"/>
  <c r="Q258" i="2"/>
  <c r="Q106" i="2"/>
  <c r="Q173" i="2"/>
  <c r="Q22" i="2"/>
  <c r="Q121" i="2"/>
  <c r="Q232" i="2"/>
  <c r="Q222" i="2"/>
  <c r="Q81" i="2"/>
  <c r="Q219" i="2"/>
  <c r="Q305" i="2"/>
  <c r="Q302" i="2"/>
  <c r="Q56" i="2"/>
  <c r="Q268" i="2"/>
  <c r="Q185" i="2"/>
  <c r="Q247" i="2"/>
  <c r="Q325" i="2"/>
  <c r="Q130" i="2"/>
  <c r="Q290" i="2"/>
  <c r="Q137" i="2"/>
  <c r="Q205" i="2"/>
  <c r="Q42" i="2"/>
  <c r="Q45" i="2"/>
  <c r="Q131" i="2"/>
  <c r="Q66" i="2"/>
  <c r="Q83" i="2"/>
  <c r="Q126" i="2"/>
  <c r="Q55" i="2"/>
  <c r="Q157" i="2"/>
  <c r="Q322" i="2"/>
  <c r="Q152" i="2"/>
  <c r="Q237" i="2"/>
  <c r="Q118" i="2"/>
  <c r="Q202" i="2"/>
  <c r="Q296" i="2"/>
  <c r="Q326" i="2"/>
  <c r="Q73" i="2"/>
  <c r="Q299" i="2"/>
  <c r="Q176" i="2"/>
  <c r="Q166" i="2"/>
  <c r="Q37" i="2"/>
  <c r="Q124" i="2"/>
  <c r="Q249" i="2"/>
  <c r="Q311" i="2"/>
  <c r="Q35" i="2"/>
  <c r="Q196" i="2"/>
  <c r="Q138" i="2"/>
  <c r="Q191" i="2"/>
  <c r="Q269" i="2"/>
  <c r="Q46" i="2"/>
  <c r="Q160" i="2"/>
  <c r="Q68" i="2"/>
  <c r="Q94" i="2"/>
  <c r="Q203" i="2"/>
  <c r="Q32" i="2"/>
  <c r="Q284" i="2"/>
  <c r="Q89" i="2"/>
  <c r="Q252" i="2"/>
  <c r="Q110" i="2"/>
  <c r="Q225" i="2"/>
  <c r="Q155" i="2"/>
  <c r="Q62" i="2"/>
  <c r="Q330" i="2"/>
  <c r="Q295" i="2"/>
  <c r="Q26" i="2"/>
  <c r="Q210" i="2"/>
  <c r="Q175" i="2"/>
  <c r="Q27" i="2"/>
  <c r="Q307" i="2"/>
  <c r="Q312" i="2"/>
  <c r="Q261" i="2"/>
  <c r="Q154" i="2"/>
  <c r="Q192" i="2"/>
  <c r="Q120" i="2"/>
  <c r="Q100" i="2"/>
  <c r="Q234" i="2"/>
  <c r="Q328" i="2"/>
  <c r="Q132" i="2"/>
  <c r="Q64" i="2"/>
  <c r="Q331" i="2"/>
  <c r="Q208" i="2"/>
  <c r="Q198" i="2"/>
  <c r="Q38" i="2"/>
  <c r="Q187" i="2"/>
  <c r="Q281" i="2"/>
  <c r="Q270" i="2"/>
  <c r="Q70" i="2"/>
  <c r="Q92" i="2"/>
  <c r="Q53" i="2"/>
  <c r="Q57" i="2"/>
  <c r="Q283" i="2"/>
  <c r="Q288" i="2"/>
  <c r="Q71" i="2"/>
  <c r="Q332" i="2"/>
  <c r="Q168" i="2"/>
  <c r="Q245" i="2"/>
  <c r="Q172" i="2"/>
  <c r="Q241" i="2"/>
  <c r="Q334" i="2"/>
  <c r="Q142" i="2"/>
  <c r="Q135" i="2"/>
  <c r="Q174" i="2"/>
  <c r="Q21" i="2"/>
  <c r="Q226" i="2"/>
  <c r="Q319" i="2"/>
  <c r="Q98" i="2"/>
  <c r="Q163" i="2"/>
  <c r="Q265" i="2"/>
  <c r="Q327" i="2"/>
  <c r="Q59" i="2"/>
  <c r="Q212" i="2"/>
  <c r="Q153" i="2"/>
  <c r="Q207" i="2"/>
  <c r="Q285" i="2"/>
  <c r="Q116" i="2"/>
  <c r="Q250" i="2"/>
  <c r="Q103" i="2"/>
  <c r="Q165" i="2"/>
  <c r="Q79" i="2"/>
  <c r="Q99" i="2"/>
  <c r="Q85" i="2"/>
  <c r="Q162" i="2"/>
  <c r="Q24" i="2"/>
  <c r="Q266" i="2"/>
  <c r="Q161" i="2"/>
  <c r="Q260" i="2"/>
  <c r="Q122" i="2"/>
  <c r="Q84" i="2"/>
  <c r="Q313" i="2"/>
  <c r="Q197" i="2"/>
  <c r="Q315" i="2"/>
  <c r="Q101" i="2"/>
  <c r="Q76" i="2"/>
  <c r="Q147" i="2"/>
  <c r="Q113" i="2"/>
  <c r="Q72" i="2"/>
  <c r="Q242" i="2"/>
  <c r="Q271" i="2"/>
  <c r="Q36" i="2"/>
  <c r="Q105" i="2"/>
  <c r="Q149" i="2"/>
  <c r="Q30" i="2"/>
  <c r="Q188" i="2"/>
  <c r="Q324" i="2"/>
  <c r="Q223" i="2"/>
  <c r="Q60" i="2"/>
  <c r="Q233" i="2"/>
  <c r="Q309" i="2"/>
  <c r="Q133" i="2"/>
  <c r="Q303" i="2"/>
  <c r="Q128" i="2"/>
  <c r="Q248" i="2"/>
  <c r="Q48" i="2"/>
  <c r="Q193" i="2"/>
  <c r="Q246" i="2"/>
  <c r="Q204" i="2"/>
  <c r="Q329" i="2"/>
  <c r="Q254" i="2"/>
  <c r="Q108" i="2"/>
  <c r="Q209" i="2"/>
  <c r="Q117" i="2"/>
  <c r="Q74" i="2"/>
  <c r="Q314" i="2"/>
  <c r="Q279" i="2"/>
  <c r="Q82" i="2"/>
  <c r="Q88" i="2"/>
  <c r="Q171" i="2"/>
  <c r="Q109" i="2"/>
  <c r="Q278" i="2"/>
  <c r="Q164" i="2"/>
  <c r="Q119" i="2"/>
  <c r="Q34" i="2"/>
  <c r="Q112" i="2"/>
  <c r="Q189" i="2"/>
  <c r="Q227" i="2"/>
  <c r="Q183" i="2"/>
  <c r="Q65" i="2"/>
  <c r="Q321" i="2"/>
  <c r="Q23" i="2"/>
  <c r="Q251" i="2"/>
  <c r="Q264" i="2"/>
  <c r="Q277" i="2"/>
  <c r="Q300" i="2"/>
  <c r="Q125" i="2"/>
  <c r="Q136" i="2"/>
  <c r="Q151" i="2"/>
  <c r="Q217" i="2"/>
  <c r="Q206" i="2"/>
  <c r="Q220" i="2"/>
  <c r="Q40" i="2"/>
  <c r="Q49" i="2"/>
  <c r="Q159" i="2"/>
  <c r="Q310" i="2"/>
  <c r="Q211" i="2"/>
  <c r="Q231" i="2"/>
  <c r="Q134" i="2"/>
  <c r="Q240" i="2"/>
  <c r="Q317" i="2"/>
  <c r="Q218" i="2"/>
  <c r="Q238" i="2"/>
  <c r="Q276" i="2"/>
  <c r="Q320" i="2"/>
  <c r="Q69" i="2"/>
  <c r="Q170" i="2"/>
  <c r="Q199" i="2"/>
  <c r="Q25" i="2"/>
  <c r="Q259" i="2"/>
  <c r="Q336" i="2"/>
  <c r="Q47" i="2"/>
  <c r="Q308" i="2"/>
  <c r="Q216" i="2"/>
  <c r="Q229" i="2"/>
  <c r="Q145" i="2"/>
  <c r="Q224" i="2"/>
  <c r="Q169" i="2"/>
  <c r="Q111" i="2"/>
  <c r="Q44" i="2"/>
  <c r="Q77" i="2"/>
  <c r="Q182" i="2"/>
  <c r="Q201" i="2"/>
  <c r="Q86" i="2"/>
  <c r="Q335" i="2"/>
  <c r="Q186" i="2"/>
  <c r="Q58" i="2"/>
  <c r="Q316" i="2"/>
  <c r="Q287" i="2"/>
  <c r="Q297" i="2"/>
  <c r="Q274" i="2"/>
  <c r="Q180" i="2"/>
  <c r="Q50" i="2"/>
  <c r="Q333" i="2"/>
  <c r="Q200" i="2"/>
  <c r="Q148" i="2"/>
  <c r="Q262" i="2"/>
  <c r="Q156" i="2"/>
  <c r="Q96" i="2"/>
  <c r="Q91" i="2"/>
  <c r="Q214" i="2"/>
  <c r="Q167" i="2"/>
  <c r="Q177" i="2"/>
  <c r="Q141" i="2"/>
  <c r="Q150" i="2"/>
  <c r="Q43" i="2"/>
  <c r="Q140" i="2"/>
  <c r="Q179" i="2"/>
  <c r="Q221" i="2"/>
  <c r="Q129" i="2"/>
  <c r="Q114" i="2"/>
  <c r="Q41" i="2"/>
  <c r="Q301" i="2"/>
  <c r="Q294" i="2"/>
  <c r="Q304" i="2"/>
  <c r="Q282" i="2"/>
  <c r="Q243" i="2"/>
  <c r="Q61" i="2"/>
  <c r="Q263" i="2"/>
  <c r="Q178" i="2"/>
  <c r="Q75" i="2"/>
  <c r="Q280" i="2"/>
  <c r="Q31" i="2"/>
  <c r="Q195" i="2"/>
  <c r="Q115" i="2"/>
  <c r="Q87" i="2"/>
  <c r="Q230" i="2"/>
  <c r="Q127" i="2"/>
  <c r="Q257" i="2"/>
  <c r="Q292" i="2"/>
  <c r="Q213" i="2"/>
  <c r="Q273" i="2"/>
  <c r="Q102" i="2"/>
  <c r="Q146" i="2"/>
  <c r="Q244" i="2"/>
  <c r="Q184" i="2"/>
  <c r="Q298" i="2"/>
  <c r="Q228" i="2"/>
  <c r="Q80" i="2"/>
  <c r="Q291" i="2"/>
  <c r="Q318" i="2"/>
  <c r="Q190" i="2"/>
  <c r="Q275" i="2"/>
  <c r="Q52" i="2"/>
  <c r="Q33" i="2"/>
  <c r="Q144" i="2"/>
  <c r="Q90" i="2"/>
  <c r="Q286" i="2"/>
  <c r="Q236" i="2"/>
  <c r="Q123" i="2"/>
  <c r="Q256" i="2"/>
  <c r="Q306" i="2"/>
  <c r="Q293" i="2"/>
  <c r="Q29" i="2"/>
  <c r="Q93" i="2"/>
  <c r="Q28" i="2"/>
  <c r="Q104" i="2"/>
  <c r="Q215" i="2"/>
  <c r="Q194" i="2"/>
  <c r="Q255" i="2"/>
  <c r="Q289" i="2"/>
  <c r="Q139" i="2"/>
  <c r="Q78" i="2"/>
  <c r="Q323" i="2"/>
  <c r="Q143" i="2"/>
  <c r="Q181" i="2"/>
  <c r="Q239" i="2"/>
  <c r="Q253" i="2"/>
  <c r="Q39" i="2"/>
  <c r="Q272" i="2"/>
  <c r="O167" i="3"/>
  <c r="O34" i="3"/>
  <c r="O39" i="3"/>
  <c r="O181" i="3"/>
  <c r="O24" i="3"/>
  <c r="O57" i="3"/>
  <c r="O107" i="3"/>
  <c r="O161" i="3"/>
  <c r="O222" i="3"/>
  <c r="O47" i="3"/>
  <c r="O189" i="3"/>
  <c r="O115" i="3"/>
  <c r="O169" i="3"/>
  <c r="O230" i="3"/>
  <c r="O55" i="3"/>
  <c r="O197" i="3"/>
  <c r="O123" i="3"/>
  <c r="O177" i="3"/>
  <c r="O238" i="3"/>
  <c r="O63" i="3"/>
  <c r="O205" i="3"/>
  <c r="O131" i="3"/>
  <c r="O185" i="3"/>
  <c r="O246" i="3"/>
  <c r="O135" i="3"/>
  <c r="O277" i="3"/>
  <c r="O60" i="3"/>
  <c r="O257" i="3"/>
  <c r="O231" i="3"/>
  <c r="O207" i="3"/>
  <c r="O76" i="3"/>
  <c r="O130" i="3"/>
  <c r="O329" i="3"/>
  <c r="O206" i="3"/>
  <c r="O215" i="3"/>
  <c r="O84" i="3"/>
  <c r="O138" i="3"/>
  <c r="O337" i="3"/>
  <c r="O309" i="3"/>
  <c r="O152" i="3"/>
  <c r="O35" i="3"/>
  <c r="O203" i="3"/>
  <c r="O82" i="3"/>
  <c r="O78" i="3"/>
  <c r="O117" i="3"/>
  <c r="O90" i="3"/>
  <c r="O30" i="3"/>
  <c r="O262" i="3"/>
  <c r="O158" i="3"/>
  <c r="O300" i="3"/>
  <c r="O105" i="3"/>
  <c r="O335" i="3"/>
  <c r="O183" i="3"/>
  <c r="O116" i="3"/>
  <c r="O234" i="3"/>
  <c r="O176" i="3"/>
  <c r="O323" i="3"/>
  <c r="O141" i="3"/>
  <c r="O52" i="3"/>
  <c r="O313" i="3"/>
  <c r="O198" i="3"/>
  <c r="O25" i="3"/>
  <c r="O324" i="3"/>
  <c r="O129" i="3"/>
  <c r="O254" i="3"/>
  <c r="O64" i="3"/>
  <c r="O204" i="3"/>
  <c r="O322" i="3"/>
  <c r="O211" i="3"/>
  <c r="O23" i="3"/>
  <c r="O229" i="3"/>
  <c r="O74" i="3"/>
  <c r="O80" i="3"/>
  <c r="O270" i="3"/>
  <c r="O284" i="3"/>
  <c r="O31" i="3"/>
  <c r="O325" i="3"/>
  <c r="O22" i="3"/>
  <c r="O245" i="3"/>
  <c r="O154" i="3"/>
  <c r="O96" i="3"/>
  <c r="O303" i="3"/>
  <c r="O65" i="3"/>
  <c r="O51" i="3"/>
  <c r="O233" i="3"/>
  <c r="O296" i="3"/>
  <c r="O40" i="3"/>
  <c r="O180" i="3"/>
  <c r="O298" i="3"/>
  <c r="O240" i="3"/>
  <c r="O304" i="3"/>
  <c r="O269" i="3"/>
  <c r="O114" i="3"/>
  <c r="O54" i="3"/>
  <c r="O171" i="3"/>
  <c r="O85" i="3"/>
  <c r="O75" i="3"/>
  <c r="O193" i="3"/>
  <c r="O187" i="3"/>
  <c r="O126" i="3"/>
  <c r="O268" i="3"/>
  <c r="O69" i="3"/>
  <c r="O318" i="3"/>
  <c r="O87" i="3"/>
  <c r="O293" i="3"/>
  <c r="O202" i="3"/>
  <c r="O144" i="3"/>
  <c r="O264" i="3"/>
  <c r="O21" i="3"/>
  <c r="O173" i="3"/>
  <c r="O159" i="3"/>
  <c r="O315" i="3"/>
  <c r="O100" i="3"/>
  <c r="O218" i="3"/>
  <c r="O160" i="3"/>
  <c r="O283" i="3"/>
  <c r="O125" i="3"/>
  <c r="O36" i="3"/>
  <c r="O297" i="3"/>
  <c r="O326" i="3"/>
  <c r="O102" i="3"/>
  <c r="O244" i="3"/>
  <c r="O45" i="3"/>
  <c r="O301" i="3"/>
  <c r="O127" i="3"/>
  <c r="O58" i="3"/>
  <c r="O178" i="3"/>
  <c r="O120" i="3"/>
  <c r="O182" i="3"/>
  <c r="O149" i="3"/>
  <c r="O139" i="3"/>
  <c r="O321" i="3"/>
  <c r="O235" i="3"/>
  <c r="O33" i="3"/>
  <c r="O332" i="3"/>
  <c r="O137" i="3"/>
  <c r="O287" i="3"/>
  <c r="O151" i="3"/>
  <c r="O148" i="3"/>
  <c r="O266" i="3"/>
  <c r="O208" i="3"/>
  <c r="O271" i="3"/>
  <c r="O216" i="3"/>
  <c r="O99" i="3"/>
  <c r="O26" i="3"/>
  <c r="O156" i="3"/>
  <c r="O164" i="3"/>
  <c r="O282" i="3"/>
  <c r="O224" i="3"/>
  <c r="O286" i="3"/>
  <c r="O253" i="3"/>
  <c r="O98" i="3"/>
  <c r="O38" i="3"/>
  <c r="O267" i="3"/>
  <c r="O166" i="3"/>
  <c r="O308" i="3"/>
  <c r="O113" i="3"/>
  <c r="O195" i="3"/>
  <c r="O191" i="3"/>
  <c r="O124" i="3"/>
  <c r="O242" i="3"/>
  <c r="O184" i="3"/>
  <c r="O327" i="3"/>
  <c r="O213" i="3"/>
  <c r="O122" i="3"/>
  <c r="O62" i="3"/>
  <c r="O179" i="3"/>
  <c r="O93" i="3"/>
  <c r="O228" i="3"/>
  <c r="O29" i="3"/>
  <c r="O294" i="3"/>
  <c r="O111" i="3"/>
  <c r="O42" i="3"/>
  <c r="O162" i="3"/>
  <c r="O104" i="3"/>
  <c r="O310" i="3"/>
  <c r="O73" i="3"/>
  <c r="O59" i="3"/>
  <c r="O241" i="3"/>
  <c r="O302" i="3"/>
  <c r="O48" i="3"/>
  <c r="O188" i="3"/>
  <c r="O306" i="3"/>
  <c r="O248" i="3"/>
  <c r="O71" i="3"/>
  <c r="O66" i="3"/>
  <c r="O186" i="3"/>
  <c r="O128" i="3"/>
  <c r="O227" i="3"/>
  <c r="O157" i="3"/>
  <c r="O86" i="3"/>
  <c r="O43" i="3"/>
  <c r="O225" i="3"/>
  <c r="O295" i="3"/>
  <c r="O32" i="3"/>
  <c r="O172" i="3"/>
  <c r="O290" i="3"/>
  <c r="O232" i="3"/>
  <c r="O291" i="3"/>
  <c r="O261" i="3"/>
  <c r="O106" i="3"/>
  <c r="O46" i="3"/>
  <c r="O333" i="3"/>
  <c r="O174" i="3"/>
  <c r="O316" i="3"/>
  <c r="O121" i="3"/>
  <c r="O214" i="3"/>
  <c r="O56" i="3"/>
  <c r="O196" i="3"/>
  <c r="O314" i="3"/>
  <c r="O256" i="3"/>
  <c r="O79" i="3"/>
  <c r="O285" i="3"/>
  <c r="O194" i="3"/>
  <c r="O136" i="3"/>
  <c r="O263" i="3"/>
  <c r="O101" i="3"/>
  <c r="O91" i="3"/>
  <c r="O209" i="3"/>
  <c r="O247" i="3"/>
  <c r="O275" i="3"/>
  <c r="O280" i="3"/>
  <c r="O163" i="3"/>
  <c r="O92" i="3"/>
  <c r="O292" i="3"/>
  <c r="O28" i="3"/>
  <c r="O236" i="3"/>
  <c r="O50" i="3"/>
  <c r="O77" i="3"/>
  <c r="O118" i="3"/>
  <c r="O143" i="3"/>
  <c r="O265" i="3"/>
  <c r="O134" i="3"/>
  <c r="O81" i="3"/>
  <c r="O220" i="3"/>
  <c r="O95" i="3"/>
  <c r="O88" i="3"/>
  <c r="O319" i="3"/>
  <c r="O299" i="3"/>
  <c r="O112" i="3"/>
  <c r="O249" i="3"/>
  <c r="O61" i="3"/>
  <c r="O147" i="3"/>
  <c r="O243" i="3"/>
  <c r="O276" i="3"/>
  <c r="O328" i="3"/>
  <c r="O109" i="3"/>
  <c r="O255" i="3"/>
  <c r="O289" i="3"/>
  <c r="O317" i="3"/>
  <c r="O110" i="3"/>
  <c r="O260" i="3"/>
  <c r="O68" i="3"/>
  <c r="O72" i="3"/>
  <c r="O273" i="3"/>
  <c r="O89" i="3"/>
  <c r="O210" i="3"/>
  <c r="O175" i="3"/>
  <c r="O133" i="3"/>
  <c r="O67" i="3"/>
  <c r="O192" i="3"/>
  <c r="O201" i="3"/>
  <c r="O165" i="3"/>
  <c r="O288" i="3"/>
  <c r="O153" i="3"/>
  <c r="O108" i="3"/>
  <c r="O170" i="3"/>
  <c r="O307" i="3"/>
  <c r="O334" i="3"/>
  <c r="O200" i="3"/>
  <c r="O27" i="3"/>
  <c r="O142" i="3"/>
  <c r="O217" i="3"/>
  <c r="O150" i="3"/>
  <c r="O37" i="3"/>
  <c r="O336" i="3"/>
  <c r="O199" i="3"/>
  <c r="O140" i="3"/>
  <c r="O190" i="3"/>
  <c r="O330" i="3"/>
  <c r="O49" i="3"/>
  <c r="O223" i="3"/>
  <c r="O331" i="3"/>
  <c r="O252" i="3"/>
  <c r="O258" i="3"/>
  <c r="O279" i="3"/>
  <c r="O259" i="3"/>
  <c r="O94" i="3"/>
  <c r="O53" i="3"/>
  <c r="O70" i="3"/>
  <c r="O251" i="3"/>
  <c r="O226" i="3"/>
  <c r="O312" i="3"/>
  <c r="O239" i="3"/>
  <c r="O274" i="3"/>
  <c r="O168" i="3"/>
  <c r="O132" i="3"/>
  <c r="O219" i="3"/>
  <c r="O278" i="3"/>
  <c r="O44" i="3"/>
  <c r="O311" i="3"/>
  <c r="O212" i="3"/>
  <c r="O237" i="3"/>
  <c r="O250" i="3"/>
  <c r="O146" i="3"/>
  <c r="O221" i="3"/>
  <c r="O103" i="3"/>
  <c r="O41" i="3"/>
  <c r="O97" i="3"/>
  <c r="O155" i="3"/>
  <c r="O281" i="3"/>
  <c r="O119" i="3"/>
  <c r="O305" i="3"/>
  <c r="O320" i="3"/>
  <c r="O83" i="3"/>
  <c r="O145" i="3"/>
  <c r="O272" i="3"/>
  <c r="O144" i="2"/>
  <c r="O73" i="2"/>
  <c r="O25" i="2"/>
  <c r="O317" i="2"/>
  <c r="O259" i="2"/>
  <c r="O170" i="2"/>
  <c r="O86" i="2"/>
  <c r="O38" i="2"/>
  <c r="O325" i="2"/>
  <c r="O267" i="2"/>
  <c r="O90" i="2"/>
  <c r="O177" i="2"/>
  <c r="O143" i="2"/>
  <c r="O104" i="2"/>
  <c r="O44" i="2"/>
  <c r="O98" i="2"/>
  <c r="O185" i="2"/>
  <c r="O152" i="2"/>
  <c r="O117" i="2"/>
  <c r="O55" i="2"/>
  <c r="O106" i="2"/>
  <c r="O193" i="2"/>
  <c r="O167" i="2"/>
  <c r="O120" i="2"/>
  <c r="O69" i="2"/>
  <c r="O75" i="2"/>
  <c r="O265" i="2"/>
  <c r="O239" i="2"/>
  <c r="O51" i="2"/>
  <c r="O241" i="2"/>
  <c r="O215" i="2"/>
  <c r="O189" i="2"/>
  <c r="O126" i="2"/>
  <c r="O59" i="2"/>
  <c r="O249" i="2"/>
  <c r="O223" i="2"/>
  <c r="O197" i="2"/>
  <c r="O130" i="2"/>
  <c r="O67" i="2"/>
  <c r="O257" i="2"/>
  <c r="O231" i="2"/>
  <c r="O205" i="2"/>
  <c r="O154" i="2"/>
  <c r="O45" i="2"/>
  <c r="O329" i="2"/>
  <c r="O303" i="2"/>
  <c r="O277" i="2"/>
  <c r="O219" i="2"/>
  <c r="O194" i="2"/>
  <c r="O121" i="2"/>
  <c r="O312" i="2"/>
  <c r="O41" i="2"/>
  <c r="O34" i="2"/>
  <c r="O256" i="2"/>
  <c r="O261" i="2"/>
  <c r="O116" i="2"/>
  <c r="O321" i="2"/>
  <c r="O161" i="2"/>
  <c r="O204" i="2"/>
  <c r="O186" i="2"/>
  <c r="O272" i="2"/>
  <c r="O53" i="2"/>
  <c r="O81" i="2"/>
  <c r="O57" i="2"/>
  <c r="O131" i="2"/>
  <c r="O77" i="2"/>
  <c r="O308" i="2"/>
  <c r="O291" i="2"/>
  <c r="O266" i="2"/>
  <c r="O224" i="2"/>
  <c r="O182" i="2"/>
  <c r="O107" i="2"/>
  <c r="O24" i="2"/>
  <c r="O274" i="2"/>
  <c r="O232" i="2"/>
  <c r="O190" i="2"/>
  <c r="O123" i="2"/>
  <c r="O96" i="2"/>
  <c r="O326" i="2"/>
  <c r="O233" i="2"/>
  <c r="O187" i="2"/>
  <c r="O149" i="2"/>
  <c r="O226" i="2"/>
  <c r="O76" i="2"/>
  <c r="O139" i="2"/>
  <c r="O129" i="2"/>
  <c r="O320" i="2"/>
  <c r="O54" i="2"/>
  <c r="O42" i="2"/>
  <c r="O99" i="2"/>
  <c r="O222" i="2"/>
  <c r="O276" i="2"/>
  <c r="O250" i="2"/>
  <c r="O336" i="2"/>
  <c r="O134" i="2"/>
  <c r="O157" i="2"/>
  <c r="O258" i="2"/>
  <c r="O216" i="2"/>
  <c r="O174" i="2"/>
  <c r="O93" i="2"/>
  <c r="O80" i="2"/>
  <c r="O330" i="2"/>
  <c r="O288" i="2"/>
  <c r="O246" i="2"/>
  <c r="O164" i="2"/>
  <c r="O88" i="2"/>
  <c r="O21" i="2"/>
  <c r="O296" i="2"/>
  <c r="O254" i="2"/>
  <c r="O172" i="2"/>
  <c r="O33" i="2"/>
  <c r="O252" i="2"/>
  <c r="O207" i="2"/>
  <c r="O95" i="2"/>
  <c r="O29" i="2"/>
  <c r="O135" i="2"/>
  <c r="O206" i="2"/>
  <c r="O195" i="2"/>
  <c r="O60" i="2"/>
  <c r="O158" i="2"/>
  <c r="O268" i="2"/>
  <c r="O242" i="2"/>
  <c r="O328" i="2"/>
  <c r="O269" i="2"/>
  <c r="O64" i="2"/>
  <c r="O147" i="2"/>
  <c r="O63" i="2"/>
  <c r="O79" i="2"/>
  <c r="O132" i="2"/>
  <c r="O150" i="2"/>
  <c r="O119" i="2"/>
  <c r="O65" i="2"/>
  <c r="O292" i="2"/>
  <c r="O27" i="2"/>
  <c r="O217" i="2"/>
  <c r="O191" i="2"/>
  <c r="O165" i="2"/>
  <c r="O102" i="2"/>
  <c r="O35" i="2"/>
  <c r="O225" i="2"/>
  <c r="O199" i="2"/>
  <c r="O173" i="2"/>
  <c r="O111" i="2"/>
  <c r="O180" i="2"/>
  <c r="O137" i="2"/>
  <c r="O113" i="2"/>
  <c r="O309" i="2"/>
  <c r="O282" i="2"/>
  <c r="O100" i="2"/>
  <c r="O184" i="2"/>
  <c r="O334" i="2"/>
  <c r="O48" i="2"/>
  <c r="O313" i="2"/>
  <c r="O278" i="2"/>
  <c r="O331" i="2"/>
  <c r="O71" i="2"/>
  <c r="O295" i="2"/>
  <c r="O68" i="2"/>
  <c r="O50" i="2"/>
  <c r="O115" i="2"/>
  <c r="O230" i="2"/>
  <c r="O212" i="2"/>
  <c r="O122" i="2"/>
  <c r="O273" i="2"/>
  <c r="O247" i="2"/>
  <c r="O221" i="2"/>
  <c r="O163" i="2"/>
  <c r="O70" i="2"/>
  <c r="O36" i="2"/>
  <c r="O319" i="2"/>
  <c r="O293" i="2"/>
  <c r="O235" i="2"/>
  <c r="O84" i="2"/>
  <c r="O47" i="2"/>
  <c r="O327" i="2"/>
  <c r="O301" i="2"/>
  <c r="O243" i="2"/>
  <c r="O133" i="2"/>
  <c r="O30" i="2"/>
  <c r="O271" i="2"/>
  <c r="O218" i="2"/>
  <c r="O198" i="2"/>
  <c r="O290" i="2"/>
  <c r="O188" i="2"/>
  <c r="O87" i="2"/>
  <c r="O31" i="2"/>
  <c r="O286" i="2"/>
  <c r="O314" i="2"/>
  <c r="O213" i="2"/>
  <c r="O322" i="2"/>
  <c r="O238" i="2"/>
  <c r="O140" i="2"/>
  <c r="O37" i="2"/>
  <c r="O236" i="2"/>
  <c r="O112" i="2"/>
  <c r="O318" i="2"/>
  <c r="O304" i="2"/>
  <c r="O181" i="2"/>
  <c r="O315" i="2"/>
  <c r="O46" i="2"/>
  <c r="O260" i="2"/>
  <c r="O287" i="2"/>
  <c r="O178" i="2"/>
  <c r="O39" i="2"/>
  <c r="O85" i="2"/>
  <c r="O228" i="2"/>
  <c r="O97" i="2"/>
  <c r="O302" i="2"/>
  <c r="O66" i="2"/>
  <c r="O125" i="2"/>
  <c r="O300" i="2"/>
  <c r="O159" i="2"/>
  <c r="O92" i="2"/>
  <c r="O262" i="2"/>
  <c r="O118" i="2"/>
  <c r="O32" i="2"/>
  <c r="O279" i="2"/>
  <c r="O234" i="2"/>
  <c r="O142" i="2"/>
  <c r="O200" i="2"/>
  <c r="O211" i="2"/>
  <c r="O110" i="2"/>
  <c r="O283" i="2"/>
  <c r="O280" i="2"/>
  <c r="O160" i="2"/>
  <c r="O109" i="2"/>
  <c r="O310" i="2"/>
  <c r="O148" i="2"/>
  <c r="O49" i="2"/>
  <c r="O244" i="2"/>
  <c r="O82" i="2"/>
  <c r="O61" i="2"/>
  <c r="O40" i="2"/>
  <c r="O270" i="2"/>
  <c r="O138" i="2"/>
  <c r="O203" i="2"/>
  <c r="O103" i="2"/>
  <c r="O124" i="2"/>
  <c r="O166" i="2"/>
  <c r="O58" i="2"/>
  <c r="O183" i="2"/>
  <c r="O94" i="2"/>
  <c r="O281" i="2"/>
  <c r="O229" i="2"/>
  <c r="O105" i="2"/>
  <c r="O263" i="2"/>
  <c r="O179" i="2"/>
  <c r="O101" i="2"/>
  <c r="O251" i="2"/>
  <c r="O108" i="2"/>
  <c r="O141" i="2"/>
  <c r="O208" i="2"/>
  <c r="O22" i="2"/>
  <c r="O202" i="2"/>
  <c r="O299" i="2"/>
  <c r="O332" i="2"/>
  <c r="O245" i="2"/>
  <c r="O298" i="2"/>
  <c r="O264" i="2"/>
  <c r="O175" i="2"/>
  <c r="O23" i="2"/>
  <c r="O153" i="2"/>
  <c r="O74" i="2"/>
  <c r="O324" i="2"/>
  <c r="O335" i="2"/>
  <c r="O26" i="2"/>
  <c r="O192" i="2"/>
  <c r="O52" i="2"/>
  <c r="O294" i="2"/>
  <c r="O311" i="2"/>
  <c r="O162" i="2"/>
  <c r="O210" i="2"/>
  <c r="O307" i="2"/>
  <c r="O176" i="2"/>
  <c r="O305" i="2"/>
  <c r="O214" i="2"/>
  <c r="O333" i="2"/>
  <c r="O151" i="2"/>
  <c r="O136" i="2"/>
  <c r="O255" i="2"/>
  <c r="O289" i="2"/>
  <c r="O156" i="2"/>
  <c r="O240" i="2"/>
  <c r="O248" i="2"/>
  <c r="O28" i="2"/>
  <c r="O145" i="2"/>
  <c r="O284" i="2"/>
  <c r="O285" i="2"/>
  <c r="O89" i="2"/>
  <c r="O168" i="2"/>
  <c r="O62" i="2"/>
  <c r="O128" i="2"/>
  <c r="O253" i="2"/>
  <c r="O56" i="2"/>
  <c r="O114" i="2"/>
  <c r="O83" i="2"/>
  <c r="O227" i="2"/>
  <c r="O316" i="2"/>
  <c r="O146" i="2"/>
  <c r="O43" i="2"/>
  <c r="O323" i="2"/>
  <c r="O91" i="2"/>
  <c r="O196" i="2"/>
  <c r="O78" i="2"/>
  <c r="O72" i="2"/>
  <c r="O169" i="2"/>
  <c r="O155" i="2"/>
  <c r="O237" i="2"/>
  <c r="O275" i="2"/>
  <c r="O209" i="2"/>
  <c r="O171" i="2"/>
  <c r="O306" i="2"/>
  <c r="O201" i="2"/>
  <c r="O220" i="2"/>
  <c r="O127" i="2"/>
  <c r="O297" i="2"/>
  <c r="E14" i="1"/>
  <c r="Q167" i="3"/>
  <c r="Q77" i="3"/>
  <c r="Q115" i="3"/>
  <c r="Q216" i="3"/>
  <c r="Q177" i="3"/>
  <c r="Q46" i="3"/>
  <c r="Q84" i="3"/>
  <c r="Q275" i="3"/>
  <c r="Q232" i="3"/>
  <c r="Q61" i="3"/>
  <c r="Q149" i="3"/>
  <c r="Q42" i="3"/>
  <c r="Q145" i="3"/>
  <c r="Q295" i="3"/>
  <c r="Q68" i="3"/>
  <c r="Q142" i="3"/>
  <c r="Q180" i="3"/>
  <c r="Q58" i="3"/>
  <c r="Q192" i="3"/>
  <c r="Q69" i="3"/>
  <c r="Q302" i="3"/>
  <c r="Q25" i="3"/>
  <c r="Q218" i="3"/>
  <c r="Q89" i="3"/>
  <c r="Q126" i="3"/>
  <c r="Q332" i="3"/>
  <c r="Q208" i="3"/>
  <c r="Q60" i="3"/>
  <c r="Q81" i="3"/>
  <c r="Q270" i="3"/>
  <c r="Q179" i="3"/>
  <c r="Q248" i="3"/>
  <c r="Q199" i="3"/>
  <c r="Q148" i="3"/>
  <c r="Q154" i="3"/>
  <c r="Q52" i="3"/>
  <c r="Q76" i="3"/>
  <c r="Q330" i="3"/>
  <c r="Q152" i="3"/>
  <c r="Q71" i="3"/>
  <c r="Q283" i="3"/>
  <c r="Q197" i="3"/>
  <c r="Q175" i="3"/>
  <c r="Q100" i="3"/>
  <c r="Q146" i="3"/>
  <c r="Q313" i="3"/>
  <c r="Q271" i="3"/>
  <c r="Q196" i="3"/>
  <c r="Q242" i="3"/>
  <c r="Q35" i="3"/>
  <c r="Q86" i="3"/>
  <c r="Q292" i="3"/>
  <c r="Q245" i="3"/>
  <c r="Q137" i="3"/>
  <c r="Q182" i="3"/>
  <c r="Q73" i="3"/>
  <c r="Q321" i="3"/>
  <c r="Q120" i="3"/>
  <c r="Q39" i="3"/>
  <c r="Q251" i="3"/>
  <c r="Q305" i="3"/>
  <c r="Q72" i="3"/>
  <c r="Q327" i="3"/>
  <c r="Q200" i="3"/>
  <c r="Q309" i="3"/>
  <c r="Q209" i="3"/>
  <c r="Q334" i="3"/>
  <c r="Q243" i="3"/>
  <c r="Q312" i="3"/>
  <c r="Q263" i="3"/>
  <c r="Q212" i="3"/>
  <c r="Q298" i="3"/>
  <c r="Q144" i="3"/>
  <c r="Q164" i="3"/>
  <c r="Q213" i="3"/>
  <c r="Q79" i="3"/>
  <c r="Q157" i="3"/>
  <c r="Q50" i="3"/>
  <c r="Q173" i="3"/>
  <c r="Q255" i="3"/>
  <c r="Q188" i="3"/>
  <c r="Q234" i="3"/>
  <c r="Q27" i="3"/>
  <c r="Q70" i="3"/>
  <c r="Q284" i="3"/>
  <c r="Q237" i="3"/>
  <c r="Q129" i="3"/>
  <c r="Q166" i="3"/>
  <c r="Q65" i="3"/>
  <c r="Q314" i="3"/>
  <c r="Q225" i="3"/>
  <c r="Q262" i="3"/>
  <c r="Q155" i="3"/>
  <c r="Q256" i="3"/>
  <c r="Q45" i="3"/>
  <c r="Q125" i="3"/>
  <c r="Q331" i="3"/>
  <c r="Q329" i="3"/>
  <c r="Q114" i="3"/>
  <c r="Q67" i="3"/>
  <c r="Q44" i="3"/>
  <c r="Q136" i="3"/>
  <c r="Q141" i="3"/>
  <c r="Q307" i="3"/>
  <c r="Q43" i="3"/>
  <c r="Q110" i="3"/>
  <c r="Q276" i="3"/>
  <c r="Q253" i="3"/>
  <c r="Q151" i="3"/>
  <c r="Q252" i="3"/>
  <c r="Q288" i="3"/>
  <c r="Q159" i="3"/>
  <c r="Q92" i="3"/>
  <c r="Q138" i="3"/>
  <c r="Q306" i="3"/>
  <c r="Q62" i="3"/>
  <c r="Q268" i="3"/>
  <c r="Q229" i="3"/>
  <c r="Q121" i="3"/>
  <c r="Q158" i="3"/>
  <c r="Q49" i="3"/>
  <c r="Q311" i="3"/>
  <c r="Q217" i="3"/>
  <c r="Q254" i="3"/>
  <c r="Q139" i="3"/>
  <c r="Q249" i="3"/>
  <c r="Q112" i="3"/>
  <c r="Q31" i="3"/>
  <c r="Q235" i="3"/>
  <c r="Q296" i="3"/>
  <c r="Q127" i="3"/>
  <c r="Q64" i="3"/>
  <c r="Q106" i="3"/>
  <c r="Q290" i="3"/>
  <c r="Q293" i="3"/>
  <c r="Q118" i="3"/>
  <c r="Q286" i="3"/>
  <c r="Q37" i="3"/>
  <c r="Q56" i="3"/>
  <c r="Q122" i="3"/>
  <c r="Q113" i="3"/>
  <c r="Q174" i="3"/>
  <c r="Q83" i="3"/>
  <c r="Q280" i="3"/>
  <c r="Q239" i="3"/>
  <c r="Q99" i="3"/>
  <c r="Q184" i="3"/>
  <c r="Q247" i="3"/>
  <c r="Q172" i="3"/>
  <c r="Q226" i="3"/>
  <c r="Q105" i="3"/>
  <c r="Q150" i="3"/>
  <c r="Q41" i="3"/>
  <c r="Q273" i="3"/>
  <c r="Q201" i="3"/>
  <c r="Q246" i="3"/>
  <c r="Q131" i="3"/>
  <c r="Q241" i="3"/>
  <c r="Q96" i="3"/>
  <c r="Q23" i="3"/>
  <c r="Q227" i="3"/>
  <c r="Q269" i="3"/>
  <c r="Q29" i="3"/>
  <c r="Q117" i="3"/>
  <c r="Q323" i="3"/>
  <c r="Q322" i="3"/>
  <c r="Q215" i="3"/>
  <c r="Q140" i="3"/>
  <c r="Q194" i="3"/>
  <c r="Q53" i="3"/>
  <c r="Q223" i="3"/>
  <c r="Q324" i="3"/>
  <c r="Q171" i="3"/>
  <c r="Q231" i="3"/>
  <c r="Q244" i="3"/>
  <c r="Q250" i="3"/>
  <c r="Q104" i="3"/>
  <c r="Q47" i="3"/>
  <c r="Q211" i="3"/>
  <c r="Q289" i="3"/>
  <c r="Q214" i="3"/>
  <c r="Q267" i="3"/>
  <c r="Q303" i="3"/>
  <c r="Q134" i="3"/>
  <c r="Q33" i="3"/>
  <c r="Q221" i="3"/>
  <c r="Q80" i="3"/>
  <c r="Q318" i="3"/>
  <c r="Q203" i="3"/>
  <c r="Q205" i="3"/>
  <c r="Q176" i="3"/>
  <c r="Q93" i="3"/>
  <c r="Q299" i="3"/>
  <c r="Q297" i="3"/>
  <c r="Q111" i="3"/>
  <c r="Q40" i="3"/>
  <c r="Q82" i="3"/>
  <c r="Q285" i="3"/>
  <c r="Q207" i="3"/>
  <c r="Q132" i="3"/>
  <c r="Q178" i="3"/>
  <c r="Q59" i="3"/>
  <c r="Q102" i="3"/>
  <c r="Q316" i="3"/>
  <c r="Q272" i="3"/>
  <c r="Q34" i="3"/>
  <c r="Q202" i="3"/>
  <c r="Q161" i="3"/>
  <c r="Q128" i="3"/>
  <c r="Q57" i="3"/>
  <c r="Q109" i="3"/>
  <c r="Q38" i="3"/>
  <c r="Q185" i="3"/>
  <c r="Q233" i="3"/>
  <c r="Q123" i="3"/>
  <c r="Q183" i="3"/>
  <c r="Q282" i="3"/>
  <c r="Q315" i="3"/>
  <c r="Q94" i="3"/>
  <c r="Q153" i="3"/>
  <c r="Q264" i="3"/>
  <c r="Q236" i="3"/>
  <c r="Q103" i="3"/>
  <c r="Q325" i="3"/>
  <c r="Q26" i="3"/>
  <c r="Q187" i="3"/>
  <c r="Q310" i="3"/>
  <c r="Q160" i="3"/>
  <c r="Q240" i="3"/>
  <c r="Q108" i="3"/>
  <c r="Q191" i="3"/>
  <c r="Q319" i="3"/>
  <c r="Q300" i="3"/>
  <c r="Q190" i="3"/>
  <c r="Q133" i="3"/>
  <c r="Q91" i="3"/>
  <c r="Q78" i="3"/>
  <c r="Q36" i="3"/>
  <c r="Q90" i="3"/>
  <c r="Q130" i="3"/>
  <c r="Q260" i="3"/>
  <c r="Q87" i="3"/>
  <c r="Q274" i="3"/>
  <c r="Q219" i="3"/>
  <c r="Q279" i="3"/>
  <c r="Q320" i="3"/>
  <c r="Q98" i="3"/>
  <c r="Q278" i="3"/>
  <c r="Q333" i="3"/>
  <c r="Q281" i="3"/>
  <c r="Q304" i="3"/>
  <c r="Q169" i="3"/>
  <c r="Q107" i="3"/>
  <c r="Q291" i="3"/>
  <c r="Q162" i="3"/>
  <c r="Q258" i="3"/>
  <c r="Q181" i="3"/>
  <c r="Q143" i="3"/>
  <c r="Q168" i="3"/>
  <c r="Q294" i="3"/>
  <c r="Q195" i="3"/>
  <c r="Q66" i="3"/>
  <c r="Q266" i="3"/>
  <c r="Q51" i="3"/>
  <c r="Q28" i="3"/>
  <c r="Q156" i="3"/>
  <c r="Q238" i="3"/>
  <c r="Q210" i="3"/>
  <c r="Q335" i="3"/>
  <c r="Q88" i="3"/>
  <c r="Q21" i="3"/>
  <c r="Q287" i="3"/>
  <c r="Q228" i="3"/>
  <c r="Q301" i="3"/>
  <c r="Q206" i="3"/>
  <c r="Q24" i="3"/>
  <c r="Q336" i="3"/>
  <c r="Q193" i="3"/>
  <c r="Q95" i="3"/>
  <c r="Q101" i="3"/>
  <c r="Q48" i="3"/>
  <c r="Q75" i="3"/>
  <c r="Q198" i="3"/>
  <c r="Q261" i="3"/>
  <c r="Q85" i="3"/>
  <c r="Q204" i="3"/>
  <c r="Q328" i="3"/>
  <c r="Q277" i="3"/>
  <c r="Q165" i="3"/>
  <c r="Q170" i="3"/>
  <c r="Q257" i="3"/>
  <c r="Q116" i="3"/>
  <c r="Q97" i="3"/>
  <c r="Q326" i="3"/>
  <c r="Q220" i="3"/>
  <c r="Q55" i="3"/>
  <c r="Q337" i="3"/>
  <c r="Q224" i="3"/>
  <c r="Q63" i="3"/>
  <c r="Q308" i="3"/>
  <c r="Q230" i="3"/>
  <c r="Q265" i="3"/>
  <c r="Q119" i="3"/>
  <c r="Q186" i="3"/>
  <c r="Q189" i="3"/>
  <c r="Q22" i="3"/>
  <c r="Q135" i="3"/>
  <c r="Q32" i="3"/>
  <c r="Q163" i="3"/>
  <c r="Q147" i="3"/>
  <c r="Q74" i="3"/>
  <c r="Q30" i="3"/>
  <c r="Q222" i="3"/>
  <c r="Q317" i="3"/>
  <c r="Q259" i="3"/>
  <c r="Q54" i="3"/>
  <c r="Q124" i="3"/>
  <c r="O7" i="2"/>
  <c r="E4" i="2" s="1"/>
  <c r="P85" i="2"/>
  <c r="P48" i="2"/>
  <c r="P26" i="2"/>
  <c r="P286" i="2"/>
  <c r="P252" i="2"/>
  <c r="P96" i="2"/>
  <c r="P62" i="2"/>
  <c r="P39" i="2"/>
  <c r="P294" i="2"/>
  <c r="P260" i="2"/>
  <c r="P102" i="2"/>
  <c r="P74" i="2"/>
  <c r="P53" i="2"/>
  <c r="P302" i="2"/>
  <c r="P268" i="2"/>
  <c r="P108" i="2"/>
  <c r="P87" i="2"/>
  <c r="P64" i="2"/>
  <c r="P310" i="2"/>
  <c r="P276" i="2"/>
  <c r="P187" i="2"/>
  <c r="P169" i="2"/>
  <c r="P137" i="2"/>
  <c r="P69" i="2"/>
  <c r="P73" i="2"/>
  <c r="P259" i="2"/>
  <c r="P241" i="2"/>
  <c r="P207" i="2"/>
  <c r="P173" i="2"/>
  <c r="P141" i="2"/>
  <c r="P331" i="2"/>
  <c r="P313" i="2"/>
  <c r="P279" i="2"/>
  <c r="P245" i="2"/>
  <c r="P129" i="2"/>
  <c r="P106" i="2"/>
  <c r="P278" i="2"/>
  <c r="P211" i="2"/>
  <c r="P189" i="2"/>
  <c r="P157" i="2"/>
  <c r="P34" i="2"/>
  <c r="P329" i="2"/>
  <c r="P295" i="2"/>
  <c r="P261" i="2"/>
  <c r="P27" i="2"/>
  <c r="P47" i="2"/>
  <c r="P24" i="2"/>
  <c r="P303" i="2"/>
  <c r="P269" i="2"/>
  <c r="P35" i="2"/>
  <c r="P61" i="2"/>
  <c r="P38" i="2"/>
  <c r="P311" i="2"/>
  <c r="P277" i="2"/>
  <c r="P43" i="2"/>
  <c r="P72" i="2"/>
  <c r="P50" i="2"/>
  <c r="P319" i="2"/>
  <c r="P285" i="2"/>
  <c r="P115" i="2"/>
  <c r="P194" i="2"/>
  <c r="P184" i="2"/>
  <c r="P113" i="2"/>
  <c r="P82" i="2"/>
  <c r="P84" i="2"/>
  <c r="P266" i="2"/>
  <c r="P256" i="2"/>
  <c r="P198" i="2"/>
  <c r="P164" i="2"/>
  <c r="P58" i="2"/>
  <c r="P23" i="2"/>
  <c r="P328" i="2"/>
  <c r="P270" i="2"/>
  <c r="P236" i="2"/>
  <c r="P218" i="2"/>
  <c r="P180" i="2"/>
  <c r="P44" i="2"/>
  <c r="P226" i="2"/>
  <c r="P216" i="2"/>
  <c r="P161" i="2"/>
  <c r="P142" i="2"/>
  <c r="P52" i="2"/>
  <c r="P234" i="2"/>
  <c r="P224" i="2"/>
  <c r="P166" i="2"/>
  <c r="P145" i="2"/>
  <c r="P60" i="2"/>
  <c r="P242" i="2"/>
  <c r="P232" i="2"/>
  <c r="P174" i="2"/>
  <c r="P148" i="2"/>
  <c r="P68" i="2"/>
  <c r="P250" i="2"/>
  <c r="P240" i="2"/>
  <c r="P182" i="2"/>
  <c r="P151" i="2"/>
  <c r="P32" i="2"/>
  <c r="P322" i="2"/>
  <c r="P312" i="2"/>
  <c r="P254" i="2"/>
  <c r="P220" i="2"/>
  <c r="P118" i="2"/>
  <c r="P135" i="2"/>
  <c r="P90" i="2"/>
  <c r="P326" i="2"/>
  <c r="P292" i="2"/>
  <c r="P203" i="2"/>
  <c r="P185" i="2"/>
  <c r="P143" i="2"/>
  <c r="P94" i="2"/>
  <c r="P75" i="2"/>
  <c r="P158" i="2"/>
  <c r="P37" i="2"/>
  <c r="P308" i="2"/>
  <c r="P257" i="2"/>
  <c r="P97" i="2"/>
  <c r="P150" i="2"/>
  <c r="P54" i="2"/>
  <c r="P41" i="2"/>
  <c r="P298" i="2"/>
  <c r="P239" i="2"/>
  <c r="P324" i="2"/>
  <c r="P178" i="2"/>
  <c r="P183" i="2"/>
  <c r="P204" i="2"/>
  <c r="P307" i="2"/>
  <c r="P127" i="2"/>
  <c r="P70" i="2"/>
  <c r="P315" i="2"/>
  <c r="P78" i="2"/>
  <c r="P293" i="2"/>
  <c r="P323" i="2"/>
  <c r="P320" i="2"/>
  <c r="P301" i="2"/>
  <c r="P267" i="2"/>
  <c r="P264" i="2"/>
  <c r="P317" i="2"/>
  <c r="P208" i="2"/>
  <c r="P126" i="2"/>
  <c r="P89" i="2"/>
  <c r="P154" i="2"/>
  <c r="P131" i="2"/>
  <c r="P120" i="2"/>
  <c r="P122" i="2"/>
  <c r="P273" i="2"/>
  <c r="P30" i="2"/>
  <c r="P99" i="2"/>
  <c r="P217" i="2"/>
  <c r="P238" i="2"/>
  <c r="P117" i="2"/>
  <c r="P159" i="2"/>
  <c r="P93" i="2"/>
  <c r="P125" i="2"/>
  <c r="P112" i="2"/>
  <c r="P327" i="2"/>
  <c r="P133" i="2"/>
  <c r="P330" i="2"/>
  <c r="P335" i="2"/>
  <c r="P81" i="2"/>
  <c r="P274" i="2"/>
  <c r="P29" i="2"/>
  <c r="P300" i="2"/>
  <c r="P272" i="2"/>
  <c r="P309" i="2"/>
  <c r="P149" i="2"/>
  <c r="P283" i="2"/>
  <c r="P110" i="2"/>
  <c r="P31" i="2"/>
  <c r="P227" i="2"/>
  <c r="P288" i="2"/>
  <c r="P205" i="2"/>
  <c r="P171" i="2"/>
  <c r="P168" i="2"/>
  <c r="P134" i="2"/>
  <c r="P21" i="2"/>
  <c r="P289" i="2"/>
  <c r="P55" i="2"/>
  <c r="P76" i="2"/>
  <c r="P297" i="2"/>
  <c r="P318" i="2"/>
  <c r="P123" i="2"/>
  <c r="P305" i="2"/>
  <c r="P262" i="2"/>
  <c r="P28" i="2"/>
  <c r="P249" i="2"/>
  <c r="P206" i="2"/>
  <c r="P40" i="2"/>
  <c r="P71" i="2"/>
  <c r="P193" i="2"/>
  <c r="P321" i="2"/>
  <c r="P265" i="2"/>
  <c r="P316" i="2"/>
  <c r="P162" i="2"/>
  <c r="P49" i="2"/>
  <c r="P296" i="2"/>
  <c r="P57" i="2"/>
  <c r="P304" i="2"/>
  <c r="P51" i="2"/>
  <c r="P199" i="2"/>
  <c r="P46" i="2"/>
  <c r="P271" i="2"/>
  <c r="P124" i="2"/>
  <c r="P155" i="2"/>
  <c r="P139" i="2"/>
  <c r="P152" i="2"/>
  <c r="P33" i="2"/>
  <c r="P280" i="2"/>
  <c r="P101" i="2"/>
  <c r="P116" i="2"/>
  <c r="P109" i="2"/>
  <c r="P119" i="2"/>
  <c r="P107" i="2"/>
  <c r="P191" i="2"/>
  <c r="P111" i="2"/>
  <c r="P263" i="2"/>
  <c r="P195" i="2"/>
  <c r="P146" i="2"/>
  <c r="P105" i="2"/>
  <c r="P334" i="2"/>
  <c r="P282" i="2"/>
  <c r="P104" i="2"/>
  <c r="P83" i="2"/>
  <c r="P167" i="2"/>
  <c r="P91" i="2"/>
  <c r="P175" i="2"/>
  <c r="P130" i="2"/>
  <c r="P247" i="2"/>
  <c r="P179" i="2"/>
  <c r="P255" i="2"/>
  <c r="P251" i="2"/>
  <c r="P190" i="2"/>
  <c r="P98" i="2"/>
  <c r="P80" i="2"/>
  <c r="P210" i="2"/>
  <c r="P181" i="2"/>
  <c r="P214" i="2"/>
  <c r="P275" i="2"/>
  <c r="P114" i="2"/>
  <c r="P231" i="2"/>
  <c r="P163" i="2"/>
  <c r="P66" i="2"/>
  <c r="P235" i="2"/>
  <c r="P79" i="2"/>
  <c r="P243" i="2"/>
  <c r="P246" i="2"/>
  <c r="P86" i="2"/>
  <c r="P165" i="2"/>
  <c r="P202" i="2"/>
  <c r="P237" i="2"/>
  <c r="P138" i="2"/>
  <c r="P128" i="2"/>
  <c r="P336" i="2"/>
  <c r="P223" i="2"/>
  <c r="P219" i="2"/>
  <c r="P222" i="2"/>
  <c r="P291" i="2"/>
  <c r="P230" i="2"/>
  <c r="P299" i="2"/>
  <c r="P42" i="2"/>
  <c r="P186" i="2"/>
  <c r="P136" i="2"/>
  <c r="P258" i="2"/>
  <c r="P229" i="2"/>
  <c r="P177" i="2"/>
  <c r="P95" i="2"/>
  <c r="P88" i="2"/>
  <c r="P172" i="2"/>
  <c r="P244" i="2"/>
  <c r="P22" i="2"/>
  <c r="P290" i="2"/>
  <c r="P197" i="2"/>
  <c r="P153" i="2"/>
  <c r="P45" i="2"/>
  <c r="P156" i="2"/>
  <c r="P56" i="2"/>
  <c r="P225" i="2"/>
  <c r="P212" i="2"/>
  <c r="P63" i="2"/>
  <c r="P284" i="2"/>
  <c r="P192" i="2"/>
  <c r="P67" i="2"/>
  <c r="P100" i="2"/>
  <c r="P325" i="2"/>
  <c r="P103" i="2"/>
  <c r="P253" i="2"/>
  <c r="P209" i="2"/>
  <c r="P176" i="2"/>
  <c r="P140" i="2"/>
  <c r="P25" i="2"/>
  <c r="P132" i="2"/>
  <c r="P221" i="2"/>
  <c r="P228" i="2"/>
  <c r="P287" i="2"/>
  <c r="P333" i="2"/>
  <c r="P213" i="2"/>
  <c r="P160" i="2"/>
  <c r="P121" i="2"/>
  <c r="P188" i="2"/>
  <c r="P233" i="2"/>
  <c r="P147" i="2"/>
  <c r="P196" i="2"/>
  <c r="P59" i="2"/>
  <c r="P281" i="2"/>
  <c r="P92" i="2"/>
  <c r="P144" i="2"/>
  <c r="P314" i="2"/>
  <c r="P215" i="2"/>
  <c r="P200" i="2"/>
  <c r="P201" i="2"/>
  <c r="P36" i="2"/>
  <c r="P170" i="2"/>
  <c r="P306" i="2"/>
  <c r="P65" i="2"/>
  <c r="P332" i="2"/>
  <c r="P248" i="2"/>
  <c r="P77" i="2"/>
  <c r="P66" i="3"/>
  <c r="P157" i="3"/>
  <c r="P195" i="3"/>
  <c r="P72" i="3"/>
  <c r="P305" i="3"/>
  <c r="P79" i="3"/>
  <c r="P165" i="3"/>
  <c r="P203" i="3"/>
  <c r="P81" i="3"/>
  <c r="P312" i="3"/>
  <c r="P87" i="3"/>
  <c r="P173" i="3"/>
  <c r="P211" i="3"/>
  <c r="P89" i="3"/>
  <c r="P332" i="3"/>
  <c r="P95" i="3"/>
  <c r="P181" i="3"/>
  <c r="P219" i="3"/>
  <c r="P97" i="3"/>
  <c r="P207" i="3"/>
  <c r="P103" i="3"/>
  <c r="P189" i="3"/>
  <c r="P227" i="3"/>
  <c r="P105" i="3"/>
  <c r="P220" i="3"/>
  <c r="P111" i="3"/>
  <c r="P197" i="3"/>
  <c r="P235" i="3"/>
  <c r="P174" i="3"/>
  <c r="P92" i="3"/>
  <c r="P130" i="3"/>
  <c r="P180" i="3"/>
  <c r="P25" i="3"/>
  <c r="P182" i="3"/>
  <c r="P100" i="3"/>
  <c r="P138" i="3"/>
  <c r="P273" i="3"/>
  <c r="P33" i="3"/>
  <c r="P190" i="3"/>
  <c r="P108" i="3"/>
  <c r="P146" i="3"/>
  <c r="P279" i="3"/>
  <c r="P41" i="3"/>
  <c r="P198" i="3"/>
  <c r="P116" i="3"/>
  <c r="P154" i="3"/>
  <c r="P280" i="3"/>
  <c r="P49" i="3"/>
  <c r="P206" i="3"/>
  <c r="P124" i="3"/>
  <c r="P162" i="3"/>
  <c r="P311" i="3"/>
  <c r="P57" i="3"/>
  <c r="P214" i="3"/>
  <c r="P132" i="3"/>
  <c r="P170" i="3"/>
  <c r="P135" i="3"/>
  <c r="P29" i="3"/>
  <c r="P258" i="3"/>
  <c r="P326" i="3"/>
  <c r="P118" i="3"/>
  <c r="P75" i="3"/>
  <c r="P145" i="3"/>
  <c r="P264" i="3"/>
  <c r="P44" i="3"/>
  <c r="P275" i="3"/>
  <c r="P271" i="3"/>
  <c r="P168" i="3"/>
  <c r="P245" i="3"/>
  <c r="P90" i="3"/>
  <c r="P308" i="3"/>
  <c r="P167" i="3"/>
  <c r="P61" i="3"/>
  <c r="P290" i="3"/>
  <c r="P212" i="3"/>
  <c r="P150" i="3"/>
  <c r="P107" i="3"/>
  <c r="P113" i="3"/>
  <c r="P268" i="3"/>
  <c r="P119" i="3"/>
  <c r="P205" i="3"/>
  <c r="P243" i="3"/>
  <c r="P121" i="3"/>
  <c r="P297" i="3"/>
  <c r="P136" i="3"/>
  <c r="P314" i="3"/>
  <c r="P213" i="3"/>
  <c r="P191" i="3"/>
  <c r="P122" i="3"/>
  <c r="P110" i="3"/>
  <c r="P70" i="3"/>
  <c r="P137" i="3"/>
  <c r="P263" i="3"/>
  <c r="P36" i="3"/>
  <c r="P267" i="3"/>
  <c r="P265" i="3"/>
  <c r="P160" i="3"/>
  <c r="P237" i="3"/>
  <c r="P82" i="3"/>
  <c r="P288" i="3"/>
  <c r="P159" i="3"/>
  <c r="P53" i="3"/>
  <c r="P282" i="3"/>
  <c r="P199" i="3"/>
  <c r="P142" i="3"/>
  <c r="P99" i="3"/>
  <c r="P169" i="3"/>
  <c r="P334" i="3"/>
  <c r="P68" i="3"/>
  <c r="P299" i="3"/>
  <c r="P241" i="3"/>
  <c r="P320" i="3"/>
  <c r="P94" i="3"/>
  <c r="P333" i="3"/>
  <c r="P55" i="3"/>
  <c r="P249" i="3"/>
  <c r="P183" i="3"/>
  <c r="P62" i="3"/>
  <c r="P58" i="3"/>
  <c r="P129" i="3"/>
  <c r="P21" i="3"/>
  <c r="P28" i="3"/>
  <c r="P259" i="3"/>
  <c r="P188" i="3"/>
  <c r="P152" i="3"/>
  <c r="P229" i="3"/>
  <c r="P74" i="3"/>
  <c r="P287" i="3"/>
  <c r="P151" i="3"/>
  <c r="P45" i="3"/>
  <c r="P274" i="3"/>
  <c r="P336" i="3"/>
  <c r="P134" i="3"/>
  <c r="P91" i="3"/>
  <c r="P161" i="3"/>
  <c r="P327" i="3"/>
  <c r="P60" i="3"/>
  <c r="P291" i="3"/>
  <c r="P300" i="3"/>
  <c r="P184" i="3"/>
  <c r="P261" i="3"/>
  <c r="P106" i="3"/>
  <c r="P318" i="3"/>
  <c r="P65" i="3"/>
  <c r="P222" i="3"/>
  <c r="P140" i="3"/>
  <c r="P178" i="3"/>
  <c r="P321" i="3"/>
  <c r="P230" i="3"/>
  <c r="P256" i="3"/>
  <c r="P187" i="3"/>
  <c r="P35" i="3"/>
  <c r="P257" i="3"/>
  <c r="P144" i="3"/>
  <c r="P221" i="3"/>
  <c r="P71" i="3"/>
  <c r="P281" i="3"/>
  <c r="P143" i="3"/>
  <c r="P37" i="3"/>
  <c r="P266" i="3"/>
  <c r="P329" i="3"/>
  <c r="P126" i="3"/>
  <c r="P83" i="3"/>
  <c r="P153" i="3"/>
  <c r="P292" i="3"/>
  <c r="P52" i="3"/>
  <c r="P283" i="3"/>
  <c r="P272" i="3"/>
  <c r="P176" i="3"/>
  <c r="P253" i="3"/>
  <c r="P98" i="3"/>
  <c r="P335" i="3"/>
  <c r="P175" i="3"/>
  <c r="P69" i="3"/>
  <c r="P298" i="3"/>
  <c r="P215" i="3"/>
  <c r="P192" i="3"/>
  <c r="P77" i="3"/>
  <c r="P115" i="3"/>
  <c r="P306" i="3"/>
  <c r="P228" i="3"/>
  <c r="P186" i="3"/>
  <c r="P208" i="3"/>
  <c r="P194" i="3"/>
  <c r="P51" i="3"/>
  <c r="P330" i="3"/>
  <c r="P254" i="3"/>
  <c r="P217" i="3"/>
  <c r="P117" i="3"/>
  <c r="P240" i="3"/>
  <c r="P317" i="3"/>
  <c r="P289" i="3"/>
  <c r="P46" i="3"/>
  <c r="P295" i="3"/>
  <c r="P141" i="3"/>
  <c r="P56" i="3"/>
  <c r="P328" i="3"/>
  <c r="P64" i="3"/>
  <c r="P102" i="3"/>
  <c r="P43" i="3"/>
  <c r="P322" i="3"/>
  <c r="P246" i="3"/>
  <c r="P209" i="3"/>
  <c r="P109" i="3"/>
  <c r="P236" i="3"/>
  <c r="P309" i="3"/>
  <c r="P260" i="3"/>
  <c r="P38" i="3"/>
  <c r="P313" i="3"/>
  <c r="P171" i="3"/>
  <c r="P276" i="3"/>
  <c r="P269" i="3"/>
  <c r="P185" i="3"/>
  <c r="P294" i="3"/>
  <c r="P302" i="3"/>
  <c r="P63" i="3"/>
  <c r="P238" i="3"/>
  <c r="P201" i="3"/>
  <c r="P101" i="3"/>
  <c r="P232" i="3"/>
  <c r="P301" i="3"/>
  <c r="P255" i="3"/>
  <c r="P30" i="3"/>
  <c r="P310" i="3"/>
  <c r="P163" i="3"/>
  <c r="P120" i="3"/>
  <c r="P47" i="3"/>
  <c r="P337" i="3"/>
  <c r="P76" i="3"/>
  <c r="P324" i="3"/>
  <c r="P250" i="3"/>
  <c r="P127" i="3"/>
  <c r="P196" i="3"/>
  <c r="P93" i="3"/>
  <c r="P223" i="3"/>
  <c r="P293" i="3"/>
  <c r="P247" i="3"/>
  <c r="P22" i="3"/>
  <c r="P303" i="3"/>
  <c r="P155" i="3"/>
  <c r="P112" i="3"/>
  <c r="P39" i="3"/>
  <c r="P42" i="3"/>
  <c r="P234" i="3"/>
  <c r="P128" i="3"/>
  <c r="P54" i="3"/>
  <c r="P252" i="3"/>
  <c r="P200" i="3"/>
  <c r="P251" i="3"/>
  <c r="P166" i="3"/>
  <c r="P156" i="3"/>
  <c r="P204" i="3"/>
  <c r="P139" i="3"/>
  <c r="P96" i="3"/>
  <c r="P23" i="3"/>
  <c r="P26" i="3"/>
  <c r="P218" i="3"/>
  <c r="P78" i="3"/>
  <c r="P40" i="3"/>
  <c r="P278" i="3"/>
  <c r="P177" i="3"/>
  <c r="P27" i="3"/>
  <c r="P307" i="3"/>
  <c r="P316" i="3"/>
  <c r="P123" i="3"/>
  <c r="P277" i="3"/>
  <c r="P172" i="3"/>
  <c r="P216" i="3"/>
  <c r="P210" i="3"/>
  <c r="P34" i="3"/>
  <c r="P325" i="3"/>
  <c r="P114" i="3"/>
  <c r="P319" i="3"/>
  <c r="P285" i="3"/>
  <c r="P202" i="3"/>
  <c r="P67" i="3"/>
  <c r="P226" i="3"/>
  <c r="P248" i="3"/>
  <c r="P73" i="3"/>
  <c r="P84" i="3"/>
  <c r="P131" i="3"/>
  <c r="P284" i="3"/>
  <c r="P262" i="3"/>
  <c r="P233" i="3"/>
  <c r="P50" i="3"/>
  <c r="P148" i="3"/>
  <c r="P323" i="3"/>
  <c r="P24" i="3"/>
  <c r="P86" i="3"/>
  <c r="P296" i="3"/>
  <c r="P239" i="3"/>
  <c r="P104" i="3"/>
  <c r="P133" i="3"/>
  <c r="P85" i="3"/>
  <c r="P164" i="3"/>
  <c r="P32" i="3"/>
  <c r="P304" i="3"/>
  <c r="P149" i="3"/>
  <c r="P331" i="3"/>
  <c r="P225" i="3"/>
  <c r="P158" i="3"/>
  <c r="P315" i="3"/>
  <c r="P224" i="3"/>
  <c r="P286" i="3"/>
  <c r="P59" i="3"/>
  <c r="P179" i="3"/>
  <c r="P31" i="3"/>
  <c r="P231" i="3"/>
  <c r="P48" i="3"/>
  <c r="P242" i="3"/>
  <c r="P244" i="3"/>
  <c r="P80" i="3"/>
  <c r="P193" i="3"/>
  <c r="P88" i="3"/>
  <c r="P147" i="3"/>
  <c r="P270" i="3"/>
  <c r="P125" i="3"/>
  <c r="O18" i="2"/>
  <c r="Q18" i="3"/>
  <c r="Q18" i="2"/>
  <c r="P18" i="3"/>
  <c r="O18" i="3"/>
  <c r="P18" i="2"/>
  <c r="E4" i="3" l="1"/>
  <c r="AH167" i="8"/>
  <c r="AH170" i="8"/>
  <c r="AB171" i="8"/>
  <c r="AA171" i="8"/>
  <c r="AH168" i="8"/>
  <c r="E6" i="3"/>
  <c r="E9" i="3" s="1"/>
  <c r="E10" i="3" s="1"/>
  <c r="AH169" i="8"/>
  <c r="AH166" i="9"/>
  <c r="AA170" i="9"/>
  <c r="AB170" i="9"/>
  <c r="AB167" i="9"/>
  <c r="AA167" i="9"/>
  <c r="AH168" i="9"/>
  <c r="AH169" i="9"/>
  <c r="E6" i="2"/>
  <c r="E9" i="2" s="1"/>
  <c r="E10" i="2" s="1"/>
  <c r="E5" i="2"/>
  <c r="M191" i="3" l="1"/>
  <c r="M155" i="3"/>
  <c r="M330" i="3"/>
  <c r="M278" i="3"/>
  <c r="V17" i="3"/>
  <c r="M205" i="3"/>
  <c r="M224" i="3"/>
  <c r="M233" i="3"/>
  <c r="N233" i="3" s="1"/>
  <c r="M132" i="3"/>
  <c r="M111" i="3"/>
  <c r="M221" i="3"/>
  <c r="M149" i="3"/>
  <c r="M225" i="3"/>
  <c r="M280" i="3"/>
  <c r="M247" i="3"/>
  <c r="M246" i="3"/>
  <c r="N246" i="3" s="1"/>
  <c r="M310" i="3"/>
  <c r="M60" i="3"/>
  <c r="M45" i="3"/>
  <c r="M288" i="3"/>
  <c r="M84" i="3"/>
  <c r="V40" i="3"/>
  <c r="M199" i="3"/>
  <c r="M207" i="3"/>
  <c r="N207" i="3" s="1"/>
  <c r="M151" i="3"/>
  <c r="M309" i="3"/>
  <c r="M320" i="3"/>
  <c r="M240" i="3"/>
  <c r="M23" i="3"/>
  <c r="V32" i="3"/>
  <c r="V10" i="3"/>
  <c r="M296" i="3"/>
  <c r="R296" i="3" s="1"/>
  <c r="M115" i="3"/>
  <c r="M55" i="3"/>
  <c r="M144" i="3"/>
  <c r="M107" i="3"/>
  <c r="R107" i="3" s="1"/>
  <c r="V12" i="3"/>
  <c r="M333" i="3"/>
  <c r="N333" i="3" s="1"/>
  <c r="M78" i="3"/>
  <c r="M139" i="3"/>
  <c r="R139" i="3" s="1"/>
  <c r="M218" i="3"/>
  <c r="M173" i="3"/>
  <c r="M138" i="3"/>
  <c r="M54" i="3"/>
  <c r="N54" i="3" s="1"/>
  <c r="V39" i="3"/>
  <c r="M96" i="3"/>
  <c r="R96" i="3" s="1"/>
  <c r="M75" i="3"/>
  <c r="V30" i="3"/>
  <c r="M61" i="3"/>
  <c r="V24" i="3"/>
  <c r="M22" i="3"/>
  <c r="M74" i="3"/>
  <c r="R74" i="3" s="1"/>
  <c r="M95" i="3"/>
  <c r="N95" i="3" s="1"/>
  <c r="M263" i="3"/>
  <c r="R263" i="3" s="1"/>
  <c r="M76" i="3"/>
  <c r="M259" i="3"/>
  <c r="N259" i="3" s="1"/>
  <c r="M163" i="3"/>
  <c r="M287" i="3"/>
  <c r="M37" i="3"/>
  <c r="M201" i="3"/>
  <c r="N201" i="3" s="1"/>
  <c r="M219" i="3"/>
  <c r="M269" i="3"/>
  <c r="R269" i="3" s="1"/>
  <c r="M318" i="3"/>
  <c r="M87" i="3"/>
  <c r="N87" i="3" s="1"/>
  <c r="M67" i="3"/>
  <c r="M228" i="3"/>
  <c r="M77" i="3"/>
  <c r="V38" i="3"/>
  <c r="M237" i="3"/>
  <c r="M30" i="3"/>
  <c r="N30" i="3" s="1"/>
  <c r="M27" i="3"/>
  <c r="V21" i="3"/>
  <c r="M80" i="3"/>
  <c r="V26" i="3"/>
  <c r="M81" i="3"/>
  <c r="M231" i="3"/>
  <c r="N231" i="3" s="1"/>
  <c r="M274" i="3"/>
  <c r="V27" i="3"/>
  <c r="M281" i="3"/>
  <c r="V42" i="3"/>
  <c r="M100" i="3"/>
  <c r="M50" i="3"/>
  <c r="M285" i="3"/>
  <c r="M156" i="3"/>
  <c r="N156" i="3" s="1"/>
  <c r="M116" i="3"/>
  <c r="N116" i="3" s="1"/>
  <c r="M40" i="3"/>
  <c r="N40" i="3" s="1"/>
  <c r="M59" i="3"/>
  <c r="M112" i="3"/>
  <c r="R112" i="3" s="1"/>
  <c r="M200" i="3"/>
  <c r="N200" i="3" s="1"/>
  <c r="M146" i="3"/>
  <c r="M71" i="3"/>
  <c r="M89" i="3"/>
  <c r="N89" i="3" s="1"/>
  <c r="M86" i="3"/>
  <c r="N86" i="3" s="1"/>
  <c r="M276" i="3"/>
  <c r="N276" i="3" s="1"/>
  <c r="M181" i="3"/>
  <c r="V22" i="3"/>
  <c r="V20" i="3"/>
  <c r="M94" i="3"/>
  <c r="R94" i="3" s="1"/>
  <c r="M206" i="3"/>
  <c r="V14" i="3"/>
  <c r="M153" i="3"/>
  <c r="R153" i="3" s="1"/>
  <c r="M331" i="3"/>
  <c r="R331" i="3" s="1"/>
  <c r="M66" i="3"/>
  <c r="M295" i="3"/>
  <c r="R295" i="3" s="1"/>
  <c r="M180" i="3"/>
  <c r="R180" i="3" s="1"/>
  <c r="M33" i="3"/>
  <c r="V2" i="3"/>
  <c r="M145" i="3"/>
  <c r="N145" i="3" s="1"/>
  <c r="M336" i="3"/>
  <c r="M215" i="3"/>
  <c r="N215" i="3" s="1"/>
  <c r="M110" i="3"/>
  <c r="M258" i="3"/>
  <c r="R258" i="3" s="1"/>
  <c r="M198" i="3"/>
  <c r="M188" i="3"/>
  <c r="N188" i="3" s="1"/>
  <c r="M166" i="3"/>
  <c r="V28" i="3"/>
  <c r="M248" i="3"/>
  <c r="N248" i="3" s="1"/>
  <c r="M292" i="3"/>
  <c r="R292" i="3" s="1"/>
  <c r="M255" i="3"/>
  <c r="M122" i="3"/>
  <c r="N122" i="3" s="1"/>
  <c r="M127" i="3"/>
  <c r="R127" i="3" s="1"/>
  <c r="M193" i="3"/>
  <c r="V9" i="3"/>
  <c r="M136" i="3"/>
  <c r="N136" i="3" s="1"/>
  <c r="M213" i="3"/>
  <c r="R213" i="3" s="1"/>
  <c r="M235" i="3"/>
  <c r="N235" i="3" s="1"/>
  <c r="M238" i="3"/>
  <c r="V23" i="3"/>
  <c r="M169" i="3"/>
  <c r="R169" i="3" s="1"/>
  <c r="M305" i="3"/>
  <c r="M25" i="3"/>
  <c r="M327" i="3"/>
  <c r="M260" i="3"/>
  <c r="N260" i="3" s="1"/>
  <c r="M230" i="3"/>
  <c r="R230" i="3" s="1"/>
  <c r="M109" i="3"/>
  <c r="M244" i="3"/>
  <c r="R244" i="3" s="1"/>
  <c r="V34" i="3"/>
  <c r="M31" i="3"/>
  <c r="M85" i="3"/>
  <c r="M297" i="3"/>
  <c r="N297" i="3" s="1"/>
  <c r="M254" i="3"/>
  <c r="R254" i="3" s="1"/>
  <c r="M51" i="3"/>
  <c r="N51" i="3" s="1"/>
  <c r="M129" i="3"/>
  <c r="M298" i="3"/>
  <c r="R298" i="3" s="1"/>
  <c r="M249" i="3"/>
  <c r="M311" i="3"/>
  <c r="M175" i="3"/>
  <c r="V15" i="3"/>
  <c r="M82" i="3"/>
  <c r="M135" i="3"/>
  <c r="R135" i="3" s="1"/>
  <c r="M152" i="3"/>
  <c r="M147" i="3"/>
  <c r="N147" i="3" s="1"/>
  <c r="M252" i="3"/>
  <c r="M315" i="3"/>
  <c r="M88" i="3"/>
  <c r="M239" i="3"/>
  <c r="R239" i="3" s="1"/>
  <c r="M174" i="3"/>
  <c r="N174" i="3" s="1"/>
  <c r="M79" i="3"/>
  <c r="R79" i="3" s="1"/>
  <c r="M242" i="3"/>
  <c r="M291" i="3"/>
  <c r="R291" i="3" s="1"/>
  <c r="M226" i="3"/>
  <c r="M227" i="3"/>
  <c r="V3" i="3"/>
  <c r="V4" i="3"/>
  <c r="M104" i="3"/>
  <c r="M47" i="3"/>
  <c r="N47" i="3" s="1"/>
  <c r="M102" i="3"/>
  <c r="V19" i="3"/>
  <c r="M44" i="3"/>
  <c r="M90" i="3"/>
  <c r="M64" i="3"/>
  <c r="M185" i="3"/>
  <c r="R185" i="3" s="1"/>
  <c r="M325" i="3"/>
  <c r="R325" i="3" s="1"/>
  <c r="M140" i="3"/>
  <c r="R140" i="3" s="1"/>
  <c r="M92" i="3"/>
  <c r="M190" i="3"/>
  <c r="N190" i="3" s="1"/>
  <c r="M24" i="3"/>
  <c r="M262" i="3"/>
  <c r="M43" i="3"/>
  <c r="M165" i="3"/>
  <c r="N165" i="3" s="1"/>
  <c r="M335" i="3"/>
  <c r="N335" i="3" s="1"/>
  <c r="M204" i="3"/>
  <c r="R204" i="3" s="1"/>
  <c r="M48" i="3"/>
  <c r="M103" i="3"/>
  <c r="R103" i="3" s="1"/>
  <c r="M69" i="3"/>
  <c r="M148" i="3"/>
  <c r="M49" i="3"/>
  <c r="M229" i="3"/>
  <c r="R229" i="3" s="1"/>
  <c r="M304" i="3"/>
  <c r="R304" i="3" s="1"/>
  <c r="M250" i="3"/>
  <c r="N250" i="3" s="1"/>
  <c r="M322" i="3"/>
  <c r="M28" i="3"/>
  <c r="N28" i="3" s="1"/>
  <c r="M301" i="3"/>
  <c r="M270" i="3"/>
  <c r="M192" i="3"/>
  <c r="M168" i="3"/>
  <c r="R168" i="3" s="1"/>
  <c r="M125" i="3"/>
  <c r="R125" i="3" s="1"/>
  <c r="M211" i="3"/>
  <c r="R211" i="3" s="1"/>
  <c r="M313" i="3"/>
  <c r="M189" i="3"/>
  <c r="R189" i="3" s="1"/>
  <c r="M119" i="3"/>
  <c r="M316" i="3"/>
  <c r="M194" i="3"/>
  <c r="M202" i="3"/>
  <c r="R202" i="3" s="1"/>
  <c r="M216" i="3"/>
  <c r="N216" i="3" s="1"/>
  <c r="M232" i="3"/>
  <c r="N232" i="3" s="1"/>
  <c r="M273" i="3"/>
  <c r="M208" i="3"/>
  <c r="N208" i="3" s="1"/>
  <c r="M97" i="3"/>
  <c r="V16" i="3"/>
  <c r="M170" i="3"/>
  <c r="M108" i="3"/>
  <c r="R108" i="3" s="1"/>
  <c r="V37" i="3"/>
  <c r="V6" i="3"/>
  <c r="M46" i="3"/>
  <c r="M268" i="3"/>
  <c r="N268" i="3" s="1"/>
  <c r="M302" i="3"/>
  <c r="M312" i="3"/>
  <c r="M113" i="3"/>
  <c r="M264" i="3"/>
  <c r="R264" i="3" s="1"/>
  <c r="M187" i="3"/>
  <c r="R187" i="3" s="1"/>
  <c r="V18" i="3"/>
  <c r="M106" i="3"/>
  <c r="M334" i="3"/>
  <c r="R334" i="3" s="1"/>
  <c r="M57" i="3"/>
  <c r="M134" i="3"/>
  <c r="M93" i="3"/>
  <c r="M35" i="3"/>
  <c r="N35" i="3" s="1"/>
  <c r="M182" i="3"/>
  <c r="N182" i="3" s="1"/>
  <c r="M332" i="3"/>
  <c r="R332" i="3" s="1"/>
  <c r="M62" i="3"/>
  <c r="R62" i="3" s="1"/>
  <c r="M34" i="3"/>
  <c r="R34" i="3" s="1"/>
  <c r="M214" i="3"/>
  <c r="M294" i="3"/>
  <c r="M299" i="3"/>
  <c r="M128" i="3"/>
  <c r="N128" i="3" s="1"/>
  <c r="M58" i="3"/>
  <c r="N58" i="3" s="1"/>
  <c r="V11" i="3"/>
  <c r="M39" i="3"/>
  <c r="N39" i="3" s="1"/>
  <c r="M38" i="3"/>
  <c r="N38" i="3" s="1"/>
  <c r="M256" i="3"/>
  <c r="M114" i="3"/>
  <c r="M293" i="3"/>
  <c r="M158" i="3"/>
  <c r="R158" i="3" s="1"/>
  <c r="M317" i="3"/>
  <c r="N317" i="3" s="1"/>
  <c r="M253" i="3"/>
  <c r="N253" i="3" s="1"/>
  <c r="AA169" i="8"/>
  <c r="AB169" i="8"/>
  <c r="M53" i="3"/>
  <c r="V31" i="3"/>
  <c r="M52" i="3"/>
  <c r="M267" i="3"/>
  <c r="N267" i="3" s="1"/>
  <c r="M70" i="3"/>
  <c r="M197" i="3"/>
  <c r="N197" i="3" s="1"/>
  <c r="M29" i="3"/>
  <c r="R29" i="3" s="1"/>
  <c r="M300" i="3"/>
  <c r="N300" i="3" s="1"/>
  <c r="M41" i="3"/>
  <c r="M160" i="3"/>
  <c r="V7" i="3"/>
  <c r="V35" i="3"/>
  <c r="M98" i="3"/>
  <c r="R98" i="3" s="1"/>
  <c r="M21" i="3"/>
  <c r="N21" i="3" s="1"/>
  <c r="M319" i="3"/>
  <c r="R319" i="3" s="1"/>
  <c r="M321" i="3"/>
  <c r="R321" i="3" s="1"/>
  <c r="V25" i="3"/>
  <c r="M126" i="3"/>
  <c r="V13" i="3"/>
  <c r="M150" i="3"/>
  <c r="AA168" i="8"/>
  <c r="AB168" i="8"/>
  <c r="M203" i="3"/>
  <c r="N203" i="3" s="1"/>
  <c r="M137" i="3"/>
  <c r="N137" i="3" s="1"/>
  <c r="M141" i="3"/>
  <c r="N141" i="3" s="1"/>
  <c r="M236" i="3"/>
  <c r="R236" i="3" s="1"/>
  <c r="M130" i="3"/>
  <c r="M220" i="3"/>
  <c r="R220" i="3" s="1"/>
  <c r="M120" i="3"/>
  <c r="R120" i="3" s="1"/>
  <c r="M154" i="3"/>
  <c r="R154" i="3" s="1"/>
  <c r="M265" i="3"/>
  <c r="R265" i="3" s="1"/>
  <c r="M306" i="3"/>
  <c r="N306" i="3" s="1"/>
  <c r="M176" i="3"/>
  <c r="N176" i="3" s="1"/>
  <c r="M257" i="3"/>
  <c r="N257" i="3" s="1"/>
  <c r="V36" i="3"/>
  <c r="M171" i="3"/>
  <c r="N171" i="3" s="1"/>
  <c r="M101" i="3"/>
  <c r="N101" i="3" s="1"/>
  <c r="M131" i="3"/>
  <c r="N131" i="3" s="1"/>
  <c r="M161" i="3"/>
  <c r="R161" i="3" s="1"/>
  <c r="M314" i="3"/>
  <c r="N314" i="3" s="1"/>
  <c r="M209" i="3"/>
  <c r="R209" i="3" s="1"/>
  <c r="M329" i="3"/>
  <c r="R329" i="3" s="1"/>
  <c r="M65" i="3"/>
  <c r="M162" i="3"/>
  <c r="N162" i="3" s="1"/>
  <c r="M124" i="3"/>
  <c r="N124" i="3" s="1"/>
  <c r="AD171" i="8"/>
  <c r="AE171" i="8"/>
  <c r="M284" i="3"/>
  <c r="N284" i="3" s="1"/>
  <c r="M286" i="3"/>
  <c r="R286" i="3" s="1"/>
  <c r="M56" i="3"/>
  <c r="N56" i="3" s="1"/>
  <c r="M157" i="3"/>
  <c r="M99" i="3"/>
  <c r="N99" i="3" s="1"/>
  <c r="M91" i="3"/>
  <c r="R91" i="3" s="1"/>
  <c r="M324" i="3"/>
  <c r="R324" i="3" s="1"/>
  <c r="M142" i="3"/>
  <c r="R142" i="3" s="1"/>
  <c r="M196" i="3"/>
  <c r="R196" i="3" s="1"/>
  <c r="M289" i="3"/>
  <c r="N289" i="3" s="1"/>
  <c r="M245" i="3"/>
  <c r="R245" i="3" s="1"/>
  <c r="M212" i="3"/>
  <c r="M223" i="3"/>
  <c r="N223" i="3" s="1"/>
  <c r="M123" i="3"/>
  <c r="R123" i="3" s="1"/>
  <c r="V33" i="3"/>
  <c r="V29" i="3"/>
  <c r="M217" i="3"/>
  <c r="N217" i="3" s="1"/>
  <c r="M266" i="3"/>
  <c r="R266" i="3" s="1"/>
  <c r="M277" i="3"/>
  <c r="R277" i="3" s="1"/>
  <c r="M167" i="3"/>
  <c r="M186" i="3"/>
  <c r="R186" i="3" s="1"/>
  <c r="M32" i="3"/>
  <c r="N32" i="3" s="1"/>
  <c r="M159" i="3"/>
  <c r="N159" i="3" s="1"/>
  <c r="M105" i="3"/>
  <c r="R105" i="3" s="1"/>
  <c r="M251" i="3"/>
  <c r="R251" i="3" s="1"/>
  <c r="V5" i="3"/>
  <c r="M272" i="3"/>
  <c r="M68" i="3"/>
  <c r="M303" i="3"/>
  <c r="N303" i="3" s="1"/>
  <c r="M172" i="3"/>
  <c r="R172" i="3" s="1"/>
  <c r="M275" i="3"/>
  <c r="N275" i="3" s="1"/>
  <c r="M279" i="3"/>
  <c r="N279" i="3" s="1"/>
  <c r="M184" i="3"/>
  <c r="N184" i="3" s="1"/>
  <c r="M72" i="3"/>
  <c r="N72" i="3" s="1"/>
  <c r="M164" i="3"/>
  <c r="M26" i="3"/>
  <c r="M271" i="3"/>
  <c r="N271" i="3" s="1"/>
  <c r="V41" i="3"/>
  <c r="M326" i="3"/>
  <c r="R326" i="3" s="1"/>
  <c r="M195" i="3"/>
  <c r="N195" i="3" s="1"/>
  <c r="M282" i="3"/>
  <c r="R282" i="3" s="1"/>
  <c r="M261" i="3"/>
  <c r="M179" i="3"/>
  <c r="M117" i="3"/>
  <c r="M308" i="3"/>
  <c r="N308" i="3" s="1"/>
  <c r="M42" i="3"/>
  <c r="N42" i="3" s="1"/>
  <c r="AA170" i="8"/>
  <c r="AB170" i="8"/>
  <c r="M241" i="3"/>
  <c r="R241" i="3" s="1"/>
  <c r="M222" i="3"/>
  <c r="N222" i="3" s="1"/>
  <c r="M210" i="3"/>
  <c r="M307" i="3"/>
  <c r="M121" i="3"/>
  <c r="M178" i="3"/>
  <c r="R178" i="3" s="1"/>
  <c r="M290" i="3"/>
  <c r="R290" i="3" s="1"/>
  <c r="M118" i="3"/>
  <c r="R118" i="3" s="1"/>
  <c r="V8" i="3"/>
  <c r="M243" i="3"/>
  <c r="N243" i="3" s="1"/>
  <c r="M143" i="3"/>
  <c r="N143" i="3" s="1"/>
  <c r="M177" i="3"/>
  <c r="M36" i="3"/>
  <c r="N36" i="3" s="1"/>
  <c r="M83" i="3"/>
  <c r="R83" i="3" s="1"/>
  <c r="M337" i="3"/>
  <c r="R337" i="3" s="1"/>
  <c r="M328" i="3"/>
  <c r="M73" i="3"/>
  <c r="N73" i="3" s="1"/>
  <c r="M234" i="3"/>
  <c r="N234" i="3" s="1"/>
  <c r="M63" i="3"/>
  <c r="N63" i="3" s="1"/>
  <c r="M323" i="3"/>
  <c r="M133" i="3"/>
  <c r="N133" i="3" s="1"/>
  <c r="M283" i="3"/>
  <c r="N283" i="3" s="1"/>
  <c r="M183" i="3"/>
  <c r="N183" i="3" s="1"/>
  <c r="AB167" i="8"/>
  <c r="AA167" i="8"/>
  <c r="M325" i="2"/>
  <c r="R325" i="2" s="1"/>
  <c r="AB169" i="9"/>
  <c r="AA169" i="9"/>
  <c r="AB168" i="9"/>
  <c r="AA168" i="9"/>
  <c r="AD167" i="9"/>
  <c r="AE167" i="9"/>
  <c r="AD170" i="9"/>
  <c r="AE170" i="9"/>
  <c r="AA166" i="9"/>
  <c r="AB166" i="9"/>
  <c r="M306" i="2"/>
  <c r="N306" i="2" s="1"/>
  <c r="M36" i="2"/>
  <c r="R36" i="2" s="1"/>
  <c r="M60" i="2"/>
  <c r="N60" i="2" s="1"/>
  <c r="M283" i="2"/>
  <c r="N283" i="2" s="1"/>
  <c r="M302" i="2"/>
  <c r="R302" i="2" s="1"/>
  <c r="V19" i="2"/>
  <c r="M135" i="2"/>
  <c r="M233" i="2"/>
  <c r="N233" i="2" s="1"/>
  <c r="M121" i="2"/>
  <c r="R121" i="2" s="1"/>
  <c r="M136" i="2"/>
  <c r="R136" i="2" s="1"/>
  <c r="M40" i="2"/>
  <c r="R40" i="2" s="1"/>
  <c r="M114" i="2"/>
  <c r="R114" i="2" s="1"/>
  <c r="M247" i="2"/>
  <c r="R247" i="2" s="1"/>
  <c r="M250" i="2"/>
  <c r="N250" i="2" s="1"/>
  <c r="M280" i="2"/>
  <c r="R280" i="2" s="1"/>
  <c r="M202" i="2"/>
  <c r="R202" i="2" s="1"/>
  <c r="M207" i="2"/>
  <c r="R207" i="2" s="1"/>
  <c r="M193" i="2"/>
  <c r="N193" i="2" s="1"/>
  <c r="M30" i="2"/>
  <c r="N30" i="2" s="1"/>
  <c r="M208" i="2"/>
  <c r="N208" i="2" s="1"/>
  <c r="M158" i="2"/>
  <c r="N158" i="2" s="1"/>
  <c r="M82" i="2"/>
  <c r="R82" i="2" s="1"/>
  <c r="M189" i="2"/>
  <c r="N189" i="2" s="1"/>
  <c r="M185" i="2"/>
  <c r="N185" i="2" s="1"/>
  <c r="M284" i="2"/>
  <c r="R284" i="2" s="1"/>
  <c r="M231" i="2"/>
  <c r="N231" i="2" s="1"/>
  <c r="M308" i="2"/>
  <c r="R308" i="2" s="1"/>
  <c r="M63" i="2"/>
  <c r="N63" i="2" s="1"/>
  <c r="M265" i="2"/>
  <c r="N265" i="2" s="1"/>
  <c r="M175" i="2"/>
  <c r="R175" i="2" s="1"/>
  <c r="M253" i="2"/>
  <c r="M90" i="2"/>
  <c r="N90" i="2" s="1"/>
  <c r="M58" i="2"/>
  <c r="R58" i="2" s="1"/>
  <c r="M67" i="2"/>
  <c r="R67" i="2" s="1"/>
  <c r="M313" i="2"/>
  <c r="R313" i="2" s="1"/>
  <c r="M289" i="2"/>
  <c r="R289" i="2" s="1"/>
  <c r="M240" i="2"/>
  <c r="N240" i="2" s="1"/>
  <c r="M261" i="2"/>
  <c r="N261" i="2" s="1"/>
  <c r="M244" i="2"/>
  <c r="R244" i="2" s="1"/>
  <c r="M307" i="2"/>
  <c r="R307" i="2" s="1"/>
  <c r="M162" i="2"/>
  <c r="R162" i="2" s="1"/>
  <c r="M234" i="2"/>
  <c r="R234" i="2" s="1"/>
  <c r="M259" i="2"/>
  <c r="R259" i="2" s="1"/>
  <c r="R175" i="3"/>
  <c r="N175" i="3"/>
  <c r="N117" i="3"/>
  <c r="R117" i="3"/>
  <c r="N194" i="3"/>
  <c r="R194" i="3"/>
  <c r="R59" i="3"/>
  <c r="N59" i="3"/>
  <c r="N112" i="3"/>
  <c r="R200" i="3"/>
  <c r="R146" i="3"/>
  <c r="N146" i="3"/>
  <c r="R71" i="3"/>
  <c r="N71" i="3"/>
  <c r="N181" i="3"/>
  <c r="R181" i="3"/>
  <c r="N94" i="3"/>
  <c r="R206" i="3"/>
  <c r="N206" i="3"/>
  <c r="N153" i="3"/>
  <c r="R66" i="3"/>
  <c r="N66" i="3"/>
  <c r="N295" i="3"/>
  <c r="N180" i="3"/>
  <c r="R203" i="3"/>
  <c r="R130" i="3"/>
  <c r="N130" i="3"/>
  <c r="N265" i="3"/>
  <c r="N329" i="3"/>
  <c r="N65" i="3"/>
  <c r="R65" i="3"/>
  <c r="V27" i="2"/>
  <c r="M315" i="2"/>
  <c r="M292" i="2"/>
  <c r="M66" i="2"/>
  <c r="M88" i="2"/>
  <c r="M122" i="2"/>
  <c r="M123" i="2"/>
  <c r="M151" i="2"/>
  <c r="M264" i="2"/>
  <c r="M148" i="2"/>
  <c r="M31" i="2"/>
  <c r="M42" i="2"/>
  <c r="V2" i="2"/>
  <c r="M153" i="2"/>
  <c r="M243" i="2"/>
  <c r="M139" i="2"/>
  <c r="M48" i="2"/>
  <c r="M273" i="2"/>
  <c r="M300" i="2"/>
  <c r="M77" i="2"/>
  <c r="M232" i="2"/>
  <c r="M268" i="2"/>
  <c r="M127" i="2"/>
  <c r="M321" i="2"/>
  <c r="M246" i="2"/>
  <c r="M206" i="2"/>
  <c r="M327" i="2"/>
  <c r="M297" i="2"/>
  <c r="V18" i="2"/>
  <c r="V13" i="2"/>
  <c r="M85" i="2"/>
  <c r="M326" i="2"/>
  <c r="V4" i="2"/>
  <c r="V9" i="2"/>
  <c r="V20" i="2"/>
  <c r="M128" i="2"/>
  <c r="M117" i="2"/>
  <c r="M84" i="2"/>
  <c r="M125" i="2"/>
  <c r="V15" i="2"/>
  <c r="M22" i="2"/>
  <c r="M255" i="2"/>
  <c r="M291" i="2"/>
  <c r="R315" i="3"/>
  <c r="N315" i="3"/>
  <c r="R242" i="3"/>
  <c r="N242" i="3"/>
  <c r="N68" i="3"/>
  <c r="R68" i="3"/>
  <c r="N26" i="3"/>
  <c r="R26" i="3"/>
  <c r="R63" i="2"/>
  <c r="N280" i="2"/>
  <c r="N258" i="3"/>
  <c r="R198" i="3"/>
  <c r="N198" i="3"/>
  <c r="R188" i="3"/>
  <c r="R166" i="3"/>
  <c r="N166" i="3"/>
  <c r="N292" i="3"/>
  <c r="N255" i="3"/>
  <c r="R255" i="3"/>
  <c r="N127" i="3"/>
  <c r="N193" i="3"/>
  <c r="R193" i="3"/>
  <c r="R238" i="3"/>
  <c r="N238" i="3"/>
  <c r="N169" i="3"/>
  <c r="N305" i="3"/>
  <c r="R305" i="3"/>
  <c r="R25" i="3"/>
  <c r="N25" i="3"/>
  <c r="N327" i="3"/>
  <c r="R327" i="3"/>
  <c r="N157" i="3"/>
  <c r="R157" i="3"/>
  <c r="N142" i="3"/>
  <c r="R289" i="3"/>
  <c r="N212" i="3"/>
  <c r="R212" i="3"/>
  <c r="N266" i="3"/>
  <c r="N277" i="3"/>
  <c r="N167" i="3"/>
  <c r="R167" i="3"/>
  <c r="R32" i="3"/>
  <c r="M275" i="2"/>
  <c r="M26" i="2"/>
  <c r="M56" i="2"/>
  <c r="M183" i="2"/>
  <c r="M146" i="2"/>
  <c r="M219" i="2"/>
  <c r="M269" i="2"/>
  <c r="M109" i="2"/>
  <c r="M258" i="2"/>
  <c r="M79" i="2"/>
  <c r="M257" i="2"/>
  <c r="M133" i="2"/>
  <c r="M116" i="2"/>
  <c r="M92" i="2"/>
  <c r="M115" i="2"/>
  <c r="M239" i="2"/>
  <c r="M106" i="2"/>
  <c r="V25" i="2"/>
  <c r="M263" i="2"/>
  <c r="M186" i="2"/>
  <c r="M107" i="2"/>
  <c r="M288" i="2"/>
  <c r="M45" i="2"/>
  <c r="M142" i="2"/>
  <c r="M103" i="2"/>
  <c r="M188" i="2"/>
  <c r="V17" i="2"/>
  <c r="M98" i="2"/>
  <c r="M59" i="2"/>
  <c r="M113" i="2"/>
  <c r="M108" i="2"/>
  <c r="M322" i="2"/>
  <c r="M111" i="2"/>
  <c r="M174" i="2"/>
  <c r="M64" i="2"/>
  <c r="M39" i="2"/>
  <c r="M81" i="2"/>
  <c r="V11" i="2"/>
  <c r="M143" i="2"/>
  <c r="M105" i="2"/>
  <c r="M169" i="2"/>
  <c r="M102" i="2"/>
  <c r="M80" i="2"/>
  <c r="R311" i="3"/>
  <c r="N311" i="3"/>
  <c r="N252" i="3"/>
  <c r="R252" i="3"/>
  <c r="N226" i="3"/>
  <c r="R226" i="3"/>
  <c r="R233" i="2"/>
  <c r="N44" i="3"/>
  <c r="R44" i="3"/>
  <c r="R90" i="3"/>
  <c r="N90" i="3"/>
  <c r="R64" i="3"/>
  <c r="N64" i="3"/>
  <c r="R92" i="3"/>
  <c r="N92" i="3"/>
  <c r="R24" i="3"/>
  <c r="N24" i="3"/>
  <c r="N262" i="3"/>
  <c r="R262" i="3"/>
  <c r="R43" i="3"/>
  <c r="N43" i="3"/>
  <c r="N48" i="3"/>
  <c r="R48" i="3"/>
  <c r="N103" i="3"/>
  <c r="R69" i="3"/>
  <c r="N69" i="3"/>
  <c r="N148" i="3"/>
  <c r="R148" i="3"/>
  <c r="N49" i="3"/>
  <c r="R49" i="3"/>
  <c r="N241" i="3"/>
  <c r="N210" i="3"/>
  <c r="R210" i="3"/>
  <c r="N307" i="3"/>
  <c r="R307" i="3"/>
  <c r="N121" i="3"/>
  <c r="R121" i="3"/>
  <c r="R143" i="3"/>
  <c r="N177" i="3"/>
  <c r="R177" i="3"/>
  <c r="R328" i="3"/>
  <c r="N328" i="3"/>
  <c r="R234" i="3"/>
  <c r="R63" i="3"/>
  <c r="N323" i="3"/>
  <c r="R323" i="3"/>
  <c r="M303" i="2"/>
  <c r="M305" i="2"/>
  <c r="M86" i="2"/>
  <c r="M274" i="2"/>
  <c r="M230" i="2"/>
  <c r="M296" i="2"/>
  <c r="M47" i="2"/>
  <c r="M72" i="2"/>
  <c r="M334" i="2"/>
  <c r="M28" i="2"/>
  <c r="M251" i="2"/>
  <c r="M157" i="2"/>
  <c r="M131" i="2"/>
  <c r="M25" i="2"/>
  <c r="M286" i="2"/>
  <c r="M38" i="2"/>
  <c r="M145" i="2"/>
  <c r="M203" i="2"/>
  <c r="M221" i="2"/>
  <c r="M201" i="2"/>
  <c r="M44" i="2"/>
  <c r="M29" i="2"/>
  <c r="M282" i="2"/>
  <c r="M178" i="2"/>
  <c r="M97" i="2"/>
  <c r="M161" i="2"/>
  <c r="M73" i="2"/>
  <c r="M163" i="2"/>
  <c r="M21" i="2"/>
  <c r="M191" i="2"/>
  <c r="M132" i="2"/>
  <c r="M43" i="2"/>
  <c r="M304" i="2"/>
  <c r="M168" i="2"/>
  <c r="M177" i="2"/>
  <c r="M87" i="2"/>
  <c r="M138" i="2"/>
  <c r="M75" i="2"/>
  <c r="M118" i="2"/>
  <c r="M182" i="2"/>
  <c r="M238" i="2"/>
  <c r="M317" i="2"/>
  <c r="M228" i="2"/>
  <c r="N249" i="3"/>
  <c r="R249" i="3"/>
  <c r="N179" i="3"/>
  <c r="R179" i="3"/>
  <c r="N125" i="3"/>
  <c r="N313" i="3"/>
  <c r="R313" i="3"/>
  <c r="R119" i="3"/>
  <c r="N119" i="3"/>
  <c r="R216" i="3"/>
  <c r="R273" i="3"/>
  <c r="N273" i="3"/>
  <c r="R97" i="3"/>
  <c r="N97" i="3"/>
  <c r="N170" i="3"/>
  <c r="R170" i="3"/>
  <c r="N108" i="3"/>
  <c r="R46" i="3"/>
  <c r="N46" i="3"/>
  <c r="N302" i="3"/>
  <c r="R302" i="3"/>
  <c r="N151" i="3"/>
  <c r="R151" i="3"/>
  <c r="N227" i="3"/>
  <c r="R227" i="3"/>
  <c r="R22" i="3"/>
  <c r="N22" i="3"/>
  <c r="N309" i="3"/>
  <c r="R309" i="3"/>
  <c r="R109" i="3"/>
  <c r="N109" i="3"/>
  <c r="R322" i="3"/>
  <c r="N322" i="3"/>
  <c r="R149" i="3"/>
  <c r="N149" i="3"/>
  <c r="R28" i="3"/>
  <c r="R95" i="3"/>
  <c r="R240" i="3"/>
  <c r="N240" i="3"/>
  <c r="N301" i="3"/>
  <c r="R301" i="3"/>
  <c r="N263" i="3"/>
  <c r="R280" i="3"/>
  <c r="N280" i="3"/>
  <c r="N31" i="3"/>
  <c r="R31" i="3"/>
  <c r="N270" i="3"/>
  <c r="R270" i="3"/>
  <c r="R76" i="3"/>
  <c r="N76" i="3"/>
  <c r="N330" i="3"/>
  <c r="R330" i="3"/>
  <c r="N85" i="3"/>
  <c r="R85" i="3"/>
  <c r="N192" i="3"/>
  <c r="R192" i="3"/>
  <c r="M55" i="2"/>
  <c r="M224" i="2"/>
  <c r="M83" i="2"/>
  <c r="M314" i="2"/>
  <c r="V8" i="2"/>
  <c r="V16" i="2"/>
  <c r="M130" i="2"/>
  <c r="M37" i="2"/>
  <c r="M197" i="2"/>
  <c r="M126" i="2"/>
  <c r="M227" i="2"/>
  <c r="M62" i="2"/>
  <c r="M184" i="2"/>
  <c r="M335" i="2"/>
  <c r="M76" i="2"/>
  <c r="M266" i="2"/>
  <c r="M209" i="2"/>
  <c r="M33" i="2"/>
  <c r="M237" i="2"/>
  <c r="M299" i="2"/>
  <c r="M241" i="2"/>
  <c r="M140" i="2"/>
  <c r="M267" i="2"/>
  <c r="V12" i="2"/>
  <c r="M320" i="2"/>
  <c r="M277" i="2"/>
  <c r="M93" i="2"/>
  <c r="M312" i="2"/>
  <c r="M27" i="2"/>
  <c r="M331" i="2"/>
  <c r="M236" i="2"/>
  <c r="M194" i="2"/>
  <c r="M252" i="2"/>
  <c r="M68" i="2"/>
  <c r="M316" i="2"/>
  <c r="M276" i="2"/>
  <c r="M46" i="2"/>
  <c r="V22" i="2"/>
  <c r="M41" i="2"/>
  <c r="M53" i="2"/>
  <c r="M220" i="2"/>
  <c r="M323" i="2"/>
  <c r="R152" i="3"/>
  <c r="N152" i="3"/>
  <c r="R271" i="3"/>
  <c r="R308" i="3"/>
  <c r="N23" i="3"/>
  <c r="R23" i="3"/>
  <c r="R115" i="3"/>
  <c r="N115" i="3"/>
  <c r="N55" i="3"/>
  <c r="R55" i="3"/>
  <c r="R144" i="3"/>
  <c r="N144" i="3"/>
  <c r="N107" i="3"/>
  <c r="N78" i="3"/>
  <c r="R78" i="3"/>
  <c r="R218" i="3"/>
  <c r="N218" i="3"/>
  <c r="N173" i="3"/>
  <c r="R173" i="3"/>
  <c r="R138" i="3"/>
  <c r="N138" i="3"/>
  <c r="N75" i="3"/>
  <c r="R75" i="3"/>
  <c r="N61" i="3"/>
  <c r="R61" i="3"/>
  <c r="R57" i="3"/>
  <c r="N57" i="3"/>
  <c r="N134" i="3"/>
  <c r="R134" i="3"/>
  <c r="R93" i="3"/>
  <c r="N93" i="3"/>
  <c r="R182" i="3"/>
  <c r="N214" i="3"/>
  <c r="R214" i="3"/>
  <c r="R294" i="3"/>
  <c r="N294" i="3"/>
  <c r="N299" i="3"/>
  <c r="R299" i="3"/>
  <c r="R58" i="3"/>
  <c r="N256" i="3"/>
  <c r="R256" i="3"/>
  <c r="N114" i="3"/>
  <c r="R114" i="3"/>
  <c r="N293" i="3"/>
  <c r="R293" i="3"/>
  <c r="N158" i="3"/>
  <c r="R317" i="3"/>
  <c r="M170" i="2"/>
  <c r="M70" i="2"/>
  <c r="M229" i="2"/>
  <c r="M96" i="2"/>
  <c r="V10" i="2"/>
  <c r="M332" i="2"/>
  <c r="M242" i="2"/>
  <c r="M195" i="2"/>
  <c r="M256" i="2"/>
  <c r="M100" i="2"/>
  <c r="M159" i="2"/>
  <c r="M34" i="2"/>
  <c r="M318" i="2"/>
  <c r="M278" i="2"/>
  <c r="M65" i="2"/>
  <c r="M141" i="2"/>
  <c r="M324" i="2"/>
  <c r="M225" i="2"/>
  <c r="M294" i="2"/>
  <c r="M167" i="2"/>
  <c r="V23" i="2"/>
  <c r="M205" i="2"/>
  <c r="M293" i="2"/>
  <c r="M187" i="2"/>
  <c r="M160" i="2"/>
  <c r="M57" i="2"/>
  <c r="V3" i="2"/>
  <c r="M248" i="2"/>
  <c r="M23" i="2"/>
  <c r="M211" i="2"/>
  <c r="V7" i="2"/>
  <c r="M204" i="2"/>
  <c r="M51" i="2"/>
  <c r="M154" i="2"/>
  <c r="M181" i="2"/>
  <c r="M212" i="2"/>
  <c r="M217" i="2"/>
  <c r="M216" i="2"/>
  <c r="M176" i="2"/>
  <c r="M310" i="2"/>
  <c r="M78" i="2"/>
  <c r="M249" i="2"/>
  <c r="N129" i="3"/>
  <c r="R129" i="3"/>
  <c r="R174" i="3"/>
  <c r="N272" i="3"/>
  <c r="R272" i="3"/>
  <c r="N136" i="2"/>
  <c r="N189" i="3"/>
  <c r="N163" i="3"/>
  <c r="R163" i="3"/>
  <c r="R287" i="3"/>
  <c r="N287" i="3"/>
  <c r="R37" i="3"/>
  <c r="N37" i="3"/>
  <c r="R219" i="3"/>
  <c r="N219" i="3"/>
  <c r="N318" i="3"/>
  <c r="R318" i="3"/>
  <c r="N67" i="3"/>
  <c r="R67" i="3"/>
  <c r="N228" i="3"/>
  <c r="R228" i="3"/>
  <c r="N77" i="3"/>
  <c r="R77" i="3"/>
  <c r="N237" i="3"/>
  <c r="R237" i="3"/>
  <c r="R27" i="3"/>
  <c r="N27" i="3"/>
  <c r="N80" i="3"/>
  <c r="R80" i="3"/>
  <c r="N81" i="3"/>
  <c r="R81" i="3"/>
  <c r="R231" i="3"/>
  <c r="R274" i="3"/>
  <c r="N274" i="3"/>
  <c r="N33" i="3"/>
  <c r="R33" i="3"/>
  <c r="R281" i="3"/>
  <c r="N281" i="3"/>
  <c r="N113" i="3"/>
  <c r="R113" i="3"/>
  <c r="R145" i="3"/>
  <c r="R100" i="3"/>
  <c r="N100" i="3"/>
  <c r="N336" i="3"/>
  <c r="R336" i="3"/>
  <c r="N104" i="3"/>
  <c r="R104" i="3"/>
  <c r="N187" i="3"/>
  <c r="N50" i="3"/>
  <c r="R50" i="3"/>
  <c r="R285" i="3"/>
  <c r="N285" i="3"/>
  <c r="N110" i="3"/>
  <c r="R110" i="3"/>
  <c r="R102" i="3"/>
  <c r="N102" i="3"/>
  <c r="R106" i="3"/>
  <c r="N106" i="3"/>
  <c r="M287" i="2"/>
  <c r="M179" i="2"/>
  <c r="M298" i="2"/>
  <c r="M134" i="2"/>
  <c r="V26" i="2"/>
  <c r="M61" i="2"/>
  <c r="M150" i="2"/>
  <c r="M254" i="2"/>
  <c r="M164" i="2"/>
  <c r="M281" i="2"/>
  <c r="M89" i="2"/>
  <c r="M223" i="2"/>
  <c r="M309" i="2"/>
  <c r="M199" i="2"/>
  <c r="M171" i="2"/>
  <c r="M213" i="2"/>
  <c r="V14" i="2"/>
  <c r="M319" i="2"/>
  <c r="M149" i="2"/>
  <c r="M192" i="2"/>
  <c r="M226" i="2"/>
  <c r="M173" i="2"/>
  <c r="M35" i="2"/>
  <c r="M260" i="2"/>
  <c r="M235" i="2"/>
  <c r="M104" i="2"/>
  <c r="M69" i="2"/>
  <c r="M271" i="2"/>
  <c r="M272" i="2"/>
  <c r="M99" i="2"/>
  <c r="M311" i="2"/>
  <c r="M328" i="2"/>
  <c r="M166" i="2"/>
  <c r="M196" i="2"/>
  <c r="M190" i="2"/>
  <c r="M214" i="2"/>
  <c r="M330" i="2"/>
  <c r="M218" i="2"/>
  <c r="M180" i="2"/>
  <c r="M101" i="2"/>
  <c r="V24" i="2"/>
  <c r="M129" i="2"/>
  <c r="M137" i="2"/>
  <c r="R82" i="3"/>
  <c r="N82" i="3"/>
  <c r="R88" i="3"/>
  <c r="N88" i="3"/>
  <c r="N105" i="3"/>
  <c r="R164" i="3"/>
  <c r="N164" i="3"/>
  <c r="R261" i="3"/>
  <c r="N261" i="3"/>
  <c r="R90" i="2"/>
  <c r="R135" i="2"/>
  <c r="N135" i="2"/>
  <c r="R253" i="2"/>
  <c r="N253" i="2"/>
  <c r="N316" i="3"/>
  <c r="R316" i="3"/>
  <c r="R132" i="3"/>
  <c r="N132" i="3"/>
  <c r="R45" i="3"/>
  <c r="N45" i="3"/>
  <c r="R288" i="3"/>
  <c r="N288" i="3"/>
  <c r="N205" i="3"/>
  <c r="R205" i="3"/>
  <c r="R111" i="3"/>
  <c r="N111" i="3"/>
  <c r="R199" i="3"/>
  <c r="N199" i="3"/>
  <c r="N221" i="3"/>
  <c r="R221" i="3"/>
  <c r="R225" i="3"/>
  <c r="N225" i="3"/>
  <c r="R191" i="3"/>
  <c r="N191" i="3"/>
  <c r="N60" i="3"/>
  <c r="R60" i="3"/>
  <c r="N84" i="3"/>
  <c r="R84" i="3"/>
  <c r="R155" i="3"/>
  <c r="N155" i="3"/>
  <c r="N278" i="3"/>
  <c r="R278" i="3"/>
  <c r="R224" i="3"/>
  <c r="N224" i="3"/>
  <c r="R320" i="3"/>
  <c r="N320" i="3"/>
  <c r="N247" i="3"/>
  <c r="R247" i="3"/>
  <c r="N310" i="3"/>
  <c r="R310" i="3"/>
  <c r="R312" i="3"/>
  <c r="N312" i="3"/>
  <c r="N53" i="3"/>
  <c r="R53" i="3"/>
  <c r="N52" i="3"/>
  <c r="R52" i="3"/>
  <c r="R70" i="3"/>
  <c r="N70" i="3"/>
  <c r="N29" i="3"/>
  <c r="R41" i="3"/>
  <c r="N41" i="3"/>
  <c r="R160" i="3"/>
  <c r="N160" i="3"/>
  <c r="N98" i="3"/>
  <c r="N319" i="3"/>
  <c r="R126" i="3"/>
  <c r="N126" i="3"/>
  <c r="N150" i="3"/>
  <c r="R150" i="3"/>
  <c r="M333" i="2"/>
  <c r="V6" i="2"/>
  <c r="M245" i="2"/>
  <c r="M155" i="2"/>
  <c r="M112" i="2"/>
  <c r="M215" i="2"/>
  <c r="M210" i="2"/>
  <c r="M32" i="2"/>
  <c r="M74" i="2"/>
  <c r="M295" i="2"/>
  <c r="M49" i="2"/>
  <c r="M285" i="2"/>
  <c r="M152" i="2"/>
  <c r="M71" i="2"/>
  <c r="M198" i="2"/>
  <c r="M119" i="2"/>
  <c r="M290" i="2"/>
  <c r="M222" i="2"/>
  <c r="M200" i="2"/>
  <c r="M165" i="2"/>
  <c r="M50" i="2"/>
  <c r="M110" i="2"/>
  <c r="M156" i="2"/>
  <c r="M120" i="2"/>
  <c r="M262" i="2"/>
  <c r="M336" i="2"/>
  <c r="M124" i="2"/>
  <c r="M91" i="2"/>
  <c r="M147" i="2"/>
  <c r="M329" i="2"/>
  <c r="M54" i="2"/>
  <c r="M301" i="2"/>
  <c r="M95" i="2"/>
  <c r="M94" i="2"/>
  <c r="M279" i="2"/>
  <c r="V5" i="2"/>
  <c r="V21" i="2"/>
  <c r="M24" i="2"/>
  <c r="M172" i="2"/>
  <c r="M270" i="2"/>
  <c r="M52" i="2"/>
  <c r="M144" i="2"/>
  <c r="R246" i="3" l="1"/>
  <c r="N139" i="3"/>
  <c r="N291" i="3"/>
  <c r="N282" i="3"/>
  <c r="N251" i="3"/>
  <c r="R259" i="3"/>
  <c r="N244" i="3"/>
  <c r="R190" i="3"/>
  <c r="R306" i="3"/>
  <c r="R233" i="3"/>
  <c r="R207" i="3"/>
  <c r="R87" i="3"/>
  <c r="R38" i="3"/>
  <c r="N321" i="3"/>
  <c r="R300" i="3"/>
  <c r="N34" i="3"/>
  <c r="N296" i="3"/>
  <c r="R268" i="3"/>
  <c r="R73" i="3"/>
  <c r="N334" i="3"/>
  <c r="R208" i="3"/>
  <c r="N298" i="3"/>
  <c r="N196" i="3"/>
  <c r="R122" i="3"/>
  <c r="R147" i="3"/>
  <c r="N213" i="3"/>
  <c r="R42" i="3"/>
  <c r="R314" i="3"/>
  <c r="R176" i="3"/>
  <c r="R124" i="3"/>
  <c r="R193" i="2"/>
  <c r="R243" i="3"/>
  <c r="R222" i="3"/>
  <c r="R231" i="2"/>
  <c r="N123" i="3"/>
  <c r="N286" i="3"/>
  <c r="N209" i="3"/>
  <c r="R141" i="3"/>
  <c r="R197" i="3"/>
  <c r="N135" i="3"/>
  <c r="R275" i="3"/>
  <c r="R183" i="3"/>
  <c r="R131" i="3"/>
  <c r="R30" i="3"/>
  <c r="R47" i="3"/>
  <c r="R284" i="3"/>
  <c r="N96" i="3"/>
  <c r="N204" i="3"/>
  <c r="R40" i="3"/>
  <c r="N79" i="3"/>
  <c r="N230" i="3"/>
  <c r="R215" i="3"/>
  <c r="R250" i="3"/>
  <c r="N332" i="3"/>
  <c r="R232" i="3"/>
  <c r="N326" i="3"/>
  <c r="N308" i="2"/>
  <c r="R51" i="3"/>
  <c r="N211" i="3"/>
  <c r="N337" i="3"/>
  <c r="N290" i="3"/>
  <c r="N324" i="3"/>
  <c r="R235" i="3"/>
  <c r="R137" i="3"/>
  <c r="N331" i="3"/>
  <c r="N154" i="3"/>
  <c r="R21" i="3"/>
  <c r="N269" i="3"/>
  <c r="R253" i="3"/>
  <c r="R333" i="3"/>
  <c r="N140" i="3"/>
  <c r="N259" i="2"/>
  <c r="R159" i="3"/>
  <c r="R276" i="3"/>
  <c r="R30" i="2"/>
  <c r="N220" i="3"/>
  <c r="R283" i="3"/>
  <c r="N83" i="3"/>
  <c r="N304" i="3"/>
  <c r="R335" i="3"/>
  <c r="N325" i="3"/>
  <c r="N186" i="3"/>
  <c r="R248" i="3"/>
  <c r="R162" i="3"/>
  <c r="R86" i="3"/>
  <c r="R116" i="3"/>
  <c r="R72" i="3"/>
  <c r="R303" i="3"/>
  <c r="R35" i="3"/>
  <c r="R54" i="3"/>
  <c r="N74" i="3"/>
  <c r="N168" i="3"/>
  <c r="N172" i="3"/>
  <c r="R223" i="3"/>
  <c r="N254" i="3"/>
  <c r="R133" i="3"/>
  <c r="R36" i="3"/>
  <c r="N229" i="3"/>
  <c r="R165" i="3"/>
  <c r="N185" i="3"/>
  <c r="N67" i="2"/>
  <c r="N202" i="3"/>
  <c r="R101" i="3"/>
  <c r="R89" i="3"/>
  <c r="R156" i="3"/>
  <c r="R297" i="3"/>
  <c r="R128" i="3"/>
  <c r="N239" i="3"/>
  <c r="N284" i="2"/>
  <c r="N234" i="2"/>
  <c r="N36" i="2"/>
  <c r="N91" i="3"/>
  <c r="N264" i="3"/>
  <c r="R201" i="3"/>
  <c r="R267" i="3"/>
  <c r="N178" i="3"/>
  <c r="R260" i="3"/>
  <c r="R136" i="3"/>
  <c r="R171" i="3"/>
  <c r="N120" i="3"/>
  <c r="N325" i="2"/>
  <c r="N121" i="2"/>
  <c r="R99" i="3"/>
  <c r="N162" i="2"/>
  <c r="N289" i="2"/>
  <c r="R217" i="3"/>
  <c r="N245" i="3"/>
  <c r="R56" i="3"/>
  <c r="N244" i="2"/>
  <c r="R184" i="3"/>
  <c r="AD170" i="8"/>
  <c r="AE170" i="8"/>
  <c r="N62" i="3"/>
  <c r="R279" i="3"/>
  <c r="N161" i="3"/>
  <c r="R257" i="3"/>
  <c r="N236" i="3"/>
  <c r="AD168" i="8"/>
  <c r="AE168" i="8"/>
  <c r="AD169" i="8"/>
  <c r="AE169" i="8"/>
  <c r="R39" i="3"/>
  <c r="N114" i="2"/>
  <c r="N118" i="3"/>
  <c r="R283" i="2"/>
  <c r="R195" i="3"/>
  <c r="AD167" i="8"/>
  <c r="AE167" i="8"/>
  <c r="AC11" i="8" s="1"/>
  <c r="R306" i="2"/>
  <c r="N58" i="2"/>
  <c r="R189" i="2"/>
  <c r="N202" i="2"/>
  <c r="R185" i="2"/>
  <c r="N302" i="2"/>
  <c r="R60" i="2"/>
  <c r="N40" i="2"/>
  <c r="N313" i="2"/>
  <c r="R265" i="2"/>
  <c r="AD168" i="9"/>
  <c r="AE168" i="9"/>
  <c r="AD169" i="9"/>
  <c r="AE169" i="9"/>
  <c r="AE166" i="9"/>
  <c r="AC11" i="9" s="1"/>
  <c r="AD166" i="9"/>
  <c r="R208" i="2"/>
  <c r="N207" i="2"/>
  <c r="N307" i="2"/>
  <c r="N175" i="2"/>
  <c r="R261" i="2"/>
  <c r="N82" i="2"/>
  <c r="R250" i="2"/>
  <c r="R240" i="2"/>
  <c r="N247" i="2"/>
  <c r="R158" i="2"/>
  <c r="R272" i="2"/>
  <c r="N272" i="2"/>
  <c r="R159" i="2"/>
  <c r="N159" i="2"/>
  <c r="N46" i="2"/>
  <c r="R46" i="2"/>
  <c r="N182" i="2"/>
  <c r="R182" i="2"/>
  <c r="N80" i="2"/>
  <c r="R80" i="2"/>
  <c r="R56" i="2"/>
  <c r="N56" i="2"/>
  <c r="R255" i="2"/>
  <c r="N255" i="2"/>
  <c r="R206" i="2"/>
  <c r="N206" i="2"/>
  <c r="N273" i="2"/>
  <c r="R273" i="2"/>
  <c r="R148" i="2"/>
  <c r="N148" i="2"/>
  <c r="R315" i="2"/>
  <c r="N315" i="2"/>
  <c r="R172" i="2"/>
  <c r="N172" i="2"/>
  <c r="R54" i="2"/>
  <c r="N54" i="2"/>
  <c r="N156" i="2"/>
  <c r="R156" i="2"/>
  <c r="N198" i="2"/>
  <c r="R198" i="2"/>
  <c r="R210" i="2"/>
  <c r="N210" i="2"/>
  <c r="R214" i="2"/>
  <c r="N214" i="2"/>
  <c r="N271" i="2"/>
  <c r="R271" i="2"/>
  <c r="R192" i="2"/>
  <c r="N192" i="2"/>
  <c r="N223" i="2"/>
  <c r="R223" i="2"/>
  <c r="N134" i="2"/>
  <c r="R134" i="2"/>
  <c r="N249" i="2"/>
  <c r="R249" i="2"/>
  <c r="R154" i="2"/>
  <c r="N154" i="2"/>
  <c r="N57" i="2"/>
  <c r="R57" i="2"/>
  <c r="R225" i="2"/>
  <c r="N225" i="2"/>
  <c r="N100" i="2"/>
  <c r="R100" i="2"/>
  <c r="N70" i="2"/>
  <c r="R70" i="2"/>
  <c r="N276" i="2"/>
  <c r="R276" i="2"/>
  <c r="N312" i="2"/>
  <c r="R312" i="2"/>
  <c r="N299" i="2"/>
  <c r="R299" i="2"/>
  <c r="R62" i="2"/>
  <c r="N62" i="2"/>
  <c r="N314" i="2"/>
  <c r="R314" i="2"/>
  <c r="N118" i="2"/>
  <c r="R118" i="2"/>
  <c r="R132" i="2"/>
  <c r="N132" i="2"/>
  <c r="R282" i="2"/>
  <c r="N282" i="2"/>
  <c r="N286" i="2"/>
  <c r="R286" i="2"/>
  <c r="N47" i="2"/>
  <c r="R47" i="2"/>
  <c r="R102" i="2"/>
  <c r="N102" i="2"/>
  <c r="R174" i="2"/>
  <c r="N174" i="2"/>
  <c r="N188" i="2"/>
  <c r="R188" i="2"/>
  <c r="N79" i="2"/>
  <c r="R79" i="2"/>
  <c r="R26" i="2"/>
  <c r="N26" i="2"/>
  <c r="R22" i="2"/>
  <c r="N22" i="2"/>
  <c r="N246" i="2"/>
  <c r="R246" i="2"/>
  <c r="N48" i="2"/>
  <c r="R48" i="2"/>
  <c r="N264" i="2"/>
  <c r="R264" i="2"/>
  <c r="N294" i="2"/>
  <c r="R294" i="2"/>
  <c r="R27" i="2"/>
  <c r="N27" i="2"/>
  <c r="R72" i="2"/>
  <c r="N72" i="2"/>
  <c r="N263" i="2"/>
  <c r="R263" i="2"/>
  <c r="R110" i="2"/>
  <c r="N110" i="2"/>
  <c r="R89" i="2"/>
  <c r="N89" i="2"/>
  <c r="N324" i="2"/>
  <c r="R324" i="2"/>
  <c r="N237" i="2"/>
  <c r="R237" i="2"/>
  <c r="R25" i="2"/>
  <c r="N25" i="2"/>
  <c r="N258" i="2"/>
  <c r="R258" i="2"/>
  <c r="R326" i="2"/>
  <c r="N326" i="2"/>
  <c r="N321" i="2"/>
  <c r="R321" i="2"/>
  <c r="N139" i="2"/>
  <c r="R139" i="2"/>
  <c r="N151" i="2"/>
  <c r="R151" i="2"/>
  <c r="N120" i="2"/>
  <c r="R120" i="2"/>
  <c r="N38" i="2"/>
  <c r="R38" i="2"/>
  <c r="R257" i="2"/>
  <c r="N257" i="2"/>
  <c r="N71" i="2"/>
  <c r="R71" i="2"/>
  <c r="R298" i="2"/>
  <c r="N298" i="2"/>
  <c r="N78" i="2"/>
  <c r="R78" i="2"/>
  <c r="N83" i="2"/>
  <c r="R83" i="2"/>
  <c r="R75" i="2"/>
  <c r="N75" i="2"/>
  <c r="N275" i="2"/>
  <c r="R275" i="2"/>
  <c r="R196" i="2"/>
  <c r="N196" i="2"/>
  <c r="R187" i="2"/>
  <c r="N187" i="2"/>
  <c r="N323" i="2"/>
  <c r="R323" i="2"/>
  <c r="R68" i="2"/>
  <c r="N68" i="2"/>
  <c r="N277" i="2"/>
  <c r="R277" i="2"/>
  <c r="N33" i="2"/>
  <c r="R33" i="2"/>
  <c r="N126" i="2"/>
  <c r="R126" i="2"/>
  <c r="N224" i="2"/>
  <c r="R224" i="2"/>
  <c r="R138" i="2"/>
  <c r="N138" i="2"/>
  <c r="N21" i="2"/>
  <c r="R21" i="2"/>
  <c r="N44" i="2"/>
  <c r="R44" i="2"/>
  <c r="N131" i="2"/>
  <c r="R131" i="2"/>
  <c r="N230" i="2"/>
  <c r="R230" i="2"/>
  <c r="R105" i="2"/>
  <c r="N105" i="2"/>
  <c r="R322" i="2"/>
  <c r="N322" i="2"/>
  <c r="R142" i="2"/>
  <c r="N142" i="2"/>
  <c r="N239" i="2"/>
  <c r="R239" i="2"/>
  <c r="R109" i="2"/>
  <c r="N109" i="2"/>
  <c r="N125" i="2"/>
  <c r="R125" i="2"/>
  <c r="N85" i="2"/>
  <c r="R85" i="2"/>
  <c r="N127" i="2"/>
  <c r="R127" i="2"/>
  <c r="R243" i="2"/>
  <c r="N243" i="2"/>
  <c r="R123" i="2"/>
  <c r="N123" i="2"/>
  <c r="N301" i="2"/>
  <c r="R301" i="2"/>
  <c r="N309" i="2"/>
  <c r="R309" i="2"/>
  <c r="R43" i="2"/>
  <c r="N43" i="2"/>
  <c r="R215" i="2"/>
  <c r="N215" i="2"/>
  <c r="R190" i="2"/>
  <c r="N190" i="2"/>
  <c r="N256" i="2"/>
  <c r="R256" i="2"/>
  <c r="N316" i="2"/>
  <c r="R316" i="2"/>
  <c r="R191" i="2"/>
  <c r="N191" i="2"/>
  <c r="N169" i="2"/>
  <c r="R169" i="2"/>
  <c r="N112" i="2"/>
  <c r="R112" i="2"/>
  <c r="R129" i="2"/>
  <c r="N129" i="2"/>
  <c r="N179" i="2"/>
  <c r="R179" i="2"/>
  <c r="N204" i="2"/>
  <c r="R204" i="2"/>
  <c r="R141" i="2"/>
  <c r="N141" i="2"/>
  <c r="N155" i="2"/>
  <c r="R155" i="2"/>
  <c r="N166" i="2"/>
  <c r="R166" i="2"/>
  <c r="N235" i="2"/>
  <c r="R235" i="2"/>
  <c r="R164" i="2"/>
  <c r="N164" i="2"/>
  <c r="N287" i="2"/>
  <c r="R287" i="2"/>
  <c r="N176" i="2"/>
  <c r="R176" i="2"/>
  <c r="N293" i="2"/>
  <c r="R293" i="2"/>
  <c r="N65" i="2"/>
  <c r="R65" i="2"/>
  <c r="N242" i="2"/>
  <c r="R242" i="2"/>
  <c r="N220" i="2"/>
  <c r="R220" i="2"/>
  <c r="N252" i="2"/>
  <c r="R252" i="2"/>
  <c r="N320" i="2"/>
  <c r="R320" i="2"/>
  <c r="R209" i="2"/>
  <c r="N209" i="2"/>
  <c r="R197" i="2"/>
  <c r="N197" i="2"/>
  <c r="N55" i="2"/>
  <c r="R55" i="2"/>
  <c r="N87" i="2"/>
  <c r="R87" i="2"/>
  <c r="N163" i="2"/>
  <c r="R163" i="2"/>
  <c r="N201" i="2"/>
  <c r="R201" i="2"/>
  <c r="R157" i="2"/>
  <c r="N157" i="2"/>
  <c r="R274" i="2"/>
  <c r="N274" i="2"/>
  <c r="N143" i="2"/>
  <c r="R143" i="2"/>
  <c r="N108" i="2"/>
  <c r="R108" i="2"/>
  <c r="R45" i="2"/>
  <c r="N45" i="2"/>
  <c r="N115" i="2"/>
  <c r="R115" i="2"/>
  <c r="N269" i="2"/>
  <c r="R269" i="2"/>
  <c r="N84" i="2"/>
  <c r="R84" i="2"/>
  <c r="N268" i="2"/>
  <c r="R268" i="2"/>
  <c r="R153" i="2"/>
  <c r="N153" i="2"/>
  <c r="N122" i="2"/>
  <c r="R122" i="2"/>
  <c r="R270" i="2"/>
  <c r="N270" i="2"/>
  <c r="N184" i="2"/>
  <c r="R184" i="2"/>
  <c r="N329" i="2"/>
  <c r="R329" i="2"/>
  <c r="R149" i="2"/>
  <c r="N149" i="2"/>
  <c r="N160" i="2"/>
  <c r="R160" i="2"/>
  <c r="N227" i="2"/>
  <c r="R227" i="2"/>
  <c r="R296" i="2"/>
  <c r="N296" i="2"/>
  <c r="R103" i="2"/>
  <c r="N103" i="2"/>
  <c r="N152" i="2"/>
  <c r="R152" i="2"/>
  <c r="R104" i="2"/>
  <c r="N104" i="2"/>
  <c r="R310" i="2"/>
  <c r="N310" i="2"/>
  <c r="R165" i="2"/>
  <c r="N165" i="2"/>
  <c r="N200" i="2"/>
  <c r="R200" i="2"/>
  <c r="R101" i="2"/>
  <c r="N101" i="2"/>
  <c r="N328" i="2"/>
  <c r="R328" i="2"/>
  <c r="N260" i="2"/>
  <c r="R260" i="2"/>
  <c r="R213" i="2"/>
  <c r="N213" i="2"/>
  <c r="N254" i="2"/>
  <c r="R254" i="2"/>
  <c r="R216" i="2"/>
  <c r="N216" i="2"/>
  <c r="R211" i="2"/>
  <c r="N211" i="2"/>
  <c r="N205" i="2"/>
  <c r="R205" i="2"/>
  <c r="N278" i="2"/>
  <c r="R278" i="2"/>
  <c r="R332" i="2"/>
  <c r="N332" i="2"/>
  <c r="N53" i="2"/>
  <c r="R53" i="2"/>
  <c r="R194" i="2"/>
  <c r="N194" i="2"/>
  <c r="R266" i="2"/>
  <c r="N266" i="2"/>
  <c r="N37" i="2"/>
  <c r="R37" i="2"/>
  <c r="R228" i="2"/>
  <c r="N228" i="2"/>
  <c r="N177" i="2"/>
  <c r="R177" i="2"/>
  <c r="N73" i="2"/>
  <c r="R73" i="2"/>
  <c r="N221" i="2"/>
  <c r="R221" i="2"/>
  <c r="N251" i="2"/>
  <c r="R251" i="2"/>
  <c r="R86" i="2"/>
  <c r="N86" i="2"/>
  <c r="N113" i="2"/>
  <c r="R113" i="2"/>
  <c r="N288" i="2"/>
  <c r="R288" i="2"/>
  <c r="N92" i="2"/>
  <c r="R92" i="2"/>
  <c r="R219" i="2"/>
  <c r="N219" i="2"/>
  <c r="R117" i="2"/>
  <c r="N117" i="2"/>
  <c r="N232" i="2"/>
  <c r="R232" i="2"/>
  <c r="R88" i="2"/>
  <c r="N88" i="2"/>
  <c r="N32" i="2"/>
  <c r="R32" i="2"/>
  <c r="R226" i="2"/>
  <c r="N226" i="2"/>
  <c r="N229" i="2"/>
  <c r="R229" i="2"/>
  <c r="N64" i="2"/>
  <c r="R64" i="2"/>
  <c r="R24" i="2"/>
  <c r="N24" i="2"/>
  <c r="N137" i="2"/>
  <c r="R137" i="2"/>
  <c r="R170" i="2"/>
  <c r="N170" i="2"/>
  <c r="R93" i="2"/>
  <c r="N93" i="2"/>
  <c r="N29" i="2"/>
  <c r="R29" i="2"/>
  <c r="N111" i="2"/>
  <c r="R111" i="2"/>
  <c r="R50" i="2"/>
  <c r="N50" i="2"/>
  <c r="N281" i="2"/>
  <c r="R281" i="2"/>
  <c r="N195" i="2"/>
  <c r="R195" i="2"/>
  <c r="R91" i="2"/>
  <c r="N91" i="2"/>
  <c r="N279" i="2"/>
  <c r="R279" i="2"/>
  <c r="N49" i="2"/>
  <c r="R49" i="2"/>
  <c r="N336" i="2"/>
  <c r="R336" i="2"/>
  <c r="R295" i="2"/>
  <c r="N295" i="2"/>
  <c r="R180" i="2"/>
  <c r="N180" i="2"/>
  <c r="N171" i="2"/>
  <c r="R171" i="2"/>
  <c r="N318" i="2"/>
  <c r="R318" i="2"/>
  <c r="N41" i="2"/>
  <c r="R41" i="2"/>
  <c r="R236" i="2"/>
  <c r="N236" i="2"/>
  <c r="N267" i="2"/>
  <c r="R267" i="2"/>
  <c r="R130" i="2"/>
  <c r="N130" i="2"/>
  <c r="R317" i="2"/>
  <c r="N317" i="2"/>
  <c r="N168" i="2"/>
  <c r="R168" i="2"/>
  <c r="R161" i="2"/>
  <c r="N161" i="2"/>
  <c r="R203" i="2"/>
  <c r="N203" i="2"/>
  <c r="N28" i="2"/>
  <c r="R28" i="2"/>
  <c r="N305" i="2"/>
  <c r="R305" i="2"/>
  <c r="N81" i="2"/>
  <c r="R81" i="2"/>
  <c r="R59" i="2"/>
  <c r="N59" i="2"/>
  <c r="N107" i="2"/>
  <c r="R107" i="2"/>
  <c r="R116" i="2"/>
  <c r="N116" i="2"/>
  <c r="N146" i="2"/>
  <c r="R146" i="2"/>
  <c r="R128" i="2"/>
  <c r="N128" i="2"/>
  <c r="R297" i="2"/>
  <c r="N297" i="2"/>
  <c r="N77" i="2"/>
  <c r="R77" i="2"/>
  <c r="N42" i="2"/>
  <c r="R42" i="2"/>
  <c r="R66" i="2"/>
  <c r="N66" i="2"/>
  <c r="N119" i="2"/>
  <c r="R119" i="2"/>
  <c r="N330" i="2"/>
  <c r="R330" i="2"/>
  <c r="N181" i="2"/>
  <c r="R181" i="2"/>
  <c r="N241" i="2"/>
  <c r="R241" i="2"/>
  <c r="R178" i="2"/>
  <c r="N178" i="2"/>
  <c r="N69" i="2"/>
  <c r="R69" i="2"/>
  <c r="N51" i="2"/>
  <c r="R51" i="2"/>
  <c r="N106" i="2"/>
  <c r="R106" i="2"/>
  <c r="N147" i="2"/>
  <c r="R147" i="2"/>
  <c r="R319" i="2"/>
  <c r="N319" i="2"/>
  <c r="N285" i="2"/>
  <c r="R285" i="2"/>
  <c r="R124" i="2"/>
  <c r="N124" i="2"/>
  <c r="N245" i="2"/>
  <c r="R245" i="2"/>
  <c r="R144" i="2"/>
  <c r="N144" i="2"/>
  <c r="R94" i="2"/>
  <c r="N94" i="2"/>
  <c r="R222" i="2"/>
  <c r="N222" i="2"/>
  <c r="R311" i="2"/>
  <c r="N311" i="2"/>
  <c r="R35" i="2"/>
  <c r="N35" i="2"/>
  <c r="N150" i="2"/>
  <c r="R150" i="2"/>
  <c r="R217" i="2"/>
  <c r="N217" i="2"/>
  <c r="N23" i="2"/>
  <c r="R23" i="2"/>
  <c r="R76" i="2"/>
  <c r="N76" i="2"/>
  <c r="R52" i="2"/>
  <c r="N52" i="2"/>
  <c r="R95" i="2"/>
  <c r="N95" i="2"/>
  <c r="N262" i="2"/>
  <c r="R262" i="2"/>
  <c r="N290" i="2"/>
  <c r="R290" i="2"/>
  <c r="N74" i="2"/>
  <c r="R74" i="2"/>
  <c r="N333" i="2"/>
  <c r="R333" i="2"/>
  <c r="N218" i="2"/>
  <c r="R218" i="2"/>
  <c r="R99" i="2"/>
  <c r="N99" i="2"/>
  <c r="R173" i="2"/>
  <c r="N173" i="2"/>
  <c r="R199" i="2"/>
  <c r="N199" i="2"/>
  <c r="R61" i="2"/>
  <c r="N61" i="2"/>
  <c r="N212" i="2"/>
  <c r="R212" i="2"/>
  <c r="R248" i="2"/>
  <c r="N248" i="2"/>
  <c r="R167" i="2"/>
  <c r="N167" i="2"/>
  <c r="N34" i="2"/>
  <c r="R34" i="2"/>
  <c r="R96" i="2"/>
  <c r="N96" i="2"/>
  <c r="N331" i="2"/>
  <c r="R331" i="2"/>
  <c r="N140" i="2"/>
  <c r="R140" i="2"/>
  <c r="R335" i="2"/>
  <c r="N335" i="2"/>
  <c r="R238" i="2"/>
  <c r="N238" i="2"/>
  <c r="N304" i="2"/>
  <c r="R304" i="2"/>
  <c r="N97" i="2"/>
  <c r="R97" i="2"/>
  <c r="N145" i="2"/>
  <c r="R145" i="2"/>
  <c r="R334" i="2"/>
  <c r="N334" i="2"/>
  <c r="R303" i="2"/>
  <c r="N303" i="2"/>
  <c r="R39" i="2"/>
  <c r="N39" i="2"/>
  <c r="R98" i="2"/>
  <c r="N98" i="2"/>
  <c r="N186" i="2"/>
  <c r="R186" i="2"/>
  <c r="R133" i="2"/>
  <c r="N133" i="2"/>
  <c r="R183" i="2"/>
  <c r="N183" i="2"/>
  <c r="N291" i="2"/>
  <c r="R291" i="2"/>
  <c r="N327" i="2"/>
  <c r="R327" i="2"/>
  <c r="R300" i="2"/>
  <c r="N300" i="2"/>
  <c r="N31" i="2"/>
  <c r="R31" i="2"/>
  <c r="R292" i="2"/>
  <c r="N292" i="2"/>
  <c r="N18" i="3"/>
  <c r="N18" i="2"/>
  <c r="E7" i="3" l="1"/>
  <c r="F4" i="3" s="1"/>
  <c r="H4" i="3" s="1"/>
  <c r="E7" i="2"/>
  <c r="F5" i="3" l="1"/>
  <c r="H5" i="3" s="1"/>
  <c r="F6" i="3"/>
  <c r="H6" i="3" s="1"/>
  <c r="F9" i="3" s="1"/>
  <c r="F4" i="2"/>
  <c r="H4" i="2" s="1"/>
  <c r="F5" i="2"/>
  <c r="H5" i="2" s="1"/>
  <c r="F6" i="2"/>
  <c r="H6" i="2" s="1"/>
  <c r="F9" i="2" s="1"/>
  <c r="F10" i="2" s="1"/>
  <c r="F8" i="3"/>
  <c r="F8" i="2"/>
  <c r="G9" i="3" l="1"/>
  <c r="G9" i="2"/>
</calcChain>
</file>

<file path=xl/sharedStrings.xml><?xml version="1.0" encoding="utf-8"?>
<sst xmlns="http://schemas.openxmlformats.org/spreadsheetml/2006/main" count="3278" uniqueCount="750">
  <si>
    <t>IBVS 6244</t>
  </si>
  <si>
    <t>Q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</si>
  <si>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</si>
  <si>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</si>
  <si>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</si>
  <si>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</si>
  <si>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</si>
  <si>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</si>
  <si>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</si>
  <si>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</si>
  <si>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</si>
  <si>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</si>
  <si>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</si>
  <si>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</si>
  <si>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Q. resid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</si>
  <si>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</si>
  <si>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</si>
  <si>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</si>
  <si>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</si>
  <si>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</si>
  <si>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</si>
  <si>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</si>
  <si>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</si>
  <si>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</si>
  <si>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</si>
  <si>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</si>
  <si>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</si>
  <si>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</si>
  <si>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</si>
  <si>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</si>
  <si>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</si>
  <si>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</si>
  <si>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</si>
  <si>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</si>
  <si>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</si>
  <si>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</si>
  <si>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</si>
  <si>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</si>
  <si>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</si>
  <si>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</si>
  <si>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</si>
  <si>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</si>
  <si>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</si>
  <si>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</si>
  <si>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</si>
  <si>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</si>
  <si>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</si>
  <si>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</si>
  <si>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</si>
  <si>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LTE Resid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</si>
  <si>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</si>
  <si>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</si>
  <si>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</si>
  <si>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</si>
  <si>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</si>
  <si>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</si>
  <si>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</si>
  <si>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</si>
  <si>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</si>
  <si>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</si>
  <si>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</si>
  <si>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</si>
  <si>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</si>
  <si>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</si>
  <si>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</si>
  <si>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</si>
  <si>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</si>
  <si>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</si>
  <si>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</si>
  <si>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</si>
  <si>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</si>
  <si>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</si>
  <si>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</si>
  <si>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</si>
  <si>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</si>
  <si>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Misc</t>
  </si>
  <si>
    <t>B</t>
  </si>
  <si>
    <t>K</t>
  </si>
  <si>
    <t># of data points:</t>
  </si>
  <si>
    <t>S6</t>
  </si>
  <si>
    <t>My time zone &gt;&gt;&gt;&gt;&gt;</t>
  </si>
  <si>
    <t>(PST=8, PDT=MDT=7, MDT=CST=6, etc.)</t>
  </si>
  <si>
    <t>Linear Ephemeris =</t>
  </si>
  <si>
    <t>Quad. Ephemeris =</t>
  </si>
  <si>
    <t>Add cycle</t>
  </si>
  <si>
    <t>JD today</t>
  </si>
  <si>
    <t>Old Cycle</t>
  </si>
  <si>
    <t>New Cycle</t>
  </si>
  <si>
    <t>Next ToM</t>
  </si>
  <si>
    <t>Start of linear fit (row #)</t>
  </si>
  <si>
    <t>EM Lac / gsc 3982-1470</t>
  </si>
  <si>
    <t>EW</t>
  </si>
  <si>
    <t>BBSAG Bull.24</t>
  </si>
  <si>
    <t>BBSAG Bull.25</t>
  </si>
  <si>
    <t>BBSAG Bull.30</t>
  </si>
  <si>
    <t>IBVS 4383</t>
  </si>
  <si>
    <t>BBSAG Bull.111</t>
  </si>
  <si>
    <t>II</t>
  </si>
  <si>
    <t>BBSAG Bull.116</t>
  </si>
  <si>
    <t>IBVS 5484</t>
  </si>
  <si>
    <t>IBVS 5040</t>
  </si>
  <si>
    <t>I</t>
  </si>
  <si>
    <t>IBVS 5371</t>
  </si>
  <si>
    <t>IBVS 5378</t>
  </si>
  <si>
    <t>IBVS 5662</t>
  </si>
  <si>
    <t>IBVS 5464</t>
  </si>
  <si>
    <t>IBVS 5643</t>
  </si>
  <si>
    <t>IBVS 5676</t>
  </si>
  <si>
    <t>IBVS 5645</t>
  </si>
  <si>
    <t>IBVS 5657</t>
  </si>
  <si>
    <t>IBVS 5741</t>
  </si>
  <si>
    <t>IBVS 5707</t>
  </si>
  <si>
    <t>IBVS 5731</t>
  </si>
  <si>
    <t>IBVS 5761</t>
  </si>
  <si>
    <t>IBVS 5874</t>
  </si>
  <si>
    <t>IBVS 5814</t>
  </si>
  <si>
    <t>OEJV 0137</t>
  </si>
  <si>
    <t>BBSAG</t>
  </si>
  <si>
    <t>IBVS</t>
  </si>
  <si>
    <t>OEJV</t>
  </si>
  <si>
    <t>Nelson</t>
  </si>
  <si>
    <t>V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</si>
  <si>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</si>
  <si>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</si>
  <si>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</si>
  <si>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</si>
  <si>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</si>
  <si>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</si>
  <si>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</si>
  <si>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</si>
  <si>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</si>
  <si>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</si>
  <si>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</si>
  <si>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</si>
  <si>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</si>
  <si>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</si>
  <si>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</si>
  <si>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</si>
  <si>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</si>
  <si>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</si>
  <si>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</si>
  <si>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</si>
  <si>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</si>
  <si>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</si>
  <si>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</si>
  <si>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</si>
  <si>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</si>
  <si>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</si>
  <si>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</si>
  <si>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</si>
  <si>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</si>
  <si>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</si>
  <si>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</si>
  <si>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</si>
  <si>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</si>
  <si>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</si>
  <si>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</si>
  <si>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</si>
  <si>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</si>
  <si>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</si>
  <si>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</si>
  <si>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</si>
  <si>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</si>
  <si>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</si>
  <si>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</si>
  <si>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</si>
  <si>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</si>
  <si>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</si>
  <si>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</si>
  <si>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</si>
  <si>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</si>
  <si>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</si>
  <si>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</si>
  <si>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</si>
  <si>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</si>
  <si>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</si>
  <si>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</si>
  <si>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</si>
  <si>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</si>
  <si>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</si>
  <si>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</si>
  <si>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</si>
  <si>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</si>
  <si>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</si>
  <si>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</si>
  <si>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</si>
  <si>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U</t>
  </si>
  <si>
    <t>W</t>
  </si>
  <si>
    <t>Z</t>
  </si>
  <si>
    <t xml:space="preserve">Correlation = 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</si>
  <si>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</si>
  <si>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</si>
  <si>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</si>
  <si>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</si>
  <si>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</si>
  <si>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</si>
  <si>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</si>
  <si>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</si>
  <si>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</si>
  <si>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</si>
  <si>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</si>
  <si>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</si>
  <si>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</si>
  <si>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</si>
  <si>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</si>
  <si>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</si>
  <si>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</si>
  <si>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</si>
  <si>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r>
      <t>diff</t>
    </r>
    <r>
      <rPr>
        <b/>
        <vertAlign val="superscript"/>
        <sz val="10"/>
        <rFont val="Arial"/>
        <family val="2"/>
      </rPr>
      <t>2</t>
    </r>
  </si>
  <si>
    <r>
      <t>wt*diff</t>
    </r>
    <r>
      <rPr>
        <b/>
        <vertAlign val="superscript"/>
        <sz val="10"/>
        <rFont val="Arial"/>
        <family val="2"/>
      </rPr>
      <t>2</t>
    </r>
  </si>
  <si>
    <t>wt</t>
  </si>
  <si>
    <t>IBVS 6010</t>
  </si>
  <si>
    <t>OEJV 0094</t>
  </si>
  <si>
    <t>Fit of Qian 2003MNRAS.342.1260</t>
  </si>
  <si>
    <t>Kukarkina 1953</t>
  </si>
  <si>
    <t>Variable Stars Bull., Mosca Tom, 9, 77</t>
  </si>
  <si>
    <t>Romano 2003MmSAI.342.1260</t>
  </si>
  <si>
    <t>vis</t>
  </si>
  <si>
    <t>pg</t>
  </si>
  <si>
    <t>Homano, Perissinotto</t>
  </si>
  <si>
    <t>pe</t>
  </si>
  <si>
    <t>BAD</t>
  </si>
  <si>
    <t>Broglia 2003MmSAI..44..407</t>
  </si>
  <si>
    <t>Kukarkina (Broglia 2003MmSAI..44..407)</t>
  </si>
  <si>
    <t>Miller, Wachmann (Broglia 2003MmSAI..44..407)</t>
  </si>
  <si>
    <t>IBVS 6042</t>
  </si>
  <si>
    <t>Romano 2003MmSAI..37..255</t>
  </si>
  <si>
    <t>This makes no sense</t>
  </si>
  <si>
    <t>2013JAVSO..41..122</t>
  </si>
  <si>
    <t>OEJV 0160</t>
  </si>
  <si>
    <t>IBVS 5941</t>
  </si>
  <si>
    <t>Residuals</t>
  </si>
  <si>
    <t>Minima from the Lichtenknecker Database of the BAV</t>
  </si>
  <si>
    <t>CCD</t>
  </si>
  <si>
    <t>PE</t>
  </si>
  <si>
    <t>http://www.bav-astro.de/LkDB/index.php?lang=en&amp;sprache_dial=en</t>
  </si>
  <si>
    <t>F </t>
  </si>
  <si>
    <t>C-C Gateway</t>
  </si>
  <si>
    <t>http://var.astro.cz/ocgate/</t>
  </si>
  <si>
    <t>p</t>
  </si>
  <si>
    <t>2417793.438 </t>
  </si>
  <si>
    <t> 05.08.1907 22:30 </t>
  </si>
  <si>
    <t> -0.802 </t>
  </si>
  <si>
    <t>P </t>
  </si>
  <si>
    <t> N.P.Kukarkina </t>
  </si>
  <si>
    <t> PZ 9.77 </t>
  </si>
  <si>
    <t>2432797.285 </t>
  </si>
  <si>
    <t> 02.09.1948 18:50 </t>
  </si>
  <si>
    <t> -0.188 </t>
  </si>
  <si>
    <t>2432879.405 </t>
  </si>
  <si>
    <t> 23.11.1948 21:43 </t>
  </si>
  <si>
    <t> -0.175 </t>
  </si>
  <si>
    <t> Miller &amp; Wachmann </t>
  </si>
  <si>
    <t> RIA 8.232 </t>
  </si>
  <si>
    <t>2433204.324 </t>
  </si>
  <si>
    <t> 14.10.1949 19:46 </t>
  </si>
  <si>
    <t> -0.183 </t>
  </si>
  <si>
    <t>2433798.529 </t>
  </si>
  <si>
    <t> 01.06.1951 00:41 </t>
  </si>
  <si>
    <t> -0.184 </t>
  </si>
  <si>
    <t>2434705.213 </t>
  </si>
  <si>
    <t> 23.11.1953 17:06 </t>
  </si>
  <si>
    <t> -0.181 </t>
  </si>
  <si>
    <t>2434983.442 </t>
  </si>
  <si>
    <t> 28.08.1954 22:36 </t>
  </si>
  <si>
    <t>2437606.355 </t>
  </si>
  <si>
    <t> 02.11.1961 20:31 </t>
  </si>
  <si>
    <t> -0.029 </t>
  </si>
  <si>
    <t> G.Romano </t>
  </si>
  <si>
    <t> MSAI 37.263 </t>
  </si>
  <si>
    <t>2437854.464 </t>
  </si>
  <si>
    <t> 08.07.1962 23:08 </t>
  </si>
  <si>
    <t> 0.007 </t>
  </si>
  <si>
    <t>2437900.359 </t>
  </si>
  <si>
    <t> 23.08.1962 20:36 </t>
  </si>
  <si>
    <t> -0.015 </t>
  </si>
  <si>
    <t>2438260.5212 </t>
  </si>
  <si>
    <t> 19.08.1963 00:30 </t>
  </si>
  <si>
    <t> 0.0040 </t>
  </si>
  <si>
    <t>E </t>
  </si>
  <si>
    <t>?</t>
  </si>
  <si>
    <t> Broglia &amp; Conconi </t>
  </si>
  <si>
    <t> MSAI 44.407 </t>
  </si>
  <si>
    <t>2438263.4382 </t>
  </si>
  <si>
    <t> 21.08.1963 22:31 </t>
  </si>
  <si>
    <t> 0.0025 </t>
  </si>
  <si>
    <t>2438264.4103 </t>
  </si>
  <si>
    <t> 22.08.1963 21:50 </t>
  </si>
  <si>
    <t> 0.0017 </t>
  </si>
  <si>
    <t>2438315.3866 </t>
  </si>
  <si>
    <t> 12.10.1963 21:16 </t>
  </si>
  <si>
    <t> 0.0016 </t>
  </si>
  <si>
    <t>2438316.3602 </t>
  </si>
  <si>
    <t> 13.10.1963 20:38 </t>
  </si>
  <si>
    <t> 0.0023 </t>
  </si>
  <si>
    <t>2438613.4590 </t>
  </si>
  <si>
    <t> 05.08.1964 23:00 </t>
  </si>
  <si>
    <t> -0.0022 </t>
  </si>
  <si>
    <t>2438617.5466 </t>
  </si>
  <si>
    <t> 10.08.1964 01:07 </t>
  </si>
  <si>
    <t> -0.0005 </t>
  </si>
  <si>
    <t>2438618.5187 </t>
  </si>
  <si>
    <t> 11.08.1964 00:26 </t>
  </si>
  <si>
    <t> -0.0013 </t>
  </si>
  <si>
    <t>2438646.3434 </t>
  </si>
  <si>
    <t> 07.09.1964 20:14 </t>
  </si>
  <si>
    <t> 0.0004 </t>
  </si>
  <si>
    <t>2438646.5365 </t>
  </si>
  <si>
    <t> 08.09.1964 00:52 </t>
  </si>
  <si>
    <t> -0.0011 </t>
  </si>
  <si>
    <t>2438647.5116 </t>
  </si>
  <si>
    <t> 09.09.1964 00:16 </t>
  </si>
  <si>
    <t> 0.0012 </t>
  </si>
  <si>
    <t>2438648.4818 </t>
  </si>
  <si>
    <t> 09.09.1964 23:33 </t>
  </si>
  <si>
    <t> -0.0015 </t>
  </si>
  <si>
    <t>2438735.2583 </t>
  </si>
  <si>
    <t> 05.12.1964 18:11 </t>
  </si>
  <si>
    <t> -0.0017 </t>
  </si>
  <si>
    <t>2438783.4247 </t>
  </si>
  <si>
    <t> 22.01.1965 22:11 </t>
  </si>
  <si>
    <t> 0.1067 </t>
  </si>
  <si>
    <t>2440088.4695 </t>
  </si>
  <si>
    <t> 19.08.1968 23:16 </t>
  </si>
  <si>
    <t> 0.3872 </t>
  </si>
  <si>
    <t>2440089.4415 </t>
  </si>
  <si>
    <t> 20.08.1968 22:35 </t>
  </si>
  <si>
    <t> 0.3863 </t>
  </si>
  <si>
    <t>2441890.5492 </t>
  </si>
  <si>
    <t> 27.07.1973 01:10 </t>
  </si>
  <si>
    <t> 0.7791 </t>
  </si>
  <si>
    <t>2441892.4957 </t>
  </si>
  <si>
    <t> 28.07.1973 23:53 </t>
  </si>
  <si>
    <t> 0.7800 </t>
  </si>
  <si>
    <t>2441895.417 </t>
  </si>
  <si>
    <t> 31.07.1973 22:00 </t>
  </si>
  <si>
    <t> 0.783 </t>
  </si>
  <si>
    <t>2442716.315 </t>
  </si>
  <si>
    <t> 30.10.1975 19:33 </t>
  </si>
  <si>
    <t> 0.804 </t>
  </si>
  <si>
    <t>V </t>
  </si>
  <si>
    <t> K.Locher </t>
  </si>
  <si>
    <t> BBS 24 </t>
  </si>
  <si>
    <t>2442774.280 </t>
  </si>
  <si>
    <t> 27.12.1975 18:43 </t>
  </si>
  <si>
    <t> 0.788 </t>
  </si>
  <si>
    <t> BBS 25 </t>
  </si>
  <si>
    <t>2443044.589 </t>
  </si>
  <si>
    <t> 23.09.1976 02:08 </t>
  </si>
  <si>
    <t> 0.844 </t>
  </si>
  <si>
    <t> BBS 30 </t>
  </si>
  <si>
    <t>2448514.409 </t>
  </si>
  <si>
    <t> 14.09.1991 21:48 </t>
  </si>
  <si>
    <t> 1.783 </t>
  </si>
  <si>
    <t> Moschner&amp;Kleikamp </t>
  </si>
  <si>
    <t>BAVM 68 </t>
  </si>
  <si>
    <t>2449219.5179 </t>
  </si>
  <si>
    <t> 20.08.1993 00:25 </t>
  </si>
  <si>
    <t> 1.7818 </t>
  </si>
  <si>
    <t>o</t>
  </si>
  <si>
    <t> F.Agerer </t>
  </si>
  <si>
    <t>2449268.3569 </t>
  </si>
  <si>
    <t> 07.10.1993 20:33 </t>
  </si>
  <si>
    <t> 1.7846 </t>
  </si>
  <si>
    <t>2449935.5264 </t>
  </si>
  <si>
    <t> 06.08.1995 00:38 </t>
  </si>
  <si>
    <t> 1.7848 </t>
  </si>
  <si>
    <t>BAVM 91 </t>
  </si>
  <si>
    <t>2450114.3354 </t>
  </si>
  <si>
    <t> 31.01.1996 20:02 </t>
  </si>
  <si>
    <t> 1.7870 </t>
  </si>
  <si>
    <t> R.Diethelm </t>
  </si>
  <si>
    <t> BBS 111 </t>
  </si>
  <si>
    <t>2450747.458 </t>
  </si>
  <si>
    <t> 25.10.1997 22:59 </t>
  </si>
  <si>
    <t> 1.790 </t>
  </si>
  <si>
    <t> E.Blättler </t>
  </si>
  <si>
    <t> BBS 116 </t>
  </si>
  <si>
    <t>2451385.4470 </t>
  </si>
  <si>
    <t> 25.07.1999 22:43 </t>
  </si>
  <si>
    <t> 1.7943 </t>
  </si>
  <si>
    <t>BAVM 158 </t>
  </si>
  <si>
    <t>2451690.9184 </t>
  </si>
  <si>
    <t> 26.05.2000 10:02 </t>
  </si>
  <si>
    <t> 1.7960 </t>
  </si>
  <si>
    <t> R.H.Nelson </t>
  </si>
  <si>
    <t>IBVS 5040 </t>
  </si>
  <si>
    <t>2451780.4193 </t>
  </si>
  <si>
    <t> 23.08.2000 22:03 </t>
  </si>
  <si>
    <t> 1.7962 </t>
  </si>
  <si>
    <t> K.&amp; M.Rätz </t>
  </si>
  <si>
    <t>2451926.3457 </t>
  </si>
  <si>
    <t> 16.01.2001 20:17 </t>
  </si>
  <si>
    <t> 1.7976 </t>
  </si>
  <si>
    <t>2452146.4017 </t>
  </si>
  <si>
    <t> 24.08.2001 21:38 </t>
  </si>
  <si>
    <t> 1.7986 </t>
  </si>
  <si>
    <t>2452146.594 </t>
  </si>
  <si>
    <t> 25.08.2001 02:15 </t>
  </si>
  <si>
    <t> 1.796 </t>
  </si>
  <si>
    <t>2452148.5412 </t>
  </si>
  <si>
    <t> 27.08.2001 00:59 </t>
  </si>
  <si>
    <t> 1.7979 </t>
  </si>
  <si>
    <t>2452150.4857 </t>
  </si>
  <si>
    <t> 28.08.2001 23:39 </t>
  </si>
  <si>
    <t> 1.7967 </t>
  </si>
  <si>
    <t>2452218.393 </t>
  </si>
  <si>
    <t> 04.11.2001 21:25 </t>
  </si>
  <si>
    <t> 1.800 </t>
  </si>
  <si>
    <t> BBS 127 </t>
  </si>
  <si>
    <t>2452267.4212 </t>
  </si>
  <si>
    <t> 23.12.2001 22:06 </t>
  </si>
  <si>
    <t>-I</t>
  </si>
  <si>
    <t>2452284.3499 </t>
  </si>
  <si>
    <t> 09.01.2002 20:23 </t>
  </si>
  <si>
    <t>36036.5</t>
  </si>
  <si>
    <t> 1.7990 </t>
  </si>
  <si>
    <t>2452551.6860 </t>
  </si>
  <si>
    <t> 04.10.2002 04:27 </t>
  </si>
  <si>
    <t>36723.5</t>
  </si>
  <si>
    <t> 1.8005 </t>
  </si>
  <si>
    <t> R.Nelson </t>
  </si>
  <si>
    <t>IBVS 5371 </t>
  </si>
  <si>
    <t>2452629.5129 </t>
  </si>
  <si>
    <t> 21.12.2002 00:18 </t>
  </si>
  <si>
    <t>36923.5</t>
  </si>
  <si>
    <t> 1.8007 </t>
  </si>
  <si>
    <t> S.Dvorak </t>
  </si>
  <si>
    <t>IBVS 5378 </t>
  </si>
  <si>
    <t>2452836.3380 </t>
  </si>
  <si>
    <t> 15.07.2003 20:06 </t>
  </si>
  <si>
    <t>37455</t>
  </si>
  <si>
    <t> 1.8014 </t>
  </si>
  <si>
    <t> V.Bakis et al. </t>
  </si>
  <si>
    <t>IBVS 5662 </t>
  </si>
  <si>
    <t>2452928.3677 </t>
  </si>
  <si>
    <t> 15.10.2003 20:49 </t>
  </si>
  <si>
    <t>37691.5</t>
  </si>
  <si>
    <t> 1.8010 </t>
  </si>
  <si>
    <t>BAVM 172 </t>
  </si>
  <si>
    <t>2452928.5644 </t>
  </si>
  <si>
    <t> 16.10.2003 01:32 </t>
  </si>
  <si>
    <t>37692</t>
  </si>
  <si>
    <t> 1.8031 </t>
  </si>
  <si>
    <t>2452952.3008 </t>
  </si>
  <si>
    <t> 08.11.2003 19:13 </t>
  </si>
  <si>
    <t>37753</t>
  </si>
  <si>
    <t> 1.8024 </t>
  </si>
  <si>
    <t> L.Kotková &amp; M.Wolf </t>
  </si>
  <si>
    <t>IBVS 5676 </t>
  </si>
  <si>
    <t>2452981.2938 </t>
  </si>
  <si>
    <t> 07.12.2003 19:03 </t>
  </si>
  <si>
    <t>37827.5</t>
  </si>
  <si>
    <t> 1.8050 </t>
  </si>
  <si>
    <t>2453183.4501 </t>
  </si>
  <si>
    <t> 26.06.2004 22:48 </t>
  </si>
  <si>
    <t>38347</t>
  </si>
  <si>
    <t> 1.8064 </t>
  </si>
  <si>
    <t> O.Pejcha </t>
  </si>
  <si>
    <t>IBVS 5645 </t>
  </si>
  <si>
    <t>2453225.4759 </t>
  </si>
  <si>
    <t> 07.08.2004 23:25 </t>
  </si>
  <si>
    <t>38455</t>
  </si>
  <si>
    <t> 1.8058 </t>
  </si>
  <si>
    <t>2453228.3922 </t>
  </si>
  <si>
    <t> 10.08.2004 21:24 </t>
  </si>
  <si>
    <t>38462.5</t>
  </si>
  <si>
    <t> 1.8036 </t>
  </si>
  <si>
    <t>BAVM 173 </t>
  </si>
  <si>
    <t>2453228.5894 </t>
  </si>
  <si>
    <t> 11.08.2004 02:08 </t>
  </si>
  <si>
    <t>38463</t>
  </si>
  <si>
    <t> 1.8063 </t>
  </si>
  <si>
    <t> M.Zejda et al. </t>
  </si>
  <si>
    <t>IBVS 5741 </t>
  </si>
  <si>
    <t>2453233.4519 </t>
  </si>
  <si>
    <t> 15.08.2004 22:50 </t>
  </si>
  <si>
    <t>38475.5</t>
  </si>
  <si>
    <t> 1.8046 </t>
  </si>
  <si>
    <t>2453251.3533 </t>
  </si>
  <si>
    <t> 02.09.2004 20:28 </t>
  </si>
  <si>
    <t>38521.5</t>
  </si>
  <si>
    <t> 1.8059 </t>
  </si>
  <si>
    <t>2453251.3538 </t>
  </si>
  <si>
    <t> 02.09.2004 20:29 </t>
  </si>
  <si>
    <t>2453251.5482 </t>
  </si>
  <si>
    <t> 03.09.2004 01:09 </t>
  </si>
  <si>
    <t>38522</t>
  </si>
  <si>
    <t> 1.8062 </t>
  </si>
  <si>
    <t>2453254.4673 </t>
  </si>
  <si>
    <t> 05.09.2004 23:12 </t>
  </si>
  <si>
    <t>38529.5</t>
  </si>
  <si>
    <t> 1.8068 </t>
  </si>
  <si>
    <t>2453259.3313 </t>
  </si>
  <si>
    <t> 10.09.2004 19:57 </t>
  </si>
  <si>
    <t>38542</t>
  </si>
  <si>
    <t> 1.8066 </t>
  </si>
  <si>
    <t>2453259.5272 </t>
  </si>
  <si>
    <t> 11.09.2004 00:39 </t>
  </si>
  <si>
    <t>38542.5</t>
  </si>
  <si>
    <t> 1.8080 </t>
  </si>
  <si>
    <t>2453303.3039 </t>
  </si>
  <si>
    <t> 24.10.2004 19:17 </t>
  </si>
  <si>
    <t>38655</t>
  </si>
  <si>
    <t> 1.8071 </t>
  </si>
  <si>
    <t>2453303.5001 </t>
  </si>
  <si>
    <t> 25.10.2004 00:00 </t>
  </si>
  <si>
    <t>38655.5</t>
  </si>
  <si>
    <t> 1.8088 </t>
  </si>
  <si>
    <t>2453335.4049 </t>
  </si>
  <si>
    <t> 25.11.2004 21:43 </t>
  </si>
  <si>
    <t>38737.5</t>
  </si>
  <si>
    <t> K.&amp; M. Rätz </t>
  </si>
  <si>
    <t>2453359.5329 </t>
  </si>
  <si>
    <t> 20.12.2004 00:47 </t>
  </si>
  <si>
    <t>38799.5</t>
  </si>
  <si>
    <t>C </t>
  </si>
  <si>
    <t> JAAVSO 41;122 </t>
  </si>
  <si>
    <t>2453590.4866 </t>
  </si>
  <si>
    <t> 07.08.2005 23:40 </t>
  </si>
  <si>
    <t>39393</t>
  </si>
  <si>
    <t> 1.8094 </t>
  </si>
  <si>
    <t> S.Dogru et al. </t>
  </si>
  <si>
    <t>IBVS 5707 </t>
  </si>
  <si>
    <t>2453614.4204 </t>
  </si>
  <si>
    <t> 31.08.2005 22:05 </t>
  </si>
  <si>
    <t>39454.5</t>
  </si>
  <si>
    <t> 1.8115 </t>
  </si>
  <si>
    <t>BAVM 178 </t>
  </si>
  <si>
    <t>2453657.4180 </t>
  </si>
  <si>
    <t> 13.10.2005 22:01 </t>
  </si>
  <si>
    <t>39565</t>
  </si>
  <si>
    <t> 1.8098 </t>
  </si>
  <si>
    <t>2453657.6139 </t>
  </si>
  <si>
    <t> 14.10.2005 02:44 </t>
  </si>
  <si>
    <t>39565.5</t>
  </si>
  <si>
    <t> 1.8112 </t>
  </si>
  <si>
    <t>2454018.3439 </t>
  </si>
  <si>
    <t> 09.10.2006 20:15 </t>
  </si>
  <si>
    <t>40492.5</t>
  </si>
  <si>
    <t> 1.8145 </t>
  </si>
  <si>
    <t>BAVM 183 </t>
  </si>
  <si>
    <t>2454018.5387 </t>
  </si>
  <si>
    <t> 10.10.2006 00:55 </t>
  </si>
  <si>
    <t>40493</t>
  </si>
  <si>
    <t> 1.8147 </t>
  </si>
  <si>
    <t>2454307.4743 </t>
  </si>
  <si>
    <t> 25.07.2007 23:22 </t>
  </si>
  <si>
    <t>41235.5</t>
  </si>
  <si>
    <t> 1.8188 </t>
  </si>
  <si>
    <t> M.&amp; C.Rätz </t>
  </si>
  <si>
    <t>BAVM 201 </t>
  </si>
  <si>
    <t>2454357.4775 </t>
  </si>
  <si>
    <t> 13.09.2007 23:27 </t>
  </si>
  <si>
    <t>41364</t>
  </si>
  <si>
    <t> 1.8183 </t>
  </si>
  <si>
    <t>BAVM 193 </t>
  </si>
  <si>
    <t>2454440.5584 </t>
  </si>
  <si>
    <t> 06.12.2007 01:24 </t>
  </si>
  <si>
    <t>41577.5</t>
  </si>
  <si>
    <t> 1.8192 </t>
  </si>
  <si>
    <t>IBVS 5814 </t>
  </si>
  <si>
    <t>2454647.3850 </t>
  </si>
  <si>
    <t> 29.06.2008 21:14 </t>
  </si>
  <si>
    <t>42109</t>
  </si>
  <si>
    <t> 1.8214 </t>
  </si>
  <si>
    <t> S.Poddaný </t>
  </si>
  <si>
    <t>OEJV 0094 </t>
  </si>
  <si>
    <t>2455051.5063 </t>
  </si>
  <si>
    <t> 08.08.2009 00:09 </t>
  </si>
  <si>
    <t>43147.5</t>
  </si>
  <si>
    <t> 1.8277 </t>
  </si>
  <si>
    <t>BAVM 212 </t>
  </si>
  <si>
    <t>2455068.4329 </t>
  </si>
  <si>
    <t> 24.08.2009 22:23 </t>
  </si>
  <si>
    <t>43191</t>
  </si>
  <si>
    <t> 1.8270 </t>
  </si>
  <si>
    <t>2455083.4142 </t>
  </si>
  <si>
    <t> 08.09.2009 21:56 </t>
  </si>
  <si>
    <t>43229.5</t>
  </si>
  <si>
    <t> 1.8266 </t>
  </si>
  <si>
    <t> L.Šmelcer </t>
  </si>
  <si>
    <t>OEJV 0137 </t>
  </si>
  <si>
    <t>2455164.3558 </t>
  </si>
  <si>
    <t> 28.11.2009 20:32 </t>
  </si>
  <si>
    <t>43437.5</t>
  </si>
  <si>
    <t> 1.8285 </t>
  </si>
  <si>
    <t>2455473.5253 </t>
  </si>
  <si>
    <t> 04.10.2010 00:36 </t>
  </si>
  <si>
    <t>44232</t>
  </si>
  <si>
    <t> 1.8315 </t>
  </si>
  <si>
    <t>2455473.5274 </t>
  </si>
  <si>
    <t> 04.10.2010 00:39 </t>
  </si>
  <si>
    <t> 1.8336 </t>
  </si>
  <si>
    <t>2455754.4857 </t>
  </si>
  <si>
    <t> 11.07.2011 23:39 </t>
  </si>
  <si>
    <t>44954</t>
  </si>
  <si>
    <t> 1.8375 </t>
  </si>
  <si>
    <t>BAVM 220 </t>
  </si>
  <si>
    <t>2455801.3767 </t>
  </si>
  <si>
    <t> 27.08.2011 21:02 </t>
  </si>
  <si>
    <t> 1.8380 </t>
  </si>
  <si>
    <t>BAVM 225 </t>
  </si>
  <si>
    <t>2455801.5709 </t>
  </si>
  <si>
    <t> 28.08.2011 01:42 </t>
  </si>
  <si>
    <t> 1.8376 </t>
  </si>
  <si>
    <t>2455806.4354 </t>
  </si>
  <si>
    <t> 01.09.2011 22:26 </t>
  </si>
  <si>
    <t> 1.8379 </t>
  </si>
  <si>
    <t>2455809.35369 </t>
  </si>
  <si>
    <t> 04.09.2011 20:29 </t>
  </si>
  <si>
    <t> 1.83772 </t>
  </si>
  <si>
    <t>OEJV 0160 </t>
  </si>
  <si>
    <t>2455850.4078 </t>
  </si>
  <si>
    <t> 15.10.2011 21:47 </t>
  </si>
  <si>
    <t> 1.8382 </t>
  </si>
  <si>
    <t>2455850.6014 </t>
  </si>
  <si>
    <t> 16.10.2011 02:26 </t>
  </si>
  <si>
    <t> 1.8373 </t>
  </si>
  <si>
    <t>2455956.25591 </t>
  </si>
  <si>
    <t> 29.01.2012 18:08 </t>
  </si>
  <si>
    <t> 1.84207 </t>
  </si>
  <si>
    <t>2456227.6794 </t>
  </si>
  <si>
    <t> 27.10.2012 04:18 </t>
  </si>
  <si>
    <t> 1.8450 </t>
  </si>
  <si>
    <t>IBVS 6042 </t>
  </si>
  <si>
    <t>2456507.46989 </t>
  </si>
  <si>
    <t> 02.08.2013 23:16 </t>
  </si>
  <si>
    <t> 1.84856 </t>
  </si>
  <si>
    <t>2456507.47003 </t>
  </si>
  <si>
    <t> 1.84870 </t>
  </si>
  <si>
    <t>2456507.47153 </t>
  </si>
  <si>
    <t> 02.08.2013 23:19 </t>
  </si>
  <si>
    <t> 1.85020 </t>
  </si>
  <si>
    <t>2456510.38961 </t>
  </si>
  <si>
    <t> 05.08.2013 21:21 </t>
  </si>
  <si>
    <t> 1.84978 </t>
  </si>
  <si>
    <t>2456510.39008 </t>
  </si>
  <si>
    <t> 1.85025 </t>
  </si>
  <si>
    <t>2456510.39014 </t>
  </si>
  <si>
    <t> 1.85031 </t>
  </si>
  <si>
    <t>2456512.33543 </t>
  </si>
  <si>
    <t> 07.08.2013 20:03 </t>
  </si>
  <si>
    <t> 1.84993 </t>
  </si>
  <si>
    <t>2456512.33572 </t>
  </si>
  <si>
    <t> 1.85022 </t>
  </si>
  <si>
    <t>2456522.45259 </t>
  </si>
  <si>
    <t> 17.08.2013 22:51 </t>
  </si>
  <si>
    <t> 1.84962 </t>
  </si>
  <si>
    <t>2456522.45267 </t>
  </si>
  <si>
    <t> 1.84970 </t>
  </si>
  <si>
    <t>2456522.45286 </t>
  </si>
  <si>
    <t> 17.08.2013 22:52 </t>
  </si>
  <si>
    <t> 1.84989 </t>
  </si>
  <si>
    <t>2456523.42399 </t>
  </si>
  <si>
    <t> 18.08.2013 22:10 </t>
  </si>
  <si>
    <t> 1.84819 </t>
  </si>
  <si>
    <t>2456523.42409 </t>
  </si>
  <si>
    <t> 1.84829 </t>
  </si>
  <si>
    <t>2456523.42476 </t>
  </si>
  <si>
    <t> 18.08.2013 22:11 </t>
  </si>
  <si>
    <t> 1.84896 </t>
  </si>
  <si>
    <t>2456527.31612 </t>
  </si>
  <si>
    <t> 22.08.2013 19:35 </t>
  </si>
  <si>
    <t> 1.84899 </t>
  </si>
  <si>
    <t>Kukarkina N P</t>
  </si>
  <si>
    <t>,,D,Lich,PZ 9.77,</t>
  </si>
  <si>
    <t>Miller W J</t>
  </si>
  <si>
    <t>R,A812,,,RIA 8.232,</t>
  </si>
  <si>
    <t>s</t>
  </si>
  <si>
    <t>Romano G</t>
  </si>
  <si>
    <t>,,D,Lich,MSAI 37.263,</t>
  </si>
  <si>
    <t>GCVS</t>
  </si>
  <si>
    <t>0,GCVS,0,GCVS,,</t>
  </si>
  <si>
    <t>Broglia</t>
  </si>
  <si>
    <t>,,D,Lich,MSAI 44.407,</t>
  </si>
  <si>
    <t>Locher Kurt</t>
  </si>
  <si>
    <t>B,0024,B,0024,,</t>
  </si>
  <si>
    <t>B,0025,B,0025,,</t>
  </si>
  <si>
    <t>Moschner Wolfg</t>
  </si>
  <si>
    <t>D,0068,D,0068,,</t>
  </si>
  <si>
    <t>Agerer Franz</t>
  </si>
  <si>
    <t>ccd</t>
  </si>
  <si>
    <t>D,0091,I,4383,,</t>
  </si>
  <si>
    <t>Diethelm Roger</t>
  </si>
  <si>
    <t>B,0111,B,0111,,</t>
  </si>
  <si>
    <t>Blaettler Ernst</t>
  </si>
  <si>
    <t>B,0116,B,0116,,</t>
  </si>
  <si>
    <t>Paschke Anton</t>
  </si>
  <si>
    <t>0,home,,,,Rotse</t>
  </si>
  <si>
    <t>D,0158,I,5484,,</t>
  </si>
  <si>
    <t>Nelson Robert</t>
  </si>
  <si>
    <t>I,5040,I,5040,,</t>
  </si>
  <si>
    <t>Raetz Manfred</t>
  </si>
  <si>
    <t>B,0127,B,0127,,</t>
  </si>
  <si>
    <t>I,5371,,,,</t>
  </si>
  <si>
    <t>Dvorak S W</t>
  </si>
  <si>
    <t>I,5378,,,,</t>
  </si>
  <si>
    <t>Bakis Volkan</t>
  </si>
  <si>
    <t>I,5662,,,,CUG302</t>
  </si>
  <si>
    <t>I,5464,,,,</t>
  </si>
  <si>
    <t>D,0172,I,5643,,</t>
  </si>
  <si>
    <t>Kotkova Lenka</t>
  </si>
  <si>
    <t>I,5676,,,,</t>
  </si>
  <si>
    <t>VRI</t>
  </si>
  <si>
    <t>Pejcha O</t>
  </si>
  <si>
    <t>I,5645,,,,RL400</t>
  </si>
  <si>
    <t>D,0173,I,5657,,</t>
  </si>
  <si>
    <t>Zejda Miloslav</t>
  </si>
  <si>
    <t>I,5741,,,,RL400</t>
  </si>
  <si>
    <t>Dogru S S</t>
  </si>
  <si>
    <t>I,5707,,,,</t>
  </si>
  <si>
    <t>D,0178,I,5731,,</t>
  </si>
  <si>
    <t>D,0183,I,5761,,ST-6</t>
  </si>
  <si>
    <t>D,0201,I,5874,,ST-6</t>
  </si>
  <si>
    <t>D,0193,I,5830,,ST-6</t>
  </si>
  <si>
    <t>Dvorak S</t>
  </si>
  <si>
    <t>I,5814,,,,</t>
  </si>
  <si>
    <t>D,0212,I,5941,,Sigma 1603</t>
  </si>
  <si>
    <t>D,0220,I,6010,,Sigma 403</t>
  </si>
  <si>
    <t>D,0225,I,6026,,Sigma 1603</t>
  </si>
  <si>
    <t>I,6042,,,,Astrokolchoz</t>
  </si>
  <si>
    <t>Poddany Stanisla</t>
  </si>
  <si>
    <t>C,0035,E,0094,,LX 200+ST10X</t>
  </si>
  <si>
    <t>Smelcer L</t>
  </si>
  <si>
    <t>C,0037,E,0137,,280mm+ST7</t>
  </si>
  <si>
    <t>Smelcer L.</t>
  </si>
  <si>
    <t>C,0038,E,0160,,35cm+ST7</t>
  </si>
  <si>
    <t>C,0038,E,0160,,28cm+ST7</t>
  </si>
  <si>
    <t>C,0038,E,0160,,35cm+G2</t>
  </si>
  <si>
    <t>C,0038,E,0165,,35cm+G2</t>
  </si>
  <si>
    <t>s5</t>
  </si>
  <si>
    <t>Broglia &amp; Conconi 1973MSAI...44..407 </t>
  </si>
  <si>
    <t>Kukarkina (in Broglia 1973MmSAI..44..407)</t>
  </si>
  <si>
    <t>Miller, Wachmann (in Broglia 2003MmSAI..44..407)</t>
  </si>
  <si>
    <t>Romano (in Broglia 1973MmSAI.342.1260)</t>
  </si>
  <si>
    <t>AU</t>
  </si>
  <si>
    <t>Volkan's analysis?</t>
  </si>
  <si>
    <t>BEST</t>
  </si>
  <si>
    <t>wt 1 = 1</t>
  </si>
  <si>
    <t>wt 1 = 0.2</t>
  </si>
  <si>
    <t>Volkan</t>
  </si>
  <si>
    <t>The LiTE fit must be regarded as highly speculative</t>
  </si>
  <si>
    <t>OEJV 0165</t>
  </si>
  <si>
    <t>OEJV 0168</t>
  </si>
  <si>
    <t>OEJV 0179</t>
  </si>
  <si>
    <t>IBVS 6196</t>
  </si>
  <si>
    <t>OEJV 0210</t>
  </si>
  <si>
    <t>JBAV, 60</t>
  </si>
  <si>
    <t>JAVSO, 50, 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</si>
</sst>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.00000"/>
    <numFmt numFmtId="166" formatCode="0.0000"/>
    <numFmt numFmtId="167" formatCode="0.E+00"/>
    <numFmt numFmtId="168" formatCode="0.0%"/>
    <numFmt numFmtId="169" formatCode="0.000E+00"/>
  </numFmts>
  <fonts count="57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21"/>
      <name val="Arial"/>
      <family val="2"/>
    </font>
    <font>
      <sz val="10"/>
      <color indexed="14"/>
      <name val="Arial"/>
      <family val="2"/>
    </font>
    <font>
      <sz val="8.5"/>
      <name val="Gungsuh"/>
      <family val="1"/>
      <charset val="129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z val="9"/>
      <color indexed="12"/>
      <name val="CourierNewPSMT"/>
    </font>
    <font>
      <strike/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color rgb="FF00B05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9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0"/>
      </left>
      <right/>
      <top style="thick">
        <color indexed="0"/>
      </top>
      <bottom style="thick">
        <color indexed="0"/>
      </bottom>
      <diagonal/>
    </border>
    <border>
      <left/>
      <right style="thick">
        <color indexed="0"/>
      </right>
      <top style="thick">
        <color indexed="0"/>
      </top>
      <bottom style="thick">
        <color indexed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1">
    <xf numFmtId="0" fontId="0" fillId="0" borderId="0">
      <alignment vertical="top"/>
    </xf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3" borderId="0" applyNumberFormat="0" applyBorder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46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47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8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9" fillId="7" borderId="1" applyNumberFormat="0" applyAlignment="0" applyProtection="0"/>
    <xf numFmtId="0" fontId="50" fillId="0" borderId="4" applyNumberFormat="0" applyFill="0" applyAlignment="0" applyProtection="0"/>
    <xf numFmtId="0" fontId="51" fillId="22" borderId="0" applyNumberFormat="0" applyBorder="0" applyAlignment="0" applyProtection="0"/>
    <xf numFmtId="0" fontId="41" fillId="0" borderId="0"/>
    <xf numFmtId="0" fontId="10" fillId="0" borderId="0"/>
    <xf numFmtId="0" fontId="6" fillId="0" borderId="0">
      <alignment vertical="top"/>
    </xf>
    <xf numFmtId="0" fontId="10" fillId="0" borderId="0"/>
    <xf numFmtId="0" fontId="41" fillId="23" borderId="5" applyNumberFormat="0" applyFont="0" applyAlignment="0" applyProtection="0"/>
    <xf numFmtId="0" fontId="52" fillId="20" borderId="6" applyNumberFormat="0" applyAlignment="0" applyProtection="0"/>
    <xf numFmtId="0" fontId="53" fillId="0" borderId="0" applyNumberFormat="0" applyFill="0" applyBorder="0" applyAlignment="0" applyProtection="0"/>
    <xf numFmtId="0" fontId="6" fillId="0" borderId="7" applyNumberFormat="0" applyFont="0" applyFill="0" applyAlignment="0" applyProtection="0"/>
    <xf numFmtId="0" fontId="54" fillId="0" borderId="0" applyNumberFormat="0" applyFill="0" applyBorder="0" applyAlignment="0" applyProtection="0"/>
  </cellStyleXfs>
  <cellXfs count="223">
    <xf numFmtId="0" fontId="0" fillId="0" borderId="0" xfId="0" applyAlignment="1"/>
    <xf numFmtId="0" fontId="3" fillId="0" borderId="0" xfId="0" applyFont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9" fillId="0" borderId="0" xfId="0" applyFont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/>
    <xf numFmtId="0" fontId="13" fillId="0" borderId="8" xfId="0" applyFont="1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13" fillId="0" borderId="0" xfId="0" applyFont="1" applyAlignment="1"/>
    <xf numFmtId="0" fontId="0" fillId="0" borderId="14" xfId="0" applyBorder="1" applyAlignment="1"/>
    <xf numFmtId="0" fontId="0" fillId="0" borderId="15" xfId="0" applyBorder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/>
    <xf numFmtId="0" fontId="11" fillId="0" borderId="0" xfId="0" applyFont="1" applyAlignment="1"/>
    <xf numFmtId="0" fontId="14" fillId="0" borderId="0" xfId="0" applyFont="1" applyAlignment="1"/>
    <xf numFmtId="14" fontId="10" fillId="0" borderId="0" xfId="0" applyNumberFormat="1" applyFont="1" applyAlignment="1"/>
    <xf numFmtId="0" fontId="15" fillId="0" borderId="0" xfId="0" applyFont="1" applyAlignment="1">
      <alignment horizontal="left"/>
    </xf>
    <xf numFmtId="0" fontId="13" fillId="0" borderId="0" xfId="0" applyFont="1">
      <alignment vertical="top"/>
    </xf>
    <xf numFmtId="0" fontId="0" fillId="0" borderId="0" xfId="0">
      <alignment vertical="top"/>
    </xf>
    <xf numFmtId="0" fontId="15" fillId="0" borderId="0" xfId="0" applyFont="1">
      <alignment vertical="top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22" fontId="9" fillId="0" borderId="0" xfId="0" applyNumberFormat="1" applyFont="1">
      <alignment vertical="top"/>
    </xf>
    <xf numFmtId="0" fontId="15" fillId="0" borderId="0" xfId="0" applyFont="1" applyAlignment="1"/>
    <xf numFmtId="0" fontId="0" fillId="0" borderId="16" xfId="0" applyBorder="1" applyAlignment="1"/>
    <xf numFmtId="0" fontId="0" fillId="0" borderId="17" xfId="0" applyBorder="1" applyAlignment="1"/>
    <xf numFmtId="165" fontId="0" fillId="0" borderId="0" xfId="0" applyNumberForma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17" fillId="0" borderId="0" xfId="0" applyFont="1">
      <alignment vertical="top"/>
    </xf>
    <xf numFmtId="0" fontId="7" fillId="0" borderId="0" xfId="0" applyFont="1">
      <alignment vertical="top"/>
    </xf>
    <xf numFmtId="0" fontId="19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8" xfId="0" applyFont="1" applyBorder="1">
      <alignment vertical="top"/>
    </xf>
    <xf numFmtId="0" fontId="20" fillId="0" borderId="19" xfId="0" applyFont="1" applyBorder="1">
      <alignment vertical="top"/>
    </xf>
    <xf numFmtId="0" fontId="9" fillId="0" borderId="9" xfId="0" applyFont="1" applyBorder="1">
      <alignment vertical="top"/>
    </xf>
    <xf numFmtId="167" fontId="9" fillId="0" borderId="9" xfId="0" applyNumberFormat="1" applyFont="1" applyBorder="1" applyAlignment="1">
      <alignment horizontal="center"/>
    </xf>
    <xf numFmtId="168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0" xfId="0" applyFont="1" applyBorder="1">
      <alignment vertical="top"/>
    </xf>
    <xf numFmtId="0" fontId="20" fillId="0" borderId="21" xfId="0" applyFont="1" applyBorder="1">
      <alignment vertical="top"/>
    </xf>
    <xf numFmtId="0" fontId="9" fillId="0" borderId="10" xfId="0" applyFont="1" applyBorder="1">
      <alignment vertical="top"/>
    </xf>
    <xf numFmtId="167" fontId="9" fillId="0" borderId="10" xfId="0" applyNumberFormat="1" applyFont="1" applyBorder="1" applyAlignment="1">
      <alignment horizontal="center"/>
    </xf>
    <xf numFmtId="0" fontId="7" fillId="0" borderId="22" xfId="0" applyFont="1" applyBorder="1">
      <alignment vertical="top"/>
    </xf>
    <xf numFmtId="0" fontId="20" fillId="0" borderId="23" xfId="0" applyFont="1" applyBorder="1">
      <alignment vertical="top"/>
    </xf>
    <xf numFmtId="0" fontId="9" fillId="0" borderId="11" xfId="0" applyFont="1" applyBorder="1">
      <alignment vertical="top"/>
    </xf>
    <xf numFmtId="167" fontId="9" fillId="0" borderId="11" xfId="0" applyNumberFormat="1" applyFont="1" applyBorder="1" applyAlignment="1">
      <alignment horizontal="center"/>
    </xf>
    <xf numFmtId="0" fontId="19" fillId="0" borderId="8" xfId="0" applyFont="1" applyBorder="1">
      <alignment vertical="top"/>
    </xf>
    <xf numFmtId="0" fontId="0" fillId="0" borderId="8" xfId="0" applyBorder="1">
      <alignment vertical="top"/>
    </xf>
    <xf numFmtId="0" fontId="20" fillId="0" borderId="0" xfId="0" applyFont="1">
      <alignment vertical="top"/>
    </xf>
    <xf numFmtId="167" fontId="9" fillId="0" borderId="0" xfId="0" applyNumberFormat="1" applyFont="1" applyAlignment="1">
      <alignment horizontal="center"/>
    </xf>
    <xf numFmtId="0" fontId="9" fillId="0" borderId="0" xfId="0" applyFont="1">
      <alignment vertical="top"/>
    </xf>
    <xf numFmtId="0" fontId="15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1" fillId="0" borderId="0" xfId="0" applyFont="1">
      <alignment vertical="top"/>
    </xf>
    <xf numFmtId="168" fontId="21" fillId="0" borderId="0" xfId="0" applyNumberFormat="1" applyFont="1">
      <alignment vertical="top"/>
    </xf>
    <xf numFmtId="10" fontId="21" fillId="0" borderId="0" xfId="0" applyNumberFormat="1" applyFont="1">
      <alignment vertical="top"/>
    </xf>
    <xf numFmtId="0" fontId="15" fillId="0" borderId="0" xfId="0" applyFont="1" applyAlignment="1">
      <alignment horizontal="center"/>
    </xf>
    <xf numFmtId="0" fontId="22" fillId="0" borderId="0" xfId="0" applyFont="1">
      <alignment vertical="top"/>
    </xf>
    <xf numFmtId="0" fontId="23" fillId="0" borderId="0" xfId="0" applyFont="1">
      <alignment vertical="top"/>
    </xf>
    <xf numFmtId="0" fontId="24" fillId="0" borderId="0" xfId="0" applyFont="1" applyAlignment="1">
      <alignment horizontal="center"/>
    </xf>
    <xf numFmtId="0" fontId="10" fillId="0" borderId="0" xfId="0" applyFont="1">
      <alignment vertical="top"/>
    </xf>
    <xf numFmtId="0" fontId="15" fillId="24" borderId="5" xfId="0" applyFont="1" applyFill="1" applyBorder="1">
      <alignment vertical="top"/>
    </xf>
    <xf numFmtId="0" fontId="15" fillId="24" borderId="24" xfId="0" applyFont="1" applyFill="1" applyBorder="1">
      <alignment vertical="top"/>
    </xf>
    <xf numFmtId="0" fontId="9" fillId="0" borderId="24" xfId="0" applyFont="1" applyBorder="1">
      <alignment vertical="top"/>
    </xf>
    <xf numFmtId="0" fontId="9" fillId="0" borderId="0" xfId="0" applyFont="1" applyAlignment="1">
      <alignment horizontal="left"/>
    </xf>
    <xf numFmtId="0" fontId="25" fillId="0" borderId="0" xfId="0" applyFont="1">
      <alignment vertical="top"/>
    </xf>
    <xf numFmtId="0" fontId="25" fillId="0" borderId="0" xfId="0" applyFont="1" applyAlignment="1">
      <alignment horizontal="left"/>
    </xf>
    <xf numFmtId="0" fontId="26" fillId="0" borderId="0" xfId="0" applyFont="1" applyAlignme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4" fillId="0" borderId="0" xfId="0" applyFont="1" applyAlignment="1">
      <alignment horizontal="left" vertical="top"/>
    </xf>
    <xf numFmtId="0" fontId="19" fillId="0" borderId="0" xfId="0" applyFont="1" applyAlignment="1"/>
    <xf numFmtId="14" fontId="19" fillId="0" borderId="0" xfId="0" applyNumberFormat="1" applyFont="1" applyAlignment="1"/>
    <xf numFmtId="0" fontId="19" fillId="0" borderId="8" xfId="0" applyFont="1" applyBorder="1" applyAlignment="1"/>
    <xf numFmtId="0" fontId="27" fillId="0" borderId="0" xfId="0" applyFont="1" applyAlignment="1">
      <alignment horizontal="left" vertical="top" indent="2"/>
    </xf>
    <xf numFmtId="0" fontId="27" fillId="0" borderId="0" xfId="0" applyFont="1" applyAlignment="1">
      <alignment horizontal="left" vertical="top" indent="1"/>
    </xf>
    <xf numFmtId="0" fontId="27" fillId="0" borderId="0" xfId="0" applyFont="1" applyAlignment="1">
      <alignment horizontal="left" vertical="top" indent="3"/>
    </xf>
    <xf numFmtId="0" fontId="27" fillId="0" borderId="0" xfId="0" applyFont="1" applyAlignment="1">
      <alignment horizontal="left" vertical="top" indent="4"/>
    </xf>
    <xf numFmtId="0" fontId="23" fillId="0" borderId="8" xfId="0" applyFont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0" fillId="0" borderId="16" xfId="0" applyBorder="1" applyAlignment="1">
      <alignment horizontal="left"/>
    </xf>
    <xf numFmtId="0" fontId="15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24" fillId="0" borderId="0" xfId="0" applyFont="1" applyAlignment="1">
      <alignment horizontal="left"/>
    </xf>
    <xf numFmtId="0" fontId="0" fillId="0" borderId="17" xfId="0" applyBorder="1" applyAlignment="1">
      <alignment horizontal="left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/>
    </xf>
    <xf numFmtId="0" fontId="0" fillId="0" borderId="15" xfId="0" applyBorder="1" applyAlignment="1">
      <alignment horizontal="left"/>
    </xf>
    <xf numFmtId="0" fontId="23" fillId="0" borderId="0" xfId="0" applyFont="1" applyAlignment="1"/>
    <xf numFmtId="0" fontId="28" fillId="25" borderId="0" xfId="0" applyFont="1" applyFill="1" applyAlignment="1"/>
    <xf numFmtId="0" fontId="10" fillId="0" borderId="8" xfId="0" applyFont="1" applyBorder="1" applyAlignment="1"/>
    <xf numFmtId="0" fontId="10" fillId="0" borderId="8" xfId="0" applyFont="1" applyBorder="1" applyAlignment="1">
      <alignment horizontal="left"/>
    </xf>
    <xf numFmtId="0" fontId="11" fillId="0" borderId="0" xfId="0" applyFont="1" applyAlignment="1">
      <alignment horizontal="left" vertical="top"/>
    </xf>
    <xf numFmtId="0" fontId="0" fillId="0" borderId="8" xfId="0" applyBorder="1" applyAlignment="1"/>
    <xf numFmtId="0" fontId="29" fillId="0" borderId="0" xfId="0" applyFont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>
      <alignment vertical="top"/>
    </xf>
    <xf numFmtId="0" fontId="30" fillId="0" borderId="0" xfId="38" applyAlignment="1" applyProtection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0" fillId="0" borderId="0" xfId="0" quotePrefix="1">
      <alignment vertical="top"/>
    </xf>
    <xf numFmtId="0" fontId="5" fillId="26" borderId="25" xfId="0" applyFont="1" applyFill="1" applyBorder="1" applyAlignment="1">
      <alignment horizontal="left" vertical="top" wrapText="1" indent="1"/>
    </xf>
    <xf numFmtId="0" fontId="5" fillId="26" borderId="25" xfId="0" applyFont="1" applyFill="1" applyBorder="1" applyAlignment="1">
      <alignment horizontal="center" vertical="top" wrapText="1"/>
    </xf>
    <xf numFmtId="0" fontId="5" fillId="26" borderId="25" xfId="0" applyFont="1" applyFill="1" applyBorder="1" applyAlignment="1">
      <alignment horizontal="right" vertical="top" wrapText="1"/>
    </xf>
    <xf numFmtId="0" fontId="30" fillId="26" borderId="25" xfId="38" applyFill="1" applyBorder="1" applyAlignment="1" applyProtection="1">
      <alignment horizontal="right" vertical="top" wrapText="1"/>
    </xf>
    <xf numFmtId="0" fontId="17" fillId="0" borderId="0" xfId="0" applyFont="1" applyAlignment="1">
      <alignment horizontal="left"/>
    </xf>
    <xf numFmtId="0" fontId="0" fillId="27" borderId="0" xfId="0" applyFill="1">
      <alignment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/>
    <xf numFmtId="0" fontId="21" fillId="0" borderId="0" xfId="0" applyFont="1" applyAlignment="1"/>
    <xf numFmtId="165" fontId="5" fillId="0" borderId="0" xfId="0" applyNumberFormat="1" applyFont="1" applyAlignment="1">
      <alignment horizontal="left"/>
    </xf>
    <xf numFmtId="166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vertical="center"/>
    </xf>
    <xf numFmtId="0" fontId="5" fillId="26" borderId="0" xfId="0" applyFont="1" applyFill="1" applyAlignment="1">
      <alignment horizontal="left"/>
    </xf>
    <xf numFmtId="0" fontId="16" fillId="0" borderId="0" xfId="0" applyFont="1" applyAlignment="1"/>
    <xf numFmtId="0" fontId="16" fillId="0" borderId="0" xfId="0" applyFont="1" applyAlignment="1">
      <alignment horizontal="left"/>
    </xf>
    <xf numFmtId="0" fontId="11" fillId="0" borderId="8" xfId="0" applyFont="1" applyBorder="1" applyAlignment="1"/>
    <xf numFmtId="0" fontId="11" fillId="0" borderId="8" xfId="0" applyFont="1" applyBorder="1" applyAlignment="1">
      <alignment horizontal="left"/>
    </xf>
    <xf numFmtId="0" fontId="5" fillId="0" borderId="8" xfId="0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0" fontId="0" fillId="0" borderId="0" xfId="0" applyAlignment="1">
      <alignment horizontal="center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5" fillId="0" borderId="8" xfId="0" applyFont="1" applyBorder="1" applyAlignment="1"/>
    <xf numFmtId="0" fontId="31" fillId="0" borderId="0" xfId="0" applyFont="1" applyAlignment="1"/>
    <xf numFmtId="0" fontId="31" fillId="0" borderId="8" xfId="0" applyFont="1" applyBorder="1" applyAlignment="1"/>
    <xf numFmtId="0" fontId="7" fillId="0" borderId="14" xfId="0" applyFont="1" applyBorder="1" applyAlignment="1"/>
    <xf numFmtId="0" fontId="0" fillId="0" borderId="26" xfId="0" applyBorder="1" applyAlignment="1"/>
    <xf numFmtId="0" fontId="7" fillId="0" borderId="26" xfId="0" applyFont="1" applyBorder="1" applyAlignment="1">
      <alignment horizontal="center"/>
    </xf>
    <xf numFmtId="0" fontId="7" fillId="0" borderId="26" xfId="0" applyFont="1" applyBorder="1" applyAlignment="1">
      <alignment horizontal="left"/>
    </xf>
    <xf numFmtId="0" fontId="15" fillId="0" borderId="8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0" fillId="0" borderId="18" xfId="0" applyBorder="1" applyAlignment="1"/>
    <xf numFmtId="0" fontId="9" fillId="0" borderId="27" xfId="0" applyFont="1" applyBorder="1" applyAlignment="1"/>
    <xf numFmtId="0" fontId="0" fillId="0" borderId="27" xfId="0" applyBorder="1" applyAlignment="1">
      <alignment horizontal="right"/>
    </xf>
    <xf numFmtId="0" fontId="0" fillId="0" borderId="19" xfId="0" applyBorder="1" applyAlignment="1"/>
    <xf numFmtId="0" fontId="0" fillId="28" borderId="18" xfId="0" applyFill="1" applyBorder="1" applyAlignment="1"/>
    <xf numFmtId="0" fontId="10" fillId="28" borderId="19" xfId="0" applyFont="1" applyFill="1" applyBorder="1" applyAlignment="1"/>
    <xf numFmtId="0" fontId="34" fillId="0" borderId="9" xfId="0" applyFont="1" applyBorder="1" applyAlignment="1"/>
    <xf numFmtId="0" fontId="0" fillId="0" borderId="21" xfId="0" applyBorder="1" applyAlignment="1"/>
    <xf numFmtId="0" fontId="0" fillId="28" borderId="20" xfId="0" applyFill="1" applyBorder="1" applyAlignment="1"/>
    <xf numFmtId="0" fontId="10" fillId="28" borderId="21" xfId="0" applyFont="1" applyFill="1" applyBorder="1" applyAlignment="1"/>
    <xf numFmtId="0" fontId="34" fillId="0" borderId="10" xfId="0" applyFont="1" applyBorder="1" applyAlignment="1"/>
    <xf numFmtId="11" fontId="0" fillId="0" borderId="0" xfId="0" applyNumberFormat="1" applyAlignment="1"/>
    <xf numFmtId="0" fontId="0" fillId="29" borderId="20" xfId="0" applyFill="1" applyBorder="1" applyAlignment="1"/>
    <xf numFmtId="0" fontId="10" fillId="30" borderId="21" xfId="0" applyFont="1" applyFill="1" applyBorder="1" applyAlignment="1"/>
    <xf numFmtId="0" fontId="10" fillId="29" borderId="20" xfId="0" applyFont="1" applyFill="1" applyBorder="1" applyAlignment="1"/>
    <xf numFmtId="0" fontId="0" fillId="28" borderId="22" xfId="0" applyFill="1" applyBorder="1" applyAlignment="1"/>
    <xf numFmtId="0" fontId="10" fillId="28" borderId="23" xfId="0" applyFont="1" applyFill="1" applyBorder="1" applyAlignment="1"/>
    <xf numFmtId="0" fontId="34" fillId="0" borderId="11" xfId="0" applyFont="1" applyBorder="1" applyAlignment="1"/>
    <xf numFmtId="0" fontId="0" fillId="0" borderId="20" xfId="0" applyBorder="1" applyAlignment="1"/>
    <xf numFmtId="0" fontId="0" fillId="0" borderId="20" xfId="0" applyBorder="1" applyAlignment="1">
      <alignment horizontal="left"/>
    </xf>
    <xf numFmtId="0" fontId="12" fillId="0" borderId="20" xfId="0" applyFont="1" applyBorder="1" applyAlignment="1"/>
    <xf numFmtId="2" fontId="9" fillId="0" borderId="0" xfId="0" applyNumberFormat="1" applyFont="1" applyAlignment="1"/>
    <xf numFmtId="1" fontId="9" fillId="0" borderId="0" xfId="0" applyNumberFormat="1" applyFont="1" applyAlignment="1"/>
    <xf numFmtId="169" fontId="9" fillId="0" borderId="0" xfId="0" applyNumberFormat="1" applyFont="1" applyAlignment="1"/>
    <xf numFmtId="0" fontId="10" fillId="0" borderId="22" xfId="0" applyFont="1" applyBorder="1" applyAlignment="1"/>
    <xf numFmtId="0" fontId="37" fillId="30" borderId="8" xfId="0" applyFont="1" applyFill="1" applyBorder="1" applyAlignment="1"/>
    <xf numFmtId="0" fontId="0" fillId="0" borderId="23" xfId="0" applyBorder="1" applyAlignment="1"/>
    <xf numFmtId="0" fontId="38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10" fillId="0" borderId="8" xfId="0" applyNumberFormat="1" applyFont="1" applyBorder="1" applyAlignment="1"/>
    <xf numFmtId="0" fontId="38" fillId="31" borderId="0" xfId="0" applyFont="1" applyFill="1" applyAlignment="1"/>
    <xf numFmtId="0" fontId="38" fillId="32" borderId="0" xfId="0" applyFont="1" applyFill="1" applyAlignment="1">
      <alignment horizontal="center"/>
    </xf>
    <xf numFmtId="0" fontId="38" fillId="32" borderId="0" xfId="0" applyFont="1" applyFill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40" fillId="0" borderId="14" xfId="0" applyFont="1" applyBorder="1" applyAlignment="1">
      <alignment horizontal="left"/>
    </xf>
    <xf numFmtId="0" fontId="40" fillId="0" borderId="15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9" xfId="44" applyFont="1" applyBorder="1" applyAlignment="1"/>
    <xf numFmtId="0" fontId="28" fillId="0" borderId="10" xfId="44" applyFont="1" applyBorder="1" applyAlignment="1"/>
    <xf numFmtId="0" fontId="28" fillId="0" borderId="11" xfId="44" applyFont="1" applyBorder="1" applyAlignment="1"/>
    <xf numFmtId="0" fontId="5" fillId="0" borderId="0" xfId="43" applyFont="1"/>
    <xf numFmtId="0" fontId="5" fillId="0" borderId="0" xfId="43" applyFont="1" applyAlignment="1">
      <alignment horizontal="center"/>
    </xf>
    <xf numFmtId="0" fontId="5" fillId="0" borderId="0" xfId="43" applyFont="1" applyAlignment="1">
      <alignment horizontal="left"/>
    </xf>
    <xf numFmtId="0" fontId="5" fillId="0" borderId="0" xfId="42" applyFont="1" applyAlignment="1">
      <alignment wrapText="1"/>
    </xf>
    <xf numFmtId="0" fontId="5" fillId="0" borderId="0" xfId="42" applyFont="1" applyAlignment="1">
      <alignment horizontal="center" wrapText="1"/>
    </xf>
    <xf numFmtId="0" fontId="5" fillId="0" borderId="0" xfId="42" applyFont="1" applyAlignment="1">
      <alignment horizontal="left" wrapText="1"/>
    </xf>
    <xf numFmtId="0" fontId="55" fillId="0" borderId="0" xfId="45" applyFont="1" applyAlignment="1">
      <alignment horizontal="left"/>
    </xf>
    <xf numFmtId="0" fontId="55" fillId="0" borderId="0" xfId="45" applyFont="1" applyAlignment="1">
      <alignment horizontal="center" wrapText="1"/>
    </xf>
    <xf numFmtId="0" fontId="55" fillId="0" borderId="0" xfId="45" applyFont="1" applyAlignment="1">
      <alignment horizontal="left" wrapText="1"/>
    </xf>
    <xf numFmtId="0" fontId="0" fillId="0" borderId="0" xfId="0" applyAlignment="1">
      <alignment horizontal="right"/>
    </xf>
    <xf numFmtId="0" fontId="55" fillId="0" borderId="0" xfId="42" applyFont="1"/>
    <xf numFmtId="0" fontId="55" fillId="0" borderId="0" xfId="42" applyFont="1" applyAlignment="1">
      <alignment horizontal="center"/>
    </xf>
    <xf numFmtId="0" fontId="55" fillId="0" borderId="0" xfId="42" applyFont="1" applyAlignment="1">
      <alignment horizontal="left"/>
    </xf>
    <xf numFmtId="0" fontId="15" fillId="0" borderId="0" xfId="0" applyFont="1" applyAlignment="1">
      <alignment horizontal="right" vertical="top"/>
    </xf>
    <xf numFmtId="0" fontId="56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left" vertical="center" wrapText="1"/>
    </xf>
    <xf numFmtId="165" fontId="56" fillId="0" borderId="0" xfId="0" applyNumberFormat="1" applyFont="1" applyAlignment="1">
      <alignment horizontal="left" vertical="center" wrapText="1"/>
    </xf>
  </cellXfs>
  <cellStyles count="5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rmal_A_2" xfId="44" xr:uid="{00000000-0005-0000-0000-00002C000000}"/>
    <cellStyle name="Normal_A_A" xfId="45" xr:uid="{00000000-0005-0000-0000-00002D000000}"/>
    <cellStyle name="Note" xfId="46" builtinId="10" customBuiltin="1"/>
    <cellStyle name="Output" xfId="47" builtinId="21" customBuiltin="1"/>
    <cellStyle name="Title" xfId="48" builtinId="15" customBuiltin="1"/>
    <cellStyle name="Total" xfId="49" builtinId="25" customBuiltin="1"/>
    <cellStyle name="Warning Text" xfId="50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198757763975155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43478260869565"/>
          <c:y val="0.14634168126798494"/>
          <c:w val="0.8214285714285714"/>
          <c:h val="0.631098500468185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1'!$H$21:$H$983</c:f>
              <c:numCache>
                <c:formatCode>General</c:formatCode>
                <c:ptCount val="963"/>
                <c:pt idx="0">
                  <c:v>-2.3308520001592115E-2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8">
                  <c:v>7.4902199994539842E-3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D3-41AC-A2DC-95AA1B2BC011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  <c:pt idx="63">
                    <c:v>4.7999999999999996E-3</c:v>
                  </c:pt>
                  <c:pt idx="64">
                    <c:v>3.5999999999999999E-3</c:v>
                  </c:pt>
                  <c:pt idx="65">
                    <c:v>1E-4</c:v>
                  </c:pt>
                  <c:pt idx="66">
                    <c:v>5.1000000000000004E-3</c:v>
                  </c:pt>
                  <c:pt idx="67">
                    <c:v>4.8999999999999998E-3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5.9999999999999995E-4</c:v>
                  </c:pt>
                  <c:pt idx="71">
                    <c:v>5.0000000000000001E-4</c:v>
                  </c:pt>
                  <c:pt idx="72">
                    <c:v>5.0000000000000001E-4</c:v>
                  </c:pt>
                  <c:pt idx="73">
                    <c:v>2.9999999999999997E-4</c:v>
                  </c:pt>
                  <c:pt idx="74">
                    <c:v>2.9999999999999997E-4</c:v>
                  </c:pt>
                  <c:pt idx="75">
                    <c:v>2.5999999999999999E-3</c:v>
                  </c:pt>
                  <c:pt idx="76">
                    <c:v>1.9E-3</c:v>
                  </c:pt>
                  <c:pt idx="77">
                    <c:v>2.0999999999999999E-3</c:v>
                  </c:pt>
                  <c:pt idx="78">
                    <c:v>6.9999999999999999E-4</c:v>
                  </c:pt>
                  <c:pt idx="79">
                    <c:v>3.2000000000000002E-3</c:v>
                  </c:pt>
                  <c:pt idx="80">
                    <c:v>2.0000000000000001E-4</c:v>
                  </c:pt>
                  <c:pt idx="81">
                    <c:v>0</c:v>
                  </c:pt>
                  <c:pt idx="82">
                    <c:v>1E-4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8.9999999999999998E-4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8.9999999999999998E-4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0</c:v>
                  </c:pt>
                  <c:pt idx="97">
                    <c:v>0</c:v>
                  </c:pt>
                  <c:pt idx="98">
                    <c:v>5.9999999999999995E-4</c:v>
                  </c:pt>
                  <c:pt idx="99">
                    <c:v>2.0000000000000001E-4</c:v>
                  </c:pt>
                  <c:pt idx="100">
                    <c:v>4.0000000000000002E-4</c:v>
                  </c:pt>
                  <c:pt idx="101">
                    <c:v>2.0000000000000001E-4</c:v>
                  </c:pt>
                  <c:pt idx="102">
                    <c:v>1E-4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2.3000000000000001E-4</c:v>
                  </c:pt>
                  <c:pt idx="107">
                    <c:v>2.0000000000000001E-4</c:v>
                  </c:pt>
                  <c:pt idx="108">
                    <c:v>1E-4</c:v>
                  </c:pt>
                  <c:pt idx="109">
                    <c:v>6.9999999999999999E-4</c:v>
                  </c:pt>
                  <c:pt idx="110">
                    <c:v>2.9999999999999997E-4</c:v>
                  </c:pt>
                  <c:pt idx="111">
                    <c:v>2.0000000000000001E-4</c:v>
                  </c:pt>
                  <c:pt idx="112">
                    <c:v>2.0000000000000001E-4</c:v>
                  </c:pt>
                  <c:pt idx="113">
                    <c:v>2.9999999999999997E-4</c:v>
                  </c:pt>
                  <c:pt idx="114">
                    <c:v>2.0000000000000001E-4</c:v>
                  </c:pt>
                  <c:pt idx="115">
                    <c:v>2.0000000000000001E-4</c:v>
                  </c:pt>
                  <c:pt idx="116">
                    <c:v>2.0000000000000001E-4</c:v>
                  </c:pt>
                  <c:pt idx="117">
                    <c:v>4.0000000000000002E-4</c:v>
                  </c:pt>
                  <c:pt idx="118">
                    <c:v>2.0000000000000001E-4</c:v>
                  </c:pt>
                  <c:pt idx="119">
                    <c:v>1E-4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2.9999999999999997E-4</c:v>
                  </c:pt>
                  <c:pt idx="123">
                    <c:v>8.0000000000000004E-4</c:v>
                  </c:pt>
                  <c:pt idx="124">
                    <c:v>2.0000000000000001E-4</c:v>
                  </c:pt>
                  <c:pt idx="125">
                    <c:v>2.9999999999999997E-4</c:v>
                  </c:pt>
                  <c:pt idx="126">
                    <c:v>2.9999999999999997E-4</c:v>
                  </c:pt>
                  <c:pt idx="127">
                    <c:v>5.9999999999999995E-4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4.0000000000000002E-4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4.0000000000000002E-4</c:v>
                  </c:pt>
                  <c:pt idx="136">
                    <c:v>2.0000000000000001E-4</c:v>
                  </c:pt>
                  <c:pt idx="137">
                    <c:v>4.0000000000000002E-4</c:v>
                  </c:pt>
                  <c:pt idx="138">
                    <c:v>1E-4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1.6000000000000001E-3</c:v>
                  </c:pt>
                  <c:pt idx="142">
                    <c:v>1.6000000000000001E-3</c:v>
                  </c:pt>
                  <c:pt idx="143">
                    <c:v>4.0000000000000001E-3</c:v>
                  </c:pt>
                  <c:pt idx="144">
                    <c:v>1.5E-3</c:v>
                  </c:pt>
                  <c:pt idx="145">
                    <c:v>6.9999999999999999E-4</c:v>
                  </c:pt>
                  <c:pt idx="146">
                    <c:v>3.0999999999999999E-3</c:v>
                  </c:pt>
                  <c:pt idx="147">
                    <c:v>1.4E-3</c:v>
                  </c:pt>
                  <c:pt idx="148">
                    <c:v>3.5000000000000001E-3</c:v>
                  </c:pt>
                  <c:pt idx="149">
                    <c:v>1.5E-3</c:v>
                  </c:pt>
                  <c:pt idx="150">
                    <c:v>3.3E-3</c:v>
                  </c:pt>
                  <c:pt idx="151">
                    <c:v>4.6000000000000001E-4</c:v>
                  </c:pt>
                  <c:pt idx="152">
                    <c:v>5.6599999999999999E-4</c:v>
                  </c:pt>
                  <c:pt idx="153">
                    <c:v>2E-3</c:v>
                  </c:pt>
                  <c:pt idx="154">
                    <c:v>2.0999999999999999E-3</c:v>
                  </c:pt>
                  <c:pt idx="155">
                    <c:v>5.9999999999999995E-4</c:v>
                  </c:pt>
                  <c:pt idx="156">
                    <c:v>1.9E-3</c:v>
                  </c:pt>
                  <c:pt idx="157">
                    <c:v>2.2000000000000001E-3</c:v>
                  </c:pt>
                </c:numCache>
              </c:numRef>
            </c:plus>
            <c:min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  <c:pt idx="63">
                    <c:v>4.7999999999999996E-3</c:v>
                  </c:pt>
                  <c:pt idx="64">
                    <c:v>3.5999999999999999E-3</c:v>
                  </c:pt>
                  <c:pt idx="65">
                    <c:v>1E-4</c:v>
                  </c:pt>
                  <c:pt idx="66">
                    <c:v>5.1000000000000004E-3</c:v>
                  </c:pt>
                  <c:pt idx="67">
                    <c:v>4.8999999999999998E-3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5.9999999999999995E-4</c:v>
                  </c:pt>
                  <c:pt idx="71">
                    <c:v>5.0000000000000001E-4</c:v>
                  </c:pt>
                  <c:pt idx="72">
                    <c:v>5.0000000000000001E-4</c:v>
                  </c:pt>
                  <c:pt idx="73">
                    <c:v>2.9999999999999997E-4</c:v>
                  </c:pt>
                  <c:pt idx="74">
                    <c:v>2.9999999999999997E-4</c:v>
                  </c:pt>
                  <c:pt idx="75">
                    <c:v>2.5999999999999999E-3</c:v>
                  </c:pt>
                  <c:pt idx="76">
                    <c:v>1.9E-3</c:v>
                  </c:pt>
                  <c:pt idx="77">
                    <c:v>2.0999999999999999E-3</c:v>
                  </c:pt>
                  <c:pt idx="78">
                    <c:v>6.9999999999999999E-4</c:v>
                  </c:pt>
                  <c:pt idx="79">
                    <c:v>3.2000000000000002E-3</c:v>
                  </c:pt>
                  <c:pt idx="80">
                    <c:v>2.0000000000000001E-4</c:v>
                  </c:pt>
                  <c:pt idx="81">
                    <c:v>0</c:v>
                  </c:pt>
                  <c:pt idx="82">
                    <c:v>1E-4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8.9999999999999998E-4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8.9999999999999998E-4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0</c:v>
                  </c:pt>
                  <c:pt idx="97">
                    <c:v>0</c:v>
                  </c:pt>
                  <c:pt idx="98">
                    <c:v>5.9999999999999995E-4</c:v>
                  </c:pt>
                  <c:pt idx="99">
                    <c:v>2.0000000000000001E-4</c:v>
                  </c:pt>
                  <c:pt idx="100">
                    <c:v>4.0000000000000002E-4</c:v>
                  </c:pt>
                  <c:pt idx="101">
                    <c:v>2.0000000000000001E-4</c:v>
                  </c:pt>
                  <c:pt idx="102">
                    <c:v>1E-4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2.3000000000000001E-4</c:v>
                  </c:pt>
                  <c:pt idx="107">
                    <c:v>2.0000000000000001E-4</c:v>
                  </c:pt>
                  <c:pt idx="108">
                    <c:v>1E-4</c:v>
                  </c:pt>
                  <c:pt idx="109">
                    <c:v>6.9999999999999999E-4</c:v>
                  </c:pt>
                  <c:pt idx="110">
                    <c:v>2.9999999999999997E-4</c:v>
                  </c:pt>
                  <c:pt idx="111">
                    <c:v>2.0000000000000001E-4</c:v>
                  </c:pt>
                  <c:pt idx="112">
                    <c:v>2.0000000000000001E-4</c:v>
                  </c:pt>
                  <c:pt idx="113">
                    <c:v>2.9999999999999997E-4</c:v>
                  </c:pt>
                  <c:pt idx="114">
                    <c:v>2.0000000000000001E-4</c:v>
                  </c:pt>
                  <c:pt idx="115">
                    <c:v>2.0000000000000001E-4</c:v>
                  </c:pt>
                  <c:pt idx="116">
                    <c:v>2.0000000000000001E-4</c:v>
                  </c:pt>
                  <c:pt idx="117">
                    <c:v>4.0000000000000002E-4</c:v>
                  </c:pt>
                  <c:pt idx="118">
                    <c:v>2.0000000000000001E-4</c:v>
                  </c:pt>
                  <c:pt idx="119">
                    <c:v>1E-4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2.9999999999999997E-4</c:v>
                  </c:pt>
                  <c:pt idx="123">
                    <c:v>8.0000000000000004E-4</c:v>
                  </c:pt>
                  <c:pt idx="124">
                    <c:v>2.0000000000000001E-4</c:v>
                  </c:pt>
                  <c:pt idx="125">
                    <c:v>2.9999999999999997E-4</c:v>
                  </c:pt>
                  <c:pt idx="126">
                    <c:v>2.9999999999999997E-4</c:v>
                  </c:pt>
                  <c:pt idx="127">
                    <c:v>5.9999999999999995E-4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4.0000000000000002E-4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4.0000000000000002E-4</c:v>
                  </c:pt>
                  <c:pt idx="136">
                    <c:v>2.0000000000000001E-4</c:v>
                  </c:pt>
                  <c:pt idx="137">
                    <c:v>4.0000000000000002E-4</c:v>
                  </c:pt>
                  <c:pt idx="138">
                    <c:v>1E-4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1.6000000000000001E-3</c:v>
                  </c:pt>
                  <c:pt idx="142">
                    <c:v>1.6000000000000001E-3</c:v>
                  </c:pt>
                  <c:pt idx="143">
                    <c:v>4.0000000000000001E-3</c:v>
                  </c:pt>
                  <c:pt idx="144">
                    <c:v>1.5E-3</c:v>
                  </c:pt>
                  <c:pt idx="145">
                    <c:v>6.9999999999999999E-4</c:v>
                  </c:pt>
                  <c:pt idx="146">
                    <c:v>3.0999999999999999E-3</c:v>
                  </c:pt>
                  <c:pt idx="147">
                    <c:v>1.4E-3</c:v>
                  </c:pt>
                  <c:pt idx="148">
                    <c:v>3.5000000000000001E-3</c:v>
                  </c:pt>
                  <c:pt idx="149">
                    <c:v>1.5E-3</c:v>
                  </c:pt>
                  <c:pt idx="150">
                    <c:v>3.3E-3</c:v>
                  </c:pt>
                  <c:pt idx="151">
                    <c:v>4.6000000000000001E-4</c:v>
                  </c:pt>
                  <c:pt idx="152">
                    <c:v>5.6599999999999999E-4</c:v>
                  </c:pt>
                  <c:pt idx="153">
                    <c:v>2E-3</c:v>
                  </c:pt>
                  <c:pt idx="154">
                    <c:v>2.0999999999999999E-3</c:v>
                  </c:pt>
                  <c:pt idx="155">
                    <c:v>5.9999999999999995E-4</c:v>
                  </c:pt>
                  <c:pt idx="156">
                    <c:v>1.9E-3</c:v>
                  </c:pt>
                  <c:pt idx="157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1'!$I$21:$I$983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D3-41AC-A2DC-95AA1B2BC011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1'!$J$21:$J$983</c:f>
              <c:numCache>
                <c:formatCode>General</c:formatCode>
                <c:ptCount val="963"/>
                <c:pt idx="11">
                  <c:v>3.9664500072831288E-3</c:v>
                </c:pt>
                <c:pt idx="12">
                  <c:v>2.4657999965711497E-3</c:v>
                </c:pt>
                <c:pt idx="13">
                  <c:v>1.7322500061709434E-3</c:v>
                </c:pt>
                <c:pt idx="14">
                  <c:v>1.5542300025117584E-3</c:v>
                </c:pt>
                <c:pt idx="15">
                  <c:v>2.3206800033221953E-3</c:v>
                </c:pt>
                <c:pt idx="16">
                  <c:v>-2.2454899954027496E-3</c:v>
                </c:pt>
                <c:pt idx="17">
                  <c:v>-5.4639999871142209E-4</c:v>
                </c:pt>
                <c:pt idx="18">
                  <c:v>-1.279949996387586E-3</c:v>
                </c:pt>
                <c:pt idx="19">
                  <c:v>3.8051999581512064E-4</c:v>
                </c:pt>
                <c:pt idx="20">
                  <c:v>-1.0861899936571717E-3</c:v>
                </c:pt>
                <c:pt idx="21">
                  <c:v>1.1802599983639084E-3</c:v>
                </c:pt>
                <c:pt idx="22">
                  <c:v>-1.453289994969964E-3</c:v>
                </c:pt>
                <c:pt idx="23">
                  <c:v>-1.7059499950846657E-3</c:v>
                </c:pt>
                <c:pt idx="24">
                  <c:v>-2.7062099979957566E-3</c:v>
                </c:pt>
                <c:pt idx="25">
                  <c:v>-1.9739999988814816E-3</c:v>
                </c:pt>
                <c:pt idx="26">
                  <c:v>-2.8075500013073906E-3</c:v>
                </c:pt>
                <c:pt idx="27">
                  <c:v>8.579800050938502E-4</c:v>
                </c:pt>
                <c:pt idx="28">
                  <c:v>1.6908800025703385E-3</c:v>
                </c:pt>
                <c:pt idx="29">
                  <c:v>4.902299988316372E-4</c:v>
                </c:pt>
                <c:pt idx="33">
                  <c:v>3.1582740004523657E-2</c:v>
                </c:pt>
                <c:pt idx="34">
                  <c:v>3.0725700002221856E-2</c:v>
                </c:pt>
                <c:pt idx="35">
                  <c:v>3.3481489997939207E-2</c:v>
                </c:pt>
                <c:pt idx="36">
                  <c:v>3.3732900003087707E-2</c:v>
                </c:pt>
                <c:pt idx="37">
                  <c:v>3.5526409999874886E-2</c:v>
                </c:pt>
                <c:pt idx="38">
                  <c:v>3.8452070002676919E-2</c:v>
                </c:pt>
                <c:pt idx="40">
                  <c:v>4.3209980001847725E-2</c:v>
                </c:pt>
                <c:pt idx="42">
                  <c:v>4.508868000266375E-2</c:v>
                </c:pt>
                <c:pt idx="43">
                  <c:v>4.645617999631213E-2</c:v>
                </c:pt>
                <c:pt idx="44">
                  <c:v>4.7507170005701482E-2</c:v>
                </c:pt>
                <c:pt idx="45">
                  <c:v>4.5240460000059102E-2</c:v>
                </c:pt>
                <c:pt idx="46">
                  <c:v>4.6773360001679976E-2</c:v>
                </c:pt>
                <c:pt idx="47">
                  <c:v>4.560625999874901E-2</c:v>
                </c:pt>
                <c:pt idx="49">
                  <c:v>4.651354999805335E-2</c:v>
                </c:pt>
                <c:pt idx="54">
                  <c:v>5.1119700001436286E-2</c:v>
                </c:pt>
                <c:pt idx="55">
                  <c:v>4.9899680001544766E-2</c:v>
                </c:pt>
                <c:pt idx="56">
                  <c:v>5.2032970001164358E-2</c:v>
                </c:pt>
                <c:pt idx="58">
                  <c:v>5.3854559999308549E-2</c:v>
                </c:pt>
                <c:pt idx="61">
                  <c:v>5.2532860005158E-2</c:v>
                </c:pt>
                <c:pt idx="63">
                  <c:v>5.3498399996897206E-2</c:v>
                </c:pt>
                <c:pt idx="64">
                  <c:v>5.4761080005846452E-2</c:v>
                </c:pt>
                <c:pt idx="66">
                  <c:v>5.5094370000006165E-2</c:v>
                </c:pt>
                <c:pt idx="67">
                  <c:v>5.5693719994451385E-2</c:v>
                </c:pt>
                <c:pt idx="70">
                  <c:v>5.6049509999866132E-2</c:v>
                </c:pt>
                <c:pt idx="71">
                  <c:v>5.7682799997564871E-2</c:v>
                </c:pt>
                <c:pt idx="72">
                  <c:v>5.3542360001301859E-2</c:v>
                </c:pt>
                <c:pt idx="73">
                  <c:v>5.5270320001000073E-2</c:v>
                </c:pt>
                <c:pt idx="75">
                  <c:v>6.0380220005754381E-2</c:v>
                </c:pt>
                <c:pt idx="76">
                  <c:v>5.8737309998832643E-2</c:v>
                </c:pt>
                <c:pt idx="77">
                  <c:v>6.0070599996834062E-2</c:v>
                </c:pt>
                <c:pt idx="78">
                  <c:v>6.3390260002051946E-2</c:v>
                </c:pt>
                <c:pt idx="79">
                  <c:v>6.3623549998737872E-2</c:v>
                </c:pt>
                <c:pt idx="80">
                  <c:v>6.7659200001799036E-2</c:v>
                </c:pt>
                <c:pt idx="81">
                  <c:v>6.7214729999250267E-2</c:v>
                </c:pt>
                <c:pt idx="84">
                  <c:v>7.6560160006920341E-2</c:v>
                </c:pt>
                <c:pt idx="85">
                  <c:v>7.5856390001717955E-2</c:v>
                </c:pt>
                <c:pt idx="91">
                  <c:v>8.6436930003401358E-2</c:v>
                </c:pt>
                <c:pt idx="92">
                  <c:v>8.6859820003155619E-2</c:v>
                </c:pt>
                <c:pt idx="93">
                  <c:v>8.6493110000446904E-2</c:v>
                </c:pt>
                <c:pt idx="94">
                  <c:v>8.6825360005605035E-2</c:v>
                </c:pt>
                <c:pt idx="96">
                  <c:v>8.7148899998283014E-2</c:v>
                </c:pt>
                <c:pt idx="97">
                  <c:v>8.6182190003455617E-2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D3-41AC-A2DC-95AA1B2BC011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plus>
            <c:min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1'!$K$21:$K$983</c:f>
              <c:numCache>
                <c:formatCode>General</c:formatCode>
                <c:ptCount val="963"/>
                <c:pt idx="39">
                  <c:v>3.9189950002764817E-2</c:v>
                </c:pt>
                <c:pt idx="41">
                  <c:v>4.4917883205926046E-2</c:v>
                </c:pt>
                <c:pt idx="51">
                  <c:v>4.9350240005878732E-2</c:v>
                </c:pt>
                <c:pt idx="52">
                  <c:v>4.9566240006242879E-2</c:v>
                </c:pt>
                <c:pt idx="53">
                  <c:v>5.0253510002221446E-2</c:v>
                </c:pt>
                <c:pt idx="57">
                  <c:v>5.1294349999807309E-2</c:v>
                </c:pt>
                <c:pt idx="59">
                  <c:v>5.5342870000458788E-2</c:v>
                </c:pt>
                <c:pt idx="60">
                  <c:v>5.4733509998186491E-2</c:v>
                </c:pt>
                <c:pt idx="62">
                  <c:v>5.5166149999422487E-2</c:v>
                </c:pt>
                <c:pt idx="65">
                  <c:v>5.5261080000491347E-2</c:v>
                </c:pt>
                <c:pt idx="68">
                  <c:v>5.5525969997688662E-2</c:v>
                </c:pt>
                <c:pt idx="69">
                  <c:v>5.6859259995690081E-2</c:v>
                </c:pt>
                <c:pt idx="74">
                  <c:v>5.8285549996071495E-2</c:v>
                </c:pt>
                <c:pt idx="82">
                  <c:v>6.8129560000670608E-2</c:v>
                </c:pt>
                <c:pt idx="83">
                  <c:v>7.0396830000390764E-2</c:v>
                </c:pt>
                <c:pt idx="86">
                  <c:v>7.5539720004599076E-2</c:v>
                </c:pt>
                <c:pt idx="87">
                  <c:v>7.7428360003978014E-2</c:v>
                </c:pt>
                <c:pt idx="88">
                  <c:v>7.7428360003978014E-2</c:v>
                </c:pt>
                <c:pt idx="89">
                  <c:v>8.0416169999807607E-2</c:v>
                </c:pt>
                <c:pt idx="90">
                  <c:v>8.2516169997688849E-2</c:v>
                </c:pt>
                <c:pt idx="95">
                  <c:v>8.6614710002322681E-2</c:v>
                </c:pt>
                <c:pt idx="98">
                  <c:v>9.0968659998907242E-2</c:v>
                </c:pt>
                <c:pt idx="99">
                  <c:v>9.3898209997860249E-2</c:v>
                </c:pt>
                <c:pt idx="100">
                  <c:v>9.7459229997184593E-2</c:v>
                </c:pt>
                <c:pt idx="101">
                  <c:v>9.7599229993647896E-2</c:v>
                </c:pt>
                <c:pt idx="102">
                  <c:v>9.9099229999410454E-2</c:v>
                </c:pt>
                <c:pt idx="103">
                  <c:v>9.8678579997795168E-2</c:v>
                </c:pt>
                <c:pt idx="104">
                  <c:v>9.9148579996835906E-2</c:v>
                </c:pt>
                <c:pt idx="105">
                  <c:v>9.9208580002596136E-2</c:v>
                </c:pt>
                <c:pt idx="106">
                  <c:v>9.8291479996987619E-2</c:v>
                </c:pt>
                <c:pt idx="107">
                  <c:v>9.8831479997897986E-2</c:v>
                </c:pt>
                <c:pt idx="108">
                  <c:v>9.9121480001485907E-2</c:v>
                </c:pt>
                <c:pt idx="109">
                  <c:v>9.852256000158377E-2</c:v>
                </c:pt>
                <c:pt idx="110">
                  <c:v>9.86025599995628E-2</c:v>
                </c:pt>
                <c:pt idx="111">
                  <c:v>9.8792559998400975E-2</c:v>
                </c:pt>
                <c:pt idx="112">
                  <c:v>9.7089010007039178E-2</c:v>
                </c:pt>
                <c:pt idx="113">
                  <c:v>9.7189010004512966E-2</c:v>
                </c:pt>
                <c:pt idx="114">
                  <c:v>9.7859010005777236E-2</c:v>
                </c:pt>
                <c:pt idx="115">
                  <c:v>9.7884810005780309E-2</c:v>
                </c:pt>
                <c:pt idx="116">
                  <c:v>9.9748739994538482E-2</c:v>
                </c:pt>
                <c:pt idx="117">
                  <c:v>0.10056873999565141</c:v>
                </c:pt>
                <c:pt idx="118">
                  <c:v>9.8920989999896847E-2</c:v>
                </c:pt>
                <c:pt idx="119">
                  <c:v>9.9450989997421857E-2</c:v>
                </c:pt>
                <c:pt idx="120">
                  <c:v>9.9529210005130153E-2</c:v>
                </c:pt>
                <c:pt idx="121">
                  <c:v>9.9639210005989298E-2</c:v>
                </c:pt>
                <c:pt idx="122">
                  <c:v>0.10667216000001645</c:v>
                </c:pt>
                <c:pt idx="123">
                  <c:v>0.10733215999789536</c:v>
                </c:pt>
                <c:pt idx="124">
                  <c:v>0.10739215999637963</c:v>
                </c:pt>
                <c:pt idx="125">
                  <c:v>0.10652861000562552</c:v>
                </c:pt>
                <c:pt idx="126">
                  <c:v>0.10691861000668723</c:v>
                </c:pt>
                <c:pt idx="127">
                  <c:v>0.1077386100005242</c:v>
                </c:pt>
                <c:pt idx="128">
                  <c:v>0.10604189999867231</c:v>
                </c:pt>
                <c:pt idx="129">
                  <c:v>0.10687190000317059</c:v>
                </c:pt>
                <c:pt idx="130">
                  <c:v>0.10691190000216011</c:v>
                </c:pt>
                <c:pt idx="131">
                  <c:v>0.11075664999953005</c:v>
                </c:pt>
                <c:pt idx="132">
                  <c:v>0.11109599999326747</c:v>
                </c:pt>
                <c:pt idx="133">
                  <c:v>0.11175599999842234</c:v>
                </c:pt>
                <c:pt idx="134">
                  <c:v>0.11039534999872558</c:v>
                </c:pt>
                <c:pt idx="135">
                  <c:v>0.11104535000049509</c:v>
                </c:pt>
                <c:pt idx="136">
                  <c:v>0.11125378999713575</c:v>
                </c:pt>
                <c:pt idx="137">
                  <c:v>0.11128379000001587</c:v>
                </c:pt>
                <c:pt idx="138">
                  <c:v>0.11210578000464011</c:v>
                </c:pt>
                <c:pt idx="139">
                  <c:v>0.11135620999993989</c:v>
                </c:pt>
                <c:pt idx="140">
                  <c:v>0.11162621000403306</c:v>
                </c:pt>
                <c:pt idx="141">
                  <c:v>0.11232637000648538</c:v>
                </c:pt>
                <c:pt idx="142">
                  <c:v>0.12644475000706734</c:v>
                </c:pt>
                <c:pt idx="143">
                  <c:v>0.12487608999799704</c:v>
                </c:pt>
                <c:pt idx="144">
                  <c:v>0.12430938000761671</c:v>
                </c:pt>
                <c:pt idx="145">
                  <c:v>0.12590782000188483</c:v>
                </c:pt>
                <c:pt idx="146">
                  <c:v>0.12653915999544552</c:v>
                </c:pt>
                <c:pt idx="147">
                  <c:v>0.12713785999949323</c:v>
                </c:pt>
                <c:pt idx="148">
                  <c:v>0.12627115000213962</c:v>
                </c:pt>
                <c:pt idx="149">
                  <c:v>0.12716608000482665</c:v>
                </c:pt>
                <c:pt idx="150">
                  <c:v>0.12809936999838101</c:v>
                </c:pt>
                <c:pt idx="151">
                  <c:v>0.14485808008612366</c:v>
                </c:pt>
                <c:pt idx="152">
                  <c:v>0.14601707983092638</c:v>
                </c:pt>
                <c:pt idx="153">
                  <c:v>0.15388801999506541</c:v>
                </c:pt>
                <c:pt idx="154">
                  <c:v>0.15525447000254644</c:v>
                </c:pt>
                <c:pt idx="155">
                  <c:v>0.15725173999817343</c:v>
                </c:pt>
                <c:pt idx="156">
                  <c:v>0.15514445999724558</c:v>
                </c:pt>
                <c:pt idx="157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D3-41AC-A2DC-95AA1B2BC011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plus>
            <c:min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1'!$L$21:$L$983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D3-41AC-A2DC-95AA1B2BC011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plus>
            <c:min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1'!$M$21:$M$983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D3-41AC-A2DC-95AA1B2BC011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plus>
            <c:min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1'!$N$21:$N$983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ED3-41AC-A2DC-95AA1B2BC011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1'!$O$21:$O$983</c:f>
              <c:numCache>
                <c:formatCode>General</c:formatCode>
                <c:ptCount val="963"/>
                <c:pt idx="73">
                  <c:v>5.5270320001000073E-2</c:v>
                </c:pt>
                <c:pt idx="74">
                  <c:v>5.8285549996071495E-2</c:v>
                </c:pt>
                <c:pt idx="75">
                  <c:v>6.0380220005754381E-2</c:v>
                </c:pt>
                <c:pt idx="76">
                  <c:v>5.8737309998832643E-2</c:v>
                </c:pt>
                <c:pt idx="77">
                  <c:v>6.0070599996834062E-2</c:v>
                </c:pt>
                <c:pt idx="78">
                  <c:v>6.3390260002051946E-2</c:v>
                </c:pt>
                <c:pt idx="79">
                  <c:v>6.3623549998737872E-2</c:v>
                </c:pt>
                <c:pt idx="80">
                  <c:v>6.7659200001799036E-2</c:v>
                </c:pt>
                <c:pt idx="81">
                  <c:v>6.7214729999250267E-2</c:v>
                </c:pt>
                <c:pt idx="82">
                  <c:v>6.8129560000670608E-2</c:v>
                </c:pt>
                <c:pt idx="83">
                  <c:v>7.0396830000390764E-2</c:v>
                </c:pt>
                <c:pt idx="84">
                  <c:v>7.6560160006920341E-2</c:v>
                </c:pt>
                <c:pt idx="85">
                  <c:v>7.5856390001717955E-2</c:v>
                </c:pt>
                <c:pt idx="86">
                  <c:v>7.5539720004599076E-2</c:v>
                </c:pt>
                <c:pt idx="87">
                  <c:v>7.7428360003978014E-2</c:v>
                </c:pt>
                <c:pt idx="88">
                  <c:v>7.7428360003978014E-2</c:v>
                </c:pt>
                <c:pt idx="89">
                  <c:v>8.0416169999807607E-2</c:v>
                </c:pt>
                <c:pt idx="90">
                  <c:v>8.2516169997688849E-2</c:v>
                </c:pt>
                <c:pt idx="91">
                  <c:v>8.6436930003401358E-2</c:v>
                </c:pt>
                <c:pt idx="92">
                  <c:v>8.6859820003155619E-2</c:v>
                </c:pt>
                <c:pt idx="93">
                  <c:v>8.6493110000446904E-2</c:v>
                </c:pt>
                <c:pt idx="94">
                  <c:v>8.6825360005605035E-2</c:v>
                </c:pt>
                <c:pt idx="95">
                  <c:v>8.6614710002322681E-2</c:v>
                </c:pt>
                <c:pt idx="96">
                  <c:v>8.7148899998283014E-2</c:v>
                </c:pt>
                <c:pt idx="97">
                  <c:v>8.6182190003455617E-2</c:v>
                </c:pt>
                <c:pt idx="98">
                  <c:v>9.0968659998907242E-2</c:v>
                </c:pt>
                <c:pt idx="99">
                  <c:v>9.3898209997860249E-2</c:v>
                </c:pt>
                <c:pt idx="100">
                  <c:v>9.7459229997184593E-2</c:v>
                </c:pt>
                <c:pt idx="101">
                  <c:v>9.7599229993647896E-2</c:v>
                </c:pt>
                <c:pt idx="102">
                  <c:v>9.9099229999410454E-2</c:v>
                </c:pt>
                <c:pt idx="103">
                  <c:v>9.8678579997795168E-2</c:v>
                </c:pt>
                <c:pt idx="104">
                  <c:v>9.9148579996835906E-2</c:v>
                </c:pt>
                <c:pt idx="105">
                  <c:v>9.9208580002596136E-2</c:v>
                </c:pt>
                <c:pt idx="106">
                  <c:v>9.8291479996987619E-2</c:v>
                </c:pt>
                <c:pt idx="107">
                  <c:v>9.8831479997897986E-2</c:v>
                </c:pt>
                <c:pt idx="108">
                  <c:v>9.9121480001485907E-2</c:v>
                </c:pt>
                <c:pt idx="109">
                  <c:v>9.852256000158377E-2</c:v>
                </c:pt>
                <c:pt idx="110">
                  <c:v>9.86025599995628E-2</c:v>
                </c:pt>
                <c:pt idx="111">
                  <c:v>9.8792559998400975E-2</c:v>
                </c:pt>
                <c:pt idx="112">
                  <c:v>9.7089010007039178E-2</c:v>
                </c:pt>
                <c:pt idx="113">
                  <c:v>9.7189010004512966E-2</c:v>
                </c:pt>
                <c:pt idx="114">
                  <c:v>9.7859010005777236E-2</c:v>
                </c:pt>
                <c:pt idx="115">
                  <c:v>9.7884810005780309E-2</c:v>
                </c:pt>
                <c:pt idx="116">
                  <c:v>9.9748739994538482E-2</c:v>
                </c:pt>
                <c:pt idx="117">
                  <c:v>0.10056873999565141</c:v>
                </c:pt>
                <c:pt idx="118">
                  <c:v>9.8920989999896847E-2</c:v>
                </c:pt>
                <c:pt idx="119">
                  <c:v>9.9450989997421857E-2</c:v>
                </c:pt>
                <c:pt idx="120">
                  <c:v>9.9529210005130153E-2</c:v>
                </c:pt>
                <c:pt idx="121">
                  <c:v>9.9639210005989298E-2</c:v>
                </c:pt>
                <c:pt idx="122">
                  <c:v>0.10667216000001645</c:v>
                </c:pt>
                <c:pt idx="123">
                  <c:v>0.10733215999789536</c:v>
                </c:pt>
                <c:pt idx="124">
                  <c:v>0.10739215999637963</c:v>
                </c:pt>
                <c:pt idx="125">
                  <c:v>0.10652861000562552</c:v>
                </c:pt>
                <c:pt idx="126">
                  <c:v>0.10691861000668723</c:v>
                </c:pt>
                <c:pt idx="127">
                  <c:v>0.1077386100005242</c:v>
                </c:pt>
                <c:pt idx="128">
                  <c:v>0.10604189999867231</c:v>
                </c:pt>
                <c:pt idx="129">
                  <c:v>0.10687190000317059</c:v>
                </c:pt>
                <c:pt idx="130">
                  <c:v>0.10691190000216011</c:v>
                </c:pt>
                <c:pt idx="131">
                  <c:v>0.11075664999953005</c:v>
                </c:pt>
                <c:pt idx="132">
                  <c:v>0.11109599999326747</c:v>
                </c:pt>
                <c:pt idx="133">
                  <c:v>0.11175599999842234</c:v>
                </c:pt>
                <c:pt idx="134">
                  <c:v>0.11039534999872558</c:v>
                </c:pt>
                <c:pt idx="135">
                  <c:v>0.11104535000049509</c:v>
                </c:pt>
                <c:pt idx="136">
                  <c:v>0.11125378999713575</c:v>
                </c:pt>
                <c:pt idx="137">
                  <c:v>0.11128379000001587</c:v>
                </c:pt>
                <c:pt idx="138">
                  <c:v>0.11210578000464011</c:v>
                </c:pt>
                <c:pt idx="139">
                  <c:v>0.11135620999993989</c:v>
                </c:pt>
                <c:pt idx="140">
                  <c:v>0.11162621000403306</c:v>
                </c:pt>
                <c:pt idx="141">
                  <c:v>0.11232637000648538</c:v>
                </c:pt>
                <c:pt idx="142">
                  <c:v>0.12644475000706734</c:v>
                </c:pt>
                <c:pt idx="143">
                  <c:v>0.12487608999799704</c:v>
                </c:pt>
                <c:pt idx="144">
                  <c:v>0.12430938000761671</c:v>
                </c:pt>
                <c:pt idx="145">
                  <c:v>0.12590782000188483</c:v>
                </c:pt>
                <c:pt idx="146">
                  <c:v>0.12653915999544552</c:v>
                </c:pt>
                <c:pt idx="147">
                  <c:v>0.12713785999949323</c:v>
                </c:pt>
                <c:pt idx="148">
                  <c:v>0.12627115000213962</c:v>
                </c:pt>
                <c:pt idx="149">
                  <c:v>0.12716608000482665</c:v>
                </c:pt>
                <c:pt idx="150">
                  <c:v>0.12809936999838101</c:v>
                </c:pt>
                <c:pt idx="151">
                  <c:v>0.14485808008612366</c:v>
                </c:pt>
                <c:pt idx="152">
                  <c:v>0.14601707983092638</c:v>
                </c:pt>
                <c:pt idx="153">
                  <c:v>0.15388801999506541</c:v>
                </c:pt>
                <c:pt idx="154">
                  <c:v>0.15525447000254644</c:v>
                </c:pt>
                <c:pt idx="155">
                  <c:v>0.15725173999817343</c:v>
                </c:pt>
                <c:pt idx="156">
                  <c:v>0.15514445999724558</c:v>
                </c:pt>
                <c:pt idx="157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ED3-41AC-A2DC-95AA1B2BC011}"/>
            </c:ext>
          </c:extLst>
        </c:ser>
        <c:ser>
          <c:idx val="8"/>
          <c:order val="8"/>
          <c:tx>
            <c:strRef>
              <c:f>'Active 1'!$V$1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1'!$U$2:$U$17</c:f>
              <c:numCache>
                <c:formatCode>General</c:formatCode>
                <c:ptCount val="16"/>
                <c:pt idx="0">
                  <c:v>30000</c:v>
                </c:pt>
                <c:pt idx="1">
                  <c:v>31000</c:v>
                </c:pt>
                <c:pt idx="2">
                  <c:v>32000</c:v>
                </c:pt>
                <c:pt idx="3">
                  <c:v>33000</c:v>
                </c:pt>
                <c:pt idx="4">
                  <c:v>34000</c:v>
                </c:pt>
                <c:pt idx="5">
                  <c:v>35000</c:v>
                </c:pt>
                <c:pt idx="6">
                  <c:v>36000</c:v>
                </c:pt>
                <c:pt idx="7">
                  <c:v>37000</c:v>
                </c:pt>
                <c:pt idx="8">
                  <c:v>38000</c:v>
                </c:pt>
                <c:pt idx="9">
                  <c:v>39000</c:v>
                </c:pt>
                <c:pt idx="10">
                  <c:v>40000</c:v>
                </c:pt>
                <c:pt idx="11">
                  <c:v>41000</c:v>
                </c:pt>
                <c:pt idx="12">
                  <c:v>42000</c:v>
                </c:pt>
                <c:pt idx="13">
                  <c:v>43000</c:v>
                </c:pt>
                <c:pt idx="14">
                  <c:v>44000</c:v>
                </c:pt>
                <c:pt idx="15">
                  <c:v>45000</c:v>
                </c:pt>
              </c:numCache>
            </c:numRef>
          </c:xVal>
          <c:yVal>
            <c:numRef>
              <c:f>'Active 1'!$V$2:$V$17</c:f>
              <c:numCache>
                <c:formatCode>General</c:formatCode>
                <c:ptCount val="16"/>
                <c:pt idx="0">
                  <c:v>1.3516485381520182E-2</c:v>
                </c:pt>
                <c:pt idx="1">
                  <c:v>1.8605336391967979E-2</c:v>
                </c:pt>
                <c:pt idx="2">
                  <c:v>2.3699927503388681E-2</c:v>
                </c:pt>
                <c:pt idx="3">
                  <c:v>2.8800258715782286E-2</c:v>
                </c:pt>
                <c:pt idx="4">
                  <c:v>3.39063300291488E-2</c:v>
                </c:pt>
                <c:pt idx="5">
                  <c:v>3.9018141443488211E-2</c:v>
                </c:pt>
                <c:pt idx="6">
                  <c:v>4.4135692958800529E-2</c:v>
                </c:pt>
                <c:pt idx="7">
                  <c:v>4.9258984575085756E-2</c:v>
                </c:pt>
                <c:pt idx="8">
                  <c:v>5.4388016292343883E-2</c:v>
                </c:pt>
                <c:pt idx="9">
                  <c:v>5.9522788110574917E-2</c:v>
                </c:pt>
                <c:pt idx="10">
                  <c:v>6.4663300029778853E-2</c:v>
                </c:pt>
                <c:pt idx="11">
                  <c:v>6.9809552049955689E-2</c:v>
                </c:pt>
                <c:pt idx="12">
                  <c:v>7.496154417110544E-2</c:v>
                </c:pt>
                <c:pt idx="13">
                  <c:v>8.0119276393228092E-2</c:v>
                </c:pt>
                <c:pt idx="14">
                  <c:v>8.5282748716323645E-2</c:v>
                </c:pt>
                <c:pt idx="15">
                  <c:v>9.0451961140392098E-2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ED3-41AC-A2DC-95AA1B2BC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658864"/>
        <c:axId val="1"/>
      </c:scatterChart>
      <c:valAx>
        <c:axId val="944658864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18633540372672"/>
              <c:y val="0.83841591447410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89440993788817E-2"/>
              <c:y val="0.368903079188272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6588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12422360248448"/>
          <c:y val="0.92073170731707321"/>
          <c:w val="0.74068322981366463"/>
          <c:h val="6.0975609756097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 (detail)</a:t>
            </a:r>
          </a:p>
        </c:rich>
      </c:tx>
      <c:layout>
        <c:manualLayout>
          <c:xMode val="edge"/>
          <c:yMode val="edge"/>
          <c:x val="0.34003091190108192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37557959814528"/>
          <c:y val="0.13661238636757803"/>
          <c:w val="0.8222565687789799"/>
          <c:h val="0.663936197746429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3'!$H$21:$H$976</c:f>
              <c:numCache>
                <c:formatCode>General</c:formatCode>
                <c:ptCount val="956"/>
                <c:pt idx="0">
                  <c:v>0.17125818999920739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7">
                  <c:v>7.4902199994539842E-3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57-4270-807F-E26505EADFD0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2.3000000000000001E-4</c:v>
                  </c:pt>
                  <c:pt idx="100">
                    <c:v>2.0000000000000001E-4</c:v>
                  </c:pt>
                  <c:pt idx="101">
                    <c:v>1E-4</c:v>
                  </c:pt>
                  <c:pt idx="102">
                    <c:v>6.9999999999999999E-4</c:v>
                  </c:pt>
                  <c:pt idx="103">
                    <c:v>2.9999999999999997E-4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2.9999999999999997E-4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4.0000000000000002E-4</c:v>
                  </c:pt>
                  <c:pt idx="111">
                    <c:v>2.0000000000000001E-4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2.9999999999999997E-4</c:v>
                  </c:pt>
                  <c:pt idx="116">
                    <c:v>8.0000000000000004E-4</c:v>
                  </c:pt>
                  <c:pt idx="117">
                    <c:v>2.0000000000000001E-4</c:v>
                  </c:pt>
                  <c:pt idx="118">
                    <c:v>2.9999999999999997E-4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2.9999999999999997E-4</c:v>
                  </c:pt>
                  <c:pt idx="122">
                    <c:v>2.0000000000000001E-4</c:v>
                  </c:pt>
                  <c:pt idx="123">
                    <c:v>4.0000000000000002E-4</c:v>
                  </c:pt>
                  <c:pt idx="124">
                    <c:v>4.0000000000000002E-4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1E-4</c:v>
                  </c:pt>
                  <c:pt idx="132">
                    <c:v>2.9999999999999997E-4</c:v>
                  </c:pt>
                  <c:pt idx="133">
                    <c:v>2.0000000000000001E-4</c:v>
                  </c:pt>
                  <c:pt idx="134">
                    <c:v>1.6000000000000001E-3</c:v>
                  </c:pt>
                  <c:pt idx="135">
                    <c:v>1.6000000000000001E-3</c:v>
                  </c:pt>
                  <c:pt idx="136">
                    <c:v>4.0000000000000001E-3</c:v>
                  </c:pt>
                  <c:pt idx="137">
                    <c:v>1.5E-3</c:v>
                  </c:pt>
                  <c:pt idx="138">
                    <c:v>6.9999999999999999E-4</c:v>
                  </c:pt>
                  <c:pt idx="139">
                    <c:v>3.0999999999999999E-3</c:v>
                  </c:pt>
                  <c:pt idx="140">
                    <c:v>1.4E-3</c:v>
                  </c:pt>
                  <c:pt idx="141">
                    <c:v>3.5000000000000001E-3</c:v>
                  </c:pt>
                  <c:pt idx="142">
                    <c:v>1.5E-3</c:v>
                  </c:pt>
                  <c:pt idx="143">
                    <c:v>3.3E-3</c:v>
                  </c:pt>
                  <c:pt idx="144">
                    <c:v>4.6000000000000001E-4</c:v>
                  </c:pt>
                  <c:pt idx="145">
                    <c:v>5.6599999999999999E-4</c:v>
                  </c:pt>
                  <c:pt idx="146">
                    <c:v>2E-3</c:v>
                  </c:pt>
                  <c:pt idx="147">
                    <c:v>2.0999999999999999E-3</c:v>
                  </c:pt>
                  <c:pt idx="148">
                    <c:v>5.9999999999999995E-4</c:v>
                  </c:pt>
                  <c:pt idx="149">
                    <c:v>1.9E-3</c:v>
                  </c:pt>
                  <c:pt idx="150">
                    <c:v>2.2000000000000001E-3</c:v>
                  </c:pt>
                </c:numCache>
              </c:numRef>
            </c:plus>
            <c:minus>
              <c:numRef>
                <c:f>'Active 3'!$D$21:$D$976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2.3000000000000001E-4</c:v>
                  </c:pt>
                  <c:pt idx="100">
                    <c:v>2.0000000000000001E-4</c:v>
                  </c:pt>
                  <c:pt idx="101">
                    <c:v>1E-4</c:v>
                  </c:pt>
                  <c:pt idx="102">
                    <c:v>6.9999999999999999E-4</c:v>
                  </c:pt>
                  <c:pt idx="103">
                    <c:v>2.9999999999999997E-4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2.9999999999999997E-4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4.0000000000000002E-4</c:v>
                  </c:pt>
                  <c:pt idx="111">
                    <c:v>2.0000000000000001E-4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2.9999999999999997E-4</c:v>
                  </c:pt>
                  <c:pt idx="116">
                    <c:v>8.0000000000000004E-4</c:v>
                  </c:pt>
                  <c:pt idx="117">
                    <c:v>2.0000000000000001E-4</c:v>
                  </c:pt>
                  <c:pt idx="118">
                    <c:v>2.9999999999999997E-4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2.9999999999999997E-4</c:v>
                  </c:pt>
                  <c:pt idx="122">
                    <c:v>2.0000000000000001E-4</c:v>
                  </c:pt>
                  <c:pt idx="123">
                    <c:v>4.0000000000000002E-4</c:v>
                  </c:pt>
                  <c:pt idx="124">
                    <c:v>4.0000000000000002E-4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1E-4</c:v>
                  </c:pt>
                  <c:pt idx="132">
                    <c:v>2.9999999999999997E-4</c:v>
                  </c:pt>
                  <c:pt idx="133">
                    <c:v>2.0000000000000001E-4</c:v>
                  </c:pt>
                  <c:pt idx="134">
                    <c:v>1.6000000000000001E-3</c:v>
                  </c:pt>
                  <c:pt idx="135">
                    <c:v>1.6000000000000001E-3</c:v>
                  </c:pt>
                  <c:pt idx="136">
                    <c:v>4.0000000000000001E-3</c:v>
                  </c:pt>
                  <c:pt idx="137">
                    <c:v>1.5E-3</c:v>
                  </c:pt>
                  <c:pt idx="138">
                    <c:v>6.9999999999999999E-4</c:v>
                  </c:pt>
                  <c:pt idx="139">
                    <c:v>3.0999999999999999E-3</c:v>
                  </c:pt>
                  <c:pt idx="140">
                    <c:v>1.4E-3</c:v>
                  </c:pt>
                  <c:pt idx="141">
                    <c:v>3.5000000000000001E-3</c:v>
                  </c:pt>
                  <c:pt idx="142">
                    <c:v>1.5E-3</c:v>
                  </c:pt>
                  <c:pt idx="143">
                    <c:v>3.3E-3</c:v>
                  </c:pt>
                  <c:pt idx="144">
                    <c:v>4.6000000000000001E-4</c:v>
                  </c:pt>
                  <c:pt idx="145">
                    <c:v>5.6599999999999999E-4</c:v>
                  </c:pt>
                  <c:pt idx="146">
                    <c:v>2E-3</c:v>
                  </c:pt>
                  <c:pt idx="147">
                    <c:v>2.0999999999999999E-3</c:v>
                  </c:pt>
                  <c:pt idx="148">
                    <c:v>5.9999999999999995E-4</c:v>
                  </c:pt>
                  <c:pt idx="149">
                    <c:v>1.9E-3</c:v>
                  </c:pt>
                  <c:pt idx="150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3'!$I$21:$I$976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57-4270-807F-E26505EADFD0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'Active 3'!$D$21:$D$34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3'!$J$21:$J$976</c:f>
              <c:numCache>
                <c:formatCode>General</c:formatCode>
                <c:ptCount val="956"/>
                <c:pt idx="9">
                  <c:v>3.9664500072831288E-3</c:v>
                </c:pt>
                <c:pt idx="10">
                  <c:v>2.4657999965711497E-3</c:v>
                </c:pt>
                <c:pt idx="11">
                  <c:v>1.7322500061709434E-3</c:v>
                </c:pt>
                <c:pt idx="12">
                  <c:v>1.5542300025117584E-3</c:v>
                </c:pt>
                <c:pt idx="13">
                  <c:v>2.3206800033221953E-3</c:v>
                </c:pt>
                <c:pt idx="14">
                  <c:v>-2.2454899954027496E-3</c:v>
                </c:pt>
                <c:pt idx="15">
                  <c:v>-5.4639999871142209E-4</c:v>
                </c:pt>
                <c:pt idx="16">
                  <c:v>-1.279949996387586E-3</c:v>
                </c:pt>
                <c:pt idx="17">
                  <c:v>3.8051999581512064E-4</c:v>
                </c:pt>
                <c:pt idx="18">
                  <c:v>-1.0861899936571717E-3</c:v>
                </c:pt>
                <c:pt idx="19">
                  <c:v>1.1802599983639084E-3</c:v>
                </c:pt>
                <c:pt idx="20">
                  <c:v>-1.453289994969964E-3</c:v>
                </c:pt>
                <c:pt idx="21">
                  <c:v>-1.7059499950846657E-3</c:v>
                </c:pt>
                <c:pt idx="22">
                  <c:v>-2.7062099979957566E-3</c:v>
                </c:pt>
                <c:pt idx="23">
                  <c:v>-1.9739999988814816E-3</c:v>
                </c:pt>
                <c:pt idx="24">
                  <c:v>-2.8075500013073906E-3</c:v>
                </c:pt>
                <c:pt idx="25">
                  <c:v>8.579800050938502E-4</c:v>
                </c:pt>
                <c:pt idx="26">
                  <c:v>1.6908800025703385E-3</c:v>
                </c:pt>
                <c:pt idx="27">
                  <c:v>4.902299988316372E-4</c:v>
                </c:pt>
                <c:pt idx="28">
                  <c:v>3.1582740004523657E-2</c:v>
                </c:pt>
                <c:pt idx="29">
                  <c:v>3.0725700002221856E-2</c:v>
                </c:pt>
                <c:pt idx="30">
                  <c:v>3.3481489997939207E-2</c:v>
                </c:pt>
                <c:pt idx="31">
                  <c:v>3.3732900003087707E-2</c:v>
                </c:pt>
                <c:pt idx="32">
                  <c:v>3.5526409999874886E-2</c:v>
                </c:pt>
                <c:pt idx="33">
                  <c:v>3.8452070002676919E-2</c:v>
                </c:pt>
                <c:pt idx="35">
                  <c:v>4.3209980001847725E-2</c:v>
                </c:pt>
                <c:pt idx="37">
                  <c:v>4.508868000266375E-2</c:v>
                </c:pt>
                <c:pt idx="38">
                  <c:v>4.645617999631213E-2</c:v>
                </c:pt>
                <c:pt idx="39">
                  <c:v>4.7507170005701482E-2</c:v>
                </c:pt>
                <c:pt idx="40">
                  <c:v>4.5240460000059102E-2</c:v>
                </c:pt>
                <c:pt idx="41">
                  <c:v>4.6773360001679976E-2</c:v>
                </c:pt>
                <c:pt idx="42">
                  <c:v>4.560625999874901E-2</c:v>
                </c:pt>
                <c:pt idx="43">
                  <c:v>4.651354999805335E-2</c:v>
                </c:pt>
                <c:pt idx="47">
                  <c:v>5.1119700001436286E-2</c:v>
                </c:pt>
                <c:pt idx="48">
                  <c:v>4.9899680001544766E-2</c:v>
                </c:pt>
                <c:pt idx="49">
                  <c:v>5.2032970001164358E-2</c:v>
                </c:pt>
                <c:pt idx="51">
                  <c:v>5.3854559999308549E-2</c:v>
                </c:pt>
                <c:pt idx="54">
                  <c:v>5.2532860005158E-2</c:v>
                </c:pt>
                <c:pt idx="56">
                  <c:v>5.3498399996897206E-2</c:v>
                </c:pt>
                <c:pt idx="57">
                  <c:v>5.4761080005846452E-2</c:v>
                </c:pt>
                <c:pt idx="59">
                  <c:v>5.5094370000006165E-2</c:v>
                </c:pt>
                <c:pt idx="60">
                  <c:v>5.5693719994451385E-2</c:v>
                </c:pt>
                <c:pt idx="63">
                  <c:v>5.6049509999866132E-2</c:v>
                </c:pt>
                <c:pt idx="64">
                  <c:v>5.7682799997564871E-2</c:v>
                </c:pt>
                <c:pt idx="65">
                  <c:v>5.3542360001301859E-2</c:v>
                </c:pt>
                <c:pt idx="66">
                  <c:v>5.5270320001000073E-2</c:v>
                </c:pt>
                <c:pt idx="68">
                  <c:v>6.0380220005754381E-2</c:v>
                </c:pt>
                <c:pt idx="69">
                  <c:v>5.8737309998832643E-2</c:v>
                </c:pt>
                <c:pt idx="70">
                  <c:v>6.0070599996834062E-2</c:v>
                </c:pt>
                <c:pt idx="71">
                  <c:v>6.3390260002051946E-2</c:v>
                </c:pt>
                <c:pt idx="72">
                  <c:v>6.3623549998737872E-2</c:v>
                </c:pt>
                <c:pt idx="73">
                  <c:v>6.7659200001799036E-2</c:v>
                </c:pt>
                <c:pt idx="74">
                  <c:v>6.7214729999250267E-2</c:v>
                </c:pt>
                <c:pt idx="77">
                  <c:v>7.6560160006920341E-2</c:v>
                </c:pt>
                <c:pt idx="78">
                  <c:v>7.5856390001717955E-2</c:v>
                </c:pt>
                <c:pt idx="84">
                  <c:v>8.6436930003401358E-2</c:v>
                </c:pt>
                <c:pt idx="85">
                  <c:v>8.6859820003155619E-2</c:v>
                </c:pt>
                <c:pt idx="86">
                  <c:v>8.6493110000446904E-2</c:v>
                </c:pt>
                <c:pt idx="87">
                  <c:v>8.6825360005605035E-2</c:v>
                </c:pt>
                <c:pt idx="89">
                  <c:v>8.7148899998283014E-2</c:v>
                </c:pt>
                <c:pt idx="90">
                  <c:v>8.6182190003455617E-2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57-4270-807F-E26505EADFD0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3'!$K$21:$K$976</c:f>
              <c:numCache>
                <c:formatCode>General</c:formatCode>
                <c:ptCount val="956"/>
                <c:pt idx="34">
                  <c:v>3.9189950002764817E-2</c:v>
                </c:pt>
                <c:pt idx="36">
                  <c:v>4.4917883205926046E-2</c:v>
                </c:pt>
                <c:pt idx="44">
                  <c:v>4.9350240005878732E-2</c:v>
                </c:pt>
                <c:pt idx="45">
                  <c:v>4.9566240006242879E-2</c:v>
                </c:pt>
                <c:pt idx="46">
                  <c:v>5.0253510002221446E-2</c:v>
                </c:pt>
                <c:pt idx="50">
                  <c:v>5.1294349999807309E-2</c:v>
                </c:pt>
                <c:pt idx="52">
                  <c:v>5.5342870000458788E-2</c:v>
                </c:pt>
                <c:pt idx="53">
                  <c:v>5.4733509998186491E-2</c:v>
                </c:pt>
                <c:pt idx="55">
                  <c:v>5.5166149999422487E-2</c:v>
                </c:pt>
                <c:pt idx="58">
                  <c:v>5.5261080000491347E-2</c:v>
                </c:pt>
                <c:pt idx="61">
                  <c:v>5.5525969997688662E-2</c:v>
                </c:pt>
                <c:pt idx="62">
                  <c:v>5.6859259995690081E-2</c:v>
                </c:pt>
                <c:pt idx="67">
                  <c:v>5.8285549996071495E-2</c:v>
                </c:pt>
                <c:pt idx="75">
                  <c:v>6.8129560000670608E-2</c:v>
                </c:pt>
                <c:pt idx="76">
                  <c:v>7.0396830000390764E-2</c:v>
                </c:pt>
                <c:pt idx="79">
                  <c:v>7.5539720004599076E-2</c:v>
                </c:pt>
                <c:pt idx="80">
                  <c:v>7.7428360003978014E-2</c:v>
                </c:pt>
                <c:pt idx="81">
                  <c:v>7.7428360003978014E-2</c:v>
                </c:pt>
                <c:pt idx="82">
                  <c:v>8.0416169999807607E-2</c:v>
                </c:pt>
                <c:pt idx="83">
                  <c:v>8.2516169997688849E-2</c:v>
                </c:pt>
                <c:pt idx="88">
                  <c:v>8.6614710002322681E-2</c:v>
                </c:pt>
                <c:pt idx="91">
                  <c:v>9.0968659998907242E-2</c:v>
                </c:pt>
                <c:pt idx="92">
                  <c:v>9.3898209997860249E-2</c:v>
                </c:pt>
                <c:pt idx="93">
                  <c:v>9.7459229997184593E-2</c:v>
                </c:pt>
                <c:pt idx="94">
                  <c:v>9.7599229993647896E-2</c:v>
                </c:pt>
                <c:pt idx="95">
                  <c:v>9.9099229999410454E-2</c:v>
                </c:pt>
                <c:pt idx="96">
                  <c:v>9.8678579997795168E-2</c:v>
                </c:pt>
                <c:pt idx="97">
                  <c:v>9.9148579996835906E-2</c:v>
                </c:pt>
                <c:pt idx="98">
                  <c:v>9.9208580002596136E-2</c:v>
                </c:pt>
                <c:pt idx="99">
                  <c:v>9.8291479996987619E-2</c:v>
                </c:pt>
                <c:pt idx="100">
                  <c:v>9.8831479997897986E-2</c:v>
                </c:pt>
                <c:pt idx="101">
                  <c:v>9.9121480001485907E-2</c:v>
                </c:pt>
                <c:pt idx="102">
                  <c:v>9.852256000158377E-2</c:v>
                </c:pt>
                <c:pt idx="103">
                  <c:v>9.86025599995628E-2</c:v>
                </c:pt>
                <c:pt idx="104">
                  <c:v>9.8792559998400975E-2</c:v>
                </c:pt>
                <c:pt idx="105">
                  <c:v>9.7089010007039178E-2</c:v>
                </c:pt>
                <c:pt idx="106">
                  <c:v>9.7189010004512966E-2</c:v>
                </c:pt>
                <c:pt idx="107">
                  <c:v>9.7859010005777236E-2</c:v>
                </c:pt>
                <c:pt idx="108">
                  <c:v>9.7884810005780309E-2</c:v>
                </c:pt>
                <c:pt idx="109">
                  <c:v>9.9748739994538482E-2</c:v>
                </c:pt>
                <c:pt idx="110">
                  <c:v>0.10056873999565141</c:v>
                </c:pt>
                <c:pt idx="111">
                  <c:v>9.8920989999896847E-2</c:v>
                </c:pt>
                <c:pt idx="112">
                  <c:v>9.9450989997421857E-2</c:v>
                </c:pt>
                <c:pt idx="113">
                  <c:v>9.9529210005130153E-2</c:v>
                </c:pt>
                <c:pt idx="114">
                  <c:v>9.9639210005989298E-2</c:v>
                </c:pt>
                <c:pt idx="115">
                  <c:v>0.10667216000001645</c:v>
                </c:pt>
                <c:pt idx="116">
                  <c:v>0.10733215999789536</c:v>
                </c:pt>
                <c:pt idx="117">
                  <c:v>0.10739215999637963</c:v>
                </c:pt>
                <c:pt idx="118">
                  <c:v>0.10652861000562552</c:v>
                </c:pt>
                <c:pt idx="119">
                  <c:v>0.10691861000668723</c:v>
                </c:pt>
                <c:pt idx="120">
                  <c:v>0.1077386100005242</c:v>
                </c:pt>
                <c:pt idx="121">
                  <c:v>0.10604189999867231</c:v>
                </c:pt>
                <c:pt idx="122">
                  <c:v>0.10687190000317059</c:v>
                </c:pt>
                <c:pt idx="123">
                  <c:v>0.10691190000216011</c:v>
                </c:pt>
                <c:pt idx="124">
                  <c:v>0.11075664999953005</c:v>
                </c:pt>
                <c:pt idx="125">
                  <c:v>0.11109599999326747</c:v>
                </c:pt>
                <c:pt idx="126">
                  <c:v>0.11175599999842234</c:v>
                </c:pt>
                <c:pt idx="127">
                  <c:v>0.11039534999872558</c:v>
                </c:pt>
                <c:pt idx="128">
                  <c:v>0.11104535000049509</c:v>
                </c:pt>
                <c:pt idx="129">
                  <c:v>0.11125378999713575</c:v>
                </c:pt>
                <c:pt idx="130">
                  <c:v>0.11128379000001587</c:v>
                </c:pt>
                <c:pt idx="131">
                  <c:v>0.11210578000464011</c:v>
                </c:pt>
                <c:pt idx="132">
                  <c:v>0.11135620999993989</c:v>
                </c:pt>
                <c:pt idx="133">
                  <c:v>0.11162621000403306</c:v>
                </c:pt>
                <c:pt idx="134">
                  <c:v>0.11232637000648538</c:v>
                </c:pt>
                <c:pt idx="135">
                  <c:v>0.12644475000706734</c:v>
                </c:pt>
                <c:pt idx="136">
                  <c:v>0.12487608999799704</c:v>
                </c:pt>
                <c:pt idx="137">
                  <c:v>0.12430938000761671</c:v>
                </c:pt>
                <c:pt idx="138">
                  <c:v>0.12590782000188483</c:v>
                </c:pt>
                <c:pt idx="139">
                  <c:v>0.12653915999544552</c:v>
                </c:pt>
                <c:pt idx="140">
                  <c:v>0.12713785999949323</c:v>
                </c:pt>
                <c:pt idx="141">
                  <c:v>0.12627115000213962</c:v>
                </c:pt>
                <c:pt idx="142">
                  <c:v>0.12716608000482665</c:v>
                </c:pt>
                <c:pt idx="143">
                  <c:v>0.12809936999838101</c:v>
                </c:pt>
                <c:pt idx="144">
                  <c:v>0.14485808008612366</c:v>
                </c:pt>
                <c:pt idx="145">
                  <c:v>0.14601707983092638</c:v>
                </c:pt>
                <c:pt idx="146">
                  <c:v>0.15388801999506541</c:v>
                </c:pt>
                <c:pt idx="147">
                  <c:v>0.15525447000254644</c:v>
                </c:pt>
                <c:pt idx="148">
                  <c:v>0.15725173999817343</c:v>
                </c:pt>
                <c:pt idx="149">
                  <c:v>0.15514445999724558</c:v>
                </c:pt>
                <c:pt idx="150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357-4270-807F-E26505EADFD0}"/>
            </c:ext>
          </c:extLst>
        </c:ser>
        <c:ser>
          <c:idx val="8"/>
          <c:order val="4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0.22418383992230168</c:v>
                </c:pt>
                <c:pt idx="1">
                  <c:v>0.21643833700316145</c:v>
                </c:pt>
                <c:pt idx="2">
                  <c:v>0.20877281328486216</c:v>
                </c:pt>
                <c:pt idx="3">
                  <c:v>0.20122258397547962</c:v>
                </c:pt>
                <c:pt idx="4">
                  <c:v>0.19381014718166686</c:v>
                </c:pt>
                <c:pt idx="5">
                  <c:v>0.18655129729532696</c:v>
                </c:pt>
                <c:pt idx="6">
                  <c:v>0.17945864039531728</c:v>
                </c:pt>
                <c:pt idx="7">
                  <c:v>0.17254293911851015</c:v>
                </c:pt>
                <c:pt idx="8">
                  <c:v>0.16581319449758083</c:v>
                </c:pt>
                <c:pt idx="9">
                  <c:v>0.15927685768509975</c:v>
                </c:pt>
                <c:pt idx="10">
                  <c:v>0.1529409189240096</c:v>
                </c:pt>
                <c:pt idx="11">
                  <c:v>0.14681345878981006</c:v>
                </c:pt>
                <c:pt idx="12">
                  <c:v>0.14090470675680772</c:v>
                </c:pt>
                <c:pt idx="13">
                  <c:v>0.13522716929707379</c:v>
                </c:pt>
                <c:pt idx="14">
                  <c:v>0.12979538056873544</c:v>
                </c:pt>
                <c:pt idx="15">
                  <c:v>0.12462626771547382</c:v>
                </c:pt>
                <c:pt idx="16">
                  <c:v>0.11974053992085407</c:v>
                </c:pt>
                <c:pt idx="17">
                  <c:v>0.11516459702837922</c:v>
                </c:pt>
                <c:pt idx="18">
                  <c:v>0.11093236593318673</c:v>
                </c:pt>
                <c:pt idx="19">
                  <c:v>0.10708688949633476</c:v>
                </c:pt>
                <c:pt idx="20">
                  <c:v>0.10367965987230177</c:v>
                </c:pt>
                <c:pt idx="21">
                  <c:v>0.10075744025145601</c:v>
                </c:pt>
                <c:pt idx="22">
                  <c:v>9.82933536764838E-2</c:v>
                </c:pt>
                <c:pt idx="23">
                  <c:v>9.5968437135273157E-2</c:v>
                </c:pt>
                <c:pt idx="24">
                  <c:v>9.3095048358005E-2</c:v>
                </c:pt>
                <c:pt idx="25">
                  <c:v>8.9320923497853047E-2</c:v>
                </c:pt>
                <c:pt idx="26">
                  <c:v>8.4908479705263232E-2</c:v>
                </c:pt>
                <c:pt idx="27">
                  <c:v>8.0194825560884128E-2</c:v>
                </c:pt>
                <c:pt idx="28">
                  <c:v>7.5383645278229744E-2</c:v>
                </c:pt>
                <c:pt idx="29">
                  <c:v>7.0585717651628507E-2</c:v>
                </c:pt>
                <c:pt idx="30">
                  <c:v>6.5863278375459827E-2</c:v>
                </c:pt>
                <c:pt idx="31">
                  <c:v>6.1253367238272918E-2</c:v>
                </c:pt>
                <c:pt idx="32">
                  <c:v>5.6779418105590576E-2</c:v>
                </c:pt>
                <c:pt idx="33">
                  <c:v>5.2457688677593657E-2</c:v>
                </c:pt>
                <c:pt idx="34">
                  <c:v>4.83010067034471E-2</c:v>
                </c:pt>
                <c:pt idx="35">
                  <c:v>4.4320302155679329E-2</c:v>
                </c:pt>
                <c:pt idx="36">
                  <c:v>4.0524750819060359E-2</c:v>
                </c:pt>
                <c:pt idx="37">
                  <c:v>3.692192198479366E-2</c:v>
                </c:pt>
                <c:pt idx="38">
                  <c:v>3.3518782665243385E-2</c:v>
                </c:pt>
                <c:pt idx="39">
                  <c:v>3.0323245460622504E-2</c:v>
                </c:pt>
                <c:pt idx="40">
                  <c:v>2.7345309922942779E-2</c:v>
                </c:pt>
                <c:pt idx="41">
                  <c:v>2.4597272280769755E-2</c:v>
                </c:pt>
                <c:pt idx="42">
                  <c:v>2.2093468311992645E-2</c:v>
                </c:pt>
                <c:pt idx="43">
                  <c:v>1.9850544416604967E-2</c:v>
                </c:pt>
                <c:pt idx="44">
                  <c:v>1.7888757292534037E-2</c:v>
                </c:pt>
                <c:pt idx="45">
                  <c:v>1.623386545330769E-2</c:v>
                </c:pt>
                <c:pt idx="46">
                  <c:v>1.4918981550610243E-2</c:v>
                </c:pt>
                <c:pt idx="47">
                  <c:v>1.3986211499431469E-2</c:v>
                </c:pt>
                <c:pt idx="48">
                  <c:v>1.3486448660039844E-2</c:v>
                </c:pt>
                <c:pt idx="49">
                  <c:v>1.3468415276134332E-2</c:v>
                </c:pt>
                <c:pt idx="50">
                  <c:v>1.3919195044547656E-2</c:v>
                </c:pt>
                <c:pt idx="51">
                  <c:v>1.4560814201437686E-2</c:v>
                </c:pt>
                <c:pt idx="52">
                  <c:v>1.4721671340657019E-2</c:v>
                </c:pt>
                <c:pt idx="53">
                  <c:v>1.3982837604248406E-2</c:v>
                </c:pt>
                <c:pt idx="54">
                  <c:v>1.2568798663441679E-2</c:v>
                </c:pt>
                <c:pt idx="55">
                  <c:v>1.0826392508057597E-2</c:v>
                </c:pt>
                <c:pt idx="56">
                  <c:v>8.9715458143040626E-3</c:v>
                </c:pt>
                <c:pt idx="57">
                  <c:v>7.1217730529871161E-3</c:v>
                </c:pt>
                <c:pt idx="58">
                  <c:v>5.3427650390786927E-3</c:v>
                </c:pt>
                <c:pt idx="59">
                  <c:v>3.6733919686695992E-3</c:v>
                </c:pt>
                <c:pt idx="60">
                  <c:v>2.1380834729415148E-3</c:v>
                </c:pt>
                <c:pt idx="61">
                  <c:v>7.5359641975489234E-4</c:v>
                </c:pt>
                <c:pt idx="62">
                  <c:v>-4.6700573192371146E-4</c:v>
                </c:pt>
                <c:pt idx="63">
                  <c:v>-1.5126255529033792E-3</c:v>
                </c:pt>
                <c:pt idx="64">
                  <c:v>-2.3739118413410964E-3</c:v>
                </c:pt>
                <c:pt idx="65">
                  <c:v>-3.043167218161477E-3</c:v>
                </c:pt>
                <c:pt idx="66">
                  <c:v>-3.5134321703096357E-3</c:v>
                </c:pt>
                <c:pt idx="67">
                  <c:v>-3.776950639351258E-3</c:v>
                </c:pt>
                <c:pt idx="68">
                  <c:v>-3.8239514087154963E-3</c:v>
                </c:pt>
                <c:pt idx="69">
                  <c:v>-3.6423518788422015E-3</c:v>
                </c:pt>
                <c:pt idx="70">
                  <c:v>-3.2180125102834502E-3</c:v>
                </c:pt>
                <c:pt idx="71">
                  <c:v>-2.5345547344185447E-3</c:v>
                </c:pt>
                <c:pt idx="72">
                  <c:v>-1.572155571601579E-3</c:v>
                </c:pt>
                <c:pt idx="73">
                  <c:v>-3.0568012425045282E-4</c:v>
                </c:pt>
                <c:pt idx="74">
                  <c:v>1.2971864629546361E-3</c:v>
                </c:pt>
                <c:pt idx="75">
                  <c:v>3.2776168871070021E-3</c:v>
                </c:pt>
                <c:pt idx="76">
                  <c:v>5.6858227657863754E-3</c:v>
                </c:pt>
                <c:pt idx="77">
                  <c:v>8.5720101825005838E-3</c:v>
                </c:pt>
                <c:pt idx="78">
                  <c:v>1.1935243134952403E-2</c:v>
                </c:pt>
                <c:pt idx="79">
                  <c:v>1.5536282195835643E-2</c:v>
                </c:pt>
                <c:pt idx="80">
                  <c:v>1.8726927613480979E-2</c:v>
                </c:pt>
                <c:pt idx="81">
                  <c:v>2.1026189724333181E-2</c:v>
                </c:pt>
                <c:pt idx="82">
                  <c:v>2.2614027104826587E-2</c:v>
                </c:pt>
                <c:pt idx="83">
                  <c:v>2.3844888286432601E-2</c:v>
                </c:pt>
                <c:pt idx="84">
                  <c:v>2.494746555464495E-2</c:v>
                </c:pt>
                <c:pt idx="85">
                  <c:v>2.604645909101342E-2</c:v>
                </c:pt>
                <c:pt idx="86">
                  <c:v>2.7211246138898543E-2</c:v>
                </c:pt>
                <c:pt idx="87">
                  <c:v>2.8482640355373574E-2</c:v>
                </c:pt>
                <c:pt idx="88">
                  <c:v>2.9886130079035782E-2</c:v>
                </c:pt>
                <c:pt idx="89">
                  <c:v>3.1439009410445841E-2</c:v>
                </c:pt>
                <c:pt idx="90">
                  <c:v>3.315459352191915E-2</c:v>
                </c:pt>
                <c:pt idx="91">
                  <c:v>3.5044148164447064E-2</c:v>
                </c:pt>
                <c:pt idx="92">
                  <c:v>3.7117199999887739E-2</c:v>
                </c:pt>
                <c:pt idx="93">
                  <c:v>3.938158350019999E-2</c:v>
                </c:pt>
                <c:pt idx="94">
                  <c:v>4.1844266268347627E-2</c:v>
                </c:pt>
                <c:pt idx="95">
                  <c:v>4.4512860070466433E-2</c:v>
                </c:pt>
                <c:pt idx="96">
                  <c:v>4.7396910290078614E-2</c:v>
                </c:pt>
                <c:pt idx="97">
                  <c:v>5.0508282545905378E-2</c:v>
                </c:pt>
                <c:pt idx="98">
                  <c:v>5.3860921345616507E-2</c:v>
                </c:pt>
                <c:pt idx="99">
                  <c:v>5.7470949359943797E-2</c:v>
                </c:pt>
                <c:pt idx="100">
                  <c:v>6.1357774423071151E-2</c:v>
                </c:pt>
                <c:pt idx="101">
                  <c:v>6.5545925737691607E-2</c:v>
                </c:pt>
                <c:pt idx="102">
                  <c:v>7.0066936948903313E-2</c:v>
                </c:pt>
                <c:pt idx="103">
                  <c:v>7.496105425060165E-2</c:v>
                </c:pt>
                <c:pt idx="104">
                  <c:v>8.0277739889225125E-2</c:v>
                </c:pt>
                <c:pt idx="105">
                  <c:v>8.606827846313235E-2</c:v>
                </c:pt>
                <c:pt idx="106">
                  <c:v>9.2341943406757943E-2</c:v>
                </c:pt>
                <c:pt idx="107">
                  <c:v>9.8895627167045475E-2</c:v>
                </c:pt>
                <c:pt idx="108">
                  <c:v>0.10511085737727566</c:v>
                </c:pt>
                <c:pt idx="109">
                  <c:v>0.11045058573914</c:v>
                </c:pt>
                <c:pt idx="110">
                  <c:v>0.11504389282317712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357-4270-807F-E26505EAD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508104"/>
        <c:axId val="1"/>
      </c:scatterChart>
      <c:valAx>
        <c:axId val="766508104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1112828438951"/>
              <c:y val="0.8524613111885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04636785162288E-2"/>
              <c:y val="0.38524704903690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5081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921174652241114"/>
          <c:y val="0.92896433027838732"/>
          <c:w val="0.43894899536321486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 (detail)</a:t>
            </a:r>
          </a:p>
        </c:rich>
      </c:tx>
      <c:layout>
        <c:manualLayout>
          <c:xMode val="edge"/>
          <c:yMode val="edge"/>
          <c:x val="0.34003091190108192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37557959814528"/>
          <c:y val="0.13661238636757803"/>
          <c:w val="0.8222565687789799"/>
          <c:h val="0.663936197746429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4'!$H$21:$H$976</c:f>
              <c:numCache>
                <c:formatCode>General</c:formatCode>
                <c:ptCount val="956"/>
                <c:pt idx="0">
                  <c:v>0.17125818999920739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7">
                  <c:v>7.4902199994539842E-3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F-42F4-AB1A-854DE191674D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2.0000000000000001E-4</c:v>
                  </c:pt>
                  <c:pt idx="100">
                    <c:v>1E-4</c:v>
                  </c:pt>
                  <c:pt idx="101">
                    <c:v>6.9999999999999999E-4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4.0000000000000002E-4</c:v>
                  </c:pt>
                  <c:pt idx="110">
                    <c:v>2.0000000000000001E-4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2.9999999999999997E-4</c:v>
                  </c:pt>
                  <c:pt idx="115">
                    <c:v>8.0000000000000004E-4</c:v>
                  </c:pt>
                  <c:pt idx="116">
                    <c:v>2.0000000000000001E-4</c:v>
                  </c:pt>
                  <c:pt idx="117">
                    <c:v>2.9999999999999997E-4</c:v>
                  </c:pt>
                  <c:pt idx="118">
                    <c:v>2.9999999999999997E-4</c:v>
                  </c:pt>
                  <c:pt idx="119">
                    <c:v>5.9999999999999995E-4</c:v>
                  </c:pt>
                  <c:pt idx="120">
                    <c:v>2.9999999999999997E-4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4.0000000000000002E-4</c:v>
                  </c:pt>
                  <c:pt idx="124">
                    <c:v>2.0000000000000001E-4</c:v>
                  </c:pt>
                  <c:pt idx="125">
                    <c:v>2.0000000000000001E-4</c:v>
                  </c:pt>
                  <c:pt idx="126">
                    <c:v>2.9999999999999997E-4</c:v>
                  </c:pt>
                  <c:pt idx="127">
                    <c:v>4.0000000000000002E-4</c:v>
                  </c:pt>
                  <c:pt idx="128">
                    <c:v>2.0000000000000001E-4</c:v>
                  </c:pt>
                  <c:pt idx="129">
                    <c:v>4.0000000000000002E-4</c:v>
                  </c:pt>
                  <c:pt idx="130">
                    <c:v>1E-4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1.6000000000000001E-3</c:v>
                  </c:pt>
                  <c:pt idx="134">
                    <c:v>1.6000000000000001E-3</c:v>
                  </c:pt>
                  <c:pt idx="135">
                    <c:v>4.0000000000000001E-3</c:v>
                  </c:pt>
                  <c:pt idx="136">
                    <c:v>1.5E-3</c:v>
                  </c:pt>
                  <c:pt idx="137">
                    <c:v>6.9999999999999999E-4</c:v>
                  </c:pt>
                  <c:pt idx="138">
                    <c:v>3.0999999999999999E-3</c:v>
                  </c:pt>
                  <c:pt idx="139">
                    <c:v>1.4E-3</c:v>
                  </c:pt>
                  <c:pt idx="140">
                    <c:v>3.5000000000000001E-3</c:v>
                  </c:pt>
                  <c:pt idx="141">
                    <c:v>1.5E-3</c:v>
                  </c:pt>
                  <c:pt idx="142">
                    <c:v>3.3E-3</c:v>
                  </c:pt>
                  <c:pt idx="143">
                    <c:v>4.6000000000000001E-4</c:v>
                  </c:pt>
                  <c:pt idx="144">
                    <c:v>5.6599999999999999E-4</c:v>
                  </c:pt>
                  <c:pt idx="145">
                    <c:v>2E-3</c:v>
                  </c:pt>
                  <c:pt idx="146">
                    <c:v>2.0999999999999999E-3</c:v>
                  </c:pt>
                  <c:pt idx="147">
                    <c:v>5.9999999999999995E-4</c:v>
                  </c:pt>
                  <c:pt idx="148">
                    <c:v>1.9E-3</c:v>
                  </c:pt>
                  <c:pt idx="149">
                    <c:v>2.2000000000000001E-3</c:v>
                  </c:pt>
                </c:numCache>
              </c:numRef>
            </c:plus>
            <c:minus>
              <c:numRef>
                <c:f>'Active 4'!$D$21:$D$976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2.0000000000000001E-4</c:v>
                  </c:pt>
                  <c:pt idx="100">
                    <c:v>1E-4</c:v>
                  </c:pt>
                  <c:pt idx="101">
                    <c:v>6.9999999999999999E-4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4.0000000000000002E-4</c:v>
                  </c:pt>
                  <c:pt idx="110">
                    <c:v>2.0000000000000001E-4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2.9999999999999997E-4</c:v>
                  </c:pt>
                  <c:pt idx="115">
                    <c:v>8.0000000000000004E-4</c:v>
                  </c:pt>
                  <c:pt idx="116">
                    <c:v>2.0000000000000001E-4</c:v>
                  </c:pt>
                  <c:pt idx="117">
                    <c:v>2.9999999999999997E-4</c:v>
                  </c:pt>
                  <c:pt idx="118">
                    <c:v>2.9999999999999997E-4</c:v>
                  </c:pt>
                  <c:pt idx="119">
                    <c:v>5.9999999999999995E-4</c:v>
                  </c:pt>
                  <c:pt idx="120">
                    <c:v>2.9999999999999997E-4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4.0000000000000002E-4</c:v>
                  </c:pt>
                  <c:pt idx="124">
                    <c:v>2.0000000000000001E-4</c:v>
                  </c:pt>
                  <c:pt idx="125">
                    <c:v>2.0000000000000001E-4</c:v>
                  </c:pt>
                  <c:pt idx="126">
                    <c:v>2.9999999999999997E-4</c:v>
                  </c:pt>
                  <c:pt idx="127">
                    <c:v>4.0000000000000002E-4</c:v>
                  </c:pt>
                  <c:pt idx="128">
                    <c:v>2.0000000000000001E-4</c:v>
                  </c:pt>
                  <c:pt idx="129">
                    <c:v>4.0000000000000002E-4</c:v>
                  </c:pt>
                  <c:pt idx="130">
                    <c:v>1E-4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1.6000000000000001E-3</c:v>
                  </c:pt>
                  <c:pt idx="134">
                    <c:v>1.6000000000000001E-3</c:v>
                  </c:pt>
                  <c:pt idx="135">
                    <c:v>4.0000000000000001E-3</c:v>
                  </c:pt>
                  <c:pt idx="136">
                    <c:v>1.5E-3</c:v>
                  </c:pt>
                  <c:pt idx="137">
                    <c:v>6.9999999999999999E-4</c:v>
                  </c:pt>
                  <c:pt idx="138">
                    <c:v>3.0999999999999999E-3</c:v>
                  </c:pt>
                  <c:pt idx="139">
                    <c:v>1.4E-3</c:v>
                  </c:pt>
                  <c:pt idx="140">
                    <c:v>3.5000000000000001E-3</c:v>
                  </c:pt>
                  <c:pt idx="141">
                    <c:v>1.5E-3</c:v>
                  </c:pt>
                  <c:pt idx="142">
                    <c:v>3.3E-3</c:v>
                  </c:pt>
                  <c:pt idx="143">
                    <c:v>4.6000000000000001E-4</c:v>
                  </c:pt>
                  <c:pt idx="144">
                    <c:v>5.6599999999999999E-4</c:v>
                  </c:pt>
                  <c:pt idx="145">
                    <c:v>2E-3</c:v>
                  </c:pt>
                  <c:pt idx="146">
                    <c:v>2.0999999999999999E-3</c:v>
                  </c:pt>
                  <c:pt idx="147">
                    <c:v>5.9999999999999995E-4</c:v>
                  </c:pt>
                  <c:pt idx="148">
                    <c:v>1.9E-3</c:v>
                  </c:pt>
                  <c:pt idx="149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4'!$I$21:$I$976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EF-42F4-AB1A-854DE191674D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'Active 4'!$D$21:$D$34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4'!$J$21:$J$976</c:f>
              <c:numCache>
                <c:formatCode>General</c:formatCode>
                <c:ptCount val="956"/>
                <c:pt idx="9">
                  <c:v>3.9664500072831288E-3</c:v>
                </c:pt>
                <c:pt idx="10">
                  <c:v>2.4657999965711497E-3</c:v>
                </c:pt>
                <c:pt idx="11">
                  <c:v>1.7322500061709434E-3</c:v>
                </c:pt>
                <c:pt idx="12">
                  <c:v>1.5542300025117584E-3</c:v>
                </c:pt>
                <c:pt idx="13">
                  <c:v>2.3206800033221953E-3</c:v>
                </c:pt>
                <c:pt idx="14">
                  <c:v>-2.2454899954027496E-3</c:v>
                </c:pt>
                <c:pt idx="15">
                  <c:v>-5.4639999871142209E-4</c:v>
                </c:pt>
                <c:pt idx="16">
                  <c:v>-1.279949996387586E-3</c:v>
                </c:pt>
                <c:pt idx="17">
                  <c:v>3.8051999581512064E-4</c:v>
                </c:pt>
                <c:pt idx="18">
                  <c:v>-1.0861899936571717E-3</c:v>
                </c:pt>
                <c:pt idx="19">
                  <c:v>1.1802599983639084E-3</c:v>
                </c:pt>
                <c:pt idx="20">
                  <c:v>-1.453289994969964E-3</c:v>
                </c:pt>
                <c:pt idx="21">
                  <c:v>-1.7059499950846657E-3</c:v>
                </c:pt>
                <c:pt idx="22">
                  <c:v>-2.7062099979957566E-3</c:v>
                </c:pt>
                <c:pt idx="23">
                  <c:v>-1.9739999988814816E-3</c:v>
                </c:pt>
                <c:pt idx="24">
                  <c:v>-2.8075500013073906E-3</c:v>
                </c:pt>
                <c:pt idx="25">
                  <c:v>8.579800050938502E-4</c:v>
                </c:pt>
                <c:pt idx="26">
                  <c:v>1.6908800025703385E-3</c:v>
                </c:pt>
                <c:pt idx="27">
                  <c:v>4.902299988316372E-4</c:v>
                </c:pt>
                <c:pt idx="28">
                  <c:v>3.1582740004523657E-2</c:v>
                </c:pt>
                <c:pt idx="29">
                  <c:v>3.0725700002221856E-2</c:v>
                </c:pt>
                <c:pt idx="30">
                  <c:v>3.3481489997939207E-2</c:v>
                </c:pt>
                <c:pt idx="31">
                  <c:v>3.3732900003087707E-2</c:v>
                </c:pt>
                <c:pt idx="32">
                  <c:v>3.5526409999874886E-2</c:v>
                </c:pt>
                <c:pt idx="33">
                  <c:v>3.8452070002676919E-2</c:v>
                </c:pt>
                <c:pt idx="35">
                  <c:v>4.3209980001847725E-2</c:v>
                </c:pt>
                <c:pt idx="37">
                  <c:v>4.508868000266375E-2</c:v>
                </c:pt>
                <c:pt idx="38">
                  <c:v>4.645617999631213E-2</c:v>
                </c:pt>
                <c:pt idx="39">
                  <c:v>4.7507170005701482E-2</c:v>
                </c:pt>
                <c:pt idx="40">
                  <c:v>4.5240460000059102E-2</c:v>
                </c:pt>
                <c:pt idx="41">
                  <c:v>4.6773360001679976E-2</c:v>
                </c:pt>
                <c:pt idx="42">
                  <c:v>4.560625999874901E-2</c:v>
                </c:pt>
                <c:pt idx="43">
                  <c:v>4.651354999805335E-2</c:v>
                </c:pt>
                <c:pt idx="47">
                  <c:v>5.1119700001436286E-2</c:v>
                </c:pt>
                <c:pt idx="48">
                  <c:v>4.9899680001544766E-2</c:v>
                </c:pt>
                <c:pt idx="49">
                  <c:v>5.2032970001164358E-2</c:v>
                </c:pt>
                <c:pt idx="51">
                  <c:v>5.3854559999308549E-2</c:v>
                </c:pt>
                <c:pt idx="54">
                  <c:v>5.2532860005158E-2</c:v>
                </c:pt>
                <c:pt idx="56">
                  <c:v>5.3498399996897206E-2</c:v>
                </c:pt>
                <c:pt idx="57">
                  <c:v>5.4761080005846452E-2</c:v>
                </c:pt>
                <c:pt idx="59">
                  <c:v>5.5094370000006165E-2</c:v>
                </c:pt>
                <c:pt idx="60">
                  <c:v>5.5693719994451385E-2</c:v>
                </c:pt>
                <c:pt idx="63">
                  <c:v>5.6049509999866132E-2</c:v>
                </c:pt>
                <c:pt idx="64">
                  <c:v>5.7682799997564871E-2</c:v>
                </c:pt>
                <c:pt idx="65">
                  <c:v>5.3542360001301859E-2</c:v>
                </c:pt>
                <c:pt idx="66">
                  <c:v>5.5270320001000073E-2</c:v>
                </c:pt>
                <c:pt idx="68">
                  <c:v>6.0380220005754381E-2</c:v>
                </c:pt>
                <c:pt idx="69">
                  <c:v>5.8737309998832643E-2</c:v>
                </c:pt>
                <c:pt idx="70">
                  <c:v>6.0070599996834062E-2</c:v>
                </c:pt>
                <c:pt idx="71">
                  <c:v>6.3390260002051946E-2</c:v>
                </c:pt>
                <c:pt idx="72">
                  <c:v>6.3623549998737872E-2</c:v>
                </c:pt>
                <c:pt idx="73">
                  <c:v>6.7659200001799036E-2</c:v>
                </c:pt>
                <c:pt idx="74">
                  <c:v>6.7214729999250267E-2</c:v>
                </c:pt>
                <c:pt idx="77">
                  <c:v>7.6560160006920341E-2</c:v>
                </c:pt>
                <c:pt idx="78">
                  <c:v>7.5856390001717955E-2</c:v>
                </c:pt>
                <c:pt idx="84">
                  <c:v>8.6436930003401358E-2</c:v>
                </c:pt>
                <c:pt idx="85">
                  <c:v>8.6859820003155619E-2</c:v>
                </c:pt>
                <c:pt idx="86">
                  <c:v>8.6493110000446904E-2</c:v>
                </c:pt>
                <c:pt idx="87">
                  <c:v>8.6825360005605035E-2</c:v>
                </c:pt>
                <c:pt idx="89">
                  <c:v>8.7148899998283014E-2</c:v>
                </c:pt>
                <c:pt idx="90">
                  <c:v>8.6182190003455617E-2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EF-42F4-AB1A-854DE191674D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4'!$K$21:$K$976</c:f>
              <c:numCache>
                <c:formatCode>General</c:formatCode>
                <c:ptCount val="956"/>
                <c:pt idx="34">
                  <c:v>3.9189950002764817E-2</c:v>
                </c:pt>
                <c:pt idx="36">
                  <c:v>4.4917883205926046E-2</c:v>
                </c:pt>
                <c:pt idx="44">
                  <c:v>4.9350240005878732E-2</c:v>
                </c:pt>
                <c:pt idx="45">
                  <c:v>4.9566240006242879E-2</c:v>
                </c:pt>
                <c:pt idx="46">
                  <c:v>5.0253510002221446E-2</c:v>
                </c:pt>
                <c:pt idx="50">
                  <c:v>5.1294349999807309E-2</c:v>
                </c:pt>
                <c:pt idx="52">
                  <c:v>5.5342870000458788E-2</c:v>
                </c:pt>
                <c:pt idx="53">
                  <c:v>5.4733509998186491E-2</c:v>
                </c:pt>
                <c:pt idx="55">
                  <c:v>5.5166149999422487E-2</c:v>
                </c:pt>
                <c:pt idx="58">
                  <c:v>5.5261080000491347E-2</c:v>
                </c:pt>
                <c:pt idx="61">
                  <c:v>5.5525969997688662E-2</c:v>
                </c:pt>
                <c:pt idx="62">
                  <c:v>5.6859259995690081E-2</c:v>
                </c:pt>
                <c:pt idx="67">
                  <c:v>5.8285549996071495E-2</c:v>
                </c:pt>
                <c:pt idx="75">
                  <c:v>6.8129560000670608E-2</c:v>
                </c:pt>
                <c:pt idx="76">
                  <c:v>7.0396830000390764E-2</c:v>
                </c:pt>
                <c:pt idx="79">
                  <c:v>7.5539720004599076E-2</c:v>
                </c:pt>
                <c:pt idx="80">
                  <c:v>7.7428360003978014E-2</c:v>
                </c:pt>
                <c:pt idx="81">
                  <c:v>7.7428360003978014E-2</c:v>
                </c:pt>
                <c:pt idx="82">
                  <c:v>8.0416169999807607E-2</c:v>
                </c:pt>
                <c:pt idx="83">
                  <c:v>8.2516169997688849E-2</c:v>
                </c:pt>
                <c:pt idx="88">
                  <c:v>8.6614710002322681E-2</c:v>
                </c:pt>
                <c:pt idx="91">
                  <c:v>9.0968659998907242E-2</c:v>
                </c:pt>
                <c:pt idx="92">
                  <c:v>9.3898209997860249E-2</c:v>
                </c:pt>
                <c:pt idx="93">
                  <c:v>9.7459229997184593E-2</c:v>
                </c:pt>
                <c:pt idx="94">
                  <c:v>9.7599229993647896E-2</c:v>
                </c:pt>
                <c:pt idx="95">
                  <c:v>9.9099229999410454E-2</c:v>
                </c:pt>
                <c:pt idx="96">
                  <c:v>9.8678579997795168E-2</c:v>
                </c:pt>
                <c:pt idx="97">
                  <c:v>9.9148579996835906E-2</c:v>
                </c:pt>
                <c:pt idx="98">
                  <c:v>9.9208580002596136E-2</c:v>
                </c:pt>
                <c:pt idx="99">
                  <c:v>9.8831479997897986E-2</c:v>
                </c:pt>
                <c:pt idx="100">
                  <c:v>9.9121480001485907E-2</c:v>
                </c:pt>
                <c:pt idx="101">
                  <c:v>9.852256000158377E-2</c:v>
                </c:pt>
                <c:pt idx="102">
                  <c:v>9.86025599995628E-2</c:v>
                </c:pt>
                <c:pt idx="103">
                  <c:v>9.8792559998400975E-2</c:v>
                </c:pt>
                <c:pt idx="104">
                  <c:v>9.7089010007039178E-2</c:v>
                </c:pt>
                <c:pt idx="105">
                  <c:v>9.7189010004512966E-2</c:v>
                </c:pt>
                <c:pt idx="106">
                  <c:v>9.7859010005777236E-2</c:v>
                </c:pt>
                <c:pt idx="107">
                  <c:v>9.7884810005780309E-2</c:v>
                </c:pt>
                <c:pt idx="108">
                  <c:v>9.9748739994538482E-2</c:v>
                </c:pt>
                <c:pt idx="109">
                  <c:v>0.10056873999565141</c:v>
                </c:pt>
                <c:pt idx="110">
                  <c:v>9.8920989999896847E-2</c:v>
                </c:pt>
                <c:pt idx="111">
                  <c:v>9.9450989997421857E-2</c:v>
                </c:pt>
                <c:pt idx="112">
                  <c:v>9.9529210005130153E-2</c:v>
                </c:pt>
                <c:pt idx="113">
                  <c:v>9.9639210005989298E-2</c:v>
                </c:pt>
                <c:pt idx="114">
                  <c:v>0.10667216000001645</c:v>
                </c:pt>
                <c:pt idx="115">
                  <c:v>0.10733215999789536</c:v>
                </c:pt>
                <c:pt idx="116">
                  <c:v>0.10739215999637963</c:v>
                </c:pt>
                <c:pt idx="117">
                  <c:v>0.10652861000562552</c:v>
                </c:pt>
                <c:pt idx="118">
                  <c:v>0.10691861000668723</c:v>
                </c:pt>
                <c:pt idx="119">
                  <c:v>0.1077386100005242</c:v>
                </c:pt>
                <c:pt idx="120">
                  <c:v>0.10604189999867231</c:v>
                </c:pt>
                <c:pt idx="121">
                  <c:v>0.10687190000317059</c:v>
                </c:pt>
                <c:pt idx="122">
                  <c:v>0.10691190000216011</c:v>
                </c:pt>
                <c:pt idx="123">
                  <c:v>0.11075664999953005</c:v>
                </c:pt>
                <c:pt idx="124">
                  <c:v>0.11109599999326747</c:v>
                </c:pt>
                <c:pt idx="125">
                  <c:v>0.11175599999842234</c:v>
                </c:pt>
                <c:pt idx="126">
                  <c:v>0.11039534999872558</c:v>
                </c:pt>
                <c:pt idx="127">
                  <c:v>0.11104535000049509</c:v>
                </c:pt>
                <c:pt idx="128">
                  <c:v>0.11125378999713575</c:v>
                </c:pt>
                <c:pt idx="129">
                  <c:v>0.11128379000001587</c:v>
                </c:pt>
                <c:pt idx="130">
                  <c:v>0.11210578000464011</c:v>
                </c:pt>
                <c:pt idx="131">
                  <c:v>0.11135620999993989</c:v>
                </c:pt>
                <c:pt idx="132">
                  <c:v>0.11162621000403306</c:v>
                </c:pt>
                <c:pt idx="133">
                  <c:v>0.11232637000648538</c:v>
                </c:pt>
                <c:pt idx="134">
                  <c:v>0.12644475000706734</c:v>
                </c:pt>
                <c:pt idx="135">
                  <c:v>0.12487608999799704</c:v>
                </c:pt>
                <c:pt idx="136">
                  <c:v>0.12430938000761671</c:v>
                </c:pt>
                <c:pt idx="137">
                  <c:v>0.12590782000188483</c:v>
                </c:pt>
                <c:pt idx="138">
                  <c:v>0.12653915999544552</c:v>
                </c:pt>
                <c:pt idx="139">
                  <c:v>0.12713785999949323</c:v>
                </c:pt>
                <c:pt idx="140">
                  <c:v>0.12627115000213962</c:v>
                </c:pt>
                <c:pt idx="141">
                  <c:v>0.12716608000482665</c:v>
                </c:pt>
                <c:pt idx="142">
                  <c:v>0.12809936999838101</c:v>
                </c:pt>
                <c:pt idx="143">
                  <c:v>0.14485808008612366</c:v>
                </c:pt>
                <c:pt idx="144">
                  <c:v>0.14601707983092638</c:v>
                </c:pt>
                <c:pt idx="145">
                  <c:v>0.15388801999506541</c:v>
                </c:pt>
                <c:pt idx="146">
                  <c:v>0.15525447000254644</c:v>
                </c:pt>
                <c:pt idx="147">
                  <c:v>0.15725173999817343</c:v>
                </c:pt>
                <c:pt idx="148">
                  <c:v>0.15514445999724558</c:v>
                </c:pt>
                <c:pt idx="149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EF-42F4-AB1A-854DE191674D}"/>
            </c:ext>
          </c:extLst>
        </c:ser>
        <c:ser>
          <c:idx val="8"/>
          <c:order val="4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4'!$AX$2:$AX$112</c:f>
              <c:numCache>
                <c:formatCode>General</c:formatCode>
                <c:ptCount val="111"/>
                <c:pt idx="0">
                  <c:v>0.21770456358147591</c:v>
                </c:pt>
                <c:pt idx="1">
                  <c:v>0.21010521686200609</c:v>
                </c:pt>
                <c:pt idx="2">
                  <c:v>0.20259619304977161</c:v>
                </c:pt>
                <c:pt idx="3">
                  <c:v>0.19520829029790834</c:v>
                </c:pt>
                <c:pt idx="4">
                  <c:v>0.18796174025757095</c:v>
                </c:pt>
                <c:pt idx="5">
                  <c:v>0.18087136305773477</c:v>
                </c:pt>
                <c:pt idx="6">
                  <c:v>0.17394933609104329</c:v>
                </c:pt>
                <c:pt idx="7">
                  <c:v>0.1672060398764641</c:v>
                </c:pt>
                <c:pt idx="8">
                  <c:v>0.16065010704619362</c:v>
                </c:pt>
                <c:pt idx="9">
                  <c:v>0.15428892344662648</c:v>
                </c:pt>
                <c:pt idx="10">
                  <c:v>0.1481299311455882</c:v>
                </c:pt>
                <c:pt idx="11">
                  <c:v>0.14218206776276138</c:v>
                </c:pt>
                <c:pt idx="12">
                  <c:v>0.13645650206703355</c:v>
                </c:pt>
                <c:pt idx="13">
                  <c:v>0.13096656820376479</c:v>
                </c:pt>
                <c:pt idx="14">
                  <c:v>0.12572766736373708</c:v>
                </c:pt>
                <c:pt idx="15">
                  <c:v>0.12075798967698538</c:v>
                </c:pt>
                <c:pt idx="16">
                  <c:v>0.11608012175406919</c:v>
                </c:pt>
                <c:pt idx="17">
                  <c:v>0.11172290417908169</c:v>
                </c:pt>
                <c:pt idx="18">
                  <c:v>0.10772312050694341</c:v>
                </c:pt>
                <c:pt idx="19">
                  <c:v>0.10412656521334472</c:v>
                </c:pt>
                <c:pt idx="20">
                  <c:v>0.10098462330125782</c:v>
                </c:pt>
                <c:pt idx="21">
                  <c:v>9.8329824844439001E-2</c:v>
                </c:pt>
                <c:pt idx="22">
                  <c:v>9.6067828955457249E-2</c:v>
                </c:pt>
                <c:pt idx="23">
                  <c:v>9.3740198544552192E-2</c:v>
                </c:pt>
                <c:pt idx="24">
                  <c:v>9.068084628771951E-2</c:v>
                </c:pt>
                <c:pt idx="25">
                  <c:v>8.6762250505359934E-2</c:v>
                </c:pt>
                <c:pt idx="26">
                  <c:v>8.2314641504343158E-2</c:v>
                </c:pt>
                <c:pt idx="27">
                  <c:v>7.7633664468384642E-2</c:v>
                </c:pt>
                <c:pt idx="28">
                  <c:v>7.2889559983598209E-2</c:v>
                </c:pt>
                <c:pt idx="29">
                  <c:v>6.8176204282101971E-2</c:v>
                </c:pt>
                <c:pt idx="30">
                  <c:v>6.3547573330262369E-2</c:v>
                </c:pt>
                <c:pt idx="31">
                  <c:v>5.9036531494658845E-2</c:v>
                </c:pt>
                <c:pt idx="32">
                  <c:v>5.4664421877848417E-2</c:v>
                </c:pt>
                <c:pt idx="33">
                  <c:v>5.0446605195793831E-2</c:v>
                </c:pt>
                <c:pt idx="34">
                  <c:v>4.6395543158637344E-2</c:v>
                </c:pt>
                <c:pt idx="35">
                  <c:v>4.2521862546810091E-2</c:v>
                </c:pt>
                <c:pt idx="36">
                  <c:v>3.8834430622567806E-2</c:v>
                </c:pt>
                <c:pt idx="37">
                  <c:v>3.5340744273003287E-2</c:v>
                </c:pt>
                <c:pt idx="38">
                  <c:v>3.204814342580338E-2</c:v>
                </c:pt>
                <c:pt idx="39">
                  <c:v>2.8965289675838331E-2</c:v>
                </c:pt>
                <c:pt idx="40">
                  <c:v>2.6103029668815825E-2</c:v>
                </c:pt>
                <c:pt idx="41">
                  <c:v>2.3474410058145379E-2</c:v>
                </c:pt>
                <c:pt idx="42">
                  <c:v>2.109452272684418E-2</c:v>
                </c:pt>
                <c:pt idx="43">
                  <c:v>1.8981084599536027E-2</c:v>
                </c:pt>
                <c:pt idx="44">
                  <c:v>1.7155951906385566E-2</c:v>
                </c:pt>
                <c:pt idx="45">
                  <c:v>1.5646981490507472E-2</c:v>
                </c:pt>
                <c:pt idx="46">
                  <c:v>1.4489749736834144E-2</c:v>
                </c:pt>
                <c:pt idx="47">
                  <c:v>1.3728806270264751E-2</c:v>
                </c:pt>
                <c:pt idx="48">
                  <c:v>1.3415409171012438E-2</c:v>
                </c:pt>
                <c:pt idx="49">
                  <c:v>1.3588170112780459E-2</c:v>
                </c:pt>
                <c:pt idx="50">
                  <c:v>1.4183222390059157E-2</c:v>
                </c:pt>
                <c:pt idx="51">
                  <c:v>1.4803317409077206E-2</c:v>
                </c:pt>
                <c:pt idx="52">
                  <c:v>1.4766948833855903E-2</c:v>
                </c:pt>
                <c:pt idx="53">
                  <c:v>1.3847772993455385E-2</c:v>
                </c:pt>
                <c:pt idx="54">
                  <c:v>1.2348559551834552E-2</c:v>
                </c:pt>
                <c:pt idx="55">
                  <c:v>1.0582921935807663E-2</c:v>
                </c:pt>
                <c:pt idx="56">
                  <c:v>8.7360008813090854E-3</c:v>
                </c:pt>
                <c:pt idx="57">
                  <c:v>6.9096700982780495E-3</c:v>
                </c:pt>
                <c:pt idx="58">
                  <c:v>5.1620644237250057E-3</c:v>
                </c:pt>
                <c:pt idx="59">
                  <c:v>3.5282948308370489E-3</c:v>
                </c:pt>
                <c:pt idx="60">
                  <c:v>2.0309229835135684E-3</c:v>
                </c:pt>
                <c:pt idx="61">
                  <c:v>6.8591058120559979E-4</c:v>
                </c:pt>
                <c:pt idx="62">
                  <c:v>-4.9397720202594138E-4</c:v>
                </c:pt>
                <c:pt idx="63">
                  <c:v>-1.4978682218003535E-3</c:v>
                </c:pt>
                <c:pt idx="64">
                  <c:v>-2.3166538131923625E-3</c:v>
                </c:pt>
                <c:pt idx="65">
                  <c:v>-2.9427010775622013E-3</c:v>
                </c:pt>
                <c:pt idx="66">
                  <c:v>-3.368741471240009E-3</c:v>
                </c:pt>
                <c:pt idx="67">
                  <c:v>-3.58637199205118E-3</c:v>
                </c:pt>
                <c:pt idx="68">
                  <c:v>-3.5850690880519002E-3</c:v>
                </c:pt>
                <c:pt idx="69">
                  <c:v>-3.3520783426905063E-3</c:v>
                </c:pt>
                <c:pt idx="70">
                  <c:v>-2.8726061226506971E-3</c:v>
                </c:pt>
                <c:pt idx="71">
                  <c:v>-2.1293777075990189E-3</c:v>
                </c:pt>
                <c:pt idx="72">
                  <c:v>-1.1012297148395916E-3</c:v>
                </c:pt>
                <c:pt idx="73">
                  <c:v>2.3874466049361547E-4</c:v>
                </c:pt>
                <c:pt idx="74">
                  <c:v>1.9249429393466541E-3</c:v>
                </c:pt>
                <c:pt idx="75">
                  <c:v>4.0006425007997172E-3</c:v>
                </c:pt>
                <c:pt idx="76">
                  <c:v>6.5166631679417254E-3</c:v>
                </c:pt>
                <c:pt idx="77">
                  <c:v>9.5161549525645921E-3</c:v>
                </c:pt>
                <c:pt idx="78">
                  <c:v>1.2960647647017126E-2</c:v>
                </c:pt>
                <c:pt idx="79">
                  <c:v>1.6513289741474473E-2</c:v>
                </c:pt>
                <c:pt idx="80">
                  <c:v>1.9495466777419632E-2</c:v>
                </c:pt>
                <c:pt idx="81">
                  <c:v>2.1582789179497797E-2</c:v>
                </c:pt>
                <c:pt idx="82">
                  <c:v>2.3038242613186828E-2</c:v>
                </c:pt>
                <c:pt idx="83">
                  <c:v>2.4191487198494566E-2</c:v>
                </c:pt>
                <c:pt idx="84">
                  <c:v>2.5243692230010044E-2</c:v>
                </c:pt>
                <c:pt idx="85">
                  <c:v>2.6305499085774644E-2</c:v>
                </c:pt>
                <c:pt idx="86">
                  <c:v>2.7439594036168437E-2</c:v>
                </c:pt>
                <c:pt idx="87">
                  <c:v>2.8683531421523231E-2</c:v>
                </c:pt>
                <c:pt idx="88">
                  <c:v>3.0061205990492605E-2</c:v>
                </c:pt>
                <c:pt idx="89">
                  <c:v>3.1589247184541924E-2</c:v>
                </c:pt>
                <c:pt idx="90">
                  <c:v>3.328074772873349E-2</c:v>
                </c:pt>
                <c:pt idx="91">
                  <c:v>3.5146825243703599E-2</c:v>
                </c:pt>
                <c:pt idx="92">
                  <c:v>3.7196834283034462E-2</c:v>
                </c:pt>
                <c:pt idx="93">
                  <c:v>3.9438566496258973E-2</c:v>
                </c:pt>
                <c:pt idx="94">
                  <c:v>4.1879250236574669E-2</c:v>
                </c:pt>
                <c:pt idx="95">
                  <c:v>4.4527050002780233E-2</c:v>
                </c:pt>
                <c:pt idx="96">
                  <c:v>4.7392167356374207E-2</c:v>
                </c:pt>
                <c:pt idx="97">
                  <c:v>5.0487058949191872E-2</c:v>
                </c:pt>
                <c:pt idx="98">
                  <c:v>5.3826228252019971E-2</c:v>
                </c:pt>
                <c:pt idx="99">
                  <c:v>5.7426536544654287E-2</c:v>
                </c:pt>
                <c:pt idx="100">
                  <c:v>6.1308491933603611E-2</c:v>
                </c:pt>
                <c:pt idx="101">
                  <c:v>6.549808545199573E-2</c:v>
                </c:pt>
                <c:pt idx="102">
                  <c:v>7.0028565701768603E-2</c:v>
                </c:pt>
                <c:pt idx="103">
                  <c:v>7.4941925874412577E-2</c:v>
                </c:pt>
                <c:pt idx="104">
                  <c:v>8.0288304296280172E-2</c:v>
                </c:pt>
                <c:pt idx="105">
                  <c:v>8.6114141852524598E-2</c:v>
                </c:pt>
                <c:pt idx="106">
                  <c:v>9.2401818590192392E-2</c:v>
                </c:pt>
                <c:pt idx="107">
                  <c:v>9.8872075473786708E-2</c:v>
                </c:pt>
                <c:pt idx="108">
                  <c:v>0.10486597924001873</c:v>
                </c:pt>
                <c:pt idx="109">
                  <c:v>0.10996619645025515</c:v>
                </c:pt>
                <c:pt idx="110">
                  <c:v>0.11438299868650445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EF-42F4-AB1A-854DE1916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884472"/>
        <c:axId val="1"/>
      </c:scatterChart>
      <c:valAx>
        <c:axId val="837884472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1112828438951"/>
              <c:y val="0.8524613111885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04636785162288E-2"/>
              <c:y val="0.38524704903690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8844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921174652241114"/>
          <c:y val="0.92896433027838732"/>
          <c:w val="0.43894899536321486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330757341576505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55795981452859"/>
          <c:y val="0.13661238636757803"/>
          <c:w val="0.81298299845440491"/>
          <c:h val="0.663936197746429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4'!$H$21:$H$976</c:f>
              <c:numCache>
                <c:formatCode>General</c:formatCode>
                <c:ptCount val="956"/>
                <c:pt idx="0">
                  <c:v>0.17125818999920739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7">
                  <c:v>7.4902199994539842E-3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85-4CE2-B49E-6085703F1D29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2.0000000000000001E-4</c:v>
                  </c:pt>
                  <c:pt idx="100">
                    <c:v>1E-4</c:v>
                  </c:pt>
                  <c:pt idx="101">
                    <c:v>6.9999999999999999E-4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4.0000000000000002E-4</c:v>
                  </c:pt>
                  <c:pt idx="110">
                    <c:v>2.0000000000000001E-4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2.9999999999999997E-4</c:v>
                  </c:pt>
                  <c:pt idx="115">
                    <c:v>8.0000000000000004E-4</c:v>
                  </c:pt>
                  <c:pt idx="116">
                    <c:v>2.0000000000000001E-4</c:v>
                  </c:pt>
                  <c:pt idx="117">
                    <c:v>2.9999999999999997E-4</c:v>
                  </c:pt>
                  <c:pt idx="118">
                    <c:v>2.9999999999999997E-4</c:v>
                  </c:pt>
                  <c:pt idx="119">
                    <c:v>5.9999999999999995E-4</c:v>
                  </c:pt>
                  <c:pt idx="120">
                    <c:v>2.9999999999999997E-4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4.0000000000000002E-4</c:v>
                  </c:pt>
                  <c:pt idx="124">
                    <c:v>2.0000000000000001E-4</c:v>
                  </c:pt>
                  <c:pt idx="125">
                    <c:v>2.0000000000000001E-4</c:v>
                  </c:pt>
                  <c:pt idx="126">
                    <c:v>2.9999999999999997E-4</c:v>
                  </c:pt>
                  <c:pt idx="127">
                    <c:v>4.0000000000000002E-4</c:v>
                  </c:pt>
                  <c:pt idx="128">
                    <c:v>2.0000000000000001E-4</c:v>
                  </c:pt>
                  <c:pt idx="129">
                    <c:v>4.0000000000000002E-4</c:v>
                  </c:pt>
                  <c:pt idx="130">
                    <c:v>1E-4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1.6000000000000001E-3</c:v>
                  </c:pt>
                  <c:pt idx="134">
                    <c:v>1.6000000000000001E-3</c:v>
                  </c:pt>
                  <c:pt idx="135">
                    <c:v>4.0000000000000001E-3</c:v>
                  </c:pt>
                  <c:pt idx="136">
                    <c:v>1.5E-3</c:v>
                  </c:pt>
                  <c:pt idx="137">
                    <c:v>6.9999999999999999E-4</c:v>
                  </c:pt>
                  <c:pt idx="138">
                    <c:v>3.0999999999999999E-3</c:v>
                  </c:pt>
                  <c:pt idx="139">
                    <c:v>1.4E-3</c:v>
                  </c:pt>
                  <c:pt idx="140">
                    <c:v>3.5000000000000001E-3</c:v>
                  </c:pt>
                  <c:pt idx="141">
                    <c:v>1.5E-3</c:v>
                  </c:pt>
                  <c:pt idx="142">
                    <c:v>3.3E-3</c:v>
                  </c:pt>
                  <c:pt idx="143">
                    <c:v>4.6000000000000001E-4</c:v>
                  </c:pt>
                  <c:pt idx="144">
                    <c:v>5.6599999999999999E-4</c:v>
                  </c:pt>
                  <c:pt idx="145">
                    <c:v>2E-3</c:v>
                  </c:pt>
                  <c:pt idx="146">
                    <c:v>2.0999999999999999E-3</c:v>
                  </c:pt>
                  <c:pt idx="147">
                    <c:v>5.9999999999999995E-4</c:v>
                  </c:pt>
                  <c:pt idx="148">
                    <c:v>1.9E-3</c:v>
                  </c:pt>
                  <c:pt idx="149">
                    <c:v>2.2000000000000001E-3</c:v>
                  </c:pt>
                </c:numCache>
              </c:numRef>
            </c:plus>
            <c:minus>
              <c:numRef>
                <c:f>'Active 4'!$D$21:$D$976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2.0000000000000001E-4</c:v>
                  </c:pt>
                  <c:pt idx="100">
                    <c:v>1E-4</c:v>
                  </c:pt>
                  <c:pt idx="101">
                    <c:v>6.9999999999999999E-4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4.0000000000000002E-4</c:v>
                  </c:pt>
                  <c:pt idx="110">
                    <c:v>2.0000000000000001E-4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2.9999999999999997E-4</c:v>
                  </c:pt>
                  <c:pt idx="115">
                    <c:v>8.0000000000000004E-4</c:v>
                  </c:pt>
                  <c:pt idx="116">
                    <c:v>2.0000000000000001E-4</c:v>
                  </c:pt>
                  <c:pt idx="117">
                    <c:v>2.9999999999999997E-4</c:v>
                  </c:pt>
                  <c:pt idx="118">
                    <c:v>2.9999999999999997E-4</c:v>
                  </c:pt>
                  <c:pt idx="119">
                    <c:v>5.9999999999999995E-4</c:v>
                  </c:pt>
                  <c:pt idx="120">
                    <c:v>2.9999999999999997E-4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4.0000000000000002E-4</c:v>
                  </c:pt>
                  <c:pt idx="124">
                    <c:v>2.0000000000000001E-4</c:v>
                  </c:pt>
                  <c:pt idx="125">
                    <c:v>2.0000000000000001E-4</c:v>
                  </c:pt>
                  <c:pt idx="126">
                    <c:v>2.9999999999999997E-4</c:v>
                  </c:pt>
                  <c:pt idx="127">
                    <c:v>4.0000000000000002E-4</c:v>
                  </c:pt>
                  <c:pt idx="128">
                    <c:v>2.0000000000000001E-4</c:v>
                  </c:pt>
                  <c:pt idx="129">
                    <c:v>4.0000000000000002E-4</c:v>
                  </c:pt>
                  <c:pt idx="130">
                    <c:v>1E-4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1.6000000000000001E-3</c:v>
                  </c:pt>
                  <c:pt idx="134">
                    <c:v>1.6000000000000001E-3</c:v>
                  </c:pt>
                  <c:pt idx="135">
                    <c:v>4.0000000000000001E-3</c:v>
                  </c:pt>
                  <c:pt idx="136">
                    <c:v>1.5E-3</c:v>
                  </c:pt>
                  <c:pt idx="137">
                    <c:v>6.9999999999999999E-4</c:v>
                  </c:pt>
                  <c:pt idx="138">
                    <c:v>3.0999999999999999E-3</c:v>
                  </c:pt>
                  <c:pt idx="139">
                    <c:v>1.4E-3</c:v>
                  </c:pt>
                  <c:pt idx="140">
                    <c:v>3.5000000000000001E-3</c:v>
                  </c:pt>
                  <c:pt idx="141">
                    <c:v>1.5E-3</c:v>
                  </c:pt>
                  <c:pt idx="142">
                    <c:v>3.3E-3</c:v>
                  </c:pt>
                  <c:pt idx="143">
                    <c:v>4.6000000000000001E-4</c:v>
                  </c:pt>
                  <c:pt idx="144">
                    <c:v>5.6599999999999999E-4</c:v>
                  </c:pt>
                  <c:pt idx="145">
                    <c:v>2E-3</c:v>
                  </c:pt>
                  <c:pt idx="146">
                    <c:v>2.0999999999999999E-3</c:v>
                  </c:pt>
                  <c:pt idx="147">
                    <c:v>5.9999999999999995E-4</c:v>
                  </c:pt>
                  <c:pt idx="148">
                    <c:v>1.9E-3</c:v>
                  </c:pt>
                  <c:pt idx="149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4'!$I$21:$I$976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85-4CE2-B49E-6085703F1D29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'Active 4'!$D$21:$D$34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4'!$J$21:$J$976</c:f>
              <c:numCache>
                <c:formatCode>General</c:formatCode>
                <c:ptCount val="956"/>
                <c:pt idx="9">
                  <c:v>3.9664500072831288E-3</c:v>
                </c:pt>
                <c:pt idx="10">
                  <c:v>2.4657999965711497E-3</c:v>
                </c:pt>
                <c:pt idx="11">
                  <c:v>1.7322500061709434E-3</c:v>
                </c:pt>
                <c:pt idx="12">
                  <c:v>1.5542300025117584E-3</c:v>
                </c:pt>
                <c:pt idx="13">
                  <c:v>2.3206800033221953E-3</c:v>
                </c:pt>
                <c:pt idx="14">
                  <c:v>-2.2454899954027496E-3</c:v>
                </c:pt>
                <c:pt idx="15">
                  <c:v>-5.4639999871142209E-4</c:v>
                </c:pt>
                <c:pt idx="16">
                  <c:v>-1.279949996387586E-3</c:v>
                </c:pt>
                <c:pt idx="17">
                  <c:v>3.8051999581512064E-4</c:v>
                </c:pt>
                <c:pt idx="18">
                  <c:v>-1.0861899936571717E-3</c:v>
                </c:pt>
                <c:pt idx="19">
                  <c:v>1.1802599983639084E-3</c:v>
                </c:pt>
                <c:pt idx="20">
                  <c:v>-1.453289994969964E-3</c:v>
                </c:pt>
                <c:pt idx="21">
                  <c:v>-1.7059499950846657E-3</c:v>
                </c:pt>
                <c:pt idx="22">
                  <c:v>-2.7062099979957566E-3</c:v>
                </c:pt>
                <c:pt idx="23">
                  <c:v>-1.9739999988814816E-3</c:v>
                </c:pt>
                <c:pt idx="24">
                  <c:v>-2.8075500013073906E-3</c:v>
                </c:pt>
                <c:pt idx="25">
                  <c:v>8.579800050938502E-4</c:v>
                </c:pt>
                <c:pt idx="26">
                  <c:v>1.6908800025703385E-3</c:v>
                </c:pt>
                <c:pt idx="27">
                  <c:v>4.902299988316372E-4</c:v>
                </c:pt>
                <c:pt idx="28">
                  <c:v>3.1582740004523657E-2</c:v>
                </c:pt>
                <c:pt idx="29">
                  <c:v>3.0725700002221856E-2</c:v>
                </c:pt>
                <c:pt idx="30">
                  <c:v>3.3481489997939207E-2</c:v>
                </c:pt>
                <c:pt idx="31">
                  <c:v>3.3732900003087707E-2</c:v>
                </c:pt>
                <c:pt idx="32">
                  <c:v>3.5526409999874886E-2</c:v>
                </c:pt>
                <c:pt idx="33">
                  <c:v>3.8452070002676919E-2</c:v>
                </c:pt>
                <c:pt idx="35">
                  <c:v>4.3209980001847725E-2</c:v>
                </c:pt>
                <c:pt idx="37">
                  <c:v>4.508868000266375E-2</c:v>
                </c:pt>
                <c:pt idx="38">
                  <c:v>4.645617999631213E-2</c:v>
                </c:pt>
                <c:pt idx="39">
                  <c:v>4.7507170005701482E-2</c:v>
                </c:pt>
                <c:pt idx="40">
                  <c:v>4.5240460000059102E-2</c:v>
                </c:pt>
                <c:pt idx="41">
                  <c:v>4.6773360001679976E-2</c:v>
                </c:pt>
                <c:pt idx="42">
                  <c:v>4.560625999874901E-2</c:v>
                </c:pt>
                <c:pt idx="43">
                  <c:v>4.651354999805335E-2</c:v>
                </c:pt>
                <c:pt idx="47">
                  <c:v>5.1119700001436286E-2</c:v>
                </c:pt>
                <c:pt idx="48">
                  <c:v>4.9899680001544766E-2</c:v>
                </c:pt>
                <c:pt idx="49">
                  <c:v>5.2032970001164358E-2</c:v>
                </c:pt>
                <c:pt idx="51">
                  <c:v>5.3854559999308549E-2</c:v>
                </c:pt>
                <c:pt idx="54">
                  <c:v>5.2532860005158E-2</c:v>
                </c:pt>
                <c:pt idx="56">
                  <c:v>5.3498399996897206E-2</c:v>
                </c:pt>
                <c:pt idx="57">
                  <c:v>5.4761080005846452E-2</c:v>
                </c:pt>
                <c:pt idx="59">
                  <c:v>5.5094370000006165E-2</c:v>
                </c:pt>
                <c:pt idx="60">
                  <c:v>5.5693719994451385E-2</c:v>
                </c:pt>
                <c:pt idx="63">
                  <c:v>5.6049509999866132E-2</c:v>
                </c:pt>
                <c:pt idx="64">
                  <c:v>5.7682799997564871E-2</c:v>
                </c:pt>
                <c:pt idx="65">
                  <c:v>5.3542360001301859E-2</c:v>
                </c:pt>
                <c:pt idx="66">
                  <c:v>5.5270320001000073E-2</c:v>
                </c:pt>
                <c:pt idx="68">
                  <c:v>6.0380220005754381E-2</c:v>
                </c:pt>
                <c:pt idx="69">
                  <c:v>5.8737309998832643E-2</c:v>
                </c:pt>
                <c:pt idx="70">
                  <c:v>6.0070599996834062E-2</c:v>
                </c:pt>
                <c:pt idx="71">
                  <c:v>6.3390260002051946E-2</c:v>
                </c:pt>
                <c:pt idx="72">
                  <c:v>6.3623549998737872E-2</c:v>
                </c:pt>
                <c:pt idx="73">
                  <c:v>6.7659200001799036E-2</c:v>
                </c:pt>
                <c:pt idx="74">
                  <c:v>6.7214729999250267E-2</c:v>
                </c:pt>
                <c:pt idx="77">
                  <c:v>7.6560160006920341E-2</c:v>
                </c:pt>
                <c:pt idx="78">
                  <c:v>7.5856390001717955E-2</c:v>
                </c:pt>
                <c:pt idx="84">
                  <c:v>8.6436930003401358E-2</c:v>
                </c:pt>
                <c:pt idx="85">
                  <c:v>8.6859820003155619E-2</c:v>
                </c:pt>
                <c:pt idx="86">
                  <c:v>8.6493110000446904E-2</c:v>
                </c:pt>
                <c:pt idx="87">
                  <c:v>8.6825360005605035E-2</c:v>
                </c:pt>
                <c:pt idx="89">
                  <c:v>8.7148899998283014E-2</c:v>
                </c:pt>
                <c:pt idx="90">
                  <c:v>8.6182190003455617E-2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85-4CE2-B49E-6085703F1D29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4'!$K$21:$K$976</c:f>
              <c:numCache>
                <c:formatCode>General</c:formatCode>
                <c:ptCount val="956"/>
                <c:pt idx="34">
                  <c:v>3.9189950002764817E-2</c:v>
                </c:pt>
                <c:pt idx="36">
                  <c:v>4.4917883205926046E-2</c:v>
                </c:pt>
                <c:pt idx="44">
                  <c:v>4.9350240005878732E-2</c:v>
                </c:pt>
                <c:pt idx="45">
                  <c:v>4.9566240006242879E-2</c:v>
                </c:pt>
                <c:pt idx="46">
                  <c:v>5.0253510002221446E-2</c:v>
                </c:pt>
                <c:pt idx="50">
                  <c:v>5.1294349999807309E-2</c:v>
                </c:pt>
                <c:pt idx="52">
                  <c:v>5.5342870000458788E-2</c:v>
                </c:pt>
                <c:pt idx="53">
                  <c:v>5.4733509998186491E-2</c:v>
                </c:pt>
                <c:pt idx="55">
                  <c:v>5.5166149999422487E-2</c:v>
                </c:pt>
                <c:pt idx="58">
                  <c:v>5.5261080000491347E-2</c:v>
                </c:pt>
                <c:pt idx="61">
                  <c:v>5.5525969997688662E-2</c:v>
                </c:pt>
                <c:pt idx="62">
                  <c:v>5.6859259995690081E-2</c:v>
                </c:pt>
                <c:pt idx="67">
                  <c:v>5.8285549996071495E-2</c:v>
                </c:pt>
                <c:pt idx="75">
                  <c:v>6.8129560000670608E-2</c:v>
                </c:pt>
                <c:pt idx="76">
                  <c:v>7.0396830000390764E-2</c:v>
                </c:pt>
                <c:pt idx="79">
                  <c:v>7.5539720004599076E-2</c:v>
                </c:pt>
                <c:pt idx="80">
                  <c:v>7.7428360003978014E-2</c:v>
                </c:pt>
                <c:pt idx="81">
                  <c:v>7.7428360003978014E-2</c:v>
                </c:pt>
                <c:pt idx="82">
                  <c:v>8.0416169999807607E-2</c:v>
                </c:pt>
                <c:pt idx="83">
                  <c:v>8.2516169997688849E-2</c:v>
                </c:pt>
                <c:pt idx="88">
                  <c:v>8.6614710002322681E-2</c:v>
                </c:pt>
                <c:pt idx="91">
                  <c:v>9.0968659998907242E-2</c:v>
                </c:pt>
                <c:pt idx="92">
                  <c:v>9.3898209997860249E-2</c:v>
                </c:pt>
                <c:pt idx="93">
                  <c:v>9.7459229997184593E-2</c:v>
                </c:pt>
                <c:pt idx="94">
                  <c:v>9.7599229993647896E-2</c:v>
                </c:pt>
                <c:pt idx="95">
                  <c:v>9.9099229999410454E-2</c:v>
                </c:pt>
                <c:pt idx="96">
                  <c:v>9.8678579997795168E-2</c:v>
                </c:pt>
                <c:pt idx="97">
                  <c:v>9.9148579996835906E-2</c:v>
                </c:pt>
                <c:pt idx="98">
                  <c:v>9.9208580002596136E-2</c:v>
                </c:pt>
                <c:pt idx="99">
                  <c:v>9.8831479997897986E-2</c:v>
                </c:pt>
                <c:pt idx="100">
                  <c:v>9.9121480001485907E-2</c:v>
                </c:pt>
                <c:pt idx="101">
                  <c:v>9.852256000158377E-2</c:v>
                </c:pt>
                <c:pt idx="102">
                  <c:v>9.86025599995628E-2</c:v>
                </c:pt>
                <c:pt idx="103">
                  <c:v>9.8792559998400975E-2</c:v>
                </c:pt>
                <c:pt idx="104">
                  <c:v>9.7089010007039178E-2</c:v>
                </c:pt>
                <c:pt idx="105">
                  <c:v>9.7189010004512966E-2</c:v>
                </c:pt>
                <c:pt idx="106">
                  <c:v>9.7859010005777236E-2</c:v>
                </c:pt>
                <c:pt idx="107">
                  <c:v>9.7884810005780309E-2</c:v>
                </c:pt>
                <c:pt idx="108">
                  <c:v>9.9748739994538482E-2</c:v>
                </c:pt>
                <c:pt idx="109">
                  <c:v>0.10056873999565141</c:v>
                </c:pt>
                <c:pt idx="110">
                  <c:v>9.8920989999896847E-2</c:v>
                </c:pt>
                <c:pt idx="111">
                  <c:v>9.9450989997421857E-2</c:v>
                </c:pt>
                <c:pt idx="112">
                  <c:v>9.9529210005130153E-2</c:v>
                </c:pt>
                <c:pt idx="113">
                  <c:v>9.9639210005989298E-2</c:v>
                </c:pt>
                <c:pt idx="114">
                  <c:v>0.10667216000001645</c:v>
                </c:pt>
                <c:pt idx="115">
                  <c:v>0.10733215999789536</c:v>
                </c:pt>
                <c:pt idx="116">
                  <c:v>0.10739215999637963</c:v>
                </c:pt>
                <c:pt idx="117">
                  <c:v>0.10652861000562552</c:v>
                </c:pt>
                <c:pt idx="118">
                  <c:v>0.10691861000668723</c:v>
                </c:pt>
                <c:pt idx="119">
                  <c:v>0.1077386100005242</c:v>
                </c:pt>
                <c:pt idx="120">
                  <c:v>0.10604189999867231</c:v>
                </c:pt>
                <c:pt idx="121">
                  <c:v>0.10687190000317059</c:v>
                </c:pt>
                <c:pt idx="122">
                  <c:v>0.10691190000216011</c:v>
                </c:pt>
                <c:pt idx="123">
                  <c:v>0.11075664999953005</c:v>
                </c:pt>
                <c:pt idx="124">
                  <c:v>0.11109599999326747</c:v>
                </c:pt>
                <c:pt idx="125">
                  <c:v>0.11175599999842234</c:v>
                </c:pt>
                <c:pt idx="126">
                  <c:v>0.11039534999872558</c:v>
                </c:pt>
                <c:pt idx="127">
                  <c:v>0.11104535000049509</c:v>
                </c:pt>
                <c:pt idx="128">
                  <c:v>0.11125378999713575</c:v>
                </c:pt>
                <c:pt idx="129">
                  <c:v>0.11128379000001587</c:v>
                </c:pt>
                <c:pt idx="130">
                  <c:v>0.11210578000464011</c:v>
                </c:pt>
                <c:pt idx="131">
                  <c:v>0.11135620999993989</c:v>
                </c:pt>
                <c:pt idx="132">
                  <c:v>0.11162621000403306</c:v>
                </c:pt>
                <c:pt idx="133">
                  <c:v>0.11232637000648538</c:v>
                </c:pt>
                <c:pt idx="134">
                  <c:v>0.12644475000706734</c:v>
                </c:pt>
                <c:pt idx="135">
                  <c:v>0.12487608999799704</c:v>
                </c:pt>
                <c:pt idx="136">
                  <c:v>0.12430938000761671</c:v>
                </c:pt>
                <c:pt idx="137">
                  <c:v>0.12590782000188483</c:v>
                </c:pt>
                <c:pt idx="138">
                  <c:v>0.12653915999544552</c:v>
                </c:pt>
                <c:pt idx="139">
                  <c:v>0.12713785999949323</c:v>
                </c:pt>
                <c:pt idx="140">
                  <c:v>0.12627115000213962</c:v>
                </c:pt>
                <c:pt idx="141">
                  <c:v>0.12716608000482665</c:v>
                </c:pt>
                <c:pt idx="142">
                  <c:v>0.12809936999838101</c:v>
                </c:pt>
                <c:pt idx="143">
                  <c:v>0.14485808008612366</c:v>
                </c:pt>
                <c:pt idx="144">
                  <c:v>0.14601707983092638</c:v>
                </c:pt>
                <c:pt idx="145">
                  <c:v>0.15388801999506541</c:v>
                </c:pt>
                <c:pt idx="146">
                  <c:v>0.15525447000254644</c:v>
                </c:pt>
                <c:pt idx="147">
                  <c:v>0.15725173999817343</c:v>
                </c:pt>
                <c:pt idx="148">
                  <c:v>0.15514445999724558</c:v>
                </c:pt>
                <c:pt idx="149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85-4CE2-B49E-6085703F1D29}"/>
            </c:ext>
          </c:extLst>
        </c:ser>
        <c:ser>
          <c:idx val="8"/>
          <c:order val="4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4'!$AX$2:$AX$112</c:f>
              <c:numCache>
                <c:formatCode>General</c:formatCode>
                <c:ptCount val="111"/>
                <c:pt idx="0">
                  <c:v>0.21770456358147591</c:v>
                </c:pt>
                <c:pt idx="1">
                  <c:v>0.21010521686200609</c:v>
                </c:pt>
                <c:pt idx="2">
                  <c:v>0.20259619304977161</c:v>
                </c:pt>
                <c:pt idx="3">
                  <c:v>0.19520829029790834</c:v>
                </c:pt>
                <c:pt idx="4">
                  <c:v>0.18796174025757095</c:v>
                </c:pt>
                <c:pt idx="5">
                  <c:v>0.18087136305773477</c:v>
                </c:pt>
                <c:pt idx="6">
                  <c:v>0.17394933609104329</c:v>
                </c:pt>
                <c:pt idx="7">
                  <c:v>0.1672060398764641</c:v>
                </c:pt>
                <c:pt idx="8">
                  <c:v>0.16065010704619362</c:v>
                </c:pt>
                <c:pt idx="9">
                  <c:v>0.15428892344662648</c:v>
                </c:pt>
                <c:pt idx="10">
                  <c:v>0.1481299311455882</c:v>
                </c:pt>
                <c:pt idx="11">
                  <c:v>0.14218206776276138</c:v>
                </c:pt>
                <c:pt idx="12">
                  <c:v>0.13645650206703355</c:v>
                </c:pt>
                <c:pt idx="13">
                  <c:v>0.13096656820376479</c:v>
                </c:pt>
                <c:pt idx="14">
                  <c:v>0.12572766736373708</c:v>
                </c:pt>
                <c:pt idx="15">
                  <c:v>0.12075798967698538</c:v>
                </c:pt>
                <c:pt idx="16">
                  <c:v>0.11608012175406919</c:v>
                </c:pt>
                <c:pt idx="17">
                  <c:v>0.11172290417908169</c:v>
                </c:pt>
                <c:pt idx="18">
                  <c:v>0.10772312050694341</c:v>
                </c:pt>
                <c:pt idx="19">
                  <c:v>0.10412656521334472</c:v>
                </c:pt>
                <c:pt idx="20">
                  <c:v>0.10098462330125782</c:v>
                </c:pt>
                <c:pt idx="21">
                  <c:v>9.8329824844439001E-2</c:v>
                </c:pt>
                <c:pt idx="22">
                  <c:v>9.6067828955457249E-2</c:v>
                </c:pt>
                <c:pt idx="23">
                  <c:v>9.3740198544552192E-2</c:v>
                </c:pt>
                <c:pt idx="24">
                  <c:v>9.068084628771951E-2</c:v>
                </c:pt>
                <c:pt idx="25">
                  <c:v>8.6762250505359934E-2</c:v>
                </c:pt>
                <c:pt idx="26">
                  <c:v>8.2314641504343158E-2</c:v>
                </c:pt>
                <c:pt idx="27">
                  <c:v>7.7633664468384642E-2</c:v>
                </c:pt>
                <c:pt idx="28">
                  <c:v>7.2889559983598209E-2</c:v>
                </c:pt>
                <c:pt idx="29">
                  <c:v>6.8176204282101971E-2</c:v>
                </c:pt>
                <c:pt idx="30">
                  <c:v>6.3547573330262369E-2</c:v>
                </c:pt>
                <c:pt idx="31">
                  <c:v>5.9036531494658845E-2</c:v>
                </c:pt>
                <c:pt idx="32">
                  <c:v>5.4664421877848417E-2</c:v>
                </c:pt>
                <c:pt idx="33">
                  <c:v>5.0446605195793831E-2</c:v>
                </c:pt>
                <c:pt idx="34">
                  <c:v>4.6395543158637344E-2</c:v>
                </c:pt>
                <c:pt idx="35">
                  <c:v>4.2521862546810091E-2</c:v>
                </c:pt>
                <c:pt idx="36">
                  <c:v>3.8834430622567806E-2</c:v>
                </c:pt>
                <c:pt idx="37">
                  <c:v>3.5340744273003287E-2</c:v>
                </c:pt>
                <c:pt idx="38">
                  <c:v>3.204814342580338E-2</c:v>
                </c:pt>
                <c:pt idx="39">
                  <c:v>2.8965289675838331E-2</c:v>
                </c:pt>
                <c:pt idx="40">
                  <c:v>2.6103029668815825E-2</c:v>
                </c:pt>
                <c:pt idx="41">
                  <c:v>2.3474410058145379E-2</c:v>
                </c:pt>
                <c:pt idx="42">
                  <c:v>2.109452272684418E-2</c:v>
                </c:pt>
                <c:pt idx="43">
                  <c:v>1.8981084599536027E-2</c:v>
                </c:pt>
                <c:pt idx="44">
                  <c:v>1.7155951906385566E-2</c:v>
                </c:pt>
                <c:pt idx="45">
                  <c:v>1.5646981490507472E-2</c:v>
                </c:pt>
                <c:pt idx="46">
                  <c:v>1.4489749736834144E-2</c:v>
                </c:pt>
                <c:pt idx="47">
                  <c:v>1.3728806270264751E-2</c:v>
                </c:pt>
                <c:pt idx="48">
                  <c:v>1.3415409171012438E-2</c:v>
                </c:pt>
                <c:pt idx="49">
                  <c:v>1.3588170112780459E-2</c:v>
                </c:pt>
                <c:pt idx="50">
                  <c:v>1.4183222390059157E-2</c:v>
                </c:pt>
                <c:pt idx="51">
                  <c:v>1.4803317409077206E-2</c:v>
                </c:pt>
                <c:pt idx="52">
                  <c:v>1.4766948833855903E-2</c:v>
                </c:pt>
                <c:pt idx="53">
                  <c:v>1.3847772993455385E-2</c:v>
                </c:pt>
                <c:pt idx="54">
                  <c:v>1.2348559551834552E-2</c:v>
                </c:pt>
                <c:pt idx="55">
                  <c:v>1.0582921935807663E-2</c:v>
                </c:pt>
                <c:pt idx="56">
                  <c:v>8.7360008813090854E-3</c:v>
                </c:pt>
                <c:pt idx="57">
                  <c:v>6.9096700982780495E-3</c:v>
                </c:pt>
                <c:pt idx="58">
                  <c:v>5.1620644237250057E-3</c:v>
                </c:pt>
                <c:pt idx="59">
                  <c:v>3.5282948308370489E-3</c:v>
                </c:pt>
                <c:pt idx="60">
                  <c:v>2.0309229835135684E-3</c:v>
                </c:pt>
                <c:pt idx="61">
                  <c:v>6.8591058120559979E-4</c:v>
                </c:pt>
                <c:pt idx="62">
                  <c:v>-4.9397720202594138E-4</c:v>
                </c:pt>
                <c:pt idx="63">
                  <c:v>-1.4978682218003535E-3</c:v>
                </c:pt>
                <c:pt idx="64">
                  <c:v>-2.3166538131923625E-3</c:v>
                </c:pt>
                <c:pt idx="65">
                  <c:v>-2.9427010775622013E-3</c:v>
                </c:pt>
                <c:pt idx="66">
                  <c:v>-3.368741471240009E-3</c:v>
                </c:pt>
                <c:pt idx="67">
                  <c:v>-3.58637199205118E-3</c:v>
                </c:pt>
                <c:pt idx="68">
                  <c:v>-3.5850690880519002E-3</c:v>
                </c:pt>
                <c:pt idx="69">
                  <c:v>-3.3520783426905063E-3</c:v>
                </c:pt>
                <c:pt idx="70">
                  <c:v>-2.8726061226506971E-3</c:v>
                </c:pt>
                <c:pt idx="71">
                  <c:v>-2.1293777075990189E-3</c:v>
                </c:pt>
                <c:pt idx="72">
                  <c:v>-1.1012297148395916E-3</c:v>
                </c:pt>
                <c:pt idx="73">
                  <c:v>2.3874466049361547E-4</c:v>
                </c:pt>
                <c:pt idx="74">
                  <c:v>1.9249429393466541E-3</c:v>
                </c:pt>
                <c:pt idx="75">
                  <c:v>4.0006425007997172E-3</c:v>
                </c:pt>
                <c:pt idx="76">
                  <c:v>6.5166631679417254E-3</c:v>
                </c:pt>
                <c:pt idx="77">
                  <c:v>9.5161549525645921E-3</c:v>
                </c:pt>
                <c:pt idx="78">
                  <c:v>1.2960647647017126E-2</c:v>
                </c:pt>
                <c:pt idx="79">
                  <c:v>1.6513289741474473E-2</c:v>
                </c:pt>
                <c:pt idx="80">
                  <c:v>1.9495466777419632E-2</c:v>
                </c:pt>
                <c:pt idx="81">
                  <c:v>2.1582789179497797E-2</c:v>
                </c:pt>
                <c:pt idx="82">
                  <c:v>2.3038242613186828E-2</c:v>
                </c:pt>
                <c:pt idx="83">
                  <c:v>2.4191487198494566E-2</c:v>
                </c:pt>
                <c:pt idx="84">
                  <c:v>2.5243692230010044E-2</c:v>
                </c:pt>
                <c:pt idx="85">
                  <c:v>2.6305499085774644E-2</c:v>
                </c:pt>
                <c:pt idx="86">
                  <c:v>2.7439594036168437E-2</c:v>
                </c:pt>
                <c:pt idx="87">
                  <c:v>2.8683531421523231E-2</c:v>
                </c:pt>
                <c:pt idx="88">
                  <c:v>3.0061205990492605E-2</c:v>
                </c:pt>
                <c:pt idx="89">
                  <c:v>3.1589247184541924E-2</c:v>
                </c:pt>
                <c:pt idx="90">
                  <c:v>3.328074772873349E-2</c:v>
                </c:pt>
                <c:pt idx="91">
                  <c:v>3.5146825243703599E-2</c:v>
                </c:pt>
                <c:pt idx="92">
                  <c:v>3.7196834283034462E-2</c:v>
                </c:pt>
                <c:pt idx="93">
                  <c:v>3.9438566496258973E-2</c:v>
                </c:pt>
                <c:pt idx="94">
                  <c:v>4.1879250236574669E-2</c:v>
                </c:pt>
                <c:pt idx="95">
                  <c:v>4.4527050002780233E-2</c:v>
                </c:pt>
                <c:pt idx="96">
                  <c:v>4.7392167356374207E-2</c:v>
                </c:pt>
                <c:pt idx="97">
                  <c:v>5.0487058949191872E-2</c:v>
                </c:pt>
                <c:pt idx="98">
                  <c:v>5.3826228252019971E-2</c:v>
                </c:pt>
                <c:pt idx="99">
                  <c:v>5.7426536544654287E-2</c:v>
                </c:pt>
                <c:pt idx="100">
                  <c:v>6.1308491933603611E-2</c:v>
                </c:pt>
                <c:pt idx="101">
                  <c:v>6.549808545199573E-2</c:v>
                </c:pt>
                <c:pt idx="102">
                  <c:v>7.0028565701768603E-2</c:v>
                </c:pt>
                <c:pt idx="103">
                  <c:v>7.4941925874412577E-2</c:v>
                </c:pt>
                <c:pt idx="104">
                  <c:v>8.0288304296280172E-2</c:v>
                </c:pt>
                <c:pt idx="105">
                  <c:v>8.6114141852524598E-2</c:v>
                </c:pt>
                <c:pt idx="106">
                  <c:v>9.2401818590192392E-2</c:v>
                </c:pt>
                <c:pt idx="107">
                  <c:v>9.8872075473786708E-2</c:v>
                </c:pt>
                <c:pt idx="108">
                  <c:v>0.10486597924001873</c:v>
                </c:pt>
                <c:pt idx="109">
                  <c:v>0.10996619645025515</c:v>
                </c:pt>
                <c:pt idx="110">
                  <c:v>0.11438299868650445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85-4CE2-B49E-6085703F1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885128"/>
        <c:axId val="1"/>
      </c:scatterChart>
      <c:valAx>
        <c:axId val="83788512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95672333848531"/>
              <c:y val="0.8524613111885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04636785162288E-2"/>
              <c:y val="0.38524704903690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8851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75734157650694"/>
          <c:y val="0.92896174863387981"/>
          <c:w val="0.43894899536321486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235326621324034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77100196748771"/>
          <c:y val="0.13698630136986301"/>
          <c:w val="0.81269411272956227"/>
          <c:h val="0.663013698630137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4'!$H$21:$H$976</c:f>
              <c:numCache>
                <c:formatCode>General</c:formatCode>
                <c:ptCount val="956"/>
                <c:pt idx="0">
                  <c:v>0.17125818999920739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7">
                  <c:v>7.4902199994539842E-3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2B-4404-8EB2-05CA0D8B4F59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2.0000000000000001E-4</c:v>
                  </c:pt>
                  <c:pt idx="100">
                    <c:v>1E-4</c:v>
                  </c:pt>
                  <c:pt idx="101">
                    <c:v>6.9999999999999999E-4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4.0000000000000002E-4</c:v>
                  </c:pt>
                  <c:pt idx="110">
                    <c:v>2.0000000000000001E-4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2.9999999999999997E-4</c:v>
                  </c:pt>
                  <c:pt idx="115">
                    <c:v>8.0000000000000004E-4</c:v>
                  </c:pt>
                  <c:pt idx="116">
                    <c:v>2.0000000000000001E-4</c:v>
                  </c:pt>
                  <c:pt idx="117">
                    <c:v>2.9999999999999997E-4</c:v>
                  </c:pt>
                  <c:pt idx="118">
                    <c:v>2.9999999999999997E-4</c:v>
                  </c:pt>
                  <c:pt idx="119">
                    <c:v>5.9999999999999995E-4</c:v>
                  </c:pt>
                  <c:pt idx="120">
                    <c:v>2.9999999999999997E-4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4.0000000000000002E-4</c:v>
                  </c:pt>
                  <c:pt idx="124">
                    <c:v>2.0000000000000001E-4</c:v>
                  </c:pt>
                  <c:pt idx="125">
                    <c:v>2.0000000000000001E-4</c:v>
                  </c:pt>
                  <c:pt idx="126">
                    <c:v>2.9999999999999997E-4</c:v>
                  </c:pt>
                  <c:pt idx="127">
                    <c:v>4.0000000000000002E-4</c:v>
                  </c:pt>
                  <c:pt idx="128">
                    <c:v>2.0000000000000001E-4</c:v>
                  </c:pt>
                  <c:pt idx="129">
                    <c:v>4.0000000000000002E-4</c:v>
                  </c:pt>
                  <c:pt idx="130">
                    <c:v>1E-4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1.6000000000000001E-3</c:v>
                  </c:pt>
                  <c:pt idx="134">
                    <c:v>1.6000000000000001E-3</c:v>
                  </c:pt>
                  <c:pt idx="135">
                    <c:v>4.0000000000000001E-3</c:v>
                  </c:pt>
                  <c:pt idx="136">
                    <c:v>1.5E-3</c:v>
                  </c:pt>
                  <c:pt idx="137">
                    <c:v>6.9999999999999999E-4</c:v>
                  </c:pt>
                  <c:pt idx="138">
                    <c:v>3.0999999999999999E-3</c:v>
                  </c:pt>
                  <c:pt idx="139">
                    <c:v>1.4E-3</c:v>
                  </c:pt>
                  <c:pt idx="140">
                    <c:v>3.5000000000000001E-3</c:v>
                  </c:pt>
                  <c:pt idx="141">
                    <c:v>1.5E-3</c:v>
                  </c:pt>
                  <c:pt idx="142">
                    <c:v>3.3E-3</c:v>
                  </c:pt>
                  <c:pt idx="143">
                    <c:v>4.6000000000000001E-4</c:v>
                  </c:pt>
                  <c:pt idx="144">
                    <c:v>5.6599999999999999E-4</c:v>
                  </c:pt>
                  <c:pt idx="145">
                    <c:v>2E-3</c:v>
                  </c:pt>
                  <c:pt idx="146">
                    <c:v>2.0999999999999999E-3</c:v>
                  </c:pt>
                  <c:pt idx="147">
                    <c:v>5.9999999999999995E-4</c:v>
                  </c:pt>
                  <c:pt idx="148">
                    <c:v>1.9E-3</c:v>
                  </c:pt>
                  <c:pt idx="149">
                    <c:v>2.2000000000000001E-3</c:v>
                  </c:pt>
                </c:numCache>
              </c:numRef>
            </c:plus>
            <c:minus>
              <c:numRef>
                <c:f>'Active 4'!$D$21:$D$976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2.0000000000000001E-4</c:v>
                  </c:pt>
                  <c:pt idx="100">
                    <c:v>1E-4</c:v>
                  </c:pt>
                  <c:pt idx="101">
                    <c:v>6.9999999999999999E-4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4.0000000000000002E-4</c:v>
                  </c:pt>
                  <c:pt idx="110">
                    <c:v>2.0000000000000001E-4</c:v>
                  </c:pt>
                  <c:pt idx="111">
                    <c:v>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2.9999999999999997E-4</c:v>
                  </c:pt>
                  <c:pt idx="115">
                    <c:v>8.0000000000000004E-4</c:v>
                  </c:pt>
                  <c:pt idx="116">
                    <c:v>2.0000000000000001E-4</c:v>
                  </c:pt>
                  <c:pt idx="117">
                    <c:v>2.9999999999999997E-4</c:v>
                  </c:pt>
                  <c:pt idx="118">
                    <c:v>2.9999999999999997E-4</c:v>
                  </c:pt>
                  <c:pt idx="119">
                    <c:v>5.9999999999999995E-4</c:v>
                  </c:pt>
                  <c:pt idx="120">
                    <c:v>2.9999999999999997E-4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4.0000000000000002E-4</c:v>
                  </c:pt>
                  <c:pt idx="124">
                    <c:v>2.0000000000000001E-4</c:v>
                  </c:pt>
                  <c:pt idx="125">
                    <c:v>2.0000000000000001E-4</c:v>
                  </c:pt>
                  <c:pt idx="126">
                    <c:v>2.9999999999999997E-4</c:v>
                  </c:pt>
                  <c:pt idx="127">
                    <c:v>4.0000000000000002E-4</c:v>
                  </c:pt>
                  <c:pt idx="128">
                    <c:v>2.0000000000000001E-4</c:v>
                  </c:pt>
                  <c:pt idx="129">
                    <c:v>4.0000000000000002E-4</c:v>
                  </c:pt>
                  <c:pt idx="130">
                    <c:v>1E-4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1.6000000000000001E-3</c:v>
                  </c:pt>
                  <c:pt idx="134">
                    <c:v>1.6000000000000001E-3</c:v>
                  </c:pt>
                  <c:pt idx="135">
                    <c:v>4.0000000000000001E-3</c:v>
                  </c:pt>
                  <c:pt idx="136">
                    <c:v>1.5E-3</c:v>
                  </c:pt>
                  <c:pt idx="137">
                    <c:v>6.9999999999999999E-4</c:v>
                  </c:pt>
                  <c:pt idx="138">
                    <c:v>3.0999999999999999E-3</c:v>
                  </c:pt>
                  <c:pt idx="139">
                    <c:v>1.4E-3</c:v>
                  </c:pt>
                  <c:pt idx="140">
                    <c:v>3.5000000000000001E-3</c:v>
                  </c:pt>
                  <c:pt idx="141">
                    <c:v>1.5E-3</c:v>
                  </c:pt>
                  <c:pt idx="142">
                    <c:v>3.3E-3</c:v>
                  </c:pt>
                  <c:pt idx="143">
                    <c:v>4.6000000000000001E-4</c:v>
                  </c:pt>
                  <c:pt idx="144">
                    <c:v>5.6599999999999999E-4</c:v>
                  </c:pt>
                  <c:pt idx="145">
                    <c:v>2E-3</c:v>
                  </c:pt>
                  <c:pt idx="146">
                    <c:v>2.0999999999999999E-3</c:v>
                  </c:pt>
                  <c:pt idx="147">
                    <c:v>5.9999999999999995E-4</c:v>
                  </c:pt>
                  <c:pt idx="148">
                    <c:v>1.9E-3</c:v>
                  </c:pt>
                  <c:pt idx="149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4'!$I$21:$I$976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B-4404-8EB2-05CA0D8B4F59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'Active 4'!$D$21:$D$34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4'!$J$21:$J$976</c:f>
              <c:numCache>
                <c:formatCode>General</c:formatCode>
                <c:ptCount val="956"/>
                <c:pt idx="9">
                  <c:v>3.9664500072831288E-3</c:v>
                </c:pt>
                <c:pt idx="10">
                  <c:v>2.4657999965711497E-3</c:v>
                </c:pt>
                <c:pt idx="11">
                  <c:v>1.7322500061709434E-3</c:v>
                </c:pt>
                <c:pt idx="12">
                  <c:v>1.5542300025117584E-3</c:v>
                </c:pt>
                <c:pt idx="13">
                  <c:v>2.3206800033221953E-3</c:v>
                </c:pt>
                <c:pt idx="14">
                  <c:v>-2.2454899954027496E-3</c:v>
                </c:pt>
                <c:pt idx="15">
                  <c:v>-5.4639999871142209E-4</c:v>
                </c:pt>
                <c:pt idx="16">
                  <c:v>-1.279949996387586E-3</c:v>
                </c:pt>
                <c:pt idx="17">
                  <c:v>3.8051999581512064E-4</c:v>
                </c:pt>
                <c:pt idx="18">
                  <c:v>-1.0861899936571717E-3</c:v>
                </c:pt>
                <c:pt idx="19">
                  <c:v>1.1802599983639084E-3</c:v>
                </c:pt>
                <c:pt idx="20">
                  <c:v>-1.453289994969964E-3</c:v>
                </c:pt>
                <c:pt idx="21">
                  <c:v>-1.7059499950846657E-3</c:v>
                </c:pt>
                <c:pt idx="22">
                  <c:v>-2.7062099979957566E-3</c:v>
                </c:pt>
                <c:pt idx="23">
                  <c:v>-1.9739999988814816E-3</c:v>
                </c:pt>
                <c:pt idx="24">
                  <c:v>-2.8075500013073906E-3</c:v>
                </c:pt>
                <c:pt idx="25">
                  <c:v>8.579800050938502E-4</c:v>
                </c:pt>
                <c:pt idx="26">
                  <c:v>1.6908800025703385E-3</c:v>
                </c:pt>
                <c:pt idx="27">
                  <c:v>4.902299988316372E-4</c:v>
                </c:pt>
                <c:pt idx="28">
                  <c:v>3.1582740004523657E-2</c:v>
                </c:pt>
                <c:pt idx="29">
                  <c:v>3.0725700002221856E-2</c:v>
                </c:pt>
                <c:pt idx="30">
                  <c:v>3.3481489997939207E-2</c:v>
                </c:pt>
                <c:pt idx="31">
                  <c:v>3.3732900003087707E-2</c:v>
                </c:pt>
                <c:pt idx="32">
                  <c:v>3.5526409999874886E-2</c:v>
                </c:pt>
                <c:pt idx="33">
                  <c:v>3.8452070002676919E-2</c:v>
                </c:pt>
                <c:pt idx="35">
                  <c:v>4.3209980001847725E-2</c:v>
                </c:pt>
                <c:pt idx="37">
                  <c:v>4.508868000266375E-2</c:v>
                </c:pt>
                <c:pt idx="38">
                  <c:v>4.645617999631213E-2</c:v>
                </c:pt>
                <c:pt idx="39">
                  <c:v>4.7507170005701482E-2</c:v>
                </c:pt>
                <c:pt idx="40">
                  <c:v>4.5240460000059102E-2</c:v>
                </c:pt>
                <c:pt idx="41">
                  <c:v>4.6773360001679976E-2</c:v>
                </c:pt>
                <c:pt idx="42">
                  <c:v>4.560625999874901E-2</c:v>
                </c:pt>
                <c:pt idx="43">
                  <c:v>4.651354999805335E-2</c:v>
                </c:pt>
                <c:pt idx="47">
                  <c:v>5.1119700001436286E-2</c:v>
                </c:pt>
                <c:pt idx="48">
                  <c:v>4.9899680001544766E-2</c:v>
                </c:pt>
                <c:pt idx="49">
                  <c:v>5.2032970001164358E-2</c:v>
                </c:pt>
                <c:pt idx="51">
                  <c:v>5.3854559999308549E-2</c:v>
                </c:pt>
                <c:pt idx="54">
                  <c:v>5.2532860005158E-2</c:v>
                </c:pt>
                <c:pt idx="56">
                  <c:v>5.3498399996897206E-2</c:v>
                </c:pt>
                <c:pt idx="57">
                  <c:v>5.4761080005846452E-2</c:v>
                </c:pt>
                <c:pt idx="59">
                  <c:v>5.5094370000006165E-2</c:v>
                </c:pt>
                <c:pt idx="60">
                  <c:v>5.5693719994451385E-2</c:v>
                </c:pt>
                <c:pt idx="63">
                  <c:v>5.6049509999866132E-2</c:v>
                </c:pt>
                <c:pt idx="64">
                  <c:v>5.7682799997564871E-2</c:v>
                </c:pt>
                <c:pt idx="65">
                  <c:v>5.3542360001301859E-2</c:v>
                </c:pt>
                <c:pt idx="66">
                  <c:v>5.5270320001000073E-2</c:v>
                </c:pt>
                <c:pt idx="68">
                  <c:v>6.0380220005754381E-2</c:v>
                </c:pt>
                <c:pt idx="69">
                  <c:v>5.8737309998832643E-2</c:v>
                </c:pt>
                <c:pt idx="70">
                  <c:v>6.0070599996834062E-2</c:v>
                </c:pt>
                <c:pt idx="71">
                  <c:v>6.3390260002051946E-2</c:v>
                </c:pt>
                <c:pt idx="72">
                  <c:v>6.3623549998737872E-2</c:v>
                </c:pt>
                <c:pt idx="73">
                  <c:v>6.7659200001799036E-2</c:v>
                </c:pt>
                <c:pt idx="74">
                  <c:v>6.7214729999250267E-2</c:v>
                </c:pt>
                <c:pt idx="77">
                  <c:v>7.6560160006920341E-2</c:v>
                </c:pt>
                <c:pt idx="78">
                  <c:v>7.5856390001717955E-2</c:v>
                </c:pt>
                <c:pt idx="84">
                  <c:v>8.6436930003401358E-2</c:v>
                </c:pt>
                <c:pt idx="85">
                  <c:v>8.6859820003155619E-2</c:v>
                </c:pt>
                <c:pt idx="86">
                  <c:v>8.6493110000446904E-2</c:v>
                </c:pt>
                <c:pt idx="87">
                  <c:v>8.6825360005605035E-2</c:v>
                </c:pt>
                <c:pt idx="89">
                  <c:v>8.7148899998283014E-2</c:v>
                </c:pt>
                <c:pt idx="90">
                  <c:v>8.6182190003455617E-2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2B-4404-8EB2-05CA0D8B4F59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4'!$K$21:$K$976</c:f>
              <c:numCache>
                <c:formatCode>General</c:formatCode>
                <c:ptCount val="956"/>
                <c:pt idx="34">
                  <c:v>3.9189950002764817E-2</c:v>
                </c:pt>
                <c:pt idx="36">
                  <c:v>4.4917883205926046E-2</c:v>
                </c:pt>
                <c:pt idx="44">
                  <c:v>4.9350240005878732E-2</c:v>
                </c:pt>
                <c:pt idx="45">
                  <c:v>4.9566240006242879E-2</c:v>
                </c:pt>
                <c:pt idx="46">
                  <c:v>5.0253510002221446E-2</c:v>
                </c:pt>
                <c:pt idx="50">
                  <c:v>5.1294349999807309E-2</c:v>
                </c:pt>
                <c:pt idx="52">
                  <c:v>5.5342870000458788E-2</c:v>
                </c:pt>
                <c:pt idx="53">
                  <c:v>5.4733509998186491E-2</c:v>
                </c:pt>
                <c:pt idx="55">
                  <c:v>5.5166149999422487E-2</c:v>
                </c:pt>
                <c:pt idx="58">
                  <c:v>5.5261080000491347E-2</c:v>
                </c:pt>
                <c:pt idx="61">
                  <c:v>5.5525969997688662E-2</c:v>
                </c:pt>
                <c:pt idx="62">
                  <c:v>5.6859259995690081E-2</c:v>
                </c:pt>
                <c:pt idx="67">
                  <c:v>5.8285549996071495E-2</c:v>
                </c:pt>
                <c:pt idx="75">
                  <c:v>6.8129560000670608E-2</c:v>
                </c:pt>
                <c:pt idx="76">
                  <c:v>7.0396830000390764E-2</c:v>
                </c:pt>
                <c:pt idx="79">
                  <c:v>7.5539720004599076E-2</c:v>
                </c:pt>
                <c:pt idx="80">
                  <c:v>7.7428360003978014E-2</c:v>
                </c:pt>
                <c:pt idx="81">
                  <c:v>7.7428360003978014E-2</c:v>
                </c:pt>
                <c:pt idx="82">
                  <c:v>8.0416169999807607E-2</c:v>
                </c:pt>
                <c:pt idx="83">
                  <c:v>8.2516169997688849E-2</c:v>
                </c:pt>
                <c:pt idx="88">
                  <c:v>8.6614710002322681E-2</c:v>
                </c:pt>
                <c:pt idx="91">
                  <c:v>9.0968659998907242E-2</c:v>
                </c:pt>
                <c:pt idx="92">
                  <c:v>9.3898209997860249E-2</c:v>
                </c:pt>
                <c:pt idx="93">
                  <c:v>9.7459229997184593E-2</c:v>
                </c:pt>
                <c:pt idx="94">
                  <c:v>9.7599229993647896E-2</c:v>
                </c:pt>
                <c:pt idx="95">
                  <c:v>9.9099229999410454E-2</c:v>
                </c:pt>
                <c:pt idx="96">
                  <c:v>9.8678579997795168E-2</c:v>
                </c:pt>
                <c:pt idx="97">
                  <c:v>9.9148579996835906E-2</c:v>
                </c:pt>
                <c:pt idx="98">
                  <c:v>9.9208580002596136E-2</c:v>
                </c:pt>
                <c:pt idx="99">
                  <c:v>9.8831479997897986E-2</c:v>
                </c:pt>
                <c:pt idx="100">
                  <c:v>9.9121480001485907E-2</c:v>
                </c:pt>
                <c:pt idx="101">
                  <c:v>9.852256000158377E-2</c:v>
                </c:pt>
                <c:pt idx="102">
                  <c:v>9.86025599995628E-2</c:v>
                </c:pt>
                <c:pt idx="103">
                  <c:v>9.8792559998400975E-2</c:v>
                </c:pt>
                <c:pt idx="104">
                  <c:v>9.7089010007039178E-2</c:v>
                </c:pt>
                <c:pt idx="105">
                  <c:v>9.7189010004512966E-2</c:v>
                </c:pt>
                <c:pt idx="106">
                  <c:v>9.7859010005777236E-2</c:v>
                </c:pt>
                <c:pt idx="107">
                  <c:v>9.7884810005780309E-2</c:v>
                </c:pt>
                <c:pt idx="108">
                  <c:v>9.9748739994538482E-2</c:v>
                </c:pt>
                <c:pt idx="109">
                  <c:v>0.10056873999565141</c:v>
                </c:pt>
                <c:pt idx="110">
                  <c:v>9.8920989999896847E-2</c:v>
                </c:pt>
                <c:pt idx="111">
                  <c:v>9.9450989997421857E-2</c:v>
                </c:pt>
                <c:pt idx="112">
                  <c:v>9.9529210005130153E-2</c:v>
                </c:pt>
                <c:pt idx="113">
                  <c:v>9.9639210005989298E-2</c:v>
                </c:pt>
                <c:pt idx="114">
                  <c:v>0.10667216000001645</c:v>
                </c:pt>
                <c:pt idx="115">
                  <c:v>0.10733215999789536</c:v>
                </c:pt>
                <c:pt idx="116">
                  <c:v>0.10739215999637963</c:v>
                </c:pt>
                <c:pt idx="117">
                  <c:v>0.10652861000562552</c:v>
                </c:pt>
                <c:pt idx="118">
                  <c:v>0.10691861000668723</c:v>
                </c:pt>
                <c:pt idx="119">
                  <c:v>0.1077386100005242</c:v>
                </c:pt>
                <c:pt idx="120">
                  <c:v>0.10604189999867231</c:v>
                </c:pt>
                <c:pt idx="121">
                  <c:v>0.10687190000317059</c:v>
                </c:pt>
                <c:pt idx="122">
                  <c:v>0.10691190000216011</c:v>
                </c:pt>
                <c:pt idx="123">
                  <c:v>0.11075664999953005</c:v>
                </c:pt>
                <c:pt idx="124">
                  <c:v>0.11109599999326747</c:v>
                </c:pt>
                <c:pt idx="125">
                  <c:v>0.11175599999842234</c:v>
                </c:pt>
                <c:pt idx="126">
                  <c:v>0.11039534999872558</c:v>
                </c:pt>
                <c:pt idx="127">
                  <c:v>0.11104535000049509</c:v>
                </c:pt>
                <c:pt idx="128">
                  <c:v>0.11125378999713575</c:v>
                </c:pt>
                <c:pt idx="129">
                  <c:v>0.11128379000001587</c:v>
                </c:pt>
                <c:pt idx="130">
                  <c:v>0.11210578000464011</c:v>
                </c:pt>
                <c:pt idx="131">
                  <c:v>0.11135620999993989</c:v>
                </c:pt>
                <c:pt idx="132">
                  <c:v>0.11162621000403306</c:v>
                </c:pt>
                <c:pt idx="133">
                  <c:v>0.11232637000648538</c:v>
                </c:pt>
                <c:pt idx="134">
                  <c:v>0.12644475000706734</c:v>
                </c:pt>
                <c:pt idx="135">
                  <c:v>0.12487608999799704</c:v>
                </c:pt>
                <c:pt idx="136">
                  <c:v>0.12430938000761671</c:v>
                </c:pt>
                <c:pt idx="137">
                  <c:v>0.12590782000188483</c:v>
                </c:pt>
                <c:pt idx="138">
                  <c:v>0.12653915999544552</c:v>
                </c:pt>
                <c:pt idx="139">
                  <c:v>0.12713785999949323</c:v>
                </c:pt>
                <c:pt idx="140">
                  <c:v>0.12627115000213962</c:v>
                </c:pt>
                <c:pt idx="141">
                  <c:v>0.12716608000482665</c:v>
                </c:pt>
                <c:pt idx="142">
                  <c:v>0.12809936999838101</c:v>
                </c:pt>
                <c:pt idx="143">
                  <c:v>0.14485808008612366</c:v>
                </c:pt>
                <c:pt idx="144">
                  <c:v>0.14601707983092638</c:v>
                </c:pt>
                <c:pt idx="145">
                  <c:v>0.15388801999506541</c:v>
                </c:pt>
                <c:pt idx="146">
                  <c:v>0.15525447000254644</c:v>
                </c:pt>
                <c:pt idx="147">
                  <c:v>0.15725173999817343</c:v>
                </c:pt>
                <c:pt idx="148">
                  <c:v>0.15514445999724558</c:v>
                </c:pt>
                <c:pt idx="149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2B-4404-8EB2-05CA0D8B4F59}"/>
            </c:ext>
          </c:extLst>
        </c:ser>
        <c:ser>
          <c:idx val="8"/>
          <c:order val="4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4'!$AX$2:$AX$112</c:f>
              <c:numCache>
                <c:formatCode>General</c:formatCode>
                <c:ptCount val="111"/>
                <c:pt idx="0">
                  <c:v>0.21770456358147591</c:v>
                </c:pt>
                <c:pt idx="1">
                  <c:v>0.21010521686200609</c:v>
                </c:pt>
                <c:pt idx="2">
                  <c:v>0.20259619304977161</c:v>
                </c:pt>
                <c:pt idx="3">
                  <c:v>0.19520829029790834</c:v>
                </c:pt>
                <c:pt idx="4">
                  <c:v>0.18796174025757095</c:v>
                </c:pt>
                <c:pt idx="5">
                  <c:v>0.18087136305773477</c:v>
                </c:pt>
                <c:pt idx="6">
                  <c:v>0.17394933609104329</c:v>
                </c:pt>
                <c:pt idx="7">
                  <c:v>0.1672060398764641</c:v>
                </c:pt>
                <c:pt idx="8">
                  <c:v>0.16065010704619362</c:v>
                </c:pt>
                <c:pt idx="9">
                  <c:v>0.15428892344662648</c:v>
                </c:pt>
                <c:pt idx="10">
                  <c:v>0.1481299311455882</c:v>
                </c:pt>
                <c:pt idx="11">
                  <c:v>0.14218206776276138</c:v>
                </c:pt>
                <c:pt idx="12">
                  <c:v>0.13645650206703355</c:v>
                </c:pt>
                <c:pt idx="13">
                  <c:v>0.13096656820376479</c:v>
                </c:pt>
                <c:pt idx="14">
                  <c:v>0.12572766736373708</c:v>
                </c:pt>
                <c:pt idx="15">
                  <c:v>0.12075798967698538</c:v>
                </c:pt>
                <c:pt idx="16">
                  <c:v>0.11608012175406919</c:v>
                </c:pt>
                <c:pt idx="17">
                  <c:v>0.11172290417908169</c:v>
                </c:pt>
                <c:pt idx="18">
                  <c:v>0.10772312050694341</c:v>
                </c:pt>
                <c:pt idx="19">
                  <c:v>0.10412656521334472</c:v>
                </c:pt>
                <c:pt idx="20">
                  <c:v>0.10098462330125782</c:v>
                </c:pt>
                <c:pt idx="21">
                  <c:v>9.8329824844439001E-2</c:v>
                </c:pt>
                <c:pt idx="22">
                  <c:v>9.6067828955457249E-2</c:v>
                </c:pt>
                <c:pt idx="23">
                  <c:v>9.3740198544552192E-2</c:v>
                </c:pt>
                <c:pt idx="24">
                  <c:v>9.068084628771951E-2</c:v>
                </c:pt>
                <c:pt idx="25">
                  <c:v>8.6762250505359934E-2</c:v>
                </c:pt>
                <c:pt idx="26">
                  <c:v>8.2314641504343158E-2</c:v>
                </c:pt>
                <c:pt idx="27">
                  <c:v>7.7633664468384642E-2</c:v>
                </c:pt>
                <c:pt idx="28">
                  <c:v>7.2889559983598209E-2</c:v>
                </c:pt>
                <c:pt idx="29">
                  <c:v>6.8176204282101971E-2</c:v>
                </c:pt>
                <c:pt idx="30">
                  <c:v>6.3547573330262369E-2</c:v>
                </c:pt>
                <c:pt idx="31">
                  <c:v>5.9036531494658845E-2</c:v>
                </c:pt>
                <c:pt idx="32">
                  <c:v>5.4664421877848417E-2</c:v>
                </c:pt>
                <c:pt idx="33">
                  <c:v>5.0446605195793831E-2</c:v>
                </c:pt>
                <c:pt idx="34">
                  <c:v>4.6395543158637344E-2</c:v>
                </c:pt>
                <c:pt idx="35">
                  <c:v>4.2521862546810091E-2</c:v>
                </c:pt>
                <c:pt idx="36">
                  <c:v>3.8834430622567806E-2</c:v>
                </c:pt>
                <c:pt idx="37">
                  <c:v>3.5340744273003287E-2</c:v>
                </c:pt>
                <c:pt idx="38">
                  <c:v>3.204814342580338E-2</c:v>
                </c:pt>
                <c:pt idx="39">
                  <c:v>2.8965289675838331E-2</c:v>
                </c:pt>
                <c:pt idx="40">
                  <c:v>2.6103029668815825E-2</c:v>
                </c:pt>
                <c:pt idx="41">
                  <c:v>2.3474410058145379E-2</c:v>
                </c:pt>
                <c:pt idx="42">
                  <c:v>2.109452272684418E-2</c:v>
                </c:pt>
                <c:pt idx="43">
                  <c:v>1.8981084599536027E-2</c:v>
                </c:pt>
                <c:pt idx="44">
                  <c:v>1.7155951906385566E-2</c:v>
                </c:pt>
                <c:pt idx="45">
                  <c:v>1.5646981490507472E-2</c:v>
                </c:pt>
                <c:pt idx="46">
                  <c:v>1.4489749736834144E-2</c:v>
                </c:pt>
                <c:pt idx="47">
                  <c:v>1.3728806270264751E-2</c:v>
                </c:pt>
                <c:pt idx="48">
                  <c:v>1.3415409171012438E-2</c:v>
                </c:pt>
                <c:pt idx="49">
                  <c:v>1.3588170112780459E-2</c:v>
                </c:pt>
                <c:pt idx="50">
                  <c:v>1.4183222390059157E-2</c:v>
                </c:pt>
                <c:pt idx="51">
                  <c:v>1.4803317409077206E-2</c:v>
                </c:pt>
                <c:pt idx="52">
                  <c:v>1.4766948833855903E-2</c:v>
                </c:pt>
                <c:pt idx="53">
                  <c:v>1.3847772993455385E-2</c:v>
                </c:pt>
                <c:pt idx="54">
                  <c:v>1.2348559551834552E-2</c:v>
                </c:pt>
                <c:pt idx="55">
                  <c:v>1.0582921935807663E-2</c:v>
                </c:pt>
                <c:pt idx="56">
                  <c:v>8.7360008813090854E-3</c:v>
                </c:pt>
                <c:pt idx="57">
                  <c:v>6.9096700982780495E-3</c:v>
                </c:pt>
                <c:pt idx="58">
                  <c:v>5.1620644237250057E-3</c:v>
                </c:pt>
                <c:pt idx="59">
                  <c:v>3.5282948308370489E-3</c:v>
                </c:pt>
                <c:pt idx="60">
                  <c:v>2.0309229835135684E-3</c:v>
                </c:pt>
                <c:pt idx="61">
                  <c:v>6.8591058120559979E-4</c:v>
                </c:pt>
                <c:pt idx="62">
                  <c:v>-4.9397720202594138E-4</c:v>
                </c:pt>
                <c:pt idx="63">
                  <c:v>-1.4978682218003535E-3</c:v>
                </c:pt>
                <c:pt idx="64">
                  <c:v>-2.3166538131923625E-3</c:v>
                </c:pt>
                <c:pt idx="65">
                  <c:v>-2.9427010775622013E-3</c:v>
                </c:pt>
                <c:pt idx="66">
                  <c:v>-3.368741471240009E-3</c:v>
                </c:pt>
                <c:pt idx="67">
                  <c:v>-3.58637199205118E-3</c:v>
                </c:pt>
                <c:pt idx="68">
                  <c:v>-3.5850690880519002E-3</c:v>
                </c:pt>
                <c:pt idx="69">
                  <c:v>-3.3520783426905063E-3</c:v>
                </c:pt>
                <c:pt idx="70">
                  <c:v>-2.8726061226506971E-3</c:v>
                </c:pt>
                <c:pt idx="71">
                  <c:v>-2.1293777075990189E-3</c:v>
                </c:pt>
                <c:pt idx="72">
                  <c:v>-1.1012297148395916E-3</c:v>
                </c:pt>
                <c:pt idx="73">
                  <c:v>2.3874466049361547E-4</c:v>
                </c:pt>
                <c:pt idx="74">
                  <c:v>1.9249429393466541E-3</c:v>
                </c:pt>
                <c:pt idx="75">
                  <c:v>4.0006425007997172E-3</c:v>
                </c:pt>
                <c:pt idx="76">
                  <c:v>6.5166631679417254E-3</c:v>
                </c:pt>
                <c:pt idx="77">
                  <c:v>9.5161549525645921E-3</c:v>
                </c:pt>
                <c:pt idx="78">
                  <c:v>1.2960647647017126E-2</c:v>
                </c:pt>
                <c:pt idx="79">
                  <c:v>1.6513289741474473E-2</c:v>
                </c:pt>
                <c:pt idx="80">
                  <c:v>1.9495466777419632E-2</c:v>
                </c:pt>
                <c:pt idx="81">
                  <c:v>2.1582789179497797E-2</c:v>
                </c:pt>
                <c:pt idx="82">
                  <c:v>2.3038242613186828E-2</c:v>
                </c:pt>
                <c:pt idx="83">
                  <c:v>2.4191487198494566E-2</c:v>
                </c:pt>
                <c:pt idx="84">
                  <c:v>2.5243692230010044E-2</c:v>
                </c:pt>
                <c:pt idx="85">
                  <c:v>2.6305499085774644E-2</c:v>
                </c:pt>
                <c:pt idx="86">
                  <c:v>2.7439594036168437E-2</c:v>
                </c:pt>
                <c:pt idx="87">
                  <c:v>2.8683531421523231E-2</c:v>
                </c:pt>
                <c:pt idx="88">
                  <c:v>3.0061205990492605E-2</c:v>
                </c:pt>
                <c:pt idx="89">
                  <c:v>3.1589247184541924E-2</c:v>
                </c:pt>
                <c:pt idx="90">
                  <c:v>3.328074772873349E-2</c:v>
                </c:pt>
                <c:pt idx="91">
                  <c:v>3.5146825243703599E-2</c:v>
                </c:pt>
                <c:pt idx="92">
                  <c:v>3.7196834283034462E-2</c:v>
                </c:pt>
                <c:pt idx="93">
                  <c:v>3.9438566496258973E-2</c:v>
                </c:pt>
                <c:pt idx="94">
                  <c:v>4.1879250236574669E-2</c:v>
                </c:pt>
                <c:pt idx="95">
                  <c:v>4.4527050002780233E-2</c:v>
                </c:pt>
                <c:pt idx="96">
                  <c:v>4.7392167356374207E-2</c:v>
                </c:pt>
                <c:pt idx="97">
                  <c:v>5.0487058949191872E-2</c:v>
                </c:pt>
                <c:pt idx="98">
                  <c:v>5.3826228252019971E-2</c:v>
                </c:pt>
                <c:pt idx="99">
                  <c:v>5.7426536544654287E-2</c:v>
                </c:pt>
                <c:pt idx="100">
                  <c:v>6.1308491933603611E-2</c:v>
                </c:pt>
                <c:pt idx="101">
                  <c:v>6.549808545199573E-2</c:v>
                </c:pt>
                <c:pt idx="102">
                  <c:v>7.0028565701768603E-2</c:v>
                </c:pt>
                <c:pt idx="103">
                  <c:v>7.4941925874412577E-2</c:v>
                </c:pt>
                <c:pt idx="104">
                  <c:v>8.0288304296280172E-2</c:v>
                </c:pt>
                <c:pt idx="105">
                  <c:v>8.6114141852524598E-2</c:v>
                </c:pt>
                <c:pt idx="106">
                  <c:v>9.2401818590192392E-2</c:v>
                </c:pt>
                <c:pt idx="107">
                  <c:v>9.8872075473786708E-2</c:v>
                </c:pt>
                <c:pt idx="108">
                  <c:v>0.10486597924001873</c:v>
                </c:pt>
                <c:pt idx="109">
                  <c:v>0.10996619645025515</c:v>
                </c:pt>
                <c:pt idx="110">
                  <c:v>0.11438299868650445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2B-4404-8EB2-05CA0D8B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881192"/>
        <c:axId val="1"/>
      </c:scatterChart>
      <c:valAx>
        <c:axId val="83788119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2013927825584"/>
              <c:y val="0.8520547945205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8359133126935E-2"/>
              <c:y val="0.3863013698630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8811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26934984520123"/>
          <c:y val="0.92876712328767119"/>
          <c:w val="0.43962848297213625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residuals from Quadratic fit</a:t>
            </a:r>
          </a:p>
        </c:rich>
      </c:tx>
      <c:layout>
        <c:manualLayout>
          <c:xMode val="edge"/>
          <c:yMode val="edge"/>
          <c:x val="0.2839511033343054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051592115753"/>
          <c:y val="0.1362399632790724"/>
          <c:w val="0.80401355736032343"/>
          <c:h val="0.664851020801873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4'!$AC$21:$AC$976</c:f>
              <c:numCache>
                <c:formatCode>General</c:formatCode>
                <c:ptCount val="956"/>
                <c:pt idx="0">
                  <c:v>3.2674006650750265E-3</c:v>
                </c:pt>
                <c:pt idx="1">
                  <c:v>-1.2280344787448133E-2</c:v>
                </c:pt>
                <c:pt idx="2">
                  <c:v>9.6421061392817919E-4</c:v>
                </c:pt>
                <c:pt idx="3">
                  <c:v>-4.9186171897949264E-3</c:v>
                </c:pt>
                <c:pt idx="4">
                  <c:v>-4.0515597393732082E-3</c:v>
                </c:pt>
                <c:pt idx="5">
                  <c:v>2.5838674040810673E-3</c:v>
                </c:pt>
                <c:pt idx="6">
                  <c:v>2.1518368712529646E-3</c:v>
                </c:pt>
                <c:pt idx="7">
                  <c:v>4.6472637046045245E-3</c:v>
                </c:pt>
                <c:pt idx="8">
                  <c:v>-2.3247451226706922E-3</c:v>
                </c:pt>
                <c:pt idx="9">
                  <c:v>1.6428151856825858E-3</c:v>
                </c:pt>
                <c:pt idx="10">
                  <c:v>1.4549221994745922E-4</c:v>
                </c:pt>
                <c:pt idx="11">
                  <c:v>-5.8695004153832761E-4</c:v>
                </c:pt>
                <c:pt idx="12">
                  <c:v>-7.0782471299145897E-4</c:v>
                </c:pt>
                <c:pt idx="13">
                  <c:v>5.9698678454408061E-5</c:v>
                </c:pt>
                <c:pt idx="14">
                  <c:v>-4.2087438627906974E-3</c:v>
                </c:pt>
                <c:pt idx="15">
                  <c:v>-2.5059774605934995E-3</c:v>
                </c:pt>
                <c:pt idx="16">
                  <c:v>-3.2386537955266326E-3</c:v>
                </c:pt>
                <c:pt idx="17">
                  <c:v>-1.553469234392549E-3</c:v>
                </c:pt>
                <c:pt idx="18">
                  <c:v>-3.0200082466636004E-3</c:v>
                </c:pt>
                <c:pt idx="19">
                  <c:v>-7.5270375445967482E-4</c:v>
                </c:pt>
                <c:pt idx="20">
                  <c:v>-3.3853998906496338E-3</c:v>
                </c:pt>
                <c:pt idx="21">
                  <c:v>-3.5644827277091571E-3</c:v>
                </c:pt>
                <c:pt idx="22">
                  <c:v>-4.5637877817462655E-3</c:v>
                </c:pt>
                <c:pt idx="23">
                  <c:v>-3.3471530543893366E-3</c:v>
                </c:pt>
                <c:pt idx="24">
                  <c:v>-4.1808016689379836E-3</c:v>
                </c:pt>
                <c:pt idx="25">
                  <c:v>-1.8005038817730848E-3</c:v>
                </c:pt>
                <c:pt idx="26">
                  <c:v>-9.7018408221771031E-4</c:v>
                </c:pt>
                <c:pt idx="27">
                  <c:v>-2.1747092056300763E-3</c:v>
                </c:pt>
                <c:pt idx="28">
                  <c:v>5.2390441735378143E-3</c:v>
                </c:pt>
                <c:pt idx="29">
                  <c:v>1.0509221725079829E-4</c:v>
                </c:pt>
                <c:pt idx="30">
                  <c:v>2.5521524991153968E-3</c:v>
                </c:pt>
                <c:pt idx="31">
                  <c:v>-1.576390151314784E-3</c:v>
                </c:pt>
                <c:pt idx="32">
                  <c:v>-1.0081324850153561E-3</c:v>
                </c:pt>
                <c:pt idx="33">
                  <c:v>-2.5954881009136663E-3</c:v>
                </c:pt>
                <c:pt idx="34">
                  <c:v>-6.2174858211772738E-3</c:v>
                </c:pt>
                <c:pt idx="35">
                  <c:v>-2.6607663829330969E-3</c:v>
                </c:pt>
                <c:pt idx="36">
                  <c:v>-3.3601357052831238E-3</c:v>
                </c:pt>
                <c:pt idx="37">
                  <c:v>-3.9066638209441437E-3</c:v>
                </c:pt>
                <c:pt idx="38">
                  <c:v>-3.7203864715252E-3</c:v>
                </c:pt>
                <c:pt idx="39">
                  <c:v>-4.4780403715975886E-3</c:v>
                </c:pt>
                <c:pt idx="40">
                  <c:v>-6.7463640902916816E-3</c:v>
                </c:pt>
                <c:pt idx="41">
                  <c:v>-5.2296026338735091E-3</c:v>
                </c:pt>
                <c:pt idx="42">
                  <c:v>-6.4128437541629071E-3</c:v>
                </c:pt>
                <c:pt idx="43">
                  <c:v>-6.4803575274881842E-3</c:v>
                </c:pt>
                <c:pt idx="44">
                  <c:v>-6.0521093601257486E-3</c:v>
                </c:pt>
                <c:pt idx="45">
                  <c:v>-6.5050783622543212E-3</c:v>
                </c:pt>
                <c:pt idx="46">
                  <c:v>-7.6155941746689354E-3</c:v>
                </c:pt>
                <c:pt idx="47">
                  <c:v>-6.7681597287723577E-3</c:v>
                </c:pt>
                <c:pt idx="48">
                  <c:v>-8.7787233825460664E-3</c:v>
                </c:pt>
                <c:pt idx="49">
                  <c:v>-6.6471504709169627E-3</c:v>
                </c:pt>
                <c:pt idx="50">
                  <c:v>-7.5954481959563946E-3</c:v>
                </c:pt>
                <c:pt idx="51">
                  <c:v>-5.2918393119072704E-3</c:v>
                </c:pt>
                <c:pt idx="52">
                  <c:v>-5.6087229690026247E-3</c:v>
                </c:pt>
                <c:pt idx="53">
                  <c:v>-6.5968549594867115E-3</c:v>
                </c:pt>
                <c:pt idx="54">
                  <c:v>-8.8238531254056923E-3</c:v>
                </c:pt>
                <c:pt idx="55">
                  <c:v>-6.1923198817730313E-3</c:v>
                </c:pt>
                <c:pt idx="56">
                  <c:v>-7.9039970096000597E-3</c:v>
                </c:pt>
                <c:pt idx="57">
                  <c:v>-6.8031072551826E-3</c:v>
                </c:pt>
                <c:pt idx="58">
                  <c:v>-6.3031072605377048E-3</c:v>
                </c:pt>
                <c:pt idx="59">
                  <c:v>-6.471577046798474E-3</c:v>
                </c:pt>
                <c:pt idx="60">
                  <c:v>-5.8986269255739132E-3</c:v>
                </c:pt>
                <c:pt idx="61">
                  <c:v>-6.1103895718163867E-3</c:v>
                </c:pt>
                <c:pt idx="62">
                  <c:v>-4.778860414174399E-3</c:v>
                </c:pt>
                <c:pt idx="63">
                  <c:v>-5.9854534614654578E-3</c:v>
                </c:pt>
                <c:pt idx="64">
                  <c:v>-4.3539301171981043E-3</c:v>
                </c:pt>
                <c:pt idx="65">
                  <c:v>-8.7844492888782474E-3</c:v>
                </c:pt>
                <c:pt idx="66">
                  <c:v>-7.2762767303298087E-3</c:v>
                </c:pt>
                <c:pt idx="67">
                  <c:v>-6.3849931311764224E-3</c:v>
                </c:pt>
                <c:pt idx="68">
                  <c:v>-4.5124841796820025E-3</c:v>
                </c:pt>
                <c:pt idx="69">
                  <c:v>-6.5555393441928955E-3</c:v>
                </c:pt>
                <c:pt idx="70">
                  <c:v>-5.2240628128571442E-3</c:v>
                </c:pt>
                <c:pt idx="71">
                  <c:v>-5.3108004098775252E-3</c:v>
                </c:pt>
                <c:pt idx="72">
                  <c:v>-5.0793715933460382E-3</c:v>
                </c:pt>
                <c:pt idx="73">
                  <c:v>-3.835954128484767E-3</c:v>
                </c:pt>
                <c:pt idx="74">
                  <c:v>-4.7694166812488198E-3</c:v>
                </c:pt>
                <c:pt idx="75">
                  <c:v>-4.6707935590881711E-3</c:v>
                </c:pt>
                <c:pt idx="76">
                  <c:v>-4.4558088471516738E-3</c:v>
                </c:pt>
                <c:pt idx="77">
                  <c:v>-2.3863225352043632E-3</c:v>
                </c:pt>
                <c:pt idx="78">
                  <c:v>-3.263994026013059E-3</c:v>
                </c:pt>
                <c:pt idx="79">
                  <c:v>-3.7347392381445327E-3</c:v>
                </c:pt>
                <c:pt idx="80">
                  <c:v>-2.6811431865685909E-3</c:v>
                </c:pt>
                <c:pt idx="81">
                  <c:v>-2.6811431865685909E-3</c:v>
                </c:pt>
                <c:pt idx="82">
                  <c:v>-2.9239339267134179E-3</c:v>
                </c:pt>
                <c:pt idx="83">
                  <c:v>-8.2393392883217675E-4</c:v>
                </c:pt>
                <c:pt idx="84">
                  <c:v>1.0469954727389263E-4</c:v>
                </c:pt>
                <c:pt idx="85">
                  <c:v>2.2988519534916652E-5</c:v>
                </c:pt>
                <c:pt idx="86">
                  <c:v>-3.4581837567929097E-4</c:v>
                </c:pt>
                <c:pt idx="87">
                  <c:v>-6.599904266479939E-5</c:v>
                </c:pt>
                <c:pt idx="88">
                  <c:v>-3.0811516570052044E-4</c:v>
                </c:pt>
                <c:pt idx="89">
                  <c:v>-2.17161866694765E-4</c:v>
                </c:pt>
                <c:pt idx="90">
                  <c:v>-1.1859752358601011E-3</c:v>
                </c:pt>
                <c:pt idx="91">
                  <c:v>2.4545635229645257E-3</c:v>
                </c:pt>
                <c:pt idx="92">
                  <c:v>2.4053772891109992E-3</c:v>
                </c:pt>
                <c:pt idx="93">
                  <c:v>2.8434504450983167E-3</c:v>
                </c:pt>
                <c:pt idx="94">
                  <c:v>2.9834504415616192E-3</c:v>
                </c:pt>
                <c:pt idx="95">
                  <c:v>4.4834504473241776E-3</c:v>
                </c:pt>
                <c:pt idx="96">
                  <c:v>4.0299442043914835E-3</c:v>
                </c:pt>
                <c:pt idx="97">
                  <c:v>4.4999442034322212E-3</c:v>
                </c:pt>
                <c:pt idx="98">
                  <c:v>4.5599442091924514E-3</c:v>
                </c:pt>
                <c:pt idx="99">
                  <c:v>4.1609368284213771E-3</c:v>
                </c:pt>
                <c:pt idx="100">
                  <c:v>4.4509368320092974E-3</c:v>
                </c:pt>
                <c:pt idx="101">
                  <c:v>3.7380570133775798E-3</c:v>
                </c:pt>
                <c:pt idx="102">
                  <c:v>3.8180570113566098E-3</c:v>
                </c:pt>
                <c:pt idx="103">
                  <c:v>4.0080570101947849E-3</c:v>
                </c:pt>
                <c:pt idx="104">
                  <c:v>2.293545678633227E-3</c:v>
                </c:pt>
                <c:pt idx="105">
                  <c:v>2.3935456761070145E-3</c:v>
                </c:pt>
                <c:pt idx="106">
                  <c:v>3.0635456773712849E-3</c:v>
                </c:pt>
                <c:pt idx="107">
                  <c:v>3.0454938861859959E-3</c:v>
                </c:pt>
                <c:pt idx="108">
                  <c:v>4.4329705235653938E-3</c:v>
                </c:pt>
                <c:pt idx="109">
                  <c:v>5.2529705246783243E-3</c:v>
                </c:pt>
                <c:pt idx="110">
                  <c:v>3.5502517821140028E-3</c:v>
                </c:pt>
                <c:pt idx="111">
                  <c:v>4.0802517796390131E-3</c:v>
                </c:pt>
                <c:pt idx="112">
                  <c:v>3.8988022896263713E-3</c:v>
                </c:pt>
                <c:pt idx="113">
                  <c:v>4.0088022904855164E-3</c:v>
                </c:pt>
                <c:pt idx="114">
                  <c:v>6.9125904000962718E-3</c:v>
                </c:pt>
                <c:pt idx="115">
                  <c:v>7.5725903979751846E-3</c:v>
                </c:pt>
                <c:pt idx="116">
                  <c:v>7.6325903964594571E-3</c:v>
                </c:pt>
                <c:pt idx="117">
                  <c:v>6.7577909840638856E-3</c:v>
                </c:pt>
                <c:pt idx="118">
                  <c:v>7.1477909851255933E-3</c:v>
                </c:pt>
                <c:pt idx="119">
                  <c:v>7.9677909789625662E-3</c:v>
                </c:pt>
                <c:pt idx="120">
                  <c:v>6.2688310156176902E-3</c:v>
                </c:pt>
                <c:pt idx="121">
                  <c:v>7.0988310201159782E-3</c:v>
                </c:pt>
                <c:pt idx="122">
                  <c:v>7.1388310191054932E-3</c:v>
                </c:pt>
                <c:pt idx="123">
                  <c:v>8.0939569121624144E-3</c:v>
                </c:pt>
                <c:pt idx="124">
                  <c:v>8.3990624721352047E-3</c:v>
                </c:pt>
                <c:pt idx="125">
                  <c:v>9.0590624772900752E-3</c:v>
                </c:pt>
                <c:pt idx="126">
                  <c:v>7.6641622564782991E-3</c:v>
                </c:pt>
                <c:pt idx="127">
                  <c:v>8.314162258247812E-3</c:v>
                </c:pt>
                <c:pt idx="128">
                  <c:v>8.4403781118228133E-3</c:v>
                </c:pt>
                <c:pt idx="129">
                  <c:v>8.4703781147029283E-3</c:v>
                </c:pt>
                <c:pt idx="130">
                  <c:v>9.2215372842944787E-3</c:v>
                </c:pt>
                <c:pt idx="131">
                  <c:v>8.3187968374252297E-3</c:v>
                </c:pt>
                <c:pt idx="132">
                  <c:v>8.5887968415183924E-3</c:v>
                </c:pt>
                <c:pt idx="133">
                  <c:v>8.592524049144748E-3</c:v>
                </c:pt>
                <c:pt idx="134">
                  <c:v>1.4707473601263427E-2</c:v>
                </c:pt>
                <c:pt idx="135">
                  <c:v>1.3029176373715437E-2</c:v>
                </c:pt>
                <c:pt idx="136">
                  <c:v>1.2460082361085534E-2</c:v>
                </c:pt>
                <c:pt idx="137">
                  <c:v>1.3972680423811265E-2</c:v>
                </c:pt>
                <c:pt idx="138">
                  <c:v>1.4494284993988527E-2</c:v>
                </c:pt>
                <c:pt idx="139">
                  <c:v>1.5021389094993468E-2</c:v>
                </c:pt>
                <c:pt idx="140">
                  <c:v>1.4152292168854289E-2</c:v>
                </c:pt>
                <c:pt idx="141">
                  <c:v>1.4767773947720331E-2</c:v>
                </c:pt>
                <c:pt idx="142">
                  <c:v>1.5698673977345368E-2</c:v>
                </c:pt>
                <c:pt idx="143">
                  <c:v>1.8926004597920015E-2</c:v>
                </c:pt>
                <c:pt idx="144">
                  <c:v>2.0085004342722729E-2</c:v>
                </c:pt>
                <c:pt idx="145">
                  <c:v>2.3651413006551297E-2</c:v>
                </c:pt>
                <c:pt idx="146">
                  <c:v>2.5004988761616498E-2</c:v>
                </c:pt>
                <c:pt idx="147">
                  <c:v>2.6839988081228422E-2</c:v>
                </c:pt>
                <c:pt idx="148">
                  <c:v>2.4299487176495882E-2</c:v>
                </c:pt>
                <c:pt idx="149">
                  <c:v>2.2997916218133047E-2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3C-4C22-B07D-B27B70BABAA2}"/>
            </c:ext>
          </c:extLst>
        </c:ser>
        <c:ser>
          <c:idx val="8"/>
          <c:order val="1"/>
          <c:tx>
            <c:strRef>
              <c:f>'Active 4'!$AZ$1</c:f>
              <c:strCache>
                <c:ptCount val="1"/>
                <c:pt idx="0">
                  <c:v>A.BOX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4'!$AZ$2:$AZ$112</c:f>
              <c:numCache>
                <c:formatCode>General</c:formatCode>
                <c:ptCount val="111"/>
                <c:pt idx="0">
                  <c:v>3.5296637806902084E-3</c:v>
                </c:pt>
                <c:pt idx="1">
                  <c:v>2.4962967333872002E-3</c:v>
                </c:pt>
                <c:pt idx="2">
                  <c:v>1.450366364137692E-3</c:v>
                </c:pt>
                <c:pt idx="3">
                  <c:v>4.2267082607755141E-4</c:v>
                </c:pt>
                <c:pt idx="4">
                  <c:v>-5.6655822963858256E-4</c:v>
                </c:pt>
                <c:pt idx="5">
                  <c:v>-1.5025006740353908E-3</c:v>
                </c:pt>
                <c:pt idx="6">
                  <c:v>-2.3729791144693224E-3</c:v>
                </c:pt>
                <c:pt idx="7">
                  <c:v>-3.1676130319728516E-3</c:v>
                </c:pt>
                <c:pt idx="8">
                  <c:v>-3.8777697943495346E-3</c:v>
                </c:pt>
                <c:pt idx="9">
                  <c:v>-4.4960635552046997E-3</c:v>
                </c:pt>
                <c:pt idx="10">
                  <c:v>-5.0150522467129087E-3</c:v>
                </c:pt>
                <c:pt idx="11">
                  <c:v>-5.4257982491915154E-3</c:v>
                </c:pt>
                <c:pt idx="12">
                  <c:v>-5.7171327937529945E-3</c:v>
                </c:pt>
                <c:pt idx="13">
                  <c:v>-5.8757217350372511E-3</c:v>
                </c:pt>
                <c:pt idx="14">
                  <c:v>-5.8861638822623229E-3</c:v>
                </c:pt>
                <c:pt idx="15">
                  <c:v>-5.7302691053932407E-3</c:v>
                </c:pt>
                <c:pt idx="16">
                  <c:v>-5.3854507938705274E-3</c:v>
                </c:pt>
                <c:pt idx="17">
                  <c:v>-4.8228683636009628E-3</c:v>
                </c:pt>
                <c:pt idx="18">
                  <c:v>-4.0057382596640637E-3</c:v>
                </c:pt>
                <c:pt idx="19">
                  <c:v>-2.8882660063694193E-3</c:v>
                </c:pt>
                <c:pt idx="20">
                  <c:v>-1.4190666007448433E-3</c:v>
                </c:pt>
                <c:pt idx="21">
                  <c:v>4.3439003096593684E-4</c:v>
                </c:pt>
                <c:pt idx="22">
                  <c:v>2.5777630013319379E-3</c:v>
                </c:pt>
                <c:pt idx="23">
                  <c:v>4.5526152205927501E-3</c:v>
                </c:pt>
                <c:pt idx="24">
                  <c:v>5.6928593647440863E-3</c:v>
                </c:pt>
                <c:pt idx="25">
                  <c:v>5.8709737541866591E-3</c:v>
                </c:pt>
                <c:pt idx="26">
                  <c:v>5.4171886957901762E-3</c:v>
                </c:pt>
                <c:pt idx="27">
                  <c:v>4.6271493732700864E-3</c:v>
                </c:pt>
                <c:pt idx="28">
                  <c:v>3.6710963727402453E-3</c:v>
                </c:pt>
                <c:pt idx="29">
                  <c:v>2.6429059263187137E-3</c:v>
                </c:pt>
                <c:pt idx="30">
                  <c:v>1.5965540003719644E-3</c:v>
                </c:pt>
                <c:pt idx="31">
                  <c:v>5.6490496147941461E-4</c:v>
                </c:pt>
                <c:pt idx="32">
                  <c:v>-4.3069808780187588E-4</c:v>
                </c:pt>
                <c:pt idx="33">
                  <c:v>-1.3748944315092031E-3</c:v>
                </c:pt>
                <c:pt idx="34">
                  <c:v>-2.2552223595002892E-3</c:v>
                </c:pt>
                <c:pt idx="35">
                  <c:v>-3.0610550913440101E-3</c:v>
                </c:pt>
                <c:pt idx="36">
                  <c:v>-3.783525364784616E-3</c:v>
                </c:pt>
                <c:pt idx="37">
                  <c:v>-4.4151362927293157E-3</c:v>
                </c:pt>
                <c:pt idx="38">
                  <c:v>-4.9485479474912705E-3</c:v>
                </c:pt>
                <c:pt idx="39">
                  <c:v>-5.3750987342002258E-3</c:v>
                </c:pt>
                <c:pt idx="40">
                  <c:v>-5.6839420071484971E-3</c:v>
                </c:pt>
                <c:pt idx="41">
                  <c:v>-5.862031112926578E-3</c:v>
                </c:pt>
                <c:pt idx="42">
                  <c:v>-5.8942741685172727E-3</c:v>
                </c:pt>
                <c:pt idx="43">
                  <c:v>-5.7629542492967784E-3</c:v>
                </c:pt>
                <c:pt idx="44">
                  <c:v>-5.4462151251004568E-3</c:v>
                </c:pt>
                <c:pt idx="45">
                  <c:v>-4.9161999528136314E-3</c:v>
                </c:pt>
                <c:pt idx="46">
                  <c:v>-4.137332347503896E-3</c:v>
                </c:pt>
                <c:pt idx="47">
                  <c:v>-3.0650626842720912E-3</c:v>
                </c:pt>
                <c:pt idx="48">
                  <c:v>-1.6481328829050684E-3</c:v>
                </c:pt>
                <c:pt idx="49">
                  <c:v>1.5206873030042608E-4</c:v>
                </c:pt>
                <c:pt idx="50">
                  <c:v>2.2716754498347379E-3</c:v>
                </c:pt>
                <c:pt idx="51">
                  <c:v>4.3134386819265345E-3</c:v>
                </c:pt>
                <c:pt idx="52">
                  <c:v>5.5958520905971228E-3</c:v>
                </c:pt>
                <c:pt idx="53">
                  <c:v>5.892572004906632E-3</c:v>
                </c:pt>
                <c:pt idx="54">
                  <c:v>5.5063680888139642E-3</c:v>
                </c:pt>
                <c:pt idx="55">
                  <c:v>4.7508537691333796E-3</c:v>
                </c:pt>
                <c:pt idx="56">
                  <c:v>3.8111697817992431E-3</c:v>
                </c:pt>
                <c:pt idx="57">
                  <c:v>2.7891898367507877E-3</c:v>
                </c:pt>
                <c:pt idx="58">
                  <c:v>1.743048770998462E-3</c:v>
                </c:pt>
                <c:pt idx="59">
                  <c:v>7.0785755772936215E-4</c:v>
                </c:pt>
                <c:pt idx="60">
                  <c:v>-2.9382213915712355E-4</c:v>
                </c:pt>
                <c:pt idx="61">
                  <c:v>-1.2460286202099595E-3</c:v>
                </c:pt>
                <c:pt idx="62">
                  <c:v>-2.1359967113682293E-3</c:v>
                </c:pt>
                <c:pt idx="63">
                  <c:v>-2.952854268251232E-3</c:v>
                </c:pt>
                <c:pt idx="64">
                  <c:v>-3.687492625933693E-3</c:v>
                </c:pt>
                <c:pt idx="65">
                  <c:v>-4.3322788857758461E-3</c:v>
                </c:pt>
                <c:pt idx="66">
                  <c:v>-4.8799445041078299E-3</c:v>
                </c:pt>
                <c:pt idx="67">
                  <c:v>-5.3220864787550384E-3</c:v>
                </c:pt>
                <c:pt idx="68">
                  <c:v>-5.6481812577736578E-3</c:v>
                </c:pt>
                <c:pt idx="69">
                  <c:v>-5.845474424612025E-3</c:v>
                </c:pt>
                <c:pt idx="70">
                  <c:v>-5.8991723459538388E-3</c:v>
                </c:pt>
                <c:pt idx="71">
                  <c:v>-5.7920003014656461E-3</c:v>
                </c:pt>
                <c:pt idx="72">
                  <c:v>-5.5027949084515649E-3</c:v>
                </c:pt>
                <c:pt idx="73">
                  <c:v>-5.004649362045567E-3</c:v>
                </c:pt>
                <c:pt idx="74">
                  <c:v>-4.2631661413015968E-3</c:v>
                </c:pt>
                <c:pt idx="75">
                  <c:v>-3.2350678671394665E-3</c:v>
                </c:pt>
                <c:pt idx="76">
                  <c:v>-1.8695347164702516E-3</c:v>
                </c:pt>
                <c:pt idx="77">
                  <c:v>-1.2341667750204058E-4</c:v>
                </c:pt>
                <c:pt idx="78">
                  <c:v>1.9648160421139758E-3</c:v>
                </c:pt>
                <c:pt idx="79">
                  <c:v>4.0583119325529431E-3</c:v>
                </c:pt>
                <c:pt idx="80">
                  <c:v>5.4784565352978629E-3</c:v>
                </c:pt>
                <c:pt idx="81">
                  <c:v>5.900860274993926E-3</c:v>
                </c:pt>
                <c:pt idx="82">
                  <c:v>5.5885088171189904E-3</c:v>
                </c:pt>
                <c:pt idx="83">
                  <c:v>4.8710622816809032E-3</c:v>
                </c:pt>
                <c:pt idx="84">
                  <c:v>3.9496899632686941E-3</c:v>
                </c:pt>
                <c:pt idx="85">
                  <c:v>2.9350332399237398E-3</c:v>
                </c:pt>
                <c:pt idx="86">
                  <c:v>1.8897783820261257E-3</c:v>
                </c:pt>
                <c:pt idx="87">
                  <c:v>8.5147972990764294E-4</c:v>
                </c:pt>
                <c:pt idx="88">
                  <c:v>-1.5596796777811358E-4</c:v>
                </c:pt>
                <c:pt idx="89">
                  <c:v>-1.1159352695658011E-3</c:v>
                </c:pt>
                <c:pt idx="90">
                  <c:v>-2.0153294503930811E-3</c:v>
                </c:pt>
                <c:pt idx="91">
                  <c:v>-2.8430328896236995E-3</c:v>
                </c:pt>
                <c:pt idx="92">
                  <c:v>-3.5896910336754174E-3</c:v>
                </c:pt>
                <c:pt idx="93">
                  <c:v>-4.2475122330153554E-3</c:v>
                </c:pt>
                <c:pt idx="94">
                  <c:v>-4.8092681344459572E-3</c:v>
                </c:pt>
                <c:pt idx="95">
                  <c:v>-5.2667942391685652E-3</c:v>
                </c:pt>
                <c:pt idx="96">
                  <c:v>-5.6098889856846124E-3</c:v>
                </c:pt>
                <c:pt idx="97">
                  <c:v>-5.8260957221588439E-3</c:v>
                </c:pt>
                <c:pt idx="98">
                  <c:v>-5.9009109778044916E-3</c:v>
                </c:pt>
                <c:pt idx="99">
                  <c:v>-5.8174734728258012E-3</c:v>
                </c:pt>
                <c:pt idx="100">
                  <c:v>-5.5552751007139399E-3</c:v>
                </c:pt>
                <c:pt idx="101">
                  <c:v>-5.0883248283411725E-3</c:v>
                </c:pt>
                <c:pt idx="102">
                  <c:v>-4.3833740537695034E-3</c:v>
                </c:pt>
                <c:pt idx="103">
                  <c:v>-3.3984295855085849E-3</c:v>
                </c:pt>
                <c:pt idx="104">
                  <c:v>-2.0833530972059261E-3</c:v>
                </c:pt>
                <c:pt idx="105">
                  <c:v>-3.9170370370826589E-4</c:v>
                </c:pt>
                <c:pt idx="106">
                  <c:v>1.6588986420308922E-3</c:v>
                </c:pt>
                <c:pt idx="107">
                  <c:v>3.7891949045146807E-3</c:v>
                </c:pt>
                <c:pt idx="108">
                  <c:v>5.3402518204543337E-3</c:v>
                </c:pt>
                <c:pt idx="109">
                  <c:v>5.8947359512165395E-3</c:v>
                </c:pt>
                <c:pt idx="110">
                  <c:v>5.6629188788097171E-3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3C-4C22-B07D-B27B70BAB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905464"/>
        <c:axId val="1"/>
      </c:scatterChart>
      <c:valAx>
        <c:axId val="83790546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77858786170251"/>
              <c:y val="0.85286217969347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925925925925923E-2"/>
              <c:y val="0.386921553061997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905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833398140047305"/>
          <c:y val="0.92915645762263366"/>
          <c:w val="0.19598797835455756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residuals from LiTE fit</a:t>
            </a:r>
          </a:p>
        </c:rich>
      </c:tx>
      <c:layout>
        <c:manualLayout>
          <c:xMode val="edge"/>
          <c:yMode val="edge"/>
          <c:x val="0.31530139103554866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55795981452859"/>
          <c:y val="0.13661238636757803"/>
          <c:w val="0.81298299845440491"/>
          <c:h val="0.6639361977464293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4'!$D$21:$D$76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46932</c:v>
                </c:pt>
                <c:pt idx="102">
                  <c:v>46932</c:v>
                </c:pt>
                <c:pt idx="103">
                  <c:v>46932</c:v>
                </c:pt>
                <c:pt idx="104">
                  <c:v>46934.5</c:v>
                </c:pt>
                <c:pt idx="105">
                  <c:v>46934.5</c:v>
                </c:pt>
                <c:pt idx="106">
                  <c:v>46934.5</c:v>
                </c:pt>
                <c:pt idx="107">
                  <c:v>46944.5</c:v>
                </c:pt>
                <c:pt idx="108">
                  <c:v>47053</c:v>
                </c:pt>
                <c:pt idx="109">
                  <c:v>47053</c:v>
                </c:pt>
                <c:pt idx="110">
                  <c:v>47065.5</c:v>
                </c:pt>
                <c:pt idx="111">
                  <c:v>47065.5</c:v>
                </c:pt>
                <c:pt idx="112">
                  <c:v>47124.5</c:v>
                </c:pt>
                <c:pt idx="113">
                  <c:v>47124.5</c:v>
                </c:pt>
                <c:pt idx="114">
                  <c:v>48052</c:v>
                </c:pt>
                <c:pt idx="115">
                  <c:v>48052</c:v>
                </c:pt>
                <c:pt idx="116">
                  <c:v>48052</c:v>
                </c:pt>
                <c:pt idx="117">
                  <c:v>48054.5</c:v>
                </c:pt>
                <c:pt idx="118">
                  <c:v>48054.5</c:v>
                </c:pt>
                <c:pt idx="119">
                  <c:v>48054.5</c:v>
                </c:pt>
                <c:pt idx="120">
                  <c:v>48055</c:v>
                </c:pt>
                <c:pt idx="121">
                  <c:v>48055</c:v>
                </c:pt>
                <c:pt idx="122">
                  <c:v>48055</c:v>
                </c:pt>
                <c:pt idx="123">
                  <c:v>48692.5</c:v>
                </c:pt>
                <c:pt idx="124">
                  <c:v>48700</c:v>
                </c:pt>
                <c:pt idx="125">
                  <c:v>48700</c:v>
                </c:pt>
                <c:pt idx="126">
                  <c:v>48707.5</c:v>
                </c:pt>
                <c:pt idx="127">
                  <c:v>48707.5</c:v>
                </c:pt>
                <c:pt idx="128">
                  <c:v>48725.5</c:v>
                </c:pt>
                <c:pt idx="129">
                  <c:v>48725.5</c:v>
                </c:pt>
                <c:pt idx="130">
                  <c:v>48741</c:v>
                </c:pt>
                <c:pt idx="131">
                  <c:v>48774.5</c:v>
                </c:pt>
                <c:pt idx="132">
                  <c:v>48774.5</c:v>
                </c:pt>
                <c:pt idx="133">
                  <c:v>48926.5</c:v>
                </c:pt>
                <c:pt idx="134">
                  <c:v>50637.5</c:v>
                </c:pt>
                <c:pt idx="135">
                  <c:v>50660.5</c:v>
                </c:pt>
                <c:pt idx="136">
                  <c:v>50661</c:v>
                </c:pt>
                <c:pt idx="137">
                  <c:v>50679</c:v>
                </c:pt>
                <c:pt idx="138">
                  <c:v>50702</c:v>
                </c:pt>
                <c:pt idx="139">
                  <c:v>50717</c:v>
                </c:pt>
                <c:pt idx="140">
                  <c:v>50717.5</c:v>
                </c:pt>
                <c:pt idx="141">
                  <c:v>50776</c:v>
                </c:pt>
                <c:pt idx="142">
                  <c:v>50776.5</c:v>
                </c:pt>
                <c:pt idx="143">
                  <c:v>53526</c:v>
                </c:pt>
                <c:pt idx="144">
                  <c:v>53526</c:v>
                </c:pt>
                <c:pt idx="145">
                  <c:v>54369</c:v>
                </c:pt>
                <c:pt idx="146">
                  <c:v>54371.5</c:v>
                </c:pt>
                <c:pt idx="147">
                  <c:v>54403</c:v>
                </c:pt>
                <c:pt idx="148">
                  <c:v>54487</c:v>
                </c:pt>
                <c:pt idx="149">
                  <c:v>54500</c:v>
                </c:pt>
              </c:numCache>
            </c:numRef>
          </c:xVal>
          <c:yVal>
            <c:numRef>
              <c:f>'Active 4'!$AB$21:$AB$976</c:f>
              <c:numCache>
                <c:formatCode>General</c:formatCode>
                <c:ptCount val="956"/>
                <c:pt idx="0">
                  <c:v>0.17472438808186452</c:v>
                </c:pt>
                <c:pt idx="1">
                  <c:v>1.0587615647388013E-2</c:v>
                </c:pt>
                <c:pt idx="2">
                  <c:v>2.3238152817627884E-2</c:v>
                </c:pt>
                <c:pt idx="3">
                  <c:v>1.4913145370514764E-2</c:v>
                </c:pt>
                <c:pt idx="4">
                  <c:v>1.0858141064278208E-2</c:v>
                </c:pt>
                <c:pt idx="5">
                  <c:v>9.1882311166941837E-3</c:v>
                </c:pt>
                <c:pt idx="6">
                  <c:v>6.6796415341815385E-3</c:v>
                </c:pt>
                <c:pt idx="7">
                  <c:v>6.7404527976279802E-3</c:v>
                </c:pt>
                <c:pt idx="8">
                  <c:v>2.9382213915712355E-4</c:v>
                </c:pt>
                <c:pt idx="9">
                  <c:v>4.2627201458347967E-3</c:v>
                </c:pt>
                <c:pt idx="10">
                  <c:v>2.7694122668569833E-3</c:v>
                </c:pt>
                <c:pt idx="11">
                  <c:v>2.0383090308337373E-3</c:v>
                </c:pt>
                <c:pt idx="12">
                  <c:v>1.9880576109248772E-3</c:v>
                </c:pt>
                <c:pt idx="13">
                  <c:v>2.756937418053663E-3</c:v>
                </c:pt>
                <c:pt idx="14">
                  <c:v>-1.0832507654640836E-3</c:v>
                </c:pt>
                <c:pt idx="15">
                  <c:v>6.255865716231913E-4</c:v>
                </c:pt>
                <c:pt idx="16">
                  <c:v>-1.0564362859176858E-4</c:v>
                </c:pt>
                <c:pt idx="17">
                  <c:v>1.6210092362999862E-3</c:v>
                </c:pt>
                <c:pt idx="18">
                  <c:v>1.5476094751831304E-4</c:v>
                </c:pt>
                <c:pt idx="19">
                  <c:v>2.4235192092722747E-3</c:v>
                </c:pt>
                <c:pt idx="20">
                  <c:v>-2.0772290399670499E-4</c:v>
                </c:pt>
                <c:pt idx="21">
                  <c:v>-2.5610982982326633E-4</c:v>
                </c:pt>
                <c:pt idx="22">
                  <c:v>-1.2536434975265979E-3</c:v>
                </c:pt>
                <c:pt idx="23">
                  <c:v>2.1747009087795983E-3</c:v>
                </c:pt>
                <c:pt idx="24">
                  <c:v>1.342716257377672E-3</c:v>
                </c:pt>
                <c:pt idx="25">
                  <c:v>6.7379151593834645E-3</c:v>
                </c:pt>
                <c:pt idx="26">
                  <c:v>7.5712122496488805E-3</c:v>
                </c:pt>
                <c:pt idx="27">
                  <c:v>6.3711509074074919E-3</c:v>
                </c:pt>
                <c:pt idx="28">
                  <c:v>3.0061717950896086E-2</c:v>
                </c:pt>
                <c:pt idx="29">
                  <c:v>3.1043713722481665E-2</c:v>
                </c:pt>
                <c:pt idx="30">
                  <c:v>3.3921847647130896E-2</c:v>
                </c:pt>
                <c:pt idx="31">
                  <c:v>3.5752554842426718E-2</c:v>
                </c:pt>
                <c:pt idx="32">
                  <c:v>3.7935733630376695E-2</c:v>
                </c:pt>
                <c:pt idx="33">
                  <c:v>4.2105753128235231E-2</c:v>
                </c:pt>
                <c:pt idx="34">
                  <c:v>4.3774081390661274E-2</c:v>
                </c:pt>
                <c:pt idx="35">
                  <c:v>4.7878013223327465E-2</c:v>
                </c:pt>
                <c:pt idx="36">
                  <c:v>4.9976839489233829E-2</c:v>
                </c:pt>
                <c:pt idx="37">
                  <c:v>5.024965978777178E-2</c:v>
                </c:pt>
                <c:pt idx="38">
                  <c:v>5.1770801374703024E-2</c:v>
                </c:pt>
                <c:pt idx="39">
                  <c:v>5.3022523909668932E-2</c:v>
                </c:pt>
                <c:pt idx="40">
                  <c:v>5.0755974376681876E-2</c:v>
                </c:pt>
                <c:pt idx="41">
                  <c:v>5.2290477418992454E-2</c:v>
                </c:pt>
                <c:pt idx="42">
                  <c:v>5.1124977390415563E-2</c:v>
                </c:pt>
                <c:pt idx="43">
                  <c:v>5.2122733832152046E-2</c:v>
                </c:pt>
                <c:pt idx="44">
                  <c:v>5.5130880985616949E-2</c:v>
                </c:pt>
                <c:pt idx="45">
                  <c:v>5.5381307632631833E-2</c:v>
                </c:pt>
                <c:pt idx="46">
                  <c:v>5.6132494861225297E-2</c:v>
                </c:pt>
                <c:pt idx="47">
                  <c:v>5.6999131093147165E-2</c:v>
                </c:pt>
                <c:pt idx="48">
                  <c:v>5.5793757817886952E-2</c:v>
                </c:pt>
                <c:pt idx="49">
                  <c:v>5.7927070766705988E-2</c:v>
                </c:pt>
                <c:pt idx="50">
                  <c:v>5.7190963725885204E-2</c:v>
                </c:pt>
                <c:pt idx="51">
                  <c:v>5.9753467000653544E-2</c:v>
                </c:pt>
                <c:pt idx="52">
                  <c:v>6.1233447674928505E-2</c:v>
                </c:pt>
                <c:pt idx="53">
                  <c:v>6.0616867116903894E-2</c:v>
                </c:pt>
                <c:pt idx="54">
                  <c:v>5.8415643764340955E-2</c:v>
                </c:pt>
                <c:pt idx="55">
                  <c:v>6.1048895200937627E-2</c:v>
                </c:pt>
                <c:pt idx="56">
                  <c:v>5.9380167689029005E-2</c:v>
                </c:pt>
                <c:pt idx="57">
                  <c:v>6.063902524812205E-2</c:v>
                </c:pt>
                <c:pt idx="58">
                  <c:v>6.1139025242766945E-2</c:v>
                </c:pt>
                <c:pt idx="59">
                  <c:v>6.0972271743440776E-2</c:v>
                </c:pt>
                <c:pt idx="60">
                  <c:v>6.157096421080975E-2</c:v>
                </c:pt>
                <c:pt idx="61">
                  <c:v>6.1402097299559588E-2</c:v>
                </c:pt>
                <c:pt idx="62">
                  <c:v>6.2735342073590897E-2</c:v>
                </c:pt>
                <c:pt idx="63">
                  <c:v>6.1914340638921025E-2</c:v>
                </c:pt>
                <c:pt idx="64">
                  <c:v>6.3547575825631628E-2</c:v>
                </c:pt>
                <c:pt idx="65">
                  <c:v>5.9397566939897659E-2</c:v>
                </c:pt>
                <c:pt idx="66">
                  <c:v>6.111752205079013E-2</c:v>
                </c:pt>
                <c:pt idx="67">
                  <c:v>6.4021512934762215E-2</c:v>
                </c:pt>
                <c:pt idx="68">
                  <c:v>6.6100959786810479E-2</c:v>
                </c:pt>
                <c:pt idx="69">
                  <c:v>6.4428894031923076E-2</c:v>
                </c:pt>
                <c:pt idx="70">
                  <c:v>6.576204679569006E-2</c:v>
                </c:pt>
                <c:pt idx="71">
                  <c:v>6.8740938168328894E-2</c:v>
                </c:pt>
                <c:pt idx="72">
                  <c:v>6.8973995680779276E-2</c:v>
                </c:pt>
                <c:pt idx="73">
                  <c:v>7.2601471362144121E-2</c:v>
                </c:pt>
                <c:pt idx="74">
                  <c:v>7.2073000368592072E-2</c:v>
                </c:pt>
                <c:pt idx="75">
                  <c:v>7.2839035129277432E-2</c:v>
                </c:pt>
                <c:pt idx="76">
                  <c:v>7.4683375120296394E-2</c:v>
                </c:pt>
                <c:pt idx="77">
                  <c:v>7.9781281531203535E-2</c:v>
                </c:pt>
                <c:pt idx="78">
                  <c:v>7.9025338837949585E-2</c:v>
                </c:pt>
                <c:pt idx="79">
                  <c:v>7.8661955569098135E-2</c:v>
                </c:pt>
                <c:pt idx="80">
                  <c:v>8.0289361452057062E-2</c:v>
                </c:pt>
                <c:pt idx="81">
                  <c:v>8.0289361452057062E-2</c:v>
                </c:pt>
                <c:pt idx="82">
                  <c:v>8.213466587763589E-2</c:v>
                </c:pt>
                <c:pt idx="83">
                  <c:v>8.4234665875517131E-2</c:v>
                </c:pt>
                <c:pt idx="84">
                  <c:v>8.6906583228900366E-2</c:v>
                </c:pt>
                <c:pt idx="85">
                  <c:v>8.7101338588560603E-2</c:v>
                </c:pt>
                <c:pt idx="86">
                  <c:v>8.6733670598673054E-2</c:v>
                </c:pt>
                <c:pt idx="87">
                  <c:v>8.7041940696216055E-2</c:v>
                </c:pt>
                <c:pt idx="88">
                  <c:v>8.6816874894283719E-2</c:v>
                </c:pt>
                <c:pt idx="89">
                  <c:v>8.7146094787139111E-2</c:v>
                </c:pt>
                <c:pt idx="90">
                  <c:v>8.6178403756216604E-2</c:v>
                </c:pt>
                <c:pt idx="91">
                  <c:v>9.0419438388164394E-2</c:v>
                </c:pt>
                <c:pt idx="92">
                  <c:v>9.185856498622634E-2</c:v>
                </c:pt>
                <c:pt idx="93">
                  <c:v>9.3882373285545953E-2</c:v>
                </c:pt>
                <c:pt idx="94">
                  <c:v>9.4022373282009256E-2</c:v>
                </c:pt>
                <c:pt idx="95">
                  <c:v>9.5522373287771814E-2</c:v>
                </c:pt>
                <c:pt idx="96">
                  <c:v>9.5086567093030122E-2</c:v>
                </c:pt>
                <c:pt idx="97">
                  <c:v>9.555656709207086E-2</c:v>
                </c:pt>
                <c:pt idx="98">
                  <c:v>9.561656709783109E-2</c:v>
                </c:pt>
                <c:pt idx="99">
                  <c:v>9.5229379229610153E-2</c:v>
                </c:pt>
                <c:pt idx="100">
                  <c:v>9.5519379233198073E-2</c:v>
                </c:pt>
                <c:pt idx="101">
                  <c:v>9.4868216367966066E-2</c:v>
                </c:pt>
                <c:pt idx="102">
                  <c:v>9.4948216365945096E-2</c:v>
                </c:pt>
                <c:pt idx="103">
                  <c:v>9.5138216364783271E-2</c:v>
                </c:pt>
                <c:pt idx="104">
                  <c:v>9.3429662268436728E-2</c:v>
                </c:pt>
                <c:pt idx="105">
                  <c:v>9.3529662265910515E-2</c:v>
                </c:pt>
                <c:pt idx="106">
                  <c:v>9.4199662267174786E-2</c:v>
                </c:pt>
                <c:pt idx="107">
                  <c:v>9.4205480274114808E-2</c:v>
                </c:pt>
                <c:pt idx="108">
                  <c:v>9.5856357905733963E-2</c:v>
                </c:pt>
                <c:pt idx="109">
                  <c:v>9.6676357906846894E-2</c:v>
                </c:pt>
                <c:pt idx="110">
                  <c:v>9.5004530730240525E-2</c:v>
                </c:pt>
                <c:pt idx="111">
                  <c:v>9.5534530727765535E-2</c:v>
                </c:pt>
                <c:pt idx="112">
                  <c:v>9.5500511872797456E-2</c:v>
                </c:pt>
                <c:pt idx="113">
                  <c:v>9.5610511873656601E-2</c:v>
                </c:pt>
                <c:pt idx="114">
                  <c:v>0.10127823567279666</c:v>
                </c:pt>
                <c:pt idx="115">
                  <c:v>0.10193823567067557</c:v>
                </c:pt>
                <c:pt idx="116">
                  <c:v>0.10199823566915985</c:v>
                </c:pt>
                <c:pt idx="117">
                  <c:v>0.10113217782558162</c:v>
                </c:pt>
                <c:pt idx="118">
                  <c:v>0.10152217782664333</c:v>
                </c:pt>
                <c:pt idx="119">
                  <c:v>0.1023421778204803</c:v>
                </c:pt>
                <c:pt idx="120">
                  <c:v>0.10064496704654879</c:v>
                </c:pt>
                <c:pt idx="121">
                  <c:v>0.10147496705104708</c:v>
                </c:pt>
                <c:pt idx="122">
                  <c:v>0.1015149670500366</c:v>
                </c:pt>
                <c:pt idx="123">
                  <c:v>0.10493125288570644</c:v>
                </c:pt>
                <c:pt idx="124">
                  <c:v>0.1052679315990698</c:v>
                </c:pt>
                <c:pt idx="125">
                  <c:v>0.10592793160422467</c:v>
                </c:pt>
                <c:pt idx="126">
                  <c:v>0.10456466147245239</c:v>
                </c:pt>
                <c:pt idx="127">
                  <c:v>0.1052146614742219</c:v>
                </c:pt>
                <c:pt idx="128">
                  <c:v>0.10541702088078413</c:v>
                </c:pt>
                <c:pt idx="129">
                  <c:v>0.10544702088366424</c:v>
                </c:pt>
                <c:pt idx="130">
                  <c:v>0.10626400846289323</c:v>
                </c:pt>
                <c:pt idx="131">
                  <c:v>0.10550435829399731</c:v>
                </c:pt>
                <c:pt idx="132">
                  <c:v>0.10577435829809047</c:v>
                </c:pt>
                <c:pt idx="133">
                  <c:v>0.10644097450455259</c:v>
                </c:pt>
                <c:pt idx="134">
                  <c:v>0.12117766554807248</c:v>
                </c:pt>
                <c:pt idx="135">
                  <c:v>0.11962574849822701</c:v>
                </c:pt>
                <c:pt idx="136">
                  <c:v>0.11905940411465372</c:v>
                </c:pt>
                <c:pt idx="137">
                  <c:v>0.12067105169335876</c:v>
                </c:pt>
                <c:pt idx="138">
                  <c:v>0.12131939633889365</c:v>
                </c:pt>
                <c:pt idx="139">
                  <c:v>0.12192926288486003</c:v>
                </c:pt>
                <c:pt idx="140">
                  <c:v>0.12106292613716903</c:v>
                </c:pt>
                <c:pt idx="141">
                  <c:v>0.12200197799061607</c:v>
                </c:pt>
                <c:pt idx="142">
                  <c:v>0.12293564890127047</c:v>
                </c:pt>
                <c:pt idx="143">
                  <c:v>0.14232505208641508</c:v>
                </c:pt>
                <c:pt idx="144">
                  <c:v>0.14348405183121779</c:v>
                </c:pt>
                <c:pt idx="145">
                  <c:v>0.15223735983522402</c:v>
                </c:pt>
                <c:pt idx="146">
                  <c:v>0.15360641995467533</c:v>
                </c:pt>
                <c:pt idx="147">
                  <c:v>0.15563656953786076</c:v>
                </c:pt>
                <c:pt idx="148">
                  <c:v>0.15361689269566506</c:v>
                </c:pt>
                <c:pt idx="149">
                  <c:v>0.15239597980679936</c:v>
                </c:pt>
                <c:pt idx="885">
                  <c:v>-9999</c:v>
                </c:pt>
                <c:pt idx="886">
                  <c:v>-9999</c:v>
                </c:pt>
                <c:pt idx="887">
                  <c:v>-9999</c:v>
                </c:pt>
                <c:pt idx="888">
                  <c:v>-9999</c:v>
                </c:pt>
                <c:pt idx="889">
                  <c:v>-9999</c:v>
                </c:pt>
                <c:pt idx="890">
                  <c:v>-9999</c:v>
                </c:pt>
                <c:pt idx="891">
                  <c:v>-9999</c:v>
                </c:pt>
                <c:pt idx="892">
                  <c:v>-9999</c:v>
                </c:pt>
                <c:pt idx="893">
                  <c:v>-9999</c:v>
                </c:pt>
                <c:pt idx="894">
                  <c:v>-9999</c:v>
                </c:pt>
                <c:pt idx="895">
                  <c:v>-9999</c:v>
                </c:pt>
                <c:pt idx="896">
                  <c:v>-9999</c:v>
                </c:pt>
                <c:pt idx="897">
                  <c:v>-9999</c:v>
                </c:pt>
                <c:pt idx="898">
                  <c:v>-9999</c:v>
                </c:pt>
                <c:pt idx="899">
                  <c:v>-9999</c:v>
                </c:pt>
                <c:pt idx="900">
                  <c:v>-9999</c:v>
                </c:pt>
                <c:pt idx="901">
                  <c:v>-9999</c:v>
                </c:pt>
                <c:pt idx="902">
                  <c:v>-9999</c:v>
                </c:pt>
                <c:pt idx="903">
                  <c:v>-9999</c:v>
                </c:pt>
                <c:pt idx="904">
                  <c:v>-9999</c:v>
                </c:pt>
                <c:pt idx="905">
                  <c:v>-9999</c:v>
                </c:pt>
                <c:pt idx="906">
                  <c:v>-9999</c:v>
                </c:pt>
                <c:pt idx="907">
                  <c:v>-9999</c:v>
                </c:pt>
                <c:pt idx="908">
                  <c:v>-9999</c:v>
                </c:pt>
                <c:pt idx="909">
                  <c:v>-9999</c:v>
                </c:pt>
                <c:pt idx="910">
                  <c:v>-9999</c:v>
                </c:pt>
                <c:pt idx="911">
                  <c:v>-9999</c:v>
                </c:pt>
                <c:pt idx="912">
                  <c:v>-9999</c:v>
                </c:pt>
                <c:pt idx="913">
                  <c:v>-9999</c:v>
                </c:pt>
                <c:pt idx="914">
                  <c:v>-9999</c:v>
                </c:pt>
                <c:pt idx="915">
                  <c:v>-9999</c:v>
                </c:pt>
                <c:pt idx="916">
                  <c:v>-9999</c:v>
                </c:pt>
                <c:pt idx="917">
                  <c:v>-9999</c:v>
                </c:pt>
                <c:pt idx="918">
                  <c:v>-9999</c:v>
                </c:pt>
                <c:pt idx="919">
                  <c:v>-9999</c:v>
                </c:pt>
                <c:pt idx="920">
                  <c:v>-9999</c:v>
                </c:pt>
                <c:pt idx="921">
                  <c:v>-9999</c:v>
                </c:pt>
                <c:pt idx="922">
                  <c:v>-9999</c:v>
                </c:pt>
                <c:pt idx="923">
                  <c:v>-9999</c:v>
                </c:pt>
                <c:pt idx="924">
                  <c:v>-9999</c:v>
                </c:pt>
                <c:pt idx="925">
                  <c:v>-9999</c:v>
                </c:pt>
                <c:pt idx="926">
                  <c:v>-9999</c:v>
                </c:pt>
                <c:pt idx="927">
                  <c:v>-9999</c:v>
                </c:pt>
                <c:pt idx="928">
                  <c:v>-9999</c:v>
                </c:pt>
                <c:pt idx="929">
                  <c:v>-9999</c:v>
                </c:pt>
                <c:pt idx="930">
                  <c:v>-9999</c:v>
                </c:pt>
                <c:pt idx="931">
                  <c:v>-9999</c:v>
                </c:pt>
                <c:pt idx="932">
                  <c:v>-9999</c:v>
                </c:pt>
                <c:pt idx="933">
                  <c:v>-9999</c:v>
                </c:pt>
                <c:pt idx="934">
                  <c:v>-9999</c:v>
                </c:pt>
                <c:pt idx="935">
                  <c:v>-9999</c:v>
                </c:pt>
                <c:pt idx="936">
                  <c:v>-9999</c:v>
                </c:pt>
                <c:pt idx="937">
                  <c:v>-9999</c:v>
                </c:pt>
                <c:pt idx="938">
                  <c:v>-9999</c:v>
                </c:pt>
                <c:pt idx="939">
                  <c:v>-9999</c:v>
                </c:pt>
                <c:pt idx="940">
                  <c:v>-9999</c:v>
                </c:pt>
                <c:pt idx="941">
                  <c:v>-9999</c:v>
                </c:pt>
                <c:pt idx="942">
                  <c:v>-9999</c:v>
                </c:pt>
                <c:pt idx="943">
                  <c:v>-9999</c:v>
                </c:pt>
                <c:pt idx="944">
                  <c:v>-9999</c:v>
                </c:pt>
                <c:pt idx="945">
                  <c:v>-9999</c:v>
                </c:pt>
                <c:pt idx="946">
                  <c:v>-9999</c:v>
                </c:pt>
                <c:pt idx="947">
                  <c:v>-9999</c:v>
                </c:pt>
                <c:pt idx="948">
                  <c:v>-9999</c:v>
                </c:pt>
                <c:pt idx="949">
                  <c:v>-9999</c:v>
                </c:pt>
                <c:pt idx="950">
                  <c:v>-9999</c:v>
                </c:pt>
                <c:pt idx="951">
                  <c:v>-9999</c:v>
                </c:pt>
                <c:pt idx="952">
                  <c:v>-9999</c:v>
                </c:pt>
                <c:pt idx="953">
                  <c:v>-9999</c:v>
                </c:pt>
                <c:pt idx="954">
                  <c:v>-9999</c:v>
                </c:pt>
                <c:pt idx="955">
                  <c:v>-9999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37-4FA9-AD1F-417C2A6710FE}"/>
            </c:ext>
          </c:extLst>
        </c:ser>
        <c:ser>
          <c:idx val="8"/>
          <c:order val="1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4'!$AY$2:$AY$112</c:f>
              <c:numCache>
                <c:formatCode>General</c:formatCode>
                <c:ptCount val="111"/>
                <c:pt idx="0">
                  <c:v>0.21417489980078572</c:v>
                </c:pt>
                <c:pt idx="1">
                  <c:v>0.2076089201286189</c:v>
                </c:pt>
                <c:pt idx="2">
                  <c:v>0.20114582668563391</c:v>
                </c:pt>
                <c:pt idx="3">
                  <c:v>0.19478561947183079</c:v>
                </c:pt>
                <c:pt idx="4">
                  <c:v>0.18852829848720953</c:v>
                </c:pt>
                <c:pt idx="5">
                  <c:v>0.18237386373177017</c:v>
                </c:pt>
                <c:pt idx="6">
                  <c:v>0.17632231520551261</c:v>
                </c:pt>
                <c:pt idx="7">
                  <c:v>0.17037365290843695</c:v>
                </c:pt>
                <c:pt idx="8">
                  <c:v>0.16452787684054315</c:v>
                </c:pt>
                <c:pt idx="9">
                  <c:v>0.15878498700183119</c:v>
                </c:pt>
                <c:pt idx="10">
                  <c:v>0.15314498339230112</c:v>
                </c:pt>
                <c:pt idx="11">
                  <c:v>0.14760786601195289</c:v>
                </c:pt>
                <c:pt idx="12">
                  <c:v>0.14217363486078655</c:v>
                </c:pt>
                <c:pt idx="13">
                  <c:v>0.13684228993880204</c:v>
                </c:pt>
                <c:pt idx="14">
                  <c:v>0.1316138312459994</c:v>
                </c:pt>
                <c:pt idx="15">
                  <c:v>0.12648825878237863</c:v>
                </c:pt>
                <c:pt idx="16">
                  <c:v>0.12146557254793972</c:v>
                </c:pt>
                <c:pt idx="17">
                  <c:v>0.11654577254268265</c:v>
                </c:pt>
                <c:pt idx="18">
                  <c:v>0.11172885876660747</c:v>
                </c:pt>
                <c:pt idx="19">
                  <c:v>0.10701483121971414</c:v>
                </c:pt>
                <c:pt idx="20">
                  <c:v>0.10240368990200266</c:v>
                </c:pt>
                <c:pt idx="21">
                  <c:v>9.789543481347307E-2</c:v>
                </c:pt>
                <c:pt idx="22">
                  <c:v>9.3490065954125318E-2</c:v>
                </c:pt>
                <c:pt idx="23">
                  <c:v>8.9187583323959443E-2</c:v>
                </c:pt>
                <c:pt idx="24">
                  <c:v>8.498798692297542E-2</c:v>
                </c:pt>
                <c:pt idx="25">
                  <c:v>8.0891276751173274E-2</c:v>
                </c:pt>
                <c:pt idx="26">
                  <c:v>7.689745280855298E-2</c:v>
                </c:pt>
                <c:pt idx="27">
                  <c:v>7.3006515095114549E-2</c:v>
                </c:pt>
                <c:pt idx="28">
                  <c:v>6.9218463610857969E-2</c:v>
                </c:pt>
                <c:pt idx="29">
                  <c:v>6.5533298355783254E-2</c:v>
                </c:pt>
                <c:pt idx="30">
                  <c:v>6.1951019329890403E-2</c:v>
                </c:pt>
                <c:pt idx="31">
                  <c:v>5.847162653317943E-2</c:v>
                </c:pt>
                <c:pt idx="32">
                  <c:v>5.5095119965650294E-2</c:v>
                </c:pt>
                <c:pt idx="33">
                  <c:v>5.1821499627303036E-2</c:v>
                </c:pt>
                <c:pt idx="34">
                  <c:v>4.8650765518137636E-2</c:v>
                </c:pt>
                <c:pt idx="35">
                  <c:v>4.55829176381541E-2</c:v>
                </c:pt>
                <c:pt idx="36">
                  <c:v>4.2617955987352421E-2</c:v>
                </c:pt>
                <c:pt idx="37">
                  <c:v>3.97558805657326E-2</c:v>
                </c:pt>
                <c:pt idx="38">
                  <c:v>3.699669137329465E-2</c:v>
                </c:pt>
                <c:pt idx="39">
                  <c:v>3.4340388410038558E-2</c:v>
                </c:pt>
                <c:pt idx="40">
                  <c:v>3.1786971675964323E-2</c:v>
                </c:pt>
                <c:pt idx="41">
                  <c:v>2.9336441171071957E-2</c:v>
                </c:pt>
                <c:pt idx="42">
                  <c:v>2.6988796895361451E-2</c:v>
                </c:pt>
                <c:pt idx="43">
                  <c:v>2.4744038848832806E-2</c:v>
                </c:pt>
                <c:pt idx="44">
                  <c:v>2.2602167031486022E-2</c:v>
                </c:pt>
                <c:pt idx="45">
                  <c:v>2.0563181443321102E-2</c:v>
                </c:pt>
                <c:pt idx="46">
                  <c:v>1.862708208433804E-2</c:v>
                </c:pt>
                <c:pt idx="47">
                  <c:v>1.6793868954536842E-2</c:v>
                </c:pt>
                <c:pt idx="48">
                  <c:v>1.5063542053917507E-2</c:v>
                </c:pt>
                <c:pt idx="49">
                  <c:v>1.3436101382480033E-2</c:v>
                </c:pt>
                <c:pt idx="50">
                  <c:v>1.1911546940224419E-2</c:v>
                </c:pt>
                <c:pt idx="51">
                  <c:v>1.0489878727150671E-2</c:v>
                </c:pt>
                <c:pt idx="52">
                  <c:v>9.171096743258781E-3</c:v>
                </c:pt>
                <c:pt idx="53">
                  <c:v>7.9552009885487523E-3</c:v>
                </c:pt>
                <c:pt idx="54">
                  <c:v>6.8421914630205881E-3</c:v>
                </c:pt>
                <c:pt idx="55">
                  <c:v>5.8320681666742839E-3</c:v>
                </c:pt>
                <c:pt idx="56">
                  <c:v>4.9248310995098424E-3</c:v>
                </c:pt>
                <c:pt idx="57">
                  <c:v>4.1204802615272618E-3</c:v>
                </c:pt>
                <c:pt idx="58">
                  <c:v>3.4190156527265439E-3</c:v>
                </c:pt>
                <c:pt idx="59">
                  <c:v>2.8204372731076869E-3</c:v>
                </c:pt>
                <c:pt idx="60">
                  <c:v>2.3247451226706922E-3</c:v>
                </c:pt>
                <c:pt idx="61">
                  <c:v>1.9319392014155593E-3</c:v>
                </c:pt>
                <c:pt idx="62">
                  <c:v>1.642019509342288E-3</c:v>
                </c:pt>
                <c:pt idx="63">
                  <c:v>1.4549860464508784E-3</c:v>
                </c:pt>
                <c:pt idx="64">
                  <c:v>1.3708388127413307E-3</c:v>
                </c:pt>
                <c:pt idx="65">
                  <c:v>1.3895778082136448E-3</c:v>
                </c:pt>
                <c:pt idx="66">
                  <c:v>1.5112030328678209E-3</c:v>
                </c:pt>
                <c:pt idx="67">
                  <c:v>1.7357144867038584E-3</c:v>
                </c:pt>
                <c:pt idx="68">
                  <c:v>2.0631121697217577E-3</c:v>
                </c:pt>
                <c:pt idx="69">
                  <c:v>2.4933960819215188E-3</c:v>
                </c:pt>
                <c:pt idx="70">
                  <c:v>3.0265662233031417E-3</c:v>
                </c:pt>
                <c:pt idx="71">
                  <c:v>3.6626225938666272E-3</c:v>
                </c:pt>
                <c:pt idx="72">
                  <c:v>4.4015651936119733E-3</c:v>
                </c:pt>
                <c:pt idx="73">
                  <c:v>5.2433940225391825E-3</c:v>
                </c:pt>
                <c:pt idx="74">
                  <c:v>6.1881090806482509E-3</c:v>
                </c:pt>
                <c:pt idx="75">
                  <c:v>7.2357103679391837E-3</c:v>
                </c:pt>
                <c:pt idx="76">
                  <c:v>8.3861978844119774E-3</c:v>
                </c:pt>
                <c:pt idx="77">
                  <c:v>9.6395716300666321E-3</c:v>
                </c:pt>
                <c:pt idx="78">
                  <c:v>1.0995831604903149E-2</c:v>
                </c:pt>
                <c:pt idx="79">
                  <c:v>1.2454977808921529E-2</c:v>
                </c:pt>
                <c:pt idx="80">
                  <c:v>1.4017010242121769E-2</c:v>
                </c:pt>
                <c:pt idx="81">
                  <c:v>1.5681928904503872E-2</c:v>
                </c:pt>
                <c:pt idx="82">
                  <c:v>1.7449733796067839E-2</c:v>
                </c:pt>
                <c:pt idx="83">
                  <c:v>1.9320424916813662E-2</c:v>
                </c:pt>
                <c:pt idx="84">
                  <c:v>2.1294002266741351E-2</c:v>
                </c:pt>
                <c:pt idx="85">
                  <c:v>2.3370465845850903E-2</c:v>
                </c:pt>
                <c:pt idx="86">
                  <c:v>2.5549815654142313E-2</c:v>
                </c:pt>
                <c:pt idx="87">
                  <c:v>2.7832051691615588E-2</c:v>
                </c:pt>
                <c:pt idx="88">
                  <c:v>3.021717395827072E-2</c:v>
                </c:pt>
                <c:pt idx="89">
                  <c:v>3.2705182454107723E-2</c:v>
                </c:pt>
                <c:pt idx="90">
                  <c:v>3.529607717912657E-2</c:v>
                </c:pt>
                <c:pt idx="91">
                  <c:v>3.7989858133327295E-2</c:v>
                </c:pt>
                <c:pt idx="92">
                  <c:v>4.0786525316709878E-2</c:v>
                </c:pt>
                <c:pt idx="93">
                  <c:v>4.3686078729274325E-2</c:v>
                </c:pt>
                <c:pt idx="94">
                  <c:v>4.6688518371020629E-2</c:v>
                </c:pt>
                <c:pt idx="95">
                  <c:v>4.9793844241948798E-2</c:v>
                </c:pt>
                <c:pt idx="96">
                  <c:v>5.3002056342058818E-2</c:v>
                </c:pt>
                <c:pt idx="97">
                  <c:v>5.6313154671350715E-2</c:v>
                </c:pt>
                <c:pt idx="98">
                  <c:v>5.9727139229824464E-2</c:v>
                </c:pt>
                <c:pt idx="99">
                  <c:v>6.324401001748009E-2</c:v>
                </c:pt>
                <c:pt idx="100">
                  <c:v>6.6863767034317553E-2</c:v>
                </c:pt>
                <c:pt idx="101">
                  <c:v>7.0586410280336909E-2</c:v>
                </c:pt>
                <c:pt idx="102">
                  <c:v>7.4411939755538101E-2</c:v>
                </c:pt>
                <c:pt idx="103">
                  <c:v>7.8340355459921157E-2</c:v>
                </c:pt>
                <c:pt idx="104">
                  <c:v>8.2371657393486092E-2</c:v>
                </c:pt>
                <c:pt idx="105">
                  <c:v>8.6505845556232863E-2</c:v>
                </c:pt>
                <c:pt idx="106">
                  <c:v>9.0742919948161499E-2</c:v>
                </c:pt>
                <c:pt idx="107">
                  <c:v>9.5082880569272027E-2</c:v>
                </c:pt>
                <c:pt idx="108">
                  <c:v>9.9525727419564392E-2</c:v>
                </c:pt>
                <c:pt idx="109">
                  <c:v>0.10407146049903862</c:v>
                </c:pt>
                <c:pt idx="110">
                  <c:v>0.10872007980769473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37-4FA9-AD1F-417C2A671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899232"/>
        <c:axId val="1"/>
      </c:scatterChart>
      <c:valAx>
        <c:axId val="83789923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95672333848531"/>
              <c:y val="0.8524613111885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04636785162288E-2"/>
              <c:y val="0.38524704903690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8992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20401854714065"/>
          <c:y val="0.92896433027838732"/>
          <c:w val="0.21792890262751158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-- O-C Diagr</a:t>
            </a:r>
          </a:p>
        </c:rich>
      </c:tx>
      <c:layout>
        <c:manualLayout>
          <c:xMode val="edge"/>
          <c:yMode val="edge"/>
          <c:x val="0.4065939193498248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481163291222258E-2"/>
          <c:y val="0.11085985097463033"/>
          <c:w val="0.89499496217157237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v>Y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Q_fit!$D$21:$D$68</c:f>
              <c:numCache>
                <c:formatCode>General</c:formatCode>
                <c:ptCount val="48"/>
                <c:pt idx="0">
                  <c:v>3.0005000000000002</c:v>
                </c:pt>
                <c:pt idx="1">
                  <c:v>3.0464500000000001</c:v>
                </c:pt>
                <c:pt idx="2">
                  <c:v>3.2091500000000002</c:v>
                </c:pt>
                <c:pt idx="3">
                  <c:v>3.3577499999999998</c:v>
                </c:pt>
                <c:pt idx="4">
                  <c:v>3.3731</c:v>
                </c:pt>
                <c:pt idx="5">
                  <c:v>3.4516</c:v>
                </c:pt>
                <c:pt idx="6">
                  <c:v>3.4746000000000001</c:v>
                </c:pt>
                <c:pt idx="7">
                  <c:v>3.5121000000000002</c:v>
                </c:pt>
                <c:pt idx="8">
                  <c:v>3.5686499999999999</c:v>
                </c:pt>
                <c:pt idx="9">
                  <c:v>3.5687000000000002</c:v>
                </c:pt>
                <c:pt idx="10">
                  <c:v>3.5691999999999999</c:v>
                </c:pt>
                <c:pt idx="11">
                  <c:v>3.5697000000000001</c:v>
                </c:pt>
                <c:pt idx="12">
                  <c:v>3.5871499999999998</c:v>
                </c:pt>
                <c:pt idx="13">
                  <c:v>3.5997499999999998</c:v>
                </c:pt>
                <c:pt idx="14">
                  <c:v>3.6728000000000001</c:v>
                </c:pt>
                <c:pt idx="15">
                  <c:v>3.6928000000000001</c:v>
                </c:pt>
                <c:pt idx="16">
                  <c:v>3.7459500000000001</c:v>
                </c:pt>
                <c:pt idx="17">
                  <c:v>3.7465000000000002</c:v>
                </c:pt>
                <c:pt idx="18">
                  <c:v>3.7696000000000001</c:v>
                </c:pt>
                <c:pt idx="19">
                  <c:v>3.7696499999999999</c:v>
                </c:pt>
                <c:pt idx="20">
                  <c:v>3.7757499999999999</c:v>
                </c:pt>
                <c:pt idx="21">
                  <c:v>3.7831999999999999</c:v>
                </c:pt>
                <c:pt idx="22">
                  <c:v>3.8351500000000001</c:v>
                </c:pt>
                <c:pt idx="23">
                  <c:v>3.8459500000000002</c:v>
                </c:pt>
                <c:pt idx="24">
                  <c:v>3.8466999999999998</c:v>
                </c:pt>
                <c:pt idx="25">
                  <c:v>3.8467500000000001</c:v>
                </c:pt>
                <c:pt idx="26">
                  <c:v>3.8479999999999999</c:v>
                </c:pt>
                <c:pt idx="27">
                  <c:v>3.8525999999999998</c:v>
                </c:pt>
                <c:pt idx="28">
                  <c:v>3.8525999999999998</c:v>
                </c:pt>
                <c:pt idx="29">
                  <c:v>3.8526500000000001</c:v>
                </c:pt>
                <c:pt idx="30">
                  <c:v>3.8534000000000002</c:v>
                </c:pt>
                <c:pt idx="31">
                  <c:v>3.8546499999999999</c:v>
                </c:pt>
                <c:pt idx="32">
                  <c:v>3.8546999999999998</c:v>
                </c:pt>
                <c:pt idx="33">
                  <c:v>3.8659500000000002</c:v>
                </c:pt>
                <c:pt idx="34">
                  <c:v>3.8660000000000001</c:v>
                </c:pt>
                <c:pt idx="35">
                  <c:v>3.8742000000000001</c:v>
                </c:pt>
                <c:pt idx="36">
                  <c:v>3.8803999999999998</c:v>
                </c:pt>
                <c:pt idx="37">
                  <c:v>3.9397500000000001</c:v>
                </c:pt>
                <c:pt idx="38">
                  <c:v>3.9459</c:v>
                </c:pt>
                <c:pt idx="39">
                  <c:v>3.95695</c:v>
                </c:pt>
                <c:pt idx="40">
                  <c:v>3.9569999999999999</c:v>
                </c:pt>
                <c:pt idx="41">
                  <c:v>4.0496999999999996</c:v>
                </c:pt>
                <c:pt idx="42">
                  <c:v>4.0497500000000004</c:v>
                </c:pt>
                <c:pt idx="43">
                  <c:v>4.1239999999999997</c:v>
                </c:pt>
                <c:pt idx="44">
                  <c:v>4.1368499999999999</c:v>
                </c:pt>
                <c:pt idx="45">
                  <c:v>4.1581999999999999</c:v>
                </c:pt>
                <c:pt idx="46">
                  <c:v>4.2113500000000004</c:v>
                </c:pt>
                <c:pt idx="47">
                  <c:v>4.3151999999999999</c:v>
                </c:pt>
              </c:numCache>
            </c:numRef>
          </c:xVal>
          <c:yVal>
            <c:numRef>
              <c:f>Q_fit!$E$21:$E$68</c:f>
              <c:numCache>
                <c:formatCode>General</c:formatCode>
                <c:ptCount val="48"/>
                <c:pt idx="0">
                  <c:v>3.3732900003087707E-2</c:v>
                </c:pt>
                <c:pt idx="1">
                  <c:v>3.5526409999874886E-2</c:v>
                </c:pt>
                <c:pt idx="2">
                  <c:v>3.8452070002676919E-2</c:v>
                </c:pt>
                <c:pt idx="3">
                  <c:v>3.9189950002764817E-2</c:v>
                </c:pt>
                <c:pt idx="4">
                  <c:v>4.3209980001847725E-2</c:v>
                </c:pt>
                <c:pt idx="5">
                  <c:v>4.4917883205926046E-2</c:v>
                </c:pt>
                <c:pt idx="6">
                  <c:v>4.508868000266375E-2</c:v>
                </c:pt>
                <c:pt idx="7">
                  <c:v>4.645617999631213E-2</c:v>
                </c:pt>
                <c:pt idx="8">
                  <c:v>4.7507170005701482E-2</c:v>
                </c:pt>
                <c:pt idx="9">
                  <c:v>4.5240460000059102E-2</c:v>
                </c:pt>
                <c:pt idx="10">
                  <c:v>4.6773360001679976E-2</c:v>
                </c:pt>
                <c:pt idx="11">
                  <c:v>4.560625999874901E-2</c:v>
                </c:pt>
                <c:pt idx="12">
                  <c:v>4.9124469995149411E-2</c:v>
                </c:pt>
                <c:pt idx="13">
                  <c:v>4.651354999805335E-2</c:v>
                </c:pt>
                <c:pt idx="14">
                  <c:v>4.9350240005878732E-2</c:v>
                </c:pt>
                <c:pt idx="15">
                  <c:v>4.9566240006242879E-2</c:v>
                </c:pt>
                <c:pt idx="16">
                  <c:v>5.0253510002221446E-2</c:v>
                </c:pt>
                <c:pt idx="17">
                  <c:v>5.1119700001436286E-2</c:v>
                </c:pt>
                <c:pt idx="18">
                  <c:v>4.9899680001544766E-2</c:v>
                </c:pt>
                <c:pt idx="19">
                  <c:v>5.2032970001164358E-2</c:v>
                </c:pt>
                <c:pt idx="20">
                  <c:v>5.1294349999807309E-2</c:v>
                </c:pt>
                <c:pt idx="21">
                  <c:v>5.3854559999308549E-2</c:v>
                </c:pt>
                <c:pt idx="22">
                  <c:v>5.5342870000458788E-2</c:v>
                </c:pt>
                <c:pt idx="23">
                  <c:v>5.4733509998186491E-2</c:v>
                </c:pt>
                <c:pt idx="24">
                  <c:v>5.2532860005158E-2</c:v>
                </c:pt>
                <c:pt idx="25">
                  <c:v>5.5166149999422487E-2</c:v>
                </c:pt>
                <c:pt idx="26">
                  <c:v>5.3498399996897206E-2</c:v>
                </c:pt>
                <c:pt idx="27">
                  <c:v>5.4761080005846452E-2</c:v>
                </c:pt>
                <c:pt idx="28">
                  <c:v>5.5261080000491347E-2</c:v>
                </c:pt>
                <c:pt idx="29">
                  <c:v>5.5094370000006165E-2</c:v>
                </c:pt>
                <c:pt idx="30">
                  <c:v>5.5693719994451385E-2</c:v>
                </c:pt>
                <c:pt idx="31">
                  <c:v>5.5525969997688662E-2</c:v>
                </c:pt>
                <c:pt idx="32">
                  <c:v>5.6859259995690081E-2</c:v>
                </c:pt>
                <c:pt idx="33">
                  <c:v>5.6049509999866132E-2</c:v>
                </c:pt>
                <c:pt idx="34">
                  <c:v>5.7682799997564871E-2</c:v>
                </c:pt>
                <c:pt idx="35">
                  <c:v>5.3542360001301859E-2</c:v>
                </c:pt>
                <c:pt idx="36">
                  <c:v>5.5270320001000073E-2</c:v>
                </c:pt>
                <c:pt idx="37">
                  <c:v>5.8285549996071495E-2</c:v>
                </c:pt>
                <c:pt idx="38">
                  <c:v>6.0380220005754381E-2</c:v>
                </c:pt>
                <c:pt idx="39">
                  <c:v>5.8737309998832643E-2</c:v>
                </c:pt>
                <c:pt idx="40">
                  <c:v>6.0070599996834062E-2</c:v>
                </c:pt>
                <c:pt idx="41">
                  <c:v>6.3390260002051946E-2</c:v>
                </c:pt>
                <c:pt idx="42">
                  <c:v>6.3623549998737872E-2</c:v>
                </c:pt>
                <c:pt idx="43">
                  <c:v>6.7659200001799036E-2</c:v>
                </c:pt>
                <c:pt idx="44">
                  <c:v>6.7214729999250267E-2</c:v>
                </c:pt>
                <c:pt idx="45">
                  <c:v>6.8129560000670608E-2</c:v>
                </c:pt>
                <c:pt idx="46">
                  <c:v>7.0396830000390764E-2</c:v>
                </c:pt>
                <c:pt idx="47">
                  <c:v>7.6560160006920341E-2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A2-4B4A-9F5F-09A5779A13FB}"/>
            </c:ext>
          </c:extLst>
        </c:ser>
        <c:ser>
          <c:idx val="1"/>
          <c:order val="1"/>
          <c:tx>
            <c:strRef>
              <c:f>Q_fit!$M$20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Q_fit!$D$21:$D$68</c:f>
              <c:numCache>
                <c:formatCode>General</c:formatCode>
                <c:ptCount val="48"/>
                <c:pt idx="0">
                  <c:v>3.0005000000000002</c:v>
                </c:pt>
                <c:pt idx="1">
                  <c:v>3.0464500000000001</c:v>
                </c:pt>
                <c:pt idx="2">
                  <c:v>3.2091500000000002</c:v>
                </c:pt>
                <c:pt idx="3">
                  <c:v>3.3577499999999998</c:v>
                </c:pt>
                <c:pt idx="4">
                  <c:v>3.3731</c:v>
                </c:pt>
                <c:pt idx="5">
                  <c:v>3.4516</c:v>
                </c:pt>
                <c:pt idx="6">
                  <c:v>3.4746000000000001</c:v>
                </c:pt>
                <c:pt idx="7">
                  <c:v>3.5121000000000002</c:v>
                </c:pt>
                <c:pt idx="8">
                  <c:v>3.5686499999999999</c:v>
                </c:pt>
                <c:pt idx="9">
                  <c:v>3.5687000000000002</c:v>
                </c:pt>
                <c:pt idx="10">
                  <c:v>3.5691999999999999</c:v>
                </c:pt>
                <c:pt idx="11">
                  <c:v>3.5697000000000001</c:v>
                </c:pt>
                <c:pt idx="12">
                  <c:v>3.5871499999999998</c:v>
                </c:pt>
                <c:pt idx="13">
                  <c:v>3.5997499999999998</c:v>
                </c:pt>
                <c:pt idx="14">
                  <c:v>3.6728000000000001</c:v>
                </c:pt>
                <c:pt idx="15">
                  <c:v>3.6928000000000001</c:v>
                </c:pt>
                <c:pt idx="16">
                  <c:v>3.7459500000000001</c:v>
                </c:pt>
                <c:pt idx="17">
                  <c:v>3.7465000000000002</c:v>
                </c:pt>
                <c:pt idx="18">
                  <c:v>3.7696000000000001</c:v>
                </c:pt>
                <c:pt idx="19">
                  <c:v>3.7696499999999999</c:v>
                </c:pt>
                <c:pt idx="20">
                  <c:v>3.7757499999999999</c:v>
                </c:pt>
                <c:pt idx="21">
                  <c:v>3.7831999999999999</c:v>
                </c:pt>
                <c:pt idx="22">
                  <c:v>3.8351500000000001</c:v>
                </c:pt>
                <c:pt idx="23">
                  <c:v>3.8459500000000002</c:v>
                </c:pt>
                <c:pt idx="24">
                  <c:v>3.8466999999999998</c:v>
                </c:pt>
                <c:pt idx="25">
                  <c:v>3.8467500000000001</c:v>
                </c:pt>
                <c:pt idx="26">
                  <c:v>3.8479999999999999</c:v>
                </c:pt>
                <c:pt idx="27">
                  <c:v>3.8525999999999998</c:v>
                </c:pt>
                <c:pt idx="28">
                  <c:v>3.8525999999999998</c:v>
                </c:pt>
                <c:pt idx="29">
                  <c:v>3.8526500000000001</c:v>
                </c:pt>
                <c:pt idx="30">
                  <c:v>3.8534000000000002</c:v>
                </c:pt>
                <c:pt idx="31">
                  <c:v>3.8546499999999999</c:v>
                </c:pt>
                <c:pt idx="32">
                  <c:v>3.8546999999999998</c:v>
                </c:pt>
                <c:pt idx="33">
                  <c:v>3.8659500000000002</c:v>
                </c:pt>
                <c:pt idx="34">
                  <c:v>3.8660000000000001</c:v>
                </c:pt>
                <c:pt idx="35">
                  <c:v>3.8742000000000001</c:v>
                </c:pt>
                <c:pt idx="36">
                  <c:v>3.8803999999999998</c:v>
                </c:pt>
                <c:pt idx="37">
                  <c:v>3.9397500000000001</c:v>
                </c:pt>
                <c:pt idx="38">
                  <c:v>3.9459</c:v>
                </c:pt>
                <c:pt idx="39">
                  <c:v>3.95695</c:v>
                </c:pt>
                <c:pt idx="40">
                  <c:v>3.9569999999999999</c:v>
                </c:pt>
                <c:pt idx="41">
                  <c:v>4.0496999999999996</c:v>
                </c:pt>
                <c:pt idx="42">
                  <c:v>4.0497500000000004</c:v>
                </c:pt>
                <c:pt idx="43">
                  <c:v>4.1239999999999997</c:v>
                </c:pt>
                <c:pt idx="44">
                  <c:v>4.1368499999999999</c:v>
                </c:pt>
                <c:pt idx="45">
                  <c:v>4.1581999999999999</c:v>
                </c:pt>
                <c:pt idx="46">
                  <c:v>4.2113500000000004</c:v>
                </c:pt>
                <c:pt idx="47">
                  <c:v>4.3151999999999999</c:v>
                </c:pt>
              </c:numCache>
            </c:numRef>
          </c:xVal>
          <c:yVal>
            <c:numRef>
              <c:f>Q_fit!$M$21:$M$68</c:f>
              <c:numCache>
                <c:formatCode>General</c:formatCode>
                <c:ptCount val="48"/>
                <c:pt idx="0">
                  <c:v>3.5588348709679529E-2</c:v>
                </c:pt>
                <c:pt idx="1">
                  <c:v>3.6028128699075651E-2</c:v>
                </c:pt>
                <c:pt idx="2">
                  <c:v>3.8153213119688723E-2</c:v>
                </c:pt>
                <c:pt idx="3">
                  <c:v>4.0868007313330096E-2</c:v>
                </c:pt>
                <c:pt idx="4">
                  <c:v>4.1190539640681062E-2</c:v>
                </c:pt>
                <c:pt idx="5">
                  <c:v>4.2963219203313835E-2</c:v>
                </c:pt>
                <c:pt idx="6">
                  <c:v>4.3521657138463787E-2</c:v>
                </c:pt>
                <c:pt idx="7">
                  <c:v>4.4470107946933263E-2</c:v>
                </c:pt>
                <c:pt idx="8">
                  <c:v>4.5989346013538546E-2</c:v>
                </c:pt>
                <c:pt idx="9">
                  <c:v>4.5990736626660034E-2</c:v>
                </c:pt>
                <c:pt idx="10">
                  <c:v>4.6004647358380918E-2</c:v>
                </c:pt>
                <c:pt idx="11">
                  <c:v>4.6018566454658238E-2</c:v>
                </c:pt>
                <c:pt idx="12">
                  <c:v>4.6509582932973664E-2</c:v>
                </c:pt>
                <c:pt idx="13">
                  <c:v>4.687046192669303E-2</c:v>
                </c:pt>
                <c:pt idx="14">
                  <c:v>4.9067370439442676E-2</c:v>
                </c:pt>
                <c:pt idx="15">
                  <c:v>4.9699984088786842E-2</c:v>
                </c:pt>
                <c:pt idx="16">
                  <c:v>5.1446196356677909E-2</c:v>
                </c:pt>
                <c:pt idx="17">
                  <c:v>5.1464760380424718E-2</c:v>
                </c:pt>
                <c:pt idx="18">
                  <c:v>5.2253588743146895E-2</c:v>
                </c:pt>
                <c:pt idx="19">
                  <c:v>5.225531552779375E-2</c:v>
                </c:pt>
                <c:pt idx="20">
                  <c:v>5.2466610847377609E-2</c:v>
                </c:pt>
                <c:pt idx="21">
                  <c:v>5.2726357008018282E-2</c:v>
                </c:pt>
                <c:pt idx="22">
                  <c:v>5.4589230279917217E-2</c:v>
                </c:pt>
                <c:pt idx="23">
                  <c:v>5.4987844430130189E-2</c:v>
                </c:pt>
                <c:pt idx="24">
                  <c:v>5.501567088428061E-2</c:v>
                </c:pt>
                <c:pt idx="25">
                  <c:v>5.5017526650388532E-2</c:v>
                </c:pt>
                <c:pt idx="26">
                  <c:v>5.506394798789413E-2</c:v>
                </c:pt>
                <c:pt idx="27">
                  <c:v>5.5235228690345056E-2</c:v>
                </c:pt>
                <c:pt idx="28">
                  <c:v>5.5235228690345056E-2</c:v>
                </c:pt>
                <c:pt idx="29">
                  <c:v>5.5237094326629571E-2</c:v>
                </c:pt>
                <c:pt idx="30">
                  <c:v>5.5265088908365484E-2</c:v>
                </c:pt>
                <c:pt idx="31">
                  <c:v>5.5311788367374382E-2</c:v>
                </c:pt>
                <c:pt idx="32">
                  <c:v>5.5313657433127078E-2</c:v>
                </c:pt>
                <c:pt idx="33">
                  <c:v>5.5736323915972025E-2</c:v>
                </c:pt>
                <c:pt idx="34">
                  <c:v>5.5738211885622418E-2</c:v>
                </c:pt>
                <c:pt idx="35">
                  <c:v>5.6048970632775613E-2</c:v>
                </c:pt>
                <c:pt idx="36">
                  <c:v>5.6285428138756838E-2</c:v>
                </c:pt>
                <c:pt idx="37">
                  <c:v>5.8614019499583864E-2</c:v>
                </c:pt>
                <c:pt idx="38">
                  <c:v>5.8862053044268642E-2</c:v>
                </c:pt>
                <c:pt idx="39">
                  <c:v>5.9310886346760711E-2</c:v>
                </c:pt>
                <c:pt idx="40">
                  <c:v>5.9312926551339157E-2</c:v>
                </c:pt>
                <c:pt idx="41">
                  <c:v>6.3239301498561801E-2</c:v>
                </c:pt>
                <c:pt idx="42">
                  <c:v>6.3241496865663244E-2</c:v>
                </c:pt>
                <c:pt idx="43">
                  <c:v>6.6593907763455612E-2</c:v>
                </c:pt>
                <c:pt idx="44">
                  <c:v>6.7192813121536382E-2</c:v>
                </c:pt>
                <c:pt idx="45">
                  <c:v>6.8200096653371317E-2</c:v>
                </c:pt>
                <c:pt idx="46">
                  <c:v>7.0773931933178297E-2</c:v>
                </c:pt>
                <c:pt idx="47">
                  <c:v>7.6075718084078675E-2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A2-4B4A-9F5F-09A5779A1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550272"/>
        <c:axId val="1"/>
      </c:scatterChart>
      <c:valAx>
        <c:axId val="556550272"/>
        <c:scaling>
          <c:orientation val="minMax"/>
          <c:max val="4"/>
          <c:min val="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7.0000000000000007E-2"/>
          <c:min val="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55027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379769836462751"/>
          <c:y val="0.93891497725680217"/>
          <c:w val="0.45177096452687004"/>
          <c:h val="0.98868873291291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198757763975155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4596273291926"/>
          <c:y val="0.14634168126798494"/>
          <c:w val="0.81366459627329191"/>
          <c:h val="0.631098500468185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(2)'!$H$21:$H$964</c:f>
              <c:numCache>
                <c:formatCode>General</c:formatCode>
                <c:ptCount val="944"/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D0-452A-BAAB-E975DA91F6AF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(2)'!$D$21:$D$964</c:f>
                <c:numCache>
                  <c:formatCode>General</c:formatCode>
                  <c:ptCount val="9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(2)'!$D$21:$D$964</c:f>
                <c:numCache>
                  <c:formatCode>General</c:formatCode>
                  <c:ptCount val="9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(2)'!$I$21:$I$964</c:f>
              <c:numCache>
                <c:formatCode>General</c:formatCode>
                <c:ptCount val="944"/>
                <c:pt idx="32">
                  <c:v>2.554074000363471E-2</c:v>
                </c:pt>
                <c:pt idx="33">
                  <c:v>9.6611600019969046E-3</c:v>
                </c:pt>
                <c:pt idx="34">
                  <c:v>6.5500969998538494E-2</c:v>
                </c:pt>
                <c:pt idx="36">
                  <c:v>3.5526409999874886E-2</c:v>
                </c:pt>
                <c:pt idx="37">
                  <c:v>3.8452070002676919E-2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D0-452A-BAAB-E975DA91F6AF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 (2)'!$D$21:$D$33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(2)'!$J$21:$J$964</c:f>
              <c:numCache>
                <c:formatCode>General</c:formatCode>
                <c:ptCount val="944"/>
                <c:pt idx="35">
                  <c:v>3.3732900003087707E-2</c:v>
                </c:pt>
                <c:pt idx="38">
                  <c:v>4.3209980001847725E-2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D0-452A-BAAB-E975DA91F6AF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(2)'!$K$21:$K$964</c:f>
              <c:numCache>
                <c:formatCode>General</c:formatCode>
                <c:ptCount val="944"/>
                <c:pt idx="39">
                  <c:v>4.4917883205926046E-2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D0-452A-BAAB-E975DA91F6AF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(2)'!$L$21:$L$964</c:f>
              <c:numCache>
                <c:formatCode>General</c:formatCode>
                <c:ptCount val="9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D0-452A-BAAB-E975DA91F6AF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(2)'!$M$21:$M$964</c:f>
              <c:numCache>
                <c:formatCode>General</c:formatCode>
                <c:ptCount val="9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D0-452A-BAAB-E975DA91F6AF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(2)'!$N$21:$N$964</c:f>
              <c:numCache>
                <c:formatCode>General</c:formatCode>
                <c:ptCount val="944"/>
                <c:pt idx="0">
                  <c:v>-2.830851999897277E-2</c:v>
                </c:pt>
                <c:pt idx="1">
                  <c:v>-4.3583459999354091E-2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-2.0719969994388521E-2</c:v>
                </c:pt>
                <c:pt idx="5">
                  <c:v>-2.7220620002481155E-2</c:v>
                </c:pt>
                <c:pt idx="6">
                  <c:v>-2.2954169995500706E-2</c:v>
                </c:pt>
                <c:pt idx="7">
                  <c:v>-7.3132189994794317E-2</c:v>
                </c:pt>
                <c:pt idx="8">
                  <c:v>-2.2365739998349454E-2</c:v>
                </c:pt>
                <c:pt idx="9">
                  <c:v>-2.6931909997074399E-2</c:v>
                </c:pt>
                <c:pt idx="10">
                  <c:v>2.7768090003519319E-2</c:v>
                </c:pt>
                <c:pt idx="11">
                  <c:v>-2.5232820000383072E-2</c:v>
                </c:pt>
                <c:pt idx="12">
                  <c:v>-1.790525000251364E-2</c:v>
                </c:pt>
                <c:pt idx="13">
                  <c:v>-2.4305899998580571E-2</c:v>
                </c:pt>
                <c:pt idx="14">
                  <c:v>-2.5772609995328821E-2</c:v>
                </c:pt>
                <c:pt idx="15">
                  <c:v>-2.3506160003307741E-2</c:v>
                </c:pt>
                <c:pt idx="16">
                  <c:v>-3.1392370001412928E-2</c:v>
                </c:pt>
                <c:pt idx="17">
                  <c:v>-2.7392629992391448E-2</c:v>
                </c:pt>
                <c:pt idx="18">
                  <c:v>6.88613400052418E-2</c:v>
                </c:pt>
                <c:pt idx="19">
                  <c:v>1.3258280006994028E-2</c:v>
                </c:pt>
                <c:pt idx="20">
                  <c:v>1.5507450007135049E-2</c:v>
                </c:pt>
                <c:pt idx="21">
                  <c:v>4.3934920002357103E-2</c:v>
                </c:pt>
                <c:pt idx="22">
                  <c:v>-2.8954529996553902E-2</c:v>
                </c:pt>
                <c:pt idx="23">
                  <c:v>-2.8954529996553902E-2</c:v>
                </c:pt>
                <c:pt idx="24">
                  <c:v>7.4902199994539842E-3</c:v>
                </c:pt>
                <c:pt idx="25">
                  <c:v>-1.5253340003255289E-2</c:v>
                </c:pt>
                <c:pt idx="26">
                  <c:v>0</c:v>
                </c:pt>
                <c:pt idx="27">
                  <c:v>-5.2662429996416904E-2</c:v>
                </c:pt>
                <c:pt idx="28">
                  <c:v>8.3692000043811277E-4</c:v>
                </c:pt>
                <c:pt idx="29">
                  <c:v>3.7302680000721011E-2</c:v>
                </c:pt>
                <c:pt idx="30">
                  <c:v>3.81355799981975E-2</c:v>
                </c:pt>
                <c:pt idx="31">
                  <c:v>3.6934930001734756E-2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1D0-452A-BAAB-E975DA91F6AF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(2)'!$O$21:$O$964</c:f>
              <c:numCache>
                <c:formatCode>General</c:formatCode>
                <c:ptCount val="9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D0-452A-BAAB-E975DA91F6AF}"/>
            </c:ext>
          </c:extLst>
        </c:ser>
        <c:ser>
          <c:idx val="8"/>
          <c:order val="8"/>
          <c:tx>
            <c:strRef>
              <c:f>'A (2)'!$V$1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(2)'!$U$2:$U$17</c:f>
              <c:numCache>
                <c:formatCode>General</c:formatCode>
                <c:ptCount val="16"/>
                <c:pt idx="0">
                  <c:v>30000</c:v>
                </c:pt>
                <c:pt idx="1">
                  <c:v>31000</c:v>
                </c:pt>
                <c:pt idx="2">
                  <c:v>32000</c:v>
                </c:pt>
                <c:pt idx="3">
                  <c:v>33000</c:v>
                </c:pt>
                <c:pt idx="4">
                  <c:v>34000</c:v>
                </c:pt>
                <c:pt idx="5">
                  <c:v>35000</c:v>
                </c:pt>
                <c:pt idx="6">
                  <c:v>36000</c:v>
                </c:pt>
                <c:pt idx="7">
                  <c:v>37000</c:v>
                </c:pt>
                <c:pt idx="8">
                  <c:v>38000</c:v>
                </c:pt>
                <c:pt idx="9">
                  <c:v>39000</c:v>
                </c:pt>
                <c:pt idx="10">
                  <c:v>40000</c:v>
                </c:pt>
                <c:pt idx="11">
                  <c:v>41000</c:v>
                </c:pt>
                <c:pt idx="12">
                  <c:v>42000</c:v>
                </c:pt>
                <c:pt idx="13">
                  <c:v>43000</c:v>
                </c:pt>
                <c:pt idx="14">
                  <c:v>44000</c:v>
                </c:pt>
                <c:pt idx="15">
                  <c:v>45000</c:v>
                </c:pt>
              </c:numCache>
            </c:numRef>
          </c:xVal>
          <c:yVal>
            <c:numRef>
              <c:f>'A (2)'!$V$2:$V$17</c:f>
              <c:numCache>
                <c:formatCode>General</c:formatCode>
                <c:ptCount val="16"/>
                <c:pt idx="0">
                  <c:v>3.53366465426799E-2</c:v>
                </c:pt>
                <c:pt idx="1">
                  <c:v>3.6512708553147338E-2</c:v>
                </c:pt>
                <c:pt idx="2">
                  <c:v>3.8001036002662442E-2</c:v>
                </c:pt>
                <c:pt idx="3">
                  <c:v>3.9801628891225321E-2</c:v>
                </c:pt>
                <c:pt idx="4">
                  <c:v>4.1914487218835811E-2</c:v>
                </c:pt>
                <c:pt idx="5">
                  <c:v>4.4339610985494021E-2</c:v>
                </c:pt>
                <c:pt idx="6">
                  <c:v>4.707700019119998E-2</c:v>
                </c:pt>
                <c:pt idx="7">
                  <c:v>5.0126654835953577E-2</c:v>
                </c:pt>
                <c:pt idx="8">
                  <c:v>5.348857491975495E-2</c:v>
                </c:pt>
                <c:pt idx="9">
                  <c:v>5.7162760442603933E-2</c:v>
                </c:pt>
                <c:pt idx="10">
                  <c:v>6.1149211404500609E-2</c:v>
                </c:pt>
                <c:pt idx="11">
                  <c:v>6.5447927805445033E-2</c:v>
                </c:pt>
                <c:pt idx="12">
                  <c:v>7.0058909645437123E-2</c:v>
                </c:pt>
                <c:pt idx="13">
                  <c:v>7.4982156924476989E-2</c:v>
                </c:pt>
                <c:pt idx="14">
                  <c:v>8.0217669642564465E-2</c:v>
                </c:pt>
                <c:pt idx="15">
                  <c:v>8.5765447799699607E-2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D0-452A-BAAB-E975DA91F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500560"/>
        <c:axId val="1"/>
      </c:scatterChart>
      <c:valAx>
        <c:axId val="766500560"/>
        <c:scaling>
          <c:orientation val="minMax"/>
          <c:max val="40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9192546583847"/>
              <c:y val="0.83841591447410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89440993788817E-2"/>
              <c:y val="0.368903079188272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5005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024844720496894"/>
          <c:y val="0.92073298764483702"/>
          <c:w val="0.98913043478260876"/>
          <c:h val="0.981708597400934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18.  EM Lac - [38259.5444, 0.38913342]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1'!$G$21:$G$983</c:f>
              <c:numCache>
                <c:formatCode>General</c:formatCode>
                <c:ptCount val="963"/>
                <c:pt idx="0">
                  <c:v>-2.3308520001592115E-2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8">
                  <c:v>7.4902199994539842E-3</c:v>
                </c:pt>
                <c:pt idx="10">
                  <c:v>0</c:v>
                </c:pt>
                <c:pt idx="11">
                  <c:v>3.9664500072831288E-3</c:v>
                </c:pt>
                <c:pt idx="12">
                  <c:v>2.4657999965711497E-3</c:v>
                </c:pt>
                <c:pt idx="13">
                  <c:v>1.7322500061709434E-3</c:v>
                </c:pt>
                <c:pt idx="14">
                  <c:v>1.5542300025117584E-3</c:v>
                </c:pt>
                <c:pt idx="15">
                  <c:v>2.3206800033221953E-3</c:v>
                </c:pt>
                <c:pt idx="16">
                  <c:v>-2.2454899954027496E-3</c:v>
                </c:pt>
                <c:pt idx="17">
                  <c:v>-5.4639999871142209E-4</c:v>
                </c:pt>
                <c:pt idx="18">
                  <c:v>-1.279949996387586E-3</c:v>
                </c:pt>
                <c:pt idx="19">
                  <c:v>3.8051999581512064E-4</c:v>
                </c:pt>
                <c:pt idx="20">
                  <c:v>-1.0861899936571717E-3</c:v>
                </c:pt>
                <c:pt idx="21">
                  <c:v>1.1802599983639084E-3</c:v>
                </c:pt>
                <c:pt idx="22">
                  <c:v>-1.453289994969964E-3</c:v>
                </c:pt>
                <c:pt idx="23">
                  <c:v>-1.7059499950846657E-3</c:v>
                </c:pt>
                <c:pt idx="24">
                  <c:v>-2.7062099979957566E-3</c:v>
                </c:pt>
                <c:pt idx="25">
                  <c:v>-1.9739999988814816E-3</c:v>
                </c:pt>
                <c:pt idx="26">
                  <c:v>-2.8075500013073906E-3</c:v>
                </c:pt>
                <c:pt idx="27">
                  <c:v>8.579800050938502E-4</c:v>
                </c:pt>
                <c:pt idx="28">
                  <c:v>1.6908800025703385E-3</c:v>
                </c:pt>
                <c:pt idx="29">
                  <c:v>4.902299988316372E-4</c:v>
                </c:pt>
                <c:pt idx="33">
                  <c:v>3.1582740004523657E-2</c:v>
                </c:pt>
                <c:pt idx="34">
                  <c:v>3.0725700002221856E-2</c:v>
                </c:pt>
                <c:pt idx="35">
                  <c:v>3.3481489997939207E-2</c:v>
                </c:pt>
                <c:pt idx="36">
                  <c:v>3.3732900003087707E-2</c:v>
                </c:pt>
                <c:pt idx="37">
                  <c:v>3.5526409999874886E-2</c:v>
                </c:pt>
                <c:pt idx="38">
                  <c:v>3.8452070002676919E-2</c:v>
                </c:pt>
                <c:pt idx="39">
                  <c:v>3.9189950002764817E-2</c:v>
                </c:pt>
                <c:pt idx="40">
                  <c:v>4.3209980001847725E-2</c:v>
                </c:pt>
                <c:pt idx="41">
                  <c:v>4.4917883205926046E-2</c:v>
                </c:pt>
                <c:pt idx="42">
                  <c:v>4.508868000266375E-2</c:v>
                </c:pt>
                <c:pt idx="43">
                  <c:v>4.645617999631213E-2</c:v>
                </c:pt>
                <c:pt idx="44">
                  <c:v>4.7507170005701482E-2</c:v>
                </c:pt>
                <c:pt idx="45">
                  <c:v>4.5240460000059102E-2</c:v>
                </c:pt>
                <c:pt idx="46">
                  <c:v>4.6773360001679976E-2</c:v>
                </c:pt>
                <c:pt idx="47">
                  <c:v>4.560625999874901E-2</c:v>
                </c:pt>
                <c:pt idx="48">
                  <c:v>4.9124469995149411E-2</c:v>
                </c:pt>
                <c:pt idx="49">
                  <c:v>4.651354999805335E-2</c:v>
                </c:pt>
                <c:pt idx="50">
                  <c:v>4.7909779998008162E-2</c:v>
                </c:pt>
                <c:pt idx="51">
                  <c:v>4.9350240005878732E-2</c:v>
                </c:pt>
                <c:pt idx="52">
                  <c:v>4.9566240006242879E-2</c:v>
                </c:pt>
                <c:pt idx="53">
                  <c:v>5.0253510002221446E-2</c:v>
                </c:pt>
                <c:pt idx="54">
                  <c:v>5.1119700001436286E-2</c:v>
                </c:pt>
                <c:pt idx="55">
                  <c:v>4.9899680001544766E-2</c:v>
                </c:pt>
                <c:pt idx="56">
                  <c:v>5.2032970001164358E-2</c:v>
                </c:pt>
                <c:pt idx="57">
                  <c:v>5.1294349999807309E-2</c:v>
                </c:pt>
                <c:pt idx="58">
                  <c:v>5.3854559999308549E-2</c:v>
                </c:pt>
                <c:pt idx="59">
                  <c:v>5.5342870000458788E-2</c:v>
                </c:pt>
                <c:pt idx="60">
                  <c:v>5.4733509998186491E-2</c:v>
                </c:pt>
                <c:pt idx="61">
                  <c:v>5.2532860005158E-2</c:v>
                </c:pt>
                <c:pt idx="62">
                  <c:v>5.5166149999422487E-2</c:v>
                </c:pt>
                <c:pt idx="63">
                  <c:v>5.3498399996897206E-2</c:v>
                </c:pt>
                <c:pt idx="64">
                  <c:v>5.4761080005846452E-2</c:v>
                </c:pt>
                <c:pt idx="65">
                  <c:v>5.5261080000491347E-2</c:v>
                </c:pt>
                <c:pt idx="66">
                  <c:v>5.5094370000006165E-2</c:v>
                </c:pt>
                <c:pt idx="67">
                  <c:v>5.5693719994451385E-2</c:v>
                </c:pt>
                <c:pt idx="68">
                  <c:v>5.5525969997688662E-2</c:v>
                </c:pt>
                <c:pt idx="69">
                  <c:v>5.6859259995690081E-2</c:v>
                </c:pt>
                <c:pt idx="70">
                  <c:v>5.6049509999866132E-2</c:v>
                </c:pt>
                <c:pt idx="71">
                  <c:v>5.7682799997564871E-2</c:v>
                </c:pt>
                <c:pt idx="72">
                  <c:v>5.3542360001301859E-2</c:v>
                </c:pt>
                <c:pt idx="73">
                  <c:v>5.5270320001000073E-2</c:v>
                </c:pt>
                <c:pt idx="74">
                  <c:v>5.8285549996071495E-2</c:v>
                </c:pt>
                <c:pt idx="75">
                  <c:v>6.0380220005754381E-2</c:v>
                </c:pt>
                <c:pt idx="76">
                  <c:v>5.8737309998832643E-2</c:v>
                </c:pt>
                <c:pt idx="77">
                  <c:v>6.0070599996834062E-2</c:v>
                </c:pt>
                <c:pt idx="78">
                  <c:v>6.3390260002051946E-2</c:v>
                </c:pt>
                <c:pt idx="79">
                  <c:v>6.3623549998737872E-2</c:v>
                </c:pt>
                <c:pt idx="80">
                  <c:v>6.7659200001799036E-2</c:v>
                </c:pt>
                <c:pt idx="81">
                  <c:v>6.7214729999250267E-2</c:v>
                </c:pt>
                <c:pt idx="82">
                  <c:v>6.8129560000670608E-2</c:v>
                </c:pt>
                <c:pt idx="83">
                  <c:v>7.0396830000390764E-2</c:v>
                </c:pt>
                <c:pt idx="84">
                  <c:v>7.6560160006920341E-2</c:v>
                </c:pt>
                <c:pt idx="85">
                  <c:v>7.5856390001717955E-2</c:v>
                </c:pt>
                <c:pt idx="86">
                  <c:v>7.5539720004599076E-2</c:v>
                </c:pt>
                <c:pt idx="87">
                  <c:v>7.7428360003978014E-2</c:v>
                </c:pt>
                <c:pt idx="88">
                  <c:v>7.7428360003978014E-2</c:v>
                </c:pt>
                <c:pt idx="89">
                  <c:v>8.0416169999807607E-2</c:v>
                </c:pt>
                <c:pt idx="90">
                  <c:v>8.2516169997688849E-2</c:v>
                </c:pt>
                <c:pt idx="91">
                  <c:v>8.6436930003401358E-2</c:v>
                </c:pt>
                <c:pt idx="92">
                  <c:v>8.6859820003155619E-2</c:v>
                </c:pt>
                <c:pt idx="93">
                  <c:v>8.6493110000446904E-2</c:v>
                </c:pt>
                <c:pt idx="94">
                  <c:v>8.6825360005605035E-2</c:v>
                </c:pt>
                <c:pt idx="95">
                  <c:v>8.6614710002322681E-2</c:v>
                </c:pt>
                <c:pt idx="96">
                  <c:v>8.7148899998283014E-2</c:v>
                </c:pt>
                <c:pt idx="97">
                  <c:v>8.6182190003455617E-2</c:v>
                </c:pt>
                <c:pt idx="98">
                  <c:v>9.0968659998907242E-2</c:v>
                </c:pt>
                <c:pt idx="99">
                  <c:v>9.3898209997860249E-2</c:v>
                </c:pt>
                <c:pt idx="100">
                  <c:v>9.7459229997184593E-2</c:v>
                </c:pt>
                <c:pt idx="101">
                  <c:v>9.7599229993647896E-2</c:v>
                </c:pt>
                <c:pt idx="102">
                  <c:v>9.9099229999410454E-2</c:v>
                </c:pt>
                <c:pt idx="103">
                  <c:v>9.8678579997795168E-2</c:v>
                </c:pt>
                <c:pt idx="104">
                  <c:v>9.9148579996835906E-2</c:v>
                </c:pt>
                <c:pt idx="105">
                  <c:v>9.9208580002596136E-2</c:v>
                </c:pt>
                <c:pt idx="106">
                  <c:v>9.8291479996987619E-2</c:v>
                </c:pt>
                <c:pt idx="107">
                  <c:v>9.8831479997897986E-2</c:v>
                </c:pt>
                <c:pt idx="108">
                  <c:v>9.9121480001485907E-2</c:v>
                </c:pt>
                <c:pt idx="109">
                  <c:v>9.852256000158377E-2</c:v>
                </c:pt>
                <c:pt idx="110">
                  <c:v>9.86025599995628E-2</c:v>
                </c:pt>
                <c:pt idx="111">
                  <c:v>9.8792559998400975E-2</c:v>
                </c:pt>
                <c:pt idx="112">
                  <c:v>9.7089010007039178E-2</c:v>
                </c:pt>
                <c:pt idx="113">
                  <c:v>9.7189010004512966E-2</c:v>
                </c:pt>
                <c:pt idx="114">
                  <c:v>9.7859010005777236E-2</c:v>
                </c:pt>
                <c:pt idx="115">
                  <c:v>9.7884810005780309E-2</c:v>
                </c:pt>
                <c:pt idx="116">
                  <c:v>9.9748739994538482E-2</c:v>
                </c:pt>
                <c:pt idx="117">
                  <c:v>0.10056873999565141</c:v>
                </c:pt>
                <c:pt idx="118">
                  <c:v>9.8920989999896847E-2</c:v>
                </c:pt>
                <c:pt idx="119">
                  <c:v>9.9450989997421857E-2</c:v>
                </c:pt>
                <c:pt idx="120">
                  <c:v>9.9529210005130153E-2</c:v>
                </c:pt>
                <c:pt idx="121">
                  <c:v>9.9639210005989298E-2</c:v>
                </c:pt>
                <c:pt idx="122">
                  <c:v>0.10667216000001645</c:v>
                </c:pt>
                <c:pt idx="123">
                  <c:v>0.10733215999789536</c:v>
                </c:pt>
                <c:pt idx="124">
                  <c:v>0.10739215999637963</c:v>
                </c:pt>
                <c:pt idx="125">
                  <c:v>0.10652861000562552</c:v>
                </c:pt>
                <c:pt idx="126">
                  <c:v>0.10691861000668723</c:v>
                </c:pt>
                <c:pt idx="127">
                  <c:v>0.1077386100005242</c:v>
                </c:pt>
                <c:pt idx="128">
                  <c:v>0.10604189999867231</c:v>
                </c:pt>
                <c:pt idx="129">
                  <c:v>0.10687190000317059</c:v>
                </c:pt>
                <c:pt idx="130">
                  <c:v>0.10691190000216011</c:v>
                </c:pt>
                <c:pt idx="131">
                  <c:v>0.11075664999953005</c:v>
                </c:pt>
                <c:pt idx="132">
                  <c:v>0.11109599999326747</c:v>
                </c:pt>
                <c:pt idx="133">
                  <c:v>0.11175599999842234</c:v>
                </c:pt>
                <c:pt idx="134">
                  <c:v>0.11039534999872558</c:v>
                </c:pt>
                <c:pt idx="135">
                  <c:v>0.11104535000049509</c:v>
                </c:pt>
                <c:pt idx="136">
                  <c:v>0.11125378999713575</c:v>
                </c:pt>
                <c:pt idx="137">
                  <c:v>0.11128379000001587</c:v>
                </c:pt>
                <c:pt idx="138">
                  <c:v>0.11210578000464011</c:v>
                </c:pt>
                <c:pt idx="139">
                  <c:v>0.11135620999993989</c:v>
                </c:pt>
                <c:pt idx="140">
                  <c:v>0.11162621000403306</c:v>
                </c:pt>
                <c:pt idx="141">
                  <c:v>0.11232637000648538</c:v>
                </c:pt>
                <c:pt idx="142">
                  <c:v>0.12644475000706734</c:v>
                </c:pt>
                <c:pt idx="143">
                  <c:v>0.12487608999799704</c:v>
                </c:pt>
                <c:pt idx="144">
                  <c:v>0.12430938000761671</c:v>
                </c:pt>
                <c:pt idx="145">
                  <c:v>0.12590782000188483</c:v>
                </c:pt>
                <c:pt idx="146">
                  <c:v>0.12653915999544552</c:v>
                </c:pt>
                <c:pt idx="147">
                  <c:v>0.12713785999949323</c:v>
                </c:pt>
                <c:pt idx="148">
                  <c:v>0.12627115000213962</c:v>
                </c:pt>
                <c:pt idx="149">
                  <c:v>0.12716608000482665</c:v>
                </c:pt>
                <c:pt idx="150">
                  <c:v>0.12809936999838101</c:v>
                </c:pt>
                <c:pt idx="151">
                  <c:v>0.14485808008612366</c:v>
                </c:pt>
                <c:pt idx="152">
                  <c:v>0.14601707983092638</c:v>
                </c:pt>
                <c:pt idx="153">
                  <c:v>0.15388801999506541</c:v>
                </c:pt>
                <c:pt idx="154">
                  <c:v>0.15525447000254644</c:v>
                </c:pt>
                <c:pt idx="155">
                  <c:v>0.15725173999817343</c:v>
                </c:pt>
                <c:pt idx="156">
                  <c:v>0.15514445999724558</c:v>
                </c:pt>
                <c:pt idx="157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B2-4A54-9BF9-82A23FDC585D}"/>
            </c:ext>
          </c:extLst>
        </c:ser>
        <c:ser>
          <c:idx val="8"/>
          <c:order val="1"/>
          <c:tx>
            <c:strRef>
              <c:f>'Active 1'!$V$1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1'!$U$2:$U$17</c:f>
              <c:numCache>
                <c:formatCode>General</c:formatCode>
                <c:ptCount val="16"/>
                <c:pt idx="0">
                  <c:v>30000</c:v>
                </c:pt>
                <c:pt idx="1">
                  <c:v>31000</c:v>
                </c:pt>
                <c:pt idx="2">
                  <c:v>32000</c:v>
                </c:pt>
                <c:pt idx="3">
                  <c:v>33000</c:v>
                </c:pt>
                <c:pt idx="4">
                  <c:v>34000</c:v>
                </c:pt>
                <c:pt idx="5">
                  <c:v>35000</c:v>
                </c:pt>
                <c:pt idx="6">
                  <c:v>36000</c:v>
                </c:pt>
                <c:pt idx="7">
                  <c:v>37000</c:v>
                </c:pt>
                <c:pt idx="8">
                  <c:v>38000</c:v>
                </c:pt>
                <c:pt idx="9">
                  <c:v>39000</c:v>
                </c:pt>
                <c:pt idx="10">
                  <c:v>40000</c:v>
                </c:pt>
                <c:pt idx="11">
                  <c:v>41000</c:v>
                </c:pt>
                <c:pt idx="12">
                  <c:v>42000</c:v>
                </c:pt>
                <c:pt idx="13">
                  <c:v>43000</c:v>
                </c:pt>
                <c:pt idx="14">
                  <c:v>44000</c:v>
                </c:pt>
                <c:pt idx="15">
                  <c:v>45000</c:v>
                </c:pt>
              </c:numCache>
            </c:numRef>
          </c:xVal>
          <c:yVal>
            <c:numRef>
              <c:f>'Active 1'!$V$2:$V$17</c:f>
              <c:numCache>
                <c:formatCode>General</c:formatCode>
                <c:ptCount val="16"/>
                <c:pt idx="0">
                  <c:v>1.3516485381520182E-2</c:v>
                </c:pt>
                <c:pt idx="1">
                  <c:v>1.8605336391967979E-2</c:v>
                </c:pt>
                <c:pt idx="2">
                  <c:v>2.3699927503388681E-2</c:v>
                </c:pt>
                <c:pt idx="3">
                  <c:v>2.8800258715782286E-2</c:v>
                </c:pt>
                <c:pt idx="4">
                  <c:v>3.39063300291488E-2</c:v>
                </c:pt>
                <c:pt idx="5">
                  <c:v>3.9018141443488211E-2</c:v>
                </c:pt>
                <c:pt idx="6">
                  <c:v>4.4135692958800529E-2</c:v>
                </c:pt>
                <c:pt idx="7">
                  <c:v>4.9258984575085756E-2</c:v>
                </c:pt>
                <c:pt idx="8">
                  <c:v>5.4388016292343883E-2</c:v>
                </c:pt>
                <c:pt idx="9">
                  <c:v>5.9522788110574917E-2</c:v>
                </c:pt>
                <c:pt idx="10">
                  <c:v>6.4663300029778853E-2</c:v>
                </c:pt>
                <c:pt idx="11">
                  <c:v>6.9809552049955689E-2</c:v>
                </c:pt>
                <c:pt idx="12">
                  <c:v>7.496154417110544E-2</c:v>
                </c:pt>
                <c:pt idx="13">
                  <c:v>8.0119276393228092E-2</c:v>
                </c:pt>
                <c:pt idx="14">
                  <c:v>8.5282748716323645E-2</c:v>
                </c:pt>
                <c:pt idx="15">
                  <c:v>9.0451961140392098E-2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B2-4A54-9BF9-82A23FDC5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502856"/>
        <c:axId val="1"/>
      </c:scatterChart>
      <c:valAx>
        <c:axId val="766502856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5028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198757763975155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4596273291926"/>
          <c:y val="0.14634168126798494"/>
          <c:w val="0.81366459627329191"/>
          <c:h val="0.631098500468185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(2)'!$H$21:$H$964</c:f>
              <c:numCache>
                <c:formatCode>General</c:formatCode>
                <c:ptCount val="944"/>
                <c:pt idx="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62-47D6-8629-A1ADAAA35E7F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(2)'!$D$21:$D$964</c:f>
                <c:numCache>
                  <c:formatCode>General</c:formatCode>
                  <c:ptCount val="9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(2)'!$D$21:$D$964</c:f>
                <c:numCache>
                  <c:formatCode>General</c:formatCode>
                  <c:ptCount val="9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(2)'!$I$21:$I$964</c:f>
              <c:numCache>
                <c:formatCode>General</c:formatCode>
                <c:ptCount val="944"/>
                <c:pt idx="32">
                  <c:v>2.554074000363471E-2</c:v>
                </c:pt>
                <c:pt idx="33">
                  <c:v>9.6611600019969046E-3</c:v>
                </c:pt>
                <c:pt idx="34">
                  <c:v>6.5500969998538494E-2</c:v>
                </c:pt>
                <c:pt idx="36">
                  <c:v>3.5526409999874886E-2</c:v>
                </c:pt>
                <c:pt idx="37">
                  <c:v>3.8452070002676919E-2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62-47D6-8629-A1ADAAA35E7F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plus>
            <c:minus>
              <c:numRef>
                <c:f>'A (2)'!$D$21:$D$33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(2)'!$J$21:$J$964</c:f>
              <c:numCache>
                <c:formatCode>General</c:formatCode>
                <c:ptCount val="944"/>
                <c:pt idx="35">
                  <c:v>3.3732900003087707E-2</c:v>
                </c:pt>
                <c:pt idx="38">
                  <c:v>4.3209980001847725E-2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62-47D6-8629-A1ADAAA35E7F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(2)'!$K$21:$K$964</c:f>
              <c:numCache>
                <c:formatCode>General</c:formatCode>
                <c:ptCount val="944"/>
                <c:pt idx="39">
                  <c:v>4.4917883205926046E-2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62-47D6-8629-A1ADAAA35E7F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(2)'!$L$21:$L$964</c:f>
              <c:numCache>
                <c:formatCode>General</c:formatCode>
                <c:ptCount val="9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62-47D6-8629-A1ADAAA35E7F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(2)'!$M$21:$M$964</c:f>
              <c:numCache>
                <c:formatCode>General</c:formatCode>
                <c:ptCount val="9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62-47D6-8629-A1ADAAA35E7F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plus>
            <c:minus>
              <c:numRef>
                <c:f>'A (2)'!$D$21:$D$64</c:f>
                <c:numCache>
                  <c:formatCode>General</c:formatCode>
                  <c:ptCount val="4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5">
                    <c:v>4.0000000000000002E-4</c:v>
                  </c:pt>
                  <c:pt idx="36">
                    <c:v>7.0000000000000001E-3</c:v>
                  </c:pt>
                  <c:pt idx="37">
                    <c:v>2E-3</c:v>
                  </c:pt>
                  <c:pt idx="38">
                    <c:v>8.9999999999999998E-4</c:v>
                  </c:pt>
                  <c:pt idx="39">
                    <c:v>3.0000000000000001E-5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(2)'!$N$21:$N$964</c:f>
              <c:numCache>
                <c:formatCode>General</c:formatCode>
                <c:ptCount val="944"/>
                <c:pt idx="0">
                  <c:v>-2.830851999897277E-2</c:v>
                </c:pt>
                <c:pt idx="1">
                  <c:v>-4.3583459999354091E-2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-2.0719969994388521E-2</c:v>
                </c:pt>
                <c:pt idx="5">
                  <c:v>-2.7220620002481155E-2</c:v>
                </c:pt>
                <c:pt idx="6">
                  <c:v>-2.2954169995500706E-2</c:v>
                </c:pt>
                <c:pt idx="7">
                  <c:v>-7.3132189994794317E-2</c:v>
                </c:pt>
                <c:pt idx="8">
                  <c:v>-2.2365739998349454E-2</c:v>
                </c:pt>
                <c:pt idx="9">
                  <c:v>-2.6931909997074399E-2</c:v>
                </c:pt>
                <c:pt idx="10">
                  <c:v>2.7768090003519319E-2</c:v>
                </c:pt>
                <c:pt idx="11">
                  <c:v>-2.5232820000383072E-2</c:v>
                </c:pt>
                <c:pt idx="12">
                  <c:v>-1.790525000251364E-2</c:v>
                </c:pt>
                <c:pt idx="13">
                  <c:v>-2.4305899998580571E-2</c:v>
                </c:pt>
                <c:pt idx="14">
                  <c:v>-2.5772609995328821E-2</c:v>
                </c:pt>
                <c:pt idx="15">
                  <c:v>-2.3506160003307741E-2</c:v>
                </c:pt>
                <c:pt idx="16">
                  <c:v>-3.1392370001412928E-2</c:v>
                </c:pt>
                <c:pt idx="17">
                  <c:v>-2.7392629992391448E-2</c:v>
                </c:pt>
                <c:pt idx="18">
                  <c:v>6.88613400052418E-2</c:v>
                </c:pt>
                <c:pt idx="19">
                  <c:v>1.3258280006994028E-2</c:v>
                </c:pt>
                <c:pt idx="20">
                  <c:v>1.5507450007135049E-2</c:v>
                </c:pt>
                <c:pt idx="21">
                  <c:v>4.3934920002357103E-2</c:v>
                </c:pt>
                <c:pt idx="22">
                  <c:v>-2.8954529996553902E-2</c:v>
                </c:pt>
                <c:pt idx="23">
                  <c:v>-2.8954529996553902E-2</c:v>
                </c:pt>
                <c:pt idx="24">
                  <c:v>7.4902199994539842E-3</c:v>
                </c:pt>
                <c:pt idx="25">
                  <c:v>-1.5253340003255289E-2</c:v>
                </c:pt>
                <c:pt idx="26">
                  <c:v>0</c:v>
                </c:pt>
                <c:pt idx="27">
                  <c:v>-5.2662429996416904E-2</c:v>
                </c:pt>
                <c:pt idx="28">
                  <c:v>8.3692000043811277E-4</c:v>
                </c:pt>
                <c:pt idx="29">
                  <c:v>3.7302680000721011E-2</c:v>
                </c:pt>
                <c:pt idx="30">
                  <c:v>3.81355799981975E-2</c:v>
                </c:pt>
                <c:pt idx="31">
                  <c:v>3.6934930001734756E-2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62-47D6-8629-A1ADAAA35E7F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(2)'!$F$21:$F$964</c:f>
              <c:numCache>
                <c:formatCode>General</c:formatCode>
                <c:ptCount val="944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0</c:v>
                </c:pt>
                <c:pt idx="27">
                  <c:v>4566.5</c:v>
                </c:pt>
                <c:pt idx="28">
                  <c:v>4574</c:v>
                </c:pt>
                <c:pt idx="29">
                  <c:v>8046</c:v>
                </c:pt>
                <c:pt idx="30">
                  <c:v>8051</c:v>
                </c:pt>
                <c:pt idx="31">
                  <c:v>8058.5</c:v>
                </c:pt>
                <c:pt idx="32">
                  <c:v>11453</c:v>
                </c:pt>
                <c:pt idx="33">
                  <c:v>11602</c:v>
                </c:pt>
                <c:pt idx="34">
                  <c:v>12296.5</c:v>
                </c:pt>
                <c:pt idx="35">
                  <c:v>30005</c:v>
                </c:pt>
                <c:pt idx="36">
                  <c:v>30464.5</c:v>
                </c:pt>
                <c:pt idx="37">
                  <c:v>32091.5</c:v>
                </c:pt>
                <c:pt idx="38">
                  <c:v>33731</c:v>
                </c:pt>
                <c:pt idx="39">
                  <c:v>34516</c:v>
                </c:pt>
              </c:numCache>
            </c:numRef>
          </c:xVal>
          <c:yVal>
            <c:numRef>
              <c:f>'A (2)'!$O$21:$O$964</c:f>
              <c:numCache>
                <c:formatCode>General</c:formatCode>
                <c:ptCount val="9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62-47D6-8629-A1ADAAA35E7F}"/>
            </c:ext>
          </c:extLst>
        </c:ser>
        <c:ser>
          <c:idx val="8"/>
          <c:order val="8"/>
          <c:tx>
            <c:strRef>
              <c:f>'A (2)'!$V$1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(2)'!$U$2:$U$17</c:f>
              <c:numCache>
                <c:formatCode>General</c:formatCode>
                <c:ptCount val="16"/>
                <c:pt idx="0">
                  <c:v>30000</c:v>
                </c:pt>
                <c:pt idx="1">
                  <c:v>31000</c:v>
                </c:pt>
                <c:pt idx="2">
                  <c:v>32000</c:v>
                </c:pt>
                <c:pt idx="3">
                  <c:v>33000</c:v>
                </c:pt>
                <c:pt idx="4">
                  <c:v>34000</c:v>
                </c:pt>
                <c:pt idx="5">
                  <c:v>35000</c:v>
                </c:pt>
                <c:pt idx="6">
                  <c:v>36000</c:v>
                </c:pt>
                <c:pt idx="7">
                  <c:v>37000</c:v>
                </c:pt>
                <c:pt idx="8">
                  <c:v>38000</c:v>
                </c:pt>
                <c:pt idx="9">
                  <c:v>39000</c:v>
                </c:pt>
                <c:pt idx="10">
                  <c:v>40000</c:v>
                </c:pt>
                <c:pt idx="11">
                  <c:v>41000</c:v>
                </c:pt>
                <c:pt idx="12">
                  <c:v>42000</c:v>
                </c:pt>
                <c:pt idx="13">
                  <c:v>43000</c:v>
                </c:pt>
                <c:pt idx="14">
                  <c:v>44000</c:v>
                </c:pt>
                <c:pt idx="15">
                  <c:v>45000</c:v>
                </c:pt>
              </c:numCache>
            </c:numRef>
          </c:xVal>
          <c:yVal>
            <c:numRef>
              <c:f>'A (2)'!$V$2:$V$17</c:f>
              <c:numCache>
                <c:formatCode>General</c:formatCode>
                <c:ptCount val="16"/>
                <c:pt idx="0">
                  <c:v>3.53366465426799E-2</c:v>
                </c:pt>
                <c:pt idx="1">
                  <c:v>3.6512708553147338E-2</c:v>
                </c:pt>
                <c:pt idx="2">
                  <c:v>3.8001036002662442E-2</c:v>
                </c:pt>
                <c:pt idx="3">
                  <c:v>3.9801628891225321E-2</c:v>
                </c:pt>
                <c:pt idx="4">
                  <c:v>4.1914487218835811E-2</c:v>
                </c:pt>
                <c:pt idx="5">
                  <c:v>4.4339610985494021E-2</c:v>
                </c:pt>
                <c:pt idx="6">
                  <c:v>4.707700019119998E-2</c:v>
                </c:pt>
                <c:pt idx="7">
                  <c:v>5.0126654835953577E-2</c:v>
                </c:pt>
                <c:pt idx="8">
                  <c:v>5.348857491975495E-2</c:v>
                </c:pt>
                <c:pt idx="9">
                  <c:v>5.7162760442603933E-2</c:v>
                </c:pt>
                <c:pt idx="10">
                  <c:v>6.1149211404500609E-2</c:v>
                </c:pt>
                <c:pt idx="11">
                  <c:v>6.5447927805445033E-2</c:v>
                </c:pt>
                <c:pt idx="12">
                  <c:v>7.0058909645437123E-2</c:v>
                </c:pt>
                <c:pt idx="13">
                  <c:v>7.4982156924476989E-2</c:v>
                </c:pt>
                <c:pt idx="14">
                  <c:v>8.0217669642564465E-2</c:v>
                </c:pt>
                <c:pt idx="15">
                  <c:v>8.5765447799699607E-2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362-47D6-8629-A1ADAAA35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639840"/>
        <c:axId val="1"/>
      </c:scatterChart>
      <c:valAx>
        <c:axId val="944639840"/>
        <c:scaling>
          <c:orientation val="minMax"/>
          <c:max val="40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9192546583847"/>
              <c:y val="0.83841591447410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89440993788817E-2"/>
              <c:y val="0.368903079188272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6398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024844720496894"/>
          <c:y val="0.92073298764483702"/>
          <c:w val="0.98913043478260876"/>
          <c:h val="0.981708597400934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294638751551402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8470503982715"/>
          <c:y val="0.14893617021276595"/>
          <c:w val="0.81240433079628571"/>
          <c:h val="0.62917933130699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1'!$H$21:$H$983</c:f>
              <c:numCache>
                <c:formatCode>General</c:formatCode>
                <c:ptCount val="963"/>
                <c:pt idx="0">
                  <c:v>-2.3308520001592115E-2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8">
                  <c:v>7.4902199994539842E-3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0F-4D80-B820-3ED0995F4225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  <c:pt idx="63">
                    <c:v>4.7999999999999996E-3</c:v>
                  </c:pt>
                  <c:pt idx="64">
                    <c:v>3.5999999999999999E-3</c:v>
                  </c:pt>
                  <c:pt idx="65">
                    <c:v>1E-4</c:v>
                  </c:pt>
                  <c:pt idx="66">
                    <c:v>5.1000000000000004E-3</c:v>
                  </c:pt>
                  <c:pt idx="67">
                    <c:v>4.8999999999999998E-3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5.9999999999999995E-4</c:v>
                  </c:pt>
                  <c:pt idx="71">
                    <c:v>5.0000000000000001E-4</c:v>
                  </c:pt>
                  <c:pt idx="72">
                    <c:v>5.0000000000000001E-4</c:v>
                  </c:pt>
                  <c:pt idx="73">
                    <c:v>2.9999999999999997E-4</c:v>
                  </c:pt>
                  <c:pt idx="74">
                    <c:v>2.9999999999999997E-4</c:v>
                  </c:pt>
                  <c:pt idx="75">
                    <c:v>2.5999999999999999E-3</c:v>
                  </c:pt>
                  <c:pt idx="76">
                    <c:v>1.9E-3</c:v>
                  </c:pt>
                  <c:pt idx="77">
                    <c:v>2.0999999999999999E-3</c:v>
                  </c:pt>
                  <c:pt idx="78">
                    <c:v>6.9999999999999999E-4</c:v>
                  </c:pt>
                  <c:pt idx="79">
                    <c:v>3.2000000000000002E-3</c:v>
                  </c:pt>
                  <c:pt idx="80">
                    <c:v>2.0000000000000001E-4</c:v>
                  </c:pt>
                  <c:pt idx="81">
                    <c:v>0</c:v>
                  </c:pt>
                  <c:pt idx="82">
                    <c:v>1E-4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8.9999999999999998E-4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8.9999999999999998E-4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0</c:v>
                  </c:pt>
                  <c:pt idx="97">
                    <c:v>0</c:v>
                  </c:pt>
                  <c:pt idx="98">
                    <c:v>5.9999999999999995E-4</c:v>
                  </c:pt>
                  <c:pt idx="99">
                    <c:v>2.0000000000000001E-4</c:v>
                  </c:pt>
                  <c:pt idx="100">
                    <c:v>4.0000000000000002E-4</c:v>
                  </c:pt>
                  <c:pt idx="101">
                    <c:v>2.0000000000000001E-4</c:v>
                  </c:pt>
                  <c:pt idx="102">
                    <c:v>1E-4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2.3000000000000001E-4</c:v>
                  </c:pt>
                  <c:pt idx="107">
                    <c:v>2.0000000000000001E-4</c:v>
                  </c:pt>
                  <c:pt idx="108">
                    <c:v>1E-4</c:v>
                  </c:pt>
                  <c:pt idx="109">
                    <c:v>6.9999999999999999E-4</c:v>
                  </c:pt>
                  <c:pt idx="110">
                    <c:v>2.9999999999999997E-4</c:v>
                  </c:pt>
                  <c:pt idx="111">
                    <c:v>2.0000000000000001E-4</c:v>
                  </c:pt>
                  <c:pt idx="112">
                    <c:v>2.0000000000000001E-4</c:v>
                  </c:pt>
                  <c:pt idx="113">
                    <c:v>2.9999999999999997E-4</c:v>
                  </c:pt>
                  <c:pt idx="114">
                    <c:v>2.0000000000000001E-4</c:v>
                  </c:pt>
                  <c:pt idx="115">
                    <c:v>2.0000000000000001E-4</c:v>
                  </c:pt>
                  <c:pt idx="116">
                    <c:v>2.0000000000000001E-4</c:v>
                  </c:pt>
                  <c:pt idx="117">
                    <c:v>4.0000000000000002E-4</c:v>
                  </c:pt>
                  <c:pt idx="118">
                    <c:v>2.0000000000000001E-4</c:v>
                  </c:pt>
                  <c:pt idx="119">
                    <c:v>1E-4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2.9999999999999997E-4</c:v>
                  </c:pt>
                  <c:pt idx="123">
                    <c:v>8.0000000000000004E-4</c:v>
                  </c:pt>
                  <c:pt idx="124">
                    <c:v>2.0000000000000001E-4</c:v>
                  </c:pt>
                  <c:pt idx="125">
                    <c:v>2.9999999999999997E-4</c:v>
                  </c:pt>
                  <c:pt idx="126">
                    <c:v>2.9999999999999997E-4</c:v>
                  </c:pt>
                  <c:pt idx="127">
                    <c:v>5.9999999999999995E-4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4.0000000000000002E-4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4.0000000000000002E-4</c:v>
                  </c:pt>
                  <c:pt idx="136">
                    <c:v>2.0000000000000001E-4</c:v>
                  </c:pt>
                  <c:pt idx="137">
                    <c:v>4.0000000000000002E-4</c:v>
                  </c:pt>
                  <c:pt idx="138">
                    <c:v>1E-4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1.6000000000000001E-3</c:v>
                  </c:pt>
                  <c:pt idx="142">
                    <c:v>1.6000000000000001E-3</c:v>
                  </c:pt>
                  <c:pt idx="143">
                    <c:v>4.0000000000000001E-3</c:v>
                  </c:pt>
                  <c:pt idx="144">
                    <c:v>1.5E-3</c:v>
                  </c:pt>
                  <c:pt idx="145">
                    <c:v>6.9999999999999999E-4</c:v>
                  </c:pt>
                  <c:pt idx="146">
                    <c:v>3.0999999999999999E-3</c:v>
                  </c:pt>
                  <c:pt idx="147">
                    <c:v>1.4E-3</c:v>
                  </c:pt>
                  <c:pt idx="148">
                    <c:v>3.5000000000000001E-3</c:v>
                  </c:pt>
                  <c:pt idx="149">
                    <c:v>1.5E-3</c:v>
                  </c:pt>
                  <c:pt idx="150">
                    <c:v>3.3E-3</c:v>
                  </c:pt>
                  <c:pt idx="151">
                    <c:v>4.6000000000000001E-4</c:v>
                  </c:pt>
                  <c:pt idx="152">
                    <c:v>5.6599999999999999E-4</c:v>
                  </c:pt>
                  <c:pt idx="153">
                    <c:v>2E-3</c:v>
                  </c:pt>
                  <c:pt idx="154">
                    <c:v>2.0999999999999999E-3</c:v>
                  </c:pt>
                  <c:pt idx="155">
                    <c:v>5.9999999999999995E-4</c:v>
                  </c:pt>
                  <c:pt idx="156">
                    <c:v>1.9E-3</c:v>
                  </c:pt>
                  <c:pt idx="157">
                    <c:v>2.2000000000000001E-3</c:v>
                  </c:pt>
                </c:numCache>
              </c:numRef>
            </c:plus>
            <c:min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  <c:pt idx="63">
                    <c:v>4.7999999999999996E-3</c:v>
                  </c:pt>
                  <c:pt idx="64">
                    <c:v>3.5999999999999999E-3</c:v>
                  </c:pt>
                  <c:pt idx="65">
                    <c:v>1E-4</c:v>
                  </c:pt>
                  <c:pt idx="66">
                    <c:v>5.1000000000000004E-3</c:v>
                  </c:pt>
                  <c:pt idx="67">
                    <c:v>4.8999999999999998E-3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5.9999999999999995E-4</c:v>
                  </c:pt>
                  <c:pt idx="71">
                    <c:v>5.0000000000000001E-4</c:v>
                  </c:pt>
                  <c:pt idx="72">
                    <c:v>5.0000000000000001E-4</c:v>
                  </c:pt>
                  <c:pt idx="73">
                    <c:v>2.9999999999999997E-4</c:v>
                  </c:pt>
                  <c:pt idx="74">
                    <c:v>2.9999999999999997E-4</c:v>
                  </c:pt>
                  <c:pt idx="75">
                    <c:v>2.5999999999999999E-3</c:v>
                  </c:pt>
                  <c:pt idx="76">
                    <c:v>1.9E-3</c:v>
                  </c:pt>
                  <c:pt idx="77">
                    <c:v>2.0999999999999999E-3</c:v>
                  </c:pt>
                  <c:pt idx="78">
                    <c:v>6.9999999999999999E-4</c:v>
                  </c:pt>
                  <c:pt idx="79">
                    <c:v>3.2000000000000002E-3</c:v>
                  </c:pt>
                  <c:pt idx="80">
                    <c:v>2.0000000000000001E-4</c:v>
                  </c:pt>
                  <c:pt idx="81">
                    <c:v>0</c:v>
                  </c:pt>
                  <c:pt idx="82">
                    <c:v>1E-4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8.9999999999999998E-4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8.9999999999999998E-4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0</c:v>
                  </c:pt>
                  <c:pt idx="97">
                    <c:v>0</c:v>
                  </c:pt>
                  <c:pt idx="98">
                    <c:v>5.9999999999999995E-4</c:v>
                  </c:pt>
                  <c:pt idx="99">
                    <c:v>2.0000000000000001E-4</c:v>
                  </c:pt>
                  <c:pt idx="100">
                    <c:v>4.0000000000000002E-4</c:v>
                  </c:pt>
                  <c:pt idx="101">
                    <c:v>2.0000000000000001E-4</c:v>
                  </c:pt>
                  <c:pt idx="102">
                    <c:v>1E-4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2.3000000000000001E-4</c:v>
                  </c:pt>
                  <c:pt idx="107">
                    <c:v>2.0000000000000001E-4</c:v>
                  </c:pt>
                  <c:pt idx="108">
                    <c:v>1E-4</c:v>
                  </c:pt>
                  <c:pt idx="109">
                    <c:v>6.9999999999999999E-4</c:v>
                  </c:pt>
                  <c:pt idx="110">
                    <c:v>2.9999999999999997E-4</c:v>
                  </c:pt>
                  <c:pt idx="111">
                    <c:v>2.0000000000000001E-4</c:v>
                  </c:pt>
                  <c:pt idx="112">
                    <c:v>2.0000000000000001E-4</c:v>
                  </c:pt>
                  <c:pt idx="113">
                    <c:v>2.9999999999999997E-4</c:v>
                  </c:pt>
                  <c:pt idx="114">
                    <c:v>2.0000000000000001E-4</c:v>
                  </c:pt>
                  <c:pt idx="115">
                    <c:v>2.0000000000000001E-4</c:v>
                  </c:pt>
                  <c:pt idx="116">
                    <c:v>2.0000000000000001E-4</c:v>
                  </c:pt>
                  <c:pt idx="117">
                    <c:v>4.0000000000000002E-4</c:v>
                  </c:pt>
                  <c:pt idx="118">
                    <c:v>2.0000000000000001E-4</c:v>
                  </c:pt>
                  <c:pt idx="119">
                    <c:v>1E-4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2.9999999999999997E-4</c:v>
                  </c:pt>
                  <c:pt idx="123">
                    <c:v>8.0000000000000004E-4</c:v>
                  </c:pt>
                  <c:pt idx="124">
                    <c:v>2.0000000000000001E-4</c:v>
                  </c:pt>
                  <c:pt idx="125">
                    <c:v>2.9999999999999997E-4</c:v>
                  </c:pt>
                  <c:pt idx="126">
                    <c:v>2.9999999999999997E-4</c:v>
                  </c:pt>
                  <c:pt idx="127">
                    <c:v>5.9999999999999995E-4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4.0000000000000002E-4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4.0000000000000002E-4</c:v>
                  </c:pt>
                  <c:pt idx="136">
                    <c:v>2.0000000000000001E-4</c:v>
                  </c:pt>
                  <c:pt idx="137">
                    <c:v>4.0000000000000002E-4</c:v>
                  </c:pt>
                  <c:pt idx="138">
                    <c:v>1E-4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1.6000000000000001E-3</c:v>
                  </c:pt>
                  <c:pt idx="142">
                    <c:v>1.6000000000000001E-3</c:v>
                  </c:pt>
                  <c:pt idx="143">
                    <c:v>4.0000000000000001E-3</c:v>
                  </c:pt>
                  <c:pt idx="144">
                    <c:v>1.5E-3</c:v>
                  </c:pt>
                  <c:pt idx="145">
                    <c:v>6.9999999999999999E-4</c:v>
                  </c:pt>
                  <c:pt idx="146">
                    <c:v>3.0999999999999999E-3</c:v>
                  </c:pt>
                  <c:pt idx="147">
                    <c:v>1.4E-3</c:v>
                  </c:pt>
                  <c:pt idx="148">
                    <c:v>3.5000000000000001E-3</c:v>
                  </c:pt>
                  <c:pt idx="149">
                    <c:v>1.5E-3</c:v>
                  </c:pt>
                  <c:pt idx="150">
                    <c:v>3.3E-3</c:v>
                  </c:pt>
                  <c:pt idx="151">
                    <c:v>4.6000000000000001E-4</c:v>
                  </c:pt>
                  <c:pt idx="152">
                    <c:v>5.6599999999999999E-4</c:v>
                  </c:pt>
                  <c:pt idx="153">
                    <c:v>2E-3</c:v>
                  </c:pt>
                  <c:pt idx="154">
                    <c:v>2.0999999999999999E-3</c:v>
                  </c:pt>
                  <c:pt idx="155">
                    <c:v>5.9999999999999995E-4</c:v>
                  </c:pt>
                  <c:pt idx="156">
                    <c:v>1.9E-3</c:v>
                  </c:pt>
                  <c:pt idx="157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1'!$I$21:$I$983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0F-4D80-B820-3ED0995F4225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1'!$D$21:$D$41</c:f>
                <c:numCache>
                  <c:formatCode>General</c:formatCode>
                  <c:ptCount val="2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</c:numCache>
              </c:numRef>
            </c:plus>
            <c:minus>
              <c:numRef>
                <c:f>'Active 1'!$D$21:$D$41</c:f>
                <c:numCache>
                  <c:formatCode>General</c:formatCode>
                  <c:ptCount val="2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1'!$J$21:$J$983</c:f>
              <c:numCache>
                <c:formatCode>General</c:formatCode>
                <c:ptCount val="963"/>
                <c:pt idx="11">
                  <c:v>3.9664500072831288E-3</c:v>
                </c:pt>
                <c:pt idx="12">
                  <c:v>2.4657999965711497E-3</c:v>
                </c:pt>
                <c:pt idx="13">
                  <c:v>1.7322500061709434E-3</c:v>
                </c:pt>
                <c:pt idx="14">
                  <c:v>1.5542300025117584E-3</c:v>
                </c:pt>
                <c:pt idx="15">
                  <c:v>2.3206800033221953E-3</c:v>
                </c:pt>
                <c:pt idx="16">
                  <c:v>-2.2454899954027496E-3</c:v>
                </c:pt>
                <c:pt idx="17">
                  <c:v>-5.4639999871142209E-4</c:v>
                </c:pt>
                <c:pt idx="18">
                  <c:v>-1.279949996387586E-3</c:v>
                </c:pt>
                <c:pt idx="19">
                  <c:v>3.8051999581512064E-4</c:v>
                </c:pt>
                <c:pt idx="20">
                  <c:v>-1.0861899936571717E-3</c:v>
                </c:pt>
                <c:pt idx="21">
                  <c:v>1.1802599983639084E-3</c:v>
                </c:pt>
                <c:pt idx="22">
                  <c:v>-1.453289994969964E-3</c:v>
                </c:pt>
                <c:pt idx="23">
                  <c:v>-1.7059499950846657E-3</c:v>
                </c:pt>
                <c:pt idx="24">
                  <c:v>-2.7062099979957566E-3</c:v>
                </c:pt>
                <c:pt idx="25">
                  <c:v>-1.9739999988814816E-3</c:v>
                </c:pt>
                <c:pt idx="26">
                  <c:v>-2.8075500013073906E-3</c:v>
                </c:pt>
                <c:pt idx="27">
                  <c:v>8.579800050938502E-4</c:v>
                </c:pt>
                <c:pt idx="28">
                  <c:v>1.6908800025703385E-3</c:v>
                </c:pt>
                <c:pt idx="29">
                  <c:v>4.902299988316372E-4</c:v>
                </c:pt>
                <c:pt idx="33">
                  <c:v>3.1582740004523657E-2</c:v>
                </c:pt>
                <c:pt idx="34">
                  <c:v>3.0725700002221856E-2</c:v>
                </c:pt>
                <c:pt idx="35">
                  <c:v>3.3481489997939207E-2</c:v>
                </c:pt>
                <c:pt idx="36">
                  <c:v>3.3732900003087707E-2</c:v>
                </c:pt>
                <c:pt idx="37">
                  <c:v>3.5526409999874886E-2</c:v>
                </c:pt>
                <c:pt idx="38">
                  <c:v>3.8452070002676919E-2</c:v>
                </c:pt>
                <c:pt idx="40">
                  <c:v>4.3209980001847725E-2</c:v>
                </c:pt>
                <c:pt idx="42">
                  <c:v>4.508868000266375E-2</c:v>
                </c:pt>
                <c:pt idx="43">
                  <c:v>4.645617999631213E-2</c:v>
                </c:pt>
                <c:pt idx="44">
                  <c:v>4.7507170005701482E-2</c:v>
                </c:pt>
                <c:pt idx="45">
                  <c:v>4.5240460000059102E-2</c:v>
                </c:pt>
                <c:pt idx="46">
                  <c:v>4.6773360001679976E-2</c:v>
                </c:pt>
                <c:pt idx="47">
                  <c:v>4.560625999874901E-2</c:v>
                </c:pt>
                <c:pt idx="49">
                  <c:v>4.651354999805335E-2</c:v>
                </c:pt>
                <c:pt idx="54">
                  <c:v>5.1119700001436286E-2</c:v>
                </c:pt>
                <c:pt idx="55">
                  <c:v>4.9899680001544766E-2</c:v>
                </c:pt>
                <c:pt idx="56">
                  <c:v>5.2032970001164358E-2</c:v>
                </c:pt>
                <c:pt idx="58">
                  <c:v>5.3854559999308549E-2</c:v>
                </c:pt>
                <c:pt idx="61">
                  <c:v>5.2532860005158E-2</c:v>
                </c:pt>
                <c:pt idx="63">
                  <c:v>5.3498399996897206E-2</c:v>
                </c:pt>
                <c:pt idx="64">
                  <c:v>5.4761080005846452E-2</c:v>
                </c:pt>
                <c:pt idx="66">
                  <c:v>5.5094370000006165E-2</c:v>
                </c:pt>
                <c:pt idx="67">
                  <c:v>5.5693719994451385E-2</c:v>
                </c:pt>
                <c:pt idx="70">
                  <c:v>5.6049509999866132E-2</c:v>
                </c:pt>
                <c:pt idx="71">
                  <c:v>5.7682799997564871E-2</c:v>
                </c:pt>
                <c:pt idx="72">
                  <c:v>5.3542360001301859E-2</c:v>
                </c:pt>
                <c:pt idx="73">
                  <c:v>5.5270320001000073E-2</c:v>
                </c:pt>
                <c:pt idx="75">
                  <c:v>6.0380220005754381E-2</c:v>
                </c:pt>
                <c:pt idx="76">
                  <c:v>5.8737309998832643E-2</c:v>
                </c:pt>
                <c:pt idx="77">
                  <c:v>6.0070599996834062E-2</c:v>
                </c:pt>
                <c:pt idx="78">
                  <c:v>6.3390260002051946E-2</c:v>
                </c:pt>
                <c:pt idx="79">
                  <c:v>6.3623549998737872E-2</c:v>
                </c:pt>
                <c:pt idx="80">
                  <c:v>6.7659200001799036E-2</c:v>
                </c:pt>
                <c:pt idx="81">
                  <c:v>6.7214729999250267E-2</c:v>
                </c:pt>
                <c:pt idx="84">
                  <c:v>7.6560160006920341E-2</c:v>
                </c:pt>
                <c:pt idx="85">
                  <c:v>7.5856390001717955E-2</c:v>
                </c:pt>
                <c:pt idx="91">
                  <c:v>8.6436930003401358E-2</c:v>
                </c:pt>
                <c:pt idx="92">
                  <c:v>8.6859820003155619E-2</c:v>
                </c:pt>
                <c:pt idx="93">
                  <c:v>8.6493110000446904E-2</c:v>
                </c:pt>
                <c:pt idx="94">
                  <c:v>8.6825360005605035E-2</c:v>
                </c:pt>
                <c:pt idx="96">
                  <c:v>8.7148899998283014E-2</c:v>
                </c:pt>
                <c:pt idx="97">
                  <c:v>8.6182190003455617E-2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0F-4D80-B820-3ED0995F4225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plus>
            <c:minus>
              <c:numRef>
                <c:f>'Active 1'!$D$21:$D$83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1'!$K$21:$K$983</c:f>
              <c:numCache>
                <c:formatCode>General</c:formatCode>
                <c:ptCount val="963"/>
                <c:pt idx="39">
                  <c:v>3.9189950002764817E-2</c:v>
                </c:pt>
                <c:pt idx="41">
                  <c:v>4.4917883205926046E-2</c:v>
                </c:pt>
                <c:pt idx="51">
                  <c:v>4.9350240005878732E-2</c:v>
                </c:pt>
                <c:pt idx="52">
                  <c:v>4.9566240006242879E-2</c:v>
                </c:pt>
                <c:pt idx="53">
                  <c:v>5.0253510002221446E-2</c:v>
                </c:pt>
                <c:pt idx="57">
                  <c:v>5.1294349999807309E-2</c:v>
                </c:pt>
                <c:pt idx="59">
                  <c:v>5.5342870000458788E-2</c:v>
                </c:pt>
                <c:pt idx="60">
                  <c:v>5.4733509998186491E-2</c:v>
                </c:pt>
                <c:pt idx="62">
                  <c:v>5.5166149999422487E-2</c:v>
                </c:pt>
                <c:pt idx="65">
                  <c:v>5.5261080000491347E-2</c:v>
                </c:pt>
                <c:pt idx="68">
                  <c:v>5.5525969997688662E-2</c:v>
                </c:pt>
                <c:pt idx="69">
                  <c:v>5.6859259995690081E-2</c:v>
                </c:pt>
                <c:pt idx="74">
                  <c:v>5.8285549996071495E-2</c:v>
                </c:pt>
                <c:pt idx="82">
                  <c:v>6.8129560000670608E-2</c:v>
                </c:pt>
                <c:pt idx="83">
                  <c:v>7.0396830000390764E-2</c:v>
                </c:pt>
                <c:pt idx="86">
                  <c:v>7.5539720004599076E-2</c:v>
                </c:pt>
                <c:pt idx="87">
                  <c:v>7.7428360003978014E-2</c:v>
                </c:pt>
                <c:pt idx="88">
                  <c:v>7.7428360003978014E-2</c:v>
                </c:pt>
                <c:pt idx="89">
                  <c:v>8.0416169999807607E-2</c:v>
                </c:pt>
                <c:pt idx="90">
                  <c:v>8.2516169997688849E-2</c:v>
                </c:pt>
                <c:pt idx="95">
                  <c:v>8.6614710002322681E-2</c:v>
                </c:pt>
                <c:pt idx="98">
                  <c:v>9.0968659998907242E-2</c:v>
                </c:pt>
                <c:pt idx="99">
                  <c:v>9.3898209997860249E-2</c:v>
                </c:pt>
                <c:pt idx="100">
                  <c:v>9.7459229997184593E-2</c:v>
                </c:pt>
                <c:pt idx="101">
                  <c:v>9.7599229993647896E-2</c:v>
                </c:pt>
                <c:pt idx="102">
                  <c:v>9.9099229999410454E-2</c:v>
                </c:pt>
                <c:pt idx="103">
                  <c:v>9.8678579997795168E-2</c:v>
                </c:pt>
                <c:pt idx="104">
                  <c:v>9.9148579996835906E-2</c:v>
                </c:pt>
                <c:pt idx="105">
                  <c:v>9.9208580002596136E-2</c:v>
                </c:pt>
                <c:pt idx="106">
                  <c:v>9.8291479996987619E-2</c:v>
                </c:pt>
                <c:pt idx="107">
                  <c:v>9.8831479997897986E-2</c:v>
                </c:pt>
                <c:pt idx="108">
                  <c:v>9.9121480001485907E-2</c:v>
                </c:pt>
                <c:pt idx="109">
                  <c:v>9.852256000158377E-2</c:v>
                </c:pt>
                <c:pt idx="110">
                  <c:v>9.86025599995628E-2</c:v>
                </c:pt>
                <c:pt idx="111">
                  <c:v>9.8792559998400975E-2</c:v>
                </c:pt>
                <c:pt idx="112">
                  <c:v>9.7089010007039178E-2</c:v>
                </c:pt>
                <c:pt idx="113">
                  <c:v>9.7189010004512966E-2</c:v>
                </c:pt>
                <c:pt idx="114">
                  <c:v>9.7859010005777236E-2</c:v>
                </c:pt>
                <c:pt idx="115">
                  <c:v>9.7884810005780309E-2</c:v>
                </c:pt>
                <c:pt idx="116">
                  <c:v>9.9748739994538482E-2</c:v>
                </c:pt>
                <c:pt idx="117">
                  <c:v>0.10056873999565141</c:v>
                </c:pt>
                <c:pt idx="118">
                  <c:v>9.8920989999896847E-2</c:v>
                </c:pt>
                <c:pt idx="119">
                  <c:v>9.9450989997421857E-2</c:v>
                </c:pt>
                <c:pt idx="120">
                  <c:v>9.9529210005130153E-2</c:v>
                </c:pt>
                <c:pt idx="121">
                  <c:v>9.9639210005989298E-2</c:v>
                </c:pt>
                <c:pt idx="122">
                  <c:v>0.10667216000001645</c:v>
                </c:pt>
                <c:pt idx="123">
                  <c:v>0.10733215999789536</c:v>
                </c:pt>
                <c:pt idx="124">
                  <c:v>0.10739215999637963</c:v>
                </c:pt>
                <c:pt idx="125">
                  <c:v>0.10652861000562552</c:v>
                </c:pt>
                <c:pt idx="126">
                  <c:v>0.10691861000668723</c:v>
                </c:pt>
                <c:pt idx="127">
                  <c:v>0.1077386100005242</c:v>
                </c:pt>
                <c:pt idx="128">
                  <c:v>0.10604189999867231</c:v>
                </c:pt>
                <c:pt idx="129">
                  <c:v>0.10687190000317059</c:v>
                </c:pt>
                <c:pt idx="130">
                  <c:v>0.10691190000216011</c:v>
                </c:pt>
                <c:pt idx="131">
                  <c:v>0.11075664999953005</c:v>
                </c:pt>
                <c:pt idx="132">
                  <c:v>0.11109599999326747</c:v>
                </c:pt>
                <c:pt idx="133">
                  <c:v>0.11175599999842234</c:v>
                </c:pt>
                <c:pt idx="134">
                  <c:v>0.11039534999872558</c:v>
                </c:pt>
                <c:pt idx="135">
                  <c:v>0.11104535000049509</c:v>
                </c:pt>
                <c:pt idx="136">
                  <c:v>0.11125378999713575</c:v>
                </c:pt>
                <c:pt idx="137">
                  <c:v>0.11128379000001587</c:v>
                </c:pt>
                <c:pt idx="138">
                  <c:v>0.11210578000464011</c:v>
                </c:pt>
                <c:pt idx="139">
                  <c:v>0.11135620999993989</c:v>
                </c:pt>
                <c:pt idx="140">
                  <c:v>0.11162621000403306</c:v>
                </c:pt>
                <c:pt idx="141">
                  <c:v>0.11232637000648538</c:v>
                </c:pt>
                <c:pt idx="142">
                  <c:v>0.12644475000706734</c:v>
                </c:pt>
                <c:pt idx="143">
                  <c:v>0.12487608999799704</c:v>
                </c:pt>
                <c:pt idx="144">
                  <c:v>0.12430938000761671</c:v>
                </c:pt>
                <c:pt idx="145">
                  <c:v>0.12590782000188483</c:v>
                </c:pt>
                <c:pt idx="146">
                  <c:v>0.12653915999544552</c:v>
                </c:pt>
                <c:pt idx="147">
                  <c:v>0.12713785999949323</c:v>
                </c:pt>
                <c:pt idx="148">
                  <c:v>0.12627115000213962</c:v>
                </c:pt>
                <c:pt idx="149">
                  <c:v>0.12716608000482665</c:v>
                </c:pt>
                <c:pt idx="150">
                  <c:v>0.12809936999838101</c:v>
                </c:pt>
                <c:pt idx="151">
                  <c:v>0.14485808008612366</c:v>
                </c:pt>
                <c:pt idx="152">
                  <c:v>0.14601707983092638</c:v>
                </c:pt>
                <c:pt idx="153">
                  <c:v>0.15388801999506541</c:v>
                </c:pt>
                <c:pt idx="154">
                  <c:v>0.15525447000254644</c:v>
                </c:pt>
                <c:pt idx="155">
                  <c:v>0.15725173999817343</c:v>
                </c:pt>
                <c:pt idx="156">
                  <c:v>0.15514445999724558</c:v>
                </c:pt>
                <c:pt idx="157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0F-4D80-B820-3ED0995F4225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1'!$O$21:$O$983</c:f>
              <c:numCache>
                <c:formatCode>General</c:formatCode>
                <c:ptCount val="963"/>
                <c:pt idx="73">
                  <c:v>5.5270320001000073E-2</c:v>
                </c:pt>
                <c:pt idx="74">
                  <c:v>5.8285549996071495E-2</c:v>
                </c:pt>
                <c:pt idx="75">
                  <c:v>6.0380220005754381E-2</c:v>
                </c:pt>
                <c:pt idx="76">
                  <c:v>5.8737309998832643E-2</c:v>
                </c:pt>
                <c:pt idx="77">
                  <c:v>6.0070599996834062E-2</c:v>
                </c:pt>
                <c:pt idx="78">
                  <c:v>6.3390260002051946E-2</c:v>
                </c:pt>
                <c:pt idx="79">
                  <c:v>6.3623549998737872E-2</c:v>
                </c:pt>
                <c:pt idx="80">
                  <c:v>6.7659200001799036E-2</c:v>
                </c:pt>
                <c:pt idx="81">
                  <c:v>6.7214729999250267E-2</c:v>
                </c:pt>
                <c:pt idx="82">
                  <c:v>6.8129560000670608E-2</c:v>
                </c:pt>
                <c:pt idx="83">
                  <c:v>7.0396830000390764E-2</c:v>
                </c:pt>
                <c:pt idx="84">
                  <c:v>7.6560160006920341E-2</c:v>
                </c:pt>
                <c:pt idx="85">
                  <c:v>7.5856390001717955E-2</c:v>
                </c:pt>
                <c:pt idx="86">
                  <c:v>7.5539720004599076E-2</c:v>
                </c:pt>
                <c:pt idx="87">
                  <c:v>7.7428360003978014E-2</c:v>
                </c:pt>
                <c:pt idx="88">
                  <c:v>7.7428360003978014E-2</c:v>
                </c:pt>
                <c:pt idx="89">
                  <c:v>8.0416169999807607E-2</c:v>
                </c:pt>
                <c:pt idx="90">
                  <c:v>8.2516169997688849E-2</c:v>
                </c:pt>
                <c:pt idx="91">
                  <c:v>8.6436930003401358E-2</c:v>
                </c:pt>
                <c:pt idx="92">
                  <c:v>8.6859820003155619E-2</c:v>
                </c:pt>
                <c:pt idx="93">
                  <c:v>8.6493110000446904E-2</c:v>
                </c:pt>
                <c:pt idx="94">
                  <c:v>8.6825360005605035E-2</c:v>
                </c:pt>
                <c:pt idx="95">
                  <c:v>8.6614710002322681E-2</c:v>
                </c:pt>
                <c:pt idx="96">
                  <c:v>8.7148899998283014E-2</c:v>
                </c:pt>
                <c:pt idx="97">
                  <c:v>8.6182190003455617E-2</c:v>
                </c:pt>
                <c:pt idx="98">
                  <c:v>9.0968659998907242E-2</c:v>
                </c:pt>
                <c:pt idx="99">
                  <c:v>9.3898209997860249E-2</c:v>
                </c:pt>
                <c:pt idx="100">
                  <c:v>9.7459229997184593E-2</c:v>
                </c:pt>
                <c:pt idx="101">
                  <c:v>9.7599229993647896E-2</c:v>
                </c:pt>
                <c:pt idx="102">
                  <c:v>9.9099229999410454E-2</c:v>
                </c:pt>
                <c:pt idx="103">
                  <c:v>9.8678579997795168E-2</c:v>
                </c:pt>
                <c:pt idx="104">
                  <c:v>9.9148579996835906E-2</c:v>
                </c:pt>
                <c:pt idx="105">
                  <c:v>9.9208580002596136E-2</c:v>
                </c:pt>
                <c:pt idx="106">
                  <c:v>9.8291479996987619E-2</c:v>
                </c:pt>
                <c:pt idx="107">
                  <c:v>9.8831479997897986E-2</c:v>
                </c:pt>
                <c:pt idx="108">
                  <c:v>9.9121480001485907E-2</c:v>
                </c:pt>
                <c:pt idx="109">
                  <c:v>9.852256000158377E-2</c:v>
                </c:pt>
                <c:pt idx="110">
                  <c:v>9.86025599995628E-2</c:v>
                </c:pt>
                <c:pt idx="111">
                  <c:v>9.8792559998400975E-2</c:v>
                </c:pt>
                <c:pt idx="112">
                  <c:v>9.7089010007039178E-2</c:v>
                </c:pt>
                <c:pt idx="113">
                  <c:v>9.7189010004512966E-2</c:v>
                </c:pt>
                <c:pt idx="114">
                  <c:v>9.7859010005777236E-2</c:v>
                </c:pt>
                <c:pt idx="115">
                  <c:v>9.7884810005780309E-2</c:v>
                </c:pt>
                <c:pt idx="116">
                  <c:v>9.9748739994538482E-2</c:v>
                </c:pt>
                <c:pt idx="117">
                  <c:v>0.10056873999565141</c:v>
                </c:pt>
                <c:pt idx="118">
                  <c:v>9.8920989999896847E-2</c:v>
                </c:pt>
                <c:pt idx="119">
                  <c:v>9.9450989997421857E-2</c:v>
                </c:pt>
                <c:pt idx="120">
                  <c:v>9.9529210005130153E-2</c:v>
                </c:pt>
                <c:pt idx="121">
                  <c:v>9.9639210005989298E-2</c:v>
                </c:pt>
                <c:pt idx="122">
                  <c:v>0.10667216000001645</c:v>
                </c:pt>
                <c:pt idx="123">
                  <c:v>0.10733215999789536</c:v>
                </c:pt>
                <c:pt idx="124">
                  <c:v>0.10739215999637963</c:v>
                </c:pt>
                <c:pt idx="125">
                  <c:v>0.10652861000562552</c:v>
                </c:pt>
                <c:pt idx="126">
                  <c:v>0.10691861000668723</c:v>
                </c:pt>
                <c:pt idx="127">
                  <c:v>0.1077386100005242</c:v>
                </c:pt>
                <c:pt idx="128">
                  <c:v>0.10604189999867231</c:v>
                </c:pt>
                <c:pt idx="129">
                  <c:v>0.10687190000317059</c:v>
                </c:pt>
                <c:pt idx="130">
                  <c:v>0.10691190000216011</c:v>
                </c:pt>
                <c:pt idx="131">
                  <c:v>0.11075664999953005</c:v>
                </c:pt>
                <c:pt idx="132">
                  <c:v>0.11109599999326747</c:v>
                </c:pt>
                <c:pt idx="133">
                  <c:v>0.11175599999842234</c:v>
                </c:pt>
                <c:pt idx="134">
                  <c:v>0.11039534999872558</c:v>
                </c:pt>
                <c:pt idx="135">
                  <c:v>0.11104535000049509</c:v>
                </c:pt>
                <c:pt idx="136">
                  <c:v>0.11125378999713575</c:v>
                </c:pt>
                <c:pt idx="137">
                  <c:v>0.11128379000001587</c:v>
                </c:pt>
                <c:pt idx="138">
                  <c:v>0.11210578000464011</c:v>
                </c:pt>
                <c:pt idx="139">
                  <c:v>0.11135620999993989</c:v>
                </c:pt>
                <c:pt idx="140">
                  <c:v>0.11162621000403306</c:v>
                </c:pt>
                <c:pt idx="141">
                  <c:v>0.11232637000648538</c:v>
                </c:pt>
                <c:pt idx="142">
                  <c:v>0.12644475000706734</c:v>
                </c:pt>
                <c:pt idx="143">
                  <c:v>0.12487608999799704</c:v>
                </c:pt>
                <c:pt idx="144">
                  <c:v>0.12430938000761671</c:v>
                </c:pt>
                <c:pt idx="145">
                  <c:v>0.12590782000188483</c:v>
                </c:pt>
                <c:pt idx="146">
                  <c:v>0.12653915999544552</c:v>
                </c:pt>
                <c:pt idx="147">
                  <c:v>0.12713785999949323</c:v>
                </c:pt>
                <c:pt idx="148">
                  <c:v>0.12627115000213962</c:v>
                </c:pt>
                <c:pt idx="149">
                  <c:v>0.12716608000482665</c:v>
                </c:pt>
                <c:pt idx="150">
                  <c:v>0.12809936999838101</c:v>
                </c:pt>
                <c:pt idx="151">
                  <c:v>0.14485808008612366</c:v>
                </c:pt>
                <c:pt idx="152">
                  <c:v>0.14601707983092638</c:v>
                </c:pt>
                <c:pt idx="153">
                  <c:v>0.15388801999506541</c:v>
                </c:pt>
                <c:pt idx="154">
                  <c:v>0.15525447000254644</c:v>
                </c:pt>
                <c:pt idx="155">
                  <c:v>0.15725173999817343</c:v>
                </c:pt>
                <c:pt idx="156">
                  <c:v>0.15514445999724558</c:v>
                </c:pt>
                <c:pt idx="157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0F-4D80-B820-3ED0995F4225}"/>
            </c:ext>
          </c:extLst>
        </c:ser>
        <c:ser>
          <c:idx val="8"/>
          <c:order val="5"/>
          <c:tx>
            <c:strRef>
              <c:f>'Active 1'!$V$1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1'!$U$2:$U$17</c:f>
              <c:numCache>
                <c:formatCode>General</c:formatCode>
                <c:ptCount val="16"/>
                <c:pt idx="0">
                  <c:v>30000</c:v>
                </c:pt>
                <c:pt idx="1">
                  <c:v>31000</c:v>
                </c:pt>
                <c:pt idx="2">
                  <c:v>32000</c:v>
                </c:pt>
                <c:pt idx="3">
                  <c:v>33000</c:v>
                </c:pt>
                <c:pt idx="4">
                  <c:v>34000</c:v>
                </c:pt>
                <c:pt idx="5">
                  <c:v>35000</c:v>
                </c:pt>
                <c:pt idx="6">
                  <c:v>36000</c:v>
                </c:pt>
                <c:pt idx="7">
                  <c:v>37000</c:v>
                </c:pt>
                <c:pt idx="8">
                  <c:v>38000</c:v>
                </c:pt>
                <c:pt idx="9">
                  <c:v>39000</c:v>
                </c:pt>
                <c:pt idx="10">
                  <c:v>40000</c:v>
                </c:pt>
                <c:pt idx="11">
                  <c:v>41000</c:v>
                </c:pt>
                <c:pt idx="12">
                  <c:v>42000</c:v>
                </c:pt>
                <c:pt idx="13">
                  <c:v>43000</c:v>
                </c:pt>
                <c:pt idx="14">
                  <c:v>44000</c:v>
                </c:pt>
                <c:pt idx="15">
                  <c:v>45000</c:v>
                </c:pt>
              </c:numCache>
            </c:numRef>
          </c:xVal>
          <c:yVal>
            <c:numRef>
              <c:f>'Active 1'!$V$2:$V$17</c:f>
              <c:numCache>
                <c:formatCode>General</c:formatCode>
                <c:ptCount val="16"/>
                <c:pt idx="0">
                  <c:v>1.3516485381520182E-2</c:v>
                </c:pt>
                <c:pt idx="1">
                  <c:v>1.8605336391967979E-2</c:v>
                </c:pt>
                <c:pt idx="2">
                  <c:v>2.3699927503388681E-2</c:v>
                </c:pt>
                <c:pt idx="3">
                  <c:v>2.8800258715782286E-2</c:v>
                </c:pt>
                <c:pt idx="4">
                  <c:v>3.39063300291488E-2</c:v>
                </c:pt>
                <c:pt idx="5">
                  <c:v>3.9018141443488211E-2</c:v>
                </c:pt>
                <c:pt idx="6">
                  <c:v>4.4135692958800529E-2</c:v>
                </c:pt>
                <c:pt idx="7">
                  <c:v>4.9258984575085756E-2</c:v>
                </c:pt>
                <c:pt idx="8">
                  <c:v>5.4388016292343883E-2</c:v>
                </c:pt>
                <c:pt idx="9">
                  <c:v>5.9522788110574917E-2</c:v>
                </c:pt>
                <c:pt idx="10">
                  <c:v>6.4663300029778853E-2</c:v>
                </c:pt>
                <c:pt idx="11">
                  <c:v>6.9809552049955689E-2</c:v>
                </c:pt>
                <c:pt idx="12">
                  <c:v>7.496154417110544E-2</c:v>
                </c:pt>
                <c:pt idx="13">
                  <c:v>8.0119276393228092E-2</c:v>
                </c:pt>
                <c:pt idx="14">
                  <c:v>8.5282748716323645E-2</c:v>
                </c:pt>
                <c:pt idx="15">
                  <c:v>9.0451961140392098E-2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0F-4D80-B820-3ED0995F4225}"/>
            </c:ext>
          </c:extLst>
        </c:ser>
        <c:ser>
          <c:idx val="9"/>
          <c:order val="6"/>
          <c:tx>
            <c:strRef>
              <c:f>'Active 1'!$U$20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1'!$U$21:$U$983</c:f>
              <c:numCache>
                <c:formatCode>General</c:formatCode>
                <c:ptCount val="963"/>
                <c:pt idx="7">
                  <c:v>-2.8954529996553902E-2</c:v>
                </c:pt>
                <c:pt idx="9">
                  <c:v>-1.5253340003255289E-2</c:v>
                </c:pt>
                <c:pt idx="30">
                  <c:v>2.554074000363471E-2</c:v>
                </c:pt>
                <c:pt idx="31">
                  <c:v>9.6611600019969046E-3</c:v>
                </c:pt>
                <c:pt idx="32">
                  <c:v>6.5500969998538494E-2</c:v>
                </c:pt>
                <c:pt idx="50">
                  <c:v>4.7909779998008162E-2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0F-4D80-B820-3ED0995F4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489408"/>
        <c:axId val="1"/>
      </c:scatterChart>
      <c:valAx>
        <c:axId val="766489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3182160369488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62790697674418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4894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6"/>
        <c:txPr>
          <a:bodyPr/>
          <a:lstStyle/>
          <a:p>
            <a:pPr>
              <a:defRPr sz="675" b="1" i="0" u="none" strike="noStrike" baseline="0">
                <a:solidFill>
                  <a:srgbClr val="FF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426356589147286"/>
          <c:y val="0.92097264437689974"/>
          <c:w val="0.59379844961240313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-- O-C Diagr</a:t>
            </a:r>
          </a:p>
        </c:rich>
      </c:tx>
      <c:layout>
        <c:manualLayout>
          <c:xMode val="edge"/>
          <c:yMode val="edge"/>
          <c:x val="0.4065939193498248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934144552885279E-2"/>
          <c:y val="0.11085985097463033"/>
          <c:w val="0.90354198090990934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(2)'!$D$21:$D$73</c:f>
              <c:numCache>
                <c:formatCode>General</c:formatCode>
                <c:ptCount val="53"/>
                <c:pt idx="0">
                  <c:v>0</c:v>
                </c:pt>
                <c:pt idx="1">
                  <c:v>1.1453</c:v>
                </c:pt>
                <c:pt idx="2">
                  <c:v>1.1601999999999999</c:v>
                </c:pt>
                <c:pt idx="3">
                  <c:v>1.2296499999999999</c:v>
                </c:pt>
                <c:pt idx="4">
                  <c:v>3.0005000000000002</c:v>
                </c:pt>
                <c:pt idx="5">
                  <c:v>3.0464500000000001</c:v>
                </c:pt>
                <c:pt idx="6">
                  <c:v>3.2091500000000002</c:v>
                </c:pt>
                <c:pt idx="7">
                  <c:v>3.3731</c:v>
                </c:pt>
                <c:pt idx="8">
                  <c:v>3.4516</c:v>
                </c:pt>
                <c:pt idx="9">
                  <c:v>3.4746000000000001</c:v>
                </c:pt>
                <c:pt idx="10">
                  <c:v>3.5121000000000002</c:v>
                </c:pt>
                <c:pt idx="11">
                  <c:v>3.5686499999999999</c:v>
                </c:pt>
                <c:pt idx="12">
                  <c:v>3.5687000000000002</c:v>
                </c:pt>
                <c:pt idx="13">
                  <c:v>3.5691999999999999</c:v>
                </c:pt>
                <c:pt idx="14">
                  <c:v>3.5697000000000001</c:v>
                </c:pt>
                <c:pt idx="15">
                  <c:v>3.5997499999999998</c:v>
                </c:pt>
                <c:pt idx="16">
                  <c:v>3.6728000000000001</c:v>
                </c:pt>
                <c:pt idx="17">
                  <c:v>3.6928000000000001</c:v>
                </c:pt>
                <c:pt idx="18">
                  <c:v>3.7459500000000001</c:v>
                </c:pt>
                <c:pt idx="19">
                  <c:v>3.7465000000000002</c:v>
                </c:pt>
                <c:pt idx="20">
                  <c:v>3.7696000000000001</c:v>
                </c:pt>
                <c:pt idx="21">
                  <c:v>3.7696499999999999</c:v>
                </c:pt>
                <c:pt idx="22">
                  <c:v>3.7757499999999999</c:v>
                </c:pt>
                <c:pt idx="23">
                  <c:v>3.7831999999999999</c:v>
                </c:pt>
                <c:pt idx="24">
                  <c:v>3.8351500000000001</c:v>
                </c:pt>
                <c:pt idx="25">
                  <c:v>3.8459500000000002</c:v>
                </c:pt>
                <c:pt idx="26">
                  <c:v>3.8466999999999998</c:v>
                </c:pt>
                <c:pt idx="27">
                  <c:v>3.8467500000000001</c:v>
                </c:pt>
                <c:pt idx="28">
                  <c:v>3.8479999999999999</c:v>
                </c:pt>
                <c:pt idx="29">
                  <c:v>3.8525999999999998</c:v>
                </c:pt>
                <c:pt idx="30">
                  <c:v>3.8525999999999998</c:v>
                </c:pt>
                <c:pt idx="31">
                  <c:v>3.8526500000000001</c:v>
                </c:pt>
                <c:pt idx="32">
                  <c:v>3.8534000000000002</c:v>
                </c:pt>
                <c:pt idx="33">
                  <c:v>3.8546499999999999</c:v>
                </c:pt>
                <c:pt idx="34">
                  <c:v>3.8546999999999998</c:v>
                </c:pt>
                <c:pt idx="35">
                  <c:v>3.8659500000000002</c:v>
                </c:pt>
                <c:pt idx="36">
                  <c:v>3.8660000000000001</c:v>
                </c:pt>
                <c:pt idx="37">
                  <c:v>3.8742000000000001</c:v>
                </c:pt>
                <c:pt idx="38">
                  <c:v>3.9397500000000001</c:v>
                </c:pt>
                <c:pt idx="39">
                  <c:v>3.9459</c:v>
                </c:pt>
                <c:pt idx="40">
                  <c:v>3.95695</c:v>
                </c:pt>
                <c:pt idx="41">
                  <c:v>3.9569999999999999</c:v>
                </c:pt>
                <c:pt idx="42">
                  <c:v>4.0496999999999996</c:v>
                </c:pt>
                <c:pt idx="43">
                  <c:v>4.0497500000000004</c:v>
                </c:pt>
                <c:pt idx="44">
                  <c:v>4.1239999999999997</c:v>
                </c:pt>
                <c:pt idx="45">
                  <c:v>4.1581999999999999</c:v>
                </c:pt>
                <c:pt idx="46">
                  <c:v>4.2113500000000004</c:v>
                </c:pt>
                <c:pt idx="47">
                  <c:v>4.3234000000000004</c:v>
                </c:pt>
                <c:pt idx="48">
                  <c:v>4.3441999999999998</c:v>
                </c:pt>
                <c:pt idx="49">
                  <c:v>4.3441999999999998</c:v>
                </c:pt>
                <c:pt idx="50">
                  <c:v>4.4236500000000003</c:v>
                </c:pt>
                <c:pt idx="51">
                  <c:v>4.4236500000000003</c:v>
                </c:pt>
                <c:pt idx="52">
                  <c:v>4.4958499999999999</c:v>
                </c:pt>
              </c:numCache>
            </c:numRef>
          </c:xVal>
          <c:yVal>
            <c:numRef>
              <c:f>'Q_fit (2)'!$E$21:$E$73</c:f>
              <c:numCache>
                <c:formatCode>General</c:formatCode>
                <c:ptCount val="53"/>
                <c:pt idx="0">
                  <c:v>0</c:v>
                </c:pt>
                <c:pt idx="1">
                  <c:v>2.554074000363471E-2</c:v>
                </c:pt>
                <c:pt idx="2">
                  <c:v>9.6611600019969046E-3</c:v>
                </c:pt>
                <c:pt idx="3">
                  <c:v>6.5500969998538494E-2</c:v>
                </c:pt>
                <c:pt idx="4">
                  <c:v>3.3732900003087707E-2</c:v>
                </c:pt>
                <c:pt idx="5">
                  <c:v>3.5526409999874886E-2</c:v>
                </c:pt>
                <c:pt idx="6">
                  <c:v>3.8452070002676919E-2</c:v>
                </c:pt>
                <c:pt idx="7">
                  <c:v>4.3209980001847725E-2</c:v>
                </c:pt>
                <c:pt idx="8">
                  <c:v>4.4917883205926046E-2</c:v>
                </c:pt>
                <c:pt idx="9">
                  <c:v>4.508868000266375E-2</c:v>
                </c:pt>
                <c:pt idx="10">
                  <c:v>4.645617999631213E-2</c:v>
                </c:pt>
                <c:pt idx="11">
                  <c:v>4.7507170005701482E-2</c:v>
                </c:pt>
                <c:pt idx="12">
                  <c:v>4.5240460000059102E-2</c:v>
                </c:pt>
                <c:pt idx="13">
                  <c:v>4.6773360001679976E-2</c:v>
                </c:pt>
                <c:pt idx="14">
                  <c:v>4.560625999874901E-2</c:v>
                </c:pt>
                <c:pt idx="15">
                  <c:v>4.651354999805335E-2</c:v>
                </c:pt>
                <c:pt idx="16">
                  <c:v>4.9350240005878732E-2</c:v>
                </c:pt>
                <c:pt idx="17">
                  <c:v>4.9566240006242879E-2</c:v>
                </c:pt>
                <c:pt idx="18">
                  <c:v>5.0253510002221446E-2</c:v>
                </c:pt>
                <c:pt idx="19">
                  <c:v>5.1119700001436286E-2</c:v>
                </c:pt>
                <c:pt idx="20">
                  <c:v>4.9899680001544766E-2</c:v>
                </c:pt>
                <c:pt idx="21">
                  <c:v>5.2032970001164358E-2</c:v>
                </c:pt>
                <c:pt idx="22">
                  <c:v>5.1294349999807309E-2</c:v>
                </c:pt>
                <c:pt idx="23">
                  <c:v>5.3854559999308549E-2</c:v>
                </c:pt>
                <c:pt idx="24">
                  <c:v>5.5342870000458788E-2</c:v>
                </c:pt>
                <c:pt idx="25">
                  <c:v>5.4733509998186491E-2</c:v>
                </c:pt>
                <c:pt idx="26">
                  <c:v>5.2532860005158E-2</c:v>
                </c:pt>
                <c:pt idx="27">
                  <c:v>5.5166149999422487E-2</c:v>
                </c:pt>
                <c:pt idx="28">
                  <c:v>5.3498399996897206E-2</c:v>
                </c:pt>
                <c:pt idx="29">
                  <c:v>5.4761080005846452E-2</c:v>
                </c:pt>
                <c:pt idx="30">
                  <c:v>5.5261080000491347E-2</c:v>
                </c:pt>
                <c:pt idx="31">
                  <c:v>5.5094370000006165E-2</c:v>
                </c:pt>
                <c:pt idx="32">
                  <c:v>5.5693719994451385E-2</c:v>
                </c:pt>
                <c:pt idx="33">
                  <c:v>5.5525969997688662E-2</c:v>
                </c:pt>
                <c:pt idx="34">
                  <c:v>5.6859259995690081E-2</c:v>
                </c:pt>
                <c:pt idx="35">
                  <c:v>5.6049509999866132E-2</c:v>
                </c:pt>
                <c:pt idx="36">
                  <c:v>5.7682799997564871E-2</c:v>
                </c:pt>
                <c:pt idx="37">
                  <c:v>5.3542360001301859E-2</c:v>
                </c:pt>
                <c:pt idx="38">
                  <c:v>5.8285549996071495E-2</c:v>
                </c:pt>
                <c:pt idx="39">
                  <c:v>6.0380220005754381E-2</c:v>
                </c:pt>
                <c:pt idx="40">
                  <c:v>5.8737309998832643E-2</c:v>
                </c:pt>
                <c:pt idx="41">
                  <c:v>6.0070599996834062E-2</c:v>
                </c:pt>
                <c:pt idx="42">
                  <c:v>6.3390260002051946E-2</c:v>
                </c:pt>
                <c:pt idx="43">
                  <c:v>6.3623549998737872E-2</c:v>
                </c:pt>
                <c:pt idx="44">
                  <c:v>6.7659200001799036E-2</c:v>
                </c:pt>
                <c:pt idx="45">
                  <c:v>6.8129560000670608E-2</c:v>
                </c:pt>
                <c:pt idx="46">
                  <c:v>7.0396830000390764E-2</c:v>
                </c:pt>
                <c:pt idx="47">
                  <c:v>7.5539720004599076E-2</c:v>
                </c:pt>
                <c:pt idx="48">
                  <c:v>7.7428360003978014E-2</c:v>
                </c:pt>
                <c:pt idx="49">
                  <c:v>7.7428360003978014E-2</c:v>
                </c:pt>
                <c:pt idx="50">
                  <c:v>8.0416169999807607E-2</c:v>
                </c:pt>
                <c:pt idx="51">
                  <c:v>8.2516169997688849E-2</c:v>
                </c:pt>
                <c:pt idx="52">
                  <c:v>8.6436930003401358E-2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05-405B-A7F9-EA87F92E7D41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(2)'!$U$2:$U$42</c:f>
              <c:numCache>
                <c:formatCode>General</c:formatCode>
                <c:ptCount val="41"/>
                <c:pt idx="0">
                  <c:v>0.5</c:v>
                </c:pt>
                <c:pt idx="1">
                  <c:v>0.6</c:v>
                </c:pt>
                <c:pt idx="2">
                  <c:v>0.7</c:v>
                </c:pt>
                <c:pt idx="3">
                  <c:v>0.8</c:v>
                </c:pt>
                <c:pt idx="4">
                  <c:v>0.9</c:v>
                </c:pt>
                <c:pt idx="5">
                  <c:v>1</c:v>
                </c:pt>
                <c:pt idx="6">
                  <c:v>1.1000000000000001</c:v>
                </c:pt>
                <c:pt idx="7">
                  <c:v>1.2</c:v>
                </c:pt>
                <c:pt idx="8">
                  <c:v>1.3</c:v>
                </c:pt>
                <c:pt idx="9">
                  <c:v>1.4</c:v>
                </c:pt>
                <c:pt idx="10">
                  <c:v>1.5</c:v>
                </c:pt>
                <c:pt idx="11">
                  <c:v>1.6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2.1</c:v>
                </c:pt>
                <c:pt idx="17">
                  <c:v>2.2000000000000002</c:v>
                </c:pt>
                <c:pt idx="18">
                  <c:v>2.2999999999999998</c:v>
                </c:pt>
                <c:pt idx="19">
                  <c:v>2.4</c:v>
                </c:pt>
                <c:pt idx="20">
                  <c:v>2.5</c:v>
                </c:pt>
                <c:pt idx="21">
                  <c:v>2.6</c:v>
                </c:pt>
                <c:pt idx="22">
                  <c:v>2.7</c:v>
                </c:pt>
                <c:pt idx="23">
                  <c:v>2.8</c:v>
                </c:pt>
                <c:pt idx="24">
                  <c:v>2.9</c:v>
                </c:pt>
                <c:pt idx="25">
                  <c:v>3</c:v>
                </c:pt>
                <c:pt idx="26">
                  <c:v>3.1</c:v>
                </c:pt>
                <c:pt idx="27">
                  <c:v>3.2</c:v>
                </c:pt>
                <c:pt idx="28">
                  <c:v>3.3</c:v>
                </c:pt>
                <c:pt idx="29">
                  <c:v>3.4</c:v>
                </c:pt>
                <c:pt idx="30">
                  <c:v>3.5</c:v>
                </c:pt>
                <c:pt idx="31">
                  <c:v>3.6</c:v>
                </c:pt>
                <c:pt idx="32">
                  <c:v>3.7</c:v>
                </c:pt>
                <c:pt idx="33">
                  <c:v>3.8</c:v>
                </c:pt>
                <c:pt idx="34">
                  <c:v>3.9</c:v>
                </c:pt>
                <c:pt idx="35">
                  <c:v>4</c:v>
                </c:pt>
                <c:pt idx="36">
                  <c:v>4.0999999999999996</c:v>
                </c:pt>
                <c:pt idx="37">
                  <c:v>4.2</c:v>
                </c:pt>
                <c:pt idx="38">
                  <c:v>4.3</c:v>
                </c:pt>
                <c:pt idx="39">
                  <c:v>4.4000000000000004</c:v>
                </c:pt>
                <c:pt idx="40">
                  <c:v>4.5</c:v>
                </c:pt>
              </c:numCache>
            </c:numRef>
          </c:xVal>
          <c:yVal>
            <c:numRef>
              <c:f>'Q_fit (2)'!$V$2:$V$42</c:f>
              <c:numCache>
                <c:formatCode>General</c:formatCode>
                <c:ptCount val="41"/>
                <c:pt idx="0">
                  <c:v>5.4001138389433868E-3</c:v>
                </c:pt>
                <c:pt idx="1">
                  <c:v>4.9702880485145906E-3</c:v>
                </c:pt>
                <c:pt idx="2">
                  <c:v>4.6606024655654003E-3</c:v>
                </c:pt>
                <c:pt idx="3">
                  <c:v>4.4710570900958167E-3</c:v>
                </c:pt>
                <c:pt idx="4">
                  <c:v>4.4016519221058391E-3</c:v>
                </c:pt>
                <c:pt idx="5">
                  <c:v>4.4523869615954673E-3</c:v>
                </c:pt>
                <c:pt idx="6">
                  <c:v>4.6232622085647015E-3</c:v>
                </c:pt>
                <c:pt idx="7">
                  <c:v>4.9142776630135433E-3</c:v>
                </c:pt>
                <c:pt idx="8">
                  <c:v>5.3254333249419909E-3</c:v>
                </c:pt>
                <c:pt idx="9">
                  <c:v>5.8567291943500445E-3</c:v>
                </c:pt>
                <c:pt idx="10">
                  <c:v>6.508165271237704E-3</c:v>
                </c:pt>
                <c:pt idx="11">
                  <c:v>7.279741555604971E-3</c:v>
                </c:pt>
                <c:pt idx="12">
                  <c:v>8.1714580474518423E-3</c:v>
                </c:pt>
                <c:pt idx="13">
                  <c:v>9.1833147467783229E-3</c:v>
                </c:pt>
                <c:pt idx="14">
                  <c:v>1.0315311653584408E-2</c:v>
                </c:pt>
                <c:pt idx="15">
                  <c:v>1.1567448767870097E-2</c:v>
                </c:pt>
                <c:pt idx="16">
                  <c:v>1.2939726089635393E-2</c:v>
                </c:pt>
                <c:pt idx="17">
                  <c:v>1.4432143618880297E-2</c:v>
                </c:pt>
                <c:pt idx="18">
                  <c:v>1.6044701355604804E-2</c:v>
                </c:pt>
                <c:pt idx="19">
                  <c:v>1.777739929980892E-2</c:v>
                </c:pt>
                <c:pt idx="20">
                  <c:v>1.9630237451492651E-2</c:v>
                </c:pt>
                <c:pt idx="21">
                  <c:v>2.1603215810655975E-2</c:v>
                </c:pt>
                <c:pt idx="22">
                  <c:v>2.3696334377298914E-2</c:v>
                </c:pt>
                <c:pt idx="23">
                  <c:v>2.5909593151421446E-2</c:v>
                </c:pt>
                <c:pt idx="24">
                  <c:v>2.8242992133023594E-2</c:v>
                </c:pt>
                <c:pt idx="25">
                  <c:v>3.0696531322105348E-2</c:v>
                </c:pt>
                <c:pt idx="26">
                  <c:v>3.3270210718666718E-2</c:v>
                </c:pt>
                <c:pt idx="27">
                  <c:v>3.5964030322707681E-2</c:v>
                </c:pt>
                <c:pt idx="28">
                  <c:v>3.8777990134228238E-2</c:v>
                </c:pt>
                <c:pt idx="29">
                  <c:v>4.1712090153228423E-2</c:v>
                </c:pt>
                <c:pt idx="30">
                  <c:v>4.4766330379708216E-2</c:v>
                </c:pt>
                <c:pt idx="31">
                  <c:v>4.794071081366761E-2</c:v>
                </c:pt>
                <c:pt idx="32">
                  <c:v>5.1235231455106604E-2</c:v>
                </c:pt>
                <c:pt idx="33">
                  <c:v>5.4649892304025206E-2</c:v>
                </c:pt>
                <c:pt idx="34">
                  <c:v>5.8184693360423409E-2</c:v>
                </c:pt>
                <c:pt idx="35">
                  <c:v>6.1839634624301226E-2</c:v>
                </c:pt>
                <c:pt idx="36">
                  <c:v>6.5614716095658637E-2</c:v>
                </c:pt>
                <c:pt idx="37">
                  <c:v>6.9509937774495684E-2</c:v>
                </c:pt>
                <c:pt idx="38">
                  <c:v>7.352529966081231E-2</c:v>
                </c:pt>
                <c:pt idx="39">
                  <c:v>7.7660801754608558E-2</c:v>
                </c:pt>
                <c:pt idx="40">
                  <c:v>8.1916444055884399E-2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05-405B-A7F9-EA87F92E7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551256"/>
        <c:axId val="1"/>
      </c:scatterChart>
      <c:valAx>
        <c:axId val="556551256"/>
        <c:scaling>
          <c:orientation val="minMax"/>
          <c:max val="4"/>
          <c:min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009844923230744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55125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769230769230771"/>
          <c:y val="0.93891402714932126"/>
          <c:w val="0.44566544566544569"/>
          <c:h val="0.98868778280542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198757763975155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43478260869565"/>
          <c:y val="0.14634168126798494"/>
          <c:w val="0.82298136645962738"/>
          <c:h val="0.631098500468185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(old)'!$H$21:$H$1003</c:f>
              <c:numCache>
                <c:formatCode>General</c:formatCode>
                <c:ptCount val="983"/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59-45F5-8FA1-4BFBD2A47D2F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(old)'!$D$21:$D$1003</c:f>
                <c:numCache>
                  <c:formatCode>General</c:formatCode>
                  <c:ptCount val="9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  <c:pt idx="83">
                    <c:v>2.7000000000000001E-3</c:v>
                  </c:pt>
                  <c:pt idx="84">
                    <c:v>2.0000000000000001E-4</c:v>
                  </c:pt>
                  <c:pt idx="85">
                    <c:v>4.7999999999999996E-3</c:v>
                  </c:pt>
                  <c:pt idx="86">
                    <c:v>3.5999999999999999E-3</c:v>
                  </c:pt>
                  <c:pt idx="87">
                    <c:v>1E-4</c:v>
                  </c:pt>
                  <c:pt idx="88">
                    <c:v>5.1000000000000004E-3</c:v>
                  </c:pt>
                  <c:pt idx="89">
                    <c:v>4.8999999999999998E-3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5.9999999999999995E-4</c:v>
                  </c:pt>
                  <c:pt idx="93">
                    <c:v>5.0000000000000001E-4</c:v>
                  </c:pt>
                  <c:pt idx="94">
                    <c:v>5.0000000000000001E-4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2.5999999999999999E-3</c:v>
                  </c:pt>
                  <c:pt idx="98">
                    <c:v>1.9E-3</c:v>
                  </c:pt>
                  <c:pt idx="99">
                    <c:v>2.0999999999999999E-3</c:v>
                  </c:pt>
                  <c:pt idx="100">
                    <c:v>6.9999999999999999E-4</c:v>
                  </c:pt>
                  <c:pt idx="101">
                    <c:v>3.2000000000000002E-3</c:v>
                  </c:pt>
                  <c:pt idx="102">
                    <c:v>2.0000000000000001E-4</c:v>
                  </c:pt>
                  <c:pt idx="103">
                    <c:v>0</c:v>
                  </c:pt>
                  <c:pt idx="104">
                    <c:v>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8.9999999999999998E-4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2.0000000000000001E-4</c:v>
                  </c:pt>
                  <c:pt idx="111">
                    <c:v>2.0000000000000001E-4</c:v>
                  </c:pt>
                  <c:pt idx="112">
                    <c:v>2.9999999999999997E-4</c:v>
                  </c:pt>
                  <c:pt idx="113">
                    <c:v>8.9999999999999998E-4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2.0000000000000001E-4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5.9999999999999995E-4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2.0000000000000001E-4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2.0000000000000001E-4</c:v>
                  </c:pt>
                  <c:pt idx="128">
                    <c:v>2.0000000000000001E-4</c:v>
                  </c:pt>
                  <c:pt idx="129">
                    <c:v>1E-4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2.0000000000000001E-4</c:v>
                  </c:pt>
                  <c:pt idx="136">
                    <c:v>2.0000000000000001E-4</c:v>
                  </c:pt>
                </c:numCache>
              </c:numRef>
            </c:plus>
            <c:minus>
              <c:numRef>
                <c:f>'A (old)'!$D$21:$D$1003</c:f>
                <c:numCache>
                  <c:formatCode>General</c:formatCode>
                  <c:ptCount val="9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  <c:pt idx="83">
                    <c:v>2.7000000000000001E-3</c:v>
                  </c:pt>
                  <c:pt idx="84">
                    <c:v>2.0000000000000001E-4</c:v>
                  </c:pt>
                  <c:pt idx="85">
                    <c:v>4.7999999999999996E-3</c:v>
                  </c:pt>
                  <c:pt idx="86">
                    <c:v>3.5999999999999999E-3</c:v>
                  </c:pt>
                  <c:pt idx="87">
                    <c:v>1E-4</c:v>
                  </c:pt>
                  <c:pt idx="88">
                    <c:v>5.1000000000000004E-3</c:v>
                  </c:pt>
                  <c:pt idx="89">
                    <c:v>4.8999999999999998E-3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5.9999999999999995E-4</c:v>
                  </c:pt>
                  <c:pt idx="93">
                    <c:v>5.0000000000000001E-4</c:v>
                  </c:pt>
                  <c:pt idx="94">
                    <c:v>5.0000000000000001E-4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2.5999999999999999E-3</c:v>
                  </c:pt>
                  <c:pt idx="98">
                    <c:v>1.9E-3</c:v>
                  </c:pt>
                  <c:pt idx="99">
                    <c:v>2.0999999999999999E-3</c:v>
                  </c:pt>
                  <c:pt idx="100">
                    <c:v>6.9999999999999999E-4</c:v>
                  </c:pt>
                  <c:pt idx="101">
                    <c:v>3.2000000000000002E-3</c:v>
                  </c:pt>
                  <c:pt idx="102">
                    <c:v>2.0000000000000001E-4</c:v>
                  </c:pt>
                  <c:pt idx="103">
                    <c:v>0</c:v>
                  </c:pt>
                  <c:pt idx="104">
                    <c:v>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8.9999999999999998E-4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2.0000000000000001E-4</c:v>
                  </c:pt>
                  <c:pt idx="111">
                    <c:v>2.0000000000000001E-4</c:v>
                  </c:pt>
                  <c:pt idx="112">
                    <c:v>2.9999999999999997E-4</c:v>
                  </c:pt>
                  <c:pt idx="113">
                    <c:v>8.9999999999999998E-4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2.0000000000000001E-4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5.9999999999999995E-4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2.0000000000000001E-4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2.0000000000000001E-4</c:v>
                  </c:pt>
                  <c:pt idx="128">
                    <c:v>2.0000000000000001E-4</c:v>
                  </c:pt>
                  <c:pt idx="129">
                    <c:v>1E-4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2.0000000000000001E-4</c:v>
                  </c:pt>
                  <c:pt idx="13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(old)'!$I$21:$I$1003</c:f>
              <c:numCache>
                <c:formatCode>General</c:formatCode>
                <c:ptCount val="983"/>
                <c:pt idx="52">
                  <c:v>2.554074000363471E-2</c:v>
                </c:pt>
                <c:pt idx="53">
                  <c:v>9.6611600019969046E-3</c:v>
                </c:pt>
                <c:pt idx="54">
                  <c:v>6.5500969998538494E-2</c:v>
                </c:pt>
                <c:pt idx="59">
                  <c:v>3.5526409999874886E-2</c:v>
                </c:pt>
                <c:pt idx="60">
                  <c:v>3.8452070002676919E-2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59-45F5-8FA1-4BFBD2A47D2F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(old)'!$D$21:$D$56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(old)'!$J$21:$J$1003</c:f>
              <c:numCache>
                <c:formatCode>General</c:formatCode>
                <c:ptCount val="983"/>
                <c:pt idx="58">
                  <c:v>3.3732900003087707E-2</c:v>
                </c:pt>
                <c:pt idx="62">
                  <c:v>4.3209980001847725E-2</c:v>
                </c:pt>
                <c:pt idx="64">
                  <c:v>4.508868000266375E-2</c:v>
                </c:pt>
                <c:pt idx="65">
                  <c:v>4.645617999631213E-2</c:v>
                </c:pt>
                <c:pt idx="66">
                  <c:v>4.7507170005701482E-2</c:v>
                </c:pt>
                <c:pt idx="67">
                  <c:v>4.5240460000059102E-2</c:v>
                </c:pt>
                <c:pt idx="68">
                  <c:v>4.6773360001679976E-2</c:v>
                </c:pt>
                <c:pt idx="69">
                  <c:v>4.560625999874901E-2</c:v>
                </c:pt>
                <c:pt idx="71">
                  <c:v>4.651354999805335E-2</c:v>
                </c:pt>
                <c:pt idx="74">
                  <c:v>4.9566240006242879E-2</c:v>
                </c:pt>
                <c:pt idx="75">
                  <c:v>5.0253510002221446E-2</c:v>
                </c:pt>
                <c:pt idx="76">
                  <c:v>5.1119700001436286E-2</c:v>
                </c:pt>
                <c:pt idx="77">
                  <c:v>4.9899680001544766E-2</c:v>
                </c:pt>
                <c:pt idx="78">
                  <c:v>5.2032970001164358E-2</c:v>
                </c:pt>
                <c:pt idx="79">
                  <c:v>5.1294349999807309E-2</c:v>
                </c:pt>
                <c:pt idx="80">
                  <c:v>5.3854559999308549E-2</c:v>
                </c:pt>
                <c:pt idx="81">
                  <c:v>5.5342870000458788E-2</c:v>
                </c:pt>
                <c:pt idx="82">
                  <c:v>5.4733509998186491E-2</c:v>
                </c:pt>
                <c:pt idx="83">
                  <c:v>5.2532860005158E-2</c:v>
                </c:pt>
                <c:pt idx="84">
                  <c:v>5.5166149999422487E-2</c:v>
                </c:pt>
                <c:pt idx="85">
                  <c:v>5.3498399996897206E-2</c:v>
                </c:pt>
                <c:pt idx="86">
                  <c:v>5.4761080005846452E-2</c:v>
                </c:pt>
                <c:pt idx="87">
                  <c:v>5.5261080000491347E-2</c:v>
                </c:pt>
                <c:pt idx="88">
                  <c:v>5.5094370000006165E-2</c:v>
                </c:pt>
                <c:pt idx="89">
                  <c:v>5.5693719994451385E-2</c:v>
                </c:pt>
                <c:pt idx="90">
                  <c:v>5.5525969997688662E-2</c:v>
                </c:pt>
                <c:pt idx="91">
                  <c:v>5.6859259995690081E-2</c:v>
                </c:pt>
                <c:pt idx="92">
                  <c:v>5.6049509999866132E-2</c:v>
                </c:pt>
                <c:pt idx="93">
                  <c:v>5.7682799997564871E-2</c:v>
                </c:pt>
                <c:pt idx="94">
                  <c:v>5.3542360001301859E-2</c:v>
                </c:pt>
                <c:pt idx="96">
                  <c:v>5.8285549996071495E-2</c:v>
                </c:pt>
                <c:pt idx="97">
                  <c:v>6.0380220005754381E-2</c:v>
                </c:pt>
                <c:pt idx="98">
                  <c:v>5.8737309998832643E-2</c:v>
                </c:pt>
                <c:pt idx="99">
                  <c:v>6.0070599996834062E-2</c:v>
                </c:pt>
                <c:pt idx="100">
                  <c:v>6.3390260002051946E-2</c:v>
                </c:pt>
                <c:pt idx="101">
                  <c:v>6.3623549998737872E-2</c:v>
                </c:pt>
                <c:pt idx="102">
                  <c:v>6.7659200001799036E-2</c:v>
                </c:pt>
                <c:pt idx="104">
                  <c:v>6.8129560000670608E-2</c:v>
                </c:pt>
                <c:pt idx="113">
                  <c:v>8.6436930003401358E-2</c:v>
                </c:pt>
                <c:pt idx="121">
                  <c:v>9.3898209997860249E-2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59-45F5-8FA1-4BFBD2A47D2F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plus>
            <c:min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(old)'!$K$21:$K$1003</c:f>
              <c:numCache>
                <c:formatCode>General</c:formatCode>
                <c:ptCount val="983"/>
                <c:pt idx="63">
                  <c:v>4.4917883205926046E-2</c:v>
                </c:pt>
                <c:pt idx="73">
                  <c:v>4.9350240005878732E-2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359-45F5-8FA1-4BFBD2A47D2F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plus>
            <c:min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(old)'!$L$21:$L$1003</c:f>
              <c:numCache>
                <c:formatCode>General</c:formatCode>
                <c:ptCount val="983"/>
                <c:pt idx="28">
                  <c:v>3.9664500072831288E-3</c:v>
                </c:pt>
                <c:pt idx="29">
                  <c:v>2.4657999965711497E-3</c:v>
                </c:pt>
                <c:pt idx="30">
                  <c:v>1.7322500061709434E-3</c:v>
                </c:pt>
                <c:pt idx="31">
                  <c:v>1.5542300025117584E-3</c:v>
                </c:pt>
                <c:pt idx="32">
                  <c:v>2.3206800033221953E-3</c:v>
                </c:pt>
                <c:pt idx="33">
                  <c:v>-2.2454899954027496E-3</c:v>
                </c:pt>
                <c:pt idx="34">
                  <c:v>-5.4639999871142209E-4</c:v>
                </c:pt>
                <c:pt idx="35">
                  <c:v>-1.279949996387586E-3</c:v>
                </c:pt>
                <c:pt idx="36">
                  <c:v>3.8051999581512064E-4</c:v>
                </c:pt>
                <c:pt idx="37">
                  <c:v>-1.0861899936571717E-3</c:v>
                </c:pt>
                <c:pt idx="38">
                  <c:v>1.1802599983639084E-3</c:v>
                </c:pt>
                <c:pt idx="39">
                  <c:v>-1.453289994969964E-3</c:v>
                </c:pt>
                <c:pt idx="40">
                  <c:v>-1.7059499950846657E-3</c:v>
                </c:pt>
                <c:pt idx="44">
                  <c:v>-1.9739999988814816E-3</c:v>
                </c:pt>
                <c:pt idx="45">
                  <c:v>-2.8075500013073906E-3</c:v>
                </c:pt>
                <c:pt idx="49">
                  <c:v>8.579800050938502E-4</c:v>
                </c:pt>
                <c:pt idx="50">
                  <c:v>1.6908800025703385E-3</c:v>
                </c:pt>
                <c:pt idx="51">
                  <c:v>4.4902299996465445E-3</c:v>
                </c:pt>
                <c:pt idx="55">
                  <c:v>3.1582740004523657E-2</c:v>
                </c:pt>
                <c:pt idx="56">
                  <c:v>3.0725700002221856E-2</c:v>
                </c:pt>
                <c:pt idx="57">
                  <c:v>3.3481489997939207E-2</c:v>
                </c:pt>
                <c:pt idx="61">
                  <c:v>3.9189950002764817E-2</c:v>
                </c:pt>
                <c:pt idx="70">
                  <c:v>4.9124469995149411E-2</c:v>
                </c:pt>
                <c:pt idx="72">
                  <c:v>4.7909779998008162E-2</c:v>
                </c:pt>
                <c:pt idx="103">
                  <c:v>6.7214729999250267E-2</c:v>
                </c:pt>
                <c:pt idx="105">
                  <c:v>7.0396830000390764E-2</c:v>
                </c:pt>
                <c:pt idx="106">
                  <c:v>7.6560160006920341E-2</c:v>
                </c:pt>
                <c:pt idx="107">
                  <c:v>7.5856390001717955E-2</c:v>
                </c:pt>
                <c:pt idx="108">
                  <c:v>7.5539720004599076E-2</c:v>
                </c:pt>
                <c:pt idx="109">
                  <c:v>7.7428360003978014E-2</c:v>
                </c:pt>
                <c:pt idx="110">
                  <c:v>7.7428360003978014E-2</c:v>
                </c:pt>
                <c:pt idx="111">
                  <c:v>8.0416169999807607E-2</c:v>
                </c:pt>
                <c:pt idx="112">
                  <c:v>8.2516169997688849E-2</c:v>
                </c:pt>
                <c:pt idx="114">
                  <c:v>8.6859820003155619E-2</c:v>
                </c:pt>
                <c:pt idx="115">
                  <c:v>8.6493110000446904E-2</c:v>
                </c:pt>
                <c:pt idx="116">
                  <c:v>8.6825360005605035E-2</c:v>
                </c:pt>
                <c:pt idx="117">
                  <c:v>8.6614710002322681E-2</c:v>
                </c:pt>
                <c:pt idx="118">
                  <c:v>8.7148899998283014E-2</c:v>
                </c:pt>
                <c:pt idx="119">
                  <c:v>8.6182190003455617E-2</c:v>
                </c:pt>
                <c:pt idx="120">
                  <c:v>9.0968659998907242E-2</c:v>
                </c:pt>
                <c:pt idx="122">
                  <c:v>9.7459229997184593E-2</c:v>
                </c:pt>
                <c:pt idx="123">
                  <c:v>9.7599229993647896E-2</c:v>
                </c:pt>
                <c:pt idx="124">
                  <c:v>9.9099229999410454E-2</c:v>
                </c:pt>
                <c:pt idx="125">
                  <c:v>9.8678579997795168E-2</c:v>
                </c:pt>
                <c:pt idx="126">
                  <c:v>9.9148579996835906E-2</c:v>
                </c:pt>
                <c:pt idx="127">
                  <c:v>9.9208580002596136E-2</c:v>
                </c:pt>
                <c:pt idx="128">
                  <c:v>9.8831479997897986E-2</c:v>
                </c:pt>
                <c:pt idx="129">
                  <c:v>9.9121480001485907E-2</c:v>
                </c:pt>
                <c:pt idx="130">
                  <c:v>9.852256000158377E-2</c:v>
                </c:pt>
                <c:pt idx="131">
                  <c:v>9.86025599995628E-2</c:v>
                </c:pt>
                <c:pt idx="132">
                  <c:v>9.8792559998400975E-2</c:v>
                </c:pt>
                <c:pt idx="133">
                  <c:v>9.7089010007039178E-2</c:v>
                </c:pt>
                <c:pt idx="134">
                  <c:v>9.7189010004512966E-2</c:v>
                </c:pt>
                <c:pt idx="135">
                  <c:v>9.7859010005777236E-2</c:v>
                </c:pt>
                <c:pt idx="136">
                  <c:v>9.7884810005780309E-2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359-45F5-8FA1-4BFBD2A47D2F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plus>
            <c:min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(old)'!$M$21:$M$1003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359-45F5-8FA1-4BFBD2A47D2F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plus>
            <c:min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(old)'!$N$21:$N$1003</c:f>
              <c:numCache>
                <c:formatCode>General</c:formatCode>
                <c:ptCount val="983"/>
                <c:pt idx="0">
                  <c:v>-2.830851999897277E-2</c:v>
                </c:pt>
                <c:pt idx="1">
                  <c:v>-4.3583459999354091E-2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-2.0719969994388521E-2</c:v>
                </c:pt>
                <c:pt idx="5">
                  <c:v>-2.7220620002481155E-2</c:v>
                </c:pt>
                <c:pt idx="6">
                  <c:v>-2.2954169995500706E-2</c:v>
                </c:pt>
                <c:pt idx="7">
                  <c:v>-7.3132189994794317E-2</c:v>
                </c:pt>
                <c:pt idx="8">
                  <c:v>-2.2365739998349454E-2</c:v>
                </c:pt>
                <c:pt idx="9">
                  <c:v>-2.6931909997074399E-2</c:v>
                </c:pt>
                <c:pt idx="10">
                  <c:v>2.7768090003519319E-2</c:v>
                </c:pt>
                <c:pt idx="11">
                  <c:v>-2.5232820000383072E-2</c:v>
                </c:pt>
                <c:pt idx="12">
                  <c:v>-1.790525000251364E-2</c:v>
                </c:pt>
                <c:pt idx="13">
                  <c:v>-2.4305899998580571E-2</c:v>
                </c:pt>
                <c:pt idx="14">
                  <c:v>-2.5772609995328821E-2</c:v>
                </c:pt>
                <c:pt idx="15">
                  <c:v>-2.3506160003307741E-2</c:v>
                </c:pt>
                <c:pt idx="16">
                  <c:v>-3.1392370001412928E-2</c:v>
                </c:pt>
                <c:pt idx="17">
                  <c:v>-2.7392629992391448E-2</c:v>
                </c:pt>
                <c:pt idx="18">
                  <c:v>6.88613400052418E-2</c:v>
                </c:pt>
                <c:pt idx="19">
                  <c:v>1.3258280006994028E-2</c:v>
                </c:pt>
                <c:pt idx="20">
                  <c:v>1.5507450007135049E-2</c:v>
                </c:pt>
                <c:pt idx="21">
                  <c:v>4.3934920002357103E-2</c:v>
                </c:pt>
                <c:pt idx="22">
                  <c:v>-2.8954529996553902E-2</c:v>
                </c:pt>
                <c:pt idx="23">
                  <c:v>-2.8954529996553902E-2</c:v>
                </c:pt>
                <c:pt idx="24">
                  <c:v>7.4902199994539842E-3</c:v>
                </c:pt>
                <c:pt idx="25">
                  <c:v>-1.5253340003255289E-2</c:v>
                </c:pt>
                <c:pt idx="26">
                  <c:v>-1.5253340003255289E-2</c:v>
                </c:pt>
                <c:pt idx="42">
                  <c:v>0.14190427999710664</c:v>
                </c:pt>
                <c:pt idx="43">
                  <c:v>0.19540363000123762</c:v>
                </c:pt>
                <c:pt idx="46">
                  <c:v>3.7302680000721011E-2</c:v>
                </c:pt>
                <c:pt idx="47">
                  <c:v>3.81355799981975E-2</c:v>
                </c:pt>
                <c:pt idx="48">
                  <c:v>3.6934930001734756E-2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359-45F5-8FA1-4BFBD2A47D2F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(old)'!$O$21:$O$1003</c:f>
              <c:numCache>
                <c:formatCode>General</c:formatCode>
                <c:ptCount val="983"/>
                <c:pt idx="95">
                  <c:v>5.5270320001000073E-2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359-45F5-8FA1-4BFBD2A47D2F}"/>
            </c:ext>
          </c:extLst>
        </c:ser>
        <c:ser>
          <c:idx val="8"/>
          <c:order val="8"/>
          <c:tx>
            <c:strRef>
              <c:f>'A (old)'!$V$1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(old)'!$U$2:$U$17</c:f>
              <c:numCache>
                <c:formatCode>General</c:formatCode>
                <c:ptCount val="16"/>
                <c:pt idx="0">
                  <c:v>30000</c:v>
                </c:pt>
                <c:pt idx="1">
                  <c:v>31000</c:v>
                </c:pt>
                <c:pt idx="2">
                  <c:v>32000</c:v>
                </c:pt>
                <c:pt idx="3">
                  <c:v>33000</c:v>
                </c:pt>
                <c:pt idx="4">
                  <c:v>34000</c:v>
                </c:pt>
                <c:pt idx="5">
                  <c:v>35000</c:v>
                </c:pt>
                <c:pt idx="6">
                  <c:v>36000</c:v>
                </c:pt>
                <c:pt idx="7">
                  <c:v>37000</c:v>
                </c:pt>
                <c:pt idx="8">
                  <c:v>38000</c:v>
                </c:pt>
                <c:pt idx="9">
                  <c:v>39000</c:v>
                </c:pt>
                <c:pt idx="10">
                  <c:v>40000</c:v>
                </c:pt>
                <c:pt idx="11">
                  <c:v>41000</c:v>
                </c:pt>
                <c:pt idx="12">
                  <c:v>42000</c:v>
                </c:pt>
                <c:pt idx="13">
                  <c:v>43000</c:v>
                </c:pt>
                <c:pt idx="14">
                  <c:v>44000</c:v>
                </c:pt>
                <c:pt idx="15">
                  <c:v>45000</c:v>
                </c:pt>
              </c:numCache>
            </c:numRef>
          </c:xVal>
          <c:yVal>
            <c:numRef>
              <c:f>'A (old)'!$V$2:$V$17</c:f>
              <c:numCache>
                <c:formatCode>General</c:formatCode>
                <c:ptCount val="16"/>
                <c:pt idx="0">
                  <c:v>3.5844245065184438E-2</c:v>
                </c:pt>
                <c:pt idx="1">
                  <c:v>3.6853110022650515E-2</c:v>
                </c:pt>
                <c:pt idx="2">
                  <c:v>3.8199351708045115E-2</c:v>
                </c:pt>
                <c:pt idx="3">
                  <c:v>3.9882970121368294E-2</c:v>
                </c:pt>
                <c:pt idx="4">
                  <c:v>4.1903965262619997E-2</c:v>
                </c:pt>
                <c:pt idx="5">
                  <c:v>4.426233713180025E-2</c:v>
                </c:pt>
                <c:pt idx="6">
                  <c:v>4.6958085728909055E-2</c:v>
                </c:pt>
                <c:pt idx="7">
                  <c:v>4.9991211053946383E-2</c:v>
                </c:pt>
                <c:pt idx="8">
                  <c:v>5.336171310691229E-2</c:v>
                </c:pt>
                <c:pt idx="9">
                  <c:v>5.706959188780672E-2</c:v>
                </c:pt>
                <c:pt idx="10">
                  <c:v>6.1114847396629729E-2</c:v>
                </c:pt>
                <c:pt idx="11">
                  <c:v>6.5497479633381289E-2</c:v>
                </c:pt>
                <c:pt idx="12">
                  <c:v>7.0217488598061345E-2</c:v>
                </c:pt>
                <c:pt idx="13">
                  <c:v>7.5274874290669952E-2</c:v>
                </c:pt>
                <c:pt idx="14">
                  <c:v>8.066963671120711E-2</c:v>
                </c:pt>
                <c:pt idx="15">
                  <c:v>8.6401775859672791E-2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359-45F5-8FA1-4BFBD2A47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642136"/>
        <c:axId val="1"/>
      </c:scatterChart>
      <c:valAx>
        <c:axId val="944642136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73913043478259"/>
              <c:y val="0.83841591447410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89440993788817E-2"/>
              <c:y val="0.368903079188272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642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0869565217391304"/>
          <c:y val="0.92073298764483702"/>
          <c:w val="0.98757763975155288"/>
          <c:h val="0.981708597400934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294638751551402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3431509555942"/>
          <c:y val="0.1458966565349544"/>
          <c:w val="0.8139547207405534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(old)'!$H$21:$H$1003</c:f>
              <c:numCache>
                <c:formatCode>General</c:formatCode>
                <c:ptCount val="983"/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78-447E-BC58-3ED3D4318766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(old)'!$D$21:$D$1003</c:f>
                <c:numCache>
                  <c:formatCode>General</c:formatCode>
                  <c:ptCount val="9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  <c:pt idx="83">
                    <c:v>2.7000000000000001E-3</c:v>
                  </c:pt>
                  <c:pt idx="84">
                    <c:v>2.0000000000000001E-4</c:v>
                  </c:pt>
                  <c:pt idx="85">
                    <c:v>4.7999999999999996E-3</c:v>
                  </c:pt>
                  <c:pt idx="86">
                    <c:v>3.5999999999999999E-3</c:v>
                  </c:pt>
                  <c:pt idx="87">
                    <c:v>1E-4</c:v>
                  </c:pt>
                  <c:pt idx="88">
                    <c:v>5.1000000000000004E-3</c:v>
                  </c:pt>
                  <c:pt idx="89">
                    <c:v>4.8999999999999998E-3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5.9999999999999995E-4</c:v>
                  </c:pt>
                  <c:pt idx="93">
                    <c:v>5.0000000000000001E-4</c:v>
                  </c:pt>
                  <c:pt idx="94">
                    <c:v>5.0000000000000001E-4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2.5999999999999999E-3</c:v>
                  </c:pt>
                  <c:pt idx="98">
                    <c:v>1.9E-3</c:v>
                  </c:pt>
                  <c:pt idx="99">
                    <c:v>2.0999999999999999E-3</c:v>
                  </c:pt>
                  <c:pt idx="100">
                    <c:v>6.9999999999999999E-4</c:v>
                  </c:pt>
                  <c:pt idx="101">
                    <c:v>3.2000000000000002E-3</c:v>
                  </c:pt>
                  <c:pt idx="102">
                    <c:v>2.0000000000000001E-4</c:v>
                  </c:pt>
                  <c:pt idx="103">
                    <c:v>0</c:v>
                  </c:pt>
                  <c:pt idx="104">
                    <c:v>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8.9999999999999998E-4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2.0000000000000001E-4</c:v>
                  </c:pt>
                  <c:pt idx="111">
                    <c:v>2.0000000000000001E-4</c:v>
                  </c:pt>
                  <c:pt idx="112">
                    <c:v>2.9999999999999997E-4</c:v>
                  </c:pt>
                  <c:pt idx="113">
                    <c:v>8.9999999999999998E-4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2.0000000000000001E-4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5.9999999999999995E-4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2.0000000000000001E-4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2.0000000000000001E-4</c:v>
                  </c:pt>
                  <c:pt idx="128">
                    <c:v>2.0000000000000001E-4</c:v>
                  </c:pt>
                  <c:pt idx="129">
                    <c:v>1E-4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2.0000000000000001E-4</c:v>
                  </c:pt>
                  <c:pt idx="136">
                    <c:v>2.0000000000000001E-4</c:v>
                  </c:pt>
                </c:numCache>
              </c:numRef>
            </c:plus>
            <c:minus>
              <c:numRef>
                <c:f>'A (old)'!$D$21:$D$1003</c:f>
                <c:numCache>
                  <c:formatCode>General</c:formatCode>
                  <c:ptCount val="9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  <c:pt idx="83">
                    <c:v>2.7000000000000001E-3</c:v>
                  </c:pt>
                  <c:pt idx="84">
                    <c:v>2.0000000000000001E-4</c:v>
                  </c:pt>
                  <c:pt idx="85">
                    <c:v>4.7999999999999996E-3</c:v>
                  </c:pt>
                  <c:pt idx="86">
                    <c:v>3.5999999999999999E-3</c:v>
                  </c:pt>
                  <c:pt idx="87">
                    <c:v>1E-4</c:v>
                  </c:pt>
                  <c:pt idx="88">
                    <c:v>5.1000000000000004E-3</c:v>
                  </c:pt>
                  <c:pt idx="89">
                    <c:v>4.8999999999999998E-3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5.9999999999999995E-4</c:v>
                  </c:pt>
                  <c:pt idx="93">
                    <c:v>5.0000000000000001E-4</c:v>
                  </c:pt>
                  <c:pt idx="94">
                    <c:v>5.0000000000000001E-4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2.5999999999999999E-3</c:v>
                  </c:pt>
                  <c:pt idx="98">
                    <c:v>1.9E-3</c:v>
                  </c:pt>
                  <c:pt idx="99">
                    <c:v>2.0999999999999999E-3</c:v>
                  </c:pt>
                  <c:pt idx="100">
                    <c:v>6.9999999999999999E-4</c:v>
                  </c:pt>
                  <c:pt idx="101">
                    <c:v>3.2000000000000002E-3</c:v>
                  </c:pt>
                  <c:pt idx="102">
                    <c:v>2.0000000000000001E-4</c:v>
                  </c:pt>
                  <c:pt idx="103">
                    <c:v>0</c:v>
                  </c:pt>
                  <c:pt idx="104">
                    <c:v>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8.9999999999999998E-4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2.0000000000000001E-4</c:v>
                  </c:pt>
                  <c:pt idx="111">
                    <c:v>2.0000000000000001E-4</c:v>
                  </c:pt>
                  <c:pt idx="112">
                    <c:v>2.9999999999999997E-4</c:v>
                  </c:pt>
                  <c:pt idx="113">
                    <c:v>8.9999999999999998E-4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2.0000000000000001E-4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5.9999999999999995E-4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2.0000000000000001E-4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2.0000000000000001E-4</c:v>
                  </c:pt>
                  <c:pt idx="128">
                    <c:v>2.0000000000000001E-4</c:v>
                  </c:pt>
                  <c:pt idx="129">
                    <c:v>1E-4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2.0000000000000001E-4</c:v>
                  </c:pt>
                  <c:pt idx="13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(old)'!$I$21:$I$1003</c:f>
              <c:numCache>
                <c:formatCode>General</c:formatCode>
                <c:ptCount val="983"/>
                <c:pt idx="52">
                  <c:v>2.554074000363471E-2</c:v>
                </c:pt>
                <c:pt idx="53">
                  <c:v>9.6611600019969046E-3</c:v>
                </c:pt>
                <c:pt idx="54">
                  <c:v>6.5500969998538494E-2</c:v>
                </c:pt>
                <c:pt idx="59">
                  <c:v>3.5526409999874886E-2</c:v>
                </c:pt>
                <c:pt idx="60">
                  <c:v>3.8452070002676919E-2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78-447E-BC58-3ED3D4318766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(old)'!$D$21:$D$56</c:f>
                <c:numCache>
                  <c:formatCode>General</c:formatCode>
                  <c:ptCount val="3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(old)'!$J$21:$J$1003</c:f>
              <c:numCache>
                <c:formatCode>General</c:formatCode>
                <c:ptCount val="983"/>
                <c:pt idx="58">
                  <c:v>3.3732900003087707E-2</c:v>
                </c:pt>
                <c:pt idx="62">
                  <c:v>4.3209980001847725E-2</c:v>
                </c:pt>
                <c:pt idx="64">
                  <c:v>4.508868000266375E-2</c:v>
                </c:pt>
                <c:pt idx="65">
                  <c:v>4.645617999631213E-2</c:v>
                </c:pt>
                <c:pt idx="66">
                  <c:v>4.7507170005701482E-2</c:v>
                </c:pt>
                <c:pt idx="67">
                  <c:v>4.5240460000059102E-2</c:v>
                </c:pt>
                <c:pt idx="68">
                  <c:v>4.6773360001679976E-2</c:v>
                </c:pt>
                <c:pt idx="69">
                  <c:v>4.560625999874901E-2</c:v>
                </c:pt>
                <c:pt idx="71">
                  <c:v>4.651354999805335E-2</c:v>
                </c:pt>
                <c:pt idx="74">
                  <c:v>4.9566240006242879E-2</c:v>
                </c:pt>
                <c:pt idx="75">
                  <c:v>5.0253510002221446E-2</c:v>
                </c:pt>
                <c:pt idx="76">
                  <c:v>5.1119700001436286E-2</c:v>
                </c:pt>
                <c:pt idx="77">
                  <c:v>4.9899680001544766E-2</c:v>
                </c:pt>
                <c:pt idx="78">
                  <c:v>5.2032970001164358E-2</c:v>
                </c:pt>
                <c:pt idx="79">
                  <c:v>5.1294349999807309E-2</c:v>
                </c:pt>
                <c:pt idx="80">
                  <c:v>5.3854559999308549E-2</c:v>
                </c:pt>
                <c:pt idx="81">
                  <c:v>5.5342870000458788E-2</c:v>
                </c:pt>
                <c:pt idx="82">
                  <c:v>5.4733509998186491E-2</c:v>
                </c:pt>
                <c:pt idx="83">
                  <c:v>5.2532860005158E-2</c:v>
                </c:pt>
                <c:pt idx="84">
                  <c:v>5.5166149999422487E-2</c:v>
                </c:pt>
                <c:pt idx="85">
                  <c:v>5.3498399996897206E-2</c:v>
                </c:pt>
                <c:pt idx="86">
                  <c:v>5.4761080005846452E-2</c:v>
                </c:pt>
                <c:pt idx="87">
                  <c:v>5.5261080000491347E-2</c:v>
                </c:pt>
                <c:pt idx="88">
                  <c:v>5.5094370000006165E-2</c:v>
                </c:pt>
                <c:pt idx="89">
                  <c:v>5.5693719994451385E-2</c:v>
                </c:pt>
                <c:pt idx="90">
                  <c:v>5.5525969997688662E-2</c:v>
                </c:pt>
                <c:pt idx="91">
                  <c:v>5.6859259995690081E-2</c:v>
                </c:pt>
                <c:pt idx="92">
                  <c:v>5.6049509999866132E-2</c:v>
                </c:pt>
                <c:pt idx="93">
                  <c:v>5.7682799997564871E-2</c:v>
                </c:pt>
                <c:pt idx="94">
                  <c:v>5.3542360001301859E-2</c:v>
                </c:pt>
                <c:pt idx="96">
                  <c:v>5.8285549996071495E-2</c:v>
                </c:pt>
                <c:pt idx="97">
                  <c:v>6.0380220005754381E-2</c:v>
                </c:pt>
                <c:pt idx="98">
                  <c:v>5.8737309998832643E-2</c:v>
                </c:pt>
                <c:pt idx="99">
                  <c:v>6.0070599996834062E-2</c:v>
                </c:pt>
                <c:pt idx="100">
                  <c:v>6.3390260002051946E-2</c:v>
                </c:pt>
                <c:pt idx="101">
                  <c:v>6.3623549998737872E-2</c:v>
                </c:pt>
                <c:pt idx="102">
                  <c:v>6.7659200001799036E-2</c:v>
                </c:pt>
                <c:pt idx="104">
                  <c:v>6.8129560000670608E-2</c:v>
                </c:pt>
                <c:pt idx="113">
                  <c:v>8.6436930003401358E-2</c:v>
                </c:pt>
                <c:pt idx="121">
                  <c:v>9.3898209997860249E-2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78-447E-BC58-3ED3D4318766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plus>
            <c:min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(old)'!$K$21:$K$1003</c:f>
              <c:numCache>
                <c:formatCode>General</c:formatCode>
                <c:ptCount val="983"/>
                <c:pt idx="63">
                  <c:v>4.4917883205926046E-2</c:v>
                </c:pt>
                <c:pt idx="73">
                  <c:v>4.9350240005878732E-2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78-447E-BC58-3ED3D4318766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plus>
            <c:min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(old)'!$L$21:$L$1003</c:f>
              <c:numCache>
                <c:formatCode>General</c:formatCode>
                <c:ptCount val="983"/>
                <c:pt idx="28">
                  <c:v>3.9664500072831288E-3</c:v>
                </c:pt>
                <c:pt idx="29">
                  <c:v>2.4657999965711497E-3</c:v>
                </c:pt>
                <c:pt idx="30">
                  <c:v>1.7322500061709434E-3</c:v>
                </c:pt>
                <c:pt idx="31">
                  <c:v>1.5542300025117584E-3</c:v>
                </c:pt>
                <c:pt idx="32">
                  <c:v>2.3206800033221953E-3</c:v>
                </c:pt>
                <c:pt idx="33">
                  <c:v>-2.2454899954027496E-3</c:v>
                </c:pt>
                <c:pt idx="34">
                  <c:v>-5.4639999871142209E-4</c:v>
                </c:pt>
                <c:pt idx="35">
                  <c:v>-1.279949996387586E-3</c:v>
                </c:pt>
                <c:pt idx="36">
                  <c:v>3.8051999581512064E-4</c:v>
                </c:pt>
                <c:pt idx="37">
                  <c:v>-1.0861899936571717E-3</c:v>
                </c:pt>
                <c:pt idx="38">
                  <c:v>1.1802599983639084E-3</c:v>
                </c:pt>
                <c:pt idx="39">
                  <c:v>-1.453289994969964E-3</c:v>
                </c:pt>
                <c:pt idx="40">
                  <c:v>-1.7059499950846657E-3</c:v>
                </c:pt>
                <c:pt idx="44">
                  <c:v>-1.9739999988814816E-3</c:v>
                </c:pt>
                <c:pt idx="45">
                  <c:v>-2.8075500013073906E-3</c:v>
                </c:pt>
                <c:pt idx="49">
                  <c:v>8.579800050938502E-4</c:v>
                </c:pt>
                <c:pt idx="50">
                  <c:v>1.6908800025703385E-3</c:v>
                </c:pt>
                <c:pt idx="51">
                  <c:v>4.4902299996465445E-3</c:v>
                </c:pt>
                <c:pt idx="55">
                  <c:v>3.1582740004523657E-2</c:v>
                </c:pt>
                <c:pt idx="56">
                  <c:v>3.0725700002221856E-2</c:v>
                </c:pt>
                <c:pt idx="57">
                  <c:v>3.3481489997939207E-2</c:v>
                </c:pt>
                <c:pt idx="61">
                  <c:v>3.9189950002764817E-2</c:v>
                </c:pt>
                <c:pt idx="70">
                  <c:v>4.9124469995149411E-2</c:v>
                </c:pt>
                <c:pt idx="72">
                  <c:v>4.7909779998008162E-2</c:v>
                </c:pt>
                <c:pt idx="103">
                  <c:v>6.7214729999250267E-2</c:v>
                </c:pt>
                <c:pt idx="105">
                  <c:v>7.0396830000390764E-2</c:v>
                </c:pt>
                <c:pt idx="106">
                  <c:v>7.6560160006920341E-2</c:v>
                </c:pt>
                <c:pt idx="107">
                  <c:v>7.5856390001717955E-2</c:v>
                </c:pt>
                <c:pt idx="108">
                  <c:v>7.5539720004599076E-2</c:v>
                </c:pt>
                <c:pt idx="109">
                  <c:v>7.7428360003978014E-2</c:v>
                </c:pt>
                <c:pt idx="110">
                  <c:v>7.7428360003978014E-2</c:v>
                </c:pt>
                <c:pt idx="111">
                  <c:v>8.0416169999807607E-2</c:v>
                </c:pt>
                <c:pt idx="112">
                  <c:v>8.2516169997688849E-2</c:v>
                </c:pt>
                <c:pt idx="114">
                  <c:v>8.6859820003155619E-2</c:v>
                </c:pt>
                <c:pt idx="115">
                  <c:v>8.6493110000446904E-2</c:v>
                </c:pt>
                <c:pt idx="116">
                  <c:v>8.6825360005605035E-2</c:v>
                </c:pt>
                <c:pt idx="117">
                  <c:v>8.6614710002322681E-2</c:v>
                </c:pt>
                <c:pt idx="118">
                  <c:v>8.7148899998283014E-2</c:v>
                </c:pt>
                <c:pt idx="119">
                  <c:v>8.6182190003455617E-2</c:v>
                </c:pt>
                <c:pt idx="120">
                  <c:v>9.0968659998907242E-2</c:v>
                </c:pt>
                <c:pt idx="122">
                  <c:v>9.7459229997184593E-2</c:v>
                </c:pt>
                <c:pt idx="123">
                  <c:v>9.7599229993647896E-2</c:v>
                </c:pt>
                <c:pt idx="124">
                  <c:v>9.9099229999410454E-2</c:v>
                </c:pt>
                <c:pt idx="125">
                  <c:v>9.8678579997795168E-2</c:v>
                </c:pt>
                <c:pt idx="126">
                  <c:v>9.9148579996835906E-2</c:v>
                </c:pt>
                <c:pt idx="127">
                  <c:v>9.9208580002596136E-2</c:v>
                </c:pt>
                <c:pt idx="128">
                  <c:v>9.8831479997897986E-2</c:v>
                </c:pt>
                <c:pt idx="129">
                  <c:v>9.9121480001485907E-2</c:v>
                </c:pt>
                <c:pt idx="130">
                  <c:v>9.852256000158377E-2</c:v>
                </c:pt>
                <c:pt idx="131">
                  <c:v>9.86025599995628E-2</c:v>
                </c:pt>
                <c:pt idx="132">
                  <c:v>9.8792559998400975E-2</c:v>
                </c:pt>
                <c:pt idx="133">
                  <c:v>9.7089010007039178E-2</c:v>
                </c:pt>
                <c:pt idx="134">
                  <c:v>9.7189010004512966E-2</c:v>
                </c:pt>
                <c:pt idx="135">
                  <c:v>9.7859010005777236E-2</c:v>
                </c:pt>
                <c:pt idx="136">
                  <c:v>9.7884810005780309E-2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78-447E-BC58-3ED3D4318766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plus>
            <c:min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(old)'!$M$21:$M$1003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78-447E-BC58-3ED3D4318766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plus>
            <c:minus>
              <c:numRef>
                <c:f>'A (old)'!$D$21:$D$103</c:f>
                <c:numCache>
                  <c:formatCode>General</c:formatCode>
                  <c:ptCount val="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(old)'!$N$21:$N$1003</c:f>
              <c:numCache>
                <c:formatCode>General</c:formatCode>
                <c:ptCount val="983"/>
                <c:pt idx="0">
                  <c:v>-2.830851999897277E-2</c:v>
                </c:pt>
                <c:pt idx="1">
                  <c:v>-4.3583459999354091E-2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-2.0719969994388521E-2</c:v>
                </c:pt>
                <c:pt idx="5">
                  <c:v>-2.7220620002481155E-2</c:v>
                </c:pt>
                <c:pt idx="6">
                  <c:v>-2.2954169995500706E-2</c:v>
                </c:pt>
                <c:pt idx="7">
                  <c:v>-7.3132189994794317E-2</c:v>
                </c:pt>
                <c:pt idx="8">
                  <c:v>-2.2365739998349454E-2</c:v>
                </c:pt>
                <c:pt idx="9">
                  <c:v>-2.6931909997074399E-2</c:v>
                </c:pt>
                <c:pt idx="10">
                  <c:v>2.7768090003519319E-2</c:v>
                </c:pt>
                <c:pt idx="11">
                  <c:v>-2.5232820000383072E-2</c:v>
                </c:pt>
                <c:pt idx="12">
                  <c:v>-1.790525000251364E-2</c:v>
                </c:pt>
                <c:pt idx="13">
                  <c:v>-2.4305899998580571E-2</c:v>
                </c:pt>
                <c:pt idx="14">
                  <c:v>-2.5772609995328821E-2</c:v>
                </c:pt>
                <c:pt idx="15">
                  <c:v>-2.3506160003307741E-2</c:v>
                </c:pt>
                <c:pt idx="16">
                  <c:v>-3.1392370001412928E-2</c:v>
                </c:pt>
                <c:pt idx="17">
                  <c:v>-2.7392629992391448E-2</c:v>
                </c:pt>
                <c:pt idx="18">
                  <c:v>6.88613400052418E-2</c:v>
                </c:pt>
                <c:pt idx="19">
                  <c:v>1.3258280006994028E-2</c:v>
                </c:pt>
                <c:pt idx="20">
                  <c:v>1.5507450007135049E-2</c:v>
                </c:pt>
                <c:pt idx="21">
                  <c:v>4.3934920002357103E-2</c:v>
                </c:pt>
                <c:pt idx="22">
                  <c:v>-2.8954529996553902E-2</c:v>
                </c:pt>
                <c:pt idx="23">
                  <c:v>-2.8954529996553902E-2</c:v>
                </c:pt>
                <c:pt idx="24">
                  <c:v>7.4902199994539842E-3</c:v>
                </c:pt>
                <c:pt idx="25">
                  <c:v>-1.5253340003255289E-2</c:v>
                </c:pt>
                <c:pt idx="26">
                  <c:v>-1.5253340003255289E-2</c:v>
                </c:pt>
                <c:pt idx="42">
                  <c:v>0.14190427999710664</c:v>
                </c:pt>
                <c:pt idx="43">
                  <c:v>0.19540363000123762</c:v>
                </c:pt>
                <c:pt idx="46">
                  <c:v>3.7302680000721011E-2</c:v>
                </c:pt>
                <c:pt idx="47">
                  <c:v>3.81355799981975E-2</c:v>
                </c:pt>
                <c:pt idx="48">
                  <c:v>3.6934930001734756E-2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78-447E-BC58-3ED3D4318766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(old)'!$O$21:$O$1003</c:f>
              <c:numCache>
                <c:formatCode>General</c:formatCode>
                <c:ptCount val="983"/>
                <c:pt idx="95">
                  <c:v>5.5270320001000073E-2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78-447E-BC58-3ED3D4318766}"/>
            </c:ext>
          </c:extLst>
        </c:ser>
        <c:ser>
          <c:idx val="8"/>
          <c:order val="8"/>
          <c:tx>
            <c:strRef>
              <c:f>'A (old)'!$V$1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(old)'!$U$2:$U$17</c:f>
              <c:numCache>
                <c:formatCode>General</c:formatCode>
                <c:ptCount val="16"/>
                <c:pt idx="0">
                  <c:v>30000</c:v>
                </c:pt>
                <c:pt idx="1">
                  <c:v>31000</c:v>
                </c:pt>
                <c:pt idx="2">
                  <c:v>32000</c:v>
                </c:pt>
                <c:pt idx="3">
                  <c:v>33000</c:v>
                </c:pt>
                <c:pt idx="4">
                  <c:v>34000</c:v>
                </c:pt>
                <c:pt idx="5">
                  <c:v>35000</c:v>
                </c:pt>
                <c:pt idx="6">
                  <c:v>36000</c:v>
                </c:pt>
                <c:pt idx="7">
                  <c:v>37000</c:v>
                </c:pt>
                <c:pt idx="8">
                  <c:v>38000</c:v>
                </c:pt>
                <c:pt idx="9">
                  <c:v>39000</c:v>
                </c:pt>
                <c:pt idx="10">
                  <c:v>40000</c:v>
                </c:pt>
                <c:pt idx="11">
                  <c:v>41000</c:v>
                </c:pt>
                <c:pt idx="12">
                  <c:v>42000</c:v>
                </c:pt>
                <c:pt idx="13">
                  <c:v>43000</c:v>
                </c:pt>
                <c:pt idx="14">
                  <c:v>44000</c:v>
                </c:pt>
                <c:pt idx="15">
                  <c:v>45000</c:v>
                </c:pt>
              </c:numCache>
            </c:numRef>
          </c:xVal>
          <c:yVal>
            <c:numRef>
              <c:f>'A (old)'!$V$2:$V$17</c:f>
              <c:numCache>
                <c:formatCode>General</c:formatCode>
                <c:ptCount val="16"/>
                <c:pt idx="0">
                  <c:v>3.5844245065184438E-2</c:v>
                </c:pt>
                <c:pt idx="1">
                  <c:v>3.6853110022650515E-2</c:v>
                </c:pt>
                <c:pt idx="2">
                  <c:v>3.8199351708045115E-2</c:v>
                </c:pt>
                <c:pt idx="3">
                  <c:v>3.9882970121368294E-2</c:v>
                </c:pt>
                <c:pt idx="4">
                  <c:v>4.1903965262619997E-2</c:v>
                </c:pt>
                <c:pt idx="5">
                  <c:v>4.426233713180025E-2</c:v>
                </c:pt>
                <c:pt idx="6">
                  <c:v>4.6958085728909055E-2</c:v>
                </c:pt>
                <c:pt idx="7">
                  <c:v>4.9991211053946383E-2</c:v>
                </c:pt>
                <c:pt idx="8">
                  <c:v>5.336171310691229E-2</c:v>
                </c:pt>
                <c:pt idx="9">
                  <c:v>5.706959188780672E-2</c:v>
                </c:pt>
                <c:pt idx="10">
                  <c:v>6.1114847396629729E-2</c:v>
                </c:pt>
                <c:pt idx="11">
                  <c:v>6.5497479633381289E-2</c:v>
                </c:pt>
                <c:pt idx="12">
                  <c:v>7.0217488598061345E-2</c:v>
                </c:pt>
                <c:pt idx="13">
                  <c:v>7.5274874290669952E-2</c:v>
                </c:pt>
                <c:pt idx="14">
                  <c:v>8.066963671120711E-2</c:v>
                </c:pt>
                <c:pt idx="15">
                  <c:v>8.6401775859672791E-2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78-447E-BC58-3ED3D4318766}"/>
            </c:ext>
          </c:extLst>
        </c:ser>
        <c:ser>
          <c:idx val="9"/>
          <c:order val="9"/>
          <c:tx>
            <c:strRef>
              <c:f>'A (old)'!$U$20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(old)'!$U$21:$U$1003</c:f>
              <c:numCache>
                <c:formatCode>General</c:formatCode>
                <c:ptCount val="983"/>
                <c:pt idx="0">
                  <c:v>-2.830851999897277E-2</c:v>
                </c:pt>
                <c:pt idx="1">
                  <c:v>-4.3583459999354091E-2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-2.0719969994388521E-2</c:v>
                </c:pt>
                <c:pt idx="5">
                  <c:v>-2.7220620002481155E-2</c:v>
                </c:pt>
                <c:pt idx="6">
                  <c:v>-2.2954169995500706E-2</c:v>
                </c:pt>
                <c:pt idx="7">
                  <c:v>-7.3132189994794317E-2</c:v>
                </c:pt>
                <c:pt idx="8">
                  <c:v>-2.2365739998349454E-2</c:v>
                </c:pt>
                <c:pt idx="9">
                  <c:v>-2.6931909997074399E-2</c:v>
                </c:pt>
                <c:pt idx="10">
                  <c:v>2.7768090003519319E-2</c:v>
                </c:pt>
                <c:pt idx="11">
                  <c:v>-2.5232820000383072E-2</c:v>
                </c:pt>
                <c:pt idx="12">
                  <c:v>-1.790525000251364E-2</c:v>
                </c:pt>
                <c:pt idx="13">
                  <c:v>-2.4305899998580571E-2</c:v>
                </c:pt>
                <c:pt idx="14">
                  <c:v>-2.5772609995328821E-2</c:v>
                </c:pt>
                <c:pt idx="15">
                  <c:v>-2.3506160003307741E-2</c:v>
                </c:pt>
                <c:pt idx="16">
                  <c:v>-3.1392370001412928E-2</c:v>
                </c:pt>
                <c:pt idx="17">
                  <c:v>-2.7392629992391448E-2</c:v>
                </c:pt>
                <c:pt idx="18">
                  <c:v>6.88613400052418E-2</c:v>
                </c:pt>
                <c:pt idx="19">
                  <c:v>1.3258280006994028E-2</c:v>
                </c:pt>
                <c:pt idx="20">
                  <c:v>1.5507450007135049E-2</c:v>
                </c:pt>
                <c:pt idx="21">
                  <c:v>4.3934920002357103E-2</c:v>
                </c:pt>
                <c:pt idx="22">
                  <c:v>-2.8954529996553902E-2</c:v>
                </c:pt>
                <c:pt idx="23">
                  <c:v>-2.8954529996553902E-2</c:v>
                </c:pt>
                <c:pt idx="24">
                  <c:v>7.4902199994539842E-3</c:v>
                </c:pt>
                <c:pt idx="25">
                  <c:v>-1.5253340003255289E-2</c:v>
                </c:pt>
                <c:pt idx="26">
                  <c:v>-1.5253340003255289E-2</c:v>
                </c:pt>
                <c:pt idx="41">
                  <c:v>0.10671668000577483</c:v>
                </c:pt>
                <c:pt idx="42">
                  <c:v>0.14190427999710664</c:v>
                </c:pt>
                <c:pt idx="43">
                  <c:v>0.19540363000123762</c:v>
                </c:pt>
                <c:pt idx="46">
                  <c:v>3.7302680000721011E-2</c:v>
                </c:pt>
                <c:pt idx="47">
                  <c:v>3.81355799981975E-2</c:v>
                </c:pt>
                <c:pt idx="48">
                  <c:v>3.6934930001734756E-2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778-447E-BC58-3ED3D4318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645744"/>
        <c:axId val="1"/>
      </c:scatterChart>
      <c:valAx>
        <c:axId val="9446457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814340067957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12403100775193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645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9"/>
        <c:txPr>
          <a:bodyPr/>
          <a:lstStyle/>
          <a:p>
            <a:pPr>
              <a:defRPr sz="675" b="1" i="0" u="none" strike="noStrike" baseline="0">
                <a:solidFill>
                  <a:srgbClr val="FF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wMode val="edge"/>
          <c:hMode val="edge"/>
          <c:x val="2.7906976744186046E-2"/>
          <c:y val="0.92097264437689974"/>
          <c:w val="0.99379844961240316"/>
          <c:h val="0.981762917933130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14.  EM Lac - [38259.5444, 0.38913342] </a:t>
            </a:r>
          </a:p>
        </c:rich>
      </c:tx>
      <c:layout>
        <c:manualLayout>
          <c:xMode val="edge"/>
          <c:yMode val="edge"/>
          <c:x val="0.15384637817708682"/>
          <c:y val="1.8450184501845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42755998672874"/>
          <c:y val="0.14391169841101104"/>
          <c:w val="0.84401885520761388"/>
          <c:h val="0.701108274310053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(old)'!$G$21:$G$1003</c:f>
              <c:numCache>
                <c:formatCode>General</c:formatCode>
                <c:ptCount val="983"/>
                <c:pt idx="27">
                  <c:v>0</c:v>
                </c:pt>
                <c:pt idx="28">
                  <c:v>3.9664500072831288E-3</c:v>
                </c:pt>
                <c:pt idx="29">
                  <c:v>2.4657999965711497E-3</c:v>
                </c:pt>
                <c:pt idx="30">
                  <c:v>1.7322500061709434E-3</c:v>
                </c:pt>
                <c:pt idx="31">
                  <c:v>1.5542300025117584E-3</c:v>
                </c:pt>
                <c:pt idx="32">
                  <c:v>2.3206800033221953E-3</c:v>
                </c:pt>
                <c:pt idx="33">
                  <c:v>-2.2454899954027496E-3</c:v>
                </c:pt>
                <c:pt idx="34">
                  <c:v>-5.4639999871142209E-4</c:v>
                </c:pt>
                <c:pt idx="35">
                  <c:v>-1.279949996387586E-3</c:v>
                </c:pt>
                <c:pt idx="36">
                  <c:v>3.8051999581512064E-4</c:v>
                </c:pt>
                <c:pt idx="37">
                  <c:v>-1.0861899936571717E-3</c:v>
                </c:pt>
                <c:pt idx="38">
                  <c:v>1.1802599983639084E-3</c:v>
                </c:pt>
                <c:pt idx="39">
                  <c:v>-1.453289994969964E-3</c:v>
                </c:pt>
                <c:pt idx="40">
                  <c:v>-1.7059499950846657E-3</c:v>
                </c:pt>
                <c:pt idx="44">
                  <c:v>-1.9739999988814816E-3</c:v>
                </c:pt>
                <c:pt idx="45">
                  <c:v>-2.8075500013073906E-3</c:v>
                </c:pt>
                <c:pt idx="49">
                  <c:v>8.579800050938502E-4</c:v>
                </c:pt>
                <c:pt idx="50">
                  <c:v>1.6908800025703385E-3</c:v>
                </c:pt>
                <c:pt idx="51">
                  <c:v>4.4902299996465445E-3</c:v>
                </c:pt>
                <c:pt idx="52">
                  <c:v>2.554074000363471E-2</c:v>
                </c:pt>
                <c:pt idx="53">
                  <c:v>9.6611600019969046E-3</c:v>
                </c:pt>
                <c:pt idx="54">
                  <c:v>6.5500969998538494E-2</c:v>
                </c:pt>
                <c:pt idx="55">
                  <c:v>3.1582740004523657E-2</c:v>
                </c:pt>
                <c:pt idx="56">
                  <c:v>3.0725700002221856E-2</c:v>
                </c:pt>
                <c:pt idx="57">
                  <c:v>3.3481489997939207E-2</c:v>
                </c:pt>
                <c:pt idx="58">
                  <c:v>3.3732900003087707E-2</c:v>
                </c:pt>
                <c:pt idx="59">
                  <c:v>3.5526409999874886E-2</c:v>
                </c:pt>
                <c:pt idx="60">
                  <c:v>3.8452070002676919E-2</c:v>
                </c:pt>
                <c:pt idx="61">
                  <c:v>3.9189950002764817E-2</c:v>
                </c:pt>
                <c:pt idx="62">
                  <c:v>4.3209980001847725E-2</c:v>
                </c:pt>
                <c:pt idx="63">
                  <c:v>4.4917883205926046E-2</c:v>
                </c:pt>
                <c:pt idx="64">
                  <c:v>4.508868000266375E-2</c:v>
                </c:pt>
                <c:pt idx="65">
                  <c:v>4.645617999631213E-2</c:v>
                </c:pt>
                <c:pt idx="66">
                  <c:v>4.7507170005701482E-2</c:v>
                </c:pt>
                <c:pt idx="67">
                  <c:v>4.5240460000059102E-2</c:v>
                </c:pt>
                <c:pt idx="68">
                  <c:v>4.6773360001679976E-2</c:v>
                </c:pt>
                <c:pt idx="69">
                  <c:v>4.560625999874901E-2</c:v>
                </c:pt>
                <c:pt idx="70">
                  <c:v>4.9124469995149411E-2</c:v>
                </c:pt>
                <c:pt idx="71">
                  <c:v>4.651354999805335E-2</c:v>
                </c:pt>
                <c:pt idx="72">
                  <c:v>4.7909779998008162E-2</c:v>
                </c:pt>
                <c:pt idx="73">
                  <c:v>4.9350240005878732E-2</c:v>
                </c:pt>
                <c:pt idx="74">
                  <c:v>4.9566240006242879E-2</c:v>
                </c:pt>
                <c:pt idx="75">
                  <c:v>5.0253510002221446E-2</c:v>
                </c:pt>
                <c:pt idx="76">
                  <c:v>5.1119700001436286E-2</c:v>
                </c:pt>
                <c:pt idx="77">
                  <c:v>4.9899680001544766E-2</c:v>
                </c:pt>
                <c:pt idx="78">
                  <c:v>5.2032970001164358E-2</c:v>
                </c:pt>
                <c:pt idx="79">
                  <c:v>5.1294349999807309E-2</c:v>
                </c:pt>
                <c:pt idx="80">
                  <c:v>5.3854559999308549E-2</c:v>
                </c:pt>
                <c:pt idx="81">
                  <c:v>5.5342870000458788E-2</c:v>
                </c:pt>
                <c:pt idx="82">
                  <c:v>5.4733509998186491E-2</c:v>
                </c:pt>
                <c:pt idx="83">
                  <c:v>5.2532860005158E-2</c:v>
                </c:pt>
                <c:pt idx="84">
                  <c:v>5.5166149999422487E-2</c:v>
                </c:pt>
                <c:pt idx="85">
                  <c:v>5.3498399996897206E-2</c:v>
                </c:pt>
                <c:pt idx="86">
                  <c:v>5.4761080005846452E-2</c:v>
                </c:pt>
                <c:pt idx="87">
                  <c:v>5.5261080000491347E-2</c:v>
                </c:pt>
                <c:pt idx="88">
                  <c:v>5.5094370000006165E-2</c:v>
                </c:pt>
                <c:pt idx="89">
                  <c:v>5.5693719994451385E-2</c:v>
                </c:pt>
                <c:pt idx="90">
                  <c:v>5.5525969997688662E-2</c:v>
                </c:pt>
                <c:pt idx="91">
                  <c:v>5.6859259995690081E-2</c:v>
                </c:pt>
                <c:pt idx="92">
                  <c:v>5.6049509999866132E-2</c:v>
                </c:pt>
                <c:pt idx="93">
                  <c:v>5.7682799997564871E-2</c:v>
                </c:pt>
                <c:pt idx="94">
                  <c:v>5.3542360001301859E-2</c:v>
                </c:pt>
                <c:pt idx="95">
                  <c:v>5.5270320001000073E-2</c:v>
                </c:pt>
                <c:pt idx="96">
                  <c:v>5.8285549996071495E-2</c:v>
                </c:pt>
                <c:pt idx="97">
                  <c:v>6.0380220005754381E-2</c:v>
                </c:pt>
                <c:pt idx="98">
                  <c:v>5.8737309998832643E-2</c:v>
                </c:pt>
                <c:pt idx="99">
                  <c:v>6.0070599996834062E-2</c:v>
                </c:pt>
                <c:pt idx="100">
                  <c:v>6.3390260002051946E-2</c:v>
                </c:pt>
                <c:pt idx="101">
                  <c:v>6.3623549998737872E-2</c:v>
                </c:pt>
                <c:pt idx="102">
                  <c:v>6.7659200001799036E-2</c:v>
                </c:pt>
                <c:pt idx="103">
                  <c:v>6.7214729999250267E-2</c:v>
                </c:pt>
                <c:pt idx="104">
                  <c:v>6.8129560000670608E-2</c:v>
                </c:pt>
                <c:pt idx="105">
                  <c:v>7.0396830000390764E-2</c:v>
                </c:pt>
                <c:pt idx="106">
                  <c:v>7.6560160006920341E-2</c:v>
                </c:pt>
                <c:pt idx="107">
                  <c:v>7.5856390001717955E-2</c:v>
                </c:pt>
                <c:pt idx="108">
                  <c:v>7.5539720004599076E-2</c:v>
                </c:pt>
                <c:pt idx="109">
                  <c:v>7.7428360003978014E-2</c:v>
                </c:pt>
                <c:pt idx="110">
                  <c:v>7.7428360003978014E-2</c:v>
                </c:pt>
                <c:pt idx="111">
                  <c:v>8.0416169999807607E-2</c:v>
                </c:pt>
                <c:pt idx="112">
                  <c:v>8.2516169997688849E-2</c:v>
                </c:pt>
                <c:pt idx="113">
                  <c:v>8.6436930003401358E-2</c:v>
                </c:pt>
                <c:pt idx="114">
                  <c:v>8.6859820003155619E-2</c:v>
                </c:pt>
                <c:pt idx="115">
                  <c:v>8.6493110000446904E-2</c:v>
                </c:pt>
                <c:pt idx="116">
                  <c:v>8.6825360005605035E-2</c:v>
                </c:pt>
                <c:pt idx="117">
                  <c:v>8.6614710002322681E-2</c:v>
                </c:pt>
                <c:pt idx="118">
                  <c:v>8.7148899998283014E-2</c:v>
                </c:pt>
                <c:pt idx="119">
                  <c:v>8.6182190003455617E-2</c:v>
                </c:pt>
                <c:pt idx="120">
                  <c:v>9.0968659998907242E-2</c:v>
                </c:pt>
                <c:pt idx="121">
                  <c:v>9.3898209997860249E-2</c:v>
                </c:pt>
                <c:pt idx="122">
                  <c:v>9.7459229997184593E-2</c:v>
                </c:pt>
                <c:pt idx="123">
                  <c:v>9.7599229993647896E-2</c:v>
                </c:pt>
                <c:pt idx="124">
                  <c:v>9.9099229999410454E-2</c:v>
                </c:pt>
                <c:pt idx="125">
                  <c:v>9.8678579997795168E-2</c:v>
                </c:pt>
                <c:pt idx="126">
                  <c:v>9.9148579996835906E-2</c:v>
                </c:pt>
                <c:pt idx="127">
                  <c:v>9.9208580002596136E-2</c:v>
                </c:pt>
                <c:pt idx="128">
                  <c:v>9.8831479997897986E-2</c:v>
                </c:pt>
                <c:pt idx="129">
                  <c:v>9.9121480001485907E-2</c:v>
                </c:pt>
                <c:pt idx="130">
                  <c:v>9.852256000158377E-2</c:v>
                </c:pt>
                <c:pt idx="131">
                  <c:v>9.86025599995628E-2</c:v>
                </c:pt>
                <c:pt idx="132">
                  <c:v>9.8792559998400975E-2</c:v>
                </c:pt>
                <c:pt idx="133">
                  <c:v>9.7089010007039178E-2</c:v>
                </c:pt>
                <c:pt idx="134">
                  <c:v>9.7189010004512966E-2</c:v>
                </c:pt>
                <c:pt idx="135">
                  <c:v>9.7859010005777236E-2</c:v>
                </c:pt>
                <c:pt idx="136">
                  <c:v>9.7884810005780309E-2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AA-4FE9-B1B1-C92579AFAD6A}"/>
            </c:ext>
          </c:extLst>
        </c:ser>
        <c:ser>
          <c:idx val="8"/>
          <c:order val="1"/>
          <c:tx>
            <c:strRef>
              <c:f>'A (old)'!$V$1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(old)'!$U$2:$U$17</c:f>
              <c:numCache>
                <c:formatCode>General</c:formatCode>
                <c:ptCount val="16"/>
                <c:pt idx="0">
                  <c:v>30000</c:v>
                </c:pt>
                <c:pt idx="1">
                  <c:v>31000</c:v>
                </c:pt>
                <c:pt idx="2">
                  <c:v>32000</c:v>
                </c:pt>
                <c:pt idx="3">
                  <c:v>33000</c:v>
                </c:pt>
                <c:pt idx="4">
                  <c:v>34000</c:v>
                </c:pt>
                <c:pt idx="5">
                  <c:v>35000</c:v>
                </c:pt>
                <c:pt idx="6">
                  <c:v>36000</c:v>
                </c:pt>
                <c:pt idx="7">
                  <c:v>37000</c:v>
                </c:pt>
                <c:pt idx="8">
                  <c:v>38000</c:v>
                </c:pt>
                <c:pt idx="9">
                  <c:v>39000</c:v>
                </c:pt>
                <c:pt idx="10">
                  <c:v>40000</c:v>
                </c:pt>
                <c:pt idx="11">
                  <c:v>41000</c:v>
                </c:pt>
                <c:pt idx="12">
                  <c:v>42000</c:v>
                </c:pt>
                <c:pt idx="13">
                  <c:v>43000</c:v>
                </c:pt>
                <c:pt idx="14">
                  <c:v>44000</c:v>
                </c:pt>
                <c:pt idx="15">
                  <c:v>45000</c:v>
                </c:pt>
              </c:numCache>
            </c:numRef>
          </c:xVal>
          <c:yVal>
            <c:numRef>
              <c:f>'A (old)'!$V$2:$V$17</c:f>
              <c:numCache>
                <c:formatCode>General</c:formatCode>
                <c:ptCount val="16"/>
                <c:pt idx="0">
                  <c:v>3.5844245065184438E-2</c:v>
                </c:pt>
                <c:pt idx="1">
                  <c:v>3.6853110022650515E-2</c:v>
                </c:pt>
                <c:pt idx="2">
                  <c:v>3.8199351708045115E-2</c:v>
                </c:pt>
                <c:pt idx="3">
                  <c:v>3.9882970121368294E-2</c:v>
                </c:pt>
                <c:pt idx="4">
                  <c:v>4.1903965262619997E-2</c:v>
                </c:pt>
                <c:pt idx="5">
                  <c:v>4.426233713180025E-2</c:v>
                </c:pt>
                <c:pt idx="6">
                  <c:v>4.6958085728909055E-2</c:v>
                </c:pt>
                <c:pt idx="7">
                  <c:v>4.9991211053946383E-2</c:v>
                </c:pt>
                <c:pt idx="8">
                  <c:v>5.336171310691229E-2</c:v>
                </c:pt>
                <c:pt idx="9">
                  <c:v>5.706959188780672E-2</c:v>
                </c:pt>
                <c:pt idx="10">
                  <c:v>6.1114847396629729E-2</c:v>
                </c:pt>
                <c:pt idx="11">
                  <c:v>6.5497479633381289E-2</c:v>
                </c:pt>
                <c:pt idx="12">
                  <c:v>7.0217488598061345E-2</c:v>
                </c:pt>
                <c:pt idx="13">
                  <c:v>7.5274874290669952E-2</c:v>
                </c:pt>
                <c:pt idx="14">
                  <c:v>8.066963671120711E-2</c:v>
                </c:pt>
                <c:pt idx="15">
                  <c:v>8.6401775859672791E-2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AA-4FE9-B1B1-C92579AFA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648368"/>
        <c:axId val="1"/>
      </c:scatterChart>
      <c:valAx>
        <c:axId val="944648368"/>
        <c:scaling>
          <c:orientation val="minMax"/>
          <c:max val="46000"/>
          <c:min val="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64836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Residuals from quad fit</a:t>
            </a:r>
          </a:p>
        </c:rich>
      </c:tx>
      <c:layout>
        <c:manualLayout>
          <c:xMode val="edge"/>
          <c:yMode val="edge"/>
          <c:x val="0.3069772324971006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3431509555942"/>
          <c:y val="0.1458966565349544"/>
          <c:w val="0.81705550062908894"/>
          <c:h val="0.63221884498480241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(old)'!$V$20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(old)'!$D$21:$D$1003</c:f>
                <c:numCache>
                  <c:formatCode>General</c:formatCode>
                  <c:ptCount val="9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  <c:pt idx="83">
                    <c:v>2.7000000000000001E-3</c:v>
                  </c:pt>
                  <c:pt idx="84">
                    <c:v>2.0000000000000001E-4</c:v>
                  </c:pt>
                  <c:pt idx="85">
                    <c:v>4.7999999999999996E-3</c:v>
                  </c:pt>
                  <c:pt idx="86">
                    <c:v>3.5999999999999999E-3</c:v>
                  </c:pt>
                  <c:pt idx="87">
                    <c:v>1E-4</c:v>
                  </c:pt>
                  <c:pt idx="88">
                    <c:v>5.1000000000000004E-3</c:v>
                  </c:pt>
                  <c:pt idx="89">
                    <c:v>4.8999999999999998E-3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5.9999999999999995E-4</c:v>
                  </c:pt>
                  <c:pt idx="93">
                    <c:v>5.0000000000000001E-4</c:v>
                  </c:pt>
                  <c:pt idx="94">
                    <c:v>5.0000000000000001E-4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2.5999999999999999E-3</c:v>
                  </c:pt>
                  <c:pt idx="98">
                    <c:v>1.9E-3</c:v>
                  </c:pt>
                  <c:pt idx="99">
                    <c:v>2.0999999999999999E-3</c:v>
                  </c:pt>
                  <c:pt idx="100">
                    <c:v>6.9999999999999999E-4</c:v>
                  </c:pt>
                  <c:pt idx="101">
                    <c:v>3.2000000000000002E-3</c:v>
                  </c:pt>
                  <c:pt idx="102">
                    <c:v>2.0000000000000001E-4</c:v>
                  </c:pt>
                  <c:pt idx="103">
                    <c:v>0</c:v>
                  </c:pt>
                  <c:pt idx="104">
                    <c:v>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8.9999999999999998E-4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2.0000000000000001E-4</c:v>
                  </c:pt>
                  <c:pt idx="111">
                    <c:v>2.0000000000000001E-4</c:v>
                  </c:pt>
                  <c:pt idx="112">
                    <c:v>2.9999999999999997E-4</c:v>
                  </c:pt>
                  <c:pt idx="113">
                    <c:v>8.9999999999999998E-4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2.0000000000000001E-4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5.9999999999999995E-4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2.0000000000000001E-4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2.0000000000000001E-4</c:v>
                  </c:pt>
                  <c:pt idx="128">
                    <c:v>2.0000000000000001E-4</c:v>
                  </c:pt>
                  <c:pt idx="129">
                    <c:v>1E-4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2.0000000000000001E-4</c:v>
                  </c:pt>
                  <c:pt idx="136">
                    <c:v>2.0000000000000001E-4</c:v>
                  </c:pt>
                </c:numCache>
              </c:numRef>
            </c:plus>
            <c:minus>
              <c:numRef>
                <c:f>'A (old)'!$D$21:$D$1003</c:f>
                <c:numCache>
                  <c:formatCode>General</c:formatCode>
                  <c:ptCount val="98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4.0000000000000002E-4</c:v>
                  </c:pt>
                  <c:pt idx="59">
                    <c:v>7.0000000000000001E-3</c:v>
                  </c:pt>
                  <c:pt idx="60">
                    <c:v>2E-3</c:v>
                  </c:pt>
                  <c:pt idx="61">
                    <c:v>0</c:v>
                  </c:pt>
                  <c:pt idx="62">
                    <c:v>8.9999999999999998E-4</c:v>
                  </c:pt>
                  <c:pt idx="63">
                    <c:v>3.0000000000000001E-5</c:v>
                  </c:pt>
                  <c:pt idx="64">
                    <c:v>2.0000000000000001E-4</c:v>
                  </c:pt>
                  <c:pt idx="65">
                    <c:v>5.0000000000000001E-4</c:v>
                  </c:pt>
                  <c:pt idx="66">
                    <c:v>1.6999999999999999E-3</c:v>
                  </c:pt>
                  <c:pt idx="67">
                    <c:v>7.0000000000000001E-3</c:v>
                  </c:pt>
                  <c:pt idx="68">
                    <c:v>3.5999999999999999E-3</c:v>
                  </c:pt>
                  <c:pt idx="69">
                    <c:v>5.0000000000000001E-4</c:v>
                  </c:pt>
                  <c:pt idx="70">
                    <c:v>0</c:v>
                  </c:pt>
                  <c:pt idx="71">
                    <c:v>8.9999999999999998E-4</c:v>
                  </c:pt>
                  <c:pt idx="72">
                    <c:v>0</c:v>
                  </c:pt>
                  <c:pt idx="73">
                    <c:v>1E-4</c:v>
                  </c:pt>
                  <c:pt idx="74">
                    <c:v>2.9999999999999997E-4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2.9999999999999997E-4</c:v>
                  </c:pt>
                  <c:pt idx="78">
                    <c:v>4.0000000000000002E-4</c:v>
                  </c:pt>
                  <c:pt idx="79">
                    <c:v>1E-4</c:v>
                  </c:pt>
                  <c:pt idx="80">
                    <c:v>1.2999999999999999E-3</c:v>
                  </c:pt>
                  <c:pt idx="81">
                    <c:v>4.0000000000000002E-4</c:v>
                  </c:pt>
                  <c:pt idx="82">
                    <c:v>2.9999999999999997E-4</c:v>
                  </c:pt>
                  <c:pt idx="83">
                    <c:v>2.7000000000000001E-3</c:v>
                  </c:pt>
                  <c:pt idx="84">
                    <c:v>2.0000000000000001E-4</c:v>
                  </c:pt>
                  <c:pt idx="85">
                    <c:v>4.7999999999999996E-3</c:v>
                  </c:pt>
                  <c:pt idx="86">
                    <c:v>3.5999999999999999E-3</c:v>
                  </c:pt>
                  <c:pt idx="87">
                    <c:v>1E-4</c:v>
                  </c:pt>
                  <c:pt idx="88">
                    <c:v>5.1000000000000004E-3</c:v>
                  </c:pt>
                  <c:pt idx="89">
                    <c:v>4.8999999999999998E-3</c:v>
                  </c:pt>
                  <c:pt idx="90">
                    <c:v>2.0000000000000001E-4</c:v>
                  </c:pt>
                  <c:pt idx="91">
                    <c:v>2.9999999999999997E-4</c:v>
                  </c:pt>
                  <c:pt idx="92">
                    <c:v>5.9999999999999995E-4</c:v>
                  </c:pt>
                  <c:pt idx="93">
                    <c:v>5.0000000000000001E-4</c:v>
                  </c:pt>
                  <c:pt idx="94">
                    <c:v>5.0000000000000001E-4</c:v>
                  </c:pt>
                  <c:pt idx="95">
                    <c:v>2.9999999999999997E-4</c:v>
                  </c:pt>
                  <c:pt idx="96">
                    <c:v>2.9999999999999997E-4</c:v>
                  </c:pt>
                  <c:pt idx="97">
                    <c:v>2.5999999999999999E-3</c:v>
                  </c:pt>
                  <c:pt idx="98">
                    <c:v>1.9E-3</c:v>
                  </c:pt>
                  <c:pt idx="99">
                    <c:v>2.0999999999999999E-3</c:v>
                  </c:pt>
                  <c:pt idx="100">
                    <c:v>6.9999999999999999E-4</c:v>
                  </c:pt>
                  <c:pt idx="101">
                    <c:v>3.2000000000000002E-3</c:v>
                  </c:pt>
                  <c:pt idx="102">
                    <c:v>2.0000000000000001E-4</c:v>
                  </c:pt>
                  <c:pt idx="103">
                    <c:v>0</c:v>
                  </c:pt>
                  <c:pt idx="104">
                    <c:v>1E-4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8.9999999999999998E-4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2.0000000000000001E-4</c:v>
                  </c:pt>
                  <c:pt idx="111">
                    <c:v>2.0000000000000001E-4</c:v>
                  </c:pt>
                  <c:pt idx="112">
                    <c:v>2.9999999999999997E-4</c:v>
                  </c:pt>
                  <c:pt idx="113">
                    <c:v>8.9999999999999998E-4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2.0000000000000001E-4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5.9999999999999995E-4</c:v>
                  </c:pt>
                  <c:pt idx="121">
                    <c:v>2.0000000000000001E-4</c:v>
                  </c:pt>
                  <c:pt idx="122">
                    <c:v>4.0000000000000002E-4</c:v>
                  </c:pt>
                  <c:pt idx="123">
                    <c:v>2.0000000000000001E-4</c:v>
                  </c:pt>
                  <c:pt idx="124">
                    <c:v>1E-4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2.0000000000000001E-4</c:v>
                  </c:pt>
                  <c:pt idx="128">
                    <c:v>2.0000000000000001E-4</c:v>
                  </c:pt>
                  <c:pt idx="129">
                    <c:v>1E-4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2.0000000000000001E-4</c:v>
                  </c:pt>
                  <c:pt idx="13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(old)'!$F$21:$F$1003</c:f>
              <c:numCache>
                <c:formatCode>General</c:formatCode>
                <c:ptCount val="98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-12846.5</c:v>
                </c:pt>
                <c:pt idx="5">
                  <c:v>-12839</c:v>
                </c:pt>
                <c:pt idx="6">
                  <c:v>-12836.5</c:v>
                </c:pt>
                <c:pt idx="7">
                  <c:v>-12705.5</c:v>
                </c:pt>
                <c:pt idx="8">
                  <c:v>-12703</c:v>
                </c:pt>
                <c:pt idx="9">
                  <c:v>-11939.5</c:v>
                </c:pt>
                <c:pt idx="10">
                  <c:v>-11939.5</c:v>
                </c:pt>
                <c:pt idx="11">
                  <c:v>-11929</c:v>
                </c:pt>
                <c:pt idx="12">
                  <c:v>-11862.5</c:v>
                </c:pt>
                <c:pt idx="13">
                  <c:v>-11855</c:v>
                </c:pt>
                <c:pt idx="14">
                  <c:v>-11854.5</c:v>
                </c:pt>
                <c:pt idx="15">
                  <c:v>-11852</c:v>
                </c:pt>
                <c:pt idx="16">
                  <c:v>-11626.5</c:v>
                </c:pt>
                <c:pt idx="17">
                  <c:v>-11623.5</c:v>
                </c:pt>
                <c:pt idx="18">
                  <c:v>-11477</c:v>
                </c:pt>
                <c:pt idx="19">
                  <c:v>-9134</c:v>
                </c:pt>
                <c:pt idx="20">
                  <c:v>-8547.5</c:v>
                </c:pt>
                <c:pt idx="21">
                  <c:v>-2326</c:v>
                </c:pt>
                <c:pt idx="22">
                  <c:v>-1678.5</c:v>
                </c:pt>
                <c:pt idx="23">
                  <c:v>-1678.5</c:v>
                </c:pt>
                <c:pt idx="24">
                  <c:v>-1041</c:v>
                </c:pt>
                <c:pt idx="25">
                  <c:v>-923</c:v>
                </c:pt>
                <c:pt idx="26">
                  <c:v>-923</c:v>
                </c:pt>
                <c:pt idx="27">
                  <c:v>0</c:v>
                </c:pt>
                <c:pt idx="28">
                  <c:v>2.5</c:v>
                </c:pt>
                <c:pt idx="29">
                  <c:v>10</c:v>
                </c:pt>
                <c:pt idx="30">
                  <c:v>12.5</c:v>
                </c:pt>
                <c:pt idx="31">
                  <c:v>143.5</c:v>
                </c:pt>
                <c:pt idx="32">
                  <c:v>146</c:v>
                </c:pt>
                <c:pt idx="33">
                  <c:v>909.5</c:v>
                </c:pt>
                <c:pt idx="34">
                  <c:v>920</c:v>
                </c:pt>
                <c:pt idx="35">
                  <c:v>922.5</c:v>
                </c:pt>
                <c:pt idx="36">
                  <c:v>994</c:v>
                </c:pt>
                <c:pt idx="37">
                  <c:v>994.5</c:v>
                </c:pt>
                <c:pt idx="38">
                  <c:v>997</c:v>
                </c:pt>
                <c:pt idx="39">
                  <c:v>999.5</c:v>
                </c:pt>
                <c:pt idx="40">
                  <c:v>1222.5</c:v>
                </c:pt>
                <c:pt idx="41">
                  <c:v>1346</c:v>
                </c:pt>
                <c:pt idx="42">
                  <c:v>4566</c:v>
                </c:pt>
                <c:pt idx="43">
                  <c:v>4573.5</c:v>
                </c:pt>
                <c:pt idx="44">
                  <c:v>4700</c:v>
                </c:pt>
                <c:pt idx="45">
                  <c:v>4702.5</c:v>
                </c:pt>
                <c:pt idx="46">
                  <c:v>8046</c:v>
                </c:pt>
                <c:pt idx="47">
                  <c:v>8051</c:v>
                </c:pt>
                <c:pt idx="48">
                  <c:v>8058.5</c:v>
                </c:pt>
                <c:pt idx="49">
                  <c:v>9331</c:v>
                </c:pt>
                <c:pt idx="50">
                  <c:v>9336</c:v>
                </c:pt>
                <c:pt idx="51">
                  <c:v>9343.5</c:v>
                </c:pt>
                <c:pt idx="52">
                  <c:v>11453</c:v>
                </c:pt>
                <c:pt idx="53">
                  <c:v>11602</c:v>
                </c:pt>
                <c:pt idx="54">
                  <c:v>12296.5</c:v>
                </c:pt>
                <c:pt idx="55">
                  <c:v>26353</c:v>
                </c:pt>
                <c:pt idx="56">
                  <c:v>28165</c:v>
                </c:pt>
                <c:pt idx="57">
                  <c:v>28290.5</c:v>
                </c:pt>
                <c:pt idx="58">
                  <c:v>30005</c:v>
                </c:pt>
                <c:pt idx="59">
                  <c:v>30464.5</c:v>
                </c:pt>
                <c:pt idx="60">
                  <c:v>32091.5</c:v>
                </c:pt>
                <c:pt idx="61">
                  <c:v>33577.5</c:v>
                </c:pt>
                <c:pt idx="62">
                  <c:v>33731</c:v>
                </c:pt>
                <c:pt idx="63">
                  <c:v>34516</c:v>
                </c:pt>
                <c:pt idx="64">
                  <c:v>34746</c:v>
                </c:pt>
                <c:pt idx="65">
                  <c:v>35121</c:v>
                </c:pt>
                <c:pt idx="66">
                  <c:v>35686.5</c:v>
                </c:pt>
                <c:pt idx="67">
                  <c:v>35687</c:v>
                </c:pt>
                <c:pt idx="68">
                  <c:v>35692</c:v>
                </c:pt>
                <c:pt idx="69">
                  <c:v>35697</c:v>
                </c:pt>
                <c:pt idx="70">
                  <c:v>35871.5</c:v>
                </c:pt>
                <c:pt idx="71">
                  <c:v>35997.5</c:v>
                </c:pt>
                <c:pt idx="72">
                  <c:v>36041</c:v>
                </c:pt>
                <c:pt idx="73">
                  <c:v>36728</c:v>
                </c:pt>
                <c:pt idx="74">
                  <c:v>36928</c:v>
                </c:pt>
                <c:pt idx="75">
                  <c:v>37459.5</c:v>
                </c:pt>
                <c:pt idx="76">
                  <c:v>37465</c:v>
                </c:pt>
                <c:pt idx="77">
                  <c:v>37696</c:v>
                </c:pt>
                <c:pt idx="78">
                  <c:v>37696.5</c:v>
                </c:pt>
                <c:pt idx="79">
                  <c:v>37757.5</c:v>
                </c:pt>
                <c:pt idx="80">
                  <c:v>37832</c:v>
                </c:pt>
                <c:pt idx="81">
                  <c:v>38351.5</c:v>
                </c:pt>
                <c:pt idx="82">
                  <c:v>38459.5</c:v>
                </c:pt>
                <c:pt idx="83">
                  <c:v>38467</c:v>
                </c:pt>
                <c:pt idx="84">
                  <c:v>38467.5</c:v>
                </c:pt>
                <c:pt idx="85">
                  <c:v>38480</c:v>
                </c:pt>
                <c:pt idx="86">
                  <c:v>38526</c:v>
                </c:pt>
                <c:pt idx="87">
                  <c:v>38526</c:v>
                </c:pt>
                <c:pt idx="88">
                  <c:v>38526.5</c:v>
                </c:pt>
                <c:pt idx="89">
                  <c:v>38534</c:v>
                </c:pt>
                <c:pt idx="90">
                  <c:v>38546.5</c:v>
                </c:pt>
                <c:pt idx="91">
                  <c:v>38547</c:v>
                </c:pt>
                <c:pt idx="92">
                  <c:v>38659.5</c:v>
                </c:pt>
                <c:pt idx="93">
                  <c:v>38660</c:v>
                </c:pt>
                <c:pt idx="94">
                  <c:v>38742</c:v>
                </c:pt>
                <c:pt idx="95">
                  <c:v>38804</c:v>
                </c:pt>
                <c:pt idx="96">
                  <c:v>39397.5</c:v>
                </c:pt>
                <c:pt idx="97">
                  <c:v>39459</c:v>
                </c:pt>
                <c:pt idx="98">
                  <c:v>39569.5</c:v>
                </c:pt>
                <c:pt idx="99">
                  <c:v>39570</c:v>
                </c:pt>
                <c:pt idx="100">
                  <c:v>40497</c:v>
                </c:pt>
                <c:pt idx="101">
                  <c:v>40497.5</c:v>
                </c:pt>
                <c:pt idx="102">
                  <c:v>41240</c:v>
                </c:pt>
                <c:pt idx="103">
                  <c:v>41368.5</c:v>
                </c:pt>
                <c:pt idx="104">
                  <c:v>41582</c:v>
                </c:pt>
                <c:pt idx="105">
                  <c:v>42113.5</c:v>
                </c:pt>
                <c:pt idx="106">
                  <c:v>43152</c:v>
                </c:pt>
                <c:pt idx="107">
                  <c:v>43195.5</c:v>
                </c:pt>
                <c:pt idx="108">
                  <c:v>43234</c:v>
                </c:pt>
                <c:pt idx="109">
                  <c:v>43442</c:v>
                </c:pt>
                <c:pt idx="110">
                  <c:v>43442</c:v>
                </c:pt>
                <c:pt idx="111">
                  <c:v>44236.5</c:v>
                </c:pt>
                <c:pt idx="112">
                  <c:v>44236.5</c:v>
                </c:pt>
                <c:pt idx="113">
                  <c:v>44958.5</c:v>
                </c:pt>
                <c:pt idx="114">
                  <c:v>45079</c:v>
                </c:pt>
                <c:pt idx="115">
                  <c:v>45079.5</c:v>
                </c:pt>
                <c:pt idx="116">
                  <c:v>45092</c:v>
                </c:pt>
                <c:pt idx="117">
                  <c:v>45099.5</c:v>
                </c:pt>
                <c:pt idx="118">
                  <c:v>45205</c:v>
                </c:pt>
                <c:pt idx="119">
                  <c:v>45205.5</c:v>
                </c:pt>
                <c:pt idx="120">
                  <c:v>45477</c:v>
                </c:pt>
                <c:pt idx="121">
                  <c:v>46174.5</c:v>
                </c:pt>
                <c:pt idx="122">
                  <c:v>46893.5</c:v>
                </c:pt>
                <c:pt idx="123">
                  <c:v>46893.5</c:v>
                </c:pt>
                <c:pt idx="124">
                  <c:v>46893.5</c:v>
                </c:pt>
                <c:pt idx="125">
                  <c:v>46901</c:v>
                </c:pt>
                <c:pt idx="126">
                  <c:v>46901</c:v>
                </c:pt>
                <c:pt idx="127">
                  <c:v>46901</c:v>
                </c:pt>
                <c:pt idx="128">
                  <c:v>46906</c:v>
                </c:pt>
                <c:pt idx="129">
                  <c:v>46906</c:v>
                </c:pt>
                <c:pt idx="130">
                  <c:v>46932</c:v>
                </c:pt>
                <c:pt idx="131">
                  <c:v>46932</c:v>
                </c:pt>
                <c:pt idx="132">
                  <c:v>46932</c:v>
                </c:pt>
                <c:pt idx="133">
                  <c:v>46934.5</c:v>
                </c:pt>
                <c:pt idx="134">
                  <c:v>46934.5</c:v>
                </c:pt>
                <c:pt idx="135">
                  <c:v>46934.5</c:v>
                </c:pt>
                <c:pt idx="136">
                  <c:v>46944.5</c:v>
                </c:pt>
              </c:numCache>
            </c:numRef>
          </c:xVal>
          <c:yVal>
            <c:numRef>
              <c:f>'A (old)'!$V$21:$V$1003</c:f>
              <c:numCache>
                <c:formatCode>General</c:formatCode>
                <c:ptCount val="983"/>
                <c:pt idx="28">
                  <c:v>-0.15846882306188356</c:v>
                </c:pt>
                <c:pt idx="29">
                  <c:v>-0.15989988044779699</c:v>
                </c:pt>
                <c:pt idx="30">
                  <c:v>-0.16061023711380679</c:v>
                </c:pt>
                <c:pt idx="31">
                  <c:v>-0.15957587702586151</c:v>
                </c:pt>
                <c:pt idx="32">
                  <c:v>-0.1587863463001436</c:v>
                </c:pt>
                <c:pt idx="33">
                  <c:v>-0.15640231878359728</c:v>
                </c:pt>
                <c:pt idx="34">
                  <c:v>-0.1546090174331399</c:v>
                </c:pt>
                <c:pt idx="35">
                  <c:v>-0.15532014163848171</c:v>
                </c:pt>
                <c:pt idx="36">
                  <c:v>-0.15301918651564958</c:v>
                </c:pt>
                <c:pt idx="37">
                  <c:v>-0.15448142366090556</c:v>
                </c:pt>
                <c:pt idx="38">
                  <c:v>-0.15219261071296566</c:v>
                </c:pt>
                <c:pt idx="39">
                  <c:v>-0.15480379985898529</c:v>
                </c:pt>
                <c:pt idx="40">
                  <c:v>-0.1530703550260834</c:v>
                </c:pt>
                <c:pt idx="41">
                  <c:v>-4.355501565130715E-2</c:v>
                </c:pt>
                <c:pt idx="44">
                  <c:v>-0.12453751213836124</c:v>
                </c:pt>
                <c:pt idx="45">
                  <c:v>-0.12535182455853169</c:v>
                </c:pt>
                <c:pt idx="49">
                  <c:v>-8.9685599587258774E-2</c:v>
                </c:pt>
                <c:pt idx="50">
                  <c:v>-8.8822038492011118E-2</c:v>
                </c:pt>
                <c:pt idx="51">
                  <c:v>-8.5976712662812288E-2</c:v>
                </c:pt>
                <c:pt idx="55">
                  <c:v>-3.441038996098128E-3</c:v>
                </c:pt>
                <c:pt idx="56">
                  <c:v>-4.1448326902363275E-3</c:v>
                </c:pt>
                <c:pt idx="57">
                  <c:v>-1.4194464107915306E-3</c:v>
                </c:pt>
                <c:pt idx="58">
                  <c:v>-2.1155501622733275E-3</c:v>
                </c:pt>
                <c:pt idx="59">
                  <c:v>-7.4449333657211625E-4</c:v>
                </c:pt>
                <c:pt idx="60">
                  <c:v>1.1268989396026607E-4</c:v>
                </c:pt>
                <c:pt idx="61">
                  <c:v>-1.8189859061712998E-3</c:v>
                </c:pt>
                <c:pt idx="62">
                  <c:v>1.8828331434260215E-3</c:v>
                </c:pt>
                <c:pt idx="63">
                  <c:v>1.8391269655789189E-3</c:v>
                </c:pt>
                <c:pt idx="64">
                  <c:v>1.4573330715926813E-3</c:v>
                </c:pt>
                <c:pt idx="65">
                  <c:v>1.8855988099645837E-3</c:v>
                </c:pt>
                <c:pt idx="66">
                  <c:v>1.4305061921295881E-3</c:v>
                </c:pt>
                <c:pt idx="67">
                  <c:v>-8.375831903633113E-4</c:v>
                </c:pt>
                <c:pt idx="68">
                  <c:v>6.81518403822301E-4</c:v>
                </c:pt>
                <c:pt idx="69">
                  <c:v>-4.9938844096211743E-4</c:v>
                </c:pt>
                <c:pt idx="70">
                  <c:v>2.5316789913003845E-3</c:v>
                </c:pt>
                <c:pt idx="71">
                  <c:v>-4.3737569275531518E-4</c:v>
                </c:pt>
                <c:pt idx="72">
                  <c:v>8.3396878855529488E-4</c:v>
                </c:pt>
                <c:pt idx="73">
                  <c:v>2.1744203542123364E-4</c:v>
                </c:pt>
                <c:pt idx="74">
                  <c:v>-1.9531494257421511E-4</c:v>
                </c:pt>
                <c:pt idx="75">
                  <c:v>-1.244551345160716E-3</c:v>
                </c:pt>
                <c:pt idx="76">
                  <c:v>-3.9682905939406043E-4</c:v>
                </c:pt>
                <c:pt idx="77">
                  <c:v>-2.4017087224648959E-3</c:v>
                </c:pt>
                <c:pt idx="78">
                  <c:v>-2.7013707896320072E-4</c:v>
                </c:pt>
                <c:pt idx="79">
                  <c:v>-1.2190293611028247E-3</c:v>
                </c:pt>
                <c:pt idx="80">
                  <c:v>1.0826698220559594E-3</c:v>
                </c:pt>
                <c:pt idx="81">
                  <c:v>7.1628963507897048E-4</c:v>
                </c:pt>
                <c:pt idx="82">
                  <c:v>-2.90078008644723E-4</c:v>
                </c:pt>
                <c:pt idx="83">
                  <c:v>-2.5184441030693117E-3</c:v>
                </c:pt>
                <c:pt idx="84">
                  <c:v>1.1299747634868629E-4</c:v>
                </c:pt>
                <c:pt idx="85">
                  <c:v>-1.6009903091989408E-3</c:v>
                </c:pt>
                <c:pt idx="86">
                  <c:v>-5.0891928215932025E-4</c:v>
                </c:pt>
                <c:pt idx="87">
                  <c:v>-8.9192875144250561E-6</c:v>
                </c:pt>
                <c:pt idx="88">
                  <c:v>-1.7748765545957945E-4</c:v>
                </c:pt>
                <c:pt idx="89">
                  <c:v>3.9397670578381061E-4</c:v>
                </c:pt>
                <c:pt idx="90">
                  <c:v>1.7970848159368225E-4</c:v>
                </c:pt>
                <c:pt idx="91">
                  <c:v>1.5111366540236093E-3</c:v>
                </c:pt>
                <c:pt idx="92">
                  <c:v>2.8033145379366409E-4</c:v>
                </c:pt>
                <c:pt idx="93">
                  <c:v>1.9117405641358165E-3</c:v>
                </c:pt>
                <c:pt idx="94">
                  <c:v>-2.538306135390217E-3</c:v>
                </c:pt>
                <c:pt idx="95">
                  <c:v>-1.0459450586044194E-3</c:v>
                </c:pt>
                <c:pt idx="96">
                  <c:v>-3.5163114762523651E-4</c:v>
                </c:pt>
                <c:pt idx="97">
                  <c:v>1.4957443652491575E-3</c:v>
                </c:pt>
                <c:pt idx="98">
                  <c:v>-5.9469761722771852E-4</c:v>
                </c:pt>
                <c:pt idx="99">
                  <c:v>7.3655798700586472E-4</c:v>
                </c:pt>
                <c:pt idx="100">
                  <c:v>1.39414956552536E-4</c:v>
                </c:pt>
                <c:pt idx="101">
                  <c:v>3.7051410101304749E-4</c:v>
                </c:pt>
                <c:pt idx="102">
                  <c:v>1.0596869744816384E-3</c:v>
                </c:pt>
                <c:pt idx="103">
                  <c:v>1.7182152013711649E-5</c:v>
                </c:pt>
                <c:pt idx="104">
                  <c:v>-7.3927019722669352E-5</c:v>
                </c:pt>
                <c:pt idx="105">
                  <c:v>-3.776988301483486E-4</c:v>
                </c:pt>
                <c:pt idx="106">
                  <c:v>4.8702508369027897E-4</c:v>
                </c:pt>
                <c:pt idx="107">
                  <c:v>-4.4662907845480215E-4</c:v>
                </c:pt>
                <c:pt idx="108">
                  <c:v>-9.6729231536610283E-4</c:v>
                </c:pt>
                <c:pt idx="109">
                  <c:v>-1.8939465323461468E-4</c:v>
                </c:pt>
                <c:pt idx="110">
                  <c:v>-1.8939465323461468E-4</c:v>
                </c:pt>
                <c:pt idx="111">
                  <c:v>-1.5786579416794122E-3</c:v>
                </c:pt>
                <c:pt idx="112">
                  <c:v>5.2134205620182894E-4</c:v>
                </c:pt>
                <c:pt idx="113">
                  <c:v>2.7974796195956442E-4</c:v>
                </c:pt>
                <c:pt idx="114">
                  <c:v>-9.1740140786833457E-6</c:v>
                </c:pt>
                <c:pt idx="115">
                  <c:v>-3.7884779909647115E-4</c:v>
                </c:pt>
                <c:pt idx="116">
                  <c:v>-1.2071976352390212E-4</c:v>
                </c:pt>
                <c:pt idx="117">
                  <c:v>-3.7586825181218364E-4</c:v>
                </c:pt>
                <c:pt idx="118">
                  <c:v>-4.6963462993349081E-4</c:v>
                </c:pt>
                <c:pt idx="119">
                  <c:v>-1.4393296618038232E-3</c:v>
                </c:pt>
                <c:pt idx="120">
                  <c:v>1.7138079210408663E-3</c:v>
                </c:pt>
                <c:pt idx="121">
                  <c:v>3.3321501899591377E-4</c:v>
                </c:pt>
                <c:pt idx="122">
                  <c:v>-7.2056827567884563E-4</c:v>
                </c:pt>
                <c:pt idx="123">
                  <c:v>-5.805682792155431E-4</c:v>
                </c:pt>
                <c:pt idx="124">
                  <c:v>9.1943172654701533E-4</c:v>
                </c:pt>
                <c:pt idx="125">
                  <c:v>4.4972485861055622E-4</c:v>
                </c:pt>
                <c:pt idx="126">
                  <c:v>9.1972485765129397E-4</c:v>
                </c:pt>
                <c:pt idx="127">
                  <c:v>9.7972486341152409E-4</c:v>
                </c:pt>
                <c:pt idx="128">
                  <c:v>5.6990973814319279E-4</c:v>
                </c:pt>
                <c:pt idx="129">
                  <c:v>8.5990974173111301E-4</c:v>
                </c:pt>
                <c:pt idx="130">
                  <c:v>9.0735152042442646E-5</c:v>
                </c:pt>
                <c:pt idx="131">
                  <c:v>1.7073515002147266E-4</c:v>
                </c:pt>
                <c:pt idx="132">
                  <c:v>3.6073514885964775E-4</c:v>
                </c:pt>
                <c:pt idx="133">
                  <c:v>-1.359197495181319E-3</c:v>
                </c:pt>
                <c:pt idx="134">
                  <c:v>-1.2591974977075315E-3</c:v>
                </c:pt>
                <c:pt idx="135">
                  <c:v>-5.8919749644326114E-4</c:v>
                </c:pt>
                <c:pt idx="136">
                  <c:v>-6.2894919320266585E-4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F8-4C30-9574-17EAEFE59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641808"/>
        <c:axId val="1"/>
      </c:scatterChart>
      <c:valAx>
        <c:axId val="944641808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3182160369488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12403100775193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641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0232558139534889"/>
          <c:y val="0.92097264437689974"/>
          <c:w val="0.60310077519379846"/>
          <c:h val="0.981762917933130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Residuals from quad fit</a:t>
            </a:r>
          </a:p>
        </c:rich>
      </c:tx>
      <c:layout>
        <c:manualLayout>
          <c:xMode val="edge"/>
          <c:yMode val="edge"/>
          <c:x val="0.3069772324971006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3431509555942"/>
          <c:y val="0.1458966565349544"/>
          <c:w val="0.81705550062908894"/>
          <c:h val="0.63221884498480241"/>
        </c:manualLayout>
      </c:layout>
      <c:scatterChart>
        <c:scatterStyle val="lineMarker"/>
        <c:varyColors val="0"/>
        <c:ser>
          <c:idx val="1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  <c:pt idx="63">
                    <c:v>4.7999999999999996E-3</c:v>
                  </c:pt>
                  <c:pt idx="64">
                    <c:v>3.5999999999999999E-3</c:v>
                  </c:pt>
                  <c:pt idx="65">
                    <c:v>1E-4</c:v>
                  </c:pt>
                  <c:pt idx="66">
                    <c:v>5.1000000000000004E-3</c:v>
                  </c:pt>
                  <c:pt idx="67">
                    <c:v>4.8999999999999998E-3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5.9999999999999995E-4</c:v>
                  </c:pt>
                  <c:pt idx="71">
                    <c:v>5.0000000000000001E-4</c:v>
                  </c:pt>
                  <c:pt idx="72">
                    <c:v>5.0000000000000001E-4</c:v>
                  </c:pt>
                  <c:pt idx="73">
                    <c:v>2.9999999999999997E-4</c:v>
                  </c:pt>
                  <c:pt idx="74">
                    <c:v>2.9999999999999997E-4</c:v>
                  </c:pt>
                  <c:pt idx="75">
                    <c:v>2.5999999999999999E-3</c:v>
                  </c:pt>
                  <c:pt idx="76">
                    <c:v>1.9E-3</c:v>
                  </c:pt>
                  <c:pt idx="77">
                    <c:v>2.0999999999999999E-3</c:v>
                  </c:pt>
                  <c:pt idx="78">
                    <c:v>6.9999999999999999E-4</c:v>
                  </c:pt>
                  <c:pt idx="79">
                    <c:v>3.2000000000000002E-3</c:v>
                  </c:pt>
                  <c:pt idx="80">
                    <c:v>2.0000000000000001E-4</c:v>
                  </c:pt>
                  <c:pt idx="81">
                    <c:v>0</c:v>
                  </c:pt>
                  <c:pt idx="82">
                    <c:v>1E-4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8.9999999999999998E-4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8.9999999999999998E-4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0</c:v>
                  </c:pt>
                  <c:pt idx="97">
                    <c:v>0</c:v>
                  </c:pt>
                  <c:pt idx="98">
                    <c:v>5.9999999999999995E-4</c:v>
                  </c:pt>
                  <c:pt idx="99">
                    <c:v>2.0000000000000001E-4</c:v>
                  </c:pt>
                  <c:pt idx="100">
                    <c:v>4.0000000000000002E-4</c:v>
                  </c:pt>
                  <c:pt idx="101">
                    <c:v>2.0000000000000001E-4</c:v>
                  </c:pt>
                  <c:pt idx="102">
                    <c:v>1E-4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2.3000000000000001E-4</c:v>
                  </c:pt>
                  <c:pt idx="107">
                    <c:v>2.0000000000000001E-4</c:v>
                  </c:pt>
                  <c:pt idx="108">
                    <c:v>1E-4</c:v>
                  </c:pt>
                  <c:pt idx="109">
                    <c:v>6.9999999999999999E-4</c:v>
                  </c:pt>
                  <c:pt idx="110">
                    <c:v>2.9999999999999997E-4</c:v>
                  </c:pt>
                  <c:pt idx="111">
                    <c:v>2.0000000000000001E-4</c:v>
                  </c:pt>
                  <c:pt idx="112">
                    <c:v>2.0000000000000001E-4</c:v>
                  </c:pt>
                  <c:pt idx="113">
                    <c:v>2.9999999999999997E-4</c:v>
                  </c:pt>
                  <c:pt idx="114">
                    <c:v>2.0000000000000001E-4</c:v>
                  </c:pt>
                  <c:pt idx="115">
                    <c:v>2.0000000000000001E-4</c:v>
                  </c:pt>
                  <c:pt idx="116">
                    <c:v>2.0000000000000001E-4</c:v>
                  </c:pt>
                  <c:pt idx="117">
                    <c:v>4.0000000000000002E-4</c:v>
                  </c:pt>
                  <c:pt idx="118">
                    <c:v>2.0000000000000001E-4</c:v>
                  </c:pt>
                  <c:pt idx="119">
                    <c:v>1E-4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2.9999999999999997E-4</c:v>
                  </c:pt>
                  <c:pt idx="123">
                    <c:v>8.0000000000000004E-4</c:v>
                  </c:pt>
                  <c:pt idx="124">
                    <c:v>2.0000000000000001E-4</c:v>
                  </c:pt>
                  <c:pt idx="125">
                    <c:v>2.9999999999999997E-4</c:v>
                  </c:pt>
                  <c:pt idx="126">
                    <c:v>2.9999999999999997E-4</c:v>
                  </c:pt>
                  <c:pt idx="127">
                    <c:v>5.9999999999999995E-4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4.0000000000000002E-4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4.0000000000000002E-4</c:v>
                  </c:pt>
                  <c:pt idx="136">
                    <c:v>2.0000000000000001E-4</c:v>
                  </c:pt>
                  <c:pt idx="137">
                    <c:v>4.0000000000000002E-4</c:v>
                  </c:pt>
                  <c:pt idx="138">
                    <c:v>1E-4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1.6000000000000001E-3</c:v>
                  </c:pt>
                  <c:pt idx="142">
                    <c:v>1.6000000000000001E-3</c:v>
                  </c:pt>
                  <c:pt idx="143">
                    <c:v>4.0000000000000001E-3</c:v>
                  </c:pt>
                  <c:pt idx="144">
                    <c:v>1.5E-3</c:v>
                  </c:pt>
                  <c:pt idx="145">
                    <c:v>6.9999999999999999E-4</c:v>
                  </c:pt>
                  <c:pt idx="146">
                    <c:v>3.0999999999999999E-3</c:v>
                  </c:pt>
                  <c:pt idx="147">
                    <c:v>1.4E-3</c:v>
                  </c:pt>
                  <c:pt idx="148">
                    <c:v>3.5000000000000001E-3</c:v>
                  </c:pt>
                  <c:pt idx="149">
                    <c:v>1.5E-3</c:v>
                  </c:pt>
                  <c:pt idx="150">
                    <c:v>3.3E-3</c:v>
                  </c:pt>
                  <c:pt idx="151">
                    <c:v>4.6000000000000001E-4</c:v>
                  </c:pt>
                  <c:pt idx="152">
                    <c:v>5.6599999999999999E-4</c:v>
                  </c:pt>
                  <c:pt idx="153">
                    <c:v>2E-3</c:v>
                  </c:pt>
                  <c:pt idx="154">
                    <c:v>2.0999999999999999E-3</c:v>
                  </c:pt>
                  <c:pt idx="155">
                    <c:v>5.9999999999999995E-4</c:v>
                  </c:pt>
                  <c:pt idx="156">
                    <c:v>1.9E-3</c:v>
                  </c:pt>
                  <c:pt idx="157">
                    <c:v>2.2000000000000001E-3</c:v>
                  </c:pt>
                </c:numCache>
              </c:numRef>
            </c:plus>
            <c:min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4.0000000000000002E-4</c:v>
                  </c:pt>
                  <c:pt idx="37">
                    <c:v>7.0000000000000001E-3</c:v>
                  </c:pt>
                  <c:pt idx="38">
                    <c:v>2E-3</c:v>
                  </c:pt>
                  <c:pt idx="39">
                    <c:v>0</c:v>
                  </c:pt>
                  <c:pt idx="40">
                    <c:v>8.9999999999999998E-4</c:v>
                  </c:pt>
                  <c:pt idx="41">
                    <c:v>3.0000000000000001E-5</c:v>
                  </c:pt>
                  <c:pt idx="42">
                    <c:v>2.0000000000000001E-4</c:v>
                  </c:pt>
                  <c:pt idx="43">
                    <c:v>5.0000000000000001E-4</c:v>
                  </c:pt>
                  <c:pt idx="44">
                    <c:v>1.6999999999999999E-3</c:v>
                  </c:pt>
                  <c:pt idx="45">
                    <c:v>7.0000000000000001E-3</c:v>
                  </c:pt>
                  <c:pt idx="46">
                    <c:v>3.5999999999999999E-3</c:v>
                  </c:pt>
                  <c:pt idx="47">
                    <c:v>5.0000000000000001E-4</c:v>
                  </c:pt>
                  <c:pt idx="48">
                    <c:v>0</c:v>
                  </c:pt>
                  <c:pt idx="49">
                    <c:v>8.9999999999999998E-4</c:v>
                  </c:pt>
                  <c:pt idx="50">
                    <c:v>0</c:v>
                  </c:pt>
                  <c:pt idx="51">
                    <c:v>1E-4</c:v>
                  </c:pt>
                  <c:pt idx="52">
                    <c:v>2.9999999999999997E-4</c:v>
                  </c:pt>
                  <c:pt idx="53">
                    <c:v>4.0000000000000002E-4</c:v>
                  </c:pt>
                  <c:pt idx="54">
                    <c:v>2.9999999999999997E-4</c:v>
                  </c:pt>
                  <c:pt idx="55">
                    <c:v>2.9999999999999997E-4</c:v>
                  </c:pt>
                  <c:pt idx="56">
                    <c:v>4.0000000000000002E-4</c:v>
                  </c:pt>
                  <c:pt idx="57">
                    <c:v>1E-4</c:v>
                  </c:pt>
                  <c:pt idx="58">
                    <c:v>1.2999999999999999E-3</c:v>
                  </c:pt>
                  <c:pt idx="59">
                    <c:v>4.0000000000000002E-4</c:v>
                  </c:pt>
                  <c:pt idx="60">
                    <c:v>2.9999999999999997E-4</c:v>
                  </c:pt>
                  <c:pt idx="61">
                    <c:v>2.7000000000000001E-3</c:v>
                  </c:pt>
                  <c:pt idx="62">
                    <c:v>2.0000000000000001E-4</c:v>
                  </c:pt>
                  <c:pt idx="63">
                    <c:v>4.7999999999999996E-3</c:v>
                  </c:pt>
                  <c:pt idx="64">
                    <c:v>3.5999999999999999E-3</c:v>
                  </c:pt>
                  <c:pt idx="65">
                    <c:v>1E-4</c:v>
                  </c:pt>
                  <c:pt idx="66">
                    <c:v>5.1000000000000004E-3</c:v>
                  </c:pt>
                  <c:pt idx="67">
                    <c:v>4.8999999999999998E-3</c:v>
                  </c:pt>
                  <c:pt idx="68">
                    <c:v>2.0000000000000001E-4</c:v>
                  </c:pt>
                  <c:pt idx="69">
                    <c:v>2.9999999999999997E-4</c:v>
                  </c:pt>
                  <c:pt idx="70">
                    <c:v>5.9999999999999995E-4</c:v>
                  </c:pt>
                  <c:pt idx="71">
                    <c:v>5.0000000000000001E-4</c:v>
                  </c:pt>
                  <c:pt idx="72">
                    <c:v>5.0000000000000001E-4</c:v>
                  </c:pt>
                  <c:pt idx="73">
                    <c:v>2.9999999999999997E-4</c:v>
                  </c:pt>
                  <c:pt idx="74">
                    <c:v>2.9999999999999997E-4</c:v>
                  </c:pt>
                  <c:pt idx="75">
                    <c:v>2.5999999999999999E-3</c:v>
                  </c:pt>
                  <c:pt idx="76">
                    <c:v>1.9E-3</c:v>
                  </c:pt>
                  <c:pt idx="77">
                    <c:v>2.0999999999999999E-3</c:v>
                  </c:pt>
                  <c:pt idx="78">
                    <c:v>6.9999999999999999E-4</c:v>
                  </c:pt>
                  <c:pt idx="79">
                    <c:v>3.2000000000000002E-3</c:v>
                  </c:pt>
                  <c:pt idx="80">
                    <c:v>2.0000000000000001E-4</c:v>
                  </c:pt>
                  <c:pt idx="81">
                    <c:v>0</c:v>
                  </c:pt>
                  <c:pt idx="82">
                    <c:v>1E-4</c:v>
                  </c:pt>
                  <c:pt idx="83">
                    <c:v>2.9999999999999997E-4</c:v>
                  </c:pt>
                  <c:pt idx="84">
                    <c:v>2.0000000000000001E-4</c:v>
                  </c:pt>
                  <c:pt idx="85">
                    <c:v>8.9999999999999998E-4</c:v>
                  </c:pt>
                  <c:pt idx="86">
                    <c:v>2.0000000000000001E-4</c:v>
                  </c:pt>
                  <c:pt idx="87">
                    <c:v>2.0000000000000001E-4</c:v>
                  </c:pt>
                  <c:pt idx="88">
                    <c:v>2.0000000000000001E-4</c:v>
                  </c:pt>
                  <c:pt idx="89">
                    <c:v>2.0000000000000001E-4</c:v>
                  </c:pt>
                  <c:pt idx="90">
                    <c:v>2.9999999999999997E-4</c:v>
                  </c:pt>
                  <c:pt idx="91">
                    <c:v>8.9999999999999998E-4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0</c:v>
                  </c:pt>
                  <c:pt idx="97">
                    <c:v>0</c:v>
                  </c:pt>
                  <c:pt idx="98">
                    <c:v>5.9999999999999995E-4</c:v>
                  </c:pt>
                  <c:pt idx="99">
                    <c:v>2.0000000000000001E-4</c:v>
                  </c:pt>
                  <c:pt idx="100">
                    <c:v>4.0000000000000002E-4</c:v>
                  </c:pt>
                  <c:pt idx="101">
                    <c:v>2.0000000000000001E-4</c:v>
                  </c:pt>
                  <c:pt idx="102">
                    <c:v>1E-4</c:v>
                  </c:pt>
                  <c:pt idx="103">
                    <c:v>2.0000000000000001E-4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2.3000000000000001E-4</c:v>
                  </c:pt>
                  <c:pt idx="107">
                    <c:v>2.0000000000000001E-4</c:v>
                  </c:pt>
                  <c:pt idx="108">
                    <c:v>1E-4</c:v>
                  </c:pt>
                  <c:pt idx="109">
                    <c:v>6.9999999999999999E-4</c:v>
                  </c:pt>
                  <c:pt idx="110">
                    <c:v>2.9999999999999997E-4</c:v>
                  </c:pt>
                  <c:pt idx="111">
                    <c:v>2.0000000000000001E-4</c:v>
                  </c:pt>
                  <c:pt idx="112">
                    <c:v>2.0000000000000001E-4</c:v>
                  </c:pt>
                  <c:pt idx="113">
                    <c:v>2.9999999999999997E-4</c:v>
                  </c:pt>
                  <c:pt idx="114">
                    <c:v>2.0000000000000001E-4</c:v>
                  </c:pt>
                  <c:pt idx="115">
                    <c:v>2.0000000000000001E-4</c:v>
                  </c:pt>
                  <c:pt idx="116">
                    <c:v>2.0000000000000001E-4</c:v>
                  </c:pt>
                  <c:pt idx="117">
                    <c:v>4.0000000000000002E-4</c:v>
                  </c:pt>
                  <c:pt idx="118">
                    <c:v>2.0000000000000001E-4</c:v>
                  </c:pt>
                  <c:pt idx="119">
                    <c:v>1E-4</c:v>
                  </c:pt>
                  <c:pt idx="120">
                    <c:v>1E-4</c:v>
                  </c:pt>
                  <c:pt idx="121">
                    <c:v>1E-4</c:v>
                  </c:pt>
                  <c:pt idx="122">
                    <c:v>2.9999999999999997E-4</c:v>
                  </c:pt>
                  <c:pt idx="123">
                    <c:v>8.0000000000000004E-4</c:v>
                  </c:pt>
                  <c:pt idx="124">
                    <c:v>2.0000000000000001E-4</c:v>
                  </c:pt>
                  <c:pt idx="125">
                    <c:v>2.9999999999999997E-4</c:v>
                  </c:pt>
                  <c:pt idx="126">
                    <c:v>2.9999999999999997E-4</c:v>
                  </c:pt>
                  <c:pt idx="127">
                    <c:v>5.9999999999999995E-4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4.0000000000000002E-4</c:v>
                  </c:pt>
                  <c:pt idx="132">
                    <c:v>2.0000000000000001E-4</c:v>
                  </c:pt>
                  <c:pt idx="133">
                    <c:v>2.0000000000000001E-4</c:v>
                  </c:pt>
                  <c:pt idx="134">
                    <c:v>2.9999999999999997E-4</c:v>
                  </c:pt>
                  <c:pt idx="135">
                    <c:v>4.0000000000000002E-4</c:v>
                  </c:pt>
                  <c:pt idx="136">
                    <c:v>2.0000000000000001E-4</c:v>
                  </c:pt>
                  <c:pt idx="137">
                    <c:v>4.0000000000000002E-4</c:v>
                  </c:pt>
                  <c:pt idx="138">
                    <c:v>1E-4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1.6000000000000001E-3</c:v>
                  </c:pt>
                  <c:pt idx="142">
                    <c:v>1.6000000000000001E-3</c:v>
                  </c:pt>
                  <c:pt idx="143">
                    <c:v>4.0000000000000001E-3</c:v>
                  </c:pt>
                  <c:pt idx="144">
                    <c:v>1.5E-3</c:v>
                  </c:pt>
                  <c:pt idx="145">
                    <c:v>6.9999999999999999E-4</c:v>
                  </c:pt>
                  <c:pt idx="146">
                    <c:v>3.0999999999999999E-3</c:v>
                  </c:pt>
                  <c:pt idx="147">
                    <c:v>1.4E-3</c:v>
                  </c:pt>
                  <c:pt idx="148">
                    <c:v>3.5000000000000001E-3</c:v>
                  </c:pt>
                  <c:pt idx="149">
                    <c:v>1.5E-3</c:v>
                  </c:pt>
                  <c:pt idx="150">
                    <c:v>3.3E-3</c:v>
                  </c:pt>
                  <c:pt idx="151">
                    <c:v>4.6000000000000001E-4</c:v>
                  </c:pt>
                  <c:pt idx="152">
                    <c:v>5.6599999999999999E-4</c:v>
                  </c:pt>
                  <c:pt idx="153">
                    <c:v>2E-3</c:v>
                  </c:pt>
                  <c:pt idx="154">
                    <c:v>2.0999999999999999E-3</c:v>
                  </c:pt>
                  <c:pt idx="155">
                    <c:v>5.9999999999999995E-4</c:v>
                  </c:pt>
                  <c:pt idx="156">
                    <c:v>1.9E-3</c:v>
                  </c:pt>
                  <c:pt idx="157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1'!$V$21:$V$983</c:f>
              <c:numCache>
                <c:formatCode>General</c:formatCode>
                <c:ptCount val="963"/>
                <c:pt idx="11">
                  <c:v>0.14043406352403165</c:v>
                </c:pt>
                <c:pt idx="12">
                  <c:v>0.13889655990977162</c:v>
                </c:pt>
                <c:pt idx="13">
                  <c:v>0.13815072531310413</c:v>
                </c:pt>
                <c:pt idx="14">
                  <c:v>0.13732894174816179</c:v>
                </c:pt>
                <c:pt idx="15">
                  <c:v>0.13808310522694625</c:v>
                </c:pt>
                <c:pt idx="16">
                  <c:v>0.12976295287829198</c:v>
                </c:pt>
                <c:pt idx="17">
                  <c:v>0.13141039307375782</c:v>
                </c:pt>
                <c:pt idx="18">
                  <c:v>0.13066454541108469</c:v>
                </c:pt>
                <c:pt idx="19">
                  <c:v>0.1319732869989364</c:v>
                </c:pt>
                <c:pt idx="20">
                  <c:v>0.13050411726695102</c:v>
                </c:pt>
                <c:pt idx="21">
                  <c:v>0.13275826852488129</c:v>
                </c:pt>
                <c:pt idx="22">
                  <c:v>0.130112419761581</c:v>
                </c:pt>
                <c:pt idx="23">
                  <c:v>0.12876256515566728</c:v>
                </c:pt>
                <c:pt idx="24">
                  <c:v>0.12774754274131311</c:v>
                </c:pt>
                <c:pt idx="25">
                  <c:v>0.11134774229074723</c:v>
                </c:pt>
                <c:pt idx="26">
                  <c:v>0.11050184037937014</c:v>
                </c:pt>
                <c:pt idx="27">
                  <c:v>9.1237527816750652E-2</c:v>
                </c:pt>
                <c:pt idx="28">
                  <c:v>9.2045591048411118E-2</c:v>
                </c:pt>
                <c:pt idx="29">
                  <c:v>9.0807685626881143E-2</c:v>
                </c:pt>
                <c:pt idx="33">
                  <c:v>3.6576653764651954E-2</c:v>
                </c:pt>
                <c:pt idx="34">
                  <c:v>2.6532325576481507E-2</c:v>
                </c:pt>
                <c:pt idx="35">
                  <c:v>2.8651101659914344E-2</c:v>
                </c:pt>
                <c:pt idx="36">
                  <c:v>2.0190984645016473E-2</c:v>
                </c:pt>
                <c:pt idx="37">
                  <c:v>1.9646867219642188E-2</c:v>
                </c:pt>
                <c:pt idx="38">
                  <c:v>1.4285700774193541E-2</c:v>
                </c:pt>
                <c:pt idx="39">
                  <c:v>7.4416353778942596E-3</c:v>
                </c:pt>
                <c:pt idx="40">
                  <c:v>1.0677747519852135E-2</c:v>
                </c:pt>
                <c:pt idx="41">
                  <c:v>8.3745752648667834E-3</c:v>
                </c:pt>
                <c:pt idx="42">
                  <c:v>7.3694824870641287E-3</c:v>
                </c:pt>
                <c:pt idx="43">
                  <c:v>6.819120075170805E-3</c:v>
                </c:pt>
                <c:pt idx="44">
                  <c:v>4.9764471327594303E-3</c:v>
                </c:pt>
                <c:pt idx="45">
                  <c:v>2.707177815377465E-3</c:v>
                </c:pt>
                <c:pt idx="46">
                  <c:v>4.2144846206761261E-3</c:v>
                </c:pt>
                <c:pt idx="47">
                  <c:v>3.0217912779203909E-3</c:v>
                </c:pt>
                <c:pt idx="48">
                  <c:v>5.6467038165628897E-3</c:v>
                </c:pt>
                <c:pt idx="49">
                  <c:v>2.3906580752294931E-3</c:v>
                </c:pt>
                <c:pt idx="50">
                  <c:v>3.5641449304550168E-3</c:v>
                </c:pt>
                <c:pt idx="51">
                  <c:v>1.4853590663396823E-3</c:v>
                </c:pt>
                <c:pt idx="52">
                  <c:v>6.7632419282295103E-4</c:v>
                </c:pt>
                <c:pt idx="53">
                  <c:v>-1.3615518419231101E-3</c:v>
                </c:pt>
                <c:pt idx="54">
                  <c:v>-5.2357032536473613E-4</c:v>
                </c:pt>
                <c:pt idx="55">
                  <c:v>-2.9285033919905293E-3</c:v>
                </c:pt>
                <c:pt idx="56">
                  <c:v>-7.9777847147696757E-4</c:v>
                </c:pt>
                <c:pt idx="57">
                  <c:v>-1.8493488907649416E-3</c:v>
                </c:pt>
                <c:pt idx="58">
                  <c:v>3.2862219964083228E-4</c:v>
                </c:pt>
                <c:pt idx="59">
                  <c:v>-8.4936436444252306E-4</c:v>
                </c:pt>
                <c:pt idx="60">
                  <c:v>-2.0132211396132402E-3</c:v>
                </c:pt>
                <c:pt idx="61">
                  <c:v>-4.2523803391631351E-3</c:v>
                </c:pt>
                <c:pt idx="62">
                  <c:v>-1.6216576368136074E-3</c:v>
                </c:pt>
                <c:pt idx="63">
                  <c:v>-3.35359040359616E-3</c:v>
                </c:pt>
                <c:pt idx="64">
                  <c:v>-2.3271106904194788E-3</c:v>
                </c:pt>
                <c:pt idx="65">
                  <c:v>-1.8271106957745836E-3</c:v>
                </c:pt>
                <c:pt idx="66">
                  <c:v>-1.996388157507703E-3</c:v>
                </c:pt>
                <c:pt idx="67">
                  <c:v>-1.4355502539846257E-3</c:v>
                </c:pt>
                <c:pt idx="68">
                  <c:v>-1.6674877864635423E-3</c:v>
                </c:pt>
                <c:pt idx="69">
                  <c:v>-3.3676530854610115E-4</c:v>
                </c:pt>
                <c:pt idx="70">
                  <c:v>-1.7242438087813894E-3</c:v>
                </c:pt>
                <c:pt idx="71">
                  <c:v>-9.3521655482334265E-5</c:v>
                </c:pt>
                <c:pt idx="72">
                  <c:v>-4.6551075491845367E-3</c:v>
                </c:pt>
                <c:pt idx="73">
                  <c:v>-3.245600559165715E-3</c:v>
                </c:pt>
                <c:pt idx="74">
                  <c:v>-3.2799042432332878E-3</c:v>
                </c:pt>
                <c:pt idx="75">
                  <c:v>-1.501350387668389E-3</c:v>
                </c:pt>
                <c:pt idx="76">
                  <c:v>-3.7122960001686814E-3</c:v>
                </c:pt>
                <c:pt idx="77">
                  <c:v>-2.381576458312884E-3</c:v>
                </c:pt>
                <c:pt idx="78">
                  <c:v>-3.8300097949636319E-3</c:v>
                </c:pt>
                <c:pt idx="79">
                  <c:v>-3.5992929163951581E-3</c:v>
                </c:pt>
                <c:pt idx="80">
                  <c:v>-3.3863066600238745E-3</c:v>
                </c:pt>
                <c:pt idx="81">
                  <c:v>-4.4926632643580294E-3</c:v>
                </c:pt>
                <c:pt idx="82">
                  <c:v>-4.677753249392097E-3</c:v>
                </c:pt>
                <c:pt idx="83">
                  <c:v>-5.149827999903267E-3</c:v>
                </c:pt>
                <c:pt idx="84">
                  <c:v>-4.3435942413907747E-3</c:v>
                </c:pt>
                <c:pt idx="85">
                  <c:v>-5.2718938298523116E-3</c:v>
                </c:pt>
                <c:pt idx="86">
                  <c:v>-5.7872944729039782E-3</c:v>
                </c:pt>
                <c:pt idx="87">
                  <c:v>-4.9724632982865308E-3</c:v>
                </c:pt>
                <c:pt idx="88">
                  <c:v>-4.9724632982865308E-3</c:v>
                </c:pt>
                <c:pt idx="89">
                  <c:v>-6.088579216249515E-3</c:v>
                </c:pt>
                <c:pt idx="90">
                  <c:v>-3.9885792183682739E-3</c:v>
                </c:pt>
                <c:pt idx="91">
                  <c:v>-3.8003946572411768E-3</c:v>
                </c:pt>
                <c:pt idx="92">
                  <c:v>-4.0007535647113984E-3</c:v>
                </c:pt>
                <c:pt idx="93">
                  <c:v>-4.3700498361089191E-3</c:v>
                </c:pt>
                <c:pt idx="94">
                  <c:v>-4.1024570145534456E-3</c:v>
                </c:pt>
                <c:pt idx="95">
                  <c:v>-4.3519017585049724E-3</c:v>
                </c:pt>
                <c:pt idx="96">
                  <c:v>-4.363458663264555E-3</c:v>
                </c:pt>
                <c:pt idx="97">
                  <c:v>-5.3327552884070845E-3</c:v>
                </c:pt>
                <c:pt idx="98">
                  <c:v>-1.9510375015646952E-3</c:v>
                </c:pt>
                <c:pt idx="99">
                  <c:v>3.486868912839447E-3</c:v>
                </c:pt>
                <c:pt idx="100">
                  <c:v>-2.7963594220459659E-3</c:v>
                </c:pt>
                <c:pt idx="101">
                  <c:v>-2.6563594255826634E-3</c:v>
                </c:pt>
                <c:pt idx="102">
                  <c:v>-1.1563594198201049E-3</c:v>
                </c:pt>
                <c:pt idx="103">
                  <c:v>-1.6158817180438323E-3</c:v>
                </c:pt>
                <c:pt idx="104">
                  <c:v>-1.1458817190030945E-3</c:v>
                </c:pt>
                <c:pt idx="105">
                  <c:v>-1.0858817132428644E-3</c:v>
                </c:pt>
                <c:pt idx="106">
                  <c:v>-2.0288967626351517E-3</c:v>
                </c:pt>
                <c:pt idx="107">
                  <c:v>-1.4888967617247839E-3</c:v>
                </c:pt>
                <c:pt idx="108">
                  <c:v>-1.1988967581368637E-3</c:v>
                </c:pt>
                <c:pt idx="109">
                  <c:v>-1.932577298975377E-3</c:v>
                </c:pt>
                <c:pt idx="110">
                  <c:v>-1.852577300996347E-3</c:v>
                </c:pt>
                <c:pt idx="111">
                  <c:v>-1.6625773021581719E-3</c:v>
                </c:pt>
                <c:pt idx="112">
                  <c:v>-3.3790852423318668E-3</c:v>
                </c:pt>
                <c:pt idx="113">
                  <c:v>-3.2790852448580793E-3</c:v>
                </c:pt>
                <c:pt idx="114">
                  <c:v>-2.6090852435938089E-3</c:v>
                </c:pt>
                <c:pt idx="115">
                  <c:v>-2.635117397594644E-3</c:v>
                </c:pt>
                <c:pt idx="116">
                  <c:v>-1.3336031807356097E-3</c:v>
                </c:pt>
                <c:pt idx="117">
                  <c:v>-5.1360317962267921E-4</c:v>
                </c:pt>
                <c:pt idx="118">
                  <c:v>-2.2261519600957902E-3</c:v>
                </c:pt>
                <c:pt idx="119">
                  <c:v>-1.6961519625707799E-3</c:v>
                </c:pt>
                <c:pt idx="120">
                  <c:v>-1.9237943260419638E-3</c:v>
                </c:pt>
                <c:pt idx="121">
                  <c:v>-1.8137943251828187E-3</c:v>
                </c:pt>
                <c:pt idx="122">
                  <c:v>4.0826947653639645E-4</c:v>
                </c:pt>
                <c:pt idx="123">
                  <c:v>1.0682694744153093E-3</c:v>
                </c:pt>
                <c:pt idx="124">
                  <c:v>1.1282694728995818E-3</c:v>
                </c:pt>
                <c:pt idx="125">
                  <c:v>2.5174546105084794E-4</c:v>
                </c:pt>
                <c:pt idx="126">
                  <c:v>6.4174546211255568E-4</c:v>
                </c:pt>
                <c:pt idx="127">
                  <c:v>1.4617454559495285E-3</c:v>
                </c:pt>
                <c:pt idx="128">
                  <c:v>-2.3755935442636156E-4</c:v>
                </c:pt>
                <c:pt idx="129">
                  <c:v>5.9244065007192648E-4</c:v>
                </c:pt>
                <c:pt idx="130">
                  <c:v>6.3244064906144148E-4</c:v>
                </c:pt>
                <c:pt idx="131">
                  <c:v>1.1676424570460642E-3</c:v>
                </c:pt>
                <c:pt idx="132">
                  <c:v>1.4680427058626488E-3</c:v>
                </c:pt>
                <c:pt idx="133">
                  <c:v>2.1280427110175193E-3</c:v>
                </c:pt>
                <c:pt idx="134">
                  <c:v>7.2844264351926147E-4</c:v>
                </c:pt>
                <c:pt idx="135">
                  <c:v>1.3784426452887744E-3</c:v>
                </c:pt>
                <c:pt idx="136">
                  <c:v>1.4934011618526755E-3</c:v>
                </c:pt>
                <c:pt idx="137">
                  <c:v>1.5234011647327905E-3</c:v>
                </c:pt>
                <c:pt idx="138">
                  <c:v>2.2648917379060884E-3</c:v>
                </c:pt>
                <c:pt idx="139">
                  <c:v>1.3413343798498595E-3</c:v>
                </c:pt>
                <c:pt idx="140">
                  <c:v>1.6113343839430222E-3</c:v>
                </c:pt>
                <c:pt idx="141">
                  <c:v>1.521978306925964E-3</c:v>
                </c:pt>
                <c:pt idx="142">
                  <c:v>6.7439596759039655E-3</c:v>
                </c:pt>
                <c:pt idx="143">
                  <c:v>5.055595975819796E-3</c:v>
                </c:pt>
                <c:pt idx="144">
                  <c:v>4.4862836975639031E-3</c:v>
                </c:pt>
                <c:pt idx="145">
                  <c:v>5.9910403725847439E-3</c:v>
                </c:pt>
                <c:pt idx="146">
                  <c:v>6.5026711962051786E-3</c:v>
                </c:pt>
                <c:pt idx="147">
                  <c:v>7.0232983665369925E-3</c:v>
                </c:pt>
                <c:pt idx="148">
                  <c:v>6.1539859191499652E-3</c:v>
                </c:pt>
                <c:pt idx="149">
                  <c:v>6.7444193619474596E-3</c:v>
                </c:pt>
                <c:pt idx="150">
                  <c:v>7.6751067361354175E-3</c:v>
                </c:pt>
                <c:pt idx="151">
                  <c:v>1.0100312117561072E-2</c:v>
                </c:pt>
                <c:pt idx="152">
                  <c:v>1.1259311862363786E-2</c:v>
                </c:pt>
                <c:pt idx="153">
                  <c:v>1.4726890396890374E-2</c:v>
                </c:pt>
                <c:pt idx="154">
                  <c:v>1.6080275732732185E-2</c:v>
                </c:pt>
                <c:pt idx="155">
                  <c:v>1.7912927791880667E-2</c:v>
                </c:pt>
                <c:pt idx="156">
                  <c:v>1.5366638781780351E-2</c:v>
                </c:pt>
                <c:pt idx="157">
                  <c:v>1.406423329583964E-2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A3-49C9-91C7-BF3A3DB4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509416"/>
        <c:axId val="1"/>
      </c:scatterChart>
      <c:valAx>
        <c:axId val="766509416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3182160369488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12403100775193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509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32558139534889"/>
          <c:y val="0.92097264437689974"/>
          <c:w val="0.10077519379844957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14.  EM Lac - [38259.5444, 0.38913342] </a:t>
            </a:r>
          </a:p>
        </c:rich>
      </c:tx>
      <c:layout>
        <c:manualLayout>
          <c:xMode val="edge"/>
          <c:yMode val="edge"/>
          <c:x val="0.18376113242254974"/>
          <c:y val="1.8450184501845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43777009417172E-2"/>
          <c:y val="0.13653161131301048"/>
          <c:w val="0.86111290797131235"/>
          <c:h val="0.734318666251056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-52594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-1678.5</c:v>
                </c:pt>
                <c:pt idx="8">
                  <c:v>-1041</c:v>
                </c:pt>
                <c:pt idx="9">
                  <c:v>-923</c:v>
                </c:pt>
                <c:pt idx="10">
                  <c:v>0</c:v>
                </c:pt>
                <c:pt idx="11">
                  <c:v>2.5</c:v>
                </c:pt>
                <c:pt idx="12">
                  <c:v>10</c:v>
                </c:pt>
                <c:pt idx="13">
                  <c:v>12.5</c:v>
                </c:pt>
                <c:pt idx="14">
                  <c:v>143.5</c:v>
                </c:pt>
                <c:pt idx="15">
                  <c:v>146</c:v>
                </c:pt>
                <c:pt idx="16">
                  <c:v>909.5</c:v>
                </c:pt>
                <c:pt idx="17">
                  <c:v>920</c:v>
                </c:pt>
                <c:pt idx="18">
                  <c:v>922.5</c:v>
                </c:pt>
                <c:pt idx="19">
                  <c:v>994</c:v>
                </c:pt>
                <c:pt idx="20">
                  <c:v>994.5</c:v>
                </c:pt>
                <c:pt idx="21">
                  <c:v>997</c:v>
                </c:pt>
                <c:pt idx="22">
                  <c:v>999.5</c:v>
                </c:pt>
                <c:pt idx="23">
                  <c:v>1222.5</c:v>
                </c:pt>
                <c:pt idx="24">
                  <c:v>1225.5</c:v>
                </c:pt>
                <c:pt idx="25">
                  <c:v>4700</c:v>
                </c:pt>
                <c:pt idx="26">
                  <c:v>4702.5</c:v>
                </c:pt>
                <c:pt idx="27">
                  <c:v>9331</c:v>
                </c:pt>
                <c:pt idx="28">
                  <c:v>9336</c:v>
                </c:pt>
                <c:pt idx="29">
                  <c:v>9343.5</c:v>
                </c:pt>
                <c:pt idx="30">
                  <c:v>11453</c:v>
                </c:pt>
                <c:pt idx="31">
                  <c:v>11602</c:v>
                </c:pt>
                <c:pt idx="32">
                  <c:v>12296.5</c:v>
                </c:pt>
                <c:pt idx="33">
                  <c:v>26353</c:v>
                </c:pt>
                <c:pt idx="34">
                  <c:v>28165</c:v>
                </c:pt>
                <c:pt idx="35">
                  <c:v>28290.5</c:v>
                </c:pt>
                <c:pt idx="36">
                  <c:v>30005</c:v>
                </c:pt>
                <c:pt idx="37">
                  <c:v>30464.5</c:v>
                </c:pt>
                <c:pt idx="38">
                  <c:v>32091.5</c:v>
                </c:pt>
                <c:pt idx="39">
                  <c:v>33577.5</c:v>
                </c:pt>
                <c:pt idx="40">
                  <c:v>33731</c:v>
                </c:pt>
                <c:pt idx="41">
                  <c:v>34516</c:v>
                </c:pt>
                <c:pt idx="42">
                  <c:v>34746</c:v>
                </c:pt>
                <c:pt idx="43">
                  <c:v>35121</c:v>
                </c:pt>
                <c:pt idx="44">
                  <c:v>35686.5</c:v>
                </c:pt>
                <c:pt idx="45">
                  <c:v>35687</c:v>
                </c:pt>
                <c:pt idx="46">
                  <c:v>35692</c:v>
                </c:pt>
                <c:pt idx="47">
                  <c:v>35697</c:v>
                </c:pt>
                <c:pt idx="48">
                  <c:v>35871.5</c:v>
                </c:pt>
                <c:pt idx="49">
                  <c:v>35997.5</c:v>
                </c:pt>
                <c:pt idx="50">
                  <c:v>36041</c:v>
                </c:pt>
                <c:pt idx="51">
                  <c:v>36728</c:v>
                </c:pt>
                <c:pt idx="52">
                  <c:v>36928</c:v>
                </c:pt>
                <c:pt idx="53">
                  <c:v>37459.5</c:v>
                </c:pt>
                <c:pt idx="54">
                  <c:v>37465</c:v>
                </c:pt>
                <c:pt idx="55">
                  <c:v>37696</c:v>
                </c:pt>
                <c:pt idx="56">
                  <c:v>37696.5</c:v>
                </c:pt>
                <c:pt idx="57">
                  <c:v>37757.5</c:v>
                </c:pt>
                <c:pt idx="58">
                  <c:v>37832</c:v>
                </c:pt>
                <c:pt idx="59">
                  <c:v>38351.5</c:v>
                </c:pt>
                <c:pt idx="60">
                  <c:v>38459.5</c:v>
                </c:pt>
                <c:pt idx="61">
                  <c:v>38467</c:v>
                </c:pt>
                <c:pt idx="62">
                  <c:v>38467.5</c:v>
                </c:pt>
                <c:pt idx="63">
                  <c:v>38480</c:v>
                </c:pt>
                <c:pt idx="64">
                  <c:v>38526</c:v>
                </c:pt>
                <c:pt idx="65">
                  <c:v>38526</c:v>
                </c:pt>
                <c:pt idx="66">
                  <c:v>38526.5</c:v>
                </c:pt>
                <c:pt idx="67">
                  <c:v>38534</c:v>
                </c:pt>
                <c:pt idx="68">
                  <c:v>38546.5</c:v>
                </c:pt>
                <c:pt idx="69">
                  <c:v>38547</c:v>
                </c:pt>
                <c:pt idx="70">
                  <c:v>38659.5</c:v>
                </c:pt>
                <c:pt idx="71">
                  <c:v>38660</c:v>
                </c:pt>
                <c:pt idx="72">
                  <c:v>38742</c:v>
                </c:pt>
                <c:pt idx="73">
                  <c:v>38804</c:v>
                </c:pt>
                <c:pt idx="74">
                  <c:v>39397.5</c:v>
                </c:pt>
                <c:pt idx="75">
                  <c:v>39459</c:v>
                </c:pt>
                <c:pt idx="76">
                  <c:v>39569.5</c:v>
                </c:pt>
                <c:pt idx="77">
                  <c:v>39570</c:v>
                </c:pt>
                <c:pt idx="78">
                  <c:v>40497</c:v>
                </c:pt>
                <c:pt idx="79">
                  <c:v>40497.5</c:v>
                </c:pt>
                <c:pt idx="80">
                  <c:v>41240</c:v>
                </c:pt>
                <c:pt idx="81">
                  <c:v>41368.5</c:v>
                </c:pt>
                <c:pt idx="82">
                  <c:v>41582</c:v>
                </c:pt>
                <c:pt idx="83">
                  <c:v>42113.5</c:v>
                </c:pt>
                <c:pt idx="84">
                  <c:v>43152</c:v>
                </c:pt>
                <c:pt idx="85">
                  <c:v>43195.5</c:v>
                </c:pt>
                <c:pt idx="86">
                  <c:v>43234</c:v>
                </c:pt>
                <c:pt idx="87">
                  <c:v>43442</c:v>
                </c:pt>
                <c:pt idx="88">
                  <c:v>43442</c:v>
                </c:pt>
                <c:pt idx="89">
                  <c:v>44236.5</c:v>
                </c:pt>
                <c:pt idx="90">
                  <c:v>44236.5</c:v>
                </c:pt>
                <c:pt idx="91">
                  <c:v>44958.5</c:v>
                </c:pt>
                <c:pt idx="92">
                  <c:v>45079</c:v>
                </c:pt>
                <c:pt idx="93">
                  <c:v>45079.5</c:v>
                </c:pt>
                <c:pt idx="94">
                  <c:v>45092</c:v>
                </c:pt>
                <c:pt idx="95">
                  <c:v>45099.5</c:v>
                </c:pt>
                <c:pt idx="96">
                  <c:v>45205</c:v>
                </c:pt>
                <c:pt idx="97">
                  <c:v>45205.5</c:v>
                </c:pt>
                <c:pt idx="98">
                  <c:v>45477</c:v>
                </c:pt>
                <c:pt idx="99">
                  <c:v>46174.5</c:v>
                </c:pt>
                <c:pt idx="100">
                  <c:v>46893.5</c:v>
                </c:pt>
                <c:pt idx="101">
                  <c:v>46893.5</c:v>
                </c:pt>
                <c:pt idx="102">
                  <c:v>46893.5</c:v>
                </c:pt>
                <c:pt idx="103">
                  <c:v>46901</c:v>
                </c:pt>
                <c:pt idx="104">
                  <c:v>46901</c:v>
                </c:pt>
                <c:pt idx="105">
                  <c:v>46901</c:v>
                </c:pt>
                <c:pt idx="106">
                  <c:v>46906</c:v>
                </c:pt>
                <c:pt idx="107">
                  <c:v>46906</c:v>
                </c:pt>
                <c:pt idx="108">
                  <c:v>46906</c:v>
                </c:pt>
                <c:pt idx="109">
                  <c:v>46932</c:v>
                </c:pt>
                <c:pt idx="110">
                  <c:v>46932</c:v>
                </c:pt>
                <c:pt idx="111">
                  <c:v>46932</c:v>
                </c:pt>
                <c:pt idx="112">
                  <c:v>46934.5</c:v>
                </c:pt>
                <c:pt idx="113">
                  <c:v>46934.5</c:v>
                </c:pt>
                <c:pt idx="114">
                  <c:v>46934.5</c:v>
                </c:pt>
                <c:pt idx="115">
                  <c:v>46944.5</c:v>
                </c:pt>
                <c:pt idx="116">
                  <c:v>47053</c:v>
                </c:pt>
                <c:pt idx="117">
                  <c:v>47053</c:v>
                </c:pt>
                <c:pt idx="118">
                  <c:v>47065.5</c:v>
                </c:pt>
                <c:pt idx="119">
                  <c:v>47065.5</c:v>
                </c:pt>
                <c:pt idx="120">
                  <c:v>47124.5</c:v>
                </c:pt>
                <c:pt idx="121">
                  <c:v>47124.5</c:v>
                </c:pt>
                <c:pt idx="122">
                  <c:v>48052</c:v>
                </c:pt>
                <c:pt idx="123">
                  <c:v>48052</c:v>
                </c:pt>
                <c:pt idx="124">
                  <c:v>48052</c:v>
                </c:pt>
                <c:pt idx="125">
                  <c:v>48054.5</c:v>
                </c:pt>
                <c:pt idx="126">
                  <c:v>48054.5</c:v>
                </c:pt>
                <c:pt idx="127">
                  <c:v>48054.5</c:v>
                </c:pt>
                <c:pt idx="128">
                  <c:v>48055</c:v>
                </c:pt>
                <c:pt idx="129">
                  <c:v>48055</c:v>
                </c:pt>
                <c:pt idx="130">
                  <c:v>48055</c:v>
                </c:pt>
                <c:pt idx="131">
                  <c:v>48692.5</c:v>
                </c:pt>
                <c:pt idx="132">
                  <c:v>48700</c:v>
                </c:pt>
                <c:pt idx="133">
                  <c:v>48700</c:v>
                </c:pt>
                <c:pt idx="134">
                  <c:v>48707.5</c:v>
                </c:pt>
                <c:pt idx="135">
                  <c:v>48707.5</c:v>
                </c:pt>
                <c:pt idx="136">
                  <c:v>48725.5</c:v>
                </c:pt>
                <c:pt idx="137">
                  <c:v>48725.5</c:v>
                </c:pt>
                <c:pt idx="138">
                  <c:v>48741</c:v>
                </c:pt>
                <c:pt idx="139">
                  <c:v>48774.5</c:v>
                </c:pt>
                <c:pt idx="140">
                  <c:v>48774.5</c:v>
                </c:pt>
                <c:pt idx="141">
                  <c:v>48926.5</c:v>
                </c:pt>
                <c:pt idx="142">
                  <c:v>50637.5</c:v>
                </c:pt>
                <c:pt idx="143">
                  <c:v>50660.5</c:v>
                </c:pt>
                <c:pt idx="144">
                  <c:v>50661</c:v>
                </c:pt>
                <c:pt idx="145">
                  <c:v>50679</c:v>
                </c:pt>
                <c:pt idx="146">
                  <c:v>50702</c:v>
                </c:pt>
                <c:pt idx="147">
                  <c:v>50717</c:v>
                </c:pt>
                <c:pt idx="148">
                  <c:v>50717.5</c:v>
                </c:pt>
                <c:pt idx="149">
                  <c:v>50776</c:v>
                </c:pt>
                <c:pt idx="150">
                  <c:v>50776.5</c:v>
                </c:pt>
                <c:pt idx="151">
                  <c:v>53526</c:v>
                </c:pt>
                <c:pt idx="152">
                  <c:v>53526</c:v>
                </c:pt>
                <c:pt idx="153">
                  <c:v>54369</c:v>
                </c:pt>
                <c:pt idx="154">
                  <c:v>54371.5</c:v>
                </c:pt>
                <c:pt idx="155">
                  <c:v>54403</c:v>
                </c:pt>
                <c:pt idx="156">
                  <c:v>54487</c:v>
                </c:pt>
                <c:pt idx="157">
                  <c:v>54500</c:v>
                </c:pt>
              </c:numCache>
            </c:numRef>
          </c:xVal>
          <c:yVal>
            <c:numRef>
              <c:f>'Active 1'!$G$21:$G$983</c:f>
              <c:numCache>
                <c:formatCode>General</c:formatCode>
                <c:ptCount val="963"/>
                <c:pt idx="0">
                  <c:v>-2.3308520001592115E-2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8">
                  <c:v>7.4902199994539842E-3</c:v>
                </c:pt>
                <c:pt idx="10">
                  <c:v>0</c:v>
                </c:pt>
                <c:pt idx="11">
                  <c:v>3.9664500072831288E-3</c:v>
                </c:pt>
                <c:pt idx="12">
                  <c:v>2.4657999965711497E-3</c:v>
                </c:pt>
                <c:pt idx="13">
                  <c:v>1.7322500061709434E-3</c:v>
                </c:pt>
                <c:pt idx="14">
                  <c:v>1.5542300025117584E-3</c:v>
                </c:pt>
                <c:pt idx="15">
                  <c:v>2.3206800033221953E-3</c:v>
                </c:pt>
                <c:pt idx="16">
                  <c:v>-2.2454899954027496E-3</c:v>
                </c:pt>
                <c:pt idx="17">
                  <c:v>-5.4639999871142209E-4</c:v>
                </c:pt>
                <c:pt idx="18">
                  <c:v>-1.279949996387586E-3</c:v>
                </c:pt>
                <c:pt idx="19">
                  <c:v>3.8051999581512064E-4</c:v>
                </c:pt>
                <c:pt idx="20">
                  <c:v>-1.0861899936571717E-3</c:v>
                </c:pt>
                <c:pt idx="21">
                  <c:v>1.1802599983639084E-3</c:v>
                </c:pt>
                <c:pt idx="22">
                  <c:v>-1.453289994969964E-3</c:v>
                </c:pt>
                <c:pt idx="23">
                  <c:v>-1.7059499950846657E-3</c:v>
                </c:pt>
                <c:pt idx="24">
                  <c:v>-2.7062099979957566E-3</c:v>
                </c:pt>
                <c:pt idx="25">
                  <c:v>-1.9739999988814816E-3</c:v>
                </c:pt>
                <c:pt idx="26">
                  <c:v>-2.8075500013073906E-3</c:v>
                </c:pt>
                <c:pt idx="27">
                  <c:v>8.579800050938502E-4</c:v>
                </c:pt>
                <c:pt idx="28">
                  <c:v>1.6908800025703385E-3</c:v>
                </c:pt>
                <c:pt idx="29">
                  <c:v>4.902299988316372E-4</c:v>
                </c:pt>
                <c:pt idx="33">
                  <c:v>3.1582740004523657E-2</c:v>
                </c:pt>
                <c:pt idx="34">
                  <c:v>3.0725700002221856E-2</c:v>
                </c:pt>
                <c:pt idx="35">
                  <c:v>3.3481489997939207E-2</c:v>
                </c:pt>
                <c:pt idx="36">
                  <c:v>3.3732900003087707E-2</c:v>
                </c:pt>
                <c:pt idx="37">
                  <c:v>3.5526409999874886E-2</c:v>
                </c:pt>
                <c:pt idx="38">
                  <c:v>3.8452070002676919E-2</c:v>
                </c:pt>
                <c:pt idx="39">
                  <c:v>3.9189950002764817E-2</c:v>
                </c:pt>
                <c:pt idx="40">
                  <c:v>4.3209980001847725E-2</c:v>
                </c:pt>
                <c:pt idx="41">
                  <c:v>4.4917883205926046E-2</c:v>
                </c:pt>
                <c:pt idx="42">
                  <c:v>4.508868000266375E-2</c:v>
                </c:pt>
                <c:pt idx="43">
                  <c:v>4.645617999631213E-2</c:v>
                </c:pt>
                <c:pt idx="44">
                  <c:v>4.7507170005701482E-2</c:v>
                </c:pt>
                <c:pt idx="45">
                  <c:v>4.5240460000059102E-2</c:v>
                </c:pt>
                <c:pt idx="46">
                  <c:v>4.6773360001679976E-2</c:v>
                </c:pt>
                <c:pt idx="47">
                  <c:v>4.560625999874901E-2</c:v>
                </c:pt>
                <c:pt idx="48">
                  <c:v>4.9124469995149411E-2</c:v>
                </c:pt>
                <c:pt idx="49">
                  <c:v>4.651354999805335E-2</c:v>
                </c:pt>
                <c:pt idx="50">
                  <c:v>4.7909779998008162E-2</c:v>
                </c:pt>
                <c:pt idx="51">
                  <c:v>4.9350240005878732E-2</c:v>
                </c:pt>
                <c:pt idx="52">
                  <c:v>4.9566240006242879E-2</c:v>
                </c:pt>
                <c:pt idx="53">
                  <c:v>5.0253510002221446E-2</c:v>
                </c:pt>
                <c:pt idx="54">
                  <c:v>5.1119700001436286E-2</c:v>
                </c:pt>
                <c:pt idx="55">
                  <c:v>4.9899680001544766E-2</c:v>
                </c:pt>
                <c:pt idx="56">
                  <c:v>5.2032970001164358E-2</c:v>
                </c:pt>
                <c:pt idx="57">
                  <c:v>5.1294349999807309E-2</c:v>
                </c:pt>
                <c:pt idx="58">
                  <c:v>5.3854559999308549E-2</c:v>
                </c:pt>
                <c:pt idx="59">
                  <c:v>5.5342870000458788E-2</c:v>
                </c:pt>
                <c:pt idx="60">
                  <c:v>5.4733509998186491E-2</c:v>
                </c:pt>
                <c:pt idx="61">
                  <c:v>5.2532860005158E-2</c:v>
                </c:pt>
                <c:pt idx="62">
                  <c:v>5.5166149999422487E-2</c:v>
                </c:pt>
                <c:pt idx="63">
                  <c:v>5.3498399996897206E-2</c:v>
                </c:pt>
                <c:pt idx="64">
                  <c:v>5.4761080005846452E-2</c:v>
                </c:pt>
                <c:pt idx="65">
                  <c:v>5.5261080000491347E-2</c:v>
                </c:pt>
                <c:pt idx="66">
                  <c:v>5.5094370000006165E-2</c:v>
                </c:pt>
                <c:pt idx="67">
                  <c:v>5.5693719994451385E-2</c:v>
                </c:pt>
                <c:pt idx="68">
                  <c:v>5.5525969997688662E-2</c:v>
                </c:pt>
                <c:pt idx="69">
                  <c:v>5.6859259995690081E-2</c:v>
                </c:pt>
                <c:pt idx="70">
                  <c:v>5.6049509999866132E-2</c:v>
                </c:pt>
                <c:pt idx="71">
                  <c:v>5.7682799997564871E-2</c:v>
                </c:pt>
                <c:pt idx="72">
                  <c:v>5.3542360001301859E-2</c:v>
                </c:pt>
                <c:pt idx="73">
                  <c:v>5.5270320001000073E-2</c:v>
                </c:pt>
                <c:pt idx="74">
                  <c:v>5.8285549996071495E-2</c:v>
                </c:pt>
                <c:pt idx="75">
                  <c:v>6.0380220005754381E-2</c:v>
                </c:pt>
                <c:pt idx="76">
                  <c:v>5.8737309998832643E-2</c:v>
                </c:pt>
                <c:pt idx="77">
                  <c:v>6.0070599996834062E-2</c:v>
                </c:pt>
                <c:pt idx="78">
                  <c:v>6.3390260002051946E-2</c:v>
                </c:pt>
                <c:pt idx="79">
                  <c:v>6.3623549998737872E-2</c:v>
                </c:pt>
                <c:pt idx="80">
                  <c:v>6.7659200001799036E-2</c:v>
                </c:pt>
                <c:pt idx="81">
                  <c:v>6.7214729999250267E-2</c:v>
                </c:pt>
                <c:pt idx="82">
                  <c:v>6.8129560000670608E-2</c:v>
                </c:pt>
                <c:pt idx="83">
                  <c:v>7.0396830000390764E-2</c:v>
                </c:pt>
                <c:pt idx="84">
                  <c:v>7.6560160006920341E-2</c:v>
                </c:pt>
                <c:pt idx="85">
                  <c:v>7.5856390001717955E-2</c:v>
                </c:pt>
                <c:pt idx="86">
                  <c:v>7.5539720004599076E-2</c:v>
                </c:pt>
                <c:pt idx="87">
                  <c:v>7.7428360003978014E-2</c:v>
                </c:pt>
                <c:pt idx="88">
                  <c:v>7.7428360003978014E-2</c:v>
                </c:pt>
                <c:pt idx="89">
                  <c:v>8.0416169999807607E-2</c:v>
                </c:pt>
                <c:pt idx="90">
                  <c:v>8.2516169997688849E-2</c:v>
                </c:pt>
                <c:pt idx="91">
                  <c:v>8.6436930003401358E-2</c:v>
                </c:pt>
                <c:pt idx="92">
                  <c:v>8.6859820003155619E-2</c:v>
                </c:pt>
                <c:pt idx="93">
                  <c:v>8.6493110000446904E-2</c:v>
                </c:pt>
                <c:pt idx="94">
                  <c:v>8.6825360005605035E-2</c:v>
                </c:pt>
                <c:pt idx="95">
                  <c:v>8.6614710002322681E-2</c:v>
                </c:pt>
                <c:pt idx="96">
                  <c:v>8.7148899998283014E-2</c:v>
                </c:pt>
                <c:pt idx="97">
                  <c:v>8.6182190003455617E-2</c:v>
                </c:pt>
                <c:pt idx="98">
                  <c:v>9.0968659998907242E-2</c:v>
                </c:pt>
                <c:pt idx="99">
                  <c:v>9.3898209997860249E-2</c:v>
                </c:pt>
                <c:pt idx="100">
                  <c:v>9.7459229997184593E-2</c:v>
                </c:pt>
                <c:pt idx="101">
                  <c:v>9.7599229993647896E-2</c:v>
                </c:pt>
                <c:pt idx="102">
                  <c:v>9.9099229999410454E-2</c:v>
                </c:pt>
                <c:pt idx="103">
                  <c:v>9.8678579997795168E-2</c:v>
                </c:pt>
                <c:pt idx="104">
                  <c:v>9.9148579996835906E-2</c:v>
                </c:pt>
                <c:pt idx="105">
                  <c:v>9.9208580002596136E-2</c:v>
                </c:pt>
                <c:pt idx="106">
                  <c:v>9.8291479996987619E-2</c:v>
                </c:pt>
                <c:pt idx="107">
                  <c:v>9.8831479997897986E-2</c:v>
                </c:pt>
                <c:pt idx="108">
                  <c:v>9.9121480001485907E-2</c:v>
                </c:pt>
                <c:pt idx="109">
                  <c:v>9.852256000158377E-2</c:v>
                </c:pt>
                <c:pt idx="110">
                  <c:v>9.86025599995628E-2</c:v>
                </c:pt>
                <c:pt idx="111">
                  <c:v>9.8792559998400975E-2</c:v>
                </c:pt>
                <c:pt idx="112">
                  <c:v>9.7089010007039178E-2</c:v>
                </c:pt>
                <c:pt idx="113">
                  <c:v>9.7189010004512966E-2</c:v>
                </c:pt>
                <c:pt idx="114">
                  <c:v>9.7859010005777236E-2</c:v>
                </c:pt>
                <c:pt idx="115">
                  <c:v>9.7884810005780309E-2</c:v>
                </c:pt>
                <c:pt idx="116">
                  <c:v>9.9748739994538482E-2</c:v>
                </c:pt>
                <c:pt idx="117">
                  <c:v>0.10056873999565141</c:v>
                </c:pt>
                <c:pt idx="118">
                  <c:v>9.8920989999896847E-2</c:v>
                </c:pt>
                <c:pt idx="119">
                  <c:v>9.9450989997421857E-2</c:v>
                </c:pt>
                <c:pt idx="120">
                  <c:v>9.9529210005130153E-2</c:v>
                </c:pt>
                <c:pt idx="121">
                  <c:v>9.9639210005989298E-2</c:v>
                </c:pt>
                <c:pt idx="122">
                  <c:v>0.10667216000001645</c:v>
                </c:pt>
                <c:pt idx="123">
                  <c:v>0.10733215999789536</c:v>
                </c:pt>
                <c:pt idx="124">
                  <c:v>0.10739215999637963</c:v>
                </c:pt>
                <c:pt idx="125">
                  <c:v>0.10652861000562552</c:v>
                </c:pt>
                <c:pt idx="126">
                  <c:v>0.10691861000668723</c:v>
                </c:pt>
                <c:pt idx="127">
                  <c:v>0.1077386100005242</c:v>
                </c:pt>
                <c:pt idx="128">
                  <c:v>0.10604189999867231</c:v>
                </c:pt>
                <c:pt idx="129">
                  <c:v>0.10687190000317059</c:v>
                </c:pt>
                <c:pt idx="130">
                  <c:v>0.10691190000216011</c:v>
                </c:pt>
                <c:pt idx="131">
                  <c:v>0.11075664999953005</c:v>
                </c:pt>
                <c:pt idx="132">
                  <c:v>0.11109599999326747</c:v>
                </c:pt>
                <c:pt idx="133">
                  <c:v>0.11175599999842234</c:v>
                </c:pt>
                <c:pt idx="134">
                  <c:v>0.11039534999872558</c:v>
                </c:pt>
                <c:pt idx="135">
                  <c:v>0.11104535000049509</c:v>
                </c:pt>
                <c:pt idx="136">
                  <c:v>0.11125378999713575</c:v>
                </c:pt>
                <c:pt idx="137">
                  <c:v>0.11128379000001587</c:v>
                </c:pt>
                <c:pt idx="138">
                  <c:v>0.11210578000464011</c:v>
                </c:pt>
                <c:pt idx="139">
                  <c:v>0.11135620999993989</c:v>
                </c:pt>
                <c:pt idx="140">
                  <c:v>0.11162621000403306</c:v>
                </c:pt>
                <c:pt idx="141">
                  <c:v>0.11232637000648538</c:v>
                </c:pt>
                <c:pt idx="142">
                  <c:v>0.12644475000706734</c:v>
                </c:pt>
                <c:pt idx="143">
                  <c:v>0.12487608999799704</c:v>
                </c:pt>
                <c:pt idx="144">
                  <c:v>0.12430938000761671</c:v>
                </c:pt>
                <c:pt idx="145">
                  <c:v>0.12590782000188483</c:v>
                </c:pt>
                <c:pt idx="146">
                  <c:v>0.12653915999544552</c:v>
                </c:pt>
                <c:pt idx="147">
                  <c:v>0.12713785999949323</c:v>
                </c:pt>
                <c:pt idx="148">
                  <c:v>0.12627115000213962</c:v>
                </c:pt>
                <c:pt idx="149">
                  <c:v>0.12716608000482665</c:v>
                </c:pt>
                <c:pt idx="150">
                  <c:v>0.12809936999838101</c:v>
                </c:pt>
                <c:pt idx="151">
                  <c:v>0.14485808008612366</c:v>
                </c:pt>
                <c:pt idx="152">
                  <c:v>0.14601707983092638</c:v>
                </c:pt>
                <c:pt idx="153">
                  <c:v>0.15388801999506541</c:v>
                </c:pt>
                <c:pt idx="154">
                  <c:v>0.15525447000254644</c:v>
                </c:pt>
                <c:pt idx="155">
                  <c:v>0.15725173999817343</c:v>
                </c:pt>
                <c:pt idx="156">
                  <c:v>0.15514445999724558</c:v>
                </c:pt>
                <c:pt idx="157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8B-49AF-B9E8-B33444E0FF75}"/>
            </c:ext>
          </c:extLst>
        </c:ser>
        <c:ser>
          <c:idx val="8"/>
          <c:order val="1"/>
          <c:tx>
            <c:strRef>
              <c:f>'Active 1'!$V$1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1'!$U$2:$U$17</c:f>
              <c:numCache>
                <c:formatCode>General</c:formatCode>
                <c:ptCount val="16"/>
                <c:pt idx="0">
                  <c:v>30000</c:v>
                </c:pt>
                <c:pt idx="1">
                  <c:v>31000</c:v>
                </c:pt>
                <c:pt idx="2">
                  <c:v>32000</c:v>
                </c:pt>
                <c:pt idx="3">
                  <c:v>33000</c:v>
                </c:pt>
                <c:pt idx="4">
                  <c:v>34000</c:v>
                </c:pt>
                <c:pt idx="5">
                  <c:v>35000</c:v>
                </c:pt>
                <c:pt idx="6">
                  <c:v>36000</c:v>
                </c:pt>
                <c:pt idx="7">
                  <c:v>37000</c:v>
                </c:pt>
                <c:pt idx="8">
                  <c:v>38000</c:v>
                </c:pt>
                <c:pt idx="9">
                  <c:v>39000</c:v>
                </c:pt>
                <c:pt idx="10">
                  <c:v>40000</c:v>
                </c:pt>
                <c:pt idx="11">
                  <c:v>41000</c:v>
                </c:pt>
                <c:pt idx="12">
                  <c:v>42000</c:v>
                </c:pt>
                <c:pt idx="13">
                  <c:v>43000</c:v>
                </c:pt>
                <c:pt idx="14">
                  <c:v>44000</c:v>
                </c:pt>
                <c:pt idx="15">
                  <c:v>45000</c:v>
                </c:pt>
              </c:numCache>
            </c:numRef>
          </c:xVal>
          <c:yVal>
            <c:numRef>
              <c:f>'Active 1'!$V$2:$V$17</c:f>
              <c:numCache>
                <c:formatCode>General</c:formatCode>
                <c:ptCount val="16"/>
                <c:pt idx="0">
                  <c:v>1.3516485381520182E-2</c:v>
                </c:pt>
                <c:pt idx="1">
                  <c:v>1.8605336391967979E-2</c:v>
                </c:pt>
                <c:pt idx="2">
                  <c:v>2.3699927503388681E-2</c:v>
                </c:pt>
                <c:pt idx="3">
                  <c:v>2.8800258715782286E-2</c:v>
                </c:pt>
                <c:pt idx="4">
                  <c:v>3.39063300291488E-2</c:v>
                </c:pt>
                <c:pt idx="5">
                  <c:v>3.9018141443488211E-2</c:v>
                </c:pt>
                <c:pt idx="6">
                  <c:v>4.4135692958800529E-2</c:v>
                </c:pt>
                <c:pt idx="7">
                  <c:v>4.9258984575085756E-2</c:v>
                </c:pt>
                <c:pt idx="8">
                  <c:v>5.4388016292343883E-2</c:v>
                </c:pt>
                <c:pt idx="9">
                  <c:v>5.9522788110574917E-2</c:v>
                </c:pt>
                <c:pt idx="10">
                  <c:v>6.4663300029778853E-2</c:v>
                </c:pt>
                <c:pt idx="11">
                  <c:v>6.9809552049955689E-2</c:v>
                </c:pt>
                <c:pt idx="12">
                  <c:v>7.496154417110544E-2</c:v>
                </c:pt>
                <c:pt idx="13">
                  <c:v>8.0119276393228092E-2</c:v>
                </c:pt>
                <c:pt idx="14">
                  <c:v>8.5282748716323645E-2</c:v>
                </c:pt>
                <c:pt idx="15">
                  <c:v>9.0451961140392098E-2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8B-49AF-B9E8-B33444E0F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512040"/>
        <c:axId val="1"/>
      </c:scatterChart>
      <c:valAx>
        <c:axId val="766512040"/>
        <c:scaling>
          <c:orientation val="minMax"/>
          <c:max val="46000"/>
          <c:min val="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51204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330757341576505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37557959814528"/>
          <c:y val="0.13661238636757803"/>
          <c:w val="0.8222565687789799"/>
          <c:h val="0.663936197746429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3'!$H$21:$H$976</c:f>
              <c:numCache>
                <c:formatCode>General</c:formatCode>
                <c:ptCount val="956"/>
                <c:pt idx="0">
                  <c:v>0.17125818999920739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7">
                  <c:v>7.4902199994539842E-3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36-4AC0-B92B-0D163C3E6BBD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2.3000000000000001E-4</c:v>
                  </c:pt>
                  <c:pt idx="100">
                    <c:v>2.0000000000000001E-4</c:v>
                  </c:pt>
                  <c:pt idx="101">
                    <c:v>1E-4</c:v>
                  </c:pt>
                  <c:pt idx="102">
                    <c:v>6.9999999999999999E-4</c:v>
                  </c:pt>
                  <c:pt idx="103">
                    <c:v>2.9999999999999997E-4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2.9999999999999997E-4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4.0000000000000002E-4</c:v>
                  </c:pt>
                  <c:pt idx="111">
                    <c:v>2.0000000000000001E-4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2.9999999999999997E-4</c:v>
                  </c:pt>
                  <c:pt idx="116">
                    <c:v>8.0000000000000004E-4</c:v>
                  </c:pt>
                  <c:pt idx="117">
                    <c:v>2.0000000000000001E-4</c:v>
                  </c:pt>
                  <c:pt idx="118">
                    <c:v>2.9999999999999997E-4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2.9999999999999997E-4</c:v>
                  </c:pt>
                  <c:pt idx="122">
                    <c:v>2.0000000000000001E-4</c:v>
                  </c:pt>
                  <c:pt idx="123">
                    <c:v>4.0000000000000002E-4</c:v>
                  </c:pt>
                  <c:pt idx="124">
                    <c:v>4.0000000000000002E-4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1E-4</c:v>
                  </c:pt>
                  <c:pt idx="132">
                    <c:v>2.9999999999999997E-4</c:v>
                  </c:pt>
                  <c:pt idx="133">
                    <c:v>2.0000000000000001E-4</c:v>
                  </c:pt>
                  <c:pt idx="134">
                    <c:v>1.6000000000000001E-3</c:v>
                  </c:pt>
                  <c:pt idx="135">
                    <c:v>1.6000000000000001E-3</c:v>
                  </c:pt>
                  <c:pt idx="136">
                    <c:v>4.0000000000000001E-3</c:v>
                  </c:pt>
                  <c:pt idx="137">
                    <c:v>1.5E-3</c:v>
                  </c:pt>
                  <c:pt idx="138">
                    <c:v>6.9999999999999999E-4</c:v>
                  </c:pt>
                  <c:pt idx="139">
                    <c:v>3.0999999999999999E-3</c:v>
                  </c:pt>
                  <c:pt idx="140">
                    <c:v>1.4E-3</c:v>
                  </c:pt>
                  <c:pt idx="141">
                    <c:v>3.5000000000000001E-3</c:v>
                  </c:pt>
                  <c:pt idx="142">
                    <c:v>1.5E-3</c:v>
                  </c:pt>
                  <c:pt idx="143">
                    <c:v>3.3E-3</c:v>
                  </c:pt>
                  <c:pt idx="144">
                    <c:v>4.6000000000000001E-4</c:v>
                  </c:pt>
                  <c:pt idx="145">
                    <c:v>5.6599999999999999E-4</c:v>
                  </c:pt>
                  <c:pt idx="146">
                    <c:v>2E-3</c:v>
                  </c:pt>
                  <c:pt idx="147">
                    <c:v>2.0999999999999999E-3</c:v>
                  </c:pt>
                  <c:pt idx="148">
                    <c:v>5.9999999999999995E-4</c:v>
                  </c:pt>
                  <c:pt idx="149">
                    <c:v>1.9E-3</c:v>
                  </c:pt>
                  <c:pt idx="150">
                    <c:v>2.2000000000000001E-3</c:v>
                  </c:pt>
                </c:numCache>
              </c:numRef>
            </c:plus>
            <c:minus>
              <c:numRef>
                <c:f>'Active 3'!$D$21:$D$976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2.3000000000000001E-4</c:v>
                  </c:pt>
                  <c:pt idx="100">
                    <c:v>2.0000000000000001E-4</c:v>
                  </c:pt>
                  <c:pt idx="101">
                    <c:v>1E-4</c:v>
                  </c:pt>
                  <c:pt idx="102">
                    <c:v>6.9999999999999999E-4</c:v>
                  </c:pt>
                  <c:pt idx="103">
                    <c:v>2.9999999999999997E-4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2.9999999999999997E-4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4.0000000000000002E-4</c:v>
                  </c:pt>
                  <c:pt idx="111">
                    <c:v>2.0000000000000001E-4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2.9999999999999997E-4</c:v>
                  </c:pt>
                  <c:pt idx="116">
                    <c:v>8.0000000000000004E-4</c:v>
                  </c:pt>
                  <c:pt idx="117">
                    <c:v>2.0000000000000001E-4</c:v>
                  </c:pt>
                  <c:pt idx="118">
                    <c:v>2.9999999999999997E-4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2.9999999999999997E-4</c:v>
                  </c:pt>
                  <c:pt idx="122">
                    <c:v>2.0000000000000001E-4</c:v>
                  </c:pt>
                  <c:pt idx="123">
                    <c:v>4.0000000000000002E-4</c:v>
                  </c:pt>
                  <c:pt idx="124">
                    <c:v>4.0000000000000002E-4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1E-4</c:v>
                  </c:pt>
                  <c:pt idx="132">
                    <c:v>2.9999999999999997E-4</c:v>
                  </c:pt>
                  <c:pt idx="133">
                    <c:v>2.0000000000000001E-4</c:v>
                  </c:pt>
                  <c:pt idx="134">
                    <c:v>1.6000000000000001E-3</c:v>
                  </c:pt>
                  <c:pt idx="135">
                    <c:v>1.6000000000000001E-3</c:v>
                  </c:pt>
                  <c:pt idx="136">
                    <c:v>4.0000000000000001E-3</c:v>
                  </c:pt>
                  <c:pt idx="137">
                    <c:v>1.5E-3</c:v>
                  </c:pt>
                  <c:pt idx="138">
                    <c:v>6.9999999999999999E-4</c:v>
                  </c:pt>
                  <c:pt idx="139">
                    <c:v>3.0999999999999999E-3</c:v>
                  </c:pt>
                  <c:pt idx="140">
                    <c:v>1.4E-3</c:v>
                  </c:pt>
                  <c:pt idx="141">
                    <c:v>3.5000000000000001E-3</c:v>
                  </c:pt>
                  <c:pt idx="142">
                    <c:v>1.5E-3</c:v>
                  </c:pt>
                  <c:pt idx="143">
                    <c:v>3.3E-3</c:v>
                  </c:pt>
                  <c:pt idx="144">
                    <c:v>4.6000000000000001E-4</c:v>
                  </c:pt>
                  <c:pt idx="145">
                    <c:v>5.6599999999999999E-4</c:v>
                  </c:pt>
                  <c:pt idx="146">
                    <c:v>2E-3</c:v>
                  </c:pt>
                  <c:pt idx="147">
                    <c:v>2.0999999999999999E-3</c:v>
                  </c:pt>
                  <c:pt idx="148">
                    <c:v>5.9999999999999995E-4</c:v>
                  </c:pt>
                  <c:pt idx="149">
                    <c:v>1.9E-3</c:v>
                  </c:pt>
                  <c:pt idx="150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3'!$I$21:$I$976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36-4AC0-B92B-0D163C3E6BBD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'Active 3'!$D$21:$D$34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3'!$J$21:$J$976</c:f>
              <c:numCache>
                <c:formatCode>General</c:formatCode>
                <c:ptCount val="956"/>
                <c:pt idx="9">
                  <c:v>3.9664500072831288E-3</c:v>
                </c:pt>
                <c:pt idx="10">
                  <c:v>2.4657999965711497E-3</c:v>
                </c:pt>
                <c:pt idx="11">
                  <c:v>1.7322500061709434E-3</c:v>
                </c:pt>
                <c:pt idx="12">
                  <c:v>1.5542300025117584E-3</c:v>
                </c:pt>
                <c:pt idx="13">
                  <c:v>2.3206800033221953E-3</c:v>
                </c:pt>
                <c:pt idx="14">
                  <c:v>-2.2454899954027496E-3</c:v>
                </c:pt>
                <c:pt idx="15">
                  <c:v>-5.4639999871142209E-4</c:v>
                </c:pt>
                <c:pt idx="16">
                  <c:v>-1.279949996387586E-3</c:v>
                </c:pt>
                <c:pt idx="17">
                  <c:v>3.8051999581512064E-4</c:v>
                </c:pt>
                <c:pt idx="18">
                  <c:v>-1.0861899936571717E-3</c:v>
                </c:pt>
                <c:pt idx="19">
                  <c:v>1.1802599983639084E-3</c:v>
                </c:pt>
                <c:pt idx="20">
                  <c:v>-1.453289994969964E-3</c:v>
                </c:pt>
                <c:pt idx="21">
                  <c:v>-1.7059499950846657E-3</c:v>
                </c:pt>
                <c:pt idx="22">
                  <c:v>-2.7062099979957566E-3</c:v>
                </c:pt>
                <c:pt idx="23">
                  <c:v>-1.9739999988814816E-3</c:v>
                </c:pt>
                <c:pt idx="24">
                  <c:v>-2.8075500013073906E-3</c:v>
                </c:pt>
                <c:pt idx="25">
                  <c:v>8.579800050938502E-4</c:v>
                </c:pt>
                <c:pt idx="26">
                  <c:v>1.6908800025703385E-3</c:v>
                </c:pt>
                <c:pt idx="27">
                  <c:v>4.902299988316372E-4</c:v>
                </c:pt>
                <c:pt idx="28">
                  <c:v>3.1582740004523657E-2</c:v>
                </c:pt>
                <c:pt idx="29">
                  <c:v>3.0725700002221856E-2</c:v>
                </c:pt>
                <c:pt idx="30">
                  <c:v>3.3481489997939207E-2</c:v>
                </c:pt>
                <c:pt idx="31">
                  <c:v>3.3732900003087707E-2</c:v>
                </c:pt>
                <c:pt idx="32">
                  <c:v>3.5526409999874886E-2</c:v>
                </c:pt>
                <c:pt idx="33">
                  <c:v>3.8452070002676919E-2</c:v>
                </c:pt>
                <c:pt idx="35">
                  <c:v>4.3209980001847725E-2</c:v>
                </c:pt>
                <c:pt idx="37">
                  <c:v>4.508868000266375E-2</c:v>
                </c:pt>
                <c:pt idx="38">
                  <c:v>4.645617999631213E-2</c:v>
                </c:pt>
                <c:pt idx="39">
                  <c:v>4.7507170005701482E-2</c:v>
                </c:pt>
                <c:pt idx="40">
                  <c:v>4.5240460000059102E-2</c:v>
                </c:pt>
                <c:pt idx="41">
                  <c:v>4.6773360001679976E-2</c:v>
                </c:pt>
                <c:pt idx="42">
                  <c:v>4.560625999874901E-2</c:v>
                </c:pt>
                <c:pt idx="43">
                  <c:v>4.651354999805335E-2</c:v>
                </c:pt>
                <c:pt idx="47">
                  <c:v>5.1119700001436286E-2</c:v>
                </c:pt>
                <c:pt idx="48">
                  <c:v>4.9899680001544766E-2</c:v>
                </c:pt>
                <c:pt idx="49">
                  <c:v>5.2032970001164358E-2</c:v>
                </c:pt>
                <c:pt idx="51">
                  <c:v>5.3854559999308549E-2</c:v>
                </c:pt>
                <c:pt idx="54">
                  <c:v>5.2532860005158E-2</c:v>
                </c:pt>
                <c:pt idx="56">
                  <c:v>5.3498399996897206E-2</c:v>
                </c:pt>
                <c:pt idx="57">
                  <c:v>5.4761080005846452E-2</c:v>
                </c:pt>
                <c:pt idx="59">
                  <c:v>5.5094370000006165E-2</c:v>
                </c:pt>
                <c:pt idx="60">
                  <c:v>5.5693719994451385E-2</c:v>
                </c:pt>
                <c:pt idx="63">
                  <c:v>5.6049509999866132E-2</c:v>
                </c:pt>
                <c:pt idx="64">
                  <c:v>5.7682799997564871E-2</c:v>
                </c:pt>
                <c:pt idx="65">
                  <c:v>5.3542360001301859E-2</c:v>
                </c:pt>
                <c:pt idx="66">
                  <c:v>5.5270320001000073E-2</c:v>
                </c:pt>
                <c:pt idx="68">
                  <c:v>6.0380220005754381E-2</c:v>
                </c:pt>
                <c:pt idx="69">
                  <c:v>5.8737309998832643E-2</c:v>
                </c:pt>
                <c:pt idx="70">
                  <c:v>6.0070599996834062E-2</c:v>
                </c:pt>
                <c:pt idx="71">
                  <c:v>6.3390260002051946E-2</c:v>
                </c:pt>
                <c:pt idx="72">
                  <c:v>6.3623549998737872E-2</c:v>
                </c:pt>
                <c:pt idx="73">
                  <c:v>6.7659200001799036E-2</c:v>
                </c:pt>
                <c:pt idx="74">
                  <c:v>6.7214729999250267E-2</c:v>
                </c:pt>
                <c:pt idx="77">
                  <c:v>7.6560160006920341E-2</c:v>
                </c:pt>
                <c:pt idx="78">
                  <c:v>7.5856390001717955E-2</c:v>
                </c:pt>
                <c:pt idx="84">
                  <c:v>8.6436930003401358E-2</c:v>
                </c:pt>
                <c:pt idx="85">
                  <c:v>8.6859820003155619E-2</c:v>
                </c:pt>
                <c:pt idx="86">
                  <c:v>8.6493110000446904E-2</c:v>
                </c:pt>
                <c:pt idx="87">
                  <c:v>8.6825360005605035E-2</c:v>
                </c:pt>
                <c:pt idx="89">
                  <c:v>8.7148899998283014E-2</c:v>
                </c:pt>
                <c:pt idx="90">
                  <c:v>8.6182190003455617E-2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36-4AC0-B92B-0D163C3E6BBD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3'!$K$21:$K$976</c:f>
              <c:numCache>
                <c:formatCode>General</c:formatCode>
                <c:ptCount val="956"/>
                <c:pt idx="34">
                  <c:v>3.9189950002764817E-2</c:v>
                </c:pt>
                <c:pt idx="36">
                  <c:v>4.4917883205926046E-2</c:v>
                </c:pt>
                <c:pt idx="44">
                  <c:v>4.9350240005878732E-2</c:v>
                </c:pt>
                <c:pt idx="45">
                  <c:v>4.9566240006242879E-2</c:v>
                </c:pt>
                <c:pt idx="46">
                  <c:v>5.0253510002221446E-2</c:v>
                </c:pt>
                <c:pt idx="50">
                  <c:v>5.1294349999807309E-2</c:v>
                </c:pt>
                <c:pt idx="52">
                  <c:v>5.5342870000458788E-2</c:v>
                </c:pt>
                <c:pt idx="53">
                  <c:v>5.4733509998186491E-2</c:v>
                </c:pt>
                <c:pt idx="55">
                  <c:v>5.5166149999422487E-2</c:v>
                </c:pt>
                <c:pt idx="58">
                  <c:v>5.5261080000491347E-2</c:v>
                </c:pt>
                <c:pt idx="61">
                  <c:v>5.5525969997688662E-2</c:v>
                </c:pt>
                <c:pt idx="62">
                  <c:v>5.6859259995690081E-2</c:v>
                </c:pt>
                <c:pt idx="67">
                  <c:v>5.8285549996071495E-2</c:v>
                </c:pt>
                <c:pt idx="75">
                  <c:v>6.8129560000670608E-2</c:v>
                </c:pt>
                <c:pt idx="76">
                  <c:v>7.0396830000390764E-2</c:v>
                </c:pt>
                <c:pt idx="79">
                  <c:v>7.5539720004599076E-2</c:v>
                </c:pt>
                <c:pt idx="80">
                  <c:v>7.7428360003978014E-2</c:v>
                </c:pt>
                <c:pt idx="81">
                  <c:v>7.7428360003978014E-2</c:v>
                </c:pt>
                <c:pt idx="82">
                  <c:v>8.0416169999807607E-2</c:v>
                </c:pt>
                <c:pt idx="83">
                  <c:v>8.2516169997688849E-2</c:v>
                </c:pt>
                <c:pt idx="88">
                  <c:v>8.6614710002322681E-2</c:v>
                </c:pt>
                <c:pt idx="91">
                  <c:v>9.0968659998907242E-2</c:v>
                </c:pt>
                <c:pt idx="92">
                  <c:v>9.3898209997860249E-2</c:v>
                </c:pt>
                <c:pt idx="93">
                  <c:v>9.7459229997184593E-2</c:v>
                </c:pt>
                <c:pt idx="94">
                  <c:v>9.7599229993647896E-2</c:v>
                </c:pt>
                <c:pt idx="95">
                  <c:v>9.9099229999410454E-2</c:v>
                </c:pt>
                <c:pt idx="96">
                  <c:v>9.8678579997795168E-2</c:v>
                </c:pt>
                <c:pt idx="97">
                  <c:v>9.9148579996835906E-2</c:v>
                </c:pt>
                <c:pt idx="98">
                  <c:v>9.9208580002596136E-2</c:v>
                </c:pt>
                <c:pt idx="99">
                  <c:v>9.8291479996987619E-2</c:v>
                </c:pt>
                <c:pt idx="100">
                  <c:v>9.8831479997897986E-2</c:v>
                </c:pt>
                <c:pt idx="101">
                  <c:v>9.9121480001485907E-2</c:v>
                </c:pt>
                <c:pt idx="102">
                  <c:v>9.852256000158377E-2</c:v>
                </c:pt>
                <c:pt idx="103">
                  <c:v>9.86025599995628E-2</c:v>
                </c:pt>
                <c:pt idx="104">
                  <c:v>9.8792559998400975E-2</c:v>
                </c:pt>
                <c:pt idx="105">
                  <c:v>9.7089010007039178E-2</c:v>
                </c:pt>
                <c:pt idx="106">
                  <c:v>9.7189010004512966E-2</c:v>
                </c:pt>
                <c:pt idx="107">
                  <c:v>9.7859010005777236E-2</c:v>
                </c:pt>
                <c:pt idx="108">
                  <c:v>9.7884810005780309E-2</c:v>
                </c:pt>
                <c:pt idx="109">
                  <c:v>9.9748739994538482E-2</c:v>
                </c:pt>
                <c:pt idx="110">
                  <c:v>0.10056873999565141</c:v>
                </c:pt>
                <c:pt idx="111">
                  <c:v>9.8920989999896847E-2</c:v>
                </c:pt>
                <c:pt idx="112">
                  <c:v>9.9450989997421857E-2</c:v>
                </c:pt>
                <c:pt idx="113">
                  <c:v>9.9529210005130153E-2</c:v>
                </c:pt>
                <c:pt idx="114">
                  <c:v>9.9639210005989298E-2</c:v>
                </c:pt>
                <c:pt idx="115">
                  <c:v>0.10667216000001645</c:v>
                </c:pt>
                <c:pt idx="116">
                  <c:v>0.10733215999789536</c:v>
                </c:pt>
                <c:pt idx="117">
                  <c:v>0.10739215999637963</c:v>
                </c:pt>
                <c:pt idx="118">
                  <c:v>0.10652861000562552</c:v>
                </c:pt>
                <c:pt idx="119">
                  <c:v>0.10691861000668723</c:v>
                </c:pt>
                <c:pt idx="120">
                  <c:v>0.1077386100005242</c:v>
                </c:pt>
                <c:pt idx="121">
                  <c:v>0.10604189999867231</c:v>
                </c:pt>
                <c:pt idx="122">
                  <c:v>0.10687190000317059</c:v>
                </c:pt>
                <c:pt idx="123">
                  <c:v>0.10691190000216011</c:v>
                </c:pt>
                <c:pt idx="124">
                  <c:v>0.11075664999953005</c:v>
                </c:pt>
                <c:pt idx="125">
                  <c:v>0.11109599999326747</c:v>
                </c:pt>
                <c:pt idx="126">
                  <c:v>0.11175599999842234</c:v>
                </c:pt>
                <c:pt idx="127">
                  <c:v>0.11039534999872558</c:v>
                </c:pt>
                <c:pt idx="128">
                  <c:v>0.11104535000049509</c:v>
                </c:pt>
                <c:pt idx="129">
                  <c:v>0.11125378999713575</c:v>
                </c:pt>
                <c:pt idx="130">
                  <c:v>0.11128379000001587</c:v>
                </c:pt>
                <c:pt idx="131">
                  <c:v>0.11210578000464011</c:v>
                </c:pt>
                <c:pt idx="132">
                  <c:v>0.11135620999993989</c:v>
                </c:pt>
                <c:pt idx="133">
                  <c:v>0.11162621000403306</c:v>
                </c:pt>
                <c:pt idx="134">
                  <c:v>0.11232637000648538</c:v>
                </c:pt>
                <c:pt idx="135">
                  <c:v>0.12644475000706734</c:v>
                </c:pt>
                <c:pt idx="136">
                  <c:v>0.12487608999799704</c:v>
                </c:pt>
                <c:pt idx="137">
                  <c:v>0.12430938000761671</c:v>
                </c:pt>
                <c:pt idx="138">
                  <c:v>0.12590782000188483</c:v>
                </c:pt>
                <c:pt idx="139">
                  <c:v>0.12653915999544552</c:v>
                </c:pt>
                <c:pt idx="140">
                  <c:v>0.12713785999949323</c:v>
                </c:pt>
                <c:pt idx="141">
                  <c:v>0.12627115000213962</c:v>
                </c:pt>
                <c:pt idx="142">
                  <c:v>0.12716608000482665</c:v>
                </c:pt>
                <c:pt idx="143">
                  <c:v>0.12809936999838101</c:v>
                </c:pt>
                <c:pt idx="144">
                  <c:v>0.14485808008612366</c:v>
                </c:pt>
                <c:pt idx="145">
                  <c:v>0.14601707983092638</c:v>
                </c:pt>
                <c:pt idx="146">
                  <c:v>0.15388801999506541</c:v>
                </c:pt>
                <c:pt idx="147">
                  <c:v>0.15525447000254644</c:v>
                </c:pt>
                <c:pt idx="148">
                  <c:v>0.15725173999817343</c:v>
                </c:pt>
                <c:pt idx="149">
                  <c:v>0.15514445999724558</c:v>
                </c:pt>
                <c:pt idx="150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36-4AC0-B92B-0D163C3E6BBD}"/>
            </c:ext>
          </c:extLst>
        </c:ser>
        <c:ser>
          <c:idx val="8"/>
          <c:order val="4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0.22418383992230168</c:v>
                </c:pt>
                <c:pt idx="1">
                  <c:v>0.21643833700316145</c:v>
                </c:pt>
                <c:pt idx="2">
                  <c:v>0.20877281328486216</c:v>
                </c:pt>
                <c:pt idx="3">
                  <c:v>0.20122258397547962</c:v>
                </c:pt>
                <c:pt idx="4">
                  <c:v>0.19381014718166686</c:v>
                </c:pt>
                <c:pt idx="5">
                  <c:v>0.18655129729532696</c:v>
                </c:pt>
                <c:pt idx="6">
                  <c:v>0.17945864039531728</c:v>
                </c:pt>
                <c:pt idx="7">
                  <c:v>0.17254293911851015</c:v>
                </c:pt>
                <c:pt idx="8">
                  <c:v>0.16581319449758083</c:v>
                </c:pt>
                <c:pt idx="9">
                  <c:v>0.15927685768509975</c:v>
                </c:pt>
                <c:pt idx="10">
                  <c:v>0.1529409189240096</c:v>
                </c:pt>
                <c:pt idx="11">
                  <c:v>0.14681345878981006</c:v>
                </c:pt>
                <c:pt idx="12">
                  <c:v>0.14090470675680772</c:v>
                </c:pt>
                <c:pt idx="13">
                  <c:v>0.13522716929707379</c:v>
                </c:pt>
                <c:pt idx="14">
                  <c:v>0.12979538056873544</c:v>
                </c:pt>
                <c:pt idx="15">
                  <c:v>0.12462626771547382</c:v>
                </c:pt>
                <c:pt idx="16">
                  <c:v>0.11974053992085407</c:v>
                </c:pt>
                <c:pt idx="17">
                  <c:v>0.11516459702837922</c:v>
                </c:pt>
                <c:pt idx="18">
                  <c:v>0.11093236593318673</c:v>
                </c:pt>
                <c:pt idx="19">
                  <c:v>0.10708688949633476</c:v>
                </c:pt>
                <c:pt idx="20">
                  <c:v>0.10367965987230177</c:v>
                </c:pt>
                <c:pt idx="21">
                  <c:v>0.10075744025145601</c:v>
                </c:pt>
                <c:pt idx="22">
                  <c:v>9.82933536764838E-2</c:v>
                </c:pt>
                <c:pt idx="23">
                  <c:v>9.5968437135273157E-2</c:v>
                </c:pt>
                <c:pt idx="24">
                  <c:v>9.3095048358005E-2</c:v>
                </c:pt>
                <c:pt idx="25">
                  <c:v>8.9320923497853047E-2</c:v>
                </c:pt>
                <c:pt idx="26">
                  <c:v>8.4908479705263232E-2</c:v>
                </c:pt>
                <c:pt idx="27">
                  <c:v>8.0194825560884128E-2</c:v>
                </c:pt>
                <c:pt idx="28">
                  <c:v>7.5383645278229744E-2</c:v>
                </c:pt>
                <c:pt idx="29">
                  <c:v>7.0585717651628507E-2</c:v>
                </c:pt>
                <c:pt idx="30">
                  <c:v>6.5863278375459827E-2</c:v>
                </c:pt>
                <c:pt idx="31">
                  <c:v>6.1253367238272918E-2</c:v>
                </c:pt>
                <c:pt idx="32">
                  <c:v>5.6779418105590576E-2</c:v>
                </c:pt>
                <c:pt idx="33">
                  <c:v>5.2457688677593657E-2</c:v>
                </c:pt>
                <c:pt idx="34">
                  <c:v>4.83010067034471E-2</c:v>
                </c:pt>
                <c:pt idx="35">
                  <c:v>4.4320302155679329E-2</c:v>
                </c:pt>
                <c:pt idx="36">
                  <c:v>4.0524750819060359E-2</c:v>
                </c:pt>
                <c:pt idx="37">
                  <c:v>3.692192198479366E-2</c:v>
                </c:pt>
                <c:pt idx="38">
                  <c:v>3.3518782665243385E-2</c:v>
                </c:pt>
                <c:pt idx="39">
                  <c:v>3.0323245460622504E-2</c:v>
                </c:pt>
                <c:pt idx="40">
                  <c:v>2.7345309922942779E-2</c:v>
                </c:pt>
                <c:pt idx="41">
                  <c:v>2.4597272280769755E-2</c:v>
                </c:pt>
                <c:pt idx="42">
                  <c:v>2.2093468311992645E-2</c:v>
                </c:pt>
                <c:pt idx="43">
                  <c:v>1.9850544416604967E-2</c:v>
                </c:pt>
                <c:pt idx="44">
                  <c:v>1.7888757292534037E-2</c:v>
                </c:pt>
                <c:pt idx="45">
                  <c:v>1.623386545330769E-2</c:v>
                </c:pt>
                <c:pt idx="46">
                  <c:v>1.4918981550610243E-2</c:v>
                </c:pt>
                <c:pt idx="47">
                  <c:v>1.3986211499431469E-2</c:v>
                </c:pt>
                <c:pt idx="48">
                  <c:v>1.3486448660039844E-2</c:v>
                </c:pt>
                <c:pt idx="49">
                  <c:v>1.3468415276134332E-2</c:v>
                </c:pt>
                <c:pt idx="50">
                  <c:v>1.3919195044547656E-2</c:v>
                </c:pt>
                <c:pt idx="51">
                  <c:v>1.4560814201437686E-2</c:v>
                </c:pt>
                <c:pt idx="52">
                  <c:v>1.4721671340657019E-2</c:v>
                </c:pt>
                <c:pt idx="53">
                  <c:v>1.3982837604248406E-2</c:v>
                </c:pt>
                <c:pt idx="54">
                  <c:v>1.2568798663441679E-2</c:v>
                </c:pt>
                <c:pt idx="55">
                  <c:v>1.0826392508057597E-2</c:v>
                </c:pt>
                <c:pt idx="56">
                  <c:v>8.9715458143040626E-3</c:v>
                </c:pt>
                <c:pt idx="57">
                  <c:v>7.1217730529871161E-3</c:v>
                </c:pt>
                <c:pt idx="58">
                  <c:v>5.3427650390786927E-3</c:v>
                </c:pt>
                <c:pt idx="59">
                  <c:v>3.6733919686695992E-3</c:v>
                </c:pt>
                <c:pt idx="60">
                  <c:v>2.1380834729415148E-3</c:v>
                </c:pt>
                <c:pt idx="61">
                  <c:v>7.5359641975489234E-4</c:v>
                </c:pt>
                <c:pt idx="62">
                  <c:v>-4.6700573192371146E-4</c:v>
                </c:pt>
                <c:pt idx="63">
                  <c:v>-1.5126255529033792E-3</c:v>
                </c:pt>
                <c:pt idx="64">
                  <c:v>-2.3739118413410964E-3</c:v>
                </c:pt>
                <c:pt idx="65">
                  <c:v>-3.043167218161477E-3</c:v>
                </c:pt>
                <c:pt idx="66">
                  <c:v>-3.5134321703096357E-3</c:v>
                </c:pt>
                <c:pt idx="67">
                  <c:v>-3.776950639351258E-3</c:v>
                </c:pt>
                <c:pt idx="68">
                  <c:v>-3.8239514087154963E-3</c:v>
                </c:pt>
                <c:pt idx="69">
                  <c:v>-3.6423518788422015E-3</c:v>
                </c:pt>
                <c:pt idx="70">
                  <c:v>-3.2180125102834502E-3</c:v>
                </c:pt>
                <c:pt idx="71">
                  <c:v>-2.5345547344185447E-3</c:v>
                </c:pt>
                <c:pt idx="72">
                  <c:v>-1.572155571601579E-3</c:v>
                </c:pt>
                <c:pt idx="73">
                  <c:v>-3.0568012425045282E-4</c:v>
                </c:pt>
                <c:pt idx="74">
                  <c:v>1.2971864629546361E-3</c:v>
                </c:pt>
                <c:pt idx="75">
                  <c:v>3.2776168871070021E-3</c:v>
                </c:pt>
                <c:pt idx="76">
                  <c:v>5.6858227657863754E-3</c:v>
                </c:pt>
                <c:pt idx="77">
                  <c:v>8.5720101825005838E-3</c:v>
                </c:pt>
                <c:pt idx="78">
                  <c:v>1.1935243134952403E-2</c:v>
                </c:pt>
                <c:pt idx="79">
                  <c:v>1.5536282195835643E-2</c:v>
                </c:pt>
                <c:pt idx="80">
                  <c:v>1.8726927613480979E-2</c:v>
                </c:pt>
                <c:pt idx="81">
                  <c:v>2.1026189724333181E-2</c:v>
                </c:pt>
                <c:pt idx="82">
                  <c:v>2.2614027104826587E-2</c:v>
                </c:pt>
                <c:pt idx="83">
                  <c:v>2.3844888286432601E-2</c:v>
                </c:pt>
                <c:pt idx="84">
                  <c:v>2.494746555464495E-2</c:v>
                </c:pt>
                <c:pt idx="85">
                  <c:v>2.604645909101342E-2</c:v>
                </c:pt>
                <c:pt idx="86">
                  <c:v>2.7211246138898543E-2</c:v>
                </c:pt>
                <c:pt idx="87">
                  <c:v>2.8482640355373574E-2</c:v>
                </c:pt>
                <c:pt idx="88">
                  <c:v>2.9886130079035782E-2</c:v>
                </c:pt>
                <c:pt idx="89">
                  <c:v>3.1439009410445841E-2</c:v>
                </c:pt>
                <c:pt idx="90">
                  <c:v>3.315459352191915E-2</c:v>
                </c:pt>
                <c:pt idx="91">
                  <c:v>3.5044148164447064E-2</c:v>
                </c:pt>
                <c:pt idx="92">
                  <c:v>3.7117199999887739E-2</c:v>
                </c:pt>
                <c:pt idx="93">
                  <c:v>3.938158350019999E-2</c:v>
                </c:pt>
                <c:pt idx="94">
                  <c:v>4.1844266268347627E-2</c:v>
                </c:pt>
                <c:pt idx="95">
                  <c:v>4.4512860070466433E-2</c:v>
                </c:pt>
                <c:pt idx="96">
                  <c:v>4.7396910290078614E-2</c:v>
                </c:pt>
                <c:pt idx="97">
                  <c:v>5.0508282545905378E-2</c:v>
                </c:pt>
                <c:pt idx="98">
                  <c:v>5.3860921345616507E-2</c:v>
                </c:pt>
                <c:pt idx="99">
                  <c:v>5.7470949359943797E-2</c:v>
                </c:pt>
                <c:pt idx="100">
                  <c:v>6.1357774423071151E-2</c:v>
                </c:pt>
                <c:pt idx="101">
                  <c:v>6.5545925737691607E-2</c:v>
                </c:pt>
                <c:pt idx="102">
                  <c:v>7.0066936948903313E-2</c:v>
                </c:pt>
                <c:pt idx="103">
                  <c:v>7.496105425060165E-2</c:v>
                </c:pt>
                <c:pt idx="104">
                  <c:v>8.0277739889225125E-2</c:v>
                </c:pt>
                <c:pt idx="105">
                  <c:v>8.606827846313235E-2</c:v>
                </c:pt>
                <c:pt idx="106">
                  <c:v>9.2341943406757943E-2</c:v>
                </c:pt>
                <c:pt idx="107">
                  <c:v>9.8895627167045475E-2</c:v>
                </c:pt>
                <c:pt idx="108">
                  <c:v>0.10511085737727566</c:v>
                </c:pt>
                <c:pt idx="109">
                  <c:v>0.11045058573914</c:v>
                </c:pt>
                <c:pt idx="110">
                  <c:v>0.11504389282317712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36-4AC0-B92B-0D163C3E6BBD}"/>
            </c:ext>
          </c:extLst>
        </c:ser>
        <c:ser>
          <c:idx val="2"/>
          <c:order val="5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3'!$O$21:$O$976</c:f>
              <c:numCache>
                <c:formatCode>General</c:formatCode>
                <c:ptCount val="956"/>
                <c:pt idx="66">
                  <c:v>5.5270320001000073E-2</c:v>
                </c:pt>
                <c:pt idx="67">
                  <c:v>5.8285549996071495E-2</c:v>
                </c:pt>
                <c:pt idx="68">
                  <c:v>6.0380220005754381E-2</c:v>
                </c:pt>
                <c:pt idx="69">
                  <c:v>5.8737309998832643E-2</c:v>
                </c:pt>
                <c:pt idx="70">
                  <c:v>6.0070599996834062E-2</c:v>
                </c:pt>
                <c:pt idx="71">
                  <c:v>6.3390260002051946E-2</c:v>
                </c:pt>
                <c:pt idx="72">
                  <c:v>6.3623549998737872E-2</c:v>
                </c:pt>
                <c:pt idx="73">
                  <c:v>6.7659200001799036E-2</c:v>
                </c:pt>
                <c:pt idx="74">
                  <c:v>6.7214729999250267E-2</c:v>
                </c:pt>
                <c:pt idx="75">
                  <c:v>6.8129560000670608E-2</c:v>
                </c:pt>
                <c:pt idx="76">
                  <c:v>7.0396830000390764E-2</c:v>
                </c:pt>
                <c:pt idx="77">
                  <c:v>7.6560160006920341E-2</c:v>
                </c:pt>
                <c:pt idx="78">
                  <c:v>7.5856390001717955E-2</c:v>
                </c:pt>
                <c:pt idx="79">
                  <c:v>7.5539720004599076E-2</c:v>
                </c:pt>
                <c:pt idx="80">
                  <c:v>7.7428360003978014E-2</c:v>
                </c:pt>
                <c:pt idx="81">
                  <c:v>7.7428360003978014E-2</c:v>
                </c:pt>
                <c:pt idx="82">
                  <c:v>8.0416169999807607E-2</c:v>
                </c:pt>
                <c:pt idx="83">
                  <c:v>8.2516169997688849E-2</c:v>
                </c:pt>
                <c:pt idx="84">
                  <c:v>8.6436930003401358E-2</c:v>
                </c:pt>
                <c:pt idx="85">
                  <c:v>8.6859820003155619E-2</c:v>
                </c:pt>
                <c:pt idx="86">
                  <c:v>8.6493110000446904E-2</c:v>
                </c:pt>
                <c:pt idx="87">
                  <c:v>8.6825360005605035E-2</c:v>
                </c:pt>
                <c:pt idx="88">
                  <c:v>8.6614710002322681E-2</c:v>
                </c:pt>
                <c:pt idx="89">
                  <c:v>8.7148899998283014E-2</c:v>
                </c:pt>
                <c:pt idx="90">
                  <c:v>8.6182190003455617E-2</c:v>
                </c:pt>
                <c:pt idx="91">
                  <c:v>9.0968659998907242E-2</c:v>
                </c:pt>
                <c:pt idx="92">
                  <c:v>9.3898209997860249E-2</c:v>
                </c:pt>
                <c:pt idx="93">
                  <c:v>9.7459229997184593E-2</c:v>
                </c:pt>
                <c:pt idx="94">
                  <c:v>9.7599229993647896E-2</c:v>
                </c:pt>
                <c:pt idx="95">
                  <c:v>9.9099229999410454E-2</c:v>
                </c:pt>
                <c:pt idx="96">
                  <c:v>9.8678579997795168E-2</c:v>
                </c:pt>
                <c:pt idx="97">
                  <c:v>9.9148579996835906E-2</c:v>
                </c:pt>
                <c:pt idx="98">
                  <c:v>9.9208580002596136E-2</c:v>
                </c:pt>
                <c:pt idx="99">
                  <c:v>9.8291479996987619E-2</c:v>
                </c:pt>
                <c:pt idx="100">
                  <c:v>9.8831479997897986E-2</c:v>
                </c:pt>
                <c:pt idx="101">
                  <c:v>9.9121480001485907E-2</c:v>
                </c:pt>
                <c:pt idx="102">
                  <c:v>9.852256000158377E-2</c:v>
                </c:pt>
                <c:pt idx="103">
                  <c:v>9.86025599995628E-2</c:v>
                </c:pt>
                <c:pt idx="104">
                  <c:v>9.8792559998400975E-2</c:v>
                </c:pt>
                <c:pt idx="105">
                  <c:v>9.7089010007039178E-2</c:v>
                </c:pt>
                <c:pt idx="106">
                  <c:v>9.7189010004512966E-2</c:v>
                </c:pt>
                <c:pt idx="107">
                  <c:v>9.7859010005777236E-2</c:v>
                </c:pt>
                <c:pt idx="108">
                  <c:v>9.7884810005780309E-2</c:v>
                </c:pt>
                <c:pt idx="109">
                  <c:v>9.9748739994538482E-2</c:v>
                </c:pt>
                <c:pt idx="110">
                  <c:v>0.10056873999565141</c:v>
                </c:pt>
                <c:pt idx="111">
                  <c:v>9.8920989999896847E-2</c:v>
                </c:pt>
                <c:pt idx="112">
                  <c:v>9.9450989997421857E-2</c:v>
                </c:pt>
                <c:pt idx="113">
                  <c:v>9.9529210005130153E-2</c:v>
                </c:pt>
                <c:pt idx="114">
                  <c:v>9.9639210005989298E-2</c:v>
                </c:pt>
                <c:pt idx="115">
                  <c:v>0.10667216000001645</c:v>
                </c:pt>
                <c:pt idx="116">
                  <c:v>0.10733215999789536</c:v>
                </c:pt>
                <c:pt idx="117">
                  <c:v>0.10739215999637963</c:v>
                </c:pt>
                <c:pt idx="118">
                  <c:v>0.10652861000562552</c:v>
                </c:pt>
                <c:pt idx="119">
                  <c:v>0.10691861000668723</c:v>
                </c:pt>
                <c:pt idx="120">
                  <c:v>0.1077386100005242</c:v>
                </c:pt>
                <c:pt idx="121">
                  <c:v>0.10604189999867231</c:v>
                </c:pt>
                <c:pt idx="122">
                  <c:v>0.10687190000317059</c:v>
                </c:pt>
                <c:pt idx="123">
                  <c:v>0.10691190000216011</c:v>
                </c:pt>
                <c:pt idx="124">
                  <c:v>0.11075664999953005</c:v>
                </c:pt>
                <c:pt idx="125">
                  <c:v>0.11109599999326747</c:v>
                </c:pt>
                <c:pt idx="126">
                  <c:v>0.11175599999842234</c:v>
                </c:pt>
                <c:pt idx="127">
                  <c:v>0.11039534999872558</c:v>
                </c:pt>
                <c:pt idx="128">
                  <c:v>0.11104535000049509</c:v>
                </c:pt>
                <c:pt idx="129">
                  <c:v>0.11125378999713575</c:v>
                </c:pt>
                <c:pt idx="130">
                  <c:v>0.11128379000001587</c:v>
                </c:pt>
                <c:pt idx="131">
                  <c:v>0.11210578000464011</c:v>
                </c:pt>
                <c:pt idx="132">
                  <c:v>0.11135620999993989</c:v>
                </c:pt>
                <c:pt idx="133">
                  <c:v>0.11162621000403306</c:v>
                </c:pt>
                <c:pt idx="134">
                  <c:v>0.11232637000648538</c:v>
                </c:pt>
                <c:pt idx="135">
                  <c:v>0.12644475000706734</c:v>
                </c:pt>
                <c:pt idx="136">
                  <c:v>0.12487608999799704</c:v>
                </c:pt>
                <c:pt idx="137">
                  <c:v>0.12430938000761671</c:v>
                </c:pt>
                <c:pt idx="138">
                  <c:v>0.12590782000188483</c:v>
                </c:pt>
                <c:pt idx="139">
                  <c:v>0.12653915999544552</c:v>
                </c:pt>
                <c:pt idx="140">
                  <c:v>0.12713785999949323</c:v>
                </c:pt>
                <c:pt idx="141">
                  <c:v>0.12627115000213962</c:v>
                </c:pt>
                <c:pt idx="142">
                  <c:v>0.12716608000482665</c:v>
                </c:pt>
                <c:pt idx="143">
                  <c:v>0.12809936999838101</c:v>
                </c:pt>
                <c:pt idx="144">
                  <c:v>0.14485808008612366</c:v>
                </c:pt>
                <c:pt idx="145">
                  <c:v>0.14601707983092638</c:v>
                </c:pt>
                <c:pt idx="146">
                  <c:v>0.15388801999506541</c:v>
                </c:pt>
                <c:pt idx="147">
                  <c:v>0.15525447000254644</c:v>
                </c:pt>
                <c:pt idx="148">
                  <c:v>0.15725173999817343</c:v>
                </c:pt>
                <c:pt idx="149">
                  <c:v>0.15514445999724558</c:v>
                </c:pt>
                <c:pt idx="150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36-4AC0-B92B-0D163C3E6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505152"/>
        <c:axId val="1"/>
      </c:scatterChart>
      <c:valAx>
        <c:axId val="766505152"/>
        <c:scaling>
          <c:orientation val="minMax"/>
          <c:min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1112828438951"/>
              <c:y val="0.8524613111885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04636785162288E-2"/>
              <c:y val="0.38524704903690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5051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129829984544047"/>
          <c:y val="0.92896433027838732"/>
          <c:w val="0.53632148377125177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271669744985576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4588599821265"/>
          <c:y val="0.1362399632790724"/>
          <c:w val="0.81327283057368616"/>
          <c:h val="0.66485102080187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3'!$H$21:$H$976</c:f>
              <c:numCache>
                <c:formatCode>General</c:formatCode>
                <c:ptCount val="956"/>
                <c:pt idx="0">
                  <c:v>0.17125818999920739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7">
                  <c:v>7.4902199994539842E-3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31-4B2C-A555-431BA8450CE7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2.3000000000000001E-4</c:v>
                  </c:pt>
                  <c:pt idx="100">
                    <c:v>2.0000000000000001E-4</c:v>
                  </c:pt>
                  <c:pt idx="101">
                    <c:v>1E-4</c:v>
                  </c:pt>
                  <c:pt idx="102">
                    <c:v>6.9999999999999999E-4</c:v>
                  </c:pt>
                  <c:pt idx="103">
                    <c:v>2.9999999999999997E-4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2.9999999999999997E-4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4.0000000000000002E-4</c:v>
                  </c:pt>
                  <c:pt idx="111">
                    <c:v>2.0000000000000001E-4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2.9999999999999997E-4</c:v>
                  </c:pt>
                  <c:pt idx="116">
                    <c:v>8.0000000000000004E-4</c:v>
                  </c:pt>
                  <c:pt idx="117">
                    <c:v>2.0000000000000001E-4</c:v>
                  </c:pt>
                  <c:pt idx="118">
                    <c:v>2.9999999999999997E-4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2.9999999999999997E-4</c:v>
                  </c:pt>
                  <c:pt idx="122">
                    <c:v>2.0000000000000001E-4</c:v>
                  </c:pt>
                  <c:pt idx="123">
                    <c:v>4.0000000000000002E-4</c:v>
                  </c:pt>
                  <c:pt idx="124">
                    <c:v>4.0000000000000002E-4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1E-4</c:v>
                  </c:pt>
                  <c:pt idx="132">
                    <c:v>2.9999999999999997E-4</c:v>
                  </c:pt>
                  <c:pt idx="133">
                    <c:v>2.0000000000000001E-4</c:v>
                  </c:pt>
                  <c:pt idx="134">
                    <c:v>1.6000000000000001E-3</c:v>
                  </c:pt>
                  <c:pt idx="135">
                    <c:v>1.6000000000000001E-3</c:v>
                  </c:pt>
                  <c:pt idx="136">
                    <c:v>4.0000000000000001E-3</c:v>
                  </c:pt>
                  <c:pt idx="137">
                    <c:v>1.5E-3</c:v>
                  </c:pt>
                  <c:pt idx="138">
                    <c:v>6.9999999999999999E-4</c:v>
                  </c:pt>
                  <c:pt idx="139">
                    <c:v>3.0999999999999999E-3</c:v>
                  </c:pt>
                  <c:pt idx="140">
                    <c:v>1.4E-3</c:v>
                  </c:pt>
                  <c:pt idx="141">
                    <c:v>3.5000000000000001E-3</c:v>
                  </c:pt>
                  <c:pt idx="142">
                    <c:v>1.5E-3</c:v>
                  </c:pt>
                  <c:pt idx="143">
                    <c:v>3.3E-3</c:v>
                  </c:pt>
                  <c:pt idx="144">
                    <c:v>4.6000000000000001E-4</c:v>
                  </c:pt>
                  <c:pt idx="145">
                    <c:v>5.6599999999999999E-4</c:v>
                  </c:pt>
                  <c:pt idx="146">
                    <c:v>2E-3</c:v>
                  </c:pt>
                  <c:pt idx="147">
                    <c:v>2.0999999999999999E-3</c:v>
                  </c:pt>
                  <c:pt idx="148">
                    <c:v>5.9999999999999995E-4</c:v>
                  </c:pt>
                  <c:pt idx="149">
                    <c:v>1.9E-3</c:v>
                  </c:pt>
                  <c:pt idx="150">
                    <c:v>2.2000000000000001E-3</c:v>
                  </c:pt>
                </c:numCache>
              </c:numRef>
            </c:plus>
            <c:minus>
              <c:numRef>
                <c:f>'Active 3'!$D$21:$D$976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2.3000000000000001E-4</c:v>
                  </c:pt>
                  <c:pt idx="100">
                    <c:v>2.0000000000000001E-4</c:v>
                  </c:pt>
                  <c:pt idx="101">
                    <c:v>1E-4</c:v>
                  </c:pt>
                  <c:pt idx="102">
                    <c:v>6.9999999999999999E-4</c:v>
                  </c:pt>
                  <c:pt idx="103">
                    <c:v>2.9999999999999997E-4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2.9999999999999997E-4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4.0000000000000002E-4</c:v>
                  </c:pt>
                  <c:pt idx="111">
                    <c:v>2.0000000000000001E-4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2.9999999999999997E-4</c:v>
                  </c:pt>
                  <c:pt idx="116">
                    <c:v>8.0000000000000004E-4</c:v>
                  </c:pt>
                  <c:pt idx="117">
                    <c:v>2.0000000000000001E-4</c:v>
                  </c:pt>
                  <c:pt idx="118">
                    <c:v>2.9999999999999997E-4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2.9999999999999997E-4</c:v>
                  </c:pt>
                  <c:pt idx="122">
                    <c:v>2.0000000000000001E-4</c:v>
                  </c:pt>
                  <c:pt idx="123">
                    <c:v>4.0000000000000002E-4</c:v>
                  </c:pt>
                  <c:pt idx="124">
                    <c:v>4.0000000000000002E-4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1E-4</c:v>
                  </c:pt>
                  <c:pt idx="132">
                    <c:v>2.9999999999999997E-4</c:v>
                  </c:pt>
                  <c:pt idx="133">
                    <c:v>2.0000000000000001E-4</c:v>
                  </c:pt>
                  <c:pt idx="134">
                    <c:v>1.6000000000000001E-3</c:v>
                  </c:pt>
                  <c:pt idx="135">
                    <c:v>1.6000000000000001E-3</c:v>
                  </c:pt>
                  <c:pt idx="136">
                    <c:v>4.0000000000000001E-3</c:v>
                  </c:pt>
                  <c:pt idx="137">
                    <c:v>1.5E-3</c:v>
                  </c:pt>
                  <c:pt idx="138">
                    <c:v>6.9999999999999999E-4</c:v>
                  </c:pt>
                  <c:pt idx="139">
                    <c:v>3.0999999999999999E-3</c:v>
                  </c:pt>
                  <c:pt idx="140">
                    <c:v>1.4E-3</c:v>
                  </c:pt>
                  <c:pt idx="141">
                    <c:v>3.5000000000000001E-3</c:v>
                  </c:pt>
                  <c:pt idx="142">
                    <c:v>1.5E-3</c:v>
                  </c:pt>
                  <c:pt idx="143">
                    <c:v>3.3E-3</c:v>
                  </c:pt>
                  <c:pt idx="144">
                    <c:v>4.6000000000000001E-4</c:v>
                  </c:pt>
                  <c:pt idx="145">
                    <c:v>5.6599999999999999E-4</c:v>
                  </c:pt>
                  <c:pt idx="146">
                    <c:v>2E-3</c:v>
                  </c:pt>
                  <c:pt idx="147">
                    <c:v>2.0999999999999999E-3</c:v>
                  </c:pt>
                  <c:pt idx="148">
                    <c:v>5.9999999999999995E-4</c:v>
                  </c:pt>
                  <c:pt idx="149">
                    <c:v>1.9E-3</c:v>
                  </c:pt>
                  <c:pt idx="150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3'!$I$21:$I$976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31-4B2C-A555-431BA8450CE7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'Active 3'!$D$21:$D$34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3'!$J$21:$J$976</c:f>
              <c:numCache>
                <c:formatCode>General</c:formatCode>
                <c:ptCount val="956"/>
                <c:pt idx="9">
                  <c:v>3.9664500072831288E-3</c:v>
                </c:pt>
                <c:pt idx="10">
                  <c:v>2.4657999965711497E-3</c:v>
                </c:pt>
                <c:pt idx="11">
                  <c:v>1.7322500061709434E-3</c:v>
                </c:pt>
                <c:pt idx="12">
                  <c:v>1.5542300025117584E-3</c:v>
                </c:pt>
                <c:pt idx="13">
                  <c:v>2.3206800033221953E-3</c:v>
                </c:pt>
                <c:pt idx="14">
                  <c:v>-2.2454899954027496E-3</c:v>
                </c:pt>
                <c:pt idx="15">
                  <c:v>-5.4639999871142209E-4</c:v>
                </c:pt>
                <c:pt idx="16">
                  <c:v>-1.279949996387586E-3</c:v>
                </c:pt>
                <c:pt idx="17">
                  <c:v>3.8051999581512064E-4</c:v>
                </c:pt>
                <c:pt idx="18">
                  <c:v>-1.0861899936571717E-3</c:v>
                </c:pt>
                <c:pt idx="19">
                  <c:v>1.1802599983639084E-3</c:v>
                </c:pt>
                <c:pt idx="20">
                  <c:v>-1.453289994969964E-3</c:v>
                </c:pt>
                <c:pt idx="21">
                  <c:v>-1.7059499950846657E-3</c:v>
                </c:pt>
                <c:pt idx="22">
                  <c:v>-2.7062099979957566E-3</c:v>
                </c:pt>
                <c:pt idx="23">
                  <c:v>-1.9739999988814816E-3</c:v>
                </c:pt>
                <c:pt idx="24">
                  <c:v>-2.8075500013073906E-3</c:v>
                </c:pt>
                <c:pt idx="25">
                  <c:v>8.579800050938502E-4</c:v>
                </c:pt>
                <c:pt idx="26">
                  <c:v>1.6908800025703385E-3</c:v>
                </c:pt>
                <c:pt idx="27">
                  <c:v>4.902299988316372E-4</c:v>
                </c:pt>
                <c:pt idx="28">
                  <c:v>3.1582740004523657E-2</c:v>
                </c:pt>
                <c:pt idx="29">
                  <c:v>3.0725700002221856E-2</c:v>
                </c:pt>
                <c:pt idx="30">
                  <c:v>3.3481489997939207E-2</c:v>
                </c:pt>
                <c:pt idx="31">
                  <c:v>3.3732900003087707E-2</c:v>
                </c:pt>
                <c:pt idx="32">
                  <c:v>3.5526409999874886E-2</c:v>
                </c:pt>
                <c:pt idx="33">
                  <c:v>3.8452070002676919E-2</c:v>
                </c:pt>
                <c:pt idx="35">
                  <c:v>4.3209980001847725E-2</c:v>
                </c:pt>
                <c:pt idx="37">
                  <c:v>4.508868000266375E-2</c:v>
                </c:pt>
                <c:pt idx="38">
                  <c:v>4.645617999631213E-2</c:v>
                </c:pt>
                <c:pt idx="39">
                  <c:v>4.7507170005701482E-2</c:v>
                </c:pt>
                <c:pt idx="40">
                  <c:v>4.5240460000059102E-2</c:v>
                </c:pt>
                <c:pt idx="41">
                  <c:v>4.6773360001679976E-2</c:v>
                </c:pt>
                <c:pt idx="42">
                  <c:v>4.560625999874901E-2</c:v>
                </c:pt>
                <c:pt idx="43">
                  <c:v>4.651354999805335E-2</c:v>
                </c:pt>
                <c:pt idx="47">
                  <c:v>5.1119700001436286E-2</c:v>
                </c:pt>
                <c:pt idx="48">
                  <c:v>4.9899680001544766E-2</c:v>
                </c:pt>
                <c:pt idx="49">
                  <c:v>5.2032970001164358E-2</c:v>
                </c:pt>
                <c:pt idx="51">
                  <c:v>5.3854559999308549E-2</c:v>
                </c:pt>
                <c:pt idx="54">
                  <c:v>5.2532860005158E-2</c:v>
                </c:pt>
                <c:pt idx="56">
                  <c:v>5.3498399996897206E-2</c:v>
                </c:pt>
                <c:pt idx="57">
                  <c:v>5.4761080005846452E-2</c:v>
                </c:pt>
                <c:pt idx="59">
                  <c:v>5.5094370000006165E-2</c:v>
                </c:pt>
                <c:pt idx="60">
                  <c:v>5.5693719994451385E-2</c:v>
                </c:pt>
                <c:pt idx="63">
                  <c:v>5.6049509999866132E-2</c:v>
                </c:pt>
                <c:pt idx="64">
                  <c:v>5.7682799997564871E-2</c:v>
                </c:pt>
                <c:pt idx="65">
                  <c:v>5.3542360001301859E-2</c:v>
                </c:pt>
                <c:pt idx="66">
                  <c:v>5.5270320001000073E-2</c:v>
                </c:pt>
                <c:pt idx="68">
                  <c:v>6.0380220005754381E-2</c:v>
                </c:pt>
                <c:pt idx="69">
                  <c:v>5.8737309998832643E-2</c:v>
                </c:pt>
                <c:pt idx="70">
                  <c:v>6.0070599996834062E-2</c:v>
                </c:pt>
                <c:pt idx="71">
                  <c:v>6.3390260002051946E-2</c:v>
                </c:pt>
                <c:pt idx="72">
                  <c:v>6.3623549998737872E-2</c:v>
                </c:pt>
                <c:pt idx="73">
                  <c:v>6.7659200001799036E-2</c:v>
                </c:pt>
                <c:pt idx="74">
                  <c:v>6.7214729999250267E-2</c:v>
                </c:pt>
                <c:pt idx="77">
                  <c:v>7.6560160006920341E-2</c:v>
                </c:pt>
                <c:pt idx="78">
                  <c:v>7.5856390001717955E-2</c:v>
                </c:pt>
                <c:pt idx="84">
                  <c:v>8.6436930003401358E-2</c:v>
                </c:pt>
                <c:pt idx="85">
                  <c:v>8.6859820003155619E-2</c:v>
                </c:pt>
                <c:pt idx="86">
                  <c:v>8.6493110000446904E-2</c:v>
                </c:pt>
                <c:pt idx="87">
                  <c:v>8.6825360005605035E-2</c:v>
                </c:pt>
                <c:pt idx="89">
                  <c:v>8.7148899998283014E-2</c:v>
                </c:pt>
                <c:pt idx="90">
                  <c:v>8.6182190003455617E-2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31-4B2C-A555-431BA8450CE7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3'!$K$21:$K$976</c:f>
              <c:numCache>
                <c:formatCode>General</c:formatCode>
                <c:ptCount val="956"/>
                <c:pt idx="34">
                  <c:v>3.9189950002764817E-2</c:v>
                </c:pt>
                <c:pt idx="36">
                  <c:v>4.4917883205926046E-2</c:v>
                </c:pt>
                <c:pt idx="44">
                  <c:v>4.9350240005878732E-2</c:v>
                </c:pt>
                <c:pt idx="45">
                  <c:v>4.9566240006242879E-2</c:v>
                </c:pt>
                <c:pt idx="46">
                  <c:v>5.0253510002221446E-2</c:v>
                </c:pt>
                <c:pt idx="50">
                  <c:v>5.1294349999807309E-2</c:v>
                </c:pt>
                <c:pt idx="52">
                  <c:v>5.5342870000458788E-2</c:v>
                </c:pt>
                <c:pt idx="53">
                  <c:v>5.4733509998186491E-2</c:v>
                </c:pt>
                <c:pt idx="55">
                  <c:v>5.5166149999422487E-2</c:v>
                </c:pt>
                <c:pt idx="58">
                  <c:v>5.5261080000491347E-2</c:v>
                </c:pt>
                <c:pt idx="61">
                  <c:v>5.5525969997688662E-2</c:v>
                </c:pt>
                <c:pt idx="62">
                  <c:v>5.6859259995690081E-2</c:v>
                </c:pt>
                <c:pt idx="67">
                  <c:v>5.8285549996071495E-2</c:v>
                </c:pt>
                <c:pt idx="75">
                  <c:v>6.8129560000670608E-2</c:v>
                </c:pt>
                <c:pt idx="76">
                  <c:v>7.0396830000390764E-2</c:v>
                </c:pt>
                <c:pt idx="79">
                  <c:v>7.5539720004599076E-2</c:v>
                </c:pt>
                <c:pt idx="80">
                  <c:v>7.7428360003978014E-2</c:v>
                </c:pt>
                <c:pt idx="81">
                  <c:v>7.7428360003978014E-2</c:v>
                </c:pt>
                <c:pt idx="82">
                  <c:v>8.0416169999807607E-2</c:v>
                </c:pt>
                <c:pt idx="83">
                  <c:v>8.2516169997688849E-2</c:v>
                </c:pt>
                <c:pt idx="88">
                  <c:v>8.6614710002322681E-2</c:v>
                </c:pt>
                <c:pt idx="91">
                  <c:v>9.0968659998907242E-2</c:v>
                </c:pt>
                <c:pt idx="92">
                  <c:v>9.3898209997860249E-2</c:v>
                </c:pt>
                <c:pt idx="93">
                  <c:v>9.7459229997184593E-2</c:v>
                </c:pt>
                <c:pt idx="94">
                  <c:v>9.7599229993647896E-2</c:v>
                </c:pt>
                <c:pt idx="95">
                  <c:v>9.9099229999410454E-2</c:v>
                </c:pt>
                <c:pt idx="96">
                  <c:v>9.8678579997795168E-2</c:v>
                </c:pt>
                <c:pt idx="97">
                  <c:v>9.9148579996835906E-2</c:v>
                </c:pt>
                <c:pt idx="98">
                  <c:v>9.9208580002596136E-2</c:v>
                </c:pt>
                <c:pt idx="99">
                  <c:v>9.8291479996987619E-2</c:v>
                </c:pt>
                <c:pt idx="100">
                  <c:v>9.8831479997897986E-2</c:v>
                </c:pt>
                <c:pt idx="101">
                  <c:v>9.9121480001485907E-2</c:v>
                </c:pt>
                <c:pt idx="102">
                  <c:v>9.852256000158377E-2</c:v>
                </c:pt>
                <c:pt idx="103">
                  <c:v>9.86025599995628E-2</c:v>
                </c:pt>
                <c:pt idx="104">
                  <c:v>9.8792559998400975E-2</c:v>
                </c:pt>
                <c:pt idx="105">
                  <c:v>9.7089010007039178E-2</c:v>
                </c:pt>
                <c:pt idx="106">
                  <c:v>9.7189010004512966E-2</c:v>
                </c:pt>
                <c:pt idx="107">
                  <c:v>9.7859010005777236E-2</c:v>
                </c:pt>
                <c:pt idx="108">
                  <c:v>9.7884810005780309E-2</c:v>
                </c:pt>
                <c:pt idx="109">
                  <c:v>9.9748739994538482E-2</c:v>
                </c:pt>
                <c:pt idx="110">
                  <c:v>0.10056873999565141</c:v>
                </c:pt>
                <c:pt idx="111">
                  <c:v>9.8920989999896847E-2</c:v>
                </c:pt>
                <c:pt idx="112">
                  <c:v>9.9450989997421857E-2</c:v>
                </c:pt>
                <c:pt idx="113">
                  <c:v>9.9529210005130153E-2</c:v>
                </c:pt>
                <c:pt idx="114">
                  <c:v>9.9639210005989298E-2</c:v>
                </c:pt>
                <c:pt idx="115">
                  <c:v>0.10667216000001645</c:v>
                </c:pt>
                <c:pt idx="116">
                  <c:v>0.10733215999789536</c:v>
                </c:pt>
                <c:pt idx="117">
                  <c:v>0.10739215999637963</c:v>
                </c:pt>
                <c:pt idx="118">
                  <c:v>0.10652861000562552</c:v>
                </c:pt>
                <c:pt idx="119">
                  <c:v>0.10691861000668723</c:v>
                </c:pt>
                <c:pt idx="120">
                  <c:v>0.1077386100005242</c:v>
                </c:pt>
                <c:pt idx="121">
                  <c:v>0.10604189999867231</c:v>
                </c:pt>
                <c:pt idx="122">
                  <c:v>0.10687190000317059</c:v>
                </c:pt>
                <c:pt idx="123">
                  <c:v>0.10691190000216011</c:v>
                </c:pt>
                <c:pt idx="124">
                  <c:v>0.11075664999953005</c:v>
                </c:pt>
                <c:pt idx="125">
                  <c:v>0.11109599999326747</c:v>
                </c:pt>
                <c:pt idx="126">
                  <c:v>0.11175599999842234</c:v>
                </c:pt>
                <c:pt idx="127">
                  <c:v>0.11039534999872558</c:v>
                </c:pt>
                <c:pt idx="128">
                  <c:v>0.11104535000049509</c:v>
                </c:pt>
                <c:pt idx="129">
                  <c:v>0.11125378999713575</c:v>
                </c:pt>
                <c:pt idx="130">
                  <c:v>0.11128379000001587</c:v>
                </c:pt>
                <c:pt idx="131">
                  <c:v>0.11210578000464011</c:v>
                </c:pt>
                <c:pt idx="132">
                  <c:v>0.11135620999993989</c:v>
                </c:pt>
                <c:pt idx="133">
                  <c:v>0.11162621000403306</c:v>
                </c:pt>
                <c:pt idx="134">
                  <c:v>0.11232637000648538</c:v>
                </c:pt>
                <c:pt idx="135">
                  <c:v>0.12644475000706734</c:v>
                </c:pt>
                <c:pt idx="136">
                  <c:v>0.12487608999799704</c:v>
                </c:pt>
                <c:pt idx="137">
                  <c:v>0.12430938000761671</c:v>
                </c:pt>
                <c:pt idx="138">
                  <c:v>0.12590782000188483</c:v>
                </c:pt>
                <c:pt idx="139">
                  <c:v>0.12653915999544552</c:v>
                </c:pt>
                <c:pt idx="140">
                  <c:v>0.12713785999949323</c:v>
                </c:pt>
                <c:pt idx="141">
                  <c:v>0.12627115000213962</c:v>
                </c:pt>
                <c:pt idx="142">
                  <c:v>0.12716608000482665</c:v>
                </c:pt>
                <c:pt idx="143">
                  <c:v>0.12809936999838101</c:v>
                </c:pt>
                <c:pt idx="144">
                  <c:v>0.14485808008612366</c:v>
                </c:pt>
                <c:pt idx="145">
                  <c:v>0.14601707983092638</c:v>
                </c:pt>
                <c:pt idx="146">
                  <c:v>0.15388801999506541</c:v>
                </c:pt>
                <c:pt idx="147">
                  <c:v>0.15525447000254644</c:v>
                </c:pt>
                <c:pt idx="148">
                  <c:v>0.15725173999817343</c:v>
                </c:pt>
                <c:pt idx="149">
                  <c:v>0.15514445999724558</c:v>
                </c:pt>
                <c:pt idx="150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031-4B2C-A555-431BA8450CE7}"/>
            </c:ext>
          </c:extLst>
        </c:ser>
        <c:ser>
          <c:idx val="8"/>
          <c:order val="4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0.22418383992230168</c:v>
                </c:pt>
                <c:pt idx="1">
                  <c:v>0.21643833700316145</c:v>
                </c:pt>
                <c:pt idx="2">
                  <c:v>0.20877281328486216</c:v>
                </c:pt>
                <c:pt idx="3">
                  <c:v>0.20122258397547962</c:v>
                </c:pt>
                <c:pt idx="4">
                  <c:v>0.19381014718166686</c:v>
                </c:pt>
                <c:pt idx="5">
                  <c:v>0.18655129729532696</c:v>
                </c:pt>
                <c:pt idx="6">
                  <c:v>0.17945864039531728</c:v>
                </c:pt>
                <c:pt idx="7">
                  <c:v>0.17254293911851015</c:v>
                </c:pt>
                <c:pt idx="8">
                  <c:v>0.16581319449758083</c:v>
                </c:pt>
                <c:pt idx="9">
                  <c:v>0.15927685768509975</c:v>
                </c:pt>
                <c:pt idx="10">
                  <c:v>0.1529409189240096</c:v>
                </c:pt>
                <c:pt idx="11">
                  <c:v>0.14681345878981006</c:v>
                </c:pt>
                <c:pt idx="12">
                  <c:v>0.14090470675680772</c:v>
                </c:pt>
                <c:pt idx="13">
                  <c:v>0.13522716929707379</c:v>
                </c:pt>
                <c:pt idx="14">
                  <c:v>0.12979538056873544</c:v>
                </c:pt>
                <c:pt idx="15">
                  <c:v>0.12462626771547382</c:v>
                </c:pt>
                <c:pt idx="16">
                  <c:v>0.11974053992085407</c:v>
                </c:pt>
                <c:pt idx="17">
                  <c:v>0.11516459702837922</c:v>
                </c:pt>
                <c:pt idx="18">
                  <c:v>0.11093236593318673</c:v>
                </c:pt>
                <c:pt idx="19">
                  <c:v>0.10708688949633476</c:v>
                </c:pt>
                <c:pt idx="20">
                  <c:v>0.10367965987230177</c:v>
                </c:pt>
                <c:pt idx="21">
                  <c:v>0.10075744025145601</c:v>
                </c:pt>
                <c:pt idx="22">
                  <c:v>9.82933536764838E-2</c:v>
                </c:pt>
                <c:pt idx="23">
                  <c:v>9.5968437135273157E-2</c:v>
                </c:pt>
                <c:pt idx="24">
                  <c:v>9.3095048358005E-2</c:v>
                </c:pt>
                <c:pt idx="25">
                  <c:v>8.9320923497853047E-2</c:v>
                </c:pt>
                <c:pt idx="26">
                  <c:v>8.4908479705263232E-2</c:v>
                </c:pt>
                <c:pt idx="27">
                  <c:v>8.0194825560884128E-2</c:v>
                </c:pt>
                <c:pt idx="28">
                  <c:v>7.5383645278229744E-2</c:v>
                </c:pt>
                <c:pt idx="29">
                  <c:v>7.0585717651628507E-2</c:v>
                </c:pt>
                <c:pt idx="30">
                  <c:v>6.5863278375459827E-2</c:v>
                </c:pt>
                <c:pt idx="31">
                  <c:v>6.1253367238272918E-2</c:v>
                </c:pt>
                <c:pt idx="32">
                  <c:v>5.6779418105590576E-2</c:v>
                </c:pt>
                <c:pt idx="33">
                  <c:v>5.2457688677593657E-2</c:v>
                </c:pt>
                <c:pt idx="34">
                  <c:v>4.83010067034471E-2</c:v>
                </c:pt>
                <c:pt idx="35">
                  <c:v>4.4320302155679329E-2</c:v>
                </c:pt>
                <c:pt idx="36">
                  <c:v>4.0524750819060359E-2</c:v>
                </c:pt>
                <c:pt idx="37">
                  <c:v>3.692192198479366E-2</c:v>
                </c:pt>
                <c:pt idx="38">
                  <c:v>3.3518782665243385E-2</c:v>
                </c:pt>
                <c:pt idx="39">
                  <c:v>3.0323245460622504E-2</c:v>
                </c:pt>
                <c:pt idx="40">
                  <c:v>2.7345309922942779E-2</c:v>
                </c:pt>
                <c:pt idx="41">
                  <c:v>2.4597272280769755E-2</c:v>
                </c:pt>
                <c:pt idx="42">
                  <c:v>2.2093468311992645E-2</c:v>
                </c:pt>
                <c:pt idx="43">
                  <c:v>1.9850544416604967E-2</c:v>
                </c:pt>
                <c:pt idx="44">
                  <c:v>1.7888757292534037E-2</c:v>
                </c:pt>
                <c:pt idx="45">
                  <c:v>1.623386545330769E-2</c:v>
                </c:pt>
                <c:pt idx="46">
                  <c:v>1.4918981550610243E-2</c:v>
                </c:pt>
                <c:pt idx="47">
                  <c:v>1.3986211499431469E-2</c:v>
                </c:pt>
                <c:pt idx="48">
                  <c:v>1.3486448660039844E-2</c:v>
                </c:pt>
                <c:pt idx="49">
                  <c:v>1.3468415276134332E-2</c:v>
                </c:pt>
                <c:pt idx="50">
                  <c:v>1.3919195044547656E-2</c:v>
                </c:pt>
                <c:pt idx="51">
                  <c:v>1.4560814201437686E-2</c:v>
                </c:pt>
                <c:pt idx="52">
                  <c:v>1.4721671340657019E-2</c:v>
                </c:pt>
                <c:pt idx="53">
                  <c:v>1.3982837604248406E-2</c:v>
                </c:pt>
                <c:pt idx="54">
                  <c:v>1.2568798663441679E-2</c:v>
                </c:pt>
                <c:pt idx="55">
                  <c:v>1.0826392508057597E-2</c:v>
                </c:pt>
                <c:pt idx="56">
                  <c:v>8.9715458143040626E-3</c:v>
                </c:pt>
                <c:pt idx="57">
                  <c:v>7.1217730529871161E-3</c:v>
                </c:pt>
                <c:pt idx="58">
                  <c:v>5.3427650390786927E-3</c:v>
                </c:pt>
                <c:pt idx="59">
                  <c:v>3.6733919686695992E-3</c:v>
                </c:pt>
                <c:pt idx="60">
                  <c:v>2.1380834729415148E-3</c:v>
                </c:pt>
                <c:pt idx="61">
                  <c:v>7.5359641975489234E-4</c:v>
                </c:pt>
                <c:pt idx="62">
                  <c:v>-4.6700573192371146E-4</c:v>
                </c:pt>
                <c:pt idx="63">
                  <c:v>-1.5126255529033792E-3</c:v>
                </c:pt>
                <c:pt idx="64">
                  <c:v>-2.3739118413410964E-3</c:v>
                </c:pt>
                <c:pt idx="65">
                  <c:v>-3.043167218161477E-3</c:v>
                </c:pt>
                <c:pt idx="66">
                  <c:v>-3.5134321703096357E-3</c:v>
                </c:pt>
                <c:pt idx="67">
                  <c:v>-3.776950639351258E-3</c:v>
                </c:pt>
                <c:pt idx="68">
                  <c:v>-3.8239514087154963E-3</c:v>
                </c:pt>
                <c:pt idx="69">
                  <c:v>-3.6423518788422015E-3</c:v>
                </c:pt>
                <c:pt idx="70">
                  <c:v>-3.2180125102834502E-3</c:v>
                </c:pt>
                <c:pt idx="71">
                  <c:v>-2.5345547344185447E-3</c:v>
                </c:pt>
                <c:pt idx="72">
                  <c:v>-1.572155571601579E-3</c:v>
                </c:pt>
                <c:pt idx="73">
                  <c:v>-3.0568012425045282E-4</c:v>
                </c:pt>
                <c:pt idx="74">
                  <c:v>1.2971864629546361E-3</c:v>
                </c:pt>
                <c:pt idx="75">
                  <c:v>3.2776168871070021E-3</c:v>
                </c:pt>
                <c:pt idx="76">
                  <c:v>5.6858227657863754E-3</c:v>
                </c:pt>
                <c:pt idx="77">
                  <c:v>8.5720101825005838E-3</c:v>
                </c:pt>
                <c:pt idx="78">
                  <c:v>1.1935243134952403E-2</c:v>
                </c:pt>
                <c:pt idx="79">
                  <c:v>1.5536282195835643E-2</c:v>
                </c:pt>
                <c:pt idx="80">
                  <c:v>1.8726927613480979E-2</c:v>
                </c:pt>
                <c:pt idx="81">
                  <c:v>2.1026189724333181E-2</c:v>
                </c:pt>
                <c:pt idx="82">
                  <c:v>2.2614027104826587E-2</c:v>
                </c:pt>
                <c:pt idx="83">
                  <c:v>2.3844888286432601E-2</c:v>
                </c:pt>
                <c:pt idx="84">
                  <c:v>2.494746555464495E-2</c:v>
                </c:pt>
                <c:pt idx="85">
                  <c:v>2.604645909101342E-2</c:v>
                </c:pt>
                <c:pt idx="86">
                  <c:v>2.7211246138898543E-2</c:v>
                </c:pt>
                <c:pt idx="87">
                  <c:v>2.8482640355373574E-2</c:v>
                </c:pt>
                <c:pt idx="88">
                  <c:v>2.9886130079035782E-2</c:v>
                </c:pt>
                <c:pt idx="89">
                  <c:v>3.1439009410445841E-2</c:v>
                </c:pt>
                <c:pt idx="90">
                  <c:v>3.315459352191915E-2</c:v>
                </c:pt>
                <c:pt idx="91">
                  <c:v>3.5044148164447064E-2</c:v>
                </c:pt>
                <c:pt idx="92">
                  <c:v>3.7117199999887739E-2</c:v>
                </c:pt>
                <c:pt idx="93">
                  <c:v>3.938158350019999E-2</c:v>
                </c:pt>
                <c:pt idx="94">
                  <c:v>4.1844266268347627E-2</c:v>
                </c:pt>
                <c:pt idx="95">
                  <c:v>4.4512860070466433E-2</c:v>
                </c:pt>
                <c:pt idx="96">
                  <c:v>4.7396910290078614E-2</c:v>
                </c:pt>
                <c:pt idx="97">
                  <c:v>5.0508282545905378E-2</c:v>
                </c:pt>
                <c:pt idx="98">
                  <c:v>5.3860921345616507E-2</c:v>
                </c:pt>
                <c:pt idx="99">
                  <c:v>5.7470949359943797E-2</c:v>
                </c:pt>
                <c:pt idx="100">
                  <c:v>6.1357774423071151E-2</c:v>
                </c:pt>
                <c:pt idx="101">
                  <c:v>6.5545925737691607E-2</c:v>
                </c:pt>
                <c:pt idx="102">
                  <c:v>7.0066936948903313E-2</c:v>
                </c:pt>
                <c:pt idx="103">
                  <c:v>7.496105425060165E-2</c:v>
                </c:pt>
                <c:pt idx="104">
                  <c:v>8.0277739889225125E-2</c:v>
                </c:pt>
                <c:pt idx="105">
                  <c:v>8.606827846313235E-2</c:v>
                </c:pt>
                <c:pt idx="106">
                  <c:v>9.2341943406757943E-2</c:v>
                </c:pt>
                <c:pt idx="107">
                  <c:v>9.8895627167045475E-2</c:v>
                </c:pt>
                <c:pt idx="108">
                  <c:v>0.10511085737727566</c:v>
                </c:pt>
                <c:pt idx="109">
                  <c:v>0.11045058573914</c:v>
                </c:pt>
                <c:pt idx="110">
                  <c:v>0.11504389282317712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031-4B2C-A555-431BA8450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877584"/>
        <c:axId val="1"/>
      </c:scatterChart>
      <c:valAx>
        <c:axId val="83787758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4895823207286"/>
              <c:y val="0.85286217969347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925925925925923E-2"/>
              <c:y val="0.386921553061997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877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901234567901"/>
          <c:y val="0.92915531335149859"/>
          <c:w val="0.43827160493827161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O-C Diagr.</a:t>
            </a:r>
          </a:p>
        </c:rich>
      </c:tx>
      <c:layout>
        <c:manualLayout>
          <c:xMode val="edge"/>
          <c:yMode val="edge"/>
          <c:x val="0.38235326621324034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77100196748771"/>
          <c:y val="0.13698630136986301"/>
          <c:w val="0.81269411272956227"/>
          <c:h val="0.663013698630137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3'!$H$21:$H$976</c:f>
              <c:numCache>
                <c:formatCode>General</c:formatCode>
                <c:ptCount val="956"/>
                <c:pt idx="0">
                  <c:v>0.17125818999920739</c:v>
                </c:pt>
                <c:pt idx="1">
                  <c:v>6.4165400035562925E-3</c:v>
                </c:pt>
                <c:pt idx="2">
                  <c:v>1.9264920003479347E-2</c:v>
                </c:pt>
                <c:pt idx="3">
                  <c:v>1.1859220001497306E-2</c:v>
                </c:pt>
                <c:pt idx="4">
                  <c:v>1.012688000628259E-2</c:v>
                </c:pt>
                <c:pt idx="5">
                  <c:v>1.3258280006994028E-2</c:v>
                </c:pt>
                <c:pt idx="6">
                  <c:v>1.1862980005389545E-2</c:v>
                </c:pt>
                <c:pt idx="7">
                  <c:v>7.4902199994539842E-3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22-4080-89DD-DEF4A93C5F6F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2.3000000000000001E-4</c:v>
                  </c:pt>
                  <c:pt idx="100">
                    <c:v>2.0000000000000001E-4</c:v>
                  </c:pt>
                  <c:pt idx="101">
                    <c:v>1E-4</c:v>
                  </c:pt>
                  <c:pt idx="102">
                    <c:v>6.9999999999999999E-4</c:v>
                  </c:pt>
                  <c:pt idx="103">
                    <c:v>2.9999999999999997E-4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2.9999999999999997E-4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4.0000000000000002E-4</c:v>
                  </c:pt>
                  <c:pt idx="111">
                    <c:v>2.0000000000000001E-4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2.9999999999999997E-4</c:v>
                  </c:pt>
                  <c:pt idx="116">
                    <c:v>8.0000000000000004E-4</c:v>
                  </c:pt>
                  <c:pt idx="117">
                    <c:v>2.0000000000000001E-4</c:v>
                  </c:pt>
                  <c:pt idx="118">
                    <c:v>2.9999999999999997E-4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2.9999999999999997E-4</c:v>
                  </c:pt>
                  <c:pt idx="122">
                    <c:v>2.0000000000000001E-4</c:v>
                  </c:pt>
                  <c:pt idx="123">
                    <c:v>4.0000000000000002E-4</c:v>
                  </c:pt>
                  <c:pt idx="124">
                    <c:v>4.0000000000000002E-4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1E-4</c:v>
                  </c:pt>
                  <c:pt idx="132">
                    <c:v>2.9999999999999997E-4</c:v>
                  </c:pt>
                  <c:pt idx="133">
                    <c:v>2.0000000000000001E-4</c:v>
                  </c:pt>
                  <c:pt idx="134">
                    <c:v>1.6000000000000001E-3</c:v>
                  </c:pt>
                  <c:pt idx="135">
                    <c:v>1.6000000000000001E-3</c:v>
                  </c:pt>
                  <c:pt idx="136">
                    <c:v>4.0000000000000001E-3</c:v>
                  </c:pt>
                  <c:pt idx="137">
                    <c:v>1.5E-3</c:v>
                  </c:pt>
                  <c:pt idx="138">
                    <c:v>6.9999999999999999E-4</c:v>
                  </c:pt>
                  <c:pt idx="139">
                    <c:v>3.0999999999999999E-3</c:v>
                  </c:pt>
                  <c:pt idx="140">
                    <c:v>1.4E-3</c:v>
                  </c:pt>
                  <c:pt idx="141">
                    <c:v>3.5000000000000001E-3</c:v>
                  </c:pt>
                  <c:pt idx="142">
                    <c:v>1.5E-3</c:v>
                  </c:pt>
                  <c:pt idx="143">
                    <c:v>3.3E-3</c:v>
                  </c:pt>
                  <c:pt idx="144">
                    <c:v>4.6000000000000001E-4</c:v>
                  </c:pt>
                  <c:pt idx="145">
                    <c:v>5.6599999999999999E-4</c:v>
                  </c:pt>
                  <c:pt idx="146">
                    <c:v>2E-3</c:v>
                  </c:pt>
                  <c:pt idx="147">
                    <c:v>2.0999999999999999E-3</c:v>
                  </c:pt>
                  <c:pt idx="148">
                    <c:v>5.9999999999999995E-4</c:v>
                  </c:pt>
                  <c:pt idx="149">
                    <c:v>1.9E-3</c:v>
                  </c:pt>
                  <c:pt idx="150">
                    <c:v>2.2000000000000001E-3</c:v>
                  </c:pt>
                </c:numCache>
              </c:numRef>
            </c:plus>
            <c:minus>
              <c:numRef>
                <c:f>'Active 3'!$D$21:$D$976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  <c:pt idx="56">
                    <c:v>4.7999999999999996E-3</c:v>
                  </c:pt>
                  <c:pt idx="57">
                    <c:v>3.5999999999999999E-3</c:v>
                  </c:pt>
                  <c:pt idx="58">
                    <c:v>1E-4</c:v>
                  </c:pt>
                  <c:pt idx="59">
                    <c:v>5.1000000000000004E-3</c:v>
                  </c:pt>
                  <c:pt idx="60">
                    <c:v>4.8999999999999998E-3</c:v>
                  </c:pt>
                  <c:pt idx="61">
                    <c:v>2.0000000000000001E-4</c:v>
                  </c:pt>
                  <c:pt idx="62">
                    <c:v>2.9999999999999997E-4</c:v>
                  </c:pt>
                  <c:pt idx="63">
                    <c:v>5.9999999999999995E-4</c:v>
                  </c:pt>
                  <c:pt idx="64">
                    <c:v>5.0000000000000001E-4</c:v>
                  </c:pt>
                  <c:pt idx="65">
                    <c:v>5.0000000000000001E-4</c:v>
                  </c:pt>
                  <c:pt idx="66">
                    <c:v>2.9999999999999997E-4</c:v>
                  </c:pt>
                  <c:pt idx="67">
                    <c:v>2.9999999999999997E-4</c:v>
                  </c:pt>
                  <c:pt idx="68">
                    <c:v>2.5999999999999999E-3</c:v>
                  </c:pt>
                  <c:pt idx="69">
                    <c:v>1.9E-3</c:v>
                  </c:pt>
                  <c:pt idx="70">
                    <c:v>2.0999999999999999E-3</c:v>
                  </c:pt>
                  <c:pt idx="71">
                    <c:v>6.9999999999999999E-4</c:v>
                  </c:pt>
                  <c:pt idx="72">
                    <c:v>3.2000000000000002E-3</c:v>
                  </c:pt>
                  <c:pt idx="73">
                    <c:v>2.0000000000000001E-4</c:v>
                  </c:pt>
                  <c:pt idx="74">
                    <c:v>0</c:v>
                  </c:pt>
                  <c:pt idx="75">
                    <c:v>1E-4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8.9999999999999998E-4</c:v>
                  </c:pt>
                  <c:pt idx="79">
                    <c:v>2.0000000000000001E-4</c:v>
                  </c:pt>
                  <c:pt idx="80">
                    <c:v>2.0000000000000001E-4</c:v>
                  </c:pt>
                  <c:pt idx="81">
                    <c:v>2.0000000000000001E-4</c:v>
                  </c:pt>
                  <c:pt idx="82">
                    <c:v>2.0000000000000001E-4</c:v>
                  </c:pt>
                  <c:pt idx="83">
                    <c:v>2.9999999999999997E-4</c:v>
                  </c:pt>
                  <c:pt idx="84">
                    <c:v>8.9999999999999998E-4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2.0000000000000001E-4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5.9999999999999995E-4</c:v>
                  </c:pt>
                  <c:pt idx="92">
                    <c:v>2.0000000000000001E-4</c:v>
                  </c:pt>
                  <c:pt idx="93">
                    <c:v>4.0000000000000002E-4</c:v>
                  </c:pt>
                  <c:pt idx="94">
                    <c:v>2.0000000000000001E-4</c:v>
                  </c:pt>
                  <c:pt idx="95">
                    <c:v>1E-4</c:v>
                  </c:pt>
                  <c:pt idx="96">
                    <c:v>2.0000000000000001E-4</c:v>
                  </c:pt>
                  <c:pt idx="97">
                    <c:v>2.0000000000000001E-4</c:v>
                  </c:pt>
                  <c:pt idx="98">
                    <c:v>2.0000000000000001E-4</c:v>
                  </c:pt>
                  <c:pt idx="99">
                    <c:v>2.3000000000000001E-4</c:v>
                  </c:pt>
                  <c:pt idx="100">
                    <c:v>2.0000000000000001E-4</c:v>
                  </c:pt>
                  <c:pt idx="101">
                    <c:v>1E-4</c:v>
                  </c:pt>
                  <c:pt idx="102">
                    <c:v>6.9999999999999999E-4</c:v>
                  </c:pt>
                  <c:pt idx="103">
                    <c:v>2.9999999999999997E-4</c:v>
                  </c:pt>
                  <c:pt idx="104">
                    <c:v>2.0000000000000001E-4</c:v>
                  </c:pt>
                  <c:pt idx="105">
                    <c:v>2.0000000000000001E-4</c:v>
                  </c:pt>
                  <c:pt idx="106">
                    <c:v>2.9999999999999997E-4</c:v>
                  </c:pt>
                  <c:pt idx="107">
                    <c:v>2.0000000000000001E-4</c:v>
                  </c:pt>
                  <c:pt idx="108">
                    <c:v>2.0000000000000001E-4</c:v>
                  </c:pt>
                  <c:pt idx="109">
                    <c:v>2.0000000000000001E-4</c:v>
                  </c:pt>
                  <c:pt idx="110">
                    <c:v>4.0000000000000002E-4</c:v>
                  </c:pt>
                  <c:pt idx="111">
                    <c:v>2.0000000000000001E-4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2.9999999999999997E-4</c:v>
                  </c:pt>
                  <c:pt idx="116">
                    <c:v>8.0000000000000004E-4</c:v>
                  </c:pt>
                  <c:pt idx="117">
                    <c:v>2.0000000000000001E-4</c:v>
                  </c:pt>
                  <c:pt idx="118">
                    <c:v>2.9999999999999997E-4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2.9999999999999997E-4</c:v>
                  </c:pt>
                  <c:pt idx="122">
                    <c:v>2.0000000000000001E-4</c:v>
                  </c:pt>
                  <c:pt idx="123">
                    <c:v>4.0000000000000002E-4</c:v>
                  </c:pt>
                  <c:pt idx="124">
                    <c:v>4.0000000000000002E-4</c:v>
                  </c:pt>
                  <c:pt idx="125">
                    <c:v>2.0000000000000001E-4</c:v>
                  </c:pt>
                  <c:pt idx="126">
                    <c:v>2.0000000000000001E-4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2.0000000000000001E-4</c:v>
                  </c:pt>
                  <c:pt idx="130">
                    <c:v>4.0000000000000002E-4</c:v>
                  </c:pt>
                  <c:pt idx="131">
                    <c:v>1E-4</c:v>
                  </c:pt>
                  <c:pt idx="132">
                    <c:v>2.9999999999999997E-4</c:v>
                  </c:pt>
                  <c:pt idx="133">
                    <c:v>2.0000000000000001E-4</c:v>
                  </c:pt>
                  <c:pt idx="134">
                    <c:v>1.6000000000000001E-3</c:v>
                  </c:pt>
                  <c:pt idx="135">
                    <c:v>1.6000000000000001E-3</c:v>
                  </c:pt>
                  <c:pt idx="136">
                    <c:v>4.0000000000000001E-3</c:v>
                  </c:pt>
                  <c:pt idx="137">
                    <c:v>1.5E-3</c:v>
                  </c:pt>
                  <c:pt idx="138">
                    <c:v>6.9999999999999999E-4</c:v>
                  </c:pt>
                  <c:pt idx="139">
                    <c:v>3.0999999999999999E-3</c:v>
                  </c:pt>
                  <c:pt idx="140">
                    <c:v>1.4E-3</c:v>
                  </c:pt>
                  <c:pt idx="141">
                    <c:v>3.5000000000000001E-3</c:v>
                  </c:pt>
                  <c:pt idx="142">
                    <c:v>1.5E-3</c:v>
                  </c:pt>
                  <c:pt idx="143">
                    <c:v>3.3E-3</c:v>
                  </c:pt>
                  <c:pt idx="144">
                    <c:v>4.6000000000000001E-4</c:v>
                  </c:pt>
                  <c:pt idx="145">
                    <c:v>5.6599999999999999E-4</c:v>
                  </c:pt>
                  <c:pt idx="146">
                    <c:v>2E-3</c:v>
                  </c:pt>
                  <c:pt idx="147">
                    <c:v>2.0999999999999999E-3</c:v>
                  </c:pt>
                  <c:pt idx="148">
                    <c:v>5.9999999999999995E-4</c:v>
                  </c:pt>
                  <c:pt idx="149">
                    <c:v>1.9E-3</c:v>
                  </c:pt>
                  <c:pt idx="150">
                    <c:v>2.2000000000000001E-3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3'!$I$21:$I$976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22-4080-89DD-DEF4A93C5F6F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'Active 3'!$D$21:$D$34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3'!$J$21:$J$976</c:f>
              <c:numCache>
                <c:formatCode>General</c:formatCode>
                <c:ptCount val="956"/>
                <c:pt idx="9">
                  <c:v>3.9664500072831288E-3</c:v>
                </c:pt>
                <c:pt idx="10">
                  <c:v>2.4657999965711497E-3</c:v>
                </c:pt>
                <c:pt idx="11">
                  <c:v>1.7322500061709434E-3</c:v>
                </c:pt>
                <c:pt idx="12">
                  <c:v>1.5542300025117584E-3</c:v>
                </c:pt>
                <c:pt idx="13">
                  <c:v>2.3206800033221953E-3</c:v>
                </c:pt>
                <c:pt idx="14">
                  <c:v>-2.2454899954027496E-3</c:v>
                </c:pt>
                <c:pt idx="15">
                  <c:v>-5.4639999871142209E-4</c:v>
                </c:pt>
                <c:pt idx="16">
                  <c:v>-1.279949996387586E-3</c:v>
                </c:pt>
                <c:pt idx="17">
                  <c:v>3.8051999581512064E-4</c:v>
                </c:pt>
                <c:pt idx="18">
                  <c:v>-1.0861899936571717E-3</c:v>
                </c:pt>
                <c:pt idx="19">
                  <c:v>1.1802599983639084E-3</c:v>
                </c:pt>
                <c:pt idx="20">
                  <c:v>-1.453289994969964E-3</c:v>
                </c:pt>
                <c:pt idx="21">
                  <c:v>-1.7059499950846657E-3</c:v>
                </c:pt>
                <c:pt idx="22">
                  <c:v>-2.7062099979957566E-3</c:v>
                </c:pt>
                <c:pt idx="23">
                  <c:v>-1.9739999988814816E-3</c:v>
                </c:pt>
                <c:pt idx="24">
                  <c:v>-2.8075500013073906E-3</c:v>
                </c:pt>
                <c:pt idx="25">
                  <c:v>8.579800050938502E-4</c:v>
                </c:pt>
                <c:pt idx="26">
                  <c:v>1.6908800025703385E-3</c:v>
                </c:pt>
                <c:pt idx="27">
                  <c:v>4.902299988316372E-4</c:v>
                </c:pt>
                <c:pt idx="28">
                  <c:v>3.1582740004523657E-2</c:v>
                </c:pt>
                <c:pt idx="29">
                  <c:v>3.0725700002221856E-2</c:v>
                </c:pt>
                <c:pt idx="30">
                  <c:v>3.3481489997939207E-2</c:v>
                </c:pt>
                <c:pt idx="31">
                  <c:v>3.3732900003087707E-2</c:v>
                </c:pt>
                <c:pt idx="32">
                  <c:v>3.5526409999874886E-2</c:v>
                </c:pt>
                <c:pt idx="33">
                  <c:v>3.8452070002676919E-2</c:v>
                </c:pt>
                <c:pt idx="35">
                  <c:v>4.3209980001847725E-2</c:v>
                </c:pt>
                <c:pt idx="37">
                  <c:v>4.508868000266375E-2</c:v>
                </c:pt>
                <c:pt idx="38">
                  <c:v>4.645617999631213E-2</c:v>
                </c:pt>
                <c:pt idx="39">
                  <c:v>4.7507170005701482E-2</c:v>
                </c:pt>
                <c:pt idx="40">
                  <c:v>4.5240460000059102E-2</c:v>
                </c:pt>
                <c:pt idx="41">
                  <c:v>4.6773360001679976E-2</c:v>
                </c:pt>
                <c:pt idx="42">
                  <c:v>4.560625999874901E-2</c:v>
                </c:pt>
                <c:pt idx="43">
                  <c:v>4.651354999805335E-2</c:v>
                </c:pt>
                <c:pt idx="47">
                  <c:v>5.1119700001436286E-2</c:v>
                </c:pt>
                <c:pt idx="48">
                  <c:v>4.9899680001544766E-2</c:v>
                </c:pt>
                <c:pt idx="49">
                  <c:v>5.2032970001164358E-2</c:v>
                </c:pt>
                <c:pt idx="51">
                  <c:v>5.3854559999308549E-2</c:v>
                </c:pt>
                <c:pt idx="54">
                  <c:v>5.2532860005158E-2</c:v>
                </c:pt>
                <c:pt idx="56">
                  <c:v>5.3498399996897206E-2</c:v>
                </c:pt>
                <c:pt idx="57">
                  <c:v>5.4761080005846452E-2</c:v>
                </c:pt>
                <c:pt idx="59">
                  <c:v>5.5094370000006165E-2</c:v>
                </c:pt>
                <c:pt idx="60">
                  <c:v>5.5693719994451385E-2</c:v>
                </c:pt>
                <c:pt idx="63">
                  <c:v>5.6049509999866132E-2</c:v>
                </c:pt>
                <c:pt idx="64">
                  <c:v>5.7682799997564871E-2</c:v>
                </c:pt>
                <c:pt idx="65">
                  <c:v>5.3542360001301859E-2</c:v>
                </c:pt>
                <c:pt idx="66">
                  <c:v>5.5270320001000073E-2</c:v>
                </c:pt>
                <c:pt idx="68">
                  <c:v>6.0380220005754381E-2</c:v>
                </c:pt>
                <c:pt idx="69">
                  <c:v>5.8737309998832643E-2</c:v>
                </c:pt>
                <c:pt idx="70">
                  <c:v>6.0070599996834062E-2</c:v>
                </c:pt>
                <c:pt idx="71">
                  <c:v>6.3390260002051946E-2</c:v>
                </c:pt>
                <c:pt idx="72">
                  <c:v>6.3623549998737872E-2</c:v>
                </c:pt>
                <c:pt idx="73">
                  <c:v>6.7659200001799036E-2</c:v>
                </c:pt>
                <c:pt idx="74">
                  <c:v>6.7214729999250267E-2</c:v>
                </c:pt>
                <c:pt idx="77">
                  <c:v>7.6560160006920341E-2</c:v>
                </c:pt>
                <c:pt idx="78">
                  <c:v>7.5856390001717955E-2</c:v>
                </c:pt>
                <c:pt idx="84">
                  <c:v>8.6436930003401358E-2</c:v>
                </c:pt>
                <c:pt idx="85">
                  <c:v>8.6859820003155619E-2</c:v>
                </c:pt>
                <c:pt idx="86">
                  <c:v>8.6493110000446904E-2</c:v>
                </c:pt>
                <c:pt idx="87">
                  <c:v>8.6825360005605035E-2</c:v>
                </c:pt>
                <c:pt idx="89">
                  <c:v>8.7148899998283014E-2</c:v>
                </c:pt>
                <c:pt idx="90">
                  <c:v>8.6182190003455617E-2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22-4080-89DD-DEF4A93C5F6F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3'!$K$21:$K$976</c:f>
              <c:numCache>
                <c:formatCode>General</c:formatCode>
                <c:ptCount val="956"/>
                <c:pt idx="34">
                  <c:v>3.9189950002764817E-2</c:v>
                </c:pt>
                <c:pt idx="36">
                  <c:v>4.4917883205926046E-2</c:v>
                </c:pt>
                <c:pt idx="44">
                  <c:v>4.9350240005878732E-2</c:v>
                </c:pt>
                <c:pt idx="45">
                  <c:v>4.9566240006242879E-2</c:v>
                </c:pt>
                <c:pt idx="46">
                  <c:v>5.0253510002221446E-2</c:v>
                </c:pt>
                <c:pt idx="50">
                  <c:v>5.1294349999807309E-2</c:v>
                </c:pt>
                <c:pt idx="52">
                  <c:v>5.5342870000458788E-2</c:v>
                </c:pt>
                <c:pt idx="53">
                  <c:v>5.4733509998186491E-2</c:v>
                </c:pt>
                <c:pt idx="55">
                  <c:v>5.5166149999422487E-2</c:v>
                </c:pt>
                <c:pt idx="58">
                  <c:v>5.5261080000491347E-2</c:v>
                </c:pt>
                <c:pt idx="61">
                  <c:v>5.5525969997688662E-2</c:v>
                </c:pt>
                <c:pt idx="62">
                  <c:v>5.6859259995690081E-2</c:v>
                </c:pt>
                <c:pt idx="67">
                  <c:v>5.8285549996071495E-2</c:v>
                </c:pt>
                <c:pt idx="75">
                  <c:v>6.8129560000670608E-2</c:v>
                </c:pt>
                <c:pt idx="76">
                  <c:v>7.0396830000390764E-2</c:v>
                </c:pt>
                <c:pt idx="79">
                  <c:v>7.5539720004599076E-2</c:v>
                </c:pt>
                <c:pt idx="80">
                  <c:v>7.7428360003978014E-2</c:v>
                </c:pt>
                <c:pt idx="81">
                  <c:v>7.7428360003978014E-2</c:v>
                </c:pt>
                <c:pt idx="82">
                  <c:v>8.0416169999807607E-2</c:v>
                </c:pt>
                <c:pt idx="83">
                  <c:v>8.2516169997688849E-2</c:v>
                </c:pt>
                <c:pt idx="88">
                  <c:v>8.6614710002322681E-2</c:v>
                </c:pt>
                <c:pt idx="91">
                  <c:v>9.0968659998907242E-2</c:v>
                </c:pt>
                <c:pt idx="92">
                  <c:v>9.3898209997860249E-2</c:v>
                </c:pt>
                <c:pt idx="93">
                  <c:v>9.7459229997184593E-2</c:v>
                </c:pt>
                <c:pt idx="94">
                  <c:v>9.7599229993647896E-2</c:v>
                </c:pt>
                <c:pt idx="95">
                  <c:v>9.9099229999410454E-2</c:v>
                </c:pt>
                <c:pt idx="96">
                  <c:v>9.8678579997795168E-2</c:v>
                </c:pt>
                <c:pt idx="97">
                  <c:v>9.9148579996835906E-2</c:v>
                </c:pt>
                <c:pt idx="98">
                  <c:v>9.9208580002596136E-2</c:v>
                </c:pt>
                <c:pt idx="99">
                  <c:v>9.8291479996987619E-2</c:v>
                </c:pt>
                <c:pt idx="100">
                  <c:v>9.8831479997897986E-2</c:v>
                </c:pt>
                <c:pt idx="101">
                  <c:v>9.9121480001485907E-2</c:v>
                </c:pt>
                <c:pt idx="102">
                  <c:v>9.852256000158377E-2</c:v>
                </c:pt>
                <c:pt idx="103">
                  <c:v>9.86025599995628E-2</c:v>
                </c:pt>
                <c:pt idx="104">
                  <c:v>9.8792559998400975E-2</c:v>
                </c:pt>
                <c:pt idx="105">
                  <c:v>9.7089010007039178E-2</c:v>
                </c:pt>
                <c:pt idx="106">
                  <c:v>9.7189010004512966E-2</c:v>
                </c:pt>
                <c:pt idx="107">
                  <c:v>9.7859010005777236E-2</c:v>
                </c:pt>
                <c:pt idx="108">
                  <c:v>9.7884810005780309E-2</c:v>
                </c:pt>
                <c:pt idx="109">
                  <c:v>9.9748739994538482E-2</c:v>
                </c:pt>
                <c:pt idx="110">
                  <c:v>0.10056873999565141</c:v>
                </c:pt>
                <c:pt idx="111">
                  <c:v>9.8920989999896847E-2</c:v>
                </c:pt>
                <c:pt idx="112">
                  <c:v>9.9450989997421857E-2</c:v>
                </c:pt>
                <c:pt idx="113">
                  <c:v>9.9529210005130153E-2</c:v>
                </c:pt>
                <c:pt idx="114">
                  <c:v>9.9639210005989298E-2</c:v>
                </c:pt>
                <c:pt idx="115">
                  <c:v>0.10667216000001645</c:v>
                </c:pt>
                <c:pt idx="116">
                  <c:v>0.10733215999789536</c:v>
                </c:pt>
                <c:pt idx="117">
                  <c:v>0.10739215999637963</c:v>
                </c:pt>
                <c:pt idx="118">
                  <c:v>0.10652861000562552</c:v>
                </c:pt>
                <c:pt idx="119">
                  <c:v>0.10691861000668723</c:v>
                </c:pt>
                <c:pt idx="120">
                  <c:v>0.1077386100005242</c:v>
                </c:pt>
                <c:pt idx="121">
                  <c:v>0.10604189999867231</c:v>
                </c:pt>
                <c:pt idx="122">
                  <c:v>0.10687190000317059</c:v>
                </c:pt>
                <c:pt idx="123">
                  <c:v>0.10691190000216011</c:v>
                </c:pt>
                <c:pt idx="124">
                  <c:v>0.11075664999953005</c:v>
                </c:pt>
                <c:pt idx="125">
                  <c:v>0.11109599999326747</c:v>
                </c:pt>
                <c:pt idx="126">
                  <c:v>0.11175599999842234</c:v>
                </c:pt>
                <c:pt idx="127">
                  <c:v>0.11039534999872558</c:v>
                </c:pt>
                <c:pt idx="128">
                  <c:v>0.11104535000049509</c:v>
                </c:pt>
                <c:pt idx="129">
                  <c:v>0.11125378999713575</c:v>
                </c:pt>
                <c:pt idx="130">
                  <c:v>0.11128379000001587</c:v>
                </c:pt>
                <c:pt idx="131">
                  <c:v>0.11210578000464011</c:v>
                </c:pt>
                <c:pt idx="132">
                  <c:v>0.11135620999993989</c:v>
                </c:pt>
                <c:pt idx="133">
                  <c:v>0.11162621000403306</c:v>
                </c:pt>
                <c:pt idx="134">
                  <c:v>0.11232637000648538</c:v>
                </c:pt>
                <c:pt idx="135">
                  <c:v>0.12644475000706734</c:v>
                </c:pt>
                <c:pt idx="136">
                  <c:v>0.12487608999799704</c:v>
                </c:pt>
                <c:pt idx="137">
                  <c:v>0.12430938000761671</c:v>
                </c:pt>
                <c:pt idx="138">
                  <c:v>0.12590782000188483</c:v>
                </c:pt>
                <c:pt idx="139">
                  <c:v>0.12653915999544552</c:v>
                </c:pt>
                <c:pt idx="140">
                  <c:v>0.12713785999949323</c:v>
                </c:pt>
                <c:pt idx="141">
                  <c:v>0.12627115000213962</c:v>
                </c:pt>
                <c:pt idx="142">
                  <c:v>0.12716608000482665</c:v>
                </c:pt>
                <c:pt idx="143">
                  <c:v>0.12809936999838101</c:v>
                </c:pt>
                <c:pt idx="144">
                  <c:v>0.14485808008612366</c:v>
                </c:pt>
                <c:pt idx="145">
                  <c:v>0.14601707983092638</c:v>
                </c:pt>
                <c:pt idx="146">
                  <c:v>0.15388801999506541</c:v>
                </c:pt>
                <c:pt idx="147">
                  <c:v>0.15525447000254644</c:v>
                </c:pt>
                <c:pt idx="148">
                  <c:v>0.15725173999817343</c:v>
                </c:pt>
                <c:pt idx="149">
                  <c:v>0.15514445999724558</c:v>
                </c:pt>
                <c:pt idx="150">
                  <c:v>0.15391000000090571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22-4080-89DD-DEF4A93C5F6F}"/>
            </c:ext>
          </c:extLst>
        </c:ser>
        <c:ser>
          <c:idx val="8"/>
          <c:order val="4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0.22418383992230168</c:v>
                </c:pt>
                <c:pt idx="1">
                  <c:v>0.21643833700316145</c:v>
                </c:pt>
                <c:pt idx="2">
                  <c:v>0.20877281328486216</c:v>
                </c:pt>
                <c:pt idx="3">
                  <c:v>0.20122258397547962</c:v>
                </c:pt>
                <c:pt idx="4">
                  <c:v>0.19381014718166686</c:v>
                </c:pt>
                <c:pt idx="5">
                  <c:v>0.18655129729532696</c:v>
                </c:pt>
                <c:pt idx="6">
                  <c:v>0.17945864039531728</c:v>
                </c:pt>
                <c:pt idx="7">
                  <c:v>0.17254293911851015</c:v>
                </c:pt>
                <c:pt idx="8">
                  <c:v>0.16581319449758083</c:v>
                </c:pt>
                <c:pt idx="9">
                  <c:v>0.15927685768509975</c:v>
                </c:pt>
                <c:pt idx="10">
                  <c:v>0.1529409189240096</c:v>
                </c:pt>
                <c:pt idx="11">
                  <c:v>0.14681345878981006</c:v>
                </c:pt>
                <c:pt idx="12">
                  <c:v>0.14090470675680772</c:v>
                </c:pt>
                <c:pt idx="13">
                  <c:v>0.13522716929707379</c:v>
                </c:pt>
                <c:pt idx="14">
                  <c:v>0.12979538056873544</c:v>
                </c:pt>
                <c:pt idx="15">
                  <c:v>0.12462626771547382</c:v>
                </c:pt>
                <c:pt idx="16">
                  <c:v>0.11974053992085407</c:v>
                </c:pt>
                <c:pt idx="17">
                  <c:v>0.11516459702837922</c:v>
                </c:pt>
                <c:pt idx="18">
                  <c:v>0.11093236593318673</c:v>
                </c:pt>
                <c:pt idx="19">
                  <c:v>0.10708688949633476</c:v>
                </c:pt>
                <c:pt idx="20">
                  <c:v>0.10367965987230177</c:v>
                </c:pt>
                <c:pt idx="21">
                  <c:v>0.10075744025145601</c:v>
                </c:pt>
                <c:pt idx="22">
                  <c:v>9.82933536764838E-2</c:v>
                </c:pt>
                <c:pt idx="23">
                  <c:v>9.5968437135273157E-2</c:v>
                </c:pt>
                <c:pt idx="24">
                  <c:v>9.3095048358005E-2</c:v>
                </c:pt>
                <c:pt idx="25">
                  <c:v>8.9320923497853047E-2</c:v>
                </c:pt>
                <c:pt idx="26">
                  <c:v>8.4908479705263232E-2</c:v>
                </c:pt>
                <c:pt idx="27">
                  <c:v>8.0194825560884128E-2</c:v>
                </c:pt>
                <c:pt idx="28">
                  <c:v>7.5383645278229744E-2</c:v>
                </c:pt>
                <c:pt idx="29">
                  <c:v>7.0585717651628507E-2</c:v>
                </c:pt>
                <c:pt idx="30">
                  <c:v>6.5863278375459827E-2</c:v>
                </c:pt>
                <c:pt idx="31">
                  <c:v>6.1253367238272918E-2</c:v>
                </c:pt>
                <c:pt idx="32">
                  <c:v>5.6779418105590576E-2</c:v>
                </c:pt>
                <c:pt idx="33">
                  <c:v>5.2457688677593657E-2</c:v>
                </c:pt>
                <c:pt idx="34">
                  <c:v>4.83010067034471E-2</c:v>
                </c:pt>
                <c:pt idx="35">
                  <c:v>4.4320302155679329E-2</c:v>
                </c:pt>
                <c:pt idx="36">
                  <c:v>4.0524750819060359E-2</c:v>
                </c:pt>
                <c:pt idx="37">
                  <c:v>3.692192198479366E-2</c:v>
                </c:pt>
                <c:pt idx="38">
                  <c:v>3.3518782665243385E-2</c:v>
                </c:pt>
                <c:pt idx="39">
                  <c:v>3.0323245460622504E-2</c:v>
                </c:pt>
                <c:pt idx="40">
                  <c:v>2.7345309922942779E-2</c:v>
                </c:pt>
                <c:pt idx="41">
                  <c:v>2.4597272280769755E-2</c:v>
                </c:pt>
                <c:pt idx="42">
                  <c:v>2.2093468311992645E-2</c:v>
                </c:pt>
                <c:pt idx="43">
                  <c:v>1.9850544416604967E-2</c:v>
                </c:pt>
                <c:pt idx="44">
                  <c:v>1.7888757292534037E-2</c:v>
                </c:pt>
                <c:pt idx="45">
                  <c:v>1.623386545330769E-2</c:v>
                </c:pt>
                <c:pt idx="46">
                  <c:v>1.4918981550610243E-2</c:v>
                </c:pt>
                <c:pt idx="47">
                  <c:v>1.3986211499431469E-2</c:v>
                </c:pt>
                <c:pt idx="48">
                  <c:v>1.3486448660039844E-2</c:v>
                </c:pt>
                <c:pt idx="49">
                  <c:v>1.3468415276134332E-2</c:v>
                </c:pt>
                <c:pt idx="50">
                  <c:v>1.3919195044547656E-2</c:v>
                </c:pt>
                <c:pt idx="51">
                  <c:v>1.4560814201437686E-2</c:v>
                </c:pt>
                <c:pt idx="52">
                  <c:v>1.4721671340657019E-2</c:v>
                </c:pt>
                <c:pt idx="53">
                  <c:v>1.3982837604248406E-2</c:v>
                </c:pt>
                <c:pt idx="54">
                  <c:v>1.2568798663441679E-2</c:v>
                </c:pt>
                <c:pt idx="55">
                  <c:v>1.0826392508057597E-2</c:v>
                </c:pt>
                <c:pt idx="56">
                  <c:v>8.9715458143040626E-3</c:v>
                </c:pt>
                <c:pt idx="57">
                  <c:v>7.1217730529871161E-3</c:v>
                </c:pt>
                <c:pt idx="58">
                  <c:v>5.3427650390786927E-3</c:v>
                </c:pt>
                <c:pt idx="59">
                  <c:v>3.6733919686695992E-3</c:v>
                </c:pt>
                <c:pt idx="60">
                  <c:v>2.1380834729415148E-3</c:v>
                </c:pt>
                <c:pt idx="61">
                  <c:v>7.5359641975489234E-4</c:v>
                </c:pt>
                <c:pt idx="62">
                  <c:v>-4.6700573192371146E-4</c:v>
                </c:pt>
                <c:pt idx="63">
                  <c:v>-1.5126255529033792E-3</c:v>
                </c:pt>
                <c:pt idx="64">
                  <c:v>-2.3739118413410964E-3</c:v>
                </c:pt>
                <c:pt idx="65">
                  <c:v>-3.043167218161477E-3</c:v>
                </c:pt>
                <c:pt idx="66">
                  <c:v>-3.5134321703096357E-3</c:v>
                </c:pt>
                <c:pt idx="67">
                  <c:v>-3.776950639351258E-3</c:v>
                </c:pt>
                <c:pt idx="68">
                  <c:v>-3.8239514087154963E-3</c:v>
                </c:pt>
                <c:pt idx="69">
                  <c:v>-3.6423518788422015E-3</c:v>
                </c:pt>
                <c:pt idx="70">
                  <c:v>-3.2180125102834502E-3</c:v>
                </c:pt>
                <c:pt idx="71">
                  <c:v>-2.5345547344185447E-3</c:v>
                </c:pt>
                <c:pt idx="72">
                  <c:v>-1.572155571601579E-3</c:v>
                </c:pt>
                <c:pt idx="73">
                  <c:v>-3.0568012425045282E-4</c:v>
                </c:pt>
                <c:pt idx="74">
                  <c:v>1.2971864629546361E-3</c:v>
                </c:pt>
                <c:pt idx="75">
                  <c:v>3.2776168871070021E-3</c:v>
                </c:pt>
                <c:pt idx="76">
                  <c:v>5.6858227657863754E-3</c:v>
                </c:pt>
                <c:pt idx="77">
                  <c:v>8.5720101825005838E-3</c:v>
                </c:pt>
                <c:pt idx="78">
                  <c:v>1.1935243134952403E-2</c:v>
                </c:pt>
                <c:pt idx="79">
                  <c:v>1.5536282195835643E-2</c:v>
                </c:pt>
                <c:pt idx="80">
                  <c:v>1.8726927613480979E-2</c:v>
                </c:pt>
                <c:pt idx="81">
                  <c:v>2.1026189724333181E-2</c:v>
                </c:pt>
                <c:pt idx="82">
                  <c:v>2.2614027104826587E-2</c:v>
                </c:pt>
                <c:pt idx="83">
                  <c:v>2.3844888286432601E-2</c:v>
                </c:pt>
                <c:pt idx="84">
                  <c:v>2.494746555464495E-2</c:v>
                </c:pt>
                <c:pt idx="85">
                  <c:v>2.604645909101342E-2</c:v>
                </c:pt>
                <c:pt idx="86">
                  <c:v>2.7211246138898543E-2</c:v>
                </c:pt>
                <c:pt idx="87">
                  <c:v>2.8482640355373574E-2</c:v>
                </c:pt>
                <c:pt idx="88">
                  <c:v>2.9886130079035782E-2</c:v>
                </c:pt>
                <c:pt idx="89">
                  <c:v>3.1439009410445841E-2</c:v>
                </c:pt>
                <c:pt idx="90">
                  <c:v>3.315459352191915E-2</c:v>
                </c:pt>
                <c:pt idx="91">
                  <c:v>3.5044148164447064E-2</c:v>
                </c:pt>
                <c:pt idx="92">
                  <c:v>3.7117199999887739E-2</c:v>
                </c:pt>
                <c:pt idx="93">
                  <c:v>3.938158350019999E-2</c:v>
                </c:pt>
                <c:pt idx="94">
                  <c:v>4.1844266268347627E-2</c:v>
                </c:pt>
                <c:pt idx="95">
                  <c:v>4.4512860070466433E-2</c:v>
                </c:pt>
                <c:pt idx="96">
                  <c:v>4.7396910290078614E-2</c:v>
                </c:pt>
                <c:pt idx="97">
                  <c:v>5.0508282545905378E-2</c:v>
                </c:pt>
                <c:pt idx="98">
                  <c:v>5.3860921345616507E-2</c:v>
                </c:pt>
                <c:pt idx="99">
                  <c:v>5.7470949359943797E-2</c:v>
                </c:pt>
                <c:pt idx="100">
                  <c:v>6.1357774423071151E-2</c:v>
                </c:pt>
                <c:pt idx="101">
                  <c:v>6.5545925737691607E-2</c:v>
                </c:pt>
                <c:pt idx="102">
                  <c:v>7.0066936948903313E-2</c:v>
                </c:pt>
                <c:pt idx="103">
                  <c:v>7.496105425060165E-2</c:v>
                </c:pt>
                <c:pt idx="104">
                  <c:v>8.0277739889225125E-2</c:v>
                </c:pt>
                <c:pt idx="105">
                  <c:v>8.606827846313235E-2</c:v>
                </c:pt>
                <c:pt idx="106">
                  <c:v>9.2341943406757943E-2</c:v>
                </c:pt>
                <c:pt idx="107">
                  <c:v>9.8895627167045475E-2</c:v>
                </c:pt>
                <c:pt idx="108">
                  <c:v>0.10511085737727566</c:v>
                </c:pt>
                <c:pt idx="109">
                  <c:v>0.11045058573914</c:v>
                </c:pt>
                <c:pt idx="110">
                  <c:v>0.11504389282317712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22-4080-89DD-DEF4A93C5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506136"/>
        <c:axId val="1"/>
      </c:scatterChart>
      <c:valAx>
        <c:axId val="76650613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2013927825584"/>
              <c:y val="0.8520547945205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8359133126935E-2"/>
              <c:y val="0.3863013698630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6506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26934984520123"/>
          <c:y val="0.92876712328767119"/>
          <c:w val="0.43962848297213625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residuals from Quadratic fit</a:t>
            </a:r>
          </a:p>
        </c:rich>
      </c:tx>
      <c:layout>
        <c:manualLayout>
          <c:xMode val="edge"/>
          <c:yMode val="edge"/>
          <c:x val="0.2839511033343054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051592115753"/>
          <c:y val="0.1362399632790724"/>
          <c:w val="0.80401355736032343"/>
          <c:h val="0.664851020801873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3'!$AC$21:$AC$976</c:f>
              <c:numCache>
                <c:formatCode>General</c:formatCode>
                <c:ptCount val="956"/>
                <c:pt idx="0">
                  <c:v>-1.7207213830714163E-3</c:v>
                </c:pt>
                <c:pt idx="1">
                  <c:v>-1.2920621673584001E-2</c:v>
                </c:pt>
                <c:pt idx="2">
                  <c:v>3.3872150321210409E-4</c:v>
                </c:pt>
                <c:pt idx="3">
                  <c:v>-5.4865474523278675E-3</c:v>
                </c:pt>
                <c:pt idx="4">
                  <c:v>-4.5182002141426134E-3</c:v>
                </c:pt>
                <c:pt idx="5">
                  <c:v>2.2618885968835947E-3</c:v>
                </c:pt>
                <c:pt idx="6">
                  <c:v>1.8718532013231731E-3</c:v>
                </c:pt>
                <c:pt idx="7">
                  <c:v>4.7348908104953638E-3</c:v>
                </c:pt>
                <c:pt idx="8">
                  <c:v>-2.1948979856164039E-3</c:v>
                </c:pt>
                <c:pt idx="9">
                  <c:v>1.7727608438550392E-3</c:v>
                </c:pt>
                <c:pt idx="10">
                  <c:v>2.757333589104953E-4</c:v>
                </c:pt>
                <c:pt idx="11">
                  <c:v>-4.5661043649973532E-4</c:v>
                </c:pt>
                <c:pt idx="12">
                  <c:v>-5.723447378470658E-4</c:v>
                </c:pt>
                <c:pt idx="13">
                  <c:v>1.9527638485552666E-4</c:v>
                </c:pt>
                <c:pt idx="14">
                  <c:v>-4.0439628540754084E-3</c:v>
                </c:pt>
                <c:pt idx="15">
                  <c:v>-2.3408037813797159E-3</c:v>
                </c:pt>
                <c:pt idx="16">
                  <c:v>-3.0733866591147129E-3</c:v>
                </c:pt>
                <c:pt idx="17">
                  <c:v>-1.3855350467228222E-3</c:v>
                </c:pt>
                <c:pt idx="18">
                  <c:v>-2.8520554479164557E-3</c:v>
                </c:pt>
                <c:pt idx="19">
                  <c:v>-5.8465790858183079E-4</c:v>
                </c:pt>
                <c:pt idx="20">
                  <c:v>-3.2172610114017432E-3</c:v>
                </c:pt>
                <c:pt idx="21">
                  <c:v>-3.3881006298562633E-3</c:v>
                </c:pt>
                <c:pt idx="22">
                  <c:v>-4.3872955349535938E-3</c:v>
                </c:pt>
                <c:pt idx="23">
                  <c:v>-3.0563911048333186E-3</c:v>
                </c:pt>
                <c:pt idx="24">
                  <c:v>-3.8899670682900362E-3</c:v>
                </c:pt>
                <c:pt idx="25">
                  <c:v>-1.3987593575073651E-3</c:v>
                </c:pt>
                <c:pt idx="26">
                  <c:v>-5.6834524999325401E-4</c:v>
                </c:pt>
                <c:pt idx="27">
                  <c:v>-1.7727290146724063E-3</c:v>
                </c:pt>
                <c:pt idx="28">
                  <c:v>5.6429741557124623E-3</c:v>
                </c:pt>
                <c:pt idx="29">
                  <c:v>4.7168583112620205E-4</c:v>
                </c:pt>
                <c:pt idx="30">
                  <c:v>2.915892498901982E-3</c:v>
                </c:pt>
                <c:pt idx="31">
                  <c:v>-1.2551072217908826E-3</c:v>
                </c:pt>
                <c:pt idx="32">
                  <c:v>-6.9932809659931094E-4</c:v>
                </c:pt>
                <c:pt idx="33">
                  <c:v>-2.3346048980052159E-3</c:v>
                </c:pt>
                <c:pt idx="34">
                  <c:v>-6.005463282639914E-3</c:v>
                </c:pt>
                <c:pt idx="35">
                  <c:v>-2.4540680701162151E-3</c:v>
                </c:pt>
                <c:pt idx="36">
                  <c:v>-3.1814765400566339E-3</c:v>
                </c:pt>
                <c:pt idx="37">
                  <c:v>-3.736476941309845E-3</c:v>
                </c:pt>
                <c:pt idx="38">
                  <c:v>-3.5642628568469739E-3</c:v>
                </c:pt>
                <c:pt idx="39">
                  <c:v>-4.3437096517325649E-3</c:v>
                </c:pt>
                <c:pt idx="40">
                  <c:v>-6.6120529506634995E-3</c:v>
                </c:pt>
                <c:pt idx="41">
                  <c:v>-5.0954873268872214E-3</c:v>
                </c:pt>
                <c:pt idx="42">
                  <c:v>-6.2789243348611301E-3</c:v>
                </c:pt>
                <c:pt idx="43">
                  <c:v>-6.3583120192827261E-3</c:v>
                </c:pt>
                <c:pt idx="44">
                  <c:v>-5.9597578191965678E-3</c:v>
                </c:pt>
                <c:pt idx="45">
                  <c:v>-6.4210614550839207E-3</c:v>
                </c:pt>
                <c:pt idx="46">
                  <c:v>-7.5541545595086135E-3</c:v>
                </c:pt>
                <c:pt idx="47">
                  <c:v>-6.7069569964108566E-3</c:v>
                </c:pt>
                <c:pt idx="48">
                  <c:v>-8.7275298689407158E-3</c:v>
                </c:pt>
                <c:pt idx="49">
                  <c:v>-6.595978749710886E-3</c:v>
                </c:pt>
                <c:pt idx="50">
                  <c:v>-7.5469392773121896E-3</c:v>
                </c:pt>
                <c:pt idx="51">
                  <c:v>-5.2465936174161606E-3</c:v>
                </c:pt>
                <c:pt idx="52">
                  <c:v>-5.5865719445185869E-3</c:v>
                </c:pt>
                <c:pt idx="53">
                  <c:v>-6.5795797416043147E-3</c:v>
                </c:pt>
                <c:pt idx="54">
                  <c:v>-8.8069174588171761E-3</c:v>
                </c:pt>
                <c:pt idx="55">
                  <c:v>-6.1754068563408399E-3</c:v>
                </c:pt>
                <c:pt idx="56">
                  <c:v>-7.8876501919646833E-3</c:v>
                </c:pt>
                <c:pt idx="57">
                  <c:v>-6.7888470446327287E-3</c:v>
                </c:pt>
                <c:pt idx="58">
                  <c:v>-6.2888470499878335E-3</c:v>
                </c:pt>
                <c:pt idx="59">
                  <c:v>-6.4573395423552088E-3</c:v>
                </c:pt>
                <c:pt idx="60">
                  <c:v>-5.8847300787809656E-3</c:v>
                </c:pt>
                <c:pt idx="61">
                  <c:v>-6.0970607629870083E-3</c:v>
                </c:pt>
                <c:pt idx="62">
                  <c:v>-4.7655543340191162E-3</c:v>
                </c:pt>
                <c:pt idx="63">
                  <c:v>-5.9772753275619192E-3</c:v>
                </c:pt>
                <c:pt idx="64">
                  <c:v>-4.3457748363649393E-3</c:v>
                </c:pt>
                <c:pt idx="65">
                  <c:v>-8.7800493588521059E-3</c:v>
                </c:pt>
                <c:pt idx="66">
                  <c:v>-7.2747260402977326E-3</c:v>
                </c:pt>
                <c:pt idx="67">
                  <c:v>-6.4111452954715292E-3</c:v>
                </c:pt>
                <c:pt idx="68">
                  <c:v>-4.5415513302363986E-3</c:v>
                </c:pt>
                <c:pt idx="69">
                  <c:v>-6.5898649131804488E-3</c:v>
                </c:pt>
                <c:pt idx="70">
                  <c:v>-5.2584122366905461E-3</c:v>
                </c:pt>
                <c:pt idx="71">
                  <c:v>-5.3903232223877495E-3</c:v>
                </c:pt>
                <c:pt idx="72">
                  <c:v>-5.15891928174253E-3</c:v>
                </c:pt>
                <c:pt idx="73">
                  <c:v>-3.9530498233552314E-3</c:v>
                </c:pt>
                <c:pt idx="74">
                  <c:v>-4.8931337945293252E-3</c:v>
                </c:pt>
                <c:pt idx="75">
                  <c:v>-4.8055923982770476E-3</c:v>
                </c:pt>
                <c:pt idx="76">
                  <c:v>-4.6186311164586186E-3</c:v>
                </c:pt>
                <c:pt idx="77">
                  <c:v>-2.605694776911166E-3</c:v>
                </c:pt>
                <c:pt idx="78">
                  <c:v>-3.4857868093092909E-3</c:v>
                </c:pt>
                <c:pt idx="79">
                  <c:v>-3.9586778152493479E-3</c:v>
                </c:pt>
                <c:pt idx="80">
                  <c:v>-2.9167310666230878E-3</c:v>
                </c:pt>
                <c:pt idx="81">
                  <c:v>-2.9167310666230878E-3</c:v>
                </c:pt>
                <c:pt idx="82">
                  <c:v>-3.204895597284721E-3</c:v>
                </c:pt>
                <c:pt idx="83">
                  <c:v>-1.1048955994034798E-3</c:v>
                </c:pt>
                <c:pt idx="84">
                  <c:v>-2.1870078571181728E-4</c:v>
                </c:pt>
                <c:pt idx="85">
                  <c:v>-3.0760648029443116E-4</c:v>
                </c:pt>
                <c:pt idx="86">
                  <c:v>-6.7644329549959581E-4</c:v>
                </c:pt>
                <c:pt idx="87">
                  <c:v>-3.9737214114730912E-4</c:v>
                </c:pt>
                <c:pt idx="88">
                  <c:v>-6.3993733650818951E-4</c:v>
                </c:pt>
                <c:pt idx="89">
                  <c:v>-5.5531411201890923E-4</c:v>
                </c:pt>
                <c:pt idx="90">
                  <c:v>-1.5241575398825813E-3</c:v>
                </c:pt>
                <c:pt idx="91">
                  <c:v>2.0999780500202125E-3</c:v>
                </c:pt>
                <c:pt idx="92">
                  <c:v>2.0079070371092633E-3</c:v>
                </c:pt>
                <c:pt idx="93">
                  <c:v>2.4006523398592827E-3</c:v>
                </c:pt>
                <c:pt idx="94">
                  <c:v>2.5406523363225852E-3</c:v>
                </c:pt>
                <c:pt idx="95">
                  <c:v>4.0406523420851437E-3</c:v>
                </c:pt>
                <c:pt idx="96">
                  <c:v>3.5866672790492715E-3</c:v>
                </c:pt>
                <c:pt idx="97">
                  <c:v>4.0566672780900093E-3</c:v>
                </c:pt>
                <c:pt idx="98">
                  <c:v>4.1166672838502394E-3</c:v>
                </c:pt>
                <c:pt idx="99">
                  <c:v>3.1773406199633869E-3</c:v>
                </c:pt>
                <c:pt idx="100">
                  <c:v>3.7173406208737547E-3</c:v>
                </c:pt>
                <c:pt idx="101">
                  <c:v>4.0073406244616749E-3</c:v>
                </c:pt>
                <c:pt idx="102">
                  <c:v>3.2927996510750679E-3</c:v>
                </c:pt>
                <c:pt idx="103">
                  <c:v>3.3727996490540979E-3</c:v>
                </c:pt>
                <c:pt idx="104">
                  <c:v>3.562799647892273E-3</c:v>
                </c:pt>
                <c:pt idx="105">
                  <c:v>1.8481285114762547E-3</c:v>
                </c:pt>
                <c:pt idx="106">
                  <c:v>1.9481285089500422E-3</c:v>
                </c:pt>
                <c:pt idx="107">
                  <c:v>2.6181285102143126E-3</c:v>
                </c:pt>
                <c:pt idx="108">
                  <c:v>2.5994373620046723E-3</c:v>
                </c:pt>
                <c:pt idx="109">
                  <c:v>3.9799628217380978E-3</c:v>
                </c:pt>
                <c:pt idx="110">
                  <c:v>4.7999628228510283E-3</c:v>
                </c:pt>
                <c:pt idx="111">
                  <c:v>3.0964415883300428E-3</c:v>
                </c:pt>
                <c:pt idx="112">
                  <c:v>3.6264415858550531E-3</c:v>
                </c:pt>
                <c:pt idx="113">
                  <c:v>3.4411996898620345E-3</c:v>
                </c:pt>
                <c:pt idx="114">
                  <c:v>3.5511996907211796E-3</c:v>
                </c:pt>
                <c:pt idx="115">
                  <c:v>6.3943626364074413E-3</c:v>
                </c:pt>
                <c:pt idx="116">
                  <c:v>7.0543626342863541E-3</c:v>
                </c:pt>
                <c:pt idx="117">
                  <c:v>7.1143626327706266E-3</c:v>
                </c:pt>
                <c:pt idx="118">
                  <c:v>6.2393972507483741E-3</c:v>
                </c:pt>
                <c:pt idx="119">
                  <c:v>6.6293972518100819E-3</c:v>
                </c:pt>
                <c:pt idx="120">
                  <c:v>7.4493972456470547E-3</c:v>
                </c:pt>
                <c:pt idx="121">
                  <c:v>5.7504040867255857E-3</c:v>
                </c:pt>
                <c:pt idx="122">
                  <c:v>6.5804040912238737E-3</c:v>
                </c:pt>
                <c:pt idx="123">
                  <c:v>6.6204040902133887E-3</c:v>
                </c:pt>
                <c:pt idx="124">
                  <c:v>7.5327578789871064E-3</c:v>
                </c:pt>
                <c:pt idx="125">
                  <c:v>7.8373549123605946E-3</c:v>
                </c:pt>
                <c:pt idx="126">
                  <c:v>8.497354917515465E-3</c:v>
                </c:pt>
                <c:pt idx="127">
                  <c:v>7.1019460462585227E-3</c:v>
                </c:pt>
                <c:pt idx="128">
                  <c:v>7.7519460480280356E-3</c:v>
                </c:pt>
                <c:pt idx="129">
                  <c:v>7.8769406352435234E-3</c:v>
                </c:pt>
                <c:pt idx="130">
                  <c:v>7.9069406381236385E-3</c:v>
                </c:pt>
                <c:pt idx="131">
                  <c:v>8.6570475900658861E-3</c:v>
                </c:pt>
                <c:pt idx="132">
                  <c:v>7.7520311883250981E-3</c:v>
                </c:pt>
                <c:pt idx="133">
                  <c:v>8.0220311924182608E-3</c:v>
                </c:pt>
                <c:pt idx="134">
                  <c:v>8.0154006398053812E-3</c:v>
                </c:pt>
                <c:pt idx="135">
                  <c:v>1.4010248177369122E-2</c:v>
                </c:pt>
                <c:pt idx="136">
                  <c:v>1.2330292582551639E-2</c:v>
                </c:pt>
                <c:pt idx="137">
                  <c:v>1.1761162505524336E-2</c:v>
                </c:pt>
                <c:pt idx="138">
                  <c:v>1.327246188336012E-2</c:v>
                </c:pt>
                <c:pt idx="139">
                  <c:v>1.3792405984741046E-2</c:v>
                </c:pt>
                <c:pt idx="140">
                  <c:v>1.4318426543827881E-2</c:v>
                </c:pt>
                <c:pt idx="141">
                  <c:v>1.3449293491093139E-2</c:v>
                </c:pt>
                <c:pt idx="142">
                  <c:v>1.40605446586895E-2</c:v>
                </c:pt>
                <c:pt idx="143">
                  <c:v>1.4991408496768721E-2</c:v>
                </c:pt>
                <c:pt idx="144">
                  <c:v>1.801139812593458E-2</c:v>
                </c:pt>
                <c:pt idx="145">
                  <c:v>1.9170397870737294E-2</c:v>
                </c:pt>
                <c:pt idx="146">
                  <c:v>2.2669901631686723E-2</c:v>
                </c:pt>
                <c:pt idx="147">
                  <c:v>2.4023276646709141E-2</c:v>
                </c:pt>
                <c:pt idx="148">
                  <c:v>2.5855745462769308E-2</c:v>
                </c:pt>
                <c:pt idx="149">
                  <c:v>2.3308485868097584E-2</c:v>
                </c:pt>
                <c:pt idx="150">
                  <c:v>2.2005867533831491E-2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DD-4715-8D24-7632983E541C}"/>
            </c:ext>
          </c:extLst>
        </c:ser>
        <c:ser>
          <c:idx val="8"/>
          <c:order val="1"/>
          <c:tx>
            <c:strRef>
              <c:f>'Active 3'!$AZ$1</c:f>
              <c:strCache>
                <c:ptCount val="1"/>
                <c:pt idx="0">
                  <c:v>A.BOX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3'!$AZ$2:$AZ$112</c:f>
              <c:numCache>
                <c:formatCode>General</c:formatCode>
                <c:ptCount val="111"/>
                <c:pt idx="0">
                  <c:v>3.8110474457722161E-3</c:v>
                </c:pt>
                <c:pt idx="1">
                  <c:v>2.8019368076485644E-3</c:v>
                </c:pt>
                <c:pt idx="2">
                  <c:v>1.7677174368233904E-3</c:v>
                </c:pt>
                <c:pt idx="3">
                  <c:v>7.437045413725621E-4</c:v>
                </c:pt>
                <c:pt idx="4">
                  <c:v>-2.4760377205092893E-4</c:v>
                </c:pt>
                <c:pt idx="5">
                  <c:v>-1.1904131115439342E-3</c:v>
                </c:pt>
                <c:pt idx="6">
                  <c:v>-2.0721173982491477E-3</c:v>
                </c:pt>
                <c:pt idx="7">
                  <c:v>-2.8819539952942247E-3</c:v>
                </c:pt>
                <c:pt idx="8">
                  <c:v>-3.6109218700039092E-3</c:v>
                </c:pt>
                <c:pt idx="9">
                  <c:v>-4.2515698698078067E-3</c:v>
                </c:pt>
                <c:pt idx="10">
                  <c:v>-4.7969077517631582E-3</c:v>
                </c:pt>
                <c:pt idx="11">
                  <c:v>-5.2388549403703574E-3</c:v>
                </c:pt>
                <c:pt idx="12">
                  <c:v>-5.5671819613227263E-3</c:v>
                </c:pt>
                <c:pt idx="13">
                  <c:v>-5.7693823425491227E-3</c:v>
                </c:pt>
                <c:pt idx="14">
                  <c:v>-5.8309219259223589E-3</c:v>
                </c:pt>
                <c:pt idx="15">
                  <c:v>-5.7348735677612978E-3</c:v>
                </c:pt>
                <c:pt idx="16">
                  <c:v>-5.4605280845007546E-3</c:v>
                </c:pt>
                <c:pt idx="17">
                  <c:v>-4.9814856326377216E-3</c:v>
                </c:pt>
                <c:pt idx="18">
                  <c:v>-4.2638193170347963E-3</c:v>
                </c:pt>
                <c:pt idx="19">
                  <c:v>-3.2644862766337424E-3</c:v>
                </c:pt>
                <c:pt idx="20">
                  <c:v>-1.9319943569561307E-3</c:v>
                </c:pt>
                <c:pt idx="21">
                  <c:v>-2.1958036763368408E-4</c:v>
                </c:pt>
                <c:pt idx="22">
                  <c:v>1.8458787340198781E-3</c:v>
                </c:pt>
                <c:pt idx="23">
                  <c:v>3.9454199358926034E-3</c:v>
                </c:pt>
                <c:pt idx="24">
                  <c:v>5.3914009681653684E-3</c:v>
                </c:pt>
                <c:pt idx="25">
                  <c:v>5.8315579840119329E-3</c:v>
                </c:pt>
                <c:pt idx="26">
                  <c:v>5.5283081338782097E-3</c:v>
                </c:pt>
                <c:pt idx="27">
                  <c:v>4.8187599984127949E-3</c:v>
                </c:pt>
                <c:pt idx="28">
                  <c:v>3.9065977911296743E-3</c:v>
                </c:pt>
                <c:pt idx="29">
                  <c:v>2.9026003063572789E-3</c:v>
                </c:pt>
                <c:pt idx="30">
                  <c:v>1.8690032384750263E-3</c:v>
                </c:pt>
                <c:pt idx="31">
                  <c:v>8.4284637603213356E-4</c:v>
                </c:pt>
                <c:pt idx="32">
                  <c:v>-1.5243641544862894E-4</c:v>
                </c:pt>
                <c:pt idx="33">
                  <c:v>-1.1005874357863743E-3</c:v>
                </c:pt>
                <c:pt idx="34">
                  <c:v>-1.9887789358161794E-3</c:v>
                </c:pt>
                <c:pt idx="35">
                  <c:v>-2.8060809430096108E-3</c:v>
                </c:pt>
                <c:pt idx="36">
                  <c:v>-3.5433176725966666E-3</c:v>
                </c:pt>
                <c:pt idx="37">
                  <c:v>-4.1929198333738628E-3</c:v>
                </c:pt>
                <c:pt idx="38">
                  <c:v>-4.7479204129770546E-3</c:v>
                </c:pt>
                <c:pt idx="39">
                  <c:v>-5.20040681119327E-3</c:v>
                </c:pt>
                <c:pt idx="40">
                  <c:v>-5.5403794760107532E-3</c:v>
                </c:pt>
                <c:pt idx="41">
                  <c:v>-5.7555421788639425E-3</c:v>
                </c:pt>
                <c:pt idx="42">
                  <c:v>-5.8315591418636459E-3</c:v>
                </c:pt>
                <c:pt idx="43">
                  <c:v>-5.7517839650163315E-3</c:v>
                </c:pt>
                <c:pt idx="44">
                  <c:v>-5.4959599503946899E-3</c:v>
                </c:pt>
                <c:pt idx="45">
                  <c:v>-5.0383285844708813E-3</c:v>
                </c:pt>
                <c:pt idx="46">
                  <c:v>-4.3457772155605914E-3</c:v>
                </c:pt>
                <c:pt idx="47">
                  <c:v>-3.3761999286740425E-3</c:v>
                </c:pt>
                <c:pt idx="48">
                  <c:v>-2.078703363542767E-3</c:v>
                </c:pt>
                <c:pt idx="49">
                  <c:v>-4.0456527646779512E-4</c:v>
                </c:pt>
                <c:pt idx="50">
                  <c:v>1.6332980293835937E-3</c:v>
                </c:pt>
                <c:pt idx="51">
                  <c:v>3.7569127901692719E-3</c:v>
                </c:pt>
                <c:pt idx="52">
                  <c:v>5.294677599741832E-3</c:v>
                </c:pt>
                <c:pt idx="53">
                  <c:v>5.8276636001440311E-3</c:v>
                </c:pt>
                <c:pt idx="54">
                  <c:v>5.5803564626056975E-3</c:v>
                </c:pt>
                <c:pt idx="55">
                  <c:v>4.8995941769475913E-3</c:v>
                </c:pt>
                <c:pt idx="56">
                  <c:v>4.0013034193776111E-3</c:v>
                </c:pt>
                <c:pt idx="57">
                  <c:v>3.0029986607018042E-3</c:v>
                </c:pt>
                <c:pt idx="58">
                  <c:v>1.970370715892102E-3</c:v>
                </c:pt>
                <c:pt idx="59">
                  <c:v>9.4228978103931093E-4</c:v>
                </c:pt>
                <c:pt idx="60">
                  <c:v>-5.681451267488898E-5</c:v>
                </c:pt>
                <c:pt idx="61">
                  <c:v>-1.0101852973900451E-3</c:v>
                </c:pt>
                <c:pt idx="62">
                  <c:v>-1.9047591141396006E-3</c:v>
                </c:pt>
                <c:pt idx="63">
                  <c:v>-2.7294385337326382E-3</c:v>
                </c:pt>
                <c:pt idx="64">
                  <c:v>-3.474872354326143E-3</c:v>
                </c:pt>
                <c:pt idx="65">
                  <c:v>-4.1333631968447299E-3</c:v>
                </c:pt>
                <c:pt idx="66">
                  <c:v>-4.6979515482335121E-3</c:v>
                </c:pt>
                <c:pt idx="67">
                  <c:v>-5.1608813500581769E-3</c:v>
                </c:pt>
                <c:pt idx="68">
                  <c:v>-5.5123813857478748E-3</c:v>
                </c:pt>
                <c:pt idx="69">
                  <c:v>-5.7403690557424588E-3</c:v>
                </c:pt>
                <c:pt idx="70">
                  <c:v>-5.8307048205940041E-3</c:v>
                </c:pt>
                <c:pt idx="71">
                  <c:v>-5.7670101116818126E-3</c:v>
                </c:pt>
                <c:pt idx="72">
                  <c:v>-5.5294619493599789E-3</c:v>
                </c:pt>
                <c:pt idx="73">
                  <c:v>-5.0929254360464037E-3</c:v>
                </c:pt>
                <c:pt idx="74">
                  <c:v>-4.4250857164212839E-3</c:v>
                </c:pt>
                <c:pt idx="75">
                  <c:v>-3.4847700933913041E-3</c:v>
                </c:pt>
                <c:pt idx="76">
                  <c:v>-2.2217669493767339E-3</c:v>
                </c:pt>
                <c:pt idx="77">
                  <c:v>-5.8587020086975079E-4</c:v>
                </c:pt>
                <c:pt idx="78">
                  <c:v>1.4219841498324293E-3</c:v>
                </c:pt>
                <c:pt idx="79">
                  <c:v>3.5625566754236104E-3</c:v>
                </c:pt>
                <c:pt idx="80">
                  <c:v>5.1876476242344663E-3</c:v>
                </c:pt>
                <c:pt idx="81">
                  <c:v>5.8162673327097772E-3</c:v>
                </c:pt>
                <c:pt idx="82">
                  <c:v>5.6283743772838702E-3</c:v>
                </c:pt>
                <c:pt idx="83">
                  <c:v>4.9784172894281522E-3</c:v>
                </c:pt>
                <c:pt idx="84">
                  <c:v>4.0950883546363517E-3</c:v>
                </c:pt>
                <c:pt idx="85">
                  <c:v>3.1030877544582533E-3</c:v>
                </c:pt>
                <c:pt idx="86">
                  <c:v>2.0717927322543885E-3</c:v>
                </c:pt>
                <c:pt idx="87">
                  <c:v>1.0420169450980213E-3</c:v>
                </c:pt>
                <c:pt idx="88">
                  <c:v>3.9248731586400497E-5</c:v>
                </c:pt>
                <c:pt idx="89">
                  <c:v>-9.1921780771977144E-4</c:v>
                </c:pt>
                <c:pt idx="90">
                  <c:v>-1.8200675005051259E-3</c:v>
                </c:pt>
                <c:pt idx="91">
                  <c:v>-2.6520345957782888E-3</c:v>
                </c:pt>
                <c:pt idx="92">
                  <c:v>-3.4055924316811017E-3</c:v>
                </c:pt>
                <c:pt idx="93">
                  <c:v>-4.0729065362547718E-3</c:v>
                </c:pt>
                <c:pt idx="94">
                  <c:v>-4.6470093065354616E-3</c:v>
                </c:pt>
                <c:pt idx="95">
                  <c:v>-5.1202889763874047E-3</c:v>
                </c:pt>
                <c:pt idx="96">
                  <c:v>-5.4832001622883873E-3</c:v>
                </c:pt>
                <c:pt idx="97">
                  <c:v>-5.7238772455171991E-3</c:v>
                </c:pt>
                <c:pt idx="98">
                  <c:v>-5.8283757184040786E-3</c:v>
                </c:pt>
                <c:pt idx="99">
                  <c:v>-5.7805729102172135E-3</c:v>
                </c:pt>
                <c:pt idx="100">
                  <c:v>-5.5610609867727092E-3</c:v>
                </c:pt>
                <c:pt idx="101">
                  <c:v>-5.1453107453774917E-3</c:v>
                </c:pt>
                <c:pt idx="102">
                  <c:v>-4.5017885409334643E-3</c:v>
                </c:pt>
                <c:pt idx="103">
                  <c:v>-3.590248179545221E-3</c:v>
                </c:pt>
                <c:pt idx="104">
                  <c:v>-2.3612274147742649E-3</c:v>
                </c:pt>
                <c:pt idx="105">
                  <c:v>-7.6344164826196506E-4</c:v>
                </c:pt>
                <c:pt idx="106">
                  <c:v>1.2123825544262995E-3</c:v>
                </c:pt>
                <c:pt idx="107">
                  <c:v>3.3631376402340576E-3</c:v>
                </c:pt>
                <c:pt idx="108">
                  <c:v>5.0703512424420498E-3</c:v>
                </c:pt>
                <c:pt idx="109">
                  <c:v>5.7969750627418059E-3</c:v>
                </c:pt>
                <c:pt idx="110">
                  <c:v>5.6720896716718969E-3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DD-4715-8D24-7632983E5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878896"/>
        <c:axId val="1"/>
      </c:scatterChart>
      <c:valAx>
        <c:axId val="83787889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77858786170251"/>
              <c:y val="0.85286217969347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925925925925923E-2"/>
              <c:y val="0.386921553061997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878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833398140047305"/>
          <c:y val="0.92915645762263366"/>
          <c:w val="0.19598797835455756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EM Lac - residuals from LiTE fit</a:t>
            </a:r>
          </a:p>
        </c:rich>
      </c:tx>
      <c:layout>
        <c:manualLayout>
          <c:xMode val="edge"/>
          <c:yMode val="edge"/>
          <c:x val="0.31530139103554866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55795981452859"/>
          <c:y val="0.13661238636757803"/>
          <c:w val="0.81298299845440491"/>
          <c:h val="0.6639361977464293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plus>
            <c:minus>
              <c:numRef>
                <c:f>'Active 3'!$D$21:$D$76</c:f>
                <c:numCache>
                  <c:formatCode>General</c:formatCode>
                  <c:ptCount val="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  <c:pt idx="32">
                    <c:v>7.0000000000000001E-3</c:v>
                  </c:pt>
                  <c:pt idx="33">
                    <c:v>2E-3</c:v>
                  </c:pt>
                  <c:pt idx="34">
                    <c:v>0</c:v>
                  </c:pt>
                  <c:pt idx="35">
                    <c:v>8.9999999999999998E-4</c:v>
                  </c:pt>
                  <c:pt idx="36">
                    <c:v>3.0000000000000001E-5</c:v>
                  </c:pt>
                  <c:pt idx="37">
                    <c:v>2.0000000000000001E-4</c:v>
                  </c:pt>
                  <c:pt idx="38">
                    <c:v>5.0000000000000001E-4</c:v>
                  </c:pt>
                  <c:pt idx="39">
                    <c:v>1.6999999999999999E-3</c:v>
                  </c:pt>
                  <c:pt idx="40">
                    <c:v>7.0000000000000001E-3</c:v>
                  </c:pt>
                  <c:pt idx="41">
                    <c:v>3.5999999999999999E-3</c:v>
                  </c:pt>
                  <c:pt idx="42">
                    <c:v>5.0000000000000001E-4</c:v>
                  </c:pt>
                  <c:pt idx="43">
                    <c:v>8.9999999999999998E-4</c:v>
                  </c:pt>
                  <c:pt idx="44">
                    <c:v>1E-4</c:v>
                  </c:pt>
                  <c:pt idx="45">
                    <c:v>2.9999999999999997E-4</c:v>
                  </c:pt>
                  <c:pt idx="46">
                    <c:v>4.0000000000000002E-4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4.0000000000000002E-4</c:v>
                  </c:pt>
                  <c:pt idx="50">
                    <c:v>1E-4</c:v>
                  </c:pt>
                  <c:pt idx="51">
                    <c:v>1.2999999999999999E-3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2.7000000000000001E-3</c:v>
                  </c:pt>
                  <c:pt idx="55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3'!$F$21:$F$976</c:f>
              <c:numCache>
                <c:formatCode>General</c:formatCode>
                <c:ptCount val="956"/>
                <c:pt idx="0">
                  <c:v>-52594.5</c:v>
                </c:pt>
                <c:pt idx="1">
                  <c:v>-14037</c:v>
                </c:pt>
                <c:pt idx="2">
                  <c:v>-13826</c:v>
                </c:pt>
                <c:pt idx="3">
                  <c:v>-12991</c:v>
                </c:pt>
                <c:pt idx="4">
                  <c:v>-11464</c:v>
                </c:pt>
                <c:pt idx="5">
                  <c:v>-9134</c:v>
                </c:pt>
                <c:pt idx="6">
                  <c:v>-8419</c:v>
                </c:pt>
                <c:pt idx="7">
                  <c:v>-1041</c:v>
                </c:pt>
                <c:pt idx="8">
                  <c:v>0</c:v>
                </c:pt>
                <c:pt idx="9">
                  <c:v>2.5</c:v>
                </c:pt>
                <c:pt idx="10">
                  <c:v>10</c:v>
                </c:pt>
                <c:pt idx="11">
                  <c:v>12.5</c:v>
                </c:pt>
                <c:pt idx="12">
                  <c:v>143.5</c:v>
                </c:pt>
                <c:pt idx="13">
                  <c:v>146</c:v>
                </c:pt>
                <c:pt idx="14">
                  <c:v>909.5</c:v>
                </c:pt>
                <c:pt idx="15">
                  <c:v>920</c:v>
                </c:pt>
                <c:pt idx="16">
                  <c:v>922.5</c:v>
                </c:pt>
                <c:pt idx="17">
                  <c:v>994</c:v>
                </c:pt>
                <c:pt idx="18">
                  <c:v>994.5</c:v>
                </c:pt>
                <c:pt idx="19">
                  <c:v>997</c:v>
                </c:pt>
                <c:pt idx="20">
                  <c:v>999.5</c:v>
                </c:pt>
                <c:pt idx="21">
                  <c:v>1222.5</c:v>
                </c:pt>
                <c:pt idx="22">
                  <c:v>1225.5</c:v>
                </c:pt>
                <c:pt idx="23">
                  <c:v>4700</c:v>
                </c:pt>
                <c:pt idx="24">
                  <c:v>4702.5</c:v>
                </c:pt>
                <c:pt idx="25">
                  <c:v>9331</c:v>
                </c:pt>
                <c:pt idx="26">
                  <c:v>9336</c:v>
                </c:pt>
                <c:pt idx="27">
                  <c:v>9343.5</c:v>
                </c:pt>
                <c:pt idx="28">
                  <c:v>26353</c:v>
                </c:pt>
                <c:pt idx="29">
                  <c:v>28165</c:v>
                </c:pt>
                <c:pt idx="30">
                  <c:v>28290.5</c:v>
                </c:pt>
                <c:pt idx="31">
                  <c:v>30005</c:v>
                </c:pt>
                <c:pt idx="32">
                  <c:v>30464.5</c:v>
                </c:pt>
                <c:pt idx="33">
                  <c:v>32091.5</c:v>
                </c:pt>
                <c:pt idx="34">
                  <c:v>33577.5</c:v>
                </c:pt>
                <c:pt idx="35">
                  <c:v>33731</c:v>
                </c:pt>
                <c:pt idx="36">
                  <c:v>34516</c:v>
                </c:pt>
                <c:pt idx="37">
                  <c:v>34746</c:v>
                </c:pt>
                <c:pt idx="38">
                  <c:v>35121</c:v>
                </c:pt>
                <c:pt idx="39">
                  <c:v>35686.5</c:v>
                </c:pt>
                <c:pt idx="40">
                  <c:v>35687</c:v>
                </c:pt>
                <c:pt idx="41">
                  <c:v>35692</c:v>
                </c:pt>
                <c:pt idx="42">
                  <c:v>35697</c:v>
                </c:pt>
                <c:pt idx="43">
                  <c:v>35997.5</c:v>
                </c:pt>
                <c:pt idx="44">
                  <c:v>36728</c:v>
                </c:pt>
                <c:pt idx="45">
                  <c:v>36928</c:v>
                </c:pt>
                <c:pt idx="46">
                  <c:v>37459.5</c:v>
                </c:pt>
                <c:pt idx="47">
                  <c:v>37465</c:v>
                </c:pt>
                <c:pt idx="48">
                  <c:v>37696</c:v>
                </c:pt>
                <c:pt idx="49">
                  <c:v>37696.5</c:v>
                </c:pt>
                <c:pt idx="50">
                  <c:v>37757.5</c:v>
                </c:pt>
                <c:pt idx="51">
                  <c:v>37832</c:v>
                </c:pt>
                <c:pt idx="52">
                  <c:v>38351.5</c:v>
                </c:pt>
                <c:pt idx="53">
                  <c:v>38459.5</c:v>
                </c:pt>
                <c:pt idx="54">
                  <c:v>38467</c:v>
                </c:pt>
                <c:pt idx="55">
                  <c:v>38467.5</c:v>
                </c:pt>
                <c:pt idx="56">
                  <c:v>38480</c:v>
                </c:pt>
                <c:pt idx="57">
                  <c:v>38526</c:v>
                </c:pt>
                <c:pt idx="58">
                  <c:v>38526</c:v>
                </c:pt>
                <c:pt idx="59">
                  <c:v>38526.5</c:v>
                </c:pt>
                <c:pt idx="60">
                  <c:v>38534</c:v>
                </c:pt>
                <c:pt idx="61">
                  <c:v>38546.5</c:v>
                </c:pt>
                <c:pt idx="62">
                  <c:v>38547</c:v>
                </c:pt>
                <c:pt idx="63">
                  <c:v>38659.5</c:v>
                </c:pt>
                <c:pt idx="64">
                  <c:v>38660</c:v>
                </c:pt>
                <c:pt idx="65">
                  <c:v>38742</c:v>
                </c:pt>
                <c:pt idx="66">
                  <c:v>38804</c:v>
                </c:pt>
                <c:pt idx="67">
                  <c:v>39397.5</c:v>
                </c:pt>
                <c:pt idx="68">
                  <c:v>39459</c:v>
                </c:pt>
                <c:pt idx="69">
                  <c:v>39569.5</c:v>
                </c:pt>
                <c:pt idx="70">
                  <c:v>39570</c:v>
                </c:pt>
                <c:pt idx="71">
                  <c:v>40497</c:v>
                </c:pt>
                <c:pt idx="72">
                  <c:v>40497.5</c:v>
                </c:pt>
                <c:pt idx="73">
                  <c:v>41240</c:v>
                </c:pt>
                <c:pt idx="74">
                  <c:v>41368.5</c:v>
                </c:pt>
                <c:pt idx="75">
                  <c:v>41582</c:v>
                </c:pt>
                <c:pt idx="76">
                  <c:v>42113.5</c:v>
                </c:pt>
                <c:pt idx="77">
                  <c:v>43152</c:v>
                </c:pt>
                <c:pt idx="78">
                  <c:v>43195.5</c:v>
                </c:pt>
                <c:pt idx="79">
                  <c:v>43234</c:v>
                </c:pt>
                <c:pt idx="80">
                  <c:v>43442</c:v>
                </c:pt>
                <c:pt idx="81">
                  <c:v>43442</c:v>
                </c:pt>
                <c:pt idx="82">
                  <c:v>44236.5</c:v>
                </c:pt>
                <c:pt idx="83">
                  <c:v>44236.5</c:v>
                </c:pt>
                <c:pt idx="84">
                  <c:v>44958.5</c:v>
                </c:pt>
                <c:pt idx="85">
                  <c:v>45079</c:v>
                </c:pt>
                <c:pt idx="86">
                  <c:v>45079.5</c:v>
                </c:pt>
                <c:pt idx="87">
                  <c:v>45092</c:v>
                </c:pt>
                <c:pt idx="88">
                  <c:v>45099.5</c:v>
                </c:pt>
                <c:pt idx="89">
                  <c:v>45205</c:v>
                </c:pt>
                <c:pt idx="90">
                  <c:v>45205.5</c:v>
                </c:pt>
                <c:pt idx="91">
                  <c:v>45477</c:v>
                </c:pt>
                <c:pt idx="92">
                  <c:v>46174.5</c:v>
                </c:pt>
                <c:pt idx="93">
                  <c:v>46893.5</c:v>
                </c:pt>
                <c:pt idx="94">
                  <c:v>46893.5</c:v>
                </c:pt>
                <c:pt idx="95">
                  <c:v>46893.5</c:v>
                </c:pt>
                <c:pt idx="96">
                  <c:v>46901</c:v>
                </c:pt>
                <c:pt idx="97">
                  <c:v>46901</c:v>
                </c:pt>
                <c:pt idx="98">
                  <c:v>46901</c:v>
                </c:pt>
                <c:pt idx="99">
                  <c:v>46906</c:v>
                </c:pt>
                <c:pt idx="100">
                  <c:v>46906</c:v>
                </c:pt>
                <c:pt idx="101">
                  <c:v>46906</c:v>
                </c:pt>
                <c:pt idx="102">
                  <c:v>46932</c:v>
                </c:pt>
                <c:pt idx="103">
                  <c:v>46932</c:v>
                </c:pt>
                <c:pt idx="104">
                  <c:v>46932</c:v>
                </c:pt>
                <c:pt idx="105">
                  <c:v>46934.5</c:v>
                </c:pt>
                <c:pt idx="106">
                  <c:v>46934.5</c:v>
                </c:pt>
                <c:pt idx="107">
                  <c:v>46934.5</c:v>
                </c:pt>
                <c:pt idx="108">
                  <c:v>46944.5</c:v>
                </c:pt>
                <c:pt idx="109">
                  <c:v>47053</c:v>
                </c:pt>
                <c:pt idx="110">
                  <c:v>47053</c:v>
                </c:pt>
                <c:pt idx="111">
                  <c:v>47065.5</c:v>
                </c:pt>
                <c:pt idx="112">
                  <c:v>47065.5</c:v>
                </c:pt>
                <c:pt idx="113">
                  <c:v>47124.5</c:v>
                </c:pt>
                <c:pt idx="114">
                  <c:v>47124.5</c:v>
                </c:pt>
                <c:pt idx="115">
                  <c:v>48052</c:v>
                </c:pt>
                <c:pt idx="116">
                  <c:v>48052</c:v>
                </c:pt>
                <c:pt idx="117">
                  <c:v>48052</c:v>
                </c:pt>
                <c:pt idx="118">
                  <c:v>48054.5</c:v>
                </c:pt>
                <c:pt idx="119">
                  <c:v>48054.5</c:v>
                </c:pt>
                <c:pt idx="120">
                  <c:v>48054.5</c:v>
                </c:pt>
                <c:pt idx="121">
                  <c:v>48055</c:v>
                </c:pt>
                <c:pt idx="122">
                  <c:v>48055</c:v>
                </c:pt>
                <c:pt idx="123">
                  <c:v>48055</c:v>
                </c:pt>
                <c:pt idx="124">
                  <c:v>48692.5</c:v>
                </c:pt>
                <c:pt idx="125">
                  <c:v>48700</c:v>
                </c:pt>
                <c:pt idx="126">
                  <c:v>48700</c:v>
                </c:pt>
                <c:pt idx="127">
                  <c:v>48707.5</c:v>
                </c:pt>
                <c:pt idx="128">
                  <c:v>48707.5</c:v>
                </c:pt>
                <c:pt idx="129">
                  <c:v>48725.5</c:v>
                </c:pt>
                <c:pt idx="130">
                  <c:v>48725.5</c:v>
                </c:pt>
                <c:pt idx="131">
                  <c:v>48741</c:v>
                </c:pt>
                <c:pt idx="132">
                  <c:v>48774.5</c:v>
                </c:pt>
                <c:pt idx="133">
                  <c:v>48774.5</c:v>
                </c:pt>
                <c:pt idx="134">
                  <c:v>48926.5</c:v>
                </c:pt>
                <c:pt idx="135">
                  <c:v>50637.5</c:v>
                </c:pt>
                <c:pt idx="136">
                  <c:v>50660.5</c:v>
                </c:pt>
                <c:pt idx="137">
                  <c:v>50661</c:v>
                </c:pt>
                <c:pt idx="138">
                  <c:v>50679</c:v>
                </c:pt>
                <c:pt idx="139">
                  <c:v>50702</c:v>
                </c:pt>
                <c:pt idx="140">
                  <c:v>50717</c:v>
                </c:pt>
                <c:pt idx="141">
                  <c:v>50717.5</c:v>
                </c:pt>
                <c:pt idx="142">
                  <c:v>50776</c:v>
                </c:pt>
                <c:pt idx="143">
                  <c:v>50776.5</c:v>
                </c:pt>
                <c:pt idx="144">
                  <c:v>53526</c:v>
                </c:pt>
                <c:pt idx="145">
                  <c:v>53526</c:v>
                </c:pt>
                <c:pt idx="146">
                  <c:v>54369</c:v>
                </c:pt>
                <c:pt idx="147">
                  <c:v>54371.5</c:v>
                </c:pt>
                <c:pt idx="148">
                  <c:v>54403</c:v>
                </c:pt>
                <c:pt idx="149">
                  <c:v>54487</c:v>
                </c:pt>
                <c:pt idx="150">
                  <c:v>54500</c:v>
                </c:pt>
              </c:numCache>
            </c:numRef>
          </c:xVal>
          <c:yVal>
            <c:numRef>
              <c:f>'Active 3'!$AB$21:$AB$976</c:f>
              <c:numCache>
                <c:formatCode>General</c:formatCode>
                <c:ptCount val="956"/>
                <c:pt idx="0">
                  <c:v>0.17444593610340492</c:v>
                </c:pt>
                <c:pt idx="1">
                  <c:v>1.0792588253708759E-2</c:v>
                </c:pt>
                <c:pt idx="2">
                  <c:v>2.3463231402973066E-2</c:v>
                </c:pt>
                <c:pt idx="3">
                  <c:v>1.5225285942650662E-2</c:v>
                </c:pt>
                <c:pt idx="4">
                  <c:v>1.135712622767417E-2</c:v>
                </c:pt>
                <c:pt idx="5">
                  <c:v>9.7686058423543387E-3</c:v>
                </c:pt>
                <c:pt idx="6">
                  <c:v>7.0973467943231585E-3</c:v>
                </c:pt>
                <c:pt idx="7">
                  <c:v>6.5062146107207177E-3</c:v>
                </c:pt>
                <c:pt idx="8">
                  <c:v>5.681451267488898E-5</c:v>
                </c:pt>
                <c:pt idx="9">
                  <c:v>4.0257109495355032E-3</c:v>
                </c:pt>
                <c:pt idx="10">
                  <c:v>2.532398499775971E-3</c:v>
                </c:pt>
                <c:pt idx="11">
                  <c:v>1.8012937863608048E-3</c:v>
                </c:pt>
                <c:pt idx="12">
                  <c:v>1.7509971110203798E-3</c:v>
                </c:pt>
                <c:pt idx="13">
                  <c:v>2.5198766654052113E-3</c:v>
                </c:pt>
                <c:pt idx="14">
                  <c:v>-1.3193441643601059E-3</c:v>
                </c:pt>
                <c:pt idx="15">
                  <c:v>3.8952073787390192E-4</c:v>
                </c:pt>
                <c:pt idx="16">
                  <c:v>-3.4170284306024937E-4</c:v>
                </c:pt>
                <c:pt idx="17">
                  <c:v>1.3851484603445415E-3</c:v>
                </c:pt>
                <c:pt idx="18">
                  <c:v>-8.1098378739712269E-5</c:v>
                </c:pt>
                <c:pt idx="19">
                  <c:v>2.1876671444035537E-3</c:v>
                </c:pt>
                <c:pt idx="20">
                  <c:v>-4.4356768597468067E-4</c:v>
                </c:pt>
                <c:pt idx="21">
                  <c:v>-4.9121884298780551E-4</c:v>
                </c:pt>
                <c:pt idx="22">
                  <c:v>-1.488741456060264E-3</c:v>
                </c:pt>
                <c:pt idx="23">
                  <c:v>1.9713579650634111E-3</c:v>
                </c:pt>
                <c:pt idx="24">
                  <c:v>1.139409057577351E-3</c:v>
                </c:pt>
                <c:pt idx="25">
                  <c:v>6.6442425575588757E-3</c:v>
                </c:pt>
                <c:pt idx="26">
                  <c:v>7.477717460431247E-3</c:v>
                </c:pt>
                <c:pt idx="27">
                  <c:v>6.2779231265432701E-3</c:v>
                </c:pt>
                <c:pt idx="28">
                  <c:v>2.9876181929498657E-2</c:v>
                </c:pt>
                <c:pt idx="29">
                  <c:v>3.0848039377217834E-2</c:v>
                </c:pt>
                <c:pt idx="30">
                  <c:v>3.3725881690958977E-2</c:v>
                </c:pt>
                <c:pt idx="31">
                  <c:v>3.5557307369450765E-2</c:v>
                </c:pt>
                <c:pt idx="32">
                  <c:v>3.774211375669613E-2</c:v>
                </c:pt>
                <c:pt idx="33">
                  <c:v>4.1922413902883086E-2</c:v>
                </c:pt>
                <c:pt idx="34">
                  <c:v>4.3606227295578073E-2</c:v>
                </c:pt>
                <c:pt idx="35">
                  <c:v>4.7712124883285002E-2</c:v>
                </c:pt>
                <c:pt idx="36">
                  <c:v>4.9822242438295743E-2</c:v>
                </c:pt>
                <c:pt idx="37">
                  <c:v>5.0098793837554417E-2</c:v>
                </c:pt>
                <c:pt idx="38">
                  <c:v>5.1626465147979174E-2</c:v>
                </c:pt>
                <c:pt idx="39">
                  <c:v>5.2889147724564614E-2</c:v>
                </c:pt>
                <c:pt idx="40">
                  <c:v>5.0622608501568203E-2</c:v>
                </c:pt>
                <c:pt idx="41">
                  <c:v>5.2157214705496016E-2</c:v>
                </c:pt>
                <c:pt idx="42">
                  <c:v>5.0991817950787346E-2</c:v>
                </c:pt>
                <c:pt idx="43">
                  <c:v>5.1995989891510809E-2</c:v>
                </c:pt>
                <c:pt idx="44">
                  <c:v>5.5021515109786423E-2</c:v>
                </c:pt>
                <c:pt idx="45">
                  <c:v>5.52771602483993E-2</c:v>
                </c:pt>
                <c:pt idx="46">
                  <c:v>5.6043230858674645E-2</c:v>
                </c:pt>
                <c:pt idx="47">
                  <c:v>5.6910029041391488E-2</c:v>
                </c:pt>
                <c:pt idx="48">
                  <c:v>5.5711609255238957E-2</c:v>
                </c:pt>
                <c:pt idx="49">
                  <c:v>5.7844937579382361E-2</c:v>
                </c:pt>
                <c:pt idx="50">
                  <c:v>5.7110716984366969E-2</c:v>
                </c:pt>
                <c:pt idx="51">
                  <c:v>5.9675553053630148E-2</c:v>
                </c:pt>
                <c:pt idx="52">
                  <c:v>6.1172711712847126E-2</c:v>
                </c:pt>
                <c:pt idx="53">
                  <c:v>6.0559909824851405E-2</c:v>
                </c:pt>
                <c:pt idx="54">
                  <c:v>5.8358951624760513E-2</c:v>
                </c:pt>
                <c:pt idx="55">
                  <c:v>6.0992220750946388E-2</c:v>
                </c:pt>
                <c:pt idx="56">
                  <c:v>5.932393599765641E-2</c:v>
                </c:pt>
                <c:pt idx="57">
                  <c:v>6.0584431530268962E-2</c:v>
                </c:pt>
                <c:pt idx="58">
                  <c:v>6.1084431524913857E-2</c:v>
                </c:pt>
                <c:pt idx="59">
                  <c:v>6.0917695904391403E-2</c:v>
                </c:pt>
                <c:pt idx="60">
                  <c:v>6.1516656747302195E-2</c:v>
                </c:pt>
                <c:pt idx="61">
                  <c:v>6.1348237935768171E-2</c:v>
                </c:pt>
                <c:pt idx="62">
                  <c:v>6.2681500654798772E-2</c:v>
                </c:pt>
                <c:pt idx="63">
                  <c:v>6.186457823817966E-2</c:v>
                </c:pt>
                <c:pt idx="64">
                  <c:v>6.3497831739053961E-2</c:v>
                </c:pt>
                <c:pt idx="65">
                  <c:v>5.9350848806761801E-2</c:v>
                </c:pt>
                <c:pt idx="66">
                  <c:v>6.1073121692535905E-2</c:v>
                </c:pt>
                <c:pt idx="67">
                  <c:v>6.4000661299356623E-2</c:v>
                </c:pt>
                <c:pt idx="68">
                  <c:v>6.6082695776132586E-2</c:v>
                </c:pt>
                <c:pt idx="69">
                  <c:v>6.4415352328188666E-2</c:v>
                </c:pt>
                <c:pt idx="70">
                  <c:v>6.5748526675380697E-2</c:v>
                </c:pt>
                <c:pt idx="71">
                  <c:v>6.8771003937313266E-2</c:v>
                </c:pt>
                <c:pt idx="72">
                  <c:v>6.9004087000951772E-2</c:v>
                </c:pt>
                <c:pt idx="73">
                  <c:v>7.2672198952393754E-2</c:v>
                </c:pt>
                <c:pt idx="74">
                  <c:v>7.2151336211504741E-2</c:v>
                </c:pt>
                <c:pt idx="75">
                  <c:v>7.2930411627855421E-2</c:v>
                </c:pt>
                <c:pt idx="76">
                  <c:v>7.4809488924404616E-2</c:v>
                </c:pt>
                <c:pt idx="77">
                  <c:v>7.9985384370919163E-2</c:v>
                </c:pt>
                <c:pt idx="78">
                  <c:v>7.9233012259278243E-2</c:v>
                </c:pt>
                <c:pt idx="79">
                  <c:v>7.8872809469450009E-2</c:v>
                </c:pt>
                <c:pt idx="80">
                  <c:v>8.0517724192718146E-2</c:v>
                </c:pt>
                <c:pt idx="81">
                  <c:v>8.0517724192718146E-2</c:v>
                </c:pt>
                <c:pt idx="82">
                  <c:v>8.2434463493722979E-2</c:v>
                </c:pt>
                <c:pt idx="83">
                  <c:v>8.453446349160422E-2</c:v>
                </c:pt>
                <c:pt idx="84">
                  <c:v>8.7274480136466118E-2</c:v>
                </c:pt>
                <c:pt idx="85">
                  <c:v>8.7480318895137979E-2</c:v>
                </c:pt>
                <c:pt idx="86">
                  <c:v>8.7112696415114849E-2</c:v>
                </c:pt>
                <c:pt idx="87">
                  <c:v>8.7422102796360493E-2</c:v>
                </c:pt>
                <c:pt idx="88">
                  <c:v>8.7197717388218784E-2</c:v>
                </c:pt>
                <c:pt idx="89">
                  <c:v>8.7536385543561065E-2</c:v>
                </c:pt>
                <c:pt idx="90">
                  <c:v>8.6568738690692301E-2</c:v>
                </c:pt>
                <c:pt idx="91">
                  <c:v>9.0832635921529362E-2</c:v>
                </c:pt>
                <c:pt idx="92">
                  <c:v>9.2311157010282613E-2</c:v>
                </c:pt>
                <c:pt idx="93">
                  <c:v>9.4317759080300156E-2</c:v>
                </c:pt>
                <c:pt idx="94">
                  <c:v>9.4457759076763459E-2</c:v>
                </c:pt>
                <c:pt idx="95">
                  <c:v>9.5957759082526017E-2</c:v>
                </c:pt>
                <c:pt idx="96">
                  <c:v>9.5521355325590723E-2</c:v>
                </c:pt>
                <c:pt idx="97">
                  <c:v>9.5991355324631461E-2</c:v>
                </c:pt>
                <c:pt idx="98">
                  <c:v>9.6051355330391691E-2</c:v>
                </c:pt>
                <c:pt idx="99">
                  <c:v>9.512376406489477E-2</c:v>
                </c:pt>
                <c:pt idx="100">
                  <c:v>9.5663764065805137E-2</c:v>
                </c:pt>
                <c:pt idx="101">
                  <c:v>9.5953764069393058E-2</c:v>
                </c:pt>
                <c:pt idx="102">
                  <c:v>9.5300438883149957E-2</c:v>
                </c:pt>
                <c:pt idx="103">
                  <c:v>9.5380438881128987E-2</c:v>
                </c:pt>
                <c:pt idx="104">
                  <c:v>9.5570438879967162E-2</c:v>
                </c:pt>
                <c:pt idx="105">
                  <c:v>9.3861671160996432E-2</c:v>
                </c:pt>
                <c:pt idx="106">
                  <c:v>9.396167115847022E-2</c:v>
                </c:pt>
                <c:pt idx="107">
                  <c:v>9.463167115973449E-2</c:v>
                </c:pt>
                <c:pt idx="108">
                  <c:v>9.463662468389919E-2</c:v>
                </c:pt>
                <c:pt idx="109">
                  <c:v>9.6277104290820592E-2</c:v>
                </c:pt>
                <c:pt idx="110">
                  <c:v>9.7097104291933523E-2</c:v>
                </c:pt>
                <c:pt idx="111">
                  <c:v>9.5423960914344505E-2</c:v>
                </c:pt>
                <c:pt idx="112">
                  <c:v>9.5953960911869515E-2</c:v>
                </c:pt>
                <c:pt idx="113">
                  <c:v>9.5913407389088878E-2</c:v>
                </c:pt>
                <c:pt idx="114">
                  <c:v>9.6023407389948023E-2</c:v>
                </c:pt>
                <c:pt idx="115">
                  <c:v>0.10153825769741731</c:v>
                </c:pt>
                <c:pt idx="116">
                  <c:v>0.10219825769529622</c:v>
                </c:pt>
                <c:pt idx="117">
                  <c:v>0.1022582576937805</c:v>
                </c:pt>
                <c:pt idx="118">
                  <c:v>0.10139172481839559</c:v>
                </c:pt>
                <c:pt idx="119">
                  <c:v>0.1017817248194573</c:v>
                </c:pt>
                <c:pt idx="120">
                  <c:v>0.10260172481329427</c:v>
                </c:pt>
                <c:pt idx="121">
                  <c:v>0.10090441903418881</c:v>
                </c:pt>
                <c:pt idx="122">
                  <c:v>0.1017344190386871</c:v>
                </c:pt>
                <c:pt idx="123">
                  <c:v>0.10177441903767662</c:v>
                </c:pt>
                <c:pt idx="124">
                  <c:v>0.10507582912709174</c:v>
                </c:pt>
                <c:pt idx="125">
                  <c:v>0.10541128526212036</c:v>
                </c:pt>
                <c:pt idx="126">
                  <c:v>0.10607128526727523</c:v>
                </c:pt>
                <c:pt idx="127">
                  <c:v>0.1047067964356983</c:v>
                </c:pt>
                <c:pt idx="128">
                  <c:v>0.10535679643746781</c:v>
                </c:pt>
                <c:pt idx="129">
                  <c:v>0.10555624688972196</c:v>
                </c:pt>
                <c:pt idx="130">
                  <c:v>0.10558624689260207</c:v>
                </c:pt>
                <c:pt idx="131">
                  <c:v>0.10640074768890082</c:v>
                </c:pt>
                <c:pt idx="132">
                  <c:v>0.10563578087380038</c:v>
                </c:pt>
                <c:pt idx="133">
                  <c:v>0.10590578087789354</c:v>
                </c:pt>
                <c:pt idx="134">
                  <c:v>0.10654929487270814</c:v>
                </c:pt>
                <c:pt idx="135">
                  <c:v>0.12112737867140685</c:v>
                </c:pt>
                <c:pt idx="136">
                  <c:v>0.11957424843209961</c:v>
                </c:pt>
                <c:pt idx="137">
                  <c:v>0.11900787785276823</c:v>
                </c:pt>
                <c:pt idx="138">
                  <c:v>0.12061858737764669</c:v>
                </c:pt>
                <c:pt idx="139">
                  <c:v>0.12126574740225768</c:v>
                </c:pt>
                <c:pt idx="140">
                  <c:v>0.12187484972297108</c:v>
                </c:pt>
                <c:pt idx="141">
                  <c:v>0.12100848761365957</c:v>
                </c:pt>
                <c:pt idx="142">
                  <c:v>0.12194462142198961</c:v>
                </c:pt>
                <c:pt idx="143">
                  <c:v>0.12287826780730586</c:v>
                </c:pt>
                <c:pt idx="144">
                  <c:v>0.14219448294195652</c:v>
                </c:pt>
                <c:pt idx="145">
                  <c:v>0.14335348268675924</c:v>
                </c:pt>
                <c:pt idx="146">
                  <c:v>0.15209678230665752</c:v>
                </c:pt>
                <c:pt idx="147">
                  <c:v>0.15346581709910675</c:v>
                </c:pt>
                <c:pt idx="148">
                  <c:v>0.15549564952514361</c:v>
                </c:pt>
                <c:pt idx="149">
                  <c:v>0.15347514446807603</c:v>
                </c:pt>
                <c:pt idx="150">
                  <c:v>0.15225410564860994</c:v>
                </c:pt>
                <c:pt idx="885">
                  <c:v>-9999</c:v>
                </c:pt>
                <c:pt idx="886">
                  <c:v>-9999</c:v>
                </c:pt>
                <c:pt idx="887">
                  <c:v>-9999</c:v>
                </c:pt>
                <c:pt idx="888">
                  <c:v>-9999</c:v>
                </c:pt>
                <c:pt idx="889">
                  <c:v>-9999</c:v>
                </c:pt>
                <c:pt idx="890">
                  <c:v>-9999</c:v>
                </c:pt>
                <c:pt idx="891">
                  <c:v>-9999</c:v>
                </c:pt>
                <c:pt idx="892">
                  <c:v>-9999</c:v>
                </c:pt>
                <c:pt idx="893">
                  <c:v>-9999</c:v>
                </c:pt>
                <c:pt idx="894">
                  <c:v>-9999</c:v>
                </c:pt>
                <c:pt idx="895">
                  <c:v>-9999</c:v>
                </c:pt>
                <c:pt idx="896">
                  <c:v>-9999</c:v>
                </c:pt>
                <c:pt idx="897">
                  <c:v>-9999</c:v>
                </c:pt>
                <c:pt idx="898">
                  <c:v>-9999</c:v>
                </c:pt>
                <c:pt idx="899">
                  <c:v>-9999</c:v>
                </c:pt>
                <c:pt idx="900">
                  <c:v>-9999</c:v>
                </c:pt>
                <c:pt idx="901">
                  <c:v>-9999</c:v>
                </c:pt>
                <c:pt idx="902">
                  <c:v>-9999</c:v>
                </c:pt>
                <c:pt idx="903">
                  <c:v>-9999</c:v>
                </c:pt>
                <c:pt idx="904">
                  <c:v>-9999</c:v>
                </c:pt>
                <c:pt idx="905">
                  <c:v>-9999</c:v>
                </c:pt>
                <c:pt idx="906">
                  <c:v>-9999</c:v>
                </c:pt>
                <c:pt idx="907">
                  <c:v>-9999</c:v>
                </c:pt>
                <c:pt idx="908">
                  <c:v>-9999</c:v>
                </c:pt>
                <c:pt idx="909">
                  <c:v>-9999</c:v>
                </c:pt>
                <c:pt idx="910">
                  <c:v>-9999</c:v>
                </c:pt>
                <c:pt idx="911">
                  <c:v>-9999</c:v>
                </c:pt>
                <c:pt idx="912">
                  <c:v>-9999</c:v>
                </c:pt>
                <c:pt idx="913">
                  <c:v>-9999</c:v>
                </c:pt>
                <c:pt idx="914">
                  <c:v>-9999</c:v>
                </c:pt>
                <c:pt idx="915">
                  <c:v>-9999</c:v>
                </c:pt>
                <c:pt idx="916">
                  <c:v>-9999</c:v>
                </c:pt>
                <c:pt idx="917">
                  <c:v>-9999</c:v>
                </c:pt>
                <c:pt idx="918">
                  <c:v>-9999</c:v>
                </c:pt>
                <c:pt idx="919">
                  <c:v>-9999</c:v>
                </c:pt>
                <c:pt idx="920">
                  <c:v>-9999</c:v>
                </c:pt>
                <c:pt idx="921">
                  <c:v>-9999</c:v>
                </c:pt>
                <c:pt idx="922">
                  <c:v>-9999</c:v>
                </c:pt>
                <c:pt idx="923">
                  <c:v>-9999</c:v>
                </c:pt>
                <c:pt idx="924">
                  <c:v>-9999</c:v>
                </c:pt>
                <c:pt idx="925">
                  <c:v>-9999</c:v>
                </c:pt>
                <c:pt idx="926">
                  <c:v>-9999</c:v>
                </c:pt>
                <c:pt idx="927">
                  <c:v>-9999</c:v>
                </c:pt>
                <c:pt idx="928">
                  <c:v>-9999</c:v>
                </c:pt>
                <c:pt idx="929">
                  <c:v>-9999</c:v>
                </c:pt>
                <c:pt idx="930">
                  <c:v>-9999</c:v>
                </c:pt>
                <c:pt idx="931">
                  <c:v>-9999</c:v>
                </c:pt>
                <c:pt idx="932">
                  <c:v>-9999</c:v>
                </c:pt>
                <c:pt idx="933">
                  <c:v>-9999</c:v>
                </c:pt>
                <c:pt idx="934">
                  <c:v>-9999</c:v>
                </c:pt>
                <c:pt idx="935">
                  <c:v>-9999</c:v>
                </c:pt>
                <c:pt idx="936">
                  <c:v>-9999</c:v>
                </c:pt>
                <c:pt idx="937">
                  <c:v>-9999</c:v>
                </c:pt>
                <c:pt idx="938">
                  <c:v>-9999</c:v>
                </c:pt>
                <c:pt idx="939">
                  <c:v>-9999</c:v>
                </c:pt>
                <c:pt idx="940">
                  <c:v>-9999</c:v>
                </c:pt>
                <c:pt idx="941">
                  <c:v>-9999</c:v>
                </c:pt>
                <c:pt idx="942">
                  <c:v>-9999</c:v>
                </c:pt>
                <c:pt idx="943">
                  <c:v>-9999</c:v>
                </c:pt>
                <c:pt idx="944">
                  <c:v>-9999</c:v>
                </c:pt>
                <c:pt idx="945">
                  <c:v>-9999</c:v>
                </c:pt>
                <c:pt idx="946">
                  <c:v>-9999</c:v>
                </c:pt>
                <c:pt idx="947">
                  <c:v>-9999</c:v>
                </c:pt>
                <c:pt idx="948">
                  <c:v>-9999</c:v>
                </c:pt>
                <c:pt idx="949">
                  <c:v>-9999</c:v>
                </c:pt>
                <c:pt idx="950">
                  <c:v>-9999</c:v>
                </c:pt>
                <c:pt idx="951">
                  <c:v>-9999</c:v>
                </c:pt>
                <c:pt idx="952">
                  <c:v>-9999</c:v>
                </c:pt>
                <c:pt idx="953">
                  <c:v>-9999</c:v>
                </c:pt>
                <c:pt idx="954">
                  <c:v>-9999</c:v>
                </c:pt>
                <c:pt idx="955">
                  <c:v>-9999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F5-4F98-9160-343DB774EB78}"/>
            </c:ext>
          </c:extLst>
        </c:ser>
        <c:ser>
          <c:idx val="8"/>
          <c:order val="1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</c:numCache>
            </c:numRef>
          </c:xVal>
          <c:yVal>
            <c:numRef>
              <c:f>'Active 3'!$AY$2:$AY$112</c:f>
              <c:numCache>
                <c:formatCode>General</c:formatCode>
                <c:ptCount val="111"/>
                <c:pt idx="0">
                  <c:v>0.22037279247652947</c:v>
                </c:pt>
                <c:pt idx="1">
                  <c:v>0.21363640019551289</c:v>
                </c:pt>
                <c:pt idx="2">
                  <c:v>0.20700509584803878</c:v>
                </c:pt>
                <c:pt idx="3">
                  <c:v>0.20047887943410705</c:v>
                </c:pt>
                <c:pt idx="4">
                  <c:v>0.1940577509537178</c:v>
                </c:pt>
                <c:pt idx="5">
                  <c:v>0.1877417104068709</c:v>
                </c:pt>
                <c:pt idx="6">
                  <c:v>0.18153075779356642</c:v>
                </c:pt>
                <c:pt idx="7">
                  <c:v>0.17542489311380438</c:v>
                </c:pt>
                <c:pt idx="8">
                  <c:v>0.16942411636758475</c:v>
                </c:pt>
                <c:pt idx="9">
                  <c:v>0.16352842755490757</c:v>
                </c:pt>
                <c:pt idx="10">
                  <c:v>0.15773782667577277</c:v>
                </c:pt>
                <c:pt idx="11">
                  <c:v>0.15205231373018041</c:v>
                </c:pt>
                <c:pt idx="12">
                  <c:v>0.14647188871813044</c:v>
                </c:pt>
                <c:pt idx="13">
                  <c:v>0.14099655163962291</c:v>
                </c:pt>
                <c:pt idx="14">
                  <c:v>0.13562630249465779</c:v>
                </c:pt>
                <c:pt idx="15">
                  <c:v>0.13036114128323512</c:v>
                </c:pt>
                <c:pt idx="16">
                  <c:v>0.12520106800535483</c:v>
                </c:pt>
                <c:pt idx="17">
                  <c:v>0.12014608266101695</c:v>
                </c:pt>
                <c:pt idx="18">
                  <c:v>0.11519618525022152</c:v>
                </c:pt>
                <c:pt idx="19">
                  <c:v>0.1103513757729685</c:v>
                </c:pt>
                <c:pt idx="20">
                  <c:v>0.10561165422925789</c:v>
                </c:pt>
                <c:pt idx="21">
                  <c:v>0.1009770206190897</c:v>
                </c:pt>
                <c:pt idx="22">
                  <c:v>9.6447474942463918E-2</c:v>
                </c:pt>
                <c:pt idx="23">
                  <c:v>9.2023017199380552E-2</c:v>
                </c:pt>
                <c:pt idx="24">
                  <c:v>8.7703647389839628E-2</c:v>
                </c:pt>
                <c:pt idx="25">
                  <c:v>8.3489365513841118E-2</c:v>
                </c:pt>
                <c:pt idx="26">
                  <c:v>7.9380171571385022E-2</c:v>
                </c:pt>
                <c:pt idx="27">
                  <c:v>7.5376065562471339E-2</c:v>
                </c:pt>
                <c:pt idx="28">
                  <c:v>7.147704748710007E-2</c:v>
                </c:pt>
                <c:pt idx="29">
                  <c:v>6.7683117345271229E-2</c:v>
                </c:pt>
                <c:pt idx="30">
                  <c:v>6.3994275136984802E-2</c:v>
                </c:pt>
                <c:pt idx="31">
                  <c:v>6.0410520862240788E-2</c:v>
                </c:pt>
                <c:pt idx="32">
                  <c:v>5.6931854521039202E-2</c:v>
                </c:pt>
                <c:pt idx="33">
                  <c:v>5.3558276113380029E-2</c:v>
                </c:pt>
                <c:pt idx="34">
                  <c:v>5.0289785639263278E-2</c:v>
                </c:pt>
                <c:pt idx="35">
                  <c:v>4.712638309868894E-2</c:v>
                </c:pt>
                <c:pt idx="36">
                  <c:v>4.4068068491657023E-2</c:v>
                </c:pt>
                <c:pt idx="37">
                  <c:v>4.1114841818167519E-2</c:v>
                </c:pt>
                <c:pt idx="38">
                  <c:v>3.8266703078220436E-2</c:v>
                </c:pt>
                <c:pt idx="39">
                  <c:v>3.5523652271815774E-2</c:v>
                </c:pt>
                <c:pt idx="40">
                  <c:v>3.2885689398953533E-2</c:v>
                </c:pt>
                <c:pt idx="41">
                  <c:v>3.0352814459633698E-2</c:v>
                </c:pt>
                <c:pt idx="42">
                  <c:v>2.7925027453856291E-2</c:v>
                </c:pt>
                <c:pt idx="43">
                  <c:v>2.5602328381621298E-2</c:v>
                </c:pt>
                <c:pt idx="44">
                  <c:v>2.3384717242928725E-2</c:v>
                </c:pt>
                <c:pt idx="45">
                  <c:v>2.127219403777857E-2</c:v>
                </c:pt>
                <c:pt idx="46">
                  <c:v>1.9264758766170835E-2</c:v>
                </c:pt>
                <c:pt idx="47">
                  <c:v>1.7362411428105511E-2</c:v>
                </c:pt>
                <c:pt idx="48">
                  <c:v>1.556515202358261E-2</c:v>
                </c:pt>
                <c:pt idx="49">
                  <c:v>1.3872980552602127E-2</c:v>
                </c:pt>
                <c:pt idx="50">
                  <c:v>1.2285897015164061E-2</c:v>
                </c:pt>
                <c:pt idx="51">
                  <c:v>1.0803901411268415E-2</c:v>
                </c:pt>
                <c:pt idx="52">
                  <c:v>9.4269937409151867E-3</c:v>
                </c:pt>
                <c:pt idx="53">
                  <c:v>8.1551740041043742E-3</c:v>
                </c:pt>
                <c:pt idx="54">
                  <c:v>6.9884422008359825E-3</c:v>
                </c:pt>
                <c:pt idx="55">
                  <c:v>5.9267983311100062E-3</c:v>
                </c:pt>
                <c:pt idx="56">
                  <c:v>4.9702423949264506E-3</c:v>
                </c:pt>
                <c:pt idx="57">
                  <c:v>4.1187743922853114E-3</c:v>
                </c:pt>
                <c:pt idx="58">
                  <c:v>3.3723943231865911E-3</c:v>
                </c:pt>
                <c:pt idx="59">
                  <c:v>2.7311021876302885E-3</c:v>
                </c:pt>
                <c:pt idx="60">
                  <c:v>2.1948979856164039E-3</c:v>
                </c:pt>
                <c:pt idx="61">
                  <c:v>1.7637817171449375E-3</c:v>
                </c:pt>
                <c:pt idx="62">
                  <c:v>1.4377533822158891E-3</c:v>
                </c:pt>
                <c:pt idx="63">
                  <c:v>1.216812980829259E-3</c:v>
                </c:pt>
                <c:pt idx="64">
                  <c:v>1.1009605129850466E-3</c:v>
                </c:pt>
                <c:pt idx="65">
                  <c:v>1.0901959786832529E-3</c:v>
                </c:pt>
                <c:pt idx="66">
                  <c:v>1.1845193779238766E-3</c:v>
                </c:pt>
                <c:pt idx="67">
                  <c:v>1.3839307107069189E-3</c:v>
                </c:pt>
                <c:pt idx="68">
                  <c:v>1.6884299770323786E-3</c:v>
                </c:pt>
                <c:pt idx="69">
                  <c:v>2.0980171769002572E-3</c:v>
                </c:pt>
                <c:pt idx="70">
                  <c:v>2.612692310310554E-3</c:v>
                </c:pt>
                <c:pt idx="71">
                  <c:v>3.2324553772632679E-3</c:v>
                </c:pt>
                <c:pt idx="72">
                  <c:v>3.9573063777583999E-3</c:v>
                </c:pt>
                <c:pt idx="73">
                  <c:v>4.7872453117959509E-3</c:v>
                </c:pt>
                <c:pt idx="74">
                  <c:v>5.72227217937592E-3</c:v>
                </c:pt>
                <c:pt idx="75">
                  <c:v>6.7623869804983062E-3</c:v>
                </c:pt>
                <c:pt idx="76">
                  <c:v>7.9075897151631089E-3</c:v>
                </c:pt>
                <c:pt idx="77">
                  <c:v>9.1578803833703339E-3</c:v>
                </c:pt>
                <c:pt idx="78">
                  <c:v>1.0513258985119974E-2</c:v>
                </c:pt>
                <c:pt idx="79">
                  <c:v>1.1973725520412032E-2</c:v>
                </c:pt>
                <c:pt idx="80">
                  <c:v>1.3539279989246512E-2</c:v>
                </c:pt>
                <c:pt idx="81">
                  <c:v>1.5209922391623405E-2</c:v>
                </c:pt>
                <c:pt idx="82">
                  <c:v>1.6985652727542717E-2</c:v>
                </c:pt>
                <c:pt idx="83">
                  <c:v>1.8866470997004448E-2</c:v>
                </c:pt>
                <c:pt idx="84">
                  <c:v>2.0852377200008598E-2</c:v>
                </c:pt>
                <c:pt idx="85">
                  <c:v>2.2943371336555166E-2</c:v>
                </c:pt>
                <c:pt idx="86">
                  <c:v>2.5139453406644155E-2</c:v>
                </c:pt>
                <c:pt idx="87">
                  <c:v>2.7440623410275554E-2</c:v>
                </c:pt>
                <c:pt idx="88">
                  <c:v>2.984688134744938E-2</c:v>
                </c:pt>
                <c:pt idx="89">
                  <c:v>3.2358227218165614E-2</c:v>
                </c:pt>
                <c:pt idx="90">
                  <c:v>3.4974661022424275E-2</c:v>
                </c:pt>
                <c:pt idx="91">
                  <c:v>3.769618276022535E-2</c:v>
                </c:pt>
                <c:pt idx="92">
                  <c:v>4.0522792431568838E-2</c:v>
                </c:pt>
                <c:pt idx="93">
                  <c:v>4.3454490036454761E-2</c:v>
                </c:pt>
                <c:pt idx="94">
                  <c:v>4.6491275574883091E-2</c:v>
                </c:pt>
                <c:pt idx="95">
                  <c:v>4.9633149046853835E-2</c:v>
                </c:pt>
                <c:pt idx="96">
                  <c:v>5.2880110452366999E-2</c:v>
                </c:pt>
                <c:pt idx="97">
                  <c:v>5.6232159791422577E-2</c:v>
                </c:pt>
                <c:pt idx="98">
                  <c:v>5.9689297064020583E-2</c:v>
                </c:pt>
                <c:pt idx="99">
                  <c:v>6.3251522270161009E-2</c:v>
                </c:pt>
                <c:pt idx="100">
                  <c:v>6.6918835409843863E-2</c:v>
                </c:pt>
                <c:pt idx="101">
                  <c:v>7.0691236483069103E-2</c:v>
                </c:pt>
                <c:pt idx="102">
                  <c:v>7.4568725489836785E-2</c:v>
                </c:pt>
                <c:pt idx="103">
                  <c:v>7.8551302430146866E-2</c:v>
                </c:pt>
                <c:pt idx="104">
                  <c:v>8.2638967303999389E-2</c:v>
                </c:pt>
                <c:pt idx="105">
                  <c:v>8.6831720111394312E-2</c:v>
                </c:pt>
                <c:pt idx="106">
                  <c:v>9.1129560852331648E-2</c:v>
                </c:pt>
                <c:pt idx="107">
                  <c:v>9.5532489526811412E-2</c:v>
                </c:pt>
                <c:pt idx="108">
                  <c:v>0.1000405061348336</c:v>
                </c:pt>
                <c:pt idx="109">
                  <c:v>0.1046536106763982</c:v>
                </c:pt>
                <c:pt idx="110">
                  <c:v>0.10937180315150523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F5-4F98-9160-343DB774E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878568"/>
        <c:axId val="1"/>
      </c:scatterChart>
      <c:valAx>
        <c:axId val="83787856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95672333848531"/>
              <c:y val="0.8524613111885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04636785162288E-2"/>
              <c:y val="0.38524704903690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8785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20401854714065"/>
          <c:y val="0.92896433027838732"/>
          <c:w val="0.21792890262751158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76199</xdr:colOff>
      <xdr:row>0</xdr:row>
      <xdr:rowOff>38100</xdr:rowOff>
    </xdr:from>
    <xdr:to>
      <xdr:col>17</xdr:col>
      <xdr:colOff>466724</xdr:colOff>
      <xdr:row>18</xdr:row>
      <xdr:rowOff>95250</xdr:rowOff>
    </xdr:to>
    <xdr:graphicFrame macro="">
      <xdr:nvGraphicFramePr>
        <xdr:cNvPr id="1033" name="Chart 1">
          <a:extLst>
            <a:ext uri="{FF2B5EF4-FFF2-40B4-BE49-F238E27FC236}">
              <a16:creationId xmlns:a16="http://schemas.microsoft.com/office/drawing/2014/main" id="{D28EACC0-221E-9625-8529-26EFBCAC0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561975</xdr:colOff>
      <xdr:row>0</xdr:row>
      <xdr:rowOff>28575</xdr:rowOff>
    </xdr:from>
    <xdr:to>
      <xdr:col>26</xdr:col>
      <xdr:colOff>533400</xdr:colOff>
      <xdr:row>18</xdr:row>
      <xdr:rowOff>57150</xdr:rowOff>
    </xdr:to>
    <xdr:graphicFrame macro="">
      <xdr:nvGraphicFramePr>
        <xdr:cNvPr id="1034" name="Chart 2">
          <a:extLst>
            <a:ext uri="{FF2B5EF4-FFF2-40B4-BE49-F238E27FC236}">
              <a16:creationId xmlns:a16="http://schemas.microsoft.com/office/drawing/2014/main" id="{F272F4B3-AB32-E4F9-9DD6-54C2BA648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476250</xdr:colOff>
      <xdr:row>0</xdr:row>
      <xdr:rowOff>0</xdr:rowOff>
    </xdr:from>
    <xdr:to>
      <xdr:col>30</xdr:col>
      <xdr:colOff>438150</xdr:colOff>
      <xdr:row>18</xdr:row>
      <xdr:rowOff>19050</xdr:rowOff>
    </xdr:to>
    <xdr:graphicFrame macro="">
      <xdr:nvGraphicFramePr>
        <xdr:cNvPr id="55305" name="Chart 1">
          <a:extLst>
            <a:ext uri="{FF2B5EF4-FFF2-40B4-BE49-F238E27FC236}">
              <a16:creationId xmlns:a16="http://schemas.microsoft.com/office/drawing/2014/main" id="{9910771D-818F-1066-C870-AFCB689B9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342900</xdr:colOff>
      <xdr:row>0</xdr:row>
      <xdr:rowOff>0</xdr:rowOff>
    </xdr:from>
    <xdr:to>
      <xdr:col>15</xdr:col>
      <xdr:colOff>314325</xdr:colOff>
      <xdr:row>18</xdr:row>
      <xdr:rowOff>28575</xdr:rowOff>
    </xdr:to>
    <xdr:graphicFrame macro="">
      <xdr:nvGraphicFramePr>
        <xdr:cNvPr id="55306" name="Chart 2">
          <a:extLst>
            <a:ext uri="{FF2B5EF4-FFF2-40B4-BE49-F238E27FC236}">
              <a16:creationId xmlns:a16="http://schemas.microsoft.com/office/drawing/2014/main" id="{CFA0DD81-8532-9F94-2912-09C9CE500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228600</xdr:colOff>
      <xdr:row>0</xdr:row>
      <xdr:rowOff>238125</xdr:rowOff>
    </xdr:from>
    <xdr:to>
      <xdr:col>22</xdr:col>
      <xdr:colOff>85725</xdr:colOff>
      <xdr:row>16</xdr:row>
      <xdr:rowOff>66675</xdr:rowOff>
    </xdr:to>
    <xdr:graphicFrame macro="">
      <xdr:nvGraphicFramePr>
        <xdr:cNvPr id="55307" name="Chart 3">
          <a:extLst>
            <a:ext uri="{FF2B5EF4-FFF2-40B4-BE49-F238E27FC236}">
              <a16:creationId xmlns:a16="http://schemas.microsoft.com/office/drawing/2014/main" id="{C59E5143-22A1-9E26-3A0D-80CBCE614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209550</xdr:colOff>
      <xdr:row>1</xdr:row>
      <xdr:rowOff>142875</xdr:rowOff>
    </xdr:from>
    <xdr:to>
      <xdr:col>35</xdr:col>
      <xdr:colOff>180975</xdr:colOff>
      <xdr:row>20</xdr:row>
      <xdr:rowOff>76200</xdr:rowOff>
    </xdr:to>
    <xdr:graphicFrame macro="">
      <xdr:nvGraphicFramePr>
        <xdr:cNvPr id="55308" name="Chart 4">
          <a:extLst>
            <a:ext uri="{FF2B5EF4-FFF2-40B4-BE49-F238E27FC236}">
              <a16:creationId xmlns:a16="http://schemas.microsoft.com/office/drawing/2014/main" id="{E173D72D-2126-FF44-0163-2DFA7B199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10</xdr:col>
      <xdr:colOff>76200</xdr:colOff>
      <xdr:row>19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B93718-95F6-D267-5AC8-892EF91347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21</xdr:row>
      <xdr:rowOff>95250</xdr:rowOff>
    </xdr:from>
    <xdr:to>
      <xdr:col>7</xdr:col>
      <xdr:colOff>295275</xdr:colOff>
      <xdr:row>37</xdr:row>
      <xdr:rowOff>85725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9FA1CFB-BDB1-BCE0-E6C1-AF2C5D47FC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0</xdr:row>
      <xdr:rowOff>0</xdr:rowOff>
    </xdr:from>
    <xdr:to>
      <xdr:col>17</xdr:col>
      <xdr:colOff>342900</xdr:colOff>
      <xdr:row>18</xdr:row>
      <xdr:rowOff>76199</xdr:rowOff>
    </xdr:to>
    <xdr:graphicFrame macro="">
      <xdr:nvGraphicFramePr>
        <xdr:cNvPr id="57367" name="Chart 11">
          <a:extLst>
            <a:ext uri="{FF2B5EF4-FFF2-40B4-BE49-F238E27FC236}">
              <a16:creationId xmlns:a16="http://schemas.microsoft.com/office/drawing/2014/main" id="{617E3A01-A710-8D8D-CB65-76595EDA3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542925</xdr:colOff>
      <xdr:row>0</xdr:row>
      <xdr:rowOff>9525</xdr:rowOff>
    </xdr:from>
    <xdr:to>
      <xdr:col>26</xdr:col>
      <xdr:colOff>542925</xdr:colOff>
      <xdr:row>18</xdr:row>
      <xdr:rowOff>66675</xdr:rowOff>
    </xdr:to>
    <xdr:graphicFrame macro="">
      <xdr:nvGraphicFramePr>
        <xdr:cNvPr id="57370" name="Chart 14">
          <a:extLst>
            <a:ext uri="{FF2B5EF4-FFF2-40B4-BE49-F238E27FC236}">
              <a16:creationId xmlns:a16="http://schemas.microsoft.com/office/drawing/2014/main" id="{1826463A-A3C7-596D-607B-A3D3B457F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22</xdr:row>
      <xdr:rowOff>104775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796ECA6C-1237-D966-681F-9F0A99E945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504825</xdr:colOff>
      <xdr:row>22</xdr:row>
      <xdr:rowOff>57150</xdr:rowOff>
    </xdr:from>
    <xdr:to>
      <xdr:col>22</xdr:col>
      <xdr:colOff>581025</xdr:colOff>
      <xdr:row>43</xdr:row>
      <xdr:rowOff>152400</xdr:rowOff>
    </xdr:to>
    <xdr:graphicFrame macro="">
      <xdr:nvGraphicFramePr>
        <xdr:cNvPr id="3" name="Chart 13">
          <a:extLst>
            <a:ext uri="{FF2B5EF4-FFF2-40B4-BE49-F238E27FC236}">
              <a16:creationId xmlns:a16="http://schemas.microsoft.com/office/drawing/2014/main" id="{83E366DD-B066-446C-F81D-3EA370029A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533400</xdr:colOff>
      <xdr:row>0</xdr:row>
      <xdr:rowOff>38100</xdr:rowOff>
    </xdr:from>
    <xdr:to>
      <xdr:col>22</xdr:col>
      <xdr:colOff>600075</xdr:colOff>
      <xdr:row>21</xdr:row>
      <xdr:rowOff>123825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549C1023-2204-D6FF-300D-FE09669938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0</xdr:row>
      <xdr:rowOff>85725</xdr:rowOff>
    </xdr:from>
    <xdr:to>
      <xdr:col>10</xdr:col>
      <xdr:colOff>180975</xdr:colOff>
      <xdr:row>22</xdr:row>
      <xdr:rowOff>9525</xdr:rowOff>
    </xdr:to>
    <xdr:graphicFrame macro="">
      <xdr:nvGraphicFramePr>
        <xdr:cNvPr id="5" name="Chart 10">
          <a:extLst>
            <a:ext uri="{FF2B5EF4-FFF2-40B4-BE49-F238E27FC236}">
              <a16:creationId xmlns:a16="http://schemas.microsoft.com/office/drawing/2014/main" id="{93AAFECE-E950-27FE-2207-105663C668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352425</xdr:colOff>
      <xdr:row>0</xdr:row>
      <xdr:rowOff>1</xdr:rowOff>
    </xdr:from>
    <xdr:to>
      <xdr:col>26</xdr:col>
      <xdr:colOff>342900</xdr:colOff>
      <xdr:row>18</xdr:row>
      <xdr:rowOff>85726</xdr:rowOff>
    </xdr:to>
    <xdr:graphicFrame macro="">
      <xdr:nvGraphicFramePr>
        <xdr:cNvPr id="59404" name="Chart 1026">
          <a:extLst>
            <a:ext uri="{FF2B5EF4-FFF2-40B4-BE49-F238E27FC236}">
              <a16:creationId xmlns:a16="http://schemas.microsoft.com/office/drawing/2014/main" id="{7FB777B1-C47B-21A8-44DF-4749D7D6D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0</xdr:row>
      <xdr:rowOff>0</xdr:rowOff>
    </xdr:from>
    <xdr:to>
      <xdr:col>17</xdr:col>
      <xdr:colOff>228600</xdr:colOff>
      <xdr:row>18</xdr:row>
      <xdr:rowOff>66675</xdr:rowOff>
    </xdr:to>
    <xdr:graphicFrame macro="">
      <xdr:nvGraphicFramePr>
        <xdr:cNvPr id="59405" name="Chart 1027">
          <a:extLst>
            <a:ext uri="{FF2B5EF4-FFF2-40B4-BE49-F238E27FC236}">
              <a16:creationId xmlns:a16="http://schemas.microsoft.com/office/drawing/2014/main" id="{FEC644BE-BCBA-949B-0A6D-57D8DD404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209549</xdr:colOff>
      <xdr:row>0</xdr:row>
      <xdr:rowOff>123825</xdr:rowOff>
    </xdr:from>
    <xdr:to>
      <xdr:col>20</xdr:col>
      <xdr:colOff>447674</xdr:colOff>
      <xdr:row>21</xdr:row>
      <xdr:rowOff>123825</xdr:rowOff>
    </xdr:to>
    <xdr:graphicFrame macro="">
      <xdr:nvGraphicFramePr>
        <xdr:cNvPr id="2" name="Chart 1025">
          <a:extLst>
            <a:ext uri="{FF2B5EF4-FFF2-40B4-BE49-F238E27FC236}">
              <a16:creationId xmlns:a16="http://schemas.microsoft.com/office/drawing/2014/main" id="{EA56E1B8-DE5A-6A89-9068-A139746DFA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314325</xdr:colOff>
      <xdr:row>22</xdr:row>
      <xdr:rowOff>114300</xdr:rowOff>
    </xdr:from>
    <xdr:to>
      <xdr:col>20</xdr:col>
      <xdr:colOff>390525</xdr:colOff>
      <xdr:row>44</xdr:row>
      <xdr:rowOff>38100</xdr:rowOff>
    </xdr:to>
    <xdr:graphicFrame macro="">
      <xdr:nvGraphicFramePr>
        <xdr:cNvPr id="3" name="Chart 1029">
          <a:extLst>
            <a:ext uri="{FF2B5EF4-FFF2-40B4-BE49-F238E27FC236}">
              <a16:creationId xmlns:a16="http://schemas.microsoft.com/office/drawing/2014/main" id="{47AB6FA0-CC2F-0A84-D760-EAA6376066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466725</xdr:colOff>
      <xdr:row>1</xdr:row>
      <xdr:rowOff>28576</xdr:rowOff>
    </xdr:from>
    <xdr:to>
      <xdr:col>31</xdr:col>
      <xdr:colOff>533400</xdr:colOff>
      <xdr:row>22</xdr:row>
      <xdr:rowOff>19051</xdr:rowOff>
    </xdr:to>
    <xdr:graphicFrame macro="">
      <xdr:nvGraphicFramePr>
        <xdr:cNvPr id="4" name="Chart 1028">
          <a:extLst>
            <a:ext uri="{FF2B5EF4-FFF2-40B4-BE49-F238E27FC236}">
              <a16:creationId xmlns:a16="http://schemas.microsoft.com/office/drawing/2014/main" id="{E0C7D95B-B293-B687-1790-610A388F28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0</xdr:row>
      <xdr:rowOff>0</xdr:rowOff>
    </xdr:from>
    <xdr:to>
      <xdr:col>19</xdr:col>
      <xdr:colOff>504825</xdr:colOff>
      <xdr:row>25</xdr:row>
      <xdr:rowOff>38100</xdr:rowOff>
    </xdr:to>
    <xdr:graphicFrame macro="">
      <xdr:nvGraphicFramePr>
        <xdr:cNvPr id="50179" name="Chart 1">
          <a:extLst>
            <a:ext uri="{FF2B5EF4-FFF2-40B4-BE49-F238E27FC236}">
              <a16:creationId xmlns:a16="http://schemas.microsoft.com/office/drawing/2014/main" id="{39796A46-3BDC-25F4-F6C6-84B96B561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16</xdr:col>
      <xdr:colOff>628650</xdr:colOff>
      <xdr:row>18</xdr:row>
      <xdr:rowOff>19050</xdr:rowOff>
    </xdr:to>
    <xdr:graphicFrame macro="">
      <xdr:nvGraphicFramePr>
        <xdr:cNvPr id="52233" name="Chart 1">
          <a:extLst>
            <a:ext uri="{FF2B5EF4-FFF2-40B4-BE49-F238E27FC236}">
              <a16:creationId xmlns:a16="http://schemas.microsoft.com/office/drawing/2014/main" id="{2AB29D3D-FB70-D40E-0AED-927F786B0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657225</xdr:colOff>
      <xdr:row>25</xdr:row>
      <xdr:rowOff>0</xdr:rowOff>
    </xdr:from>
    <xdr:to>
      <xdr:col>26</xdr:col>
      <xdr:colOff>314325</xdr:colOff>
      <xdr:row>25</xdr:row>
      <xdr:rowOff>0</xdr:rowOff>
    </xdr:to>
    <xdr:graphicFrame macro="">
      <xdr:nvGraphicFramePr>
        <xdr:cNvPr id="52234" name="Chart 4">
          <a:extLst>
            <a:ext uri="{FF2B5EF4-FFF2-40B4-BE49-F238E27FC236}">
              <a16:creationId xmlns:a16="http://schemas.microsoft.com/office/drawing/2014/main" id="{AEF9A519-6980-FA10-3EE8-979C13BCA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85725</xdr:colOff>
      <xdr:row>0</xdr:row>
      <xdr:rowOff>0</xdr:rowOff>
    </xdr:from>
    <xdr:to>
      <xdr:col>26</xdr:col>
      <xdr:colOff>47625</xdr:colOff>
      <xdr:row>18</xdr:row>
      <xdr:rowOff>19050</xdr:rowOff>
    </xdr:to>
    <xdr:graphicFrame macro="">
      <xdr:nvGraphicFramePr>
        <xdr:cNvPr id="52235" name="Chart 5">
          <a:extLst>
            <a:ext uri="{FF2B5EF4-FFF2-40B4-BE49-F238E27FC236}">
              <a16:creationId xmlns:a16="http://schemas.microsoft.com/office/drawing/2014/main" id="{E638D3CA-E3DD-2A6F-700D-484C2BF91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504825</xdr:colOff>
      <xdr:row>5</xdr:row>
      <xdr:rowOff>9525</xdr:rowOff>
    </xdr:from>
    <xdr:to>
      <xdr:col>18</xdr:col>
      <xdr:colOff>381000</xdr:colOff>
      <xdr:row>30</xdr:row>
      <xdr:rowOff>133350</xdr:rowOff>
    </xdr:to>
    <xdr:graphicFrame macro="">
      <xdr:nvGraphicFramePr>
        <xdr:cNvPr id="51203" name="Chart 1">
          <a:extLst>
            <a:ext uri="{FF2B5EF4-FFF2-40B4-BE49-F238E27FC236}">
              <a16:creationId xmlns:a16="http://schemas.microsoft.com/office/drawing/2014/main" id="{F026BEAB-C661-182E-33EA-0DCC50F2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158" TargetMode="External"/><Relationship Id="rId18" Type="http://schemas.openxmlformats.org/officeDocument/2006/relationships/hyperlink" Target="http://www.bav-astro.de/sfs/BAVM_link.php?BAVMnr=172" TargetMode="External"/><Relationship Id="rId26" Type="http://schemas.openxmlformats.org/officeDocument/2006/relationships/hyperlink" Target="http://www.bav-astro.de/sfs/BAVM_link.php?BAVMnr=173" TargetMode="External"/><Relationship Id="rId39" Type="http://schemas.openxmlformats.org/officeDocument/2006/relationships/hyperlink" Target="http://www.bav-astro.de/sfs/BAVM_link.php?BAVMnr=178" TargetMode="External"/><Relationship Id="rId21" Type="http://schemas.openxmlformats.org/officeDocument/2006/relationships/hyperlink" Target="http://www.bav-astro.de/sfs/BAVM_link.php?BAVMnr=172" TargetMode="External"/><Relationship Id="rId34" Type="http://schemas.openxmlformats.org/officeDocument/2006/relationships/hyperlink" Target="http://www.bav-astro.de/sfs/BAVM_link.php?BAVMnr=173" TargetMode="External"/><Relationship Id="rId42" Type="http://schemas.openxmlformats.org/officeDocument/2006/relationships/hyperlink" Target="http://www.bav-astro.de/sfs/BAVM_link.php?BAVMnr=201" TargetMode="External"/><Relationship Id="rId47" Type="http://schemas.openxmlformats.org/officeDocument/2006/relationships/hyperlink" Target="http://www.bav-astro.de/sfs/BAVM_link.php?BAVMnr=212" TargetMode="External"/><Relationship Id="rId50" Type="http://schemas.openxmlformats.org/officeDocument/2006/relationships/hyperlink" Target="http://var.astro.cz/oejv/issues/oejv0137.pdf" TargetMode="External"/><Relationship Id="rId55" Type="http://schemas.openxmlformats.org/officeDocument/2006/relationships/hyperlink" Target="http://www.bav-astro.de/sfs/BAVM_link.php?BAVMnr=225" TargetMode="External"/><Relationship Id="rId63" Type="http://schemas.openxmlformats.org/officeDocument/2006/relationships/hyperlink" Target="http://var.astro.cz/oejv/issues/oejv0160.pdf" TargetMode="External"/><Relationship Id="rId68" Type="http://schemas.openxmlformats.org/officeDocument/2006/relationships/hyperlink" Target="http://var.astro.cz/oejv/issues/oejv0160.pdf" TargetMode="External"/><Relationship Id="rId76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5040" TargetMode="External"/><Relationship Id="rId71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bav-astro.de/sfs/BAVM_link.php?BAVMnr=68" TargetMode="External"/><Relationship Id="rId16" Type="http://schemas.openxmlformats.org/officeDocument/2006/relationships/hyperlink" Target="http://www.konkoly.hu/cgi-bin/IBVS?5378" TargetMode="External"/><Relationship Id="rId29" Type="http://schemas.openxmlformats.org/officeDocument/2006/relationships/hyperlink" Target="http://www.bav-astro.de/sfs/BAVM_link.php?BAVMnr=173" TargetMode="External"/><Relationship Id="rId11" Type="http://schemas.openxmlformats.org/officeDocument/2006/relationships/hyperlink" Target="http://www.bav-astro.de/sfs/BAVM_link.php?BAVMnr=158" TargetMode="External"/><Relationship Id="rId24" Type="http://schemas.openxmlformats.org/officeDocument/2006/relationships/hyperlink" Target="http://www.bav-astro.de/sfs/BAVM_link.php?BAVMnr=173" TargetMode="External"/><Relationship Id="rId32" Type="http://schemas.openxmlformats.org/officeDocument/2006/relationships/hyperlink" Target="http://www.konkoly.hu/cgi-bin/IBVS?5741" TargetMode="External"/><Relationship Id="rId37" Type="http://schemas.openxmlformats.org/officeDocument/2006/relationships/hyperlink" Target="http://www.bav-astro.de/sfs/BAVM_link.php?BAVMnr=178" TargetMode="External"/><Relationship Id="rId40" Type="http://schemas.openxmlformats.org/officeDocument/2006/relationships/hyperlink" Target="http://www.bav-astro.de/sfs/BAVM_link.php?BAVMnr=183" TargetMode="External"/><Relationship Id="rId45" Type="http://schemas.openxmlformats.org/officeDocument/2006/relationships/hyperlink" Target="http://var.astro.cz/oejv/issues/oejv0094.pdf" TargetMode="External"/><Relationship Id="rId53" Type="http://schemas.openxmlformats.org/officeDocument/2006/relationships/hyperlink" Target="http://www.bav-astro.de/sfs/BAVM_link.php?BAVMnr=220" TargetMode="External"/><Relationship Id="rId58" Type="http://schemas.openxmlformats.org/officeDocument/2006/relationships/hyperlink" Target="http://www.bav-astro.de/sfs/BAVM_link.php?BAVMnr=225" TargetMode="External"/><Relationship Id="rId66" Type="http://schemas.openxmlformats.org/officeDocument/2006/relationships/hyperlink" Target="http://var.astro.cz/oejv/issues/oejv0160.pdf" TargetMode="External"/><Relationship Id="rId74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bav-astro.de/sfs/BAVM_link.php?BAVMnr=91" TargetMode="External"/><Relationship Id="rId15" Type="http://schemas.openxmlformats.org/officeDocument/2006/relationships/hyperlink" Target="http://www.konkoly.hu/cgi-bin/IBVS?5371" TargetMode="External"/><Relationship Id="rId23" Type="http://schemas.openxmlformats.org/officeDocument/2006/relationships/hyperlink" Target="http://www.konkoly.hu/cgi-bin/IBVS?5645" TargetMode="External"/><Relationship Id="rId28" Type="http://schemas.openxmlformats.org/officeDocument/2006/relationships/hyperlink" Target="http://www.konkoly.hu/cgi-bin/IBVS?5676" TargetMode="External"/><Relationship Id="rId36" Type="http://schemas.openxmlformats.org/officeDocument/2006/relationships/hyperlink" Target="http://www.konkoly.hu/cgi-bin/IBVS?5707" TargetMode="External"/><Relationship Id="rId49" Type="http://schemas.openxmlformats.org/officeDocument/2006/relationships/hyperlink" Target="http://var.astro.cz/oejv/issues/oejv0137.pdf" TargetMode="External"/><Relationship Id="rId57" Type="http://schemas.openxmlformats.org/officeDocument/2006/relationships/hyperlink" Target="http://var.astro.cz/oejv/issues/oejv0160.pdf" TargetMode="External"/><Relationship Id="rId61" Type="http://schemas.openxmlformats.org/officeDocument/2006/relationships/hyperlink" Target="http://www.konkoly.hu/cgi-bin/IBVS?6042" TargetMode="External"/><Relationship Id="rId10" Type="http://schemas.openxmlformats.org/officeDocument/2006/relationships/hyperlink" Target="http://www.bav-astro.de/sfs/BAVM_link.php?BAVMnr=158" TargetMode="External"/><Relationship Id="rId19" Type="http://schemas.openxmlformats.org/officeDocument/2006/relationships/hyperlink" Target="http://www.bav-astro.de/sfs/BAVM_link.php?BAVMnr=172" TargetMode="External"/><Relationship Id="rId31" Type="http://schemas.openxmlformats.org/officeDocument/2006/relationships/hyperlink" Target="http://www.konkoly.hu/cgi-bin/IBVS?5741" TargetMode="External"/><Relationship Id="rId44" Type="http://schemas.openxmlformats.org/officeDocument/2006/relationships/hyperlink" Target="http://www.konkoly.hu/cgi-bin/IBVS?5814" TargetMode="External"/><Relationship Id="rId52" Type="http://schemas.openxmlformats.org/officeDocument/2006/relationships/hyperlink" Target="http://var.astro.cz/oejv/issues/oejv0137.pdf" TargetMode="External"/><Relationship Id="rId60" Type="http://schemas.openxmlformats.org/officeDocument/2006/relationships/hyperlink" Target="http://var.astro.cz/oejv/issues/oejv0160.pdf" TargetMode="External"/><Relationship Id="rId65" Type="http://schemas.openxmlformats.org/officeDocument/2006/relationships/hyperlink" Target="http://var.astro.cz/oejv/issues/oejv0160.pdf" TargetMode="External"/><Relationship Id="rId73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bav-astro.de/sfs/BAVM_link.php?BAVMnr=68" TargetMode="External"/><Relationship Id="rId9" Type="http://schemas.openxmlformats.org/officeDocument/2006/relationships/hyperlink" Target="http://www.bav-astro.de/sfs/BAVM_link.php?BAVMnr=158" TargetMode="External"/><Relationship Id="rId14" Type="http://schemas.openxmlformats.org/officeDocument/2006/relationships/hyperlink" Target="http://www.bav-astro.de/sfs/BAVM_link.php?BAVMnr=158" TargetMode="External"/><Relationship Id="rId22" Type="http://schemas.openxmlformats.org/officeDocument/2006/relationships/hyperlink" Target="http://www.konkoly.hu/cgi-bin/IBVS?5645" TargetMode="External"/><Relationship Id="rId27" Type="http://schemas.openxmlformats.org/officeDocument/2006/relationships/hyperlink" Target="http://www.bav-astro.de/sfs/BAVM_link.php?BAVMnr=173" TargetMode="External"/><Relationship Id="rId30" Type="http://schemas.openxmlformats.org/officeDocument/2006/relationships/hyperlink" Target="http://www.bav-astro.de/sfs/BAVM_link.php?BAVMnr=173" TargetMode="External"/><Relationship Id="rId35" Type="http://schemas.openxmlformats.org/officeDocument/2006/relationships/hyperlink" Target="http://www.bav-astro.de/sfs/BAVM_link.php?BAVMnr=173" TargetMode="External"/><Relationship Id="rId43" Type="http://schemas.openxmlformats.org/officeDocument/2006/relationships/hyperlink" Target="http://www.bav-astro.de/sfs/BAVM_link.php?BAVMnr=193" TargetMode="External"/><Relationship Id="rId48" Type="http://schemas.openxmlformats.org/officeDocument/2006/relationships/hyperlink" Target="http://var.astro.cz/oejv/issues/oejv0137.pdf" TargetMode="External"/><Relationship Id="rId56" Type="http://schemas.openxmlformats.org/officeDocument/2006/relationships/hyperlink" Target="http://www.bav-astro.de/sfs/BAVM_link.php?BAVMnr=225" TargetMode="External"/><Relationship Id="rId64" Type="http://schemas.openxmlformats.org/officeDocument/2006/relationships/hyperlink" Target="http://var.astro.cz/oejv/issues/oejv0160.pdf" TargetMode="External"/><Relationship Id="rId69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bav-astro.de/sfs/BAVM_link.php?BAVMnr=158" TargetMode="External"/><Relationship Id="rId51" Type="http://schemas.openxmlformats.org/officeDocument/2006/relationships/hyperlink" Target="http://var.astro.cz/oejv/issues/oejv0137.pdf" TargetMode="External"/><Relationship Id="rId72" Type="http://schemas.openxmlformats.org/officeDocument/2006/relationships/hyperlink" Target="http://var.astro.cz/oejv/issues/oejv0160.pdf" TargetMode="External"/><Relationship Id="rId3" Type="http://schemas.openxmlformats.org/officeDocument/2006/relationships/hyperlink" Target="http://www.bav-astro.de/sfs/BAVM_link.php?BAVMnr=68" TargetMode="External"/><Relationship Id="rId12" Type="http://schemas.openxmlformats.org/officeDocument/2006/relationships/hyperlink" Target="http://www.bav-astro.de/sfs/BAVM_link.php?BAVMnr=158" TargetMode="External"/><Relationship Id="rId17" Type="http://schemas.openxmlformats.org/officeDocument/2006/relationships/hyperlink" Target="http://www.konkoly.hu/cgi-bin/IBVS?5662" TargetMode="External"/><Relationship Id="rId25" Type="http://schemas.openxmlformats.org/officeDocument/2006/relationships/hyperlink" Target="http://www.konkoly.hu/cgi-bin/IBVS?5741" TargetMode="External"/><Relationship Id="rId33" Type="http://schemas.openxmlformats.org/officeDocument/2006/relationships/hyperlink" Target="http://www.bav-astro.de/sfs/BAVM_link.php?BAVMnr=173" TargetMode="External"/><Relationship Id="rId38" Type="http://schemas.openxmlformats.org/officeDocument/2006/relationships/hyperlink" Target="http://www.bav-astro.de/sfs/BAVM_link.php?BAVMnr=178" TargetMode="External"/><Relationship Id="rId46" Type="http://schemas.openxmlformats.org/officeDocument/2006/relationships/hyperlink" Target="http://www.bav-astro.de/sfs/BAVM_link.php?BAVMnr=212" TargetMode="External"/><Relationship Id="rId59" Type="http://schemas.openxmlformats.org/officeDocument/2006/relationships/hyperlink" Target="http://www.bav-astro.de/sfs/BAVM_link.php?BAVMnr=225" TargetMode="External"/><Relationship Id="rId67" Type="http://schemas.openxmlformats.org/officeDocument/2006/relationships/hyperlink" Target="http://var.astro.cz/oejv/issues/oejv0160.pdf" TargetMode="External"/><Relationship Id="rId20" Type="http://schemas.openxmlformats.org/officeDocument/2006/relationships/hyperlink" Target="http://www.konkoly.hu/cgi-bin/IBVS?5676" TargetMode="External"/><Relationship Id="rId41" Type="http://schemas.openxmlformats.org/officeDocument/2006/relationships/hyperlink" Target="http://www.bav-astro.de/sfs/BAVM_link.php?BAVMnr=183" TargetMode="External"/><Relationship Id="rId54" Type="http://schemas.openxmlformats.org/officeDocument/2006/relationships/hyperlink" Target="http://www.bav-astro.de/sfs/BAVM_link.php?BAVMnr=225" TargetMode="External"/><Relationship Id="rId62" Type="http://schemas.openxmlformats.org/officeDocument/2006/relationships/hyperlink" Target="http://var.astro.cz/oejv/issues/oejv0160.pdf" TargetMode="External"/><Relationship Id="rId70" Type="http://schemas.openxmlformats.org/officeDocument/2006/relationships/hyperlink" Target="http://var.astro.cz/oejv/issues/oejv0160.pdf" TargetMode="External"/><Relationship Id="rId75" Type="http://schemas.openxmlformats.org/officeDocument/2006/relationships/hyperlink" Target="http://var.astro.cz/oejv/issues/oejv0160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158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AI290"/>
  <sheetViews>
    <sheetView tabSelected="1" workbookViewId="0">
      <pane xSplit="13" ySplit="21" topLeftCell="N159" activePane="bottomRight" state="frozen"/>
      <selection pane="topRight" activeCell="N1" sqref="N1"/>
      <selection pane="bottomLeft" activeCell="A22" sqref="A22"/>
      <selection pane="bottomRight" activeCell="F9" sqref="F9"/>
    </sheetView>
  </sheetViews>
  <sheetFormatPr defaultColWidth="10.28515625" defaultRowHeight="12.75"/>
  <cols>
    <col min="1" max="1" width="14.42578125" customWidth="1"/>
    <col min="2" max="2" width="5.140625" style="3" customWidth="1"/>
    <col min="3" max="3" width="11.85546875" style="24" customWidth="1"/>
    <col min="4" max="4" width="12" style="24" customWidth="1"/>
    <col min="5" max="5" width="12.42578125" bestFit="1" customWidth="1"/>
    <col min="6" max="6" width="16.42578125" customWidth="1"/>
    <col min="7" max="7" width="8.140625" style="24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2" ht="21" thickBot="1">
      <c r="A1" s="1" t="s">
        <v>90</v>
      </c>
      <c r="U1" s="4" t="s">
        <v>59</v>
      </c>
      <c r="V1" s="6" t="s">
        <v>71</v>
      </c>
    </row>
    <row r="2" spans="1:22">
      <c r="A2" t="s">
        <v>74</v>
      </c>
      <c r="B2" s="3" t="s">
        <v>91</v>
      </c>
      <c r="U2" s="26">
        <v>30000</v>
      </c>
      <c r="V2" s="26">
        <f t="shared" ref="V2:V17" si="0">+D$11+D$12*U2+D$13*U2^2</f>
        <v>1.3516485381520182E-2</v>
      </c>
    </row>
    <row r="3" spans="1:22" ht="13.5" thickBot="1">
      <c r="U3" s="26">
        <v>31000</v>
      </c>
      <c r="V3" s="26">
        <f t="shared" si="0"/>
        <v>1.8605336391967979E-2</v>
      </c>
    </row>
    <row r="4" spans="1:22" ht="14.25" thickTop="1" thickBot="1">
      <c r="A4" s="5" t="s">
        <v>50</v>
      </c>
      <c r="C4" s="97">
        <v>38259.544399999999</v>
      </c>
      <c r="D4" s="106">
        <v>0.38913342000000001</v>
      </c>
      <c r="U4" s="26">
        <v>32000</v>
      </c>
      <c r="V4" s="26">
        <f t="shared" si="0"/>
        <v>2.3699927503388681E-2</v>
      </c>
    </row>
    <row r="5" spans="1:22" ht="13.5" thickTop="1">
      <c r="A5" s="31" t="s">
        <v>80</v>
      </c>
      <c r="B5" s="144"/>
      <c r="C5" s="218">
        <v>-9.5</v>
      </c>
      <c r="D5" s="107" t="s">
        <v>81</v>
      </c>
      <c r="U5" s="26">
        <v>33000</v>
      </c>
      <c r="V5" s="26">
        <f t="shared" si="0"/>
        <v>2.8800258715782286E-2</v>
      </c>
    </row>
    <row r="6" spans="1:22">
      <c r="A6" s="5" t="s">
        <v>51</v>
      </c>
      <c r="U6" s="26">
        <v>34000</v>
      </c>
      <c r="V6" s="26">
        <f t="shared" si="0"/>
        <v>3.39063300291488E-2</v>
      </c>
    </row>
    <row r="7" spans="1:22">
      <c r="A7" t="s">
        <v>52</v>
      </c>
      <c r="C7">
        <f>+C4</f>
        <v>38259.544399999999</v>
      </c>
      <c r="E7">
        <v>38259.544399999999</v>
      </c>
      <c r="U7" s="26">
        <v>35000</v>
      </c>
      <c r="V7" s="26">
        <f t="shared" si="0"/>
        <v>3.9018141443488211E-2</v>
      </c>
    </row>
    <row r="8" spans="1:22">
      <c r="A8" t="s">
        <v>53</v>
      </c>
      <c r="C8">
        <f>+D4</f>
        <v>0.38913342000000001</v>
      </c>
      <c r="E8">
        <v>0.38913342000000001</v>
      </c>
      <c r="U8" s="26">
        <v>36000</v>
      </c>
      <c r="V8" s="26">
        <f t="shared" si="0"/>
        <v>4.4135692958800529E-2</v>
      </c>
    </row>
    <row r="9" spans="1:22">
      <c r="A9" s="18" t="s">
        <v>89</v>
      </c>
      <c r="B9" s="72">
        <v>21</v>
      </c>
      <c r="C9" s="99" t="str">
        <f>"F"&amp;B9</f>
        <v>F21</v>
      </c>
      <c r="D9" s="99" t="str">
        <f>"G"&amp;B9</f>
        <v>G21</v>
      </c>
      <c r="E9" s="30"/>
      <c r="U9" s="26">
        <v>37000</v>
      </c>
      <c r="V9" s="26">
        <f t="shared" si="0"/>
        <v>4.9258984575085756E-2</v>
      </c>
    </row>
    <row r="10" spans="1:22" ht="13.5" thickBot="1">
      <c r="C10" s="100" t="s">
        <v>69</v>
      </c>
      <c r="D10" s="100" t="s">
        <v>70</v>
      </c>
      <c r="U10" s="26">
        <v>38000</v>
      </c>
      <c r="V10" s="26">
        <f t="shared" si="0"/>
        <v>5.4388016292343883E-2</v>
      </c>
    </row>
    <row r="11" spans="1:22">
      <c r="A11" t="s">
        <v>65</v>
      </c>
      <c r="C11" s="101">
        <f ca="1">INTERCEPT(INDIRECT(D9):G983,INDIRECT(C9):$F983)</f>
        <v>1.2273827174826141E-3</v>
      </c>
      <c r="D11" s="24">
        <f>+E11*F11</f>
        <v>-0.13647989797951326</v>
      </c>
      <c r="E11" s="202">
        <v>-0.13647989797951326</v>
      </c>
      <c r="F11">
        <v>1</v>
      </c>
      <c r="U11" s="26">
        <v>39000</v>
      </c>
      <c r="V11" s="26">
        <f t="shared" si="0"/>
        <v>5.9522788110574917E-2</v>
      </c>
    </row>
    <row r="12" spans="1:22">
      <c r="A12" t="s">
        <v>66</v>
      </c>
      <c r="C12" s="101">
        <f ca="1">SLOPE(INDIRECT(D9):G983,INDIRECT(C9):$F983)</f>
        <v>1.9410549849283868E-6</v>
      </c>
      <c r="D12" s="24">
        <f>+E12*F12</f>
        <v>4.9137779307742165E-6</v>
      </c>
      <c r="E12" s="203">
        <v>4.9137779307742165E-2</v>
      </c>
      <c r="F12">
        <v>1E-4</v>
      </c>
      <c r="U12" s="26">
        <v>40000</v>
      </c>
      <c r="V12" s="26">
        <f t="shared" si="0"/>
        <v>6.4663300029778853E-2</v>
      </c>
    </row>
    <row r="13" spans="1:22" ht="13.5" thickBot="1">
      <c r="A13" t="s">
        <v>68</v>
      </c>
      <c r="C13" s="24" t="s">
        <v>63</v>
      </c>
      <c r="D13" s="24">
        <f>+E13*F13</f>
        <v>2.8700504864521622E-12</v>
      </c>
      <c r="E13" s="204">
        <v>2.8700504864521623E-4</v>
      </c>
      <c r="F13">
        <v>1E-8</v>
      </c>
      <c r="U13" s="26">
        <v>41000</v>
      </c>
      <c r="V13" s="26">
        <f t="shared" si="0"/>
        <v>6.9809552049955689E-2</v>
      </c>
    </row>
    <row r="14" spans="1:22">
      <c r="A14" t="s">
        <v>73</v>
      </c>
      <c r="E14">
        <f>SUM(T21:T928)</f>
        <v>2.8935302229969998E-3</v>
      </c>
      <c r="U14" s="26">
        <v>42000</v>
      </c>
      <c r="V14" s="26">
        <f t="shared" si="0"/>
        <v>7.496154417110544E-2</v>
      </c>
    </row>
    <row r="15" spans="1:22">
      <c r="A15" s="2" t="s">
        <v>67</v>
      </c>
      <c r="C15" s="80">
        <f ca="1">(C7+C11)+(C8+C12)*INT(MAX(F21:F3511))</f>
        <v>59467.422804879388</v>
      </c>
      <c r="D15" s="80">
        <f>+C7+INT(MAX(F21:F1566))*C8+D11+D12*INT(MAX(F21:F4001))+D13*INT(MAX(F21:F4028)^2)</f>
        <v>59467.45563576671</v>
      </c>
      <c r="E15" s="34" t="s">
        <v>84</v>
      </c>
      <c r="F15" s="33">
        <v>1</v>
      </c>
      <c r="U15" s="26">
        <v>43000</v>
      </c>
      <c r="V15" s="26">
        <f t="shared" si="0"/>
        <v>8.0119276393228092E-2</v>
      </c>
    </row>
    <row r="16" spans="1:22">
      <c r="A16" s="5" t="s">
        <v>54</v>
      </c>
      <c r="C16" s="102">
        <f ca="1">+C8+C12</f>
        <v>0.38913536105498492</v>
      </c>
      <c r="D16" s="80">
        <f>+C8+D12+2*D13*F68</f>
        <v>0.38913853868231518</v>
      </c>
      <c r="E16" s="34" t="s">
        <v>85</v>
      </c>
      <c r="F16" s="35">
        <f ca="1">NOW()+15018.5+$C$5/24</f>
        <v>60356.753640740739</v>
      </c>
      <c r="U16" s="26">
        <v>44000</v>
      </c>
      <c r="V16" s="26">
        <f t="shared" si="0"/>
        <v>8.5282748716323645E-2</v>
      </c>
    </row>
    <row r="17" spans="1:30" ht="13.5" thickBot="1">
      <c r="A17" t="s">
        <v>78</v>
      </c>
      <c r="C17" s="214">
        <f>COUNT(C21:C4717)</f>
        <v>158</v>
      </c>
      <c r="E17" s="34" t="s">
        <v>86</v>
      </c>
      <c r="F17" s="35">
        <f ca="1">ROUND(2*(F16-$C$7)/$C$8,0)/2+F15</f>
        <v>56786.5</v>
      </c>
      <c r="U17" s="26">
        <v>45000</v>
      </c>
      <c r="V17" s="26">
        <f t="shared" si="0"/>
        <v>9.0451961140392098E-2</v>
      </c>
    </row>
    <row r="18" spans="1:30" ht="14.25" thickTop="1" thickBot="1">
      <c r="A18" s="5" t="s">
        <v>82</v>
      </c>
      <c r="C18" s="103">
        <f ca="1">+C15</f>
        <v>59467.422804879388</v>
      </c>
      <c r="D18" s="108">
        <f ca="1">C16</f>
        <v>0.38913536105498492</v>
      </c>
      <c r="E18" s="34" t="s">
        <v>87</v>
      </c>
      <c r="F18" s="8">
        <f ca="1">ROUND(2*(F16-$C$15)/$C$16,0)/2+F15</f>
        <v>2286.5</v>
      </c>
    </row>
    <row r="19" spans="1:30" ht="13.5" thickBot="1">
      <c r="A19" s="5" t="s">
        <v>83</v>
      </c>
      <c r="C19" s="104">
        <f>+D15</f>
        <v>59467.45563576671</v>
      </c>
      <c r="D19" s="109">
        <f>+D16</f>
        <v>0.38913853868231518</v>
      </c>
      <c r="E19" s="34" t="s">
        <v>88</v>
      </c>
      <c r="F19" s="36">
        <f ca="1">+$C$15+$C$16*F18-15018.5-$C$5/24</f>
        <v>45339.076641264946</v>
      </c>
      <c r="G19" s="80" t="str">
        <f>"G"&amp;E9</f>
        <v>G</v>
      </c>
    </row>
    <row r="20" spans="1:30" ht="15" thickBot="1">
      <c r="A20" s="4" t="s">
        <v>55</v>
      </c>
      <c r="B20" s="4" t="s">
        <v>56</v>
      </c>
      <c r="C20" s="100" t="s">
        <v>57</v>
      </c>
      <c r="D20" s="100" t="s">
        <v>62</v>
      </c>
      <c r="E20" s="4" t="s">
        <v>58</v>
      </c>
      <c r="F20" s="4" t="s">
        <v>59</v>
      </c>
      <c r="G20" s="100" t="s">
        <v>60</v>
      </c>
      <c r="H20" s="7" t="s">
        <v>218</v>
      </c>
      <c r="I20" s="7" t="s">
        <v>217</v>
      </c>
      <c r="J20" s="7" t="s">
        <v>234</v>
      </c>
      <c r="K20" s="7" t="s">
        <v>233</v>
      </c>
      <c r="L20" s="7" t="s">
        <v>731</v>
      </c>
      <c r="M20" s="7" t="s">
        <v>79</v>
      </c>
      <c r="N20" s="7" t="s">
        <v>75</v>
      </c>
      <c r="O20" s="7" t="s">
        <v>72</v>
      </c>
      <c r="P20" s="15" t="s">
        <v>71</v>
      </c>
      <c r="Q20" s="4" t="s">
        <v>64</v>
      </c>
      <c r="R20" s="7" t="s">
        <v>208</v>
      </c>
      <c r="S20" s="6" t="s">
        <v>210</v>
      </c>
      <c r="T20" s="7" t="s">
        <v>209</v>
      </c>
      <c r="U20" s="94" t="s">
        <v>221</v>
      </c>
      <c r="V20" s="115" t="s">
        <v>231</v>
      </c>
    </row>
    <row r="21" spans="1:30" s="26" customFormat="1">
      <c r="A21" s="145" t="s">
        <v>733</v>
      </c>
      <c r="B21" s="146" t="s">
        <v>101</v>
      </c>
      <c r="C21" s="147">
        <v>17793.437999999998</v>
      </c>
      <c r="D21" s="131" t="s">
        <v>218</v>
      </c>
      <c r="E21" s="87">
        <f t="shared" ref="E21:E52" si="1">+(C21-C$7)/C$8</f>
        <v>-52594.059898530431</v>
      </c>
      <c r="F21" s="87">
        <f t="shared" ref="F21:F52" si="2">ROUND(2*E21,0)/2</f>
        <v>-52594</v>
      </c>
      <c r="G21" s="25">
        <f t="shared" ref="G21:G27" si="3">+C21-(C$7+F21*C$8)</f>
        <v>-2.3308520001592115E-2</v>
      </c>
      <c r="H21" s="149">
        <f t="shared" ref="H21:H27" si="4">G21</f>
        <v>-2.3308520001592115E-2</v>
      </c>
      <c r="I21" s="149"/>
      <c r="J21" s="149"/>
      <c r="K21" s="149"/>
      <c r="L21" s="149"/>
      <c r="M21" s="149"/>
      <c r="N21" s="149"/>
      <c r="O21" s="149"/>
      <c r="P21" s="149"/>
      <c r="Q21" s="88">
        <f t="shared" ref="Q21:Q52" si="5">+C21-15018.5</f>
        <v>2774.9379999999983</v>
      </c>
    </row>
    <row r="22" spans="1:30" s="26" customFormat="1">
      <c r="A22" s="145" t="s">
        <v>733</v>
      </c>
      <c r="B22" s="146" t="s">
        <v>101</v>
      </c>
      <c r="C22" s="147">
        <v>32797.285000000003</v>
      </c>
      <c r="D22" s="131" t="s">
        <v>218</v>
      </c>
      <c r="E22" s="87">
        <f t="shared" si="1"/>
        <v>-14036.983510694083</v>
      </c>
      <c r="F22" s="87">
        <f t="shared" si="2"/>
        <v>-14037</v>
      </c>
      <c r="G22" s="25">
        <f t="shared" si="3"/>
        <v>6.4165400035562925E-3</v>
      </c>
      <c r="H22" s="149">
        <f t="shared" si="4"/>
        <v>6.4165400035562925E-3</v>
      </c>
      <c r="I22" s="149"/>
      <c r="J22" s="149"/>
      <c r="K22" s="149"/>
      <c r="L22" s="149"/>
      <c r="M22" s="149"/>
      <c r="N22" s="149"/>
      <c r="O22" s="149"/>
      <c r="P22" s="149"/>
      <c r="Q22" s="88">
        <f t="shared" si="5"/>
        <v>17778.785000000003</v>
      </c>
    </row>
    <row r="23" spans="1:30" s="26" customFormat="1">
      <c r="A23" s="145" t="s">
        <v>734</v>
      </c>
      <c r="B23" s="146" t="s">
        <v>101</v>
      </c>
      <c r="C23" s="147">
        <v>32879.404999999999</v>
      </c>
      <c r="D23" s="131" t="s">
        <v>218</v>
      </c>
      <c r="E23" s="87">
        <f t="shared" si="1"/>
        <v>-13825.950492764152</v>
      </c>
      <c r="F23" s="87">
        <f t="shared" si="2"/>
        <v>-13826</v>
      </c>
      <c r="G23" s="25">
        <f t="shared" si="3"/>
        <v>1.9264920003479347E-2</v>
      </c>
      <c r="H23" s="149">
        <f t="shared" si="4"/>
        <v>1.9264920003479347E-2</v>
      </c>
      <c r="I23" s="149"/>
      <c r="J23" s="149"/>
      <c r="K23" s="149"/>
      <c r="L23" s="149"/>
      <c r="M23" s="149"/>
      <c r="N23" s="149"/>
      <c r="O23" s="149"/>
      <c r="P23" s="149"/>
      <c r="Q23" s="88">
        <f t="shared" si="5"/>
        <v>17860.904999999999</v>
      </c>
    </row>
    <row r="24" spans="1:30" s="26" customFormat="1">
      <c r="A24" s="145" t="s">
        <v>734</v>
      </c>
      <c r="B24" s="146" t="s">
        <v>101</v>
      </c>
      <c r="C24" s="147">
        <v>33204.324000000001</v>
      </c>
      <c r="D24" s="131" t="s">
        <v>218</v>
      </c>
      <c r="E24" s="87">
        <f t="shared" si="1"/>
        <v>-12990.969524025972</v>
      </c>
      <c r="F24" s="87">
        <f t="shared" si="2"/>
        <v>-12991</v>
      </c>
      <c r="G24" s="25">
        <f t="shared" si="3"/>
        <v>1.1859220001497306E-2</v>
      </c>
      <c r="H24" s="149">
        <f t="shared" si="4"/>
        <v>1.1859220001497306E-2</v>
      </c>
      <c r="I24" s="149"/>
      <c r="J24" s="149"/>
      <c r="K24" s="149"/>
      <c r="L24" s="149"/>
      <c r="M24" s="149"/>
      <c r="N24" s="149"/>
      <c r="O24" s="149"/>
      <c r="P24" s="149"/>
      <c r="Q24" s="88">
        <f t="shared" si="5"/>
        <v>18185.824000000001</v>
      </c>
    </row>
    <row r="25" spans="1:30" s="26" customFormat="1">
      <c r="A25" s="145" t="s">
        <v>734</v>
      </c>
      <c r="B25" s="146" t="s">
        <v>101</v>
      </c>
      <c r="C25" s="147">
        <v>33798.529000000002</v>
      </c>
      <c r="D25" s="131" t="s">
        <v>218</v>
      </c>
      <c r="E25" s="87">
        <f t="shared" si="1"/>
        <v>-11463.973975815279</v>
      </c>
      <c r="F25" s="87">
        <f t="shared" si="2"/>
        <v>-11464</v>
      </c>
      <c r="G25" s="25">
        <f t="shared" si="3"/>
        <v>1.012688000628259E-2</v>
      </c>
      <c r="H25" s="149">
        <f t="shared" si="4"/>
        <v>1.012688000628259E-2</v>
      </c>
      <c r="I25" s="149"/>
      <c r="J25" s="149"/>
      <c r="K25" s="149"/>
      <c r="L25" s="149"/>
      <c r="M25" s="149"/>
      <c r="N25" s="149"/>
      <c r="O25" s="149"/>
      <c r="P25" s="149"/>
      <c r="Q25" s="88">
        <f t="shared" si="5"/>
        <v>18780.029000000002</v>
      </c>
    </row>
    <row r="26" spans="1:30" s="26" customFormat="1">
      <c r="A26" s="145" t="s">
        <v>734</v>
      </c>
      <c r="B26" s="146" t="str">
        <f>IF(X26=INT(X26),"I","II")</f>
        <v>I</v>
      </c>
      <c r="C26" s="147">
        <v>34705.213000000003</v>
      </c>
      <c r="D26" s="131" t="s">
        <v>218</v>
      </c>
      <c r="E26" s="87">
        <f t="shared" si="1"/>
        <v>-9133.9659287038248</v>
      </c>
      <c r="F26" s="87">
        <f t="shared" si="2"/>
        <v>-9134</v>
      </c>
      <c r="G26" s="25">
        <f t="shared" si="3"/>
        <v>1.3258280006994028E-2</v>
      </c>
      <c r="H26" s="149">
        <f t="shared" si="4"/>
        <v>1.3258280006994028E-2</v>
      </c>
      <c r="I26" s="149"/>
      <c r="J26" s="149"/>
      <c r="K26" s="149"/>
      <c r="L26" s="149"/>
      <c r="M26" s="149"/>
      <c r="N26" s="149"/>
      <c r="O26" s="149"/>
      <c r="P26" s="149"/>
      <c r="Q26" s="88">
        <f t="shared" si="5"/>
        <v>19686.713000000003</v>
      </c>
      <c r="W26" s="83"/>
      <c r="X26" s="83"/>
    </row>
    <row r="27" spans="1:30" s="83" customFormat="1">
      <c r="A27" s="145" t="s">
        <v>734</v>
      </c>
      <c r="B27" s="146" t="str">
        <f>IF(X27=INT(X27),"I","II")</f>
        <v>I</v>
      </c>
      <c r="C27" s="147">
        <v>34983.442000000003</v>
      </c>
      <c r="D27" s="131" t="s">
        <v>218</v>
      </c>
      <c r="E27" s="87">
        <f t="shared" si="1"/>
        <v>-8418.969514363469</v>
      </c>
      <c r="F27" s="87">
        <f t="shared" si="2"/>
        <v>-8419</v>
      </c>
      <c r="G27" s="25">
        <f t="shared" si="3"/>
        <v>1.1862980005389545E-2</v>
      </c>
      <c r="H27" s="149">
        <f t="shared" si="4"/>
        <v>1.1862980005389545E-2</v>
      </c>
      <c r="I27" s="149"/>
      <c r="J27" s="149"/>
      <c r="K27" s="149"/>
      <c r="L27" s="149"/>
      <c r="M27" s="149"/>
      <c r="N27" s="149"/>
      <c r="O27" s="149"/>
      <c r="P27" s="149"/>
      <c r="Q27" s="88">
        <f t="shared" si="5"/>
        <v>19964.942000000003</v>
      </c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</row>
    <row r="28" spans="1:30" s="83" customFormat="1">
      <c r="A28" s="28" t="s">
        <v>735</v>
      </c>
      <c r="B28" s="146" t="str">
        <f>IF(X28=INT(X28),"I","II")</f>
        <v>I</v>
      </c>
      <c r="C28" s="147">
        <v>37606.355000000003</v>
      </c>
      <c r="D28" s="131" t="s">
        <v>218</v>
      </c>
      <c r="E28" s="87">
        <f t="shared" si="1"/>
        <v>-1678.5744077185548</v>
      </c>
      <c r="F28" s="87">
        <f t="shared" si="2"/>
        <v>-1678.5</v>
      </c>
      <c r="H28" s="149"/>
      <c r="I28" s="149"/>
      <c r="J28" s="149"/>
      <c r="K28" s="149"/>
      <c r="L28" s="149"/>
      <c r="M28" s="149"/>
      <c r="N28" s="149"/>
      <c r="O28" s="149"/>
      <c r="P28" s="149"/>
      <c r="Q28" s="88">
        <f t="shared" si="5"/>
        <v>22587.855000000003</v>
      </c>
      <c r="R28" s="26"/>
      <c r="S28" s="26"/>
      <c r="T28" s="26"/>
      <c r="U28" s="25">
        <f>+C28-(C$7+F28*C$8)</f>
        <v>-2.8954529996553902E-2</v>
      </c>
      <c r="V28" s="26"/>
      <c r="W28" s="26"/>
      <c r="X28" s="26"/>
      <c r="Y28" s="26"/>
      <c r="Z28" s="26"/>
      <c r="AA28" s="26"/>
      <c r="AB28" s="26"/>
      <c r="AC28" s="26"/>
      <c r="AD28" s="26"/>
    </row>
    <row r="29" spans="1:30" s="83" customFormat="1">
      <c r="A29" s="28" t="s">
        <v>735</v>
      </c>
      <c r="B29" s="146" t="str">
        <f>IF(X29=INT(X29),"I","II")</f>
        <v>I</v>
      </c>
      <c r="C29" s="147">
        <v>37854.464</v>
      </c>
      <c r="D29" s="23" t="s">
        <v>217</v>
      </c>
      <c r="E29" s="83">
        <f t="shared" si="1"/>
        <v>-1040.980751537606</v>
      </c>
      <c r="F29" s="83">
        <f t="shared" si="2"/>
        <v>-1041</v>
      </c>
      <c r="G29" s="25">
        <f>+C29-(C$7+F29*C$8)</f>
        <v>7.4902199994539842E-3</v>
      </c>
      <c r="H29" s="149">
        <f>G29</f>
        <v>7.4902199994539842E-3</v>
      </c>
      <c r="I29" s="149"/>
      <c r="J29" s="149"/>
      <c r="K29" s="149"/>
      <c r="L29" s="149"/>
      <c r="M29" s="149"/>
      <c r="N29" s="149"/>
      <c r="O29" s="149"/>
      <c r="P29" s="149"/>
      <c r="Q29" s="29">
        <f t="shared" si="5"/>
        <v>22835.964</v>
      </c>
      <c r="U29" s="26"/>
      <c r="W29" s="26"/>
      <c r="X29" s="26"/>
      <c r="Y29" s="26"/>
      <c r="Z29" s="26"/>
      <c r="AA29" s="26"/>
      <c r="AB29" s="26"/>
      <c r="AC29" s="26"/>
      <c r="AD29" s="26"/>
    </row>
    <row r="30" spans="1:30" s="26" customFormat="1">
      <c r="A30" s="28" t="s">
        <v>735</v>
      </c>
      <c r="B30" s="146" t="str">
        <f>IF(X30=INT(X30),"I","II")</f>
        <v>I</v>
      </c>
      <c r="C30" s="147">
        <v>37900.358999999997</v>
      </c>
      <c r="D30" s="131" t="s">
        <v>218</v>
      </c>
      <c r="E30" s="87">
        <f t="shared" si="1"/>
        <v>-923.03919822667024</v>
      </c>
      <c r="F30" s="87">
        <f t="shared" si="2"/>
        <v>-923</v>
      </c>
      <c r="H30" s="149"/>
      <c r="I30" s="149"/>
      <c r="J30" s="149"/>
      <c r="K30" s="149"/>
      <c r="L30" s="149"/>
      <c r="M30" s="149"/>
      <c r="N30" s="149"/>
      <c r="O30" s="149"/>
      <c r="P30" s="149"/>
      <c r="Q30" s="88">
        <f t="shared" si="5"/>
        <v>22881.858999999997</v>
      </c>
      <c r="U30" s="25">
        <f>+C30-(C$7+F30*C$8)</f>
        <v>-1.5253340003255289E-2</v>
      </c>
    </row>
    <row r="31" spans="1:30" s="26" customFormat="1">
      <c r="A31" s="132" t="s">
        <v>61</v>
      </c>
      <c r="B31" s="22"/>
      <c r="C31" s="23">
        <v>38259.544399999999</v>
      </c>
      <c r="D31" s="23" t="s">
        <v>63</v>
      </c>
      <c r="E31" s="26">
        <f t="shared" si="1"/>
        <v>0</v>
      </c>
      <c r="F31" s="26">
        <f t="shared" si="2"/>
        <v>0</v>
      </c>
      <c r="G31" s="25">
        <f t="shared" ref="G31:G50" si="6">+C31-(C$7+F31*C$8)</f>
        <v>0</v>
      </c>
      <c r="H31" s="149">
        <f>G31</f>
        <v>0</v>
      </c>
      <c r="I31" s="149"/>
      <c r="J31" s="149"/>
      <c r="K31" s="149"/>
      <c r="L31" s="149"/>
      <c r="M31" s="149"/>
      <c r="N31" s="149"/>
      <c r="O31" s="149"/>
      <c r="P31" s="149"/>
      <c r="Q31" s="29">
        <f t="shared" si="5"/>
        <v>23241.044399999999</v>
      </c>
    </row>
    <row r="32" spans="1:30" s="26" customFormat="1">
      <c r="A32" s="28" t="s">
        <v>732</v>
      </c>
      <c r="B32" s="146" t="s">
        <v>97</v>
      </c>
      <c r="C32" s="147">
        <v>38260.521200000003</v>
      </c>
      <c r="D32" s="102" t="s">
        <v>217</v>
      </c>
      <c r="E32" s="26">
        <f t="shared" si="1"/>
        <v>2.5101930335461926</v>
      </c>
      <c r="F32" s="26">
        <f t="shared" si="2"/>
        <v>2.5</v>
      </c>
      <c r="G32" s="25">
        <f t="shared" si="6"/>
        <v>3.9664500072831288E-3</v>
      </c>
      <c r="H32" s="149"/>
      <c r="I32" s="149"/>
      <c r="J32" s="149">
        <f t="shared" ref="J32:J50" si="7">G32</f>
        <v>3.9664500072831288E-3</v>
      </c>
      <c r="K32" s="149"/>
      <c r="L32" s="149"/>
      <c r="M32" s="149"/>
      <c r="N32" s="149"/>
      <c r="O32" s="149"/>
      <c r="P32" s="149">
        <f t="shared" ref="P32:P50" si="8">D$11+D$12*F32+D$13*F32^2</f>
        <v>-0.13646761351674852</v>
      </c>
      <c r="Q32" s="29">
        <f t="shared" si="5"/>
        <v>23242.021200000003</v>
      </c>
      <c r="R32" s="26">
        <f t="shared" ref="R32:R50" si="9">+(P32-G32)^2</f>
        <v>1.9721726197871756E-2</v>
      </c>
      <c r="T32" s="26">
        <f t="shared" ref="T32:T50" si="10">S32*R32</f>
        <v>0</v>
      </c>
      <c r="V32" s="26">
        <f t="shared" ref="V32:V50" si="11">+G32-P32</f>
        <v>0.14043406352403165</v>
      </c>
    </row>
    <row r="33" spans="1:26" s="26" customFormat="1">
      <c r="A33" s="28" t="s">
        <v>732</v>
      </c>
      <c r="B33" s="146" t="s">
        <v>101</v>
      </c>
      <c r="C33" s="147">
        <v>38263.438199999997</v>
      </c>
      <c r="D33" s="102" t="s">
        <v>217</v>
      </c>
      <c r="E33" s="26">
        <f t="shared" si="1"/>
        <v>10.006336644120696</v>
      </c>
      <c r="F33" s="26">
        <f t="shared" si="2"/>
        <v>10</v>
      </c>
      <c r="G33" s="25">
        <f t="shared" si="6"/>
        <v>2.4657999965711497E-3</v>
      </c>
      <c r="H33" s="149"/>
      <c r="I33" s="149"/>
      <c r="J33" s="149">
        <f t="shared" si="7"/>
        <v>2.4657999965711497E-3</v>
      </c>
      <c r="K33" s="149"/>
      <c r="L33" s="149"/>
      <c r="M33" s="149"/>
      <c r="N33" s="149"/>
      <c r="O33" s="149"/>
      <c r="P33" s="149">
        <f t="shared" si="8"/>
        <v>-0.13643075991320047</v>
      </c>
      <c r="Q33" s="29">
        <f t="shared" si="5"/>
        <v>23244.938199999997</v>
      </c>
      <c r="R33" s="26">
        <f t="shared" si="9"/>
        <v>1.9292254354768779E-2</v>
      </c>
      <c r="T33" s="26">
        <f t="shared" si="10"/>
        <v>0</v>
      </c>
      <c r="V33" s="26">
        <f t="shared" si="11"/>
        <v>0.13889655990977162</v>
      </c>
    </row>
    <row r="34" spans="1:26" s="26" customFormat="1">
      <c r="A34" s="28" t="s">
        <v>732</v>
      </c>
      <c r="B34" s="146" t="s">
        <v>97</v>
      </c>
      <c r="C34" s="147">
        <v>38264.410300000003</v>
      </c>
      <c r="D34" s="102" t="s">
        <v>217</v>
      </c>
      <c r="E34" s="26">
        <f t="shared" si="1"/>
        <v>12.504451558039735</v>
      </c>
      <c r="F34" s="26">
        <f t="shared" si="2"/>
        <v>12.5</v>
      </c>
      <c r="G34" s="25">
        <f t="shared" si="6"/>
        <v>1.7322500061709434E-3</v>
      </c>
      <c r="H34" s="149"/>
      <c r="I34" s="149"/>
      <c r="J34" s="149">
        <f t="shared" si="7"/>
        <v>1.7322500061709434E-3</v>
      </c>
      <c r="K34" s="149"/>
      <c r="L34" s="149"/>
      <c r="M34" s="149"/>
      <c r="N34" s="149"/>
      <c r="O34" s="149"/>
      <c r="P34" s="149">
        <f t="shared" si="8"/>
        <v>-0.13641847530693318</v>
      </c>
      <c r="Q34" s="29">
        <f t="shared" si="5"/>
        <v>23245.910300000003</v>
      </c>
      <c r="R34" s="26">
        <f t="shared" si="9"/>
        <v>1.9085622904536751E-2</v>
      </c>
      <c r="T34" s="26">
        <f t="shared" si="10"/>
        <v>0</v>
      </c>
      <c r="V34" s="26">
        <f t="shared" si="11"/>
        <v>0.13815072531310413</v>
      </c>
      <c r="Y34" s="90"/>
      <c r="Z34" s="90"/>
    </row>
    <row r="35" spans="1:26" s="26" customFormat="1">
      <c r="A35" s="28" t="s">
        <v>732</v>
      </c>
      <c r="B35" s="146" t="s">
        <v>97</v>
      </c>
      <c r="C35" s="147">
        <v>38315.386599999998</v>
      </c>
      <c r="D35" s="102" t="s">
        <v>217</v>
      </c>
      <c r="E35" s="26">
        <f t="shared" si="1"/>
        <v>143.5039940799717</v>
      </c>
      <c r="F35" s="26">
        <f t="shared" si="2"/>
        <v>143.5</v>
      </c>
      <c r="G35" s="25">
        <f t="shared" si="6"/>
        <v>1.5542300025117584E-3</v>
      </c>
      <c r="H35" s="149"/>
      <c r="I35" s="149"/>
      <c r="J35" s="149">
        <f t="shared" si="7"/>
        <v>1.5542300025117584E-3</v>
      </c>
      <c r="K35" s="149"/>
      <c r="L35" s="149"/>
      <c r="M35" s="149"/>
      <c r="N35" s="149"/>
      <c r="O35" s="149"/>
      <c r="P35" s="149">
        <f t="shared" si="8"/>
        <v>-0.13577471174565003</v>
      </c>
      <c r="Q35" s="29">
        <f t="shared" si="5"/>
        <v>23296.886599999998</v>
      </c>
      <c r="R35" s="26">
        <f t="shared" si="9"/>
        <v>1.8859238241670014E-2</v>
      </c>
      <c r="T35" s="26">
        <f t="shared" si="10"/>
        <v>0</v>
      </c>
      <c r="V35" s="26">
        <f t="shared" si="11"/>
        <v>0.13732894174816179</v>
      </c>
      <c r="Y35" s="93"/>
      <c r="Z35" s="90"/>
    </row>
    <row r="36" spans="1:26" s="26" customFormat="1">
      <c r="A36" s="28" t="s">
        <v>732</v>
      </c>
      <c r="B36" s="146" t="s">
        <v>101</v>
      </c>
      <c r="C36" s="147">
        <v>38316.360200000003</v>
      </c>
      <c r="D36" s="102" t="s">
        <v>217</v>
      </c>
      <c r="E36" s="26">
        <f t="shared" si="1"/>
        <v>146.00596371291869</v>
      </c>
      <c r="F36" s="26">
        <f t="shared" si="2"/>
        <v>146</v>
      </c>
      <c r="G36" s="25">
        <f t="shared" si="6"/>
        <v>2.3206800033221953E-3</v>
      </c>
      <c r="H36" s="149"/>
      <c r="I36" s="149"/>
      <c r="J36" s="149">
        <f t="shared" si="7"/>
        <v>2.3206800033221953E-3</v>
      </c>
      <c r="K36" s="149"/>
      <c r="L36" s="149"/>
      <c r="M36" s="149"/>
      <c r="N36" s="149"/>
      <c r="O36" s="149"/>
      <c r="P36" s="149">
        <f t="shared" si="8"/>
        <v>-0.13576242522362406</v>
      </c>
      <c r="Q36" s="29">
        <f t="shared" si="5"/>
        <v>23297.860200000003</v>
      </c>
      <c r="R36" s="26">
        <f t="shared" si="9"/>
        <v>1.906694394911591E-2</v>
      </c>
      <c r="T36" s="26">
        <f t="shared" si="10"/>
        <v>0</v>
      </c>
      <c r="V36" s="26">
        <f t="shared" si="11"/>
        <v>0.13808310522694625</v>
      </c>
      <c r="Y36" s="93"/>
      <c r="Z36" s="90"/>
    </row>
    <row r="37" spans="1:26" s="26" customFormat="1">
      <c r="A37" s="28" t="s">
        <v>732</v>
      </c>
      <c r="B37" s="146" t="s">
        <v>97</v>
      </c>
      <c r="C37" s="147">
        <v>38613.459000000003</v>
      </c>
      <c r="D37" s="102" t="s">
        <v>217</v>
      </c>
      <c r="E37" s="26">
        <f t="shared" si="1"/>
        <v>909.49422951131692</v>
      </c>
      <c r="F37" s="26">
        <f t="shared" si="2"/>
        <v>909.5</v>
      </c>
      <c r="G37" s="25">
        <f t="shared" si="6"/>
        <v>-2.2454899954027496E-3</v>
      </c>
      <c r="H37" s="149"/>
      <c r="I37" s="149"/>
      <c r="J37" s="149">
        <f t="shared" si="7"/>
        <v>-2.2454899954027496E-3</v>
      </c>
      <c r="K37" s="149"/>
      <c r="L37" s="149"/>
      <c r="M37" s="149"/>
      <c r="N37" s="149"/>
      <c r="O37" s="149"/>
      <c r="P37" s="149">
        <f t="shared" si="8"/>
        <v>-0.13200844287369473</v>
      </c>
      <c r="Q37" s="29">
        <f t="shared" si="5"/>
        <v>23594.959000000003</v>
      </c>
      <c r="R37" s="26">
        <f t="shared" si="9"/>
        <v>1.6838423939693824E-2</v>
      </c>
      <c r="T37" s="26">
        <f t="shared" si="10"/>
        <v>0</v>
      </c>
      <c r="V37" s="26">
        <f t="shared" si="11"/>
        <v>0.12976295287829198</v>
      </c>
      <c r="Y37" s="92"/>
      <c r="Z37" s="90"/>
    </row>
    <row r="38" spans="1:26" s="26" customFormat="1">
      <c r="A38" s="28" t="s">
        <v>732</v>
      </c>
      <c r="B38" s="146" t="s">
        <v>101</v>
      </c>
      <c r="C38" s="147">
        <v>38617.546600000001</v>
      </c>
      <c r="D38" s="102" t="s">
        <v>217</v>
      </c>
      <c r="E38" s="26">
        <f t="shared" si="1"/>
        <v>919.99859585435411</v>
      </c>
      <c r="F38" s="26">
        <f t="shared" si="2"/>
        <v>920</v>
      </c>
      <c r="G38" s="25">
        <f t="shared" si="6"/>
        <v>-5.4639999871142209E-4</v>
      </c>
      <c r="H38" s="149"/>
      <c r="I38" s="149"/>
      <c r="J38" s="149">
        <f t="shared" si="7"/>
        <v>-5.4639999871142209E-4</v>
      </c>
      <c r="K38" s="149"/>
      <c r="L38" s="149"/>
      <c r="M38" s="149"/>
      <c r="N38" s="149"/>
      <c r="O38" s="149"/>
      <c r="P38" s="149">
        <f t="shared" si="8"/>
        <v>-0.13195679307246924</v>
      </c>
      <c r="Q38" s="29">
        <f t="shared" si="5"/>
        <v>23599.046600000001</v>
      </c>
      <c r="R38" s="26">
        <f t="shared" si="9"/>
        <v>1.7268691407799536E-2</v>
      </c>
      <c r="S38"/>
      <c r="T38" s="26">
        <f t="shared" si="10"/>
        <v>0</v>
      </c>
      <c r="V38" s="26">
        <f t="shared" si="11"/>
        <v>0.13141039307375782</v>
      </c>
      <c r="Y38" s="92"/>
      <c r="Z38" s="90"/>
    </row>
    <row r="39" spans="1:26" s="26" customFormat="1">
      <c r="A39" s="28" t="s">
        <v>732</v>
      </c>
      <c r="B39" s="146" t="s">
        <v>97</v>
      </c>
      <c r="C39" s="147">
        <v>38618.518700000001</v>
      </c>
      <c r="D39" s="102" t="s">
        <v>217</v>
      </c>
      <c r="E39" s="26">
        <f t="shared" si="1"/>
        <v>922.49671076825439</v>
      </c>
      <c r="F39" s="26">
        <f t="shared" si="2"/>
        <v>922.5</v>
      </c>
      <c r="G39" s="25">
        <f t="shared" si="6"/>
        <v>-1.279949996387586E-3</v>
      </c>
      <c r="H39" s="149"/>
      <c r="I39" s="149"/>
      <c r="J39" s="149">
        <f t="shared" si="7"/>
        <v>-1.279949996387586E-3</v>
      </c>
      <c r="K39" s="149"/>
      <c r="L39" s="149"/>
      <c r="M39" s="149"/>
      <c r="N39" s="149"/>
      <c r="O39" s="149"/>
      <c r="P39" s="149">
        <f t="shared" si="8"/>
        <v>-0.13194449540747227</v>
      </c>
      <c r="Q39" s="29">
        <f t="shared" si="5"/>
        <v>23600.018700000001</v>
      </c>
      <c r="R39" s="26">
        <f t="shared" si="9"/>
        <v>1.7073223427485414E-2</v>
      </c>
      <c r="S39"/>
      <c r="T39" s="26">
        <f t="shared" si="10"/>
        <v>0</v>
      </c>
      <c r="V39" s="26">
        <f t="shared" si="11"/>
        <v>0.13066454541108469</v>
      </c>
      <c r="Y39" s="92"/>
      <c r="Z39" s="90"/>
    </row>
    <row r="40" spans="1:26" s="26" customFormat="1">
      <c r="A40" s="28" t="s">
        <v>732</v>
      </c>
      <c r="B40" s="146" t="s">
        <v>101</v>
      </c>
      <c r="C40" s="147">
        <v>38646.343399999998</v>
      </c>
      <c r="D40" s="102" t="s">
        <v>217</v>
      </c>
      <c r="E40" s="26">
        <f t="shared" si="1"/>
        <v>994.00097786512163</v>
      </c>
      <c r="F40" s="26">
        <f t="shared" si="2"/>
        <v>994</v>
      </c>
      <c r="G40" s="25">
        <f t="shared" si="6"/>
        <v>3.8051999581512064E-4</v>
      </c>
      <c r="H40" s="149"/>
      <c r="I40" s="149"/>
      <c r="J40" s="149">
        <f t="shared" si="7"/>
        <v>3.8051999581512064E-4</v>
      </c>
      <c r="K40" s="149"/>
      <c r="L40" s="149"/>
      <c r="M40" s="149"/>
      <c r="N40" s="149"/>
      <c r="O40" s="149"/>
      <c r="P40" s="149">
        <f t="shared" si="8"/>
        <v>-0.13159276700312128</v>
      </c>
      <c r="Q40" s="29">
        <f t="shared" si="5"/>
        <v>23627.843399999998</v>
      </c>
      <c r="R40" s="26">
        <f t="shared" si="9"/>
        <v>1.7416948481303637E-2</v>
      </c>
      <c r="S40"/>
      <c r="T40" s="26">
        <f t="shared" si="10"/>
        <v>0</v>
      </c>
      <c r="V40" s="26">
        <f t="shared" si="11"/>
        <v>0.1319732869989364</v>
      </c>
      <c r="Y40" s="92"/>
      <c r="Z40" s="90"/>
    </row>
    <row r="41" spans="1:26" s="26" customFormat="1">
      <c r="A41" s="28" t="s">
        <v>732</v>
      </c>
      <c r="B41" s="146" t="s">
        <v>97</v>
      </c>
      <c r="C41" s="147">
        <v>38646.536500000002</v>
      </c>
      <c r="D41" s="102" t="s">
        <v>217</v>
      </c>
      <c r="E41" s="26">
        <f t="shared" si="1"/>
        <v>994.49720869516455</v>
      </c>
      <c r="F41" s="26">
        <f t="shared" si="2"/>
        <v>994.5</v>
      </c>
      <c r="G41" s="25">
        <f t="shared" si="6"/>
        <v>-1.0861899936571717E-3</v>
      </c>
      <c r="H41" s="149"/>
      <c r="I41" s="149"/>
      <c r="J41" s="149">
        <f t="shared" si="7"/>
        <v>-1.0861899936571717E-3</v>
      </c>
      <c r="K41" s="149"/>
      <c r="L41" s="149"/>
      <c r="M41" s="149"/>
      <c r="N41" s="149"/>
      <c r="O41" s="149"/>
      <c r="P41" s="149">
        <f t="shared" si="8"/>
        <v>-0.13159030726060819</v>
      </c>
      <c r="Q41" s="29">
        <f t="shared" si="5"/>
        <v>23628.036500000002</v>
      </c>
      <c r="R41" s="26">
        <f t="shared" si="9"/>
        <v>1.7031324623626103E-2</v>
      </c>
      <c r="S41"/>
      <c r="T41" s="26">
        <f t="shared" si="10"/>
        <v>0</v>
      </c>
      <c r="V41" s="26">
        <f t="shared" si="11"/>
        <v>0.13050411726695102</v>
      </c>
      <c r="Y41" s="92"/>
      <c r="Z41" s="90"/>
    </row>
    <row r="42" spans="1:26" s="26" customFormat="1">
      <c r="A42" s="28" t="s">
        <v>732</v>
      </c>
      <c r="B42" s="146" t="s">
        <v>101</v>
      </c>
      <c r="C42" s="147">
        <v>38647.511599999998</v>
      </c>
      <c r="D42" s="102" t="s">
        <v>217</v>
      </c>
      <c r="E42" s="26">
        <f t="shared" si="1"/>
        <v>997.00303304712077</v>
      </c>
      <c r="F42" s="26">
        <f t="shared" si="2"/>
        <v>997</v>
      </c>
      <c r="G42" s="25">
        <f t="shared" si="6"/>
        <v>1.1802599983639084E-3</v>
      </c>
      <c r="H42" s="149"/>
      <c r="I42" s="149"/>
      <c r="J42" s="149">
        <f t="shared" si="7"/>
        <v>1.1802599983639084E-3</v>
      </c>
      <c r="K42" s="149"/>
      <c r="L42" s="149"/>
      <c r="M42" s="149"/>
      <c r="N42" s="149"/>
      <c r="O42" s="149"/>
      <c r="P42" s="149">
        <f t="shared" si="8"/>
        <v>-0.13157800852651738</v>
      </c>
      <c r="Q42" s="29">
        <f t="shared" si="5"/>
        <v>23629.011599999998</v>
      </c>
      <c r="R42" s="26">
        <f t="shared" si="9"/>
        <v>1.7624757861724485E-2</v>
      </c>
      <c r="S42"/>
      <c r="T42" s="26">
        <f t="shared" si="10"/>
        <v>0</v>
      </c>
      <c r="V42" s="26">
        <f t="shared" si="11"/>
        <v>0.13275826852488129</v>
      </c>
      <c r="Y42" s="92"/>
      <c r="Z42" s="90"/>
    </row>
    <row r="43" spans="1:26" s="26" customFormat="1">
      <c r="A43" s="28" t="s">
        <v>732</v>
      </c>
      <c r="B43" s="146" t="s">
        <v>97</v>
      </c>
      <c r="C43" s="147">
        <v>38648.481800000001</v>
      </c>
      <c r="D43" s="102" t="s">
        <v>217</v>
      </c>
      <c r="E43" s="26">
        <f t="shared" si="1"/>
        <v>999.49626531692525</v>
      </c>
      <c r="F43" s="26">
        <f t="shared" si="2"/>
        <v>999.5</v>
      </c>
      <c r="G43" s="25">
        <f t="shared" si="6"/>
        <v>-1.453289994969964E-3</v>
      </c>
      <c r="H43" s="149"/>
      <c r="I43" s="149"/>
      <c r="J43" s="149">
        <f t="shared" si="7"/>
        <v>-1.453289994969964E-3</v>
      </c>
      <c r="K43" s="149"/>
      <c r="L43" s="149"/>
      <c r="M43" s="149"/>
      <c r="N43" s="149"/>
      <c r="O43" s="149"/>
      <c r="P43" s="149">
        <f t="shared" si="8"/>
        <v>-0.13156570975655096</v>
      </c>
      <c r="Q43" s="29">
        <f t="shared" si="5"/>
        <v>23629.981800000001</v>
      </c>
      <c r="R43" s="26">
        <f t="shared" si="9"/>
        <v>1.6929241776213855E-2</v>
      </c>
      <c r="S43"/>
      <c r="T43" s="26">
        <f t="shared" si="10"/>
        <v>0</v>
      </c>
      <c r="V43" s="26">
        <f t="shared" si="11"/>
        <v>0.130112419761581</v>
      </c>
      <c r="Y43" s="92"/>
      <c r="Z43" s="90"/>
    </row>
    <row r="44" spans="1:26" s="26" customFormat="1">
      <c r="A44" s="28" t="s">
        <v>732</v>
      </c>
      <c r="B44" s="146" t="s">
        <v>97</v>
      </c>
      <c r="C44" s="147">
        <v>38735.258300000001</v>
      </c>
      <c r="D44" s="102" t="s">
        <v>217</v>
      </c>
      <c r="E44" s="26">
        <f t="shared" si="1"/>
        <v>1222.4956160280515</v>
      </c>
      <c r="F44" s="26">
        <f t="shared" si="2"/>
        <v>1222.5</v>
      </c>
      <c r="G44" s="25">
        <f t="shared" si="6"/>
        <v>-1.7059499950846657E-3</v>
      </c>
      <c r="H44" s="149"/>
      <c r="I44" s="149"/>
      <c r="J44" s="149">
        <f t="shared" si="7"/>
        <v>-1.7059499950846657E-3</v>
      </c>
      <c r="K44" s="149"/>
      <c r="L44" s="149"/>
      <c r="M44" s="149"/>
      <c r="N44" s="149"/>
      <c r="O44" s="149"/>
      <c r="P44" s="149">
        <f t="shared" si="8"/>
        <v>-0.13046851515075195</v>
      </c>
      <c r="Q44" s="29">
        <f t="shared" si="5"/>
        <v>23716.758300000001</v>
      </c>
      <c r="R44" s="26">
        <f t="shared" si="9"/>
        <v>1.6579798185467461E-2</v>
      </c>
      <c r="S44"/>
      <c r="T44" s="26">
        <f t="shared" si="10"/>
        <v>0</v>
      </c>
      <c r="V44" s="26">
        <f t="shared" si="11"/>
        <v>0.12876256515566728</v>
      </c>
      <c r="Y44" s="92"/>
      <c r="Z44" s="90"/>
    </row>
    <row r="45" spans="1:26" s="26" customFormat="1">
      <c r="A45" s="28" t="s">
        <v>732</v>
      </c>
      <c r="B45" s="146" t="s">
        <v>97</v>
      </c>
      <c r="C45" s="147">
        <v>38736.424700000003</v>
      </c>
      <c r="D45" s="102"/>
      <c r="E45" s="26">
        <f t="shared" si="1"/>
        <v>1225.493045547217</v>
      </c>
      <c r="F45" s="26">
        <f t="shared" si="2"/>
        <v>1225.5</v>
      </c>
      <c r="G45" s="25">
        <f t="shared" si="6"/>
        <v>-2.7062099979957566E-3</v>
      </c>
      <c r="H45" s="149"/>
      <c r="I45" s="149"/>
      <c r="J45" s="149">
        <f t="shared" si="7"/>
        <v>-2.7062099979957566E-3</v>
      </c>
      <c r="K45" s="149"/>
      <c r="L45" s="149"/>
      <c r="M45" s="149"/>
      <c r="N45" s="149"/>
      <c r="O45" s="149"/>
      <c r="P45" s="149">
        <f t="shared" si="8"/>
        <v>-0.13045375273930887</v>
      </c>
      <c r="Q45" s="29">
        <f t="shared" si="5"/>
        <v>23717.924700000003</v>
      </c>
      <c r="R45" s="26">
        <f t="shared" si="9"/>
        <v>1.6319434676443621E-2</v>
      </c>
      <c r="S45"/>
      <c r="T45" s="26">
        <f t="shared" si="10"/>
        <v>0</v>
      </c>
      <c r="V45" s="26">
        <f t="shared" si="11"/>
        <v>0.12774754274131311</v>
      </c>
      <c r="Y45" s="92"/>
      <c r="Z45" s="90"/>
    </row>
    <row r="46" spans="1:26" s="26" customFormat="1">
      <c r="A46" s="28" t="s">
        <v>732</v>
      </c>
      <c r="B46" s="146" t="s">
        <v>101</v>
      </c>
      <c r="C46" s="147">
        <v>40088.469499999999</v>
      </c>
      <c r="D46" s="102" t="s">
        <v>217</v>
      </c>
      <c r="E46" s="26">
        <f t="shared" si="1"/>
        <v>4699.9949271897549</v>
      </c>
      <c r="F46" s="26">
        <f t="shared" si="2"/>
        <v>4700</v>
      </c>
      <c r="G46" s="25">
        <f t="shared" si="6"/>
        <v>-1.9739999988814816E-3</v>
      </c>
      <c r="H46" s="149"/>
      <c r="I46" s="149"/>
      <c r="J46" s="149">
        <f t="shared" si="7"/>
        <v>-1.9739999988814816E-3</v>
      </c>
      <c r="K46" s="149"/>
      <c r="L46" s="149"/>
      <c r="M46" s="149"/>
      <c r="N46" s="149"/>
      <c r="O46" s="149"/>
      <c r="P46" s="149">
        <f t="shared" si="8"/>
        <v>-0.11332174228962871</v>
      </c>
      <c r="Q46" s="29">
        <f t="shared" si="5"/>
        <v>25069.969499999999</v>
      </c>
      <c r="R46" s="26">
        <f t="shared" si="9"/>
        <v>1.2398319713246659E-2</v>
      </c>
      <c r="S46"/>
      <c r="T46" s="26">
        <f t="shared" si="10"/>
        <v>0</v>
      </c>
      <c r="V46" s="26">
        <f t="shared" si="11"/>
        <v>0.11134774229074723</v>
      </c>
    </row>
    <row r="47" spans="1:26" s="26" customFormat="1">
      <c r="A47" s="28" t="s">
        <v>732</v>
      </c>
      <c r="B47" s="146" t="s">
        <v>97</v>
      </c>
      <c r="C47" s="147">
        <v>40089.441500000001</v>
      </c>
      <c r="D47" s="102" t="s">
        <v>217</v>
      </c>
      <c r="E47" s="26">
        <f t="shared" si="1"/>
        <v>4702.4927851223929</v>
      </c>
      <c r="F47" s="26">
        <f t="shared" si="2"/>
        <v>4702.5</v>
      </c>
      <c r="G47" s="25">
        <f t="shared" si="6"/>
        <v>-2.8075500013073906E-3</v>
      </c>
      <c r="H47" s="149"/>
      <c r="I47" s="149"/>
      <c r="J47" s="149">
        <f t="shared" si="7"/>
        <v>-2.8075500013073906E-3</v>
      </c>
      <c r="K47" s="149"/>
      <c r="L47" s="149"/>
      <c r="M47" s="149"/>
      <c r="N47" s="149"/>
      <c r="O47" s="149"/>
      <c r="P47" s="149">
        <f t="shared" si="8"/>
        <v>-0.11330939038067753</v>
      </c>
      <c r="Q47" s="29">
        <f t="shared" si="5"/>
        <v>25070.941500000001</v>
      </c>
      <c r="R47" s="26">
        <f t="shared" si="9"/>
        <v>1.2210656727227796E-2</v>
      </c>
      <c r="S47"/>
      <c r="T47" s="26">
        <f t="shared" si="10"/>
        <v>0</v>
      </c>
      <c r="V47" s="26">
        <f t="shared" si="11"/>
        <v>0.11050184037937014</v>
      </c>
    </row>
    <row r="48" spans="1:26" s="26" customFormat="1">
      <c r="A48" s="28" t="s">
        <v>732</v>
      </c>
      <c r="B48" s="146" t="s">
        <v>101</v>
      </c>
      <c r="C48" s="147">
        <v>41890.549200000001</v>
      </c>
      <c r="D48" s="102" t="s">
        <v>217</v>
      </c>
      <c r="E48" s="26">
        <f t="shared" si="1"/>
        <v>9331.0022048478968</v>
      </c>
      <c r="F48" s="26">
        <f t="shared" si="2"/>
        <v>9331</v>
      </c>
      <c r="G48" s="25">
        <f t="shared" si="6"/>
        <v>8.579800050938502E-4</v>
      </c>
      <c r="H48" s="149"/>
      <c r="I48" s="149"/>
      <c r="J48" s="149">
        <f t="shared" si="7"/>
        <v>8.579800050938502E-4</v>
      </c>
      <c r="K48" s="149"/>
      <c r="L48" s="149"/>
      <c r="M48" s="149"/>
      <c r="N48" s="149"/>
      <c r="O48" s="149"/>
      <c r="P48" s="149">
        <f t="shared" si="8"/>
        <v>-9.0379547811656802E-2</v>
      </c>
      <c r="Q48" s="29">
        <f t="shared" si="5"/>
        <v>26872.049200000001</v>
      </c>
      <c r="R48" s="26">
        <f t="shared" si="9"/>
        <v>8.3242864821123485E-3</v>
      </c>
      <c r="S48"/>
      <c r="T48" s="26">
        <f t="shared" si="10"/>
        <v>0</v>
      </c>
      <c r="V48" s="26">
        <f t="shared" si="11"/>
        <v>9.1237527816750652E-2</v>
      </c>
    </row>
    <row r="49" spans="1:30" s="26" customFormat="1">
      <c r="A49" s="28" t="s">
        <v>732</v>
      </c>
      <c r="B49" s="146" t="s">
        <v>101</v>
      </c>
      <c r="C49" s="147">
        <v>41892.495699999999</v>
      </c>
      <c r="D49" s="102" t="s">
        <v>217</v>
      </c>
      <c r="E49" s="26">
        <f t="shared" si="1"/>
        <v>9336.004345244879</v>
      </c>
      <c r="F49" s="26">
        <f t="shared" si="2"/>
        <v>9336</v>
      </c>
      <c r="G49" s="25">
        <f t="shared" si="6"/>
        <v>1.6908800025703385E-3</v>
      </c>
      <c r="H49" s="149"/>
      <c r="I49" s="149"/>
      <c r="J49" s="149">
        <f t="shared" si="7"/>
        <v>1.6908800025703385E-3</v>
      </c>
      <c r="K49" s="149"/>
      <c r="L49" s="149"/>
      <c r="M49" s="149"/>
      <c r="N49" s="149"/>
      <c r="O49" s="149"/>
      <c r="P49" s="149">
        <f t="shared" si="8"/>
        <v>-9.035471104584078E-2</v>
      </c>
      <c r="Q49" s="29">
        <f t="shared" si="5"/>
        <v>26873.995699999999</v>
      </c>
      <c r="R49" s="26">
        <f t="shared" si="9"/>
        <v>8.4723908314513416E-3</v>
      </c>
      <c r="S49"/>
      <c r="T49" s="26">
        <f t="shared" si="10"/>
        <v>0</v>
      </c>
      <c r="V49" s="26">
        <f t="shared" si="11"/>
        <v>9.2045591048411118E-2</v>
      </c>
    </row>
    <row r="50" spans="1:30" s="26" customFormat="1">
      <c r="A50" s="28" t="s">
        <v>732</v>
      </c>
      <c r="B50" s="146" t="s">
        <v>97</v>
      </c>
      <c r="C50" s="147">
        <v>41895.413</v>
      </c>
      <c r="D50" s="102" t="s">
        <v>217</v>
      </c>
      <c r="E50" s="26">
        <f t="shared" si="1"/>
        <v>9343.5012597992772</v>
      </c>
      <c r="F50" s="26">
        <f t="shared" si="2"/>
        <v>9343.5</v>
      </c>
      <c r="G50" s="25">
        <f t="shared" si="6"/>
        <v>4.902299988316372E-4</v>
      </c>
      <c r="H50" s="149"/>
      <c r="I50" s="149"/>
      <c r="J50" s="149">
        <f t="shared" si="7"/>
        <v>4.902299988316372E-4</v>
      </c>
      <c r="K50" s="149"/>
      <c r="L50" s="149"/>
      <c r="M50" s="149"/>
      <c r="N50" s="149"/>
      <c r="O50" s="149"/>
      <c r="P50" s="149">
        <f t="shared" si="8"/>
        <v>-9.0317455628049506E-2</v>
      </c>
      <c r="Q50" s="29">
        <f t="shared" si="5"/>
        <v>26876.913</v>
      </c>
      <c r="R50" s="26">
        <f t="shared" si="9"/>
        <v>8.2460357689104757E-3</v>
      </c>
      <c r="S50"/>
      <c r="T50" s="26">
        <f t="shared" si="10"/>
        <v>0</v>
      </c>
      <c r="V50" s="26">
        <f t="shared" si="11"/>
        <v>9.0807685626881143E-2</v>
      </c>
      <c r="Y50" s="90"/>
      <c r="Z50" s="90"/>
    </row>
    <row r="51" spans="1:30" s="26" customFormat="1">
      <c r="A51" s="132" t="s">
        <v>92</v>
      </c>
      <c r="B51" s="22"/>
      <c r="C51" s="23">
        <v>42716.315000000002</v>
      </c>
      <c r="D51" s="23"/>
      <c r="E51" s="26">
        <f t="shared" si="1"/>
        <v>11453.065634917719</v>
      </c>
      <c r="F51" s="26">
        <f t="shared" si="2"/>
        <v>11453</v>
      </c>
      <c r="H51" s="149"/>
      <c r="I51" s="149"/>
      <c r="J51" s="149"/>
      <c r="K51" s="149"/>
      <c r="L51" s="149"/>
      <c r="M51" s="149"/>
      <c r="N51" s="149"/>
      <c r="O51" s="149"/>
      <c r="P51" s="149"/>
      <c r="Q51" s="29">
        <f t="shared" si="5"/>
        <v>27697.815000000002</v>
      </c>
      <c r="U51" s="25">
        <f>+C51-(C$7+F51*C$8)</f>
        <v>2.554074000363471E-2</v>
      </c>
      <c r="Y51" s="83"/>
      <c r="Z51" s="83"/>
      <c r="AA51" s="83"/>
    </row>
    <row r="52" spans="1:30" s="26" customFormat="1">
      <c r="A52" s="132" t="s">
        <v>93</v>
      </c>
      <c r="B52" s="22"/>
      <c r="C52" s="23">
        <v>42774.28</v>
      </c>
      <c r="D52" s="23"/>
      <c r="E52" s="26">
        <f t="shared" si="1"/>
        <v>11602.024827371548</v>
      </c>
      <c r="F52" s="26">
        <f t="shared" si="2"/>
        <v>11602</v>
      </c>
      <c r="H52" s="149"/>
      <c r="I52" s="149"/>
      <c r="J52" s="149"/>
      <c r="K52" s="149"/>
      <c r="L52" s="149"/>
      <c r="M52" s="149"/>
      <c r="N52" s="149"/>
      <c r="O52" s="149"/>
      <c r="P52" s="149"/>
      <c r="Q52" s="29">
        <f t="shared" si="5"/>
        <v>27755.78</v>
      </c>
      <c r="U52" s="25">
        <f>+C52-(C$7+F52*C$8)</f>
        <v>9.6611600019969046E-3</v>
      </c>
      <c r="Y52" s="92"/>
      <c r="Z52" s="90"/>
      <c r="AB52" s="83"/>
      <c r="AC52" s="83"/>
      <c r="AD52" s="83"/>
    </row>
    <row r="53" spans="1:30" s="26" customFormat="1">
      <c r="A53" s="132" t="s">
        <v>94</v>
      </c>
      <c r="B53" s="22"/>
      <c r="C53" s="23">
        <v>43044.589</v>
      </c>
      <c r="D53" s="23"/>
      <c r="E53" s="132">
        <f t="shared" ref="E53:E84" si="12">+(C53-C$7)/C$8</f>
        <v>12296.668325223778</v>
      </c>
      <c r="F53" s="132">
        <f t="shared" ref="F53:F84" si="13">ROUND(2*E53,0)/2</f>
        <v>12296.5</v>
      </c>
      <c r="H53" s="149"/>
      <c r="I53" s="149"/>
      <c r="J53" s="149"/>
      <c r="K53" s="149"/>
      <c r="L53" s="149"/>
      <c r="M53" s="149"/>
      <c r="N53" s="149"/>
      <c r="O53" s="149"/>
      <c r="P53" s="149"/>
      <c r="Q53" s="29">
        <f t="shared" ref="Q53:Q84" si="14">+C53-15018.5</f>
        <v>28026.089</v>
      </c>
      <c r="U53" s="23">
        <f>+C53-(C$7+F53*C$8)</f>
        <v>6.5500969998538494E-2</v>
      </c>
    </row>
    <row r="54" spans="1:30" s="26" customFormat="1">
      <c r="A54" s="132" t="s">
        <v>355</v>
      </c>
      <c r="B54" s="22" t="s">
        <v>97</v>
      </c>
      <c r="C54" s="23">
        <v>48514.409</v>
      </c>
      <c r="D54" s="23" t="s">
        <v>217</v>
      </c>
      <c r="E54" s="132">
        <f t="shared" si="12"/>
        <v>26353.081161725971</v>
      </c>
      <c r="F54" s="132">
        <f t="shared" si="13"/>
        <v>26353</v>
      </c>
      <c r="G54" s="23">
        <f t="shared" ref="G54:G85" si="15">+C54-(C$7+F54*C$8)</f>
        <v>3.1582740004523657E-2</v>
      </c>
      <c r="H54" s="149"/>
      <c r="I54" s="149"/>
      <c r="J54" s="149">
        <f t="shared" ref="J54:J59" si="16">G54</f>
        <v>3.1582740004523657E-2</v>
      </c>
      <c r="K54" s="149"/>
      <c r="L54" s="149"/>
      <c r="M54" s="149"/>
      <c r="N54" s="149"/>
      <c r="O54" s="149"/>
      <c r="P54" s="149">
        <f t="shared" ref="P54:P85" si="17">D$11+D$12*F54+D$13*F54^2</f>
        <v>-4.9939137601282997E-3</v>
      </c>
      <c r="Q54" s="29">
        <f t="shared" si="14"/>
        <v>33495.909</v>
      </c>
      <c r="R54" s="26">
        <f t="shared" ref="R54:R85" si="18">+(P54-G54)^2</f>
        <v>1.3378516006192279E-3</v>
      </c>
      <c r="S54"/>
      <c r="T54" s="26">
        <f t="shared" ref="T54:T85" si="19">S54*R54</f>
        <v>0</v>
      </c>
      <c r="V54" s="26">
        <f t="shared" ref="V54:V85" si="20">+G54-P54</f>
        <v>3.6576653764651954E-2</v>
      </c>
    </row>
    <row r="55" spans="1:30" s="26" customFormat="1">
      <c r="A55" s="132" t="s">
        <v>355</v>
      </c>
      <c r="B55" s="22" t="s">
        <v>97</v>
      </c>
      <c r="C55" s="23">
        <v>49219.517899999999</v>
      </c>
      <c r="D55" s="23" t="s">
        <v>217</v>
      </c>
      <c r="E55" s="132">
        <f t="shared" si="12"/>
        <v>28165.078959293704</v>
      </c>
      <c r="F55" s="132">
        <f t="shared" si="13"/>
        <v>28165</v>
      </c>
      <c r="G55" s="23">
        <f t="shared" si="15"/>
        <v>3.0725700002221856E-2</v>
      </c>
      <c r="H55" s="149"/>
      <c r="I55" s="149"/>
      <c r="J55" s="149">
        <f t="shared" si="16"/>
        <v>3.0725700002221856E-2</v>
      </c>
      <c r="K55" s="149"/>
      <c r="L55" s="149"/>
      <c r="M55" s="149"/>
      <c r="N55" s="149"/>
      <c r="O55" s="149"/>
      <c r="P55" s="149">
        <f t="shared" si="17"/>
        <v>4.1933744257403489E-3</v>
      </c>
      <c r="Q55" s="29">
        <f t="shared" si="14"/>
        <v>34201.017899999999</v>
      </c>
      <c r="R55" s="26">
        <f t="shared" si="18"/>
        <v>7.0396430049641471E-4</v>
      </c>
      <c r="S55"/>
      <c r="T55" s="26">
        <f t="shared" si="19"/>
        <v>0</v>
      </c>
      <c r="V55" s="26">
        <f t="shared" si="20"/>
        <v>2.6532325576481507E-2</v>
      </c>
    </row>
    <row r="56" spans="1:30" s="26" customFormat="1" ht="13.5" thickBot="1">
      <c r="A56" s="148" t="s">
        <v>355</v>
      </c>
      <c r="B56" s="142" t="s">
        <v>101</v>
      </c>
      <c r="C56" s="143">
        <v>49268.356899999999</v>
      </c>
      <c r="D56" s="143" t="s">
        <v>217</v>
      </c>
      <c r="E56" s="148">
        <f t="shared" si="12"/>
        <v>28290.586041157811</v>
      </c>
      <c r="F56" s="148">
        <f t="shared" si="13"/>
        <v>28290.5</v>
      </c>
      <c r="G56" s="143">
        <f t="shared" si="15"/>
        <v>3.3481489997939207E-2</v>
      </c>
      <c r="H56" s="150"/>
      <c r="I56" s="150"/>
      <c r="J56" s="150">
        <f t="shared" si="16"/>
        <v>3.3481489997939207E-2</v>
      </c>
      <c r="K56" s="150"/>
      <c r="L56" s="150"/>
      <c r="M56" s="150"/>
      <c r="N56" s="150"/>
      <c r="O56" s="150"/>
      <c r="P56" s="150">
        <f t="shared" si="17"/>
        <v>4.8303883380248639E-3</v>
      </c>
      <c r="Q56" s="188">
        <f t="shared" si="14"/>
        <v>34249.856899999999</v>
      </c>
      <c r="R56" s="112">
        <f t="shared" si="18"/>
        <v>8.2088562632674647E-4</v>
      </c>
      <c r="S56" s="115"/>
      <c r="T56" s="112">
        <f t="shared" si="19"/>
        <v>0</v>
      </c>
      <c r="U56" s="112"/>
      <c r="V56" s="112">
        <f t="shared" si="20"/>
        <v>2.8651101659914344E-2</v>
      </c>
      <c r="Y56" s="90"/>
      <c r="Z56" s="90"/>
    </row>
    <row r="57" spans="1:30" s="26" customFormat="1">
      <c r="A57" s="132" t="s">
        <v>95</v>
      </c>
      <c r="B57" s="22"/>
      <c r="C57" s="23">
        <v>49935.526400000002</v>
      </c>
      <c r="D57" s="23">
        <v>4.0000000000000002E-4</v>
      </c>
      <c r="E57" s="132">
        <f t="shared" si="12"/>
        <v>30005.086687234427</v>
      </c>
      <c r="F57" s="132">
        <f t="shared" si="13"/>
        <v>30005</v>
      </c>
      <c r="G57" s="23">
        <f t="shared" si="15"/>
        <v>3.3732900003087707E-2</v>
      </c>
      <c r="H57" s="149"/>
      <c r="I57" s="149"/>
      <c r="J57" s="149">
        <f t="shared" si="16"/>
        <v>3.3732900003087707E-2</v>
      </c>
      <c r="K57" s="149"/>
      <c r="L57" s="149"/>
      <c r="M57" s="149"/>
      <c r="N57" s="149"/>
      <c r="O57" s="149"/>
      <c r="P57" s="149">
        <f t="shared" si="17"/>
        <v>1.3541915358071232E-2</v>
      </c>
      <c r="Q57" s="29">
        <f t="shared" si="14"/>
        <v>34917.026400000002</v>
      </c>
      <c r="R57" s="26">
        <f t="shared" si="18"/>
        <v>4.0767586093529097E-4</v>
      </c>
      <c r="T57" s="26">
        <f t="shared" si="19"/>
        <v>0</v>
      </c>
      <c r="V57" s="26">
        <f t="shared" si="20"/>
        <v>2.0190984645016473E-2</v>
      </c>
    </row>
    <row r="58" spans="1:30" s="26" customFormat="1">
      <c r="A58" s="132" t="s">
        <v>96</v>
      </c>
      <c r="B58" s="22" t="s">
        <v>97</v>
      </c>
      <c r="C58" s="23">
        <v>50114.334999999999</v>
      </c>
      <c r="D58" s="23">
        <v>7.0000000000000001E-3</v>
      </c>
      <c r="E58" s="132">
        <f t="shared" si="12"/>
        <v>30464.591296219172</v>
      </c>
      <c r="F58" s="132">
        <f t="shared" si="13"/>
        <v>30464.5</v>
      </c>
      <c r="G58" s="23">
        <f t="shared" si="15"/>
        <v>3.5526409999874886E-2</v>
      </c>
      <c r="H58" s="149"/>
      <c r="I58" s="149"/>
      <c r="J58" s="149">
        <f t="shared" si="16"/>
        <v>3.5526409999874886E-2</v>
      </c>
      <c r="K58" s="149"/>
      <c r="L58" s="149"/>
      <c r="M58" s="149"/>
      <c r="N58" s="149"/>
      <c r="O58" s="149"/>
      <c r="P58" s="149">
        <f t="shared" si="17"/>
        <v>1.5879542780232698E-2</v>
      </c>
      <c r="Q58" s="29">
        <f t="shared" si="14"/>
        <v>35095.834999999999</v>
      </c>
      <c r="R58" s="26">
        <f t="shared" si="18"/>
        <v>3.8599939154625076E-4</v>
      </c>
      <c r="S58" s="26">
        <v>0.1</v>
      </c>
      <c r="T58" s="26">
        <f t="shared" si="19"/>
        <v>3.8599939154625081E-5</v>
      </c>
      <c r="V58" s="26">
        <f t="shared" si="20"/>
        <v>1.9646867219642188E-2</v>
      </c>
    </row>
    <row r="59" spans="1:30" s="26" customFormat="1">
      <c r="A59" s="132" t="s">
        <v>98</v>
      </c>
      <c r="B59" s="22" t="s">
        <v>97</v>
      </c>
      <c r="C59" s="23">
        <v>50747.457999999999</v>
      </c>
      <c r="D59" s="23">
        <v>2E-3</v>
      </c>
      <c r="E59" s="132">
        <f t="shared" si="12"/>
        <v>32091.598814617362</v>
      </c>
      <c r="F59" s="132">
        <f t="shared" si="13"/>
        <v>32091.5</v>
      </c>
      <c r="G59" s="23">
        <f t="shared" si="15"/>
        <v>3.8452070002676919E-2</v>
      </c>
      <c r="J59" s="27">
        <f t="shared" si="16"/>
        <v>3.8452070002676919E-2</v>
      </c>
      <c r="P59" s="28">
        <f t="shared" si="17"/>
        <v>2.4166369228483378E-2</v>
      </c>
      <c r="Q59" s="29">
        <f t="shared" si="14"/>
        <v>35728.957999999999</v>
      </c>
      <c r="R59" s="26">
        <f t="shared" si="18"/>
        <v>2.0408124660979395E-4</v>
      </c>
      <c r="S59" s="26">
        <v>0.5</v>
      </c>
      <c r="T59" s="26">
        <f t="shared" si="19"/>
        <v>1.0204062330489697E-4</v>
      </c>
      <c r="V59" s="26">
        <f t="shared" si="20"/>
        <v>1.4285700774193541E-2</v>
      </c>
    </row>
    <row r="60" spans="1:30" s="26" customFormat="1">
      <c r="A60" s="132" t="s">
        <v>688</v>
      </c>
      <c r="B60" s="22" t="s">
        <v>97</v>
      </c>
      <c r="C60" s="23">
        <v>51325.711000000003</v>
      </c>
      <c r="D60" s="23" t="s">
        <v>682</v>
      </c>
      <c r="E60" s="132">
        <f t="shared" si="12"/>
        <v>33577.60071083076</v>
      </c>
      <c r="F60" s="132">
        <f t="shared" si="13"/>
        <v>33577.5</v>
      </c>
      <c r="G60" s="23">
        <f t="shared" si="15"/>
        <v>3.9189950002764817E-2</v>
      </c>
      <c r="J60" s="27"/>
      <c r="K60" s="26">
        <f>G60</f>
        <v>3.9189950002764817E-2</v>
      </c>
      <c r="P60" s="28">
        <f t="shared" si="17"/>
        <v>3.1748314624870558E-2</v>
      </c>
      <c r="Q60" s="29">
        <f t="shared" si="14"/>
        <v>36307.211000000003</v>
      </c>
      <c r="R60" s="26">
        <f t="shared" si="18"/>
        <v>5.537793709752744E-5</v>
      </c>
      <c r="S60" s="26">
        <v>1</v>
      </c>
      <c r="T60" s="26">
        <f t="shared" si="19"/>
        <v>5.537793709752744E-5</v>
      </c>
      <c r="V60" s="26">
        <f t="shared" si="20"/>
        <v>7.4416353778942596E-3</v>
      </c>
    </row>
    <row r="61" spans="1:30" s="26" customFormat="1">
      <c r="A61" s="132" t="s">
        <v>99</v>
      </c>
      <c r="B61" s="22"/>
      <c r="C61" s="23">
        <v>51385.447</v>
      </c>
      <c r="D61" s="23">
        <v>8.9999999999999998E-4</v>
      </c>
      <c r="E61" s="132">
        <f t="shared" si="12"/>
        <v>33731.111041554854</v>
      </c>
      <c r="F61" s="132">
        <f t="shared" si="13"/>
        <v>33731</v>
      </c>
      <c r="G61" s="23">
        <f t="shared" si="15"/>
        <v>4.3209980001847725E-2</v>
      </c>
      <c r="J61" s="26">
        <f>G61</f>
        <v>4.3209980001847725E-2</v>
      </c>
      <c r="P61" s="28">
        <f t="shared" si="17"/>
        <v>3.253223248199559E-2</v>
      </c>
      <c r="Q61" s="29">
        <f t="shared" si="14"/>
        <v>36366.947</v>
      </c>
      <c r="R61" s="26">
        <f t="shared" si="18"/>
        <v>1.1401429209770842E-4</v>
      </c>
      <c r="S61" s="26">
        <v>1</v>
      </c>
      <c r="T61" s="26">
        <f t="shared" si="19"/>
        <v>1.1401429209770842E-4</v>
      </c>
      <c r="V61" s="26">
        <f t="shared" si="20"/>
        <v>1.0677747519852135E-2</v>
      </c>
    </row>
    <row r="62" spans="1:30" s="26" customFormat="1">
      <c r="A62" s="133" t="s">
        <v>100</v>
      </c>
      <c r="B62" s="22" t="s">
        <v>101</v>
      </c>
      <c r="C62" s="23">
        <v>51690.918442603201</v>
      </c>
      <c r="D62" s="134">
        <v>3.0000000000000001E-5</v>
      </c>
      <c r="E62" s="132">
        <f t="shared" si="12"/>
        <v>34516.115430546168</v>
      </c>
      <c r="F62" s="132">
        <f t="shared" si="13"/>
        <v>34516</v>
      </c>
      <c r="G62" s="23">
        <f t="shared" si="15"/>
        <v>4.4917883205926046E-2</v>
      </c>
      <c r="J62" s="27"/>
      <c r="K62" s="26">
        <f>G62</f>
        <v>4.4917883205926046E-2</v>
      </c>
      <c r="P62" s="28">
        <f t="shared" si="17"/>
        <v>3.6543307941059262E-2</v>
      </c>
      <c r="Q62" s="29">
        <f t="shared" si="14"/>
        <v>36672.418442603201</v>
      </c>
      <c r="R62" s="26">
        <f t="shared" si="18"/>
        <v>7.0133510866918553E-5</v>
      </c>
      <c r="S62" s="26">
        <v>1</v>
      </c>
      <c r="T62" s="26">
        <f t="shared" si="19"/>
        <v>7.0133510866918553E-5</v>
      </c>
      <c r="V62" s="26">
        <f t="shared" si="20"/>
        <v>8.3745752648667834E-3</v>
      </c>
    </row>
    <row r="63" spans="1:30" s="26" customFormat="1">
      <c r="A63" s="132" t="s">
        <v>99</v>
      </c>
      <c r="B63" s="42"/>
      <c r="C63" s="23">
        <v>51780.419300000001</v>
      </c>
      <c r="D63" s="23">
        <v>2.0000000000000001E-4</v>
      </c>
      <c r="E63" s="132">
        <f t="shared" si="12"/>
        <v>34746.115869461952</v>
      </c>
      <c r="F63" s="132">
        <f t="shared" si="13"/>
        <v>34746</v>
      </c>
      <c r="G63" s="23">
        <f t="shared" si="15"/>
        <v>4.508868000266375E-2</v>
      </c>
      <c r="J63" s="26">
        <f t="shared" ref="J63:J68" si="21">G63</f>
        <v>4.508868000266375E-2</v>
      </c>
      <c r="P63" s="28">
        <f t="shared" si="17"/>
        <v>3.7719197515599621E-2</v>
      </c>
      <c r="Q63" s="29">
        <f t="shared" si="14"/>
        <v>36761.919300000001</v>
      </c>
      <c r="R63" s="26">
        <f t="shared" si="18"/>
        <v>5.4309272127144899E-5</v>
      </c>
      <c r="S63" s="26">
        <v>1</v>
      </c>
      <c r="T63" s="26">
        <f t="shared" si="19"/>
        <v>5.4309272127144899E-5</v>
      </c>
      <c r="V63" s="26">
        <f t="shared" si="20"/>
        <v>7.3694824870641287E-3</v>
      </c>
    </row>
    <row r="64" spans="1:30" s="26" customFormat="1">
      <c r="A64" s="132" t="s">
        <v>99</v>
      </c>
      <c r="B64" s="42"/>
      <c r="C64" s="23">
        <v>51926.345699999998</v>
      </c>
      <c r="D64" s="23">
        <v>5.0000000000000001E-4</v>
      </c>
      <c r="E64" s="132">
        <f t="shared" si="12"/>
        <v>35121.119383680794</v>
      </c>
      <c r="F64" s="132">
        <f t="shared" si="13"/>
        <v>35121</v>
      </c>
      <c r="G64" s="23">
        <f t="shared" si="15"/>
        <v>4.645617999631213E-2</v>
      </c>
      <c r="J64" s="26">
        <f t="shared" si="21"/>
        <v>4.645617999631213E-2</v>
      </c>
      <c r="P64" s="28">
        <f t="shared" si="17"/>
        <v>3.9637059921141325E-2</v>
      </c>
      <c r="Q64" s="29">
        <f t="shared" si="14"/>
        <v>36907.845699999998</v>
      </c>
      <c r="R64" s="26">
        <f t="shared" si="18"/>
        <v>4.6500398599597487E-5</v>
      </c>
      <c r="S64" s="26">
        <v>1</v>
      </c>
      <c r="T64" s="26">
        <f t="shared" si="19"/>
        <v>4.6500398599597487E-5</v>
      </c>
      <c r="V64" s="26">
        <f t="shared" si="20"/>
        <v>6.819120075170805E-3</v>
      </c>
    </row>
    <row r="65" spans="1:26" s="26" customFormat="1">
      <c r="A65" s="132" t="s">
        <v>99</v>
      </c>
      <c r="B65" s="42" t="s">
        <v>97</v>
      </c>
      <c r="C65" s="23">
        <v>52146.401700000002</v>
      </c>
      <c r="D65" s="23">
        <v>1.6999999999999999E-3</v>
      </c>
      <c r="E65" s="132">
        <f t="shared" si="12"/>
        <v>35686.622084528237</v>
      </c>
      <c r="F65" s="132">
        <f t="shared" si="13"/>
        <v>35686.5</v>
      </c>
      <c r="G65" s="23">
        <f t="shared" si="15"/>
        <v>4.7507170005701482E-2</v>
      </c>
      <c r="J65" s="26">
        <f t="shared" si="21"/>
        <v>4.7507170005701482E-2</v>
      </c>
      <c r="P65" s="28">
        <f t="shared" si="17"/>
        <v>4.2530722872942052E-2</v>
      </c>
      <c r="Q65" s="29">
        <f t="shared" si="14"/>
        <v>37127.901700000002</v>
      </c>
      <c r="R65" s="26">
        <f t="shared" si="18"/>
        <v>2.4765026065149555E-5</v>
      </c>
      <c r="S65" s="26">
        <v>0.5</v>
      </c>
      <c r="T65" s="26">
        <f t="shared" si="19"/>
        <v>1.2382513032574777E-5</v>
      </c>
      <c r="V65" s="26">
        <f t="shared" si="20"/>
        <v>4.9764471327594303E-3</v>
      </c>
    </row>
    <row r="66" spans="1:26" s="26" customFormat="1">
      <c r="A66" s="132" t="s">
        <v>99</v>
      </c>
      <c r="B66" s="42"/>
      <c r="C66" s="23">
        <v>52146.593999999997</v>
      </c>
      <c r="D66" s="23">
        <v>7.0000000000000001E-3</v>
      </c>
      <c r="E66" s="132">
        <f t="shared" si="12"/>
        <v>35687.116259508111</v>
      </c>
      <c r="F66" s="132">
        <f t="shared" si="13"/>
        <v>35687</v>
      </c>
      <c r="G66" s="23">
        <f t="shared" si="15"/>
        <v>4.5240460000059102E-2</v>
      </c>
      <c r="J66" s="26">
        <f t="shared" si="21"/>
        <v>4.5240460000059102E-2</v>
      </c>
      <c r="P66" s="28">
        <f t="shared" si="17"/>
        <v>4.2533282184681637E-2</v>
      </c>
      <c r="Q66" s="29">
        <f t="shared" si="14"/>
        <v>37128.093999999997</v>
      </c>
      <c r="R66" s="26">
        <f t="shared" si="18"/>
        <v>7.3288117240719044E-6</v>
      </c>
      <c r="S66" s="26">
        <v>0.2</v>
      </c>
      <c r="T66" s="26">
        <f t="shared" si="19"/>
        <v>1.4657623448143809E-6</v>
      </c>
      <c r="V66" s="26">
        <f t="shared" si="20"/>
        <v>2.707177815377465E-3</v>
      </c>
    </row>
    <row r="67" spans="1:26" s="26" customFormat="1">
      <c r="A67" s="132" t="s">
        <v>99</v>
      </c>
      <c r="B67" s="42"/>
      <c r="C67" s="23">
        <v>52148.5412</v>
      </c>
      <c r="D67" s="23">
        <v>3.5999999999999999E-3</v>
      </c>
      <c r="E67" s="132">
        <f t="shared" si="12"/>
        <v>35692.120198773984</v>
      </c>
      <c r="F67" s="132">
        <f t="shared" si="13"/>
        <v>35692</v>
      </c>
      <c r="G67" s="23">
        <f t="shared" si="15"/>
        <v>4.6773360001679976E-2</v>
      </c>
      <c r="J67" s="26">
        <f t="shared" si="21"/>
        <v>4.6773360001679976E-2</v>
      </c>
      <c r="P67" s="28">
        <f t="shared" si="17"/>
        <v>4.2558875381003849E-2</v>
      </c>
      <c r="Q67" s="29">
        <f t="shared" si="14"/>
        <v>37130.0412</v>
      </c>
      <c r="R67" s="26">
        <f t="shared" si="18"/>
        <v>1.7761880617915589E-5</v>
      </c>
      <c r="S67" s="26">
        <v>0.5</v>
      </c>
      <c r="T67" s="26">
        <f t="shared" si="19"/>
        <v>8.8809403089577944E-6</v>
      </c>
      <c r="V67" s="26">
        <f t="shared" si="20"/>
        <v>4.2144846206761261E-3</v>
      </c>
    </row>
    <row r="68" spans="1:26" s="26" customFormat="1">
      <c r="A68" s="132" t="s">
        <v>99</v>
      </c>
      <c r="B68" s="42"/>
      <c r="C68" s="23">
        <v>52150.485699999997</v>
      </c>
      <c r="D68" s="23">
        <v>5.0000000000000001E-4</v>
      </c>
      <c r="E68" s="132">
        <f t="shared" si="12"/>
        <v>35697.117199545588</v>
      </c>
      <c r="F68" s="132">
        <f t="shared" si="13"/>
        <v>35697</v>
      </c>
      <c r="G68" s="23">
        <f t="shared" si="15"/>
        <v>4.560625999874901E-2</v>
      </c>
      <c r="J68" s="26">
        <f t="shared" si="21"/>
        <v>4.560625999874901E-2</v>
      </c>
      <c r="P68" s="28">
        <f t="shared" si="17"/>
        <v>4.2584468720828619E-2</v>
      </c>
      <c r="Q68" s="29">
        <f t="shared" si="14"/>
        <v>37131.985699999997</v>
      </c>
      <c r="R68" s="26">
        <f t="shared" si="18"/>
        <v>9.1312225273157485E-6</v>
      </c>
      <c r="S68" s="26">
        <v>1</v>
      </c>
      <c r="T68" s="26">
        <f t="shared" si="19"/>
        <v>9.1312225273157485E-6</v>
      </c>
      <c r="V68" s="26">
        <f t="shared" si="20"/>
        <v>3.0217912779203909E-3</v>
      </c>
    </row>
    <row r="69" spans="1:26" s="26" customFormat="1">
      <c r="A69" s="132" t="s">
        <v>409</v>
      </c>
      <c r="B69" s="22" t="s">
        <v>101</v>
      </c>
      <c r="C69" s="23">
        <v>52218.392999999996</v>
      </c>
      <c r="D69" s="23" t="s">
        <v>217</v>
      </c>
      <c r="E69" s="132">
        <f t="shared" si="12"/>
        <v>35871.626240686288</v>
      </c>
      <c r="F69" s="132">
        <f t="shared" si="13"/>
        <v>35871.5</v>
      </c>
      <c r="G69" s="23">
        <f t="shared" si="15"/>
        <v>4.9124469995149411E-2</v>
      </c>
      <c r="J69" s="27"/>
      <c r="P69" s="28">
        <f t="shared" si="17"/>
        <v>4.3477766178586522E-2</v>
      </c>
      <c r="Q69" s="29">
        <f t="shared" si="14"/>
        <v>37199.892999999996</v>
      </c>
      <c r="R69" s="26">
        <f t="shared" si="18"/>
        <v>3.1885263991985902E-5</v>
      </c>
      <c r="S69" s="26">
        <v>0.1</v>
      </c>
      <c r="T69" s="26">
        <f t="shared" si="19"/>
        <v>3.1885263991985905E-6</v>
      </c>
      <c r="V69" s="26">
        <f t="shared" si="20"/>
        <v>5.6467038165628897E-3</v>
      </c>
    </row>
    <row r="70" spans="1:26" s="26" customFormat="1">
      <c r="A70" s="132" t="s">
        <v>99</v>
      </c>
      <c r="B70" s="42" t="s">
        <v>97</v>
      </c>
      <c r="C70" s="23">
        <v>52267.421199999997</v>
      </c>
      <c r="D70" s="23">
        <v>8.9999999999999998E-4</v>
      </c>
      <c r="E70" s="132">
        <f t="shared" si="12"/>
        <v>35997.61953111094</v>
      </c>
      <c r="F70" s="132">
        <f t="shared" si="13"/>
        <v>35997.5</v>
      </c>
      <c r="G70" s="23">
        <f t="shared" si="15"/>
        <v>4.651354999805335E-2</v>
      </c>
      <c r="J70" s="26">
        <f>G70</f>
        <v>4.651354999805335E-2</v>
      </c>
      <c r="P70" s="28">
        <f t="shared" si="17"/>
        <v>4.4122891922823856E-2</v>
      </c>
      <c r="Q70" s="29">
        <f t="shared" si="14"/>
        <v>37248.921199999997</v>
      </c>
      <c r="R70" s="26">
        <f t="shared" si="18"/>
        <v>5.7152460326599852E-6</v>
      </c>
      <c r="S70" s="26">
        <v>1</v>
      </c>
      <c r="T70" s="26">
        <f t="shared" si="19"/>
        <v>5.7152460326599852E-6</v>
      </c>
      <c r="V70" s="26">
        <f t="shared" si="20"/>
        <v>2.3906580752294931E-3</v>
      </c>
    </row>
    <row r="71" spans="1:26" s="26" customFormat="1">
      <c r="A71" s="132" t="s">
        <v>409</v>
      </c>
      <c r="B71" s="22" t="s">
        <v>97</v>
      </c>
      <c r="C71" s="23">
        <v>52284.349900000001</v>
      </c>
      <c r="D71" s="23" t="s">
        <v>217</v>
      </c>
      <c r="E71" s="132">
        <f t="shared" si="12"/>
        <v>36041.123119160526</v>
      </c>
      <c r="F71" s="132">
        <f t="shared" si="13"/>
        <v>36041</v>
      </c>
      <c r="G71" s="23">
        <f t="shared" si="15"/>
        <v>4.7909779998008162E-2</v>
      </c>
      <c r="J71" s="27"/>
      <c r="P71" s="28">
        <f t="shared" si="17"/>
        <v>4.4345635067553145E-2</v>
      </c>
      <c r="Q71" s="29">
        <f t="shared" si="14"/>
        <v>37265.849900000001</v>
      </c>
      <c r="R71" s="26">
        <f t="shared" si="18"/>
        <v>1.2703129085288196E-5</v>
      </c>
      <c r="S71"/>
      <c r="T71" s="26">
        <f t="shared" si="19"/>
        <v>0</v>
      </c>
      <c r="U71" s="26">
        <f>G71</f>
        <v>4.7909779998008162E-2</v>
      </c>
      <c r="V71" s="26">
        <f t="shared" si="20"/>
        <v>3.5641449304550168E-3</v>
      </c>
      <c r="Y71" s="91"/>
      <c r="Z71" s="90"/>
    </row>
    <row r="72" spans="1:26" s="26" customFormat="1">
      <c r="A72" s="133" t="s">
        <v>102</v>
      </c>
      <c r="B72" s="22" t="s">
        <v>101</v>
      </c>
      <c r="C72" s="23">
        <v>52551.686000000002</v>
      </c>
      <c r="D72" s="23">
        <v>1E-4</v>
      </c>
      <c r="E72" s="132">
        <f t="shared" si="12"/>
        <v>36728.126820872909</v>
      </c>
      <c r="F72" s="132">
        <f t="shared" si="13"/>
        <v>36728</v>
      </c>
      <c r="G72" s="23">
        <f t="shared" si="15"/>
        <v>4.9350240005878732E-2</v>
      </c>
      <c r="J72" s="27"/>
      <c r="K72" s="26">
        <f>G72</f>
        <v>4.9350240005878732E-2</v>
      </c>
      <c r="P72" s="28">
        <f t="shared" si="17"/>
        <v>4.7864880939539049E-2</v>
      </c>
      <c r="Q72" s="29">
        <f t="shared" si="14"/>
        <v>37533.186000000002</v>
      </c>
      <c r="R72" s="26">
        <f t="shared" si="18"/>
        <v>2.2062915559574927E-6</v>
      </c>
      <c r="S72" s="26">
        <v>1</v>
      </c>
      <c r="T72" s="26">
        <f t="shared" si="19"/>
        <v>2.2062915559574927E-6</v>
      </c>
      <c r="V72" s="26">
        <f t="shared" si="20"/>
        <v>1.4853590663396823E-3</v>
      </c>
    </row>
    <row r="73" spans="1:26" s="26" customFormat="1">
      <c r="A73" s="132" t="s">
        <v>103</v>
      </c>
      <c r="B73" s="22" t="s">
        <v>101</v>
      </c>
      <c r="C73" s="135">
        <v>52629.512900000002</v>
      </c>
      <c r="D73" s="135">
        <v>2.9999999999999997E-4</v>
      </c>
      <c r="E73" s="132">
        <f t="shared" si="12"/>
        <v>36928.127375952448</v>
      </c>
      <c r="F73" s="132">
        <f t="shared" si="13"/>
        <v>36928</v>
      </c>
      <c r="G73" s="23">
        <f t="shared" si="15"/>
        <v>4.9566240006242879E-2</v>
      </c>
      <c r="K73" s="26">
        <f>G73</f>
        <v>4.9566240006242879E-2</v>
      </c>
      <c r="P73" s="28">
        <f t="shared" si="17"/>
        <v>4.8889915813419928E-2</v>
      </c>
      <c r="Q73" s="29">
        <f t="shared" si="14"/>
        <v>37611.012900000002</v>
      </c>
      <c r="R73" s="26">
        <f t="shared" si="18"/>
        <v>4.5741441379761624E-7</v>
      </c>
      <c r="S73" s="26">
        <v>1</v>
      </c>
      <c r="T73" s="26">
        <f t="shared" si="19"/>
        <v>4.5741441379761624E-7</v>
      </c>
      <c r="V73" s="26">
        <f t="shared" si="20"/>
        <v>6.7632419282295103E-4</v>
      </c>
      <c r="Y73" s="90"/>
      <c r="Z73" s="90"/>
    </row>
    <row r="74" spans="1:26" s="26" customFormat="1">
      <c r="A74" s="136" t="s">
        <v>104</v>
      </c>
      <c r="B74" s="42" t="s">
        <v>97</v>
      </c>
      <c r="C74" s="41">
        <v>52836.338000000003</v>
      </c>
      <c r="D74" s="41">
        <v>4.0000000000000002E-4</v>
      </c>
      <c r="E74" s="132">
        <f t="shared" si="12"/>
        <v>37459.629142107617</v>
      </c>
      <c r="F74" s="132">
        <f t="shared" si="13"/>
        <v>37459.5</v>
      </c>
      <c r="G74" s="23">
        <f t="shared" si="15"/>
        <v>5.0253510002221446E-2</v>
      </c>
      <c r="K74" s="26">
        <f>G74</f>
        <v>5.0253510002221446E-2</v>
      </c>
      <c r="P74" s="28">
        <f t="shared" si="17"/>
        <v>5.1615061844144557E-2</v>
      </c>
      <c r="Q74" s="29">
        <f t="shared" si="14"/>
        <v>37817.838000000003</v>
      </c>
      <c r="R74" s="26">
        <f t="shared" si="18"/>
        <v>1.853823418244214E-6</v>
      </c>
      <c r="S74" s="26">
        <v>1</v>
      </c>
      <c r="T74" s="26">
        <f t="shared" si="19"/>
        <v>1.853823418244214E-6</v>
      </c>
      <c r="V74" s="26">
        <f t="shared" si="20"/>
        <v>-1.3615518419231101E-3</v>
      </c>
    </row>
    <row r="75" spans="1:26" s="26" customFormat="1">
      <c r="A75" s="41" t="s">
        <v>105</v>
      </c>
      <c r="B75" s="42" t="s">
        <v>101</v>
      </c>
      <c r="C75" s="41">
        <v>52838.479099999997</v>
      </c>
      <c r="D75" s="41">
        <v>2.9999999999999997E-4</v>
      </c>
      <c r="E75" s="132">
        <f t="shared" si="12"/>
        <v>37465.131368053655</v>
      </c>
      <c r="F75" s="132">
        <f t="shared" si="13"/>
        <v>37465</v>
      </c>
      <c r="G75" s="23">
        <f t="shared" si="15"/>
        <v>5.1119700001436286E-2</v>
      </c>
      <c r="J75" s="26">
        <f>G75</f>
        <v>5.1119700001436286E-2</v>
      </c>
      <c r="P75" s="28">
        <f t="shared" si="17"/>
        <v>5.1643270326801022E-2</v>
      </c>
      <c r="Q75" s="29">
        <f t="shared" si="14"/>
        <v>37819.979099999997</v>
      </c>
      <c r="R75" s="26">
        <f t="shared" si="18"/>
        <v>2.7412588560253565E-7</v>
      </c>
      <c r="S75" s="26">
        <v>1</v>
      </c>
      <c r="T75" s="26">
        <f t="shared" si="19"/>
        <v>2.7412588560253565E-7</v>
      </c>
      <c r="V75" s="26">
        <f t="shared" si="20"/>
        <v>-5.2357032536473613E-4</v>
      </c>
    </row>
    <row r="76" spans="1:26" s="26" customFormat="1">
      <c r="A76" s="136" t="s">
        <v>106</v>
      </c>
      <c r="B76" s="42"/>
      <c r="C76" s="23">
        <v>52928.367700000003</v>
      </c>
      <c r="D76" s="23">
        <v>2.9999999999999997E-4</v>
      </c>
      <c r="E76" s="132">
        <f t="shared" si="12"/>
        <v>37696.128232830793</v>
      </c>
      <c r="F76" s="132">
        <f t="shared" si="13"/>
        <v>37696</v>
      </c>
      <c r="G76" s="23">
        <f t="shared" si="15"/>
        <v>4.9899680001544766E-2</v>
      </c>
      <c r="J76" s="26">
        <f>G76</f>
        <v>4.9899680001544766E-2</v>
      </c>
      <c r="P76" s="28">
        <f t="shared" si="17"/>
        <v>5.2828183393535295E-2</v>
      </c>
      <c r="Q76" s="29">
        <f t="shared" si="14"/>
        <v>37909.867700000003</v>
      </c>
      <c r="R76" s="26">
        <f t="shared" si="18"/>
        <v>8.5761321169000352E-6</v>
      </c>
      <c r="S76" s="26">
        <v>1</v>
      </c>
      <c r="T76" s="26">
        <f t="shared" si="19"/>
        <v>8.5761321169000352E-6</v>
      </c>
      <c r="V76" s="26">
        <f t="shared" si="20"/>
        <v>-2.9285033919905293E-3</v>
      </c>
    </row>
    <row r="77" spans="1:26" s="26" customFormat="1">
      <c r="A77" s="136" t="s">
        <v>106</v>
      </c>
      <c r="B77" s="22" t="s">
        <v>97</v>
      </c>
      <c r="C77" s="23">
        <v>52928.564400000003</v>
      </c>
      <c r="D77" s="23">
        <v>4.0000000000000002E-4</v>
      </c>
      <c r="E77" s="132">
        <f t="shared" si="12"/>
        <v>37696.633714986507</v>
      </c>
      <c r="F77" s="132">
        <f t="shared" si="13"/>
        <v>37696.5</v>
      </c>
      <c r="G77" s="23">
        <f t="shared" si="15"/>
        <v>5.2032970001164358E-2</v>
      </c>
      <c r="J77" s="26">
        <f>G77</f>
        <v>5.2032970001164358E-2</v>
      </c>
      <c r="P77" s="28">
        <f t="shared" si="17"/>
        <v>5.2830748472641326E-2</v>
      </c>
      <c r="Q77" s="29">
        <f t="shared" si="14"/>
        <v>37910.064400000003</v>
      </c>
      <c r="R77" s="26">
        <f t="shared" si="18"/>
        <v>6.3645048955212671E-7</v>
      </c>
      <c r="S77" s="26">
        <v>1</v>
      </c>
      <c r="T77" s="26">
        <f t="shared" si="19"/>
        <v>6.3645048955212671E-7</v>
      </c>
      <c r="V77" s="26">
        <f t="shared" si="20"/>
        <v>-7.9777847147696757E-4</v>
      </c>
    </row>
    <row r="78" spans="1:26" s="26" customFormat="1">
      <c r="A78" s="136" t="s">
        <v>107</v>
      </c>
      <c r="B78" s="42" t="s">
        <v>97</v>
      </c>
      <c r="C78" s="41">
        <v>52952.300799999997</v>
      </c>
      <c r="D78" s="41">
        <v>1E-4</v>
      </c>
      <c r="E78" s="132">
        <f t="shared" si="12"/>
        <v>37757.631816871442</v>
      </c>
      <c r="F78" s="132">
        <f t="shared" si="13"/>
        <v>37757.5</v>
      </c>
      <c r="G78" s="23">
        <f t="shared" si="15"/>
        <v>5.1294349999807309E-2</v>
      </c>
      <c r="K78" s="26">
        <f>G78</f>
        <v>5.1294349999807309E-2</v>
      </c>
      <c r="P78" s="28">
        <f t="shared" si="17"/>
        <v>5.3143698890572251E-2</v>
      </c>
      <c r="Q78" s="29">
        <f t="shared" si="14"/>
        <v>37933.800799999997</v>
      </c>
      <c r="R78" s="26">
        <f t="shared" si="18"/>
        <v>3.4200913197735198E-6</v>
      </c>
      <c r="S78" s="26">
        <v>1</v>
      </c>
      <c r="T78" s="26">
        <f t="shared" si="19"/>
        <v>3.4200913197735198E-6</v>
      </c>
      <c r="V78" s="26">
        <f t="shared" si="20"/>
        <v>-1.8493488907649416E-3</v>
      </c>
    </row>
    <row r="79" spans="1:26" s="26" customFormat="1">
      <c r="A79" s="136" t="s">
        <v>106</v>
      </c>
      <c r="B79" s="42"/>
      <c r="C79" s="23">
        <v>52981.293799999999</v>
      </c>
      <c r="D79" s="23">
        <v>1.2999999999999999E-3</v>
      </c>
      <c r="E79" s="26">
        <f t="shared" si="12"/>
        <v>37832.138396131588</v>
      </c>
      <c r="F79" s="26">
        <f t="shared" si="13"/>
        <v>37832</v>
      </c>
      <c r="G79" s="25">
        <f t="shared" si="15"/>
        <v>5.3854559999308549E-2</v>
      </c>
      <c r="J79" s="26">
        <f>G79</f>
        <v>5.3854559999308549E-2</v>
      </c>
      <c r="P79" s="28">
        <f t="shared" si="17"/>
        <v>5.3525937799667717E-2</v>
      </c>
      <c r="Q79" s="29">
        <f t="shared" si="14"/>
        <v>37962.793799999999</v>
      </c>
      <c r="R79" s="26">
        <f t="shared" si="18"/>
        <v>1.0799255009677902E-7</v>
      </c>
      <c r="S79" s="26">
        <v>0.5</v>
      </c>
      <c r="T79" s="26">
        <f t="shared" si="19"/>
        <v>5.3996275048389511E-8</v>
      </c>
      <c r="V79" s="26">
        <f t="shared" si="20"/>
        <v>3.2862219964083228E-4</v>
      </c>
    </row>
    <row r="80" spans="1:26" s="26" customFormat="1">
      <c r="A80" s="21" t="s">
        <v>108</v>
      </c>
      <c r="B80" s="42" t="s">
        <v>97</v>
      </c>
      <c r="C80" s="41">
        <v>53183.450100000002</v>
      </c>
      <c r="D80" s="41">
        <v>4.0000000000000002E-4</v>
      </c>
      <c r="E80" s="26">
        <f t="shared" si="12"/>
        <v>38351.642220809517</v>
      </c>
      <c r="F80" s="26">
        <f t="shared" si="13"/>
        <v>38351.5</v>
      </c>
      <c r="G80" s="25">
        <f t="shared" si="15"/>
        <v>5.5342870000458788E-2</v>
      </c>
      <c r="K80" s="26">
        <f>G80</f>
        <v>5.5342870000458788E-2</v>
      </c>
      <c r="P80" s="28">
        <f t="shared" si="17"/>
        <v>5.6192234364901311E-2</v>
      </c>
      <c r="Q80" s="29">
        <f t="shared" si="14"/>
        <v>38164.950100000002</v>
      </c>
      <c r="R80" s="26">
        <f t="shared" si="18"/>
        <v>7.2141982358485116E-7</v>
      </c>
      <c r="S80" s="26">
        <v>1</v>
      </c>
      <c r="T80" s="26">
        <f t="shared" si="19"/>
        <v>7.2141982358485116E-7</v>
      </c>
      <c r="V80" s="26">
        <f t="shared" si="20"/>
        <v>-8.4936436444252306E-4</v>
      </c>
    </row>
    <row r="81" spans="1:27" s="26" customFormat="1">
      <c r="A81" s="21" t="s">
        <v>108</v>
      </c>
      <c r="B81" s="42" t="s">
        <v>97</v>
      </c>
      <c r="C81" s="41">
        <v>53225.475899999998</v>
      </c>
      <c r="D81" s="41">
        <v>2.9999999999999997E-4</v>
      </c>
      <c r="E81" s="26">
        <f t="shared" si="12"/>
        <v>38459.640654868446</v>
      </c>
      <c r="F81" s="26">
        <f t="shared" si="13"/>
        <v>38459.5</v>
      </c>
      <c r="G81" s="25">
        <f t="shared" si="15"/>
        <v>5.4733509998186491E-2</v>
      </c>
      <c r="K81" s="26">
        <f>G81</f>
        <v>5.4733509998186491E-2</v>
      </c>
      <c r="P81" s="28">
        <f t="shared" si="17"/>
        <v>5.6746731137799732E-2</v>
      </c>
      <c r="Q81" s="29">
        <f t="shared" si="14"/>
        <v>38206.975899999998</v>
      </c>
      <c r="R81" s="26">
        <f t="shared" si="18"/>
        <v>4.0530593569856335E-6</v>
      </c>
      <c r="S81" s="26">
        <v>1</v>
      </c>
      <c r="T81" s="26">
        <f t="shared" si="19"/>
        <v>4.0530593569856335E-6</v>
      </c>
      <c r="V81" s="26">
        <f t="shared" si="20"/>
        <v>-2.0132211396132402E-3</v>
      </c>
    </row>
    <row r="82" spans="1:27" s="26" customFormat="1">
      <c r="A82" s="136" t="s">
        <v>109</v>
      </c>
      <c r="B82" s="42"/>
      <c r="C82" s="23">
        <v>53228.392200000002</v>
      </c>
      <c r="D82" s="23">
        <v>2.7000000000000001E-3</v>
      </c>
      <c r="E82" s="26">
        <f t="shared" si="12"/>
        <v>38467.134999610164</v>
      </c>
      <c r="F82" s="26">
        <f t="shared" si="13"/>
        <v>38467</v>
      </c>
      <c r="G82" s="25">
        <f t="shared" si="15"/>
        <v>5.2532860005158E-2</v>
      </c>
      <c r="J82" s="26">
        <f>G82</f>
        <v>5.2532860005158E-2</v>
      </c>
      <c r="P82" s="28">
        <f t="shared" si="17"/>
        <v>5.6785240344321135E-2</v>
      </c>
      <c r="Q82" s="29">
        <f t="shared" si="14"/>
        <v>38209.892200000002</v>
      </c>
      <c r="R82" s="26">
        <f t="shared" si="18"/>
        <v>1.8082738548901181E-5</v>
      </c>
      <c r="S82" s="26">
        <v>0.5</v>
      </c>
      <c r="T82" s="26">
        <f t="shared" si="19"/>
        <v>9.0413692744505907E-6</v>
      </c>
      <c r="V82" s="26">
        <f t="shared" si="20"/>
        <v>-4.2523803391631351E-3</v>
      </c>
    </row>
    <row r="83" spans="1:27" s="26" customFormat="1">
      <c r="A83" s="21" t="s">
        <v>110</v>
      </c>
      <c r="B83" s="42" t="s">
        <v>101</v>
      </c>
      <c r="C83" s="41">
        <v>53228.589399999997</v>
      </c>
      <c r="D83" s="41">
        <v>2.0000000000000001E-4</v>
      </c>
      <c r="E83" s="26">
        <f t="shared" si="12"/>
        <v>38467.641766672205</v>
      </c>
      <c r="F83" s="26">
        <f t="shared" si="13"/>
        <v>38467.5</v>
      </c>
      <c r="G83" s="25">
        <f t="shared" si="15"/>
        <v>5.5166149999422487E-2</v>
      </c>
      <c r="K83" s="26">
        <f>G83</f>
        <v>5.5166149999422487E-2</v>
      </c>
      <c r="P83" s="28">
        <f t="shared" si="17"/>
        <v>5.6787807636236094E-2</v>
      </c>
      <c r="Q83" s="29">
        <f t="shared" si="14"/>
        <v>38210.089399999997</v>
      </c>
      <c r="R83" s="26">
        <f t="shared" si="18"/>
        <v>2.6297734910358937E-6</v>
      </c>
      <c r="S83" s="26">
        <v>1</v>
      </c>
      <c r="T83" s="26">
        <f t="shared" si="19"/>
        <v>2.6297734910358937E-6</v>
      </c>
      <c r="V83" s="26">
        <f t="shared" si="20"/>
        <v>-1.6216576368136074E-3</v>
      </c>
    </row>
    <row r="84" spans="1:27" s="26" customFormat="1">
      <c r="A84" s="136" t="s">
        <v>109</v>
      </c>
      <c r="B84" s="42"/>
      <c r="C84" s="23">
        <v>53233.4519</v>
      </c>
      <c r="D84" s="23">
        <v>4.7999999999999996E-3</v>
      </c>
      <c r="E84" s="26">
        <f t="shared" si="12"/>
        <v>38480.137480867103</v>
      </c>
      <c r="F84" s="26">
        <f t="shared" si="13"/>
        <v>38480</v>
      </c>
      <c r="G84" s="25">
        <f t="shared" si="15"/>
        <v>5.3498399996897206E-2</v>
      </c>
      <c r="J84" s="26">
        <f>G84</f>
        <v>5.3498399996897206E-2</v>
      </c>
      <c r="P84" s="28">
        <f t="shared" si="17"/>
        <v>5.6851990400493366E-2</v>
      </c>
      <c r="Q84" s="29">
        <f t="shared" si="14"/>
        <v>38214.9519</v>
      </c>
      <c r="R84" s="26">
        <f t="shared" si="18"/>
        <v>1.1246568595092256E-5</v>
      </c>
      <c r="S84" s="26">
        <v>0.2</v>
      </c>
      <c r="T84" s="26">
        <f t="shared" si="19"/>
        <v>2.2493137190184515E-6</v>
      </c>
      <c r="V84" s="26">
        <f t="shared" si="20"/>
        <v>-3.35359040359616E-3</v>
      </c>
    </row>
    <row r="85" spans="1:27" s="26" customFormat="1">
      <c r="A85" s="136" t="s">
        <v>109</v>
      </c>
      <c r="B85" s="42"/>
      <c r="C85" s="23">
        <v>53251.353300000002</v>
      </c>
      <c r="D85" s="23">
        <v>3.5999999999999999E-3</v>
      </c>
      <c r="E85" s="26">
        <f t="shared" ref="E85:E116" si="22">+(C85-C$7)/C$8</f>
        <v>38526.140725718193</v>
      </c>
      <c r="F85" s="26">
        <f t="shared" ref="F85:F116" si="23">ROUND(2*E85,0)/2</f>
        <v>38526</v>
      </c>
      <c r="G85" s="25">
        <f t="shared" si="15"/>
        <v>5.4761080005846452E-2</v>
      </c>
      <c r="J85" s="26">
        <f>G85</f>
        <v>5.4761080005846452E-2</v>
      </c>
      <c r="P85" s="28">
        <f t="shared" si="17"/>
        <v>5.7088190696265931E-2</v>
      </c>
      <c r="Q85" s="29">
        <f t="shared" ref="Q85:Q116" si="24">+C85-15018.5</f>
        <v>38232.853300000002</v>
      </c>
      <c r="R85" s="26">
        <f t="shared" si="18"/>
        <v>5.4154441654646237E-6</v>
      </c>
      <c r="S85" s="26">
        <v>0.5</v>
      </c>
      <c r="T85" s="26">
        <f t="shared" si="19"/>
        <v>2.7077220827323118E-6</v>
      </c>
      <c r="V85" s="26">
        <f t="shared" si="20"/>
        <v>-2.3271106904194788E-3</v>
      </c>
    </row>
    <row r="86" spans="1:27" s="26" customFormat="1">
      <c r="A86" s="136" t="s">
        <v>107</v>
      </c>
      <c r="B86" s="42" t="s">
        <v>101</v>
      </c>
      <c r="C86" s="41">
        <v>53251.353799999997</v>
      </c>
      <c r="D86" s="41">
        <v>1E-4</v>
      </c>
      <c r="E86" s="26">
        <f t="shared" si="22"/>
        <v>38526.142010624528</v>
      </c>
      <c r="F86" s="26">
        <f t="shared" si="23"/>
        <v>38526</v>
      </c>
      <c r="G86" s="25">
        <f t="shared" ref="G86:G117" si="25">+C86-(C$7+F86*C$8)</f>
        <v>5.5261080000491347E-2</v>
      </c>
      <c r="K86" s="26">
        <f>G86</f>
        <v>5.5261080000491347E-2</v>
      </c>
      <c r="P86" s="28">
        <f t="shared" ref="P86:P119" si="26">D$11+D$12*F86+D$13*F86^2</f>
        <v>5.7088190696265931E-2</v>
      </c>
      <c r="Q86" s="29">
        <f t="shared" si="24"/>
        <v>38232.853799999997</v>
      </c>
      <c r="R86" s="26">
        <f t="shared" ref="R86:R117" si="27">+(P86-G86)^2</f>
        <v>3.3383334946138829E-6</v>
      </c>
      <c r="S86" s="26">
        <v>1</v>
      </c>
      <c r="T86" s="26">
        <f t="shared" ref="T86:T117" si="28">S86*R86</f>
        <v>3.3383334946138829E-6</v>
      </c>
      <c r="V86" s="26">
        <f t="shared" ref="V86:V117" si="29">+G86-P86</f>
        <v>-1.8271106957745836E-3</v>
      </c>
    </row>
    <row r="87" spans="1:27" s="26" customFormat="1">
      <c r="A87" s="136" t="s">
        <v>109</v>
      </c>
      <c r="B87" s="22" t="s">
        <v>97</v>
      </c>
      <c r="C87" s="23">
        <v>53251.548199999997</v>
      </c>
      <c r="D87" s="23">
        <v>5.1000000000000004E-3</v>
      </c>
      <c r="E87" s="26">
        <f t="shared" si="22"/>
        <v>38526.64158221105</v>
      </c>
      <c r="F87" s="26">
        <f t="shared" si="23"/>
        <v>38526.5</v>
      </c>
      <c r="G87" s="25">
        <f t="shared" si="25"/>
        <v>5.5094370000006165E-2</v>
      </c>
      <c r="J87" s="26">
        <f>G87</f>
        <v>5.5094370000006165E-2</v>
      </c>
      <c r="P87" s="28">
        <f t="shared" si="26"/>
        <v>5.7090758157513868E-2</v>
      </c>
      <c r="Q87" s="29">
        <f t="shared" si="24"/>
        <v>38233.048199999997</v>
      </c>
      <c r="R87" s="26">
        <f t="shared" si="27"/>
        <v>3.9855656754370009E-6</v>
      </c>
      <c r="S87" s="26">
        <v>0.2</v>
      </c>
      <c r="T87" s="26">
        <f t="shared" si="28"/>
        <v>7.9711313508740021E-7</v>
      </c>
      <c r="V87" s="26">
        <f t="shared" si="29"/>
        <v>-1.996388157507703E-3</v>
      </c>
    </row>
    <row r="88" spans="1:27" s="26" customFormat="1">
      <c r="A88" s="136" t="s">
        <v>109</v>
      </c>
      <c r="B88" s="42"/>
      <c r="C88" s="23">
        <v>53254.467299999997</v>
      </c>
      <c r="D88" s="23">
        <v>4.8999999999999998E-3</v>
      </c>
      <c r="E88" s="26">
        <f t="shared" si="22"/>
        <v>38534.143122428286</v>
      </c>
      <c r="F88" s="26">
        <f t="shared" si="23"/>
        <v>38534</v>
      </c>
      <c r="G88" s="25">
        <f t="shared" si="25"/>
        <v>5.5693719994451385E-2</v>
      </c>
      <c r="J88" s="26">
        <f>G88</f>
        <v>5.5693719994451385E-2</v>
      </c>
      <c r="P88" s="28">
        <f t="shared" si="26"/>
        <v>5.7129270248436011E-2</v>
      </c>
      <c r="Q88" s="29">
        <f t="shared" si="24"/>
        <v>38235.967299999997</v>
      </c>
      <c r="R88" s="26">
        <f t="shared" si="27"/>
        <v>2.0608045317153234E-6</v>
      </c>
      <c r="S88" s="26">
        <v>0.2</v>
      </c>
      <c r="T88" s="26">
        <f t="shared" si="28"/>
        <v>4.1216090634306471E-7</v>
      </c>
      <c r="V88" s="26">
        <f t="shared" si="29"/>
        <v>-1.4355502539846257E-3</v>
      </c>
    </row>
    <row r="89" spans="1:27" s="26" customFormat="1">
      <c r="A89" s="21" t="s">
        <v>110</v>
      </c>
      <c r="B89" s="42" t="s">
        <v>101</v>
      </c>
      <c r="C89" s="41">
        <v>53259.331299999998</v>
      </c>
      <c r="D89" s="41">
        <v>2.0000000000000001E-4</v>
      </c>
      <c r="E89" s="26">
        <f t="shared" si="22"/>
        <v>38546.642691342211</v>
      </c>
      <c r="F89" s="26">
        <f t="shared" si="23"/>
        <v>38546.5</v>
      </c>
      <c r="G89" s="25">
        <f t="shared" si="25"/>
        <v>5.5525969997688662E-2</v>
      </c>
      <c r="K89" s="26">
        <f>G89</f>
        <v>5.5525969997688662E-2</v>
      </c>
      <c r="P89" s="28">
        <f t="shared" si="26"/>
        <v>5.7193457784152205E-2</v>
      </c>
      <c r="Q89" s="29">
        <f t="shared" si="24"/>
        <v>38240.831299999998</v>
      </c>
      <c r="R89" s="26">
        <f t="shared" si="27"/>
        <v>2.7805155180050844E-6</v>
      </c>
      <c r="S89" s="26">
        <v>1</v>
      </c>
      <c r="T89" s="26">
        <f t="shared" si="28"/>
        <v>2.7805155180050844E-6</v>
      </c>
      <c r="V89" s="26">
        <f t="shared" si="29"/>
        <v>-1.6674877864635423E-3</v>
      </c>
    </row>
    <row r="90" spans="1:27" s="26" customFormat="1">
      <c r="A90" s="21" t="s">
        <v>110</v>
      </c>
      <c r="B90" s="42" t="s">
        <v>97</v>
      </c>
      <c r="C90" s="41">
        <v>53259.527199999997</v>
      </c>
      <c r="D90" s="41">
        <v>2.9999999999999997E-4</v>
      </c>
      <c r="E90" s="26">
        <f t="shared" si="22"/>
        <v>38547.146117647768</v>
      </c>
      <c r="F90" s="26">
        <f t="shared" si="23"/>
        <v>38547</v>
      </c>
      <c r="G90" s="25">
        <f t="shared" si="25"/>
        <v>5.6859259995690081E-2</v>
      </c>
      <c r="K90" s="26">
        <f>G90</f>
        <v>5.6859259995690081E-2</v>
      </c>
      <c r="P90" s="28">
        <f t="shared" si="26"/>
        <v>5.7196025304236182E-2</v>
      </c>
      <c r="Q90" s="29">
        <f t="shared" si="24"/>
        <v>38241.027199999997</v>
      </c>
      <c r="R90" s="26">
        <f t="shared" si="27"/>
        <v>1.1341087304015071E-7</v>
      </c>
      <c r="S90" s="26">
        <v>1</v>
      </c>
      <c r="T90" s="26">
        <f t="shared" si="28"/>
        <v>1.1341087304015071E-7</v>
      </c>
      <c r="V90" s="26">
        <f t="shared" si="29"/>
        <v>-3.3676530854610115E-4</v>
      </c>
    </row>
    <row r="91" spans="1:27" s="26" customFormat="1">
      <c r="A91" s="136" t="s">
        <v>109</v>
      </c>
      <c r="B91" s="22" t="s">
        <v>97</v>
      </c>
      <c r="C91" s="23">
        <v>53303.303899999999</v>
      </c>
      <c r="D91" s="23">
        <v>5.9999999999999995E-4</v>
      </c>
      <c r="E91" s="26">
        <f t="shared" si="22"/>
        <v>38659.644036741949</v>
      </c>
      <c r="F91" s="26">
        <f t="shared" si="23"/>
        <v>38659.5</v>
      </c>
      <c r="G91" s="25">
        <f t="shared" si="25"/>
        <v>5.6049509999866132E-2</v>
      </c>
      <c r="J91" s="26">
        <f>G91</f>
        <v>5.6049509999866132E-2</v>
      </c>
      <c r="P91" s="28">
        <f t="shared" si="26"/>
        <v>5.7773753808647521E-2</v>
      </c>
      <c r="Q91" s="29">
        <f t="shared" si="24"/>
        <v>38284.803899999999</v>
      </c>
      <c r="R91" s="26">
        <f t="shared" si="27"/>
        <v>2.9730167121209523E-6</v>
      </c>
      <c r="S91" s="26">
        <v>1</v>
      </c>
      <c r="T91" s="26">
        <f t="shared" si="28"/>
        <v>2.9730167121209523E-6</v>
      </c>
      <c r="V91" s="26">
        <f t="shared" si="29"/>
        <v>-1.7242438087813894E-3</v>
      </c>
    </row>
    <row r="92" spans="1:27" s="26" customFormat="1">
      <c r="A92" s="136" t="s">
        <v>109</v>
      </c>
      <c r="B92" s="42"/>
      <c r="C92" s="23">
        <v>53303.500099999997</v>
      </c>
      <c r="D92" s="23">
        <v>5.0000000000000001E-4</v>
      </c>
      <c r="E92" s="26">
        <f t="shared" si="22"/>
        <v>38660.148233991305</v>
      </c>
      <c r="F92" s="26">
        <f t="shared" si="23"/>
        <v>38660</v>
      </c>
      <c r="G92" s="25">
        <f t="shared" si="25"/>
        <v>5.7682799997564871E-2</v>
      </c>
      <c r="J92" s="26">
        <f>G92</f>
        <v>5.7682799997564871E-2</v>
      </c>
      <c r="P92" s="28">
        <f t="shared" si="26"/>
        <v>5.7776321653047205E-2</v>
      </c>
      <c r="Q92" s="29">
        <f t="shared" si="24"/>
        <v>38285.000099999997</v>
      </c>
      <c r="R92" s="26">
        <f t="shared" si="27"/>
        <v>8.7463000441564222E-9</v>
      </c>
      <c r="S92" s="26">
        <v>1</v>
      </c>
      <c r="T92" s="26">
        <f t="shared" si="28"/>
        <v>8.7463000441564222E-9</v>
      </c>
      <c r="V92" s="26">
        <f t="shared" si="29"/>
        <v>-9.3521655482334265E-5</v>
      </c>
    </row>
    <row r="93" spans="1:27" s="26" customFormat="1">
      <c r="A93" s="136" t="s">
        <v>109</v>
      </c>
      <c r="B93" s="42"/>
      <c r="C93" s="23">
        <v>53335.404900000001</v>
      </c>
      <c r="D93" s="23">
        <v>5.0000000000000001E-4</v>
      </c>
      <c r="E93" s="26">
        <f t="shared" si="22"/>
        <v>38742.137593836072</v>
      </c>
      <c r="F93" s="26">
        <f t="shared" si="23"/>
        <v>38742</v>
      </c>
      <c r="G93" s="25">
        <f t="shared" si="25"/>
        <v>5.3542360001301859E-2</v>
      </c>
      <c r="J93" s="26">
        <f>G93</f>
        <v>5.3542360001301859E-2</v>
      </c>
      <c r="P93" s="28">
        <f t="shared" si="26"/>
        <v>5.8197467550486395E-2</v>
      </c>
      <c r="Q93" s="29">
        <f t="shared" si="24"/>
        <v>38316.904900000001</v>
      </c>
      <c r="R93" s="26">
        <f t="shared" si="27"/>
        <v>2.1670026294474865E-5</v>
      </c>
      <c r="S93" s="26">
        <v>1</v>
      </c>
      <c r="T93" s="26">
        <f t="shared" si="28"/>
        <v>2.1670026294474865E-5</v>
      </c>
      <c r="V93" s="26">
        <f t="shared" si="29"/>
        <v>-4.6551075491845367E-3</v>
      </c>
    </row>
    <row r="94" spans="1:27" s="26" customFormat="1">
      <c r="A94" s="21" t="s">
        <v>228</v>
      </c>
      <c r="B94" s="22" t="s">
        <v>101</v>
      </c>
      <c r="C94" s="23">
        <v>53359.532899999998</v>
      </c>
      <c r="D94" s="23">
        <v>2.9999999999999997E-4</v>
      </c>
      <c r="E94" s="26">
        <f t="shared" si="22"/>
        <v>38804.142034369601</v>
      </c>
      <c r="F94" s="26">
        <f t="shared" si="23"/>
        <v>38804</v>
      </c>
      <c r="G94" s="25">
        <f t="shared" si="25"/>
        <v>5.5270320001000073E-2</v>
      </c>
      <c r="J94" s="27">
        <f>G94</f>
        <v>5.5270320001000073E-2</v>
      </c>
      <c r="O94" s="26">
        <f t="shared" ref="O94:O125" si="30">G94</f>
        <v>5.5270320001000073E-2</v>
      </c>
      <c r="P94" s="28">
        <f t="shared" si="26"/>
        <v>5.8515920560165788E-2</v>
      </c>
      <c r="Q94" s="29">
        <f t="shared" si="24"/>
        <v>38341.032899999998</v>
      </c>
      <c r="R94" s="26">
        <f t="shared" si="27"/>
        <v>1.0533922989656802E-5</v>
      </c>
      <c r="S94" s="26">
        <v>1</v>
      </c>
      <c r="T94" s="26">
        <f t="shared" si="28"/>
        <v>1.0533922989656802E-5</v>
      </c>
      <c r="V94" s="26">
        <f t="shared" si="29"/>
        <v>-3.245600559165715E-3</v>
      </c>
    </row>
    <row r="95" spans="1:27" s="26" customFormat="1">
      <c r="A95" s="21" t="s">
        <v>111</v>
      </c>
      <c r="B95" s="42" t="s">
        <v>97</v>
      </c>
      <c r="C95" s="41">
        <v>53590.486599999997</v>
      </c>
      <c r="D95" s="41">
        <v>2.9999999999999997E-4</v>
      </c>
      <c r="E95" s="26">
        <f t="shared" si="22"/>
        <v>39397.649782945904</v>
      </c>
      <c r="F95" s="26">
        <f t="shared" si="23"/>
        <v>39397.5</v>
      </c>
      <c r="G95" s="25">
        <f t="shared" si="25"/>
        <v>5.8285549996071495E-2</v>
      </c>
      <c r="K95" s="26">
        <f>G95</f>
        <v>5.8285549996071495E-2</v>
      </c>
      <c r="O95" s="26">
        <f t="shared" si="30"/>
        <v>5.8285549996071495E-2</v>
      </c>
      <c r="P95" s="28">
        <f t="shared" si="26"/>
        <v>6.1565454239304783E-2</v>
      </c>
      <c r="Q95" s="29">
        <f t="shared" si="24"/>
        <v>38571.986599999997</v>
      </c>
      <c r="R95" s="26">
        <f t="shared" si="27"/>
        <v>1.0757771844779727E-5</v>
      </c>
      <c r="S95" s="26">
        <v>1</v>
      </c>
      <c r="T95" s="26">
        <f t="shared" si="28"/>
        <v>1.0757771844779727E-5</v>
      </c>
      <c r="V95" s="26">
        <f t="shared" si="29"/>
        <v>-3.2799042432332878E-3</v>
      </c>
    </row>
    <row r="96" spans="1:27" s="26" customFormat="1">
      <c r="A96" s="21" t="s">
        <v>112</v>
      </c>
      <c r="B96" s="42"/>
      <c r="C96" s="23">
        <v>53614.420400000003</v>
      </c>
      <c r="D96" s="23">
        <v>2.5999999999999999E-3</v>
      </c>
      <c r="E96" s="26">
        <f t="shared" si="22"/>
        <v>39459.15516585546</v>
      </c>
      <c r="F96" s="26">
        <f t="shared" si="23"/>
        <v>39459</v>
      </c>
      <c r="G96" s="25">
        <f t="shared" si="25"/>
        <v>6.0380220005754381E-2</v>
      </c>
      <c r="J96" s="26">
        <f t="shared" ref="J96:J102" si="31">G96</f>
        <v>6.0380220005754381E-2</v>
      </c>
      <c r="O96" s="26">
        <f t="shared" si="30"/>
        <v>6.0380220005754381E-2</v>
      </c>
      <c r="P96" s="28">
        <f t="shared" si="26"/>
        <v>6.188157039342277E-2</v>
      </c>
      <c r="Q96" s="29">
        <f t="shared" si="24"/>
        <v>38595.920400000003</v>
      </c>
      <c r="R96" s="26">
        <f t="shared" si="27"/>
        <v>2.254052986552022E-6</v>
      </c>
      <c r="S96" s="26">
        <v>0.1</v>
      </c>
      <c r="T96" s="26">
        <f t="shared" si="28"/>
        <v>2.2540529865520221E-7</v>
      </c>
      <c r="V96" s="26">
        <f t="shared" si="29"/>
        <v>-1.501350387668389E-3</v>
      </c>
      <c r="Y96" s="83"/>
      <c r="Z96" s="83"/>
      <c r="AA96" s="83"/>
    </row>
    <row r="97" spans="1:30" s="26" customFormat="1">
      <c r="A97" s="21" t="s">
        <v>112</v>
      </c>
      <c r="B97" s="22" t="s">
        <v>97</v>
      </c>
      <c r="C97" s="23">
        <v>53657.417999999998</v>
      </c>
      <c r="D97" s="23">
        <v>1.9E-3</v>
      </c>
      <c r="E97" s="26">
        <f t="shared" si="22"/>
        <v>39569.650943884488</v>
      </c>
      <c r="F97" s="26">
        <f t="shared" si="23"/>
        <v>39569.5</v>
      </c>
      <c r="G97" s="25">
        <f t="shared" si="25"/>
        <v>5.8737309998832643E-2</v>
      </c>
      <c r="J97" s="26">
        <f t="shared" si="31"/>
        <v>5.8737309998832643E-2</v>
      </c>
      <c r="O97" s="26">
        <f t="shared" si="30"/>
        <v>5.8737309998832643E-2</v>
      </c>
      <c r="P97" s="28">
        <f t="shared" si="26"/>
        <v>6.2449605999001324E-2</v>
      </c>
      <c r="Q97" s="29">
        <f t="shared" si="24"/>
        <v>38638.917999999998</v>
      </c>
      <c r="R97" s="26">
        <f t="shared" si="27"/>
        <v>1.378114159286839E-5</v>
      </c>
      <c r="S97" s="26">
        <v>0.5</v>
      </c>
      <c r="T97" s="26">
        <f t="shared" si="28"/>
        <v>6.8905707964341951E-6</v>
      </c>
      <c r="V97" s="26">
        <f t="shared" si="29"/>
        <v>-3.7122960001686814E-3</v>
      </c>
    </row>
    <row r="98" spans="1:30" s="26" customFormat="1">
      <c r="A98" s="21" t="s">
        <v>112</v>
      </c>
      <c r="B98" s="42"/>
      <c r="C98" s="23">
        <v>53657.613899999997</v>
      </c>
      <c r="D98" s="23">
        <v>2.0999999999999999E-3</v>
      </c>
      <c r="E98" s="26">
        <f t="shared" si="22"/>
        <v>39570.154370190045</v>
      </c>
      <c r="F98" s="26">
        <f t="shared" si="23"/>
        <v>39570</v>
      </c>
      <c r="G98" s="25">
        <f t="shared" si="25"/>
        <v>6.0070599996834062E-2</v>
      </c>
      <c r="J98" s="26">
        <f t="shared" si="31"/>
        <v>6.0070599996834062E-2</v>
      </c>
      <c r="O98" s="26">
        <f t="shared" si="30"/>
        <v>6.0070599996834062E-2</v>
      </c>
      <c r="P98" s="28">
        <f t="shared" si="26"/>
        <v>6.2452176455146946E-2</v>
      </c>
      <c r="Q98" s="29">
        <f t="shared" si="24"/>
        <v>38639.113899999997</v>
      </c>
      <c r="R98" s="26">
        <f t="shared" si="27"/>
        <v>5.6719064267901404E-6</v>
      </c>
      <c r="S98" s="26">
        <v>0.5</v>
      </c>
      <c r="T98" s="26">
        <f t="shared" si="28"/>
        <v>2.8359532133950702E-6</v>
      </c>
      <c r="V98" s="26">
        <f t="shared" si="29"/>
        <v>-2.381576458312884E-3</v>
      </c>
    </row>
    <row r="99" spans="1:30" s="26" customFormat="1">
      <c r="A99" s="21" t="s">
        <v>113</v>
      </c>
      <c r="B99" s="42" t="s">
        <v>101</v>
      </c>
      <c r="C99" s="23">
        <v>54018.3439</v>
      </c>
      <c r="D99" s="23">
        <v>6.9999999999999999E-4</v>
      </c>
      <c r="E99" s="26">
        <f t="shared" si="22"/>
        <v>40497.162901094438</v>
      </c>
      <c r="F99" s="26">
        <f t="shared" si="23"/>
        <v>40497</v>
      </c>
      <c r="G99" s="25">
        <f t="shared" si="25"/>
        <v>6.3390260002051946E-2</v>
      </c>
      <c r="J99" s="26">
        <f t="shared" si="31"/>
        <v>6.3390260002051946E-2</v>
      </c>
      <c r="O99" s="26">
        <f t="shared" si="30"/>
        <v>6.3390260002051946E-2</v>
      </c>
      <c r="P99" s="28">
        <f t="shared" si="26"/>
        <v>6.7220269797015578E-2</v>
      </c>
      <c r="Q99" s="29">
        <f t="shared" si="24"/>
        <v>38999.8439</v>
      </c>
      <c r="R99" s="26">
        <f t="shared" si="27"/>
        <v>1.4668975029517361E-5</v>
      </c>
      <c r="S99" s="26">
        <v>1</v>
      </c>
      <c r="T99" s="26">
        <f t="shared" si="28"/>
        <v>1.4668975029517361E-5</v>
      </c>
      <c r="V99" s="26">
        <f t="shared" si="29"/>
        <v>-3.8300097949636319E-3</v>
      </c>
    </row>
    <row r="100" spans="1:30" s="26" customFormat="1">
      <c r="A100" s="21" t="s">
        <v>113</v>
      </c>
      <c r="B100" s="22" t="s">
        <v>97</v>
      </c>
      <c r="C100" s="23">
        <v>54018.538699999997</v>
      </c>
      <c r="D100" s="23">
        <v>3.2000000000000002E-3</v>
      </c>
      <c r="E100" s="26">
        <f t="shared" si="22"/>
        <v>40497.663500606031</v>
      </c>
      <c r="F100" s="26">
        <f t="shared" si="23"/>
        <v>40497.5</v>
      </c>
      <c r="G100" s="25">
        <f t="shared" si="25"/>
        <v>6.3623549998737872E-2</v>
      </c>
      <c r="J100" s="26">
        <f t="shared" si="31"/>
        <v>6.3623549998737872E-2</v>
      </c>
      <c r="O100" s="26">
        <f t="shared" si="30"/>
        <v>6.3623549998737872E-2</v>
      </c>
      <c r="P100" s="28">
        <f t="shared" si="26"/>
        <v>6.722284291513303E-2</v>
      </c>
      <c r="Q100" s="29">
        <f t="shared" si="24"/>
        <v>39000.038699999997</v>
      </c>
      <c r="R100" s="26">
        <f t="shared" si="27"/>
        <v>1.2954909498012362E-5</v>
      </c>
      <c r="S100" s="26">
        <v>0.5</v>
      </c>
      <c r="T100" s="26">
        <f t="shared" si="28"/>
        <v>6.4774547490061811E-6</v>
      </c>
      <c r="V100" s="26">
        <f t="shared" si="29"/>
        <v>-3.5992929163951581E-3</v>
      </c>
    </row>
    <row r="101" spans="1:30" s="26" customFormat="1">
      <c r="A101" s="23" t="s">
        <v>114</v>
      </c>
      <c r="B101" s="22" t="s">
        <v>101</v>
      </c>
      <c r="C101" s="23">
        <v>54307.474300000002</v>
      </c>
      <c r="D101" s="23">
        <v>2.0000000000000001E-4</v>
      </c>
      <c r="E101" s="26">
        <f t="shared" si="22"/>
        <v>41240.173871470623</v>
      </c>
      <c r="F101" s="26">
        <f t="shared" si="23"/>
        <v>41240</v>
      </c>
      <c r="G101" s="25">
        <f t="shared" si="25"/>
        <v>6.7659200001799036E-2</v>
      </c>
      <c r="J101" s="26">
        <f t="shared" si="31"/>
        <v>6.7659200001799036E-2</v>
      </c>
      <c r="O101" s="26">
        <f t="shared" si="30"/>
        <v>6.7659200001799036E-2</v>
      </c>
      <c r="P101" s="28">
        <f t="shared" si="26"/>
        <v>7.104550666182291E-2</v>
      </c>
      <c r="Q101" s="29">
        <f t="shared" si="24"/>
        <v>39288.974300000002</v>
      </c>
      <c r="R101" s="26">
        <f t="shared" si="27"/>
        <v>1.1467072795722049E-5</v>
      </c>
      <c r="S101" s="26">
        <v>1</v>
      </c>
      <c r="T101" s="26">
        <f t="shared" si="28"/>
        <v>1.1467072795722049E-5</v>
      </c>
      <c r="V101" s="26">
        <f t="shared" si="29"/>
        <v>-3.3863066600238745E-3</v>
      </c>
    </row>
    <row r="102" spans="1:30" s="26" customFormat="1">
      <c r="A102" s="27" t="s">
        <v>556</v>
      </c>
      <c r="B102" s="13" t="s">
        <v>101</v>
      </c>
      <c r="C102" s="102">
        <v>54357.477500000001</v>
      </c>
      <c r="D102" s="102" t="s">
        <v>217</v>
      </c>
      <c r="E102" s="26">
        <f t="shared" si="22"/>
        <v>41368.672729265971</v>
      </c>
      <c r="F102" s="26">
        <f t="shared" si="23"/>
        <v>41368.5</v>
      </c>
      <c r="G102" s="25">
        <f t="shared" si="25"/>
        <v>6.7214729999250267E-2</v>
      </c>
      <c r="J102" s="27">
        <f t="shared" si="31"/>
        <v>6.7214729999250267E-2</v>
      </c>
      <c r="O102" s="26">
        <f t="shared" si="30"/>
        <v>6.7214729999250267E-2</v>
      </c>
      <c r="P102" s="28">
        <f t="shared" si="26"/>
        <v>7.1707393263608296E-2</v>
      </c>
      <c r="Q102" s="29">
        <f t="shared" si="24"/>
        <v>39338.977500000001</v>
      </c>
      <c r="R102" s="26">
        <f t="shared" si="27"/>
        <v>2.0184023206912146E-5</v>
      </c>
      <c r="S102" s="26">
        <v>0.1</v>
      </c>
      <c r="T102" s="26">
        <f t="shared" si="28"/>
        <v>2.0184023206912149E-6</v>
      </c>
      <c r="V102" s="26">
        <f t="shared" si="29"/>
        <v>-4.4926632643580294E-3</v>
      </c>
    </row>
    <row r="103" spans="1:30" s="26" customFormat="1">
      <c r="A103" s="43" t="s">
        <v>115</v>
      </c>
      <c r="B103" s="42" t="s">
        <v>101</v>
      </c>
      <c r="C103" s="41">
        <v>54440.558400000002</v>
      </c>
      <c r="D103" s="41">
        <v>1E-4</v>
      </c>
      <c r="E103" s="26">
        <f t="shared" si="22"/>
        <v>41582.175080207715</v>
      </c>
      <c r="F103" s="26">
        <f t="shared" si="23"/>
        <v>41582</v>
      </c>
      <c r="G103" s="25">
        <f t="shared" si="25"/>
        <v>6.8129560000670608E-2</v>
      </c>
      <c r="K103" s="26">
        <f>G103</f>
        <v>6.8129560000670608E-2</v>
      </c>
      <c r="O103" s="26">
        <f t="shared" si="30"/>
        <v>6.8129560000670608E-2</v>
      </c>
      <c r="P103" s="28">
        <f t="shared" si="26"/>
        <v>7.2807313250062705E-2</v>
      </c>
      <c r="Q103" s="29">
        <f t="shared" si="24"/>
        <v>39422.058400000002</v>
      </c>
      <c r="R103" s="26">
        <f t="shared" si="27"/>
        <v>2.1881375462198322E-5</v>
      </c>
      <c r="S103" s="26">
        <v>1</v>
      </c>
      <c r="T103" s="26">
        <f t="shared" si="28"/>
        <v>2.1881375462198322E-5</v>
      </c>
      <c r="V103" s="26">
        <f t="shared" si="29"/>
        <v>-4.677753249392097E-3</v>
      </c>
    </row>
    <row r="104" spans="1:30" s="26" customFormat="1">
      <c r="A104" s="95" t="s">
        <v>212</v>
      </c>
      <c r="B104" s="96" t="s">
        <v>97</v>
      </c>
      <c r="C104" s="95">
        <v>54647.38508</v>
      </c>
      <c r="D104" s="95">
        <v>2.9999999999999997E-4</v>
      </c>
      <c r="E104" s="26">
        <f t="shared" si="22"/>
        <v>42113.680906666923</v>
      </c>
      <c r="F104" s="26">
        <f t="shared" si="23"/>
        <v>42113.5</v>
      </c>
      <c r="G104" s="25">
        <f t="shared" si="25"/>
        <v>7.0396830000390764E-2</v>
      </c>
      <c r="J104" s="27"/>
      <c r="K104" s="26">
        <f>G104</f>
        <v>7.0396830000390764E-2</v>
      </c>
      <c r="O104" s="26">
        <f t="shared" si="30"/>
        <v>7.0396830000390764E-2</v>
      </c>
      <c r="P104" s="28">
        <f t="shared" si="26"/>
        <v>7.5546658000294031E-2</v>
      </c>
      <c r="Q104" s="29">
        <f t="shared" si="24"/>
        <v>39628.88508</v>
      </c>
      <c r="R104" s="26">
        <f t="shared" si="27"/>
        <v>2.6520728428587682E-5</v>
      </c>
      <c r="S104" s="26">
        <v>1</v>
      </c>
      <c r="T104" s="26">
        <f t="shared" si="28"/>
        <v>2.6520728428587682E-5</v>
      </c>
      <c r="V104" s="26">
        <f t="shared" si="29"/>
        <v>-5.149827999903267E-3</v>
      </c>
      <c r="Y104" s="90"/>
      <c r="Z104" s="90"/>
      <c r="AB104" s="83"/>
      <c r="AC104" s="83"/>
      <c r="AD104" s="83"/>
    </row>
    <row r="105" spans="1:30" s="26" customFormat="1">
      <c r="A105" s="21" t="s">
        <v>230</v>
      </c>
      <c r="B105" s="22" t="s">
        <v>101</v>
      </c>
      <c r="C105" s="137">
        <v>55051.506300000001</v>
      </c>
      <c r="D105" s="137">
        <v>2.0000000000000001E-4</v>
      </c>
      <c r="E105" s="26">
        <f t="shared" si="22"/>
        <v>43152.196745270558</v>
      </c>
      <c r="F105" s="26">
        <f t="shared" si="23"/>
        <v>43152</v>
      </c>
      <c r="G105" s="25">
        <f t="shared" si="25"/>
        <v>7.6560160006920341E-2</v>
      </c>
      <c r="J105" s="26">
        <f>G105</f>
        <v>7.6560160006920341E-2</v>
      </c>
      <c r="O105" s="26">
        <f t="shared" si="30"/>
        <v>7.6560160006920341E-2</v>
      </c>
      <c r="P105" s="28">
        <f t="shared" si="26"/>
        <v>8.0903754248311116E-2</v>
      </c>
      <c r="Q105" s="29">
        <f t="shared" si="24"/>
        <v>40033.006300000001</v>
      </c>
      <c r="R105" s="26">
        <f t="shared" si="27"/>
        <v>1.8866810933843099E-5</v>
      </c>
      <c r="S105" s="26">
        <v>1</v>
      </c>
      <c r="T105" s="26">
        <f t="shared" si="28"/>
        <v>1.8866810933843099E-5</v>
      </c>
      <c r="V105" s="26">
        <f t="shared" si="29"/>
        <v>-4.3435942413907747E-3</v>
      </c>
    </row>
    <row r="106" spans="1:30" s="26" customFormat="1">
      <c r="A106" s="21" t="s">
        <v>230</v>
      </c>
      <c r="B106" s="22" t="s">
        <v>101</v>
      </c>
      <c r="C106" s="23">
        <v>55068.4329</v>
      </c>
      <c r="D106" s="23">
        <v>8.9999999999999998E-4</v>
      </c>
      <c r="E106" s="26">
        <f t="shared" si="22"/>
        <v>43195.69493671348</v>
      </c>
      <c r="F106" s="26">
        <f t="shared" si="23"/>
        <v>43195.5</v>
      </c>
      <c r="G106" s="25">
        <f t="shared" si="25"/>
        <v>7.5856390001717955E-2</v>
      </c>
      <c r="J106" s="26">
        <f>G106</f>
        <v>7.5856390001717955E-2</v>
      </c>
      <c r="O106" s="26">
        <f t="shared" si="30"/>
        <v>7.5856390001717955E-2</v>
      </c>
      <c r="P106" s="28">
        <f t="shared" si="26"/>
        <v>8.1128283831570266E-2</v>
      </c>
      <c r="Q106" s="29">
        <f t="shared" si="24"/>
        <v>40049.9329</v>
      </c>
      <c r="R106" s="26">
        <f t="shared" si="27"/>
        <v>2.7792864553234875E-5</v>
      </c>
      <c r="S106" s="26">
        <v>1</v>
      </c>
      <c r="T106" s="26">
        <f t="shared" si="28"/>
        <v>2.7792864553234875E-5</v>
      </c>
      <c r="V106" s="26">
        <f t="shared" si="29"/>
        <v>-5.2718938298523116E-3</v>
      </c>
    </row>
    <row r="107" spans="1:30" s="26" customFormat="1">
      <c r="A107" s="21" t="s">
        <v>116</v>
      </c>
      <c r="B107" s="22" t="s">
        <v>101</v>
      </c>
      <c r="C107" s="23">
        <v>55083.414219999999</v>
      </c>
      <c r="D107" s="23">
        <v>2.0000000000000001E-4</v>
      </c>
      <c r="E107" s="26">
        <f t="shared" si="22"/>
        <v>43234.194122930894</v>
      </c>
      <c r="F107" s="26">
        <f t="shared" si="23"/>
        <v>43234</v>
      </c>
      <c r="G107" s="25">
        <f t="shared" si="25"/>
        <v>7.5539720004599076E-2</v>
      </c>
      <c r="J107" s="27"/>
      <c r="K107" s="26">
        <f>G107</f>
        <v>7.5539720004599076E-2</v>
      </c>
      <c r="O107" s="26">
        <f t="shared" si="30"/>
        <v>7.5539720004599076E-2</v>
      </c>
      <c r="P107" s="28">
        <f t="shared" si="26"/>
        <v>8.1327014477503054E-2</v>
      </c>
      <c r="Q107" s="29">
        <f t="shared" si="24"/>
        <v>40064.914219999999</v>
      </c>
      <c r="R107" s="26">
        <f t="shared" si="27"/>
        <v>3.3492777316104933E-5</v>
      </c>
      <c r="S107" s="26">
        <v>1</v>
      </c>
      <c r="T107" s="26">
        <f t="shared" si="28"/>
        <v>3.3492777316104933E-5</v>
      </c>
      <c r="V107" s="26">
        <f t="shared" si="29"/>
        <v>-5.7872944729039782E-3</v>
      </c>
    </row>
    <row r="108" spans="1:30" s="26" customFormat="1">
      <c r="A108" s="21" t="s">
        <v>116</v>
      </c>
      <c r="B108" s="22" t="s">
        <v>101</v>
      </c>
      <c r="C108" s="23">
        <v>55164.355860000003</v>
      </c>
      <c r="D108" s="23">
        <v>2.0000000000000001E-4</v>
      </c>
      <c r="E108" s="26">
        <f t="shared" si="22"/>
        <v>43442.198976381944</v>
      </c>
      <c r="F108" s="26">
        <f t="shared" si="23"/>
        <v>43442</v>
      </c>
      <c r="G108" s="25">
        <f t="shared" si="25"/>
        <v>7.7428360003978014E-2</v>
      </c>
      <c r="J108" s="27"/>
      <c r="K108" s="26">
        <f>G108</f>
        <v>7.7428360003978014E-2</v>
      </c>
      <c r="O108" s="26">
        <f t="shared" si="30"/>
        <v>7.7428360003978014E-2</v>
      </c>
      <c r="P108" s="28">
        <f t="shared" si="26"/>
        <v>8.2400823302264545E-2</v>
      </c>
      <c r="Q108" s="29">
        <f t="shared" si="24"/>
        <v>40145.855860000003</v>
      </c>
      <c r="R108" s="26">
        <f t="shared" si="27"/>
        <v>2.4725391252806566E-5</v>
      </c>
      <c r="S108" s="26">
        <v>1</v>
      </c>
      <c r="T108" s="26">
        <f t="shared" si="28"/>
        <v>2.4725391252806566E-5</v>
      </c>
      <c r="V108" s="26">
        <f t="shared" si="29"/>
        <v>-4.9724632982865308E-3</v>
      </c>
    </row>
    <row r="109" spans="1:30" s="26" customFormat="1">
      <c r="A109" s="21" t="s">
        <v>116</v>
      </c>
      <c r="B109" s="22" t="s">
        <v>101</v>
      </c>
      <c r="C109" s="23">
        <v>55164.355860000003</v>
      </c>
      <c r="D109" s="23">
        <v>2.0000000000000001E-4</v>
      </c>
      <c r="E109" s="26">
        <f t="shared" si="22"/>
        <v>43442.198976381944</v>
      </c>
      <c r="F109" s="26">
        <f t="shared" si="23"/>
        <v>43442</v>
      </c>
      <c r="G109" s="25">
        <f t="shared" si="25"/>
        <v>7.7428360003978014E-2</v>
      </c>
      <c r="J109" s="27"/>
      <c r="K109" s="26">
        <f>G109</f>
        <v>7.7428360003978014E-2</v>
      </c>
      <c r="O109" s="26">
        <f t="shared" si="30"/>
        <v>7.7428360003978014E-2</v>
      </c>
      <c r="P109" s="28">
        <f t="shared" si="26"/>
        <v>8.2400823302264545E-2</v>
      </c>
      <c r="Q109" s="29">
        <f t="shared" si="24"/>
        <v>40145.855860000003</v>
      </c>
      <c r="R109" s="26">
        <f t="shared" si="27"/>
        <v>2.4725391252806566E-5</v>
      </c>
      <c r="S109" s="26">
        <v>1</v>
      </c>
      <c r="T109" s="26">
        <f t="shared" si="28"/>
        <v>2.4725391252806566E-5</v>
      </c>
      <c r="V109" s="26">
        <f t="shared" si="29"/>
        <v>-4.9724632982865308E-3</v>
      </c>
      <c r="W109"/>
    </row>
    <row r="110" spans="1:30" s="26" customFormat="1">
      <c r="A110" s="21" t="s">
        <v>116</v>
      </c>
      <c r="B110" s="22" t="s">
        <v>97</v>
      </c>
      <c r="C110" s="23">
        <v>55473.525350000004</v>
      </c>
      <c r="D110" s="23">
        <v>2.0000000000000001E-4</v>
      </c>
      <c r="E110" s="26">
        <f t="shared" si="22"/>
        <v>44236.706654493988</v>
      </c>
      <c r="F110" s="26">
        <f t="shared" si="23"/>
        <v>44236.5</v>
      </c>
      <c r="G110" s="25">
        <f t="shared" si="25"/>
        <v>8.0416169999807607E-2</v>
      </c>
      <c r="J110" s="27"/>
      <c r="K110" s="26">
        <f>G110</f>
        <v>8.0416169999807607E-2</v>
      </c>
      <c r="O110" s="26">
        <f t="shared" si="30"/>
        <v>8.0416169999807607E-2</v>
      </c>
      <c r="P110" s="28">
        <f t="shared" si="26"/>
        <v>8.6504749216057122E-2</v>
      </c>
      <c r="Q110" s="29">
        <f t="shared" si="24"/>
        <v>40455.025350000004</v>
      </c>
      <c r="R110" s="26">
        <f t="shared" si="27"/>
        <v>3.7070796872545559E-5</v>
      </c>
      <c r="S110" s="26">
        <v>1</v>
      </c>
      <c r="T110" s="26">
        <f t="shared" si="28"/>
        <v>3.7070796872545559E-5</v>
      </c>
      <c r="V110" s="26">
        <f t="shared" si="29"/>
        <v>-6.088579216249515E-3</v>
      </c>
      <c r="W110"/>
    </row>
    <row r="111" spans="1:30" s="26" customFormat="1">
      <c r="A111" s="21" t="s">
        <v>116</v>
      </c>
      <c r="B111" s="22" t="s">
        <v>97</v>
      </c>
      <c r="C111" s="23">
        <v>55473.527450000001</v>
      </c>
      <c r="D111" s="23">
        <v>2.9999999999999997E-4</v>
      </c>
      <c r="E111" s="26">
        <f t="shared" si="22"/>
        <v>44236.712051100629</v>
      </c>
      <c r="F111" s="26">
        <f t="shared" si="23"/>
        <v>44236.5</v>
      </c>
      <c r="G111" s="25">
        <f t="shared" si="25"/>
        <v>8.2516169997688849E-2</v>
      </c>
      <c r="J111" s="27"/>
      <c r="K111" s="26">
        <f>G111</f>
        <v>8.2516169997688849E-2</v>
      </c>
      <c r="O111" s="26">
        <f t="shared" si="30"/>
        <v>8.2516169997688849E-2</v>
      </c>
      <c r="P111" s="28">
        <f t="shared" si="26"/>
        <v>8.6504749216057122E-2</v>
      </c>
      <c r="Q111" s="29">
        <f t="shared" si="24"/>
        <v>40455.027450000001</v>
      </c>
      <c r="R111" s="26">
        <f t="shared" si="27"/>
        <v>1.5908764181199271E-5</v>
      </c>
      <c r="S111" s="26">
        <v>1</v>
      </c>
      <c r="T111" s="26">
        <f t="shared" si="28"/>
        <v>1.5908764181199271E-5</v>
      </c>
      <c r="V111" s="26">
        <f t="shared" si="29"/>
        <v>-3.9885792183682739E-3</v>
      </c>
      <c r="W111"/>
    </row>
    <row r="112" spans="1:30" s="26" customFormat="1">
      <c r="A112" s="95" t="s">
        <v>211</v>
      </c>
      <c r="B112" s="96" t="s">
        <v>97</v>
      </c>
      <c r="C112" s="95">
        <v>55754.485699999997</v>
      </c>
      <c r="D112" s="95">
        <v>8.9999999999999998E-4</v>
      </c>
      <c r="E112" s="26">
        <f t="shared" si="22"/>
        <v>44958.722126719411</v>
      </c>
      <c r="F112" s="26">
        <f t="shared" si="23"/>
        <v>44958.5</v>
      </c>
      <c r="G112" s="25">
        <f t="shared" si="25"/>
        <v>8.6436930003401358E-2</v>
      </c>
      <c r="J112" s="26">
        <f>G112</f>
        <v>8.6436930003401358E-2</v>
      </c>
      <c r="O112" s="26">
        <f t="shared" si="30"/>
        <v>8.6436930003401358E-2</v>
      </c>
      <c r="P112" s="28">
        <f t="shared" si="26"/>
        <v>9.0237324660642534E-2</v>
      </c>
      <c r="Q112" s="29">
        <f t="shared" si="24"/>
        <v>40735.985699999997</v>
      </c>
      <c r="R112" s="26">
        <f t="shared" si="27"/>
        <v>1.4442999550787281E-5</v>
      </c>
      <c r="S112" s="26">
        <v>1</v>
      </c>
      <c r="T112" s="26">
        <f t="shared" si="28"/>
        <v>1.4442999550787281E-5</v>
      </c>
      <c r="V112" s="26">
        <f t="shared" si="29"/>
        <v>-3.8003946572411768E-3</v>
      </c>
      <c r="W112"/>
    </row>
    <row r="113" spans="1:35" s="26" customFormat="1">
      <c r="A113" s="27" t="s">
        <v>602</v>
      </c>
      <c r="B113" s="13" t="s">
        <v>97</v>
      </c>
      <c r="C113" s="102">
        <v>55801.376700000001</v>
      </c>
      <c r="D113" s="102" t="s">
        <v>217</v>
      </c>
      <c r="E113" s="26">
        <f t="shared" si="22"/>
        <v>45079.223213467507</v>
      </c>
      <c r="F113" s="26">
        <f t="shared" si="23"/>
        <v>45079</v>
      </c>
      <c r="G113" s="25">
        <f t="shared" si="25"/>
        <v>8.6859820003155619E-2</v>
      </c>
      <c r="J113" s="27">
        <f>G113</f>
        <v>8.6859820003155619E-2</v>
      </c>
      <c r="O113" s="26">
        <f t="shared" si="30"/>
        <v>8.6859820003155619E-2</v>
      </c>
      <c r="P113" s="28">
        <f t="shared" si="26"/>
        <v>9.0860573567867017E-2</v>
      </c>
      <c r="Q113" s="29">
        <f t="shared" si="24"/>
        <v>40782.876700000001</v>
      </c>
      <c r="R113" s="26">
        <f t="shared" si="27"/>
        <v>1.6006029085550963E-5</v>
      </c>
      <c r="S113" s="26">
        <v>0.1</v>
      </c>
      <c r="T113" s="26">
        <f t="shared" si="28"/>
        <v>1.6006029085550964E-6</v>
      </c>
      <c r="V113" s="26">
        <f t="shared" si="29"/>
        <v>-4.0007535647113984E-3</v>
      </c>
      <c r="W113"/>
    </row>
    <row r="114" spans="1:35" s="26" customFormat="1">
      <c r="A114" s="27" t="s">
        <v>602</v>
      </c>
      <c r="B114" s="13" t="s">
        <v>101</v>
      </c>
      <c r="C114" s="102">
        <v>55801.570899999999</v>
      </c>
      <c r="D114" s="102" t="s">
        <v>217</v>
      </c>
      <c r="E114" s="26">
        <f t="shared" si="22"/>
        <v>45079.722271091494</v>
      </c>
      <c r="F114" s="26">
        <f t="shared" si="23"/>
        <v>45079.5</v>
      </c>
      <c r="G114" s="25">
        <f t="shared" si="25"/>
        <v>8.6493110000446904E-2</v>
      </c>
      <c r="J114" s="27">
        <f>G114</f>
        <v>8.6493110000446904E-2</v>
      </c>
      <c r="O114" s="26">
        <f t="shared" si="30"/>
        <v>8.6493110000446904E-2</v>
      </c>
      <c r="P114" s="28">
        <f t="shared" si="26"/>
        <v>9.0863159836555824E-2</v>
      </c>
      <c r="Q114" s="29">
        <f t="shared" si="24"/>
        <v>40783.070899999999</v>
      </c>
      <c r="R114" s="26">
        <f t="shared" si="27"/>
        <v>1.9097335570075589E-5</v>
      </c>
      <c r="S114" s="26">
        <v>0.1</v>
      </c>
      <c r="T114" s="26">
        <f t="shared" si="28"/>
        <v>1.9097335570075591E-6</v>
      </c>
      <c r="V114" s="26">
        <f t="shared" si="29"/>
        <v>-4.3700498361089191E-3</v>
      </c>
      <c r="W114"/>
    </row>
    <row r="115" spans="1:35">
      <c r="A115" s="27" t="s">
        <v>602</v>
      </c>
      <c r="B115" s="13" t="s">
        <v>97</v>
      </c>
      <c r="C115" s="102">
        <v>55806.435400000002</v>
      </c>
      <c r="D115" s="102" t="s">
        <v>217</v>
      </c>
      <c r="E115" s="26">
        <f t="shared" si="22"/>
        <v>45092.223124911769</v>
      </c>
      <c r="F115" s="26">
        <f t="shared" si="23"/>
        <v>45092</v>
      </c>
      <c r="G115" s="25">
        <f t="shared" si="25"/>
        <v>8.6825360005605035E-2</v>
      </c>
      <c r="H115" s="26"/>
      <c r="I115" s="26"/>
      <c r="J115" s="27">
        <f>G115</f>
        <v>8.6825360005605035E-2</v>
      </c>
      <c r="K115" s="26"/>
      <c r="L115" s="26"/>
      <c r="M115" s="26"/>
      <c r="N115" s="26"/>
      <c r="O115" s="26">
        <f t="shared" si="30"/>
        <v>8.6825360005605035E-2</v>
      </c>
      <c r="P115" s="28">
        <f t="shared" si="26"/>
        <v>9.092781702015848E-2</v>
      </c>
      <c r="Q115" s="29">
        <f t="shared" si="24"/>
        <v>40787.935400000002</v>
      </c>
      <c r="R115" s="26">
        <f t="shared" si="27"/>
        <v>1.6830153556258769E-5</v>
      </c>
      <c r="S115" s="26">
        <v>0.1</v>
      </c>
      <c r="T115" s="26">
        <f t="shared" si="28"/>
        <v>1.683015355625877E-6</v>
      </c>
      <c r="U115" s="26"/>
      <c r="V115" s="26">
        <f t="shared" si="29"/>
        <v>-4.1024570145534456E-3</v>
      </c>
      <c r="X115" s="26"/>
      <c r="Y115" s="26"/>
      <c r="Z115" s="26"/>
      <c r="AA115" s="26"/>
      <c r="AB115" s="83"/>
      <c r="AC115" s="83"/>
      <c r="AD115" s="83"/>
      <c r="AE115" s="26"/>
      <c r="AF115" s="26"/>
      <c r="AG115" s="26"/>
      <c r="AH115" s="26"/>
      <c r="AI115" s="26"/>
    </row>
    <row r="116" spans="1:35">
      <c r="A116" s="21" t="s">
        <v>229</v>
      </c>
      <c r="B116" s="22" t="s">
        <v>97</v>
      </c>
      <c r="C116" s="23">
        <v>55809.353690000004</v>
      </c>
      <c r="D116" s="23">
        <v>2.0000000000000001E-4</v>
      </c>
      <c r="E116" s="26">
        <f t="shared" si="22"/>
        <v>45099.722583580726</v>
      </c>
      <c r="F116" s="26">
        <f t="shared" si="23"/>
        <v>45099.5</v>
      </c>
      <c r="G116" s="25">
        <f t="shared" si="25"/>
        <v>8.6614710002322681E-2</v>
      </c>
      <c r="H116" s="26"/>
      <c r="I116" s="26"/>
      <c r="J116" s="27"/>
      <c r="K116" s="26">
        <f>G116</f>
        <v>8.6614710002322681E-2</v>
      </c>
      <c r="L116" s="26"/>
      <c r="M116" s="26"/>
      <c r="N116" s="26"/>
      <c r="O116" s="26">
        <f t="shared" si="30"/>
        <v>8.6614710002322681E-2</v>
      </c>
      <c r="P116" s="28">
        <f t="shared" si="26"/>
        <v>9.0966611760827654E-2</v>
      </c>
      <c r="Q116" s="29">
        <f t="shared" si="24"/>
        <v>40790.853690000004</v>
      </c>
      <c r="R116" s="26">
        <f t="shared" si="27"/>
        <v>1.893904891567867E-5</v>
      </c>
      <c r="S116" s="26">
        <v>1</v>
      </c>
      <c r="T116" s="26">
        <f t="shared" si="28"/>
        <v>1.893904891567867E-5</v>
      </c>
      <c r="U116" s="26"/>
      <c r="V116" s="26">
        <f t="shared" si="29"/>
        <v>-4.3519017585049724E-3</v>
      </c>
      <c r="X116" s="26"/>
      <c r="Y116" s="90"/>
      <c r="Z116" s="90"/>
      <c r="AA116" s="26"/>
      <c r="AB116" s="26"/>
      <c r="AC116" s="26"/>
      <c r="AD116" s="26"/>
      <c r="AE116" s="26"/>
      <c r="AF116" s="26"/>
      <c r="AG116" s="26"/>
      <c r="AH116" s="26"/>
      <c r="AI116" s="26"/>
    </row>
    <row r="117" spans="1:35">
      <c r="A117" s="27" t="s">
        <v>602</v>
      </c>
      <c r="B117" s="13" t="s">
        <v>97</v>
      </c>
      <c r="C117" s="102">
        <v>55850.407800000001</v>
      </c>
      <c r="D117" s="102" t="s">
        <v>217</v>
      </c>
      <c r="E117" s="26">
        <f t="shared" ref="E117:E148" si="32">+(C117-C$7)/C$8</f>
        <v>45205.223956348964</v>
      </c>
      <c r="F117" s="26">
        <f>ROUND(2*E117,0)/2</f>
        <v>45205</v>
      </c>
      <c r="G117" s="25">
        <f t="shared" si="25"/>
        <v>8.7148899998283014E-2</v>
      </c>
      <c r="H117" s="26"/>
      <c r="I117" s="26"/>
      <c r="J117" s="27">
        <f>G117</f>
        <v>8.7148899998283014E-2</v>
      </c>
      <c r="K117" s="26"/>
      <c r="L117" s="26"/>
      <c r="M117" s="26"/>
      <c r="N117" s="26"/>
      <c r="O117" s="26">
        <f t="shared" si="30"/>
        <v>8.7148899998283014E-2</v>
      </c>
      <c r="P117" s="28">
        <f t="shared" si="26"/>
        <v>9.1512358661547569E-2</v>
      </c>
      <c r="Q117" s="29">
        <f t="shared" ref="Q117:Q148" si="33">+C117-15018.5</f>
        <v>40831.907800000001</v>
      </c>
      <c r="R117" s="26">
        <f t="shared" si="27"/>
        <v>1.9039771506018497E-5</v>
      </c>
      <c r="S117" s="26">
        <v>0.1</v>
      </c>
      <c r="T117" s="26">
        <f t="shared" si="28"/>
        <v>1.9039771506018497E-6</v>
      </c>
      <c r="U117" s="26"/>
      <c r="V117" s="26">
        <f t="shared" si="29"/>
        <v>-4.363458663264555E-3</v>
      </c>
      <c r="X117" s="26"/>
      <c r="Y117" s="90"/>
      <c r="Z117" s="90"/>
      <c r="AA117" s="26"/>
      <c r="AB117" s="26"/>
      <c r="AC117" s="26"/>
      <c r="AD117" s="26"/>
      <c r="AE117" s="26"/>
      <c r="AF117" s="26"/>
      <c r="AG117" s="26"/>
      <c r="AH117" s="26"/>
      <c r="AI117" s="26"/>
    </row>
    <row r="118" spans="1:35">
      <c r="A118" s="27" t="s">
        <v>602</v>
      </c>
      <c r="B118" s="13" t="s">
        <v>101</v>
      </c>
      <c r="C118" s="102">
        <v>55850.6014</v>
      </c>
      <c r="D118" s="102" t="s">
        <v>217</v>
      </c>
      <c r="E118" s="26">
        <f t="shared" si="32"/>
        <v>45205.72147208533</v>
      </c>
      <c r="F118" s="26">
        <f>ROUND(2*E118,0)/2</f>
        <v>45205.5</v>
      </c>
      <c r="G118" s="25">
        <f t="shared" ref="G118:G149" si="34">+C118-(C$7+F118*C$8)</f>
        <v>8.6182190003455617E-2</v>
      </c>
      <c r="H118" s="26"/>
      <c r="I118" s="26"/>
      <c r="J118" s="27">
        <f>G118</f>
        <v>8.6182190003455617E-2</v>
      </c>
      <c r="K118" s="26"/>
      <c r="L118" s="26"/>
      <c r="M118" s="26"/>
      <c r="N118" s="26"/>
      <c r="O118" s="26">
        <f t="shared" si="30"/>
        <v>8.6182190003455617E-2</v>
      </c>
      <c r="P118" s="28">
        <f t="shared" si="26"/>
        <v>9.1514945291862701E-2</v>
      </c>
      <c r="Q118" s="29">
        <f t="shared" si="33"/>
        <v>40832.1014</v>
      </c>
      <c r="R118" s="26">
        <f t="shared" ref="R118:R149" si="35">+(P118-G118)^2</f>
        <v>2.8438278966033726E-5</v>
      </c>
      <c r="S118" s="26">
        <v>0.1</v>
      </c>
      <c r="T118" s="26">
        <f t="shared" ref="T118:T149" si="36">S118*R118</f>
        <v>2.8438278966033727E-6</v>
      </c>
      <c r="U118" s="26"/>
      <c r="V118" s="26">
        <f t="shared" ref="V118:V149" si="37">+G118-P118</f>
        <v>-5.3327552884070845E-3</v>
      </c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</row>
    <row r="119" spans="1:35">
      <c r="A119" s="21" t="s">
        <v>229</v>
      </c>
      <c r="B119" s="22" t="s">
        <v>101</v>
      </c>
      <c r="C119" s="23">
        <v>55956.25591</v>
      </c>
      <c r="D119" s="23">
        <v>5.9999999999999995E-4</v>
      </c>
      <c r="E119" s="26">
        <f t="shared" si="32"/>
        <v>45477.233772416672</v>
      </c>
      <c r="F119" s="26">
        <f>ROUND(2*E119,0)/2</f>
        <v>45477</v>
      </c>
      <c r="G119" s="25">
        <f t="shared" si="34"/>
        <v>9.0968659998907242E-2</v>
      </c>
      <c r="H119" s="26"/>
      <c r="I119" s="26"/>
      <c r="J119" s="27"/>
      <c r="K119" s="26">
        <f t="shared" ref="K119:K162" si="38">G119</f>
        <v>9.0968659998907242E-2</v>
      </c>
      <c r="L119" s="26"/>
      <c r="M119" s="26"/>
      <c r="N119" s="26"/>
      <c r="O119" s="26">
        <f t="shared" si="30"/>
        <v>9.0968659998907242E-2</v>
      </c>
      <c r="P119" s="28">
        <f t="shared" si="26"/>
        <v>9.2919697500471937E-2</v>
      </c>
      <c r="Q119" s="29">
        <f t="shared" si="33"/>
        <v>40937.75591</v>
      </c>
      <c r="R119" s="26">
        <f t="shared" si="35"/>
        <v>3.8065473325118083E-6</v>
      </c>
      <c r="S119" s="26">
        <v>1</v>
      </c>
      <c r="T119" s="26">
        <f t="shared" si="36"/>
        <v>3.8065473325118083E-6</v>
      </c>
      <c r="U119" s="26"/>
      <c r="V119" s="26">
        <f t="shared" si="37"/>
        <v>-1.9510375015646952E-3</v>
      </c>
      <c r="X119" s="26"/>
      <c r="Y119" s="90"/>
      <c r="Z119" s="90"/>
      <c r="AA119" s="26"/>
      <c r="AB119" s="26"/>
      <c r="AC119" s="26"/>
      <c r="AD119" s="26"/>
      <c r="AE119" s="26"/>
      <c r="AF119" s="26"/>
      <c r="AG119" s="26"/>
      <c r="AH119" s="26"/>
      <c r="AI119" s="26"/>
    </row>
    <row r="120" spans="1:35">
      <c r="A120" s="21" t="s">
        <v>225</v>
      </c>
      <c r="B120" s="22" t="s">
        <v>97</v>
      </c>
      <c r="C120" s="23">
        <v>56227.679400000001</v>
      </c>
      <c r="D120" s="23">
        <v>2.0000000000000001E-4</v>
      </c>
      <c r="E120" s="26">
        <f t="shared" si="32"/>
        <v>46174.741300811431</v>
      </c>
      <c r="F120" s="26">
        <f>ROUND(2*E120,0)/2</f>
        <v>46174.5</v>
      </c>
      <c r="G120" s="25">
        <f t="shared" si="34"/>
        <v>9.3898209997860249E-2</v>
      </c>
      <c r="H120" s="26"/>
      <c r="I120" s="26"/>
      <c r="J120" s="26"/>
      <c r="K120" s="26">
        <f t="shared" si="38"/>
        <v>9.3898209997860249E-2</v>
      </c>
      <c r="L120" s="26"/>
      <c r="M120" s="26"/>
      <c r="N120" s="26"/>
      <c r="O120" s="26">
        <f t="shared" si="30"/>
        <v>9.3898209997860249E-2</v>
      </c>
      <c r="P120" s="28">
        <f>D$11+D$12*F120+D$13305*F120^2</f>
        <v>9.0411341085020802E-2</v>
      </c>
      <c r="Q120" s="29">
        <f t="shared" si="33"/>
        <v>41209.179400000001</v>
      </c>
      <c r="R120" s="26">
        <f t="shared" si="35"/>
        <v>1.2158254815326147E-5</v>
      </c>
      <c r="S120" s="26">
        <v>1</v>
      </c>
      <c r="T120" s="26">
        <f t="shared" si="36"/>
        <v>1.2158254815326147E-5</v>
      </c>
      <c r="U120" s="26"/>
      <c r="V120" s="26">
        <f t="shared" si="37"/>
        <v>3.486868912839447E-3</v>
      </c>
      <c r="X120" s="26"/>
      <c r="Y120" s="90"/>
      <c r="Z120" s="90"/>
      <c r="AA120" s="26"/>
      <c r="AB120" s="26"/>
      <c r="AC120" s="26"/>
      <c r="AD120" s="26"/>
      <c r="AE120" s="26"/>
      <c r="AF120" s="26"/>
      <c r="AG120" s="26"/>
      <c r="AH120" s="26"/>
      <c r="AI120" s="26"/>
    </row>
    <row r="121" spans="1:35">
      <c r="A121" s="21" t="s">
        <v>229</v>
      </c>
      <c r="B121" s="22" t="s">
        <v>97</v>
      </c>
      <c r="C121" s="23">
        <v>56507.46989</v>
      </c>
      <c r="D121" s="23">
        <v>4.0000000000000002E-4</v>
      </c>
      <c r="E121" s="26">
        <f t="shared" si="32"/>
        <v>46893.75045196581</v>
      </c>
      <c r="F121" s="111">
        <f t="shared" ref="F121:F132" si="39">ROUND(2*E121,0)/2-0.5</f>
        <v>46893.5</v>
      </c>
      <c r="G121" s="25">
        <f t="shared" si="34"/>
        <v>9.7459229997184593E-2</v>
      </c>
      <c r="H121" s="26"/>
      <c r="I121" s="26"/>
      <c r="J121" s="27"/>
      <c r="K121" s="26">
        <f t="shared" si="38"/>
        <v>9.7459229997184593E-2</v>
      </c>
      <c r="L121" s="26"/>
      <c r="M121" s="26"/>
      <c r="N121" s="26"/>
      <c r="O121" s="26">
        <f t="shared" si="30"/>
        <v>9.7459229997184593E-2</v>
      </c>
      <c r="P121" s="28">
        <f t="shared" ref="P121:P162" si="40">D$11+D$12*F121+D$13*F121^2</f>
        <v>0.10025558941923056</v>
      </c>
      <c r="Q121" s="29">
        <f t="shared" si="33"/>
        <v>41488.96989</v>
      </c>
      <c r="R121" s="26">
        <f t="shared" si="35"/>
        <v>7.8196260172652487E-6</v>
      </c>
      <c r="S121" s="26">
        <v>1</v>
      </c>
      <c r="T121" s="26">
        <f t="shared" si="36"/>
        <v>7.8196260172652487E-6</v>
      </c>
      <c r="U121" s="26"/>
      <c r="V121" s="26">
        <f t="shared" si="37"/>
        <v>-2.7963594220459659E-3</v>
      </c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</row>
    <row r="122" spans="1:35">
      <c r="A122" s="21" t="s">
        <v>229</v>
      </c>
      <c r="B122" s="22" t="s">
        <v>97</v>
      </c>
      <c r="C122" s="23">
        <v>56507.470029999997</v>
      </c>
      <c r="D122" s="23">
        <v>2.0000000000000001E-4</v>
      </c>
      <c r="E122" s="26">
        <f t="shared" si="32"/>
        <v>46893.750811739577</v>
      </c>
      <c r="F122" s="111">
        <f t="shared" si="39"/>
        <v>46893.5</v>
      </c>
      <c r="G122" s="25">
        <f t="shared" si="34"/>
        <v>9.7599229993647896E-2</v>
      </c>
      <c r="H122" s="26"/>
      <c r="I122" s="26"/>
      <c r="J122" s="27"/>
      <c r="K122" s="26">
        <f t="shared" si="38"/>
        <v>9.7599229993647896E-2</v>
      </c>
      <c r="L122" s="26"/>
      <c r="M122" s="26"/>
      <c r="N122" s="26"/>
      <c r="O122" s="26">
        <f t="shared" si="30"/>
        <v>9.7599229993647896E-2</v>
      </c>
      <c r="P122" s="28">
        <f t="shared" si="40"/>
        <v>0.10025558941923056</v>
      </c>
      <c r="Q122" s="29">
        <f t="shared" si="33"/>
        <v>41488.970029999997</v>
      </c>
      <c r="R122" s="26">
        <f t="shared" si="35"/>
        <v>7.0562453978818576E-6</v>
      </c>
      <c r="S122" s="26">
        <v>1</v>
      </c>
      <c r="T122" s="26">
        <f t="shared" si="36"/>
        <v>7.0562453978818576E-6</v>
      </c>
      <c r="U122" s="26"/>
      <c r="V122" s="26">
        <f t="shared" si="37"/>
        <v>-2.6563594255826634E-3</v>
      </c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</row>
    <row r="123" spans="1:35">
      <c r="A123" s="21" t="s">
        <v>229</v>
      </c>
      <c r="B123" s="22" t="s">
        <v>97</v>
      </c>
      <c r="C123" s="23">
        <v>56507.471530000003</v>
      </c>
      <c r="D123" s="23">
        <v>1E-4</v>
      </c>
      <c r="E123" s="26">
        <f t="shared" si="32"/>
        <v>46893.754666458626</v>
      </c>
      <c r="F123" s="111">
        <f t="shared" si="39"/>
        <v>46893.5</v>
      </c>
      <c r="G123" s="25">
        <f t="shared" si="34"/>
        <v>9.9099229999410454E-2</v>
      </c>
      <c r="H123" s="26"/>
      <c r="I123" s="26"/>
      <c r="J123" s="27"/>
      <c r="K123" s="26">
        <f t="shared" si="38"/>
        <v>9.9099229999410454E-2</v>
      </c>
      <c r="L123" s="26"/>
      <c r="M123" s="26"/>
      <c r="N123" s="26"/>
      <c r="O123" s="26">
        <f t="shared" si="30"/>
        <v>9.9099229999410454E-2</v>
      </c>
      <c r="P123" s="28">
        <f t="shared" si="40"/>
        <v>0.10025558941923056</v>
      </c>
      <c r="Q123" s="29">
        <f t="shared" si="33"/>
        <v>41488.971530000003</v>
      </c>
      <c r="R123" s="26">
        <f t="shared" si="35"/>
        <v>1.3371671078066897E-6</v>
      </c>
      <c r="S123" s="26">
        <v>1</v>
      </c>
      <c r="T123" s="26">
        <f t="shared" si="36"/>
        <v>1.3371671078066897E-6</v>
      </c>
      <c r="U123" s="26"/>
      <c r="V123" s="26">
        <f t="shared" si="37"/>
        <v>-1.1563594198201049E-3</v>
      </c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</row>
    <row r="124" spans="1:35">
      <c r="A124" s="21" t="s">
        <v>229</v>
      </c>
      <c r="B124" s="22" t="s">
        <v>101</v>
      </c>
      <c r="C124" s="23">
        <v>56510.389609999998</v>
      </c>
      <c r="D124" s="23">
        <v>2.0000000000000001E-4</v>
      </c>
      <c r="E124" s="26">
        <f t="shared" si="32"/>
        <v>46901.253585466904</v>
      </c>
      <c r="F124" s="111">
        <f t="shared" si="39"/>
        <v>46901</v>
      </c>
      <c r="G124" s="25">
        <f t="shared" si="34"/>
        <v>9.8678579997795168E-2</v>
      </c>
      <c r="H124" s="26"/>
      <c r="I124" s="26"/>
      <c r="J124" s="27"/>
      <c r="K124" s="26">
        <f t="shared" si="38"/>
        <v>9.8678579997795168E-2</v>
      </c>
      <c r="L124" s="26"/>
      <c r="M124" s="26"/>
      <c r="N124" s="26"/>
      <c r="O124" s="26">
        <f t="shared" si="30"/>
        <v>9.8678579997795168E-2</v>
      </c>
      <c r="P124" s="28">
        <f t="shared" si="40"/>
        <v>0.100294461715839</v>
      </c>
      <c r="Q124" s="29">
        <f t="shared" si="33"/>
        <v>41491.889609999998</v>
      </c>
      <c r="R124" s="26">
        <f t="shared" si="35"/>
        <v>2.6110737267082873E-6</v>
      </c>
      <c r="S124" s="26">
        <v>1</v>
      </c>
      <c r="T124" s="26">
        <f t="shared" si="36"/>
        <v>2.6110737267082873E-6</v>
      </c>
      <c r="U124" s="26"/>
      <c r="V124" s="26">
        <f t="shared" si="37"/>
        <v>-1.6158817180438323E-3</v>
      </c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</row>
    <row r="125" spans="1:35">
      <c r="A125" s="21" t="s">
        <v>229</v>
      </c>
      <c r="B125" s="22" t="s">
        <v>101</v>
      </c>
      <c r="C125" s="23">
        <v>56510.390079999997</v>
      </c>
      <c r="D125" s="23">
        <v>2.0000000000000001E-4</v>
      </c>
      <c r="E125" s="26">
        <f t="shared" si="32"/>
        <v>46901.254793278866</v>
      </c>
      <c r="F125" s="111">
        <f t="shared" si="39"/>
        <v>46901</v>
      </c>
      <c r="G125" s="25">
        <f t="shared" si="34"/>
        <v>9.9148579996835906E-2</v>
      </c>
      <c r="H125" s="26"/>
      <c r="I125" s="26"/>
      <c r="J125" s="27"/>
      <c r="K125" s="26">
        <f t="shared" si="38"/>
        <v>9.9148579996835906E-2</v>
      </c>
      <c r="L125" s="26"/>
      <c r="M125" s="26"/>
      <c r="N125" s="26"/>
      <c r="O125" s="26">
        <f t="shared" si="30"/>
        <v>9.9148579996835906E-2</v>
      </c>
      <c r="P125" s="28">
        <f t="shared" si="40"/>
        <v>0.100294461715839</v>
      </c>
      <c r="Q125" s="29">
        <f t="shared" si="33"/>
        <v>41491.890079999997</v>
      </c>
      <c r="R125" s="26">
        <f t="shared" si="35"/>
        <v>1.3130449139454869E-6</v>
      </c>
      <c r="S125" s="26">
        <v>1</v>
      </c>
      <c r="T125" s="26">
        <f t="shared" si="36"/>
        <v>1.3130449139454869E-6</v>
      </c>
      <c r="U125" s="26"/>
      <c r="V125" s="26">
        <f t="shared" si="37"/>
        <v>-1.1458817190030945E-3</v>
      </c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</row>
    <row r="126" spans="1:35">
      <c r="A126" s="21" t="s">
        <v>229</v>
      </c>
      <c r="B126" s="22" t="s">
        <v>101</v>
      </c>
      <c r="C126" s="23">
        <v>56510.390140000003</v>
      </c>
      <c r="D126" s="23">
        <v>2.0000000000000001E-4</v>
      </c>
      <c r="E126" s="26">
        <f t="shared" si="32"/>
        <v>46901.254947467642</v>
      </c>
      <c r="F126" s="111">
        <f t="shared" si="39"/>
        <v>46901</v>
      </c>
      <c r="G126" s="25">
        <f t="shared" si="34"/>
        <v>9.9208580002596136E-2</v>
      </c>
      <c r="H126" s="26"/>
      <c r="I126" s="26"/>
      <c r="J126" s="27"/>
      <c r="K126" s="26">
        <f t="shared" si="38"/>
        <v>9.9208580002596136E-2</v>
      </c>
      <c r="L126" s="26"/>
      <c r="M126" s="26"/>
      <c r="N126" s="26"/>
      <c r="O126" s="26">
        <f t="shared" ref="O126:O162" si="41">G126</f>
        <v>9.9208580002596136E-2</v>
      </c>
      <c r="P126" s="28">
        <f t="shared" si="40"/>
        <v>0.100294461715839</v>
      </c>
      <c r="Q126" s="29">
        <f t="shared" si="33"/>
        <v>41491.890140000003</v>
      </c>
      <c r="R126" s="26">
        <f t="shared" si="35"/>
        <v>1.1791390951552585E-6</v>
      </c>
      <c r="S126" s="26">
        <v>1</v>
      </c>
      <c r="T126" s="26">
        <f t="shared" si="36"/>
        <v>1.1791390951552585E-6</v>
      </c>
      <c r="U126" s="26"/>
      <c r="V126" s="26">
        <f t="shared" si="37"/>
        <v>-1.0858817132428644E-3</v>
      </c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</row>
    <row r="127" spans="1:35">
      <c r="A127" s="199" t="s">
        <v>743</v>
      </c>
      <c r="B127" s="200"/>
      <c r="C127" s="201">
        <v>56512.334889999998</v>
      </c>
      <c r="D127" s="201">
        <v>2.3000000000000001E-4</v>
      </c>
      <c r="E127" s="26">
        <f t="shared" si="32"/>
        <v>46906.252590692413</v>
      </c>
      <c r="F127" s="111">
        <f t="shared" si="39"/>
        <v>46906</v>
      </c>
      <c r="G127" s="25">
        <f t="shared" si="34"/>
        <v>9.8291479996987619E-2</v>
      </c>
      <c r="H127" s="26"/>
      <c r="I127" s="26"/>
      <c r="J127" s="27"/>
      <c r="K127" s="26">
        <f t="shared" si="38"/>
        <v>9.8291479996987619E-2</v>
      </c>
      <c r="L127" s="26"/>
      <c r="M127" s="26"/>
      <c r="N127" s="26"/>
      <c r="O127" s="26">
        <f t="shared" si="41"/>
        <v>9.8291479996987619E-2</v>
      </c>
      <c r="P127" s="28">
        <f t="shared" si="40"/>
        <v>0.10032037675962277</v>
      </c>
      <c r="Q127" s="29">
        <f t="shared" si="33"/>
        <v>41493.834889999998</v>
      </c>
      <c r="R127" s="26">
        <f t="shared" si="35"/>
        <v>4.116422073431399E-6</v>
      </c>
      <c r="S127" s="26">
        <v>1</v>
      </c>
      <c r="T127" s="26">
        <f t="shared" si="36"/>
        <v>4.116422073431399E-6</v>
      </c>
      <c r="U127" s="26"/>
      <c r="V127" s="26">
        <f t="shared" si="37"/>
        <v>-2.0288967626351517E-3</v>
      </c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</row>
    <row r="128" spans="1:35">
      <c r="A128" s="21" t="s">
        <v>229</v>
      </c>
      <c r="B128" s="22" t="s">
        <v>101</v>
      </c>
      <c r="C128" s="23">
        <v>56512.335429999999</v>
      </c>
      <c r="D128" s="23">
        <v>2.0000000000000001E-4</v>
      </c>
      <c r="E128" s="26">
        <f t="shared" si="32"/>
        <v>46906.253978391265</v>
      </c>
      <c r="F128" s="111">
        <f t="shared" si="39"/>
        <v>46906</v>
      </c>
      <c r="G128" s="25">
        <f t="shared" si="34"/>
        <v>9.8831479997897986E-2</v>
      </c>
      <c r="H128" s="26"/>
      <c r="I128" s="26"/>
      <c r="J128" s="27"/>
      <c r="K128" s="26">
        <f t="shared" si="38"/>
        <v>9.8831479997897986E-2</v>
      </c>
      <c r="L128" s="26"/>
      <c r="M128" s="26"/>
      <c r="N128" s="26"/>
      <c r="O128" s="26">
        <f t="shared" si="41"/>
        <v>9.8831479997897986E-2</v>
      </c>
      <c r="P128" s="28">
        <f t="shared" si="40"/>
        <v>0.10032037675962277</v>
      </c>
      <c r="Q128" s="29">
        <f t="shared" si="33"/>
        <v>41493.835429999999</v>
      </c>
      <c r="R128" s="26">
        <f t="shared" si="35"/>
        <v>2.2168135670745481E-6</v>
      </c>
      <c r="S128" s="26">
        <v>1</v>
      </c>
      <c r="T128" s="26">
        <f t="shared" si="36"/>
        <v>2.2168135670745481E-6</v>
      </c>
      <c r="U128" s="26"/>
      <c r="V128" s="26">
        <f t="shared" si="37"/>
        <v>-1.4888967617247839E-3</v>
      </c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</row>
    <row r="129" spans="1:35">
      <c r="A129" s="21" t="s">
        <v>229</v>
      </c>
      <c r="B129" s="22" t="s">
        <v>101</v>
      </c>
      <c r="C129" s="23">
        <v>56512.335720000003</v>
      </c>
      <c r="D129" s="23">
        <v>1E-4</v>
      </c>
      <c r="E129" s="26">
        <f t="shared" si="32"/>
        <v>46906.254723636957</v>
      </c>
      <c r="F129" s="111">
        <f t="shared" si="39"/>
        <v>46906</v>
      </c>
      <c r="G129" s="25">
        <f t="shared" si="34"/>
        <v>9.9121480001485907E-2</v>
      </c>
      <c r="H129" s="26"/>
      <c r="I129" s="26"/>
      <c r="J129" s="27"/>
      <c r="K129" s="26">
        <f t="shared" si="38"/>
        <v>9.9121480001485907E-2</v>
      </c>
      <c r="L129" s="26"/>
      <c r="M129" s="26"/>
      <c r="N129" s="26"/>
      <c r="O129" s="26">
        <f t="shared" si="41"/>
        <v>9.9121480001485907E-2</v>
      </c>
      <c r="P129" s="28">
        <f t="shared" si="40"/>
        <v>0.10032037675962277</v>
      </c>
      <c r="Q129" s="29">
        <f t="shared" si="33"/>
        <v>41493.835720000003</v>
      </c>
      <c r="R129" s="26">
        <f t="shared" si="35"/>
        <v>1.4373534366710814E-6</v>
      </c>
      <c r="S129" s="26">
        <v>1</v>
      </c>
      <c r="T129" s="26">
        <f t="shared" si="36"/>
        <v>1.4373534366710814E-6</v>
      </c>
      <c r="U129" s="26"/>
      <c r="V129" s="26">
        <f t="shared" si="37"/>
        <v>-1.1988967581368637E-3</v>
      </c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</row>
    <row r="130" spans="1:35">
      <c r="A130" s="21" t="s">
        <v>229</v>
      </c>
      <c r="B130" s="22" t="s">
        <v>101</v>
      </c>
      <c r="C130" s="23">
        <v>56522.452590000001</v>
      </c>
      <c r="D130" s="23">
        <v>6.9999999999999999E-4</v>
      </c>
      <c r="E130" s="26">
        <f t="shared" si="32"/>
        <v>46932.253184524736</v>
      </c>
      <c r="F130" s="111">
        <f t="shared" si="39"/>
        <v>46932</v>
      </c>
      <c r="G130" s="25">
        <f t="shared" si="34"/>
        <v>9.852256000158377E-2</v>
      </c>
      <c r="H130" s="26"/>
      <c r="I130" s="26"/>
      <c r="J130" s="27"/>
      <c r="K130" s="26">
        <f t="shared" si="38"/>
        <v>9.852256000158377E-2</v>
      </c>
      <c r="L130" s="26"/>
      <c r="M130" s="26"/>
      <c r="N130" s="26"/>
      <c r="O130" s="26">
        <f t="shared" si="41"/>
        <v>9.852256000158377E-2</v>
      </c>
      <c r="P130" s="28">
        <f t="shared" si="40"/>
        <v>0.10045513730055915</v>
      </c>
      <c r="Q130" s="29">
        <f t="shared" si="33"/>
        <v>41503.952590000001</v>
      </c>
      <c r="R130" s="26">
        <f t="shared" si="35"/>
        <v>3.7348550165149637E-6</v>
      </c>
      <c r="S130" s="26">
        <v>1</v>
      </c>
      <c r="T130" s="26">
        <f t="shared" si="36"/>
        <v>3.7348550165149637E-6</v>
      </c>
      <c r="U130" s="26"/>
      <c r="V130" s="26">
        <f t="shared" si="37"/>
        <v>-1.932577298975377E-3</v>
      </c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</row>
    <row r="131" spans="1:35">
      <c r="A131" s="21" t="s">
        <v>229</v>
      </c>
      <c r="B131" s="22" t="s">
        <v>101</v>
      </c>
      <c r="C131" s="23">
        <v>56522.452669999999</v>
      </c>
      <c r="D131" s="23">
        <v>2.9999999999999997E-4</v>
      </c>
      <c r="E131" s="26">
        <f t="shared" si="32"/>
        <v>46932.253390109749</v>
      </c>
      <c r="F131" s="111">
        <f t="shared" si="39"/>
        <v>46932</v>
      </c>
      <c r="G131" s="25">
        <f t="shared" si="34"/>
        <v>9.86025599995628E-2</v>
      </c>
      <c r="H131" s="26"/>
      <c r="I131" s="26"/>
      <c r="J131" s="27"/>
      <c r="K131" s="26">
        <f t="shared" si="38"/>
        <v>9.86025599995628E-2</v>
      </c>
      <c r="L131" s="26"/>
      <c r="M131" s="26"/>
      <c r="N131" s="26"/>
      <c r="O131" s="26">
        <f t="shared" si="41"/>
        <v>9.86025599995628E-2</v>
      </c>
      <c r="P131" s="28">
        <f t="shared" si="40"/>
        <v>0.10045513730055915</v>
      </c>
      <c r="Q131" s="29">
        <f t="shared" si="33"/>
        <v>41503.952669999999</v>
      </c>
      <c r="R131" s="26">
        <f t="shared" si="35"/>
        <v>3.4320426561669096E-6</v>
      </c>
      <c r="S131" s="26">
        <v>1</v>
      </c>
      <c r="T131" s="26">
        <f t="shared" si="36"/>
        <v>3.4320426561669096E-6</v>
      </c>
      <c r="U131" s="26"/>
      <c r="V131" s="26">
        <f t="shared" si="37"/>
        <v>-1.852577300996347E-3</v>
      </c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</row>
    <row r="132" spans="1:35">
      <c r="A132" s="21" t="s">
        <v>229</v>
      </c>
      <c r="B132" s="22" t="s">
        <v>101</v>
      </c>
      <c r="C132" s="23">
        <v>56522.452859999998</v>
      </c>
      <c r="D132" s="23">
        <v>2.0000000000000001E-4</v>
      </c>
      <c r="E132" s="26">
        <f t="shared" si="32"/>
        <v>46932.253878374155</v>
      </c>
      <c r="F132" s="111">
        <f t="shared" si="39"/>
        <v>46932</v>
      </c>
      <c r="G132" s="25">
        <f t="shared" si="34"/>
        <v>9.8792559998400975E-2</v>
      </c>
      <c r="H132" s="26"/>
      <c r="I132" s="26"/>
      <c r="J132" s="27"/>
      <c r="K132" s="26">
        <f t="shared" si="38"/>
        <v>9.8792559998400975E-2</v>
      </c>
      <c r="L132" s="26"/>
      <c r="M132" s="26"/>
      <c r="N132" s="26"/>
      <c r="O132" s="26">
        <f t="shared" si="41"/>
        <v>9.8792559998400975E-2</v>
      </c>
      <c r="P132" s="28">
        <f t="shared" si="40"/>
        <v>0.10045513730055915</v>
      </c>
      <c r="Q132" s="29">
        <f t="shared" si="33"/>
        <v>41503.952859999998</v>
      </c>
      <c r="R132" s="26">
        <f t="shared" si="35"/>
        <v>2.7641632856515452E-6</v>
      </c>
      <c r="S132" s="26">
        <v>1</v>
      </c>
      <c r="T132" s="26">
        <f t="shared" si="36"/>
        <v>2.7641632856515452E-6</v>
      </c>
      <c r="U132" s="26"/>
      <c r="V132" s="26">
        <f t="shared" si="37"/>
        <v>-1.6625773021581719E-3</v>
      </c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</row>
    <row r="133" spans="1:35">
      <c r="A133" s="21" t="s">
        <v>229</v>
      </c>
      <c r="B133" s="22" t="s">
        <v>97</v>
      </c>
      <c r="C133" s="23">
        <v>56523.423990000003</v>
      </c>
      <c r="D133" s="23">
        <v>2.0000000000000001E-4</v>
      </c>
      <c r="E133" s="26">
        <f t="shared" si="32"/>
        <v>46934.749500569764</v>
      </c>
      <c r="F133" s="26">
        <f>ROUND(2*E133,0)/2</f>
        <v>46934.5</v>
      </c>
      <c r="G133" s="25">
        <f t="shared" si="34"/>
        <v>9.7089010007039178E-2</v>
      </c>
      <c r="H133" s="26"/>
      <c r="I133" s="26"/>
      <c r="J133" s="27"/>
      <c r="K133" s="26">
        <f t="shared" si="38"/>
        <v>9.7089010007039178E-2</v>
      </c>
      <c r="L133" s="26"/>
      <c r="M133" s="26"/>
      <c r="N133" s="26"/>
      <c r="O133" s="26">
        <f t="shared" si="41"/>
        <v>9.7089010007039178E-2</v>
      </c>
      <c r="P133" s="28">
        <f t="shared" si="40"/>
        <v>0.10046809524937104</v>
      </c>
      <c r="Q133" s="29">
        <f t="shared" si="33"/>
        <v>41504.923990000003</v>
      </c>
      <c r="R133" s="26">
        <f t="shared" si="35"/>
        <v>1.1418217074945011E-5</v>
      </c>
      <c r="S133" s="26">
        <v>1</v>
      </c>
      <c r="T133" s="26">
        <f t="shared" si="36"/>
        <v>1.1418217074945011E-5</v>
      </c>
      <c r="U133" s="26"/>
      <c r="V133" s="26">
        <f t="shared" si="37"/>
        <v>-3.3790852423318668E-3</v>
      </c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</row>
    <row r="134" spans="1:35">
      <c r="A134" s="21" t="s">
        <v>229</v>
      </c>
      <c r="B134" s="22" t="s">
        <v>97</v>
      </c>
      <c r="C134" s="23">
        <v>56523.42409</v>
      </c>
      <c r="D134" s="23">
        <v>2.9999999999999997E-4</v>
      </c>
      <c r="E134" s="26">
        <f t="shared" si="32"/>
        <v>46934.749757551028</v>
      </c>
      <c r="F134" s="26">
        <f>ROUND(2*E134,0)/2</f>
        <v>46934.5</v>
      </c>
      <c r="G134" s="25">
        <f t="shared" si="34"/>
        <v>9.7189010004512966E-2</v>
      </c>
      <c r="H134" s="26"/>
      <c r="I134" s="26"/>
      <c r="J134" s="27"/>
      <c r="K134" s="26">
        <f t="shared" si="38"/>
        <v>9.7189010004512966E-2</v>
      </c>
      <c r="L134" s="26"/>
      <c r="M134" s="26"/>
      <c r="N134" s="26"/>
      <c r="O134" s="26">
        <f t="shared" si="41"/>
        <v>9.7189010004512966E-2</v>
      </c>
      <c r="P134" s="28">
        <f t="shared" si="40"/>
        <v>0.10046809524937104</v>
      </c>
      <c r="Q134" s="29">
        <f t="shared" si="33"/>
        <v>41504.92409</v>
      </c>
      <c r="R134" s="26">
        <f t="shared" si="35"/>
        <v>1.0752400043045969E-5</v>
      </c>
      <c r="S134" s="26">
        <v>1</v>
      </c>
      <c r="T134" s="26">
        <f t="shared" si="36"/>
        <v>1.0752400043045969E-5</v>
      </c>
      <c r="U134" s="26"/>
      <c r="V134" s="26">
        <f t="shared" si="37"/>
        <v>-3.2790852448580793E-3</v>
      </c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</row>
    <row r="135" spans="1:35">
      <c r="A135" s="21" t="s">
        <v>229</v>
      </c>
      <c r="B135" s="22" t="s">
        <v>97</v>
      </c>
      <c r="C135" s="23">
        <v>56523.424760000002</v>
      </c>
      <c r="D135" s="23">
        <v>2.0000000000000001E-4</v>
      </c>
      <c r="E135" s="26">
        <f t="shared" si="32"/>
        <v>46934.751479325532</v>
      </c>
      <c r="F135" s="111">
        <f t="shared" ref="F135:F171" si="42">ROUND(2*E135,0)/2-0.5</f>
        <v>46934.5</v>
      </c>
      <c r="G135" s="25">
        <f t="shared" si="34"/>
        <v>9.7859010005777236E-2</v>
      </c>
      <c r="H135" s="26"/>
      <c r="I135" s="26"/>
      <c r="J135" s="27"/>
      <c r="K135" s="26">
        <f t="shared" si="38"/>
        <v>9.7859010005777236E-2</v>
      </c>
      <c r="L135" s="26"/>
      <c r="M135" s="26"/>
      <c r="N135" s="26"/>
      <c r="O135" s="26">
        <f t="shared" si="41"/>
        <v>9.7859010005777236E-2</v>
      </c>
      <c r="P135" s="28">
        <f t="shared" si="40"/>
        <v>0.10046809524937104</v>
      </c>
      <c r="Q135" s="29">
        <f t="shared" si="33"/>
        <v>41504.924760000002</v>
      </c>
      <c r="R135" s="26">
        <f t="shared" si="35"/>
        <v>6.8073258083389653E-6</v>
      </c>
      <c r="S135" s="26">
        <v>1</v>
      </c>
      <c r="T135" s="26">
        <f t="shared" si="36"/>
        <v>6.8073258083389653E-6</v>
      </c>
      <c r="U135" s="26"/>
      <c r="V135" s="26">
        <f t="shared" si="37"/>
        <v>-2.6090852435938089E-3</v>
      </c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</row>
    <row r="136" spans="1:35">
      <c r="A136" s="21" t="s">
        <v>229</v>
      </c>
      <c r="B136" s="22" t="s">
        <v>97</v>
      </c>
      <c r="C136" s="23">
        <v>56527.316120000003</v>
      </c>
      <c r="D136" s="23">
        <v>2.0000000000000001E-4</v>
      </c>
      <c r="E136" s="26">
        <f t="shared" si="32"/>
        <v>46944.751545626699</v>
      </c>
      <c r="F136" s="111">
        <f t="shared" si="42"/>
        <v>46944.5</v>
      </c>
      <c r="G136" s="25">
        <f t="shared" si="34"/>
        <v>9.7884810005780309E-2</v>
      </c>
      <c r="H136" s="26"/>
      <c r="I136" s="26"/>
      <c r="J136" s="27"/>
      <c r="K136" s="26">
        <f t="shared" si="38"/>
        <v>9.7884810005780309E-2</v>
      </c>
      <c r="L136" s="26"/>
      <c r="M136" s="26"/>
      <c r="N136" s="26"/>
      <c r="O136" s="26">
        <f t="shared" si="41"/>
        <v>9.7884810005780309E-2</v>
      </c>
      <c r="P136" s="28">
        <f t="shared" si="40"/>
        <v>0.10051992740337495</v>
      </c>
      <c r="Q136" s="29">
        <f t="shared" si="33"/>
        <v>41508.816120000003</v>
      </c>
      <c r="R136" s="26">
        <f t="shared" si="35"/>
        <v>6.9438436991059695E-6</v>
      </c>
      <c r="S136" s="26">
        <v>1</v>
      </c>
      <c r="T136" s="26">
        <f t="shared" si="36"/>
        <v>6.9438436991059695E-6</v>
      </c>
      <c r="U136" s="26"/>
      <c r="V136" s="26">
        <f t="shared" si="37"/>
        <v>-2.635117397594644E-3</v>
      </c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</row>
    <row r="137" spans="1:35">
      <c r="A137" s="199" t="s">
        <v>744</v>
      </c>
      <c r="B137" s="200" t="s">
        <v>101</v>
      </c>
      <c r="C137" s="201">
        <v>56569.538959999998</v>
      </c>
      <c r="D137" s="201">
        <v>2.0000000000000001E-4</v>
      </c>
      <c r="E137" s="26">
        <f t="shared" si="32"/>
        <v>47053.256335577651</v>
      </c>
      <c r="F137" s="111">
        <f t="shared" si="42"/>
        <v>47053</v>
      </c>
      <c r="G137" s="25">
        <f t="shared" si="34"/>
        <v>9.9748739994538482E-2</v>
      </c>
      <c r="H137" s="26"/>
      <c r="I137" s="26"/>
      <c r="J137" s="27"/>
      <c r="K137" s="26">
        <f t="shared" si="38"/>
        <v>9.9748739994538482E-2</v>
      </c>
      <c r="L137" s="26"/>
      <c r="M137" s="26"/>
      <c r="N137" s="26"/>
      <c r="O137" s="26">
        <f t="shared" si="41"/>
        <v>9.9748739994538482E-2</v>
      </c>
      <c r="P137" s="28">
        <f t="shared" si="40"/>
        <v>0.10108234317527409</v>
      </c>
      <c r="Q137" s="29">
        <f t="shared" si="33"/>
        <v>41551.038959999998</v>
      </c>
      <c r="R137" s="26">
        <f t="shared" si="35"/>
        <v>1.7784974436681353E-6</v>
      </c>
      <c r="S137" s="26">
        <v>1</v>
      </c>
      <c r="T137" s="26">
        <f t="shared" si="36"/>
        <v>1.7784974436681353E-6</v>
      </c>
      <c r="U137" s="26"/>
      <c r="V137" s="26">
        <f t="shared" si="37"/>
        <v>-1.3336031807356097E-3</v>
      </c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</row>
    <row r="138" spans="1:35">
      <c r="A138" s="199" t="s">
        <v>744</v>
      </c>
      <c r="B138" s="200" t="s">
        <v>101</v>
      </c>
      <c r="C138" s="201">
        <v>56569.539779999999</v>
      </c>
      <c r="D138" s="201">
        <v>4.0000000000000002E-4</v>
      </c>
      <c r="E138" s="26">
        <f t="shared" si="32"/>
        <v>47053.258442824059</v>
      </c>
      <c r="F138" s="111">
        <f t="shared" si="42"/>
        <v>47053</v>
      </c>
      <c r="G138" s="25">
        <f t="shared" si="34"/>
        <v>0.10056873999565141</v>
      </c>
      <c r="H138" s="26"/>
      <c r="I138" s="26"/>
      <c r="J138" s="27"/>
      <c r="K138" s="26">
        <f t="shared" si="38"/>
        <v>0.10056873999565141</v>
      </c>
      <c r="L138" s="26"/>
      <c r="M138" s="26"/>
      <c r="N138" s="26"/>
      <c r="O138" s="26">
        <f t="shared" si="41"/>
        <v>0.10056873999565141</v>
      </c>
      <c r="P138" s="28">
        <f t="shared" si="40"/>
        <v>0.10108234317527409</v>
      </c>
      <c r="Q138" s="29">
        <f t="shared" si="33"/>
        <v>41551.039779999999</v>
      </c>
      <c r="R138" s="26">
        <f t="shared" si="35"/>
        <v>2.6378822611852609E-7</v>
      </c>
      <c r="S138" s="26">
        <v>1</v>
      </c>
      <c r="T138" s="26">
        <f t="shared" si="36"/>
        <v>2.6378822611852609E-7</v>
      </c>
      <c r="U138" s="26"/>
      <c r="V138" s="26">
        <f t="shared" si="37"/>
        <v>-5.1360317962267921E-4</v>
      </c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</row>
    <row r="139" spans="1:35">
      <c r="A139" s="199" t="s">
        <v>744</v>
      </c>
      <c r="B139" s="200" t="s">
        <v>97</v>
      </c>
      <c r="C139" s="201">
        <v>56574.402300000002</v>
      </c>
      <c r="D139" s="201">
        <v>2.0000000000000001E-4</v>
      </c>
      <c r="E139" s="26">
        <f t="shared" si="32"/>
        <v>47065.754208415208</v>
      </c>
      <c r="F139" s="111">
        <f t="shared" si="42"/>
        <v>47065.5</v>
      </c>
      <c r="G139" s="25">
        <f t="shared" si="34"/>
        <v>9.8920989999896847E-2</v>
      </c>
      <c r="H139" s="26"/>
      <c r="I139" s="26"/>
      <c r="J139" s="27"/>
      <c r="K139" s="26">
        <f t="shared" si="38"/>
        <v>9.8920989999896847E-2</v>
      </c>
      <c r="L139" s="26"/>
      <c r="M139" s="26"/>
      <c r="N139" s="26"/>
      <c r="O139" s="26">
        <f t="shared" si="41"/>
        <v>9.8920989999896847E-2</v>
      </c>
      <c r="P139" s="28">
        <f t="shared" si="40"/>
        <v>0.10114714195999264</v>
      </c>
      <c r="Q139" s="29">
        <f t="shared" si="33"/>
        <v>41555.902300000002</v>
      </c>
      <c r="R139" s="26">
        <f t="shared" si="35"/>
        <v>4.9557525494383283E-6</v>
      </c>
      <c r="S139" s="26">
        <v>1</v>
      </c>
      <c r="T139" s="26">
        <f t="shared" si="36"/>
        <v>4.9557525494383283E-6</v>
      </c>
      <c r="U139" s="26"/>
      <c r="V139" s="26">
        <f t="shared" si="37"/>
        <v>-2.2261519600957902E-3</v>
      </c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</row>
    <row r="140" spans="1:35">
      <c r="A140" s="199" t="s">
        <v>744</v>
      </c>
      <c r="B140" s="200" t="s">
        <v>97</v>
      </c>
      <c r="C140" s="201">
        <v>56574.402829999999</v>
      </c>
      <c r="D140" s="201">
        <v>1E-4</v>
      </c>
      <c r="E140" s="26">
        <f t="shared" si="32"/>
        <v>47065.755570415924</v>
      </c>
      <c r="F140" s="111">
        <f t="shared" si="42"/>
        <v>47065.5</v>
      </c>
      <c r="G140" s="25">
        <f t="shared" si="34"/>
        <v>9.9450989997421857E-2</v>
      </c>
      <c r="H140" s="26"/>
      <c r="I140" s="26"/>
      <c r="J140" s="27"/>
      <c r="K140" s="26">
        <f t="shared" si="38"/>
        <v>9.9450989997421857E-2</v>
      </c>
      <c r="L140" s="26"/>
      <c r="M140" s="26"/>
      <c r="N140" s="26"/>
      <c r="O140" s="26">
        <f t="shared" si="41"/>
        <v>9.9450989997421857E-2</v>
      </c>
      <c r="P140" s="28">
        <f t="shared" si="40"/>
        <v>0.10114714195999264</v>
      </c>
      <c r="Q140" s="29">
        <f t="shared" si="33"/>
        <v>41555.902829999999</v>
      </c>
      <c r="R140" s="26">
        <f t="shared" si="35"/>
        <v>2.8769314801327087E-6</v>
      </c>
      <c r="S140" s="26">
        <v>1</v>
      </c>
      <c r="T140" s="26">
        <f t="shared" si="36"/>
        <v>2.8769314801327087E-6</v>
      </c>
      <c r="U140" s="26"/>
      <c r="V140" s="26">
        <f t="shared" si="37"/>
        <v>-1.6961519625707799E-3</v>
      </c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</row>
    <row r="141" spans="1:35">
      <c r="A141" s="199" t="s">
        <v>744</v>
      </c>
      <c r="B141" s="200" t="s">
        <v>97</v>
      </c>
      <c r="C141" s="201">
        <v>56597.361779999999</v>
      </c>
      <c r="D141" s="201">
        <v>1E-4</v>
      </c>
      <c r="E141" s="26">
        <f t="shared" si="32"/>
        <v>47124.755771426673</v>
      </c>
      <c r="F141" s="111">
        <f t="shared" si="42"/>
        <v>47124.5</v>
      </c>
      <c r="G141" s="25">
        <f t="shared" si="34"/>
        <v>9.9529210005130153E-2</v>
      </c>
      <c r="H141" s="26"/>
      <c r="I141" s="26"/>
      <c r="J141" s="27"/>
      <c r="K141" s="26">
        <f t="shared" si="38"/>
        <v>9.9529210005130153E-2</v>
      </c>
      <c r="L141" s="26"/>
      <c r="M141" s="26"/>
      <c r="N141" s="26"/>
      <c r="O141" s="26">
        <f t="shared" si="41"/>
        <v>9.9529210005130153E-2</v>
      </c>
      <c r="P141" s="28">
        <f t="shared" si="40"/>
        <v>0.10145300433117212</v>
      </c>
      <c r="Q141" s="29">
        <f t="shared" si="33"/>
        <v>41578.861779999999</v>
      </c>
      <c r="R141" s="26">
        <f t="shared" si="35"/>
        <v>3.7009846089112536E-6</v>
      </c>
      <c r="S141" s="26">
        <v>1</v>
      </c>
      <c r="T141" s="26">
        <f t="shared" si="36"/>
        <v>3.7009846089112536E-6</v>
      </c>
      <c r="U141" s="26"/>
      <c r="V141" s="26">
        <f t="shared" si="37"/>
        <v>-1.9237943260419638E-3</v>
      </c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</row>
    <row r="142" spans="1:35">
      <c r="A142" s="199" t="s">
        <v>744</v>
      </c>
      <c r="B142" s="200" t="s">
        <v>97</v>
      </c>
      <c r="C142" s="201">
        <v>56597.36189</v>
      </c>
      <c r="D142" s="201">
        <v>1E-4</v>
      </c>
      <c r="E142" s="26">
        <f t="shared" si="32"/>
        <v>47124.756054106074</v>
      </c>
      <c r="F142" s="111">
        <f t="shared" si="42"/>
        <v>47124.5</v>
      </c>
      <c r="G142" s="25">
        <f t="shared" si="34"/>
        <v>9.9639210005989298E-2</v>
      </c>
      <c r="H142" s="26"/>
      <c r="I142" s="26"/>
      <c r="J142" s="27"/>
      <c r="K142" s="26">
        <f t="shared" si="38"/>
        <v>9.9639210005989298E-2</v>
      </c>
      <c r="L142" s="26"/>
      <c r="M142" s="26"/>
      <c r="N142" s="26"/>
      <c r="O142" s="26">
        <f t="shared" si="41"/>
        <v>9.9639210005989298E-2</v>
      </c>
      <c r="P142" s="28">
        <f t="shared" si="40"/>
        <v>0.10145300433117212</v>
      </c>
      <c r="Q142" s="29">
        <f t="shared" si="33"/>
        <v>41578.86189</v>
      </c>
      <c r="R142" s="26">
        <f t="shared" si="35"/>
        <v>3.2898498540653965E-6</v>
      </c>
      <c r="S142" s="26">
        <v>1</v>
      </c>
      <c r="T142" s="26">
        <f t="shared" si="36"/>
        <v>3.2898498540653965E-6</v>
      </c>
      <c r="U142" s="26"/>
      <c r="V142" s="26">
        <f t="shared" si="37"/>
        <v>-1.8137943251828187E-3</v>
      </c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</row>
    <row r="143" spans="1:35">
      <c r="A143" s="205" t="s">
        <v>745</v>
      </c>
      <c r="B143" s="206" t="s">
        <v>101</v>
      </c>
      <c r="C143" s="207">
        <v>56958.29017</v>
      </c>
      <c r="D143" s="207">
        <v>2.9999999999999997E-4</v>
      </c>
      <c r="E143" s="26">
        <f t="shared" si="32"/>
        <v>48052.274127470213</v>
      </c>
      <c r="F143" s="111">
        <f t="shared" si="42"/>
        <v>48052</v>
      </c>
      <c r="G143" s="25">
        <f t="shared" si="34"/>
        <v>0.10667216000001645</v>
      </c>
      <c r="H143" s="26"/>
      <c r="I143" s="26"/>
      <c r="J143" s="27"/>
      <c r="K143" s="26">
        <f t="shared" si="38"/>
        <v>0.10667216000001645</v>
      </c>
      <c r="L143" s="26"/>
      <c r="M143" s="26"/>
      <c r="N143" s="26"/>
      <c r="O143" s="26">
        <f t="shared" si="41"/>
        <v>0.10667216000001645</v>
      </c>
      <c r="P143" s="28">
        <f t="shared" si="40"/>
        <v>0.10626389052348005</v>
      </c>
      <c r="Q143" s="29">
        <f t="shared" si="33"/>
        <v>41939.79017</v>
      </c>
      <c r="R143" s="26">
        <f t="shared" si="35"/>
        <v>1.6668396547130318E-7</v>
      </c>
      <c r="S143" s="26">
        <v>1</v>
      </c>
      <c r="T143" s="26">
        <f t="shared" si="36"/>
        <v>1.6668396547130318E-7</v>
      </c>
      <c r="U143" s="26"/>
      <c r="V143" s="26">
        <f t="shared" si="37"/>
        <v>4.0826947653639645E-4</v>
      </c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</row>
    <row r="144" spans="1:35">
      <c r="A144" s="205" t="s">
        <v>745</v>
      </c>
      <c r="B144" s="206" t="s">
        <v>101</v>
      </c>
      <c r="C144" s="207">
        <v>56958.290829999998</v>
      </c>
      <c r="D144" s="207">
        <v>8.0000000000000004E-4</v>
      </c>
      <c r="E144" s="26">
        <f t="shared" si="32"/>
        <v>48052.275823546581</v>
      </c>
      <c r="F144" s="111">
        <f t="shared" si="42"/>
        <v>48052</v>
      </c>
      <c r="G144" s="25">
        <f t="shared" si="34"/>
        <v>0.10733215999789536</v>
      </c>
      <c r="H144" s="26"/>
      <c r="I144" s="26"/>
      <c r="J144" s="27"/>
      <c r="K144" s="26">
        <f t="shared" si="38"/>
        <v>0.10733215999789536</v>
      </c>
      <c r="L144" s="26"/>
      <c r="M144" s="26"/>
      <c r="N144" s="26"/>
      <c r="O144" s="26">
        <f t="shared" si="41"/>
        <v>0.10733215999789536</v>
      </c>
      <c r="P144" s="28">
        <f t="shared" si="40"/>
        <v>0.10626389052348005</v>
      </c>
      <c r="Q144" s="29">
        <f t="shared" si="33"/>
        <v>41939.790829999998</v>
      </c>
      <c r="R144" s="26">
        <f t="shared" si="35"/>
        <v>1.1411996699675612E-6</v>
      </c>
      <c r="S144" s="26">
        <v>1</v>
      </c>
      <c r="T144" s="26">
        <f t="shared" si="36"/>
        <v>1.1411996699675612E-6</v>
      </c>
      <c r="U144" s="26"/>
      <c r="V144" s="26">
        <f t="shared" si="37"/>
        <v>1.0682694744153093E-3</v>
      </c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</row>
    <row r="145" spans="1:35">
      <c r="A145" s="205" t="s">
        <v>745</v>
      </c>
      <c r="B145" s="206" t="s">
        <v>101</v>
      </c>
      <c r="C145" s="207">
        <v>56958.290889999997</v>
      </c>
      <c r="D145" s="207">
        <v>2.0000000000000001E-4</v>
      </c>
      <c r="E145" s="26">
        <f t="shared" si="32"/>
        <v>48052.275977735342</v>
      </c>
      <c r="F145" s="111">
        <f t="shared" si="42"/>
        <v>48052</v>
      </c>
      <c r="G145" s="25">
        <f t="shared" si="34"/>
        <v>0.10739215999637963</v>
      </c>
      <c r="H145" s="26"/>
      <c r="I145" s="26"/>
      <c r="J145" s="27"/>
      <c r="K145" s="26">
        <f t="shared" si="38"/>
        <v>0.10739215999637963</v>
      </c>
      <c r="L145" s="26"/>
      <c r="M145" s="26"/>
      <c r="N145" s="26"/>
      <c r="O145" s="26">
        <f t="shared" si="41"/>
        <v>0.10739215999637963</v>
      </c>
      <c r="P145" s="28">
        <f t="shared" si="40"/>
        <v>0.10626389052348005</v>
      </c>
      <c r="Q145" s="29">
        <f t="shared" si="33"/>
        <v>41939.790889999997</v>
      </c>
      <c r="R145" s="26">
        <f t="shared" si="35"/>
        <v>1.2729920034771002E-6</v>
      </c>
      <c r="S145" s="26">
        <v>1</v>
      </c>
      <c r="T145" s="26">
        <f t="shared" si="36"/>
        <v>1.2729920034771002E-6</v>
      </c>
      <c r="U145" s="26"/>
      <c r="V145" s="26">
        <f t="shared" si="37"/>
        <v>1.1282694728995818E-3</v>
      </c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</row>
    <row r="146" spans="1:35">
      <c r="A146" s="205" t="s">
        <v>745</v>
      </c>
      <c r="B146" s="206" t="s">
        <v>97</v>
      </c>
      <c r="C146" s="207">
        <v>56959.262860000003</v>
      </c>
      <c r="D146" s="207">
        <v>2.9999999999999997E-4</v>
      </c>
      <c r="E146" s="26">
        <f t="shared" si="32"/>
        <v>48054.77375857361</v>
      </c>
      <c r="F146" s="111">
        <f t="shared" si="42"/>
        <v>48054.5</v>
      </c>
      <c r="G146" s="25">
        <f t="shared" si="34"/>
        <v>0.10652861000562552</v>
      </c>
      <c r="H146" s="26"/>
      <c r="I146" s="26"/>
      <c r="J146" s="27"/>
      <c r="K146" s="26">
        <f t="shared" si="38"/>
        <v>0.10652861000562552</v>
      </c>
      <c r="L146" s="26"/>
      <c r="M146" s="26"/>
      <c r="N146" s="26"/>
      <c r="O146" s="26">
        <f t="shared" si="41"/>
        <v>0.10652861000562552</v>
      </c>
      <c r="P146" s="28">
        <f t="shared" si="40"/>
        <v>0.10627686454457468</v>
      </c>
      <c r="Q146" s="29">
        <f t="shared" si="33"/>
        <v>41940.762860000003</v>
      </c>
      <c r="R146" s="26">
        <f t="shared" si="35"/>
        <v>6.3375777159703995E-8</v>
      </c>
      <c r="S146" s="26">
        <v>1</v>
      </c>
      <c r="T146" s="26">
        <f t="shared" si="36"/>
        <v>6.3375777159703995E-8</v>
      </c>
      <c r="U146" s="26"/>
      <c r="V146" s="26">
        <f t="shared" si="37"/>
        <v>2.5174546105084794E-4</v>
      </c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</row>
    <row r="147" spans="1:35">
      <c r="A147" s="205" t="s">
        <v>745</v>
      </c>
      <c r="B147" s="206" t="s">
        <v>97</v>
      </c>
      <c r="C147" s="207">
        <v>56959.263250000004</v>
      </c>
      <c r="D147" s="207">
        <v>2.9999999999999997E-4</v>
      </c>
      <c r="E147" s="26">
        <f t="shared" si="32"/>
        <v>48054.774760800559</v>
      </c>
      <c r="F147" s="111">
        <f t="shared" si="42"/>
        <v>48054.5</v>
      </c>
      <c r="G147" s="25">
        <f t="shared" si="34"/>
        <v>0.10691861000668723</v>
      </c>
      <c r="H147" s="26"/>
      <c r="I147" s="26"/>
      <c r="J147" s="27"/>
      <c r="K147" s="26">
        <f t="shared" si="38"/>
        <v>0.10691861000668723</v>
      </c>
      <c r="L147" s="26"/>
      <c r="M147" s="26"/>
      <c r="N147" s="26"/>
      <c r="O147" s="26">
        <f t="shared" si="41"/>
        <v>0.10691861000668723</v>
      </c>
      <c r="P147" s="28">
        <f t="shared" si="40"/>
        <v>0.10627686454457468</v>
      </c>
      <c r="Q147" s="29">
        <f t="shared" si="33"/>
        <v>41940.763250000004</v>
      </c>
      <c r="R147" s="26">
        <f t="shared" si="35"/>
        <v>4.1183723814205764E-7</v>
      </c>
      <c r="S147" s="26">
        <v>1</v>
      </c>
      <c r="T147" s="26">
        <f t="shared" si="36"/>
        <v>4.1183723814205764E-7</v>
      </c>
      <c r="U147" s="26"/>
      <c r="V147" s="26">
        <f t="shared" si="37"/>
        <v>6.4174546211255568E-4</v>
      </c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</row>
    <row r="148" spans="1:35">
      <c r="A148" s="205" t="s">
        <v>745</v>
      </c>
      <c r="B148" s="206" t="s">
        <v>97</v>
      </c>
      <c r="C148" s="207">
        <v>56959.264069999997</v>
      </c>
      <c r="D148" s="207">
        <v>5.9999999999999995E-4</v>
      </c>
      <c r="E148" s="26">
        <f t="shared" si="32"/>
        <v>48054.776868046953</v>
      </c>
      <c r="F148" s="111">
        <f t="shared" si="42"/>
        <v>48054.5</v>
      </c>
      <c r="G148" s="25">
        <f t="shared" si="34"/>
        <v>0.1077386100005242</v>
      </c>
      <c r="H148" s="26"/>
      <c r="I148" s="26"/>
      <c r="J148" s="27"/>
      <c r="K148" s="26">
        <f t="shared" si="38"/>
        <v>0.1077386100005242</v>
      </c>
      <c r="L148" s="26"/>
      <c r="M148" s="26"/>
      <c r="N148" s="26"/>
      <c r="O148" s="26">
        <f t="shared" si="41"/>
        <v>0.1077386100005242</v>
      </c>
      <c r="P148" s="28">
        <f t="shared" si="40"/>
        <v>0.10627686454457468</v>
      </c>
      <c r="Q148" s="29">
        <f t="shared" si="33"/>
        <v>41940.764069999997</v>
      </c>
      <c r="R148" s="26">
        <f t="shared" si="35"/>
        <v>2.1366997779890949E-6</v>
      </c>
      <c r="S148" s="26">
        <v>1</v>
      </c>
      <c r="T148" s="26">
        <f t="shared" si="36"/>
        <v>2.1366997779890949E-6</v>
      </c>
      <c r="U148" s="26"/>
      <c r="V148" s="26">
        <f t="shared" si="37"/>
        <v>1.4617454559495285E-3</v>
      </c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</row>
    <row r="149" spans="1:35">
      <c r="A149" s="205" t="s">
        <v>745</v>
      </c>
      <c r="B149" s="206" t="s">
        <v>101</v>
      </c>
      <c r="C149" s="207">
        <v>56959.456939999996</v>
      </c>
      <c r="D149" s="207">
        <v>2.9999999999999997E-4</v>
      </c>
      <c r="E149" s="26">
        <f t="shared" ref="E149:E162" si="43">+(C149-C$7)/C$8</f>
        <v>48055.27250782006</v>
      </c>
      <c r="F149" s="111">
        <f t="shared" si="42"/>
        <v>48055</v>
      </c>
      <c r="G149" s="25">
        <f t="shared" si="34"/>
        <v>0.10604189999867231</v>
      </c>
      <c r="H149" s="26"/>
      <c r="I149" s="26"/>
      <c r="J149" s="27"/>
      <c r="K149" s="26">
        <f t="shared" si="38"/>
        <v>0.10604189999867231</v>
      </c>
      <c r="L149" s="26"/>
      <c r="M149" s="26"/>
      <c r="N149" s="26"/>
      <c r="O149" s="26">
        <f t="shared" si="41"/>
        <v>0.10604189999867231</v>
      </c>
      <c r="P149" s="28">
        <f t="shared" si="40"/>
        <v>0.10627945935309867</v>
      </c>
      <c r="Q149" s="29">
        <f t="shared" ref="Q149:Q162" si="44">+C149-15018.5</f>
        <v>41940.956939999996</v>
      </c>
      <c r="R149" s="26">
        <f t="shared" si="35"/>
        <v>5.6434446875469667E-8</v>
      </c>
      <c r="S149" s="26">
        <v>1</v>
      </c>
      <c r="T149" s="26">
        <f t="shared" si="36"/>
        <v>5.6434446875469667E-8</v>
      </c>
      <c r="U149" s="26"/>
      <c r="V149" s="26">
        <f t="shared" si="37"/>
        <v>-2.3755935442636156E-4</v>
      </c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</row>
    <row r="150" spans="1:35">
      <c r="A150" s="205" t="s">
        <v>745</v>
      </c>
      <c r="B150" s="206" t="s">
        <v>101</v>
      </c>
      <c r="C150" s="207">
        <v>56959.457770000001</v>
      </c>
      <c r="D150" s="207">
        <v>2.0000000000000001E-4</v>
      </c>
      <c r="E150" s="26">
        <f t="shared" si="43"/>
        <v>48055.274640764605</v>
      </c>
      <c r="F150" s="111">
        <f t="shared" si="42"/>
        <v>48055</v>
      </c>
      <c r="G150" s="25">
        <f t="shared" ref="G150:G162" si="45">+C150-(C$7+F150*C$8)</f>
        <v>0.10687190000317059</v>
      </c>
      <c r="H150" s="26"/>
      <c r="I150" s="26"/>
      <c r="J150" s="27"/>
      <c r="K150" s="26">
        <f t="shared" si="38"/>
        <v>0.10687190000317059</v>
      </c>
      <c r="L150" s="26"/>
      <c r="M150" s="26"/>
      <c r="N150" s="26"/>
      <c r="O150" s="26">
        <f t="shared" si="41"/>
        <v>0.10687190000317059</v>
      </c>
      <c r="P150" s="28">
        <f t="shared" si="40"/>
        <v>0.10627945935309867</v>
      </c>
      <c r="Q150" s="29">
        <f t="shared" si="44"/>
        <v>41940.957770000001</v>
      </c>
      <c r="R150" s="26">
        <f t="shared" ref="R150:R162" si="46">+(P150-G150)^2</f>
        <v>3.5098592385764683E-7</v>
      </c>
      <c r="S150" s="26">
        <v>1</v>
      </c>
      <c r="T150" s="26">
        <f t="shared" ref="T150:T162" si="47">S150*R150</f>
        <v>3.5098592385764683E-7</v>
      </c>
      <c r="U150" s="26"/>
      <c r="V150" s="26">
        <f t="shared" ref="V150:V162" si="48">+G150-P150</f>
        <v>5.9244065007192648E-4</v>
      </c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</row>
    <row r="151" spans="1:35">
      <c r="A151" s="205" t="s">
        <v>745</v>
      </c>
      <c r="B151" s="206" t="s">
        <v>101</v>
      </c>
      <c r="C151" s="207">
        <v>56959.45781</v>
      </c>
      <c r="D151" s="207">
        <v>4.0000000000000002E-4</v>
      </c>
      <c r="E151" s="26">
        <f t="shared" si="43"/>
        <v>48055.274743557107</v>
      </c>
      <c r="F151" s="111">
        <f t="shared" si="42"/>
        <v>48055</v>
      </c>
      <c r="G151" s="25">
        <f t="shared" si="45"/>
        <v>0.10691190000216011</v>
      </c>
      <c r="H151" s="26"/>
      <c r="I151" s="26"/>
      <c r="J151" s="27"/>
      <c r="K151" s="26">
        <f t="shared" si="38"/>
        <v>0.10691190000216011</v>
      </c>
      <c r="L151" s="26"/>
      <c r="M151" s="26"/>
      <c r="N151" s="26"/>
      <c r="O151" s="26">
        <f t="shared" si="41"/>
        <v>0.10691190000216011</v>
      </c>
      <c r="P151" s="28">
        <f t="shared" si="40"/>
        <v>0.10627945935309867</v>
      </c>
      <c r="Q151" s="29">
        <f t="shared" si="44"/>
        <v>41940.95781</v>
      </c>
      <c r="R151" s="26">
        <f t="shared" si="46"/>
        <v>3.999811745852574E-7</v>
      </c>
      <c r="S151" s="26">
        <v>1</v>
      </c>
      <c r="T151" s="26">
        <f t="shared" si="47"/>
        <v>3.999811745852574E-7</v>
      </c>
      <c r="U151" s="26"/>
      <c r="V151" s="26">
        <f t="shared" si="48"/>
        <v>6.3244064906144148E-4</v>
      </c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</row>
    <row r="152" spans="1:35">
      <c r="A152" s="205" t="s">
        <v>745</v>
      </c>
      <c r="B152" s="206" t="s">
        <v>97</v>
      </c>
      <c r="C152" s="207">
        <v>57207.534209999998</v>
      </c>
      <c r="D152" s="207">
        <v>4.0000000000000002E-4</v>
      </c>
      <c r="E152" s="26">
        <f t="shared" si="43"/>
        <v>48692.784623844433</v>
      </c>
      <c r="F152" s="111">
        <f t="shared" si="42"/>
        <v>48692.5</v>
      </c>
      <c r="G152" s="25">
        <f t="shared" si="45"/>
        <v>0.11075664999953005</v>
      </c>
      <c r="H152" s="26"/>
      <c r="I152" s="26"/>
      <c r="J152" s="27"/>
      <c r="K152" s="26">
        <f t="shared" si="38"/>
        <v>0.11075664999953005</v>
      </c>
      <c r="L152" s="26"/>
      <c r="M152" s="26"/>
      <c r="N152" s="26"/>
      <c r="O152" s="26">
        <f t="shared" si="41"/>
        <v>0.11075664999953005</v>
      </c>
      <c r="P152" s="28">
        <f t="shared" si="40"/>
        <v>0.10958900754248399</v>
      </c>
      <c r="Q152" s="29">
        <f t="shared" si="44"/>
        <v>42189.034209999998</v>
      </c>
      <c r="R152" s="26">
        <f t="shared" si="46"/>
        <v>1.3633889074965697E-6</v>
      </c>
      <c r="S152" s="26">
        <v>1</v>
      </c>
      <c r="T152" s="26">
        <f t="shared" si="47"/>
        <v>1.3633889074965697E-6</v>
      </c>
      <c r="U152" s="26"/>
      <c r="V152" s="26">
        <f t="shared" si="48"/>
        <v>1.1676424570460642E-3</v>
      </c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</row>
    <row r="153" spans="1:35">
      <c r="A153" s="205" t="s">
        <v>745</v>
      </c>
      <c r="B153" s="206" t="s">
        <v>101</v>
      </c>
      <c r="C153" s="207">
        <v>57210.453049999996</v>
      </c>
      <c r="D153" s="207">
        <v>2.0000000000000001E-4</v>
      </c>
      <c r="E153" s="26">
        <f t="shared" si="43"/>
        <v>48700.285495910364</v>
      </c>
      <c r="F153" s="111">
        <f t="shared" si="42"/>
        <v>48700</v>
      </c>
      <c r="G153" s="25">
        <f t="shared" si="45"/>
        <v>0.11109599999326747</v>
      </c>
      <c r="H153" s="26"/>
      <c r="I153" s="26"/>
      <c r="J153" s="27"/>
      <c r="K153" s="26">
        <f t="shared" si="38"/>
        <v>0.11109599999326747</v>
      </c>
      <c r="L153" s="26"/>
      <c r="M153" s="26"/>
      <c r="N153" s="26"/>
      <c r="O153" s="26">
        <f t="shared" si="41"/>
        <v>0.11109599999326747</v>
      </c>
      <c r="P153" s="28">
        <f t="shared" si="40"/>
        <v>0.10962795728740482</v>
      </c>
      <c r="Q153" s="29">
        <f t="shared" si="44"/>
        <v>42191.953049999996</v>
      </c>
      <c r="R153" s="26">
        <f t="shared" si="46"/>
        <v>2.1551493862365277E-6</v>
      </c>
      <c r="S153" s="26">
        <v>1</v>
      </c>
      <c r="T153" s="26">
        <f t="shared" si="47"/>
        <v>2.1551493862365277E-6</v>
      </c>
      <c r="U153" s="26"/>
      <c r="V153" s="26">
        <f t="shared" si="48"/>
        <v>1.4680427058626488E-3</v>
      </c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</row>
    <row r="154" spans="1:35">
      <c r="A154" s="205" t="s">
        <v>745</v>
      </c>
      <c r="B154" s="206" t="s">
        <v>101</v>
      </c>
      <c r="C154" s="207">
        <v>57210.453710000002</v>
      </c>
      <c r="D154" s="207">
        <v>2.0000000000000001E-4</v>
      </c>
      <c r="E154" s="26">
        <f t="shared" si="43"/>
        <v>48700.287191986754</v>
      </c>
      <c r="F154" s="111">
        <f t="shared" si="42"/>
        <v>48700</v>
      </c>
      <c r="G154" s="25">
        <f t="shared" si="45"/>
        <v>0.11175599999842234</v>
      </c>
      <c r="H154" s="26"/>
      <c r="I154" s="26"/>
      <c r="J154" s="27"/>
      <c r="K154" s="26">
        <f t="shared" si="38"/>
        <v>0.11175599999842234</v>
      </c>
      <c r="L154" s="26"/>
      <c r="M154" s="26"/>
      <c r="N154" s="26"/>
      <c r="O154" s="26">
        <f t="shared" si="41"/>
        <v>0.11175599999842234</v>
      </c>
      <c r="P154" s="28">
        <f t="shared" si="40"/>
        <v>0.10962795728740482</v>
      </c>
      <c r="Q154" s="29">
        <f t="shared" si="44"/>
        <v>42191.953710000002</v>
      </c>
      <c r="R154" s="26">
        <f t="shared" si="46"/>
        <v>4.5285657799147928E-6</v>
      </c>
      <c r="S154" s="26">
        <v>1</v>
      </c>
      <c r="T154" s="26">
        <f t="shared" si="47"/>
        <v>4.5285657799147928E-6</v>
      </c>
      <c r="U154" s="26"/>
      <c r="V154" s="26">
        <f t="shared" si="48"/>
        <v>2.1280427110175193E-3</v>
      </c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</row>
    <row r="155" spans="1:35">
      <c r="A155" s="205" t="s">
        <v>745</v>
      </c>
      <c r="B155" s="206" t="s">
        <v>97</v>
      </c>
      <c r="C155" s="207">
        <v>57213.370849999999</v>
      </c>
      <c r="D155" s="207">
        <v>2.9999999999999997E-4</v>
      </c>
      <c r="E155" s="26">
        <f t="shared" si="43"/>
        <v>48707.783695371116</v>
      </c>
      <c r="F155" s="111">
        <f t="shared" si="42"/>
        <v>48707.5</v>
      </c>
      <c r="G155" s="25">
        <f t="shared" si="45"/>
        <v>0.11039534999872558</v>
      </c>
      <c r="H155" s="26"/>
      <c r="I155" s="26"/>
      <c r="J155" s="27"/>
      <c r="K155" s="26">
        <f t="shared" si="38"/>
        <v>0.11039534999872558</v>
      </c>
      <c r="L155" s="26"/>
      <c r="M155" s="26"/>
      <c r="N155" s="26"/>
      <c r="O155" s="26">
        <f t="shared" si="41"/>
        <v>0.11039534999872558</v>
      </c>
      <c r="P155" s="28">
        <f t="shared" si="40"/>
        <v>0.10966690735520632</v>
      </c>
      <c r="Q155" s="29">
        <f t="shared" si="44"/>
        <v>42194.870849999999</v>
      </c>
      <c r="R155" s="26">
        <f t="shared" si="46"/>
        <v>5.3062868489732989E-7</v>
      </c>
      <c r="S155" s="26">
        <v>1</v>
      </c>
      <c r="T155" s="26">
        <f t="shared" si="47"/>
        <v>5.3062868489732989E-7</v>
      </c>
      <c r="U155" s="26"/>
      <c r="V155" s="26">
        <f t="shared" si="48"/>
        <v>7.2844264351926147E-4</v>
      </c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</row>
    <row r="156" spans="1:35">
      <c r="A156" s="205" t="s">
        <v>745</v>
      </c>
      <c r="B156" s="206" t="s">
        <v>97</v>
      </c>
      <c r="C156" s="207">
        <v>57213.371500000001</v>
      </c>
      <c r="D156" s="207">
        <v>4.0000000000000002E-4</v>
      </c>
      <c r="E156" s="26">
        <f t="shared" si="43"/>
        <v>48707.785365749369</v>
      </c>
      <c r="F156" s="111">
        <f t="shared" si="42"/>
        <v>48707.5</v>
      </c>
      <c r="G156" s="25">
        <f t="shared" si="45"/>
        <v>0.11104535000049509</v>
      </c>
      <c r="H156" s="26"/>
      <c r="I156" s="26"/>
      <c r="J156" s="27"/>
      <c r="K156" s="26">
        <f t="shared" si="38"/>
        <v>0.11104535000049509</v>
      </c>
      <c r="L156" s="26"/>
      <c r="M156" s="26"/>
      <c r="N156" s="26"/>
      <c r="O156" s="26">
        <f t="shared" si="41"/>
        <v>0.11104535000049509</v>
      </c>
      <c r="P156" s="28">
        <f t="shared" si="40"/>
        <v>0.10966690735520632</v>
      </c>
      <c r="Q156" s="29">
        <f t="shared" si="44"/>
        <v>42194.871500000001</v>
      </c>
      <c r="R156" s="26">
        <f t="shared" si="46"/>
        <v>1.9001041263507137E-6</v>
      </c>
      <c r="S156" s="26">
        <v>1</v>
      </c>
      <c r="T156" s="26">
        <f t="shared" si="47"/>
        <v>1.9001041263507137E-6</v>
      </c>
      <c r="U156" s="26"/>
      <c r="V156" s="26">
        <f t="shared" si="48"/>
        <v>1.3784426452887744E-3</v>
      </c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</row>
    <row r="157" spans="1:35">
      <c r="A157" s="205" t="s">
        <v>745</v>
      </c>
      <c r="B157" s="206" t="s">
        <v>97</v>
      </c>
      <c r="C157" s="207">
        <v>57220.376109999997</v>
      </c>
      <c r="D157" s="207">
        <v>2.0000000000000001E-4</v>
      </c>
      <c r="E157" s="26">
        <f t="shared" si="43"/>
        <v>48725.785901401112</v>
      </c>
      <c r="F157" s="111">
        <f t="shared" si="42"/>
        <v>48725.5</v>
      </c>
      <c r="G157" s="25">
        <f t="shared" si="45"/>
        <v>0.11125378999713575</v>
      </c>
      <c r="H157" s="26"/>
      <c r="I157" s="26"/>
      <c r="J157" s="27"/>
      <c r="K157" s="26">
        <f t="shared" si="38"/>
        <v>0.11125378999713575</v>
      </c>
      <c r="L157" s="26"/>
      <c r="M157" s="26"/>
      <c r="N157" s="26"/>
      <c r="O157" s="26">
        <f t="shared" si="41"/>
        <v>0.11125378999713575</v>
      </c>
      <c r="P157" s="28">
        <f t="shared" si="40"/>
        <v>0.10976038883528308</v>
      </c>
      <c r="Q157" s="29">
        <f t="shared" si="44"/>
        <v>42201.876109999997</v>
      </c>
      <c r="R157" s="26">
        <f t="shared" si="46"/>
        <v>2.2302470302229208E-6</v>
      </c>
      <c r="S157" s="26">
        <v>1</v>
      </c>
      <c r="T157" s="26">
        <f t="shared" si="47"/>
        <v>2.2302470302229208E-6</v>
      </c>
      <c r="U157" s="26"/>
      <c r="V157" s="26">
        <f t="shared" si="48"/>
        <v>1.4934011618526755E-3</v>
      </c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</row>
    <row r="158" spans="1:35">
      <c r="A158" s="205" t="s">
        <v>745</v>
      </c>
      <c r="B158" s="206" t="s">
        <v>97</v>
      </c>
      <c r="C158" s="207">
        <v>57220.37614</v>
      </c>
      <c r="D158" s="207">
        <v>4.0000000000000002E-4</v>
      </c>
      <c r="E158" s="26">
        <f t="shared" si="43"/>
        <v>48725.7859784955</v>
      </c>
      <c r="F158" s="111">
        <f t="shared" si="42"/>
        <v>48725.5</v>
      </c>
      <c r="G158" s="25">
        <f t="shared" si="45"/>
        <v>0.11128379000001587</v>
      </c>
      <c r="H158" s="26"/>
      <c r="I158" s="26"/>
      <c r="J158" s="27"/>
      <c r="K158" s="26">
        <f t="shared" si="38"/>
        <v>0.11128379000001587</v>
      </c>
      <c r="L158" s="26"/>
      <c r="M158" s="26"/>
      <c r="N158" s="26"/>
      <c r="O158" s="26">
        <f t="shared" si="41"/>
        <v>0.11128379000001587</v>
      </c>
      <c r="P158" s="28">
        <f t="shared" si="40"/>
        <v>0.10976038883528308</v>
      </c>
      <c r="Q158" s="29">
        <f t="shared" si="44"/>
        <v>42201.87614</v>
      </c>
      <c r="R158" s="26">
        <f t="shared" si="46"/>
        <v>2.3207511087092228E-6</v>
      </c>
      <c r="S158" s="26">
        <v>1</v>
      </c>
      <c r="T158" s="26">
        <f t="shared" si="47"/>
        <v>2.3207511087092228E-6</v>
      </c>
      <c r="U158" s="26"/>
      <c r="V158" s="26">
        <f t="shared" si="48"/>
        <v>1.5234011647327905E-3</v>
      </c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</row>
    <row r="159" spans="1:35">
      <c r="A159" s="205" t="s">
        <v>745</v>
      </c>
      <c r="B159" s="206" t="s">
        <v>101</v>
      </c>
      <c r="C159" s="207">
        <v>57226.408530000001</v>
      </c>
      <c r="D159" s="207">
        <v>1E-4</v>
      </c>
      <c r="E159" s="26">
        <f t="shared" si="43"/>
        <v>48741.288090855836</v>
      </c>
      <c r="F159" s="111">
        <f t="shared" si="42"/>
        <v>48741</v>
      </c>
      <c r="G159" s="25">
        <f t="shared" si="45"/>
        <v>0.11210578000464011</v>
      </c>
      <c r="H159" s="26"/>
      <c r="I159" s="26"/>
      <c r="J159" s="27"/>
      <c r="K159" s="26">
        <f t="shared" si="38"/>
        <v>0.11210578000464011</v>
      </c>
      <c r="L159" s="26"/>
      <c r="M159" s="26"/>
      <c r="N159" s="26"/>
      <c r="O159" s="26">
        <f t="shared" si="41"/>
        <v>0.11210578000464011</v>
      </c>
      <c r="P159" s="28">
        <f t="shared" si="40"/>
        <v>0.10984088826673402</v>
      </c>
      <c r="Q159" s="29">
        <f t="shared" si="44"/>
        <v>42207.908530000001</v>
      </c>
      <c r="R159" s="26">
        <f t="shared" si="46"/>
        <v>5.1297345844352617E-6</v>
      </c>
      <c r="S159" s="26">
        <v>1</v>
      </c>
      <c r="T159" s="26">
        <f t="shared" si="47"/>
        <v>5.1297345844352617E-6</v>
      </c>
      <c r="U159" s="26"/>
      <c r="V159" s="26">
        <f t="shared" si="48"/>
        <v>2.2648917379060884E-3</v>
      </c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</row>
    <row r="160" spans="1:35">
      <c r="A160" s="205" t="s">
        <v>745</v>
      </c>
      <c r="B160" s="206" t="s">
        <v>97</v>
      </c>
      <c r="C160" s="207">
        <v>57239.443749999999</v>
      </c>
      <c r="D160" s="207">
        <v>2.9999999999999997E-4</v>
      </c>
      <c r="E160" s="26">
        <f t="shared" si="43"/>
        <v>48774.786164601333</v>
      </c>
      <c r="F160" s="111">
        <f t="shared" si="42"/>
        <v>48774.5</v>
      </c>
      <c r="G160" s="25">
        <f t="shared" si="45"/>
        <v>0.11135620999993989</v>
      </c>
      <c r="H160" s="26"/>
      <c r="I160" s="26"/>
      <c r="J160" s="27"/>
      <c r="K160" s="26">
        <f t="shared" si="38"/>
        <v>0.11135620999993989</v>
      </c>
      <c r="L160" s="26"/>
      <c r="M160" s="26"/>
      <c r="N160" s="26"/>
      <c r="O160" s="26">
        <f t="shared" si="41"/>
        <v>0.11135620999993989</v>
      </c>
      <c r="P160" s="28">
        <f t="shared" si="40"/>
        <v>0.11001487562009003</v>
      </c>
      <c r="Q160" s="29">
        <f t="shared" si="44"/>
        <v>42220.943749999999</v>
      </c>
      <c r="R160" s="26">
        <f t="shared" si="46"/>
        <v>1.7991779185672072E-6</v>
      </c>
      <c r="S160" s="26">
        <v>1</v>
      </c>
      <c r="T160" s="26">
        <f t="shared" si="47"/>
        <v>1.7991779185672072E-6</v>
      </c>
      <c r="U160" s="26"/>
      <c r="V160" s="26">
        <f t="shared" si="48"/>
        <v>1.3413343798498595E-3</v>
      </c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</row>
    <row r="161" spans="1:35">
      <c r="A161" s="205" t="s">
        <v>745</v>
      </c>
      <c r="B161" s="206" t="s">
        <v>97</v>
      </c>
      <c r="C161" s="207">
        <v>57239.444020000003</v>
      </c>
      <c r="D161" s="207">
        <v>2.0000000000000001E-4</v>
      </c>
      <c r="E161" s="26">
        <f t="shared" si="43"/>
        <v>48774.786858450767</v>
      </c>
      <c r="F161" s="111">
        <f t="shared" si="42"/>
        <v>48774.5</v>
      </c>
      <c r="G161" s="25">
        <f t="shared" si="45"/>
        <v>0.11162621000403306</v>
      </c>
      <c r="H161" s="26"/>
      <c r="I161" s="26"/>
      <c r="J161" s="27"/>
      <c r="K161" s="26">
        <f t="shared" si="38"/>
        <v>0.11162621000403306</v>
      </c>
      <c r="L161" s="26"/>
      <c r="M161" s="26"/>
      <c r="N161" s="26"/>
      <c r="O161" s="26">
        <f t="shared" si="41"/>
        <v>0.11162621000403306</v>
      </c>
      <c r="P161" s="28">
        <f t="shared" si="40"/>
        <v>0.11001487562009003</v>
      </c>
      <c r="Q161" s="29">
        <f t="shared" si="44"/>
        <v>42220.944020000003</v>
      </c>
      <c r="R161" s="26">
        <f t="shared" si="46"/>
        <v>2.596398496877039E-6</v>
      </c>
      <c r="S161" s="26">
        <v>1</v>
      </c>
      <c r="T161" s="26">
        <f t="shared" si="47"/>
        <v>2.596398496877039E-6</v>
      </c>
      <c r="U161" s="26"/>
      <c r="V161" s="26">
        <f t="shared" si="48"/>
        <v>1.6113343839430222E-3</v>
      </c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</row>
    <row r="162" spans="1:35">
      <c r="A162" s="208" t="s">
        <v>746</v>
      </c>
      <c r="B162" s="209" t="s">
        <v>101</v>
      </c>
      <c r="C162" s="210">
        <v>57298.593000000001</v>
      </c>
      <c r="D162" s="210">
        <v>1.6000000000000001E-3</v>
      </c>
      <c r="E162" s="26">
        <f t="shared" si="43"/>
        <v>48926.788657730816</v>
      </c>
      <c r="F162" s="111">
        <f t="shared" si="42"/>
        <v>48926.5</v>
      </c>
      <c r="G162" s="25">
        <f t="shared" si="45"/>
        <v>0.11232637000648538</v>
      </c>
      <c r="H162" s="26"/>
      <c r="I162" s="26"/>
      <c r="J162" s="27"/>
      <c r="K162" s="26">
        <f t="shared" si="38"/>
        <v>0.11232637000648538</v>
      </c>
      <c r="L162" s="26"/>
      <c r="M162" s="26"/>
      <c r="N162" s="26"/>
      <c r="O162" s="26">
        <f t="shared" si="41"/>
        <v>0.11232637000648538</v>
      </c>
      <c r="P162" s="28">
        <f t="shared" si="40"/>
        <v>0.11080439169955941</v>
      </c>
      <c r="Q162" s="29">
        <f t="shared" si="44"/>
        <v>42280.093000000001</v>
      </c>
      <c r="R162" s="26">
        <f t="shared" si="46"/>
        <v>2.3164179667532242E-6</v>
      </c>
      <c r="S162" s="26">
        <v>1</v>
      </c>
      <c r="T162" s="26">
        <f t="shared" si="47"/>
        <v>2.3164179667532242E-6</v>
      </c>
      <c r="U162" s="26"/>
      <c r="V162" s="26">
        <f t="shared" si="48"/>
        <v>1.521978306925964E-3</v>
      </c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</row>
    <row r="163" spans="1:35">
      <c r="A163" s="211" t="s">
        <v>0</v>
      </c>
      <c r="B163" s="212" t="s">
        <v>101</v>
      </c>
      <c r="C163" s="213">
        <v>57964.414400000001</v>
      </c>
      <c r="D163" s="213">
        <v>1.6000000000000001E-3</v>
      </c>
      <c r="E163" s="26">
        <f t="shared" ref="E163:E171" si="49">+(C163-C$7)/C$8</f>
        <v>50637.824939322876</v>
      </c>
      <c r="F163" s="111">
        <f t="shared" si="42"/>
        <v>50637.5</v>
      </c>
      <c r="G163" s="25">
        <f t="shared" ref="G163:G171" si="50">+C163-(C$7+F163*C$8)</f>
        <v>0.12644475000706734</v>
      </c>
      <c r="H163" s="26"/>
      <c r="I163" s="26"/>
      <c r="J163" s="27"/>
      <c r="K163" s="26">
        <f t="shared" ref="K163:K171" si="51">G163</f>
        <v>0.12644475000706734</v>
      </c>
      <c r="L163" s="26"/>
      <c r="M163" s="26"/>
      <c r="N163" s="26"/>
      <c r="O163" s="26">
        <f t="shared" ref="O163:O171" si="52">G163</f>
        <v>0.12644475000706734</v>
      </c>
      <c r="P163" s="28">
        <f t="shared" ref="P163:P171" si="53">D$11+D$12*F163+D$13*F163^2</f>
        <v>0.11970079033116338</v>
      </c>
      <c r="Q163" s="29">
        <f t="shared" ref="Q163:Q171" si="54">+C163-15018.5</f>
        <v>42945.914400000001</v>
      </c>
      <c r="R163" s="26">
        <f t="shared" ref="R163:R171" si="55">+(P163-G163)^2</f>
        <v>4.5480992110218717E-5</v>
      </c>
      <c r="S163" s="26">
        <v>1</v>
      </c>
      <c r="T163" s="26">
        <f t="shared" ref="T163:T171" si="56">S163*R163</f>
        <v>4.5480992110218717E-5</v>
      </c>
      <c r="U163" s="26"/>
      <c r="V163" s="26">
        <f t="shared" ref="V163:V171" si="57">+G163-P163</f>
        <v>6.7439596759039655E-3</v>
      </c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</row>
    <row r="164" spans="1:35">
      <c r="A164" s="211" t="s">
        <v>0</v>
      </c>
      <c r="B164" s="212" t="s">
        <v>101</v>
      </c>
      <c r="C164" s="213">
        <v>57973.3629</v>
      </c>
      <c r="D164" s="213">
        <v>4.0000000000000001E-3</v>
      </c>
      <c r="E164" s="26">
        <f t="shared" si="49"/>
        <v>50660.820908160502</v>
      </c>
      <c r="F164" s="111">
        <f t="shared" si="42"/>
        <v>50660.5</v>
      </c>
      <c r="G164" s="25">
        <f t="shared" si="50"/>
        <v>0.12487608999799704</v>
      </c>
      <c r="H164" s="26"/>
      <c r="I164" s="26"/>
      <c r="J164" s="27"/>
      <c r="K164" s="26">
        <f t="shared" si="51"/>
        <v>0.12487608999799704</v>
      </c>
      <c r="L164" s="26"/>
      <c r="M164" s="26"/>
      <c r="N164" s="26"/>
      <c r="O164" s="26">
        <f t="shared" si="52"/>
        <v>0.12487608999799704</v>
      </c>
      <c r="P164" s="28">
        <f t="shared" si="53"/>
        <v>0.11982049402217725</v>
      </c>
      <c r="Q164" s="29">
        <f t="shared" si="54"/>
        <v>42954.8629</v>
      </c>
      <c r="R164" s="26">
        <f t="shared" si="55"/>
        <v>2.5559050670725317E-5</v>
      </c>
      <c r="S164" s="26">
        <v>1</v>
      </c>
      <c r="T164" s="26">
        <f t="shared" si="56"/>
        <v>2.5559050670725317E-5</v>
      </c>
      <c r="U164" s="26"/>
      <c r="V164" s="26">
        <f t="shared" si="57"/>
        <v>5.055595975819796E-3</v>
      </c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</row>
    <row r="165" spans="1:35">
      <c r="A165" s="211" t="s">
        <v>0</v>
      </c>
      <c r="B165" s="212" t="s">
        <v>101</v>
      </c>
      <c r="C165" s="213">
        <v>57973.556900000003</v>
      </c>
      <c r="D165" s="213">
        <v>1.5E-3</v>
      </c>
      <c r="E165" s="26">
        <f t="shared" si="49"/>
        <v>50661.319451821961</v>
      </c>
      <c r="F165" s="111">
        <f t="shared" si="42"/>
        <v>50661</v>
      </c>
      <c r="G165" s="25">
        <f t="shared" si="50"/>
        <v>0.12430938000761671</v>
      </c>
      <c r="H165" s="26"/>
      <c r="I165" s="26"/>
      <c r="J165" s="27"/>
      <c r="K165" s="26">
        <f t="shared" si="51"/>
        <v>0.12430938000761671</v>
      </c>
      <c r="L165" s="26"/>
      <c r="M165" s="26"/>
      <c r="N165" s="26"/>
      <c r="O165" s="26">
        <f t="shared" si="52"/>
        <v>0.12430938000761671</v>
      </c>
      <c r="P165" s="28">
        <f t="shared" si="53"/>
        <v>0.11982309631005281</v>
      </c>
      <c r="Q165" s="29">
        <f t="shared" si="54"/>
        <v>42955.056900000003</v>
      </c>
      <c r="R165" s="26">
        <f t="shared" si="55"/>
        <v>2.0126741415027645E-5</v>
      </c>
      <c r="S165" s="26">
        <v>1</v>
      </c>
      <c r="T165" s="26">
        <f t="shared" si="56"/>
        <v>2.0126741415027645E-5</v>
      </c>
      <c r="U165" s="26"/>
      <c r="V165" s="26">
        <f t="shared" si="57"/>
        <v>4.4862836975639031E-3</v>
      </c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</row>
    <row r="166" spans="1:35">
      <c r="A166" s="211" t="s">
        <v>0</v>
      </c>
      <c r="B166" s="212" t="s">
        <v>101</v>
      </c>
      <c r="C166" s="213">
        <v>57980.562899999997</v>
      </c>
      <c r="D166" s="213">
        <v>6.9999999999999999E-4</v>
      </c>
      <c r="E166" s="26">
        <f t="shared" si="49"/>
        <v>50679.323559513337</v>
      </c>
      <c r="F166" s="111">
        <f t="shared" si="42"/>
        <v>50679</v>
      </c>
      <c r="G166" s="25">
        <f t="shared" si="50"/>
        <v>0.12590782000188483</v>
      </c>
      <c r="H166" s="26"/>
      <c r="I166" s="26"/>
      <c r="J166" s="27"/>
      <c r="K166" s="26">
        <f t="shared" si="51"/>
        <v>0.12590782000188483</v>
      </c>
      <c r="L166" s="26"/>
      <c r="M166" s="26"/>
      <c r="N166" s="26"/>
      <c r="O166" s="26">
        <f t="shared" si="52"/>
        <v>0.12590782000188483</v>
      </c>
      <c r="P166" s="28">
        <f t="shared" si="53"/>
        <v>0.11991677962930009</v>
      </c>
      <c r="Q166" s="29">
        <f t="shared" si="54"/>
        <v>42962.062899999997</v>
      </c>
      <c r="R166" s="26">
        <f t="shared" si="55"/>
        <v>3.5892564745940348E-5</v>
      </c>
      <c r="S166" s="26">
        <v>1</v>
      </c>
      <c r="T166" s="26">
        <f t="shared" si="56"/>
        <v>3.5892564745940348E-5</v>
      </c>
      <c r="U166" s="26"/>
      <c r="V166" s="26">
        <f t="shared" si="57"/>
        <v>5.9910403725847439E-3</v>
      </c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</row>
    <row r="167" spans="1:35">
      <c r="A167" s="211" t="s">
        <v>0</v>
      </c>
      <c r="B167" s="212" t="s">
        <v>101</v>
      </c>
      <c r="C167" s="213">
        <v>57989.513599999998</v>
      </c>
      <c r="D167" s="213">
        <v>3.0999999999999999E-3</v>
      </c>
      <c r="E167" s="26">
        <f t="shared" si="49"/>
        <v>50702.325181938882</v>
      </c>
      <c r="F167" s="111">
        <f t="shared" si="42"/>
        <v>50702</v>
      </c>
      <c r="G167" s="25">
        <f t="shared" si="50"/>
        <v>0.12653915999544552</v>
      </c>
      <c r="H167" s="26"/>
      <c r="I167" s="26"/>
      <c r="J167" s="27"/>
      <c r="K167" s="26">
        <f t="shared" si="51"/>
        <v>0.12653915999544552</v>
      </c>
      <c r="L167" s="26"/>
      <c r="M167" s="26"/>
      <c r="N167" s="26"/>
      <c r="O167" s="26">
        <f t="shared" si="52"/>
        <v>0.12653915999544552</v>
      </c>
      <c r="P167" s="28">
        <f t="shared" si="53"/>
        <v>0.12003648879924034</v>
      </c>
      <c r="Q167" s="29">
        <f t="shared" si="54"/>
        <v>42971.013599999998</v>
      </c>
      <c r="R167" s="26">
        <f t="shared" si="55"/>
        <v>4.2284732685956486E-5</v>
      </c>
      <c r="S167" s="26">
        <v>1</v>
      </c>
      <c r="T167" s="26">
        <f t="shared" si="56"/>
        <v>4.2284732685956486E-5</v>
      </c>
      <c r="U167" s="26"/>
      <c r="V167" s="26">
        <f t="shared" si="57"/>
        <v>6.5026711962051786E-3</v>
      </c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</row>
    <row r="168" spans="1:35">
      <c r="A168" s="211" t="s">
        <v>0</v>
      </c>
      <c r="B168" s="212" t="s">
        <v>101</v>
      </c>
      <c r="C168" s="213">
        <v>57995.351199999997</v>
      </c>
      <c r="D168" s="213">
        <v>1.4E-3</v>
      </c>
      <c r="E168" s="26">
        <f t="shared" si="49"/>
        <v>50717.326720485733</v>
      </c>
      <c r="F168" s="111">
        <f t="shared" si="42"/>
        <v>50717</v>
      </c>
      <c r="G168" s="25">
        <f t="shared" si="50"/>
        <v>0.12713785999949323</v>
      </c>
      <c r="H168" s="26"/>
      <c r="I168" s="26"/>
      <c r="J168" s="27"/>
      <c r="K168" s="26">
        <f t="shared" si="51"/>
        <v>0.12713785999949323</v>
      </c>
      <c r="L168" s="26"/>
      <c r="M168" s="26"/>
      <c r="N168" s="26"/>
      <c r="O168" s="26">
        <f t="shared" si="52"/>
        <v>0.12713785999949323</v>
      </c>
      <c r="P168" s="28">
        <f t="shared" si="53"/>
        <v>0.12011456163295624</v>
      </c>
      <c r="Q168" s="29">
        <f t="shared" si="54"/>
        <v>42976.851199999997</v>
      </c>
      <c r="R168" s="26">
        <f t="shared" si="55"/>
        <v>4.9326719945401189E-5</v>
      </c>
      <c r="S168" s="26">
        <v>1</v>
      </c>
      <c r="T168" s="26">
        <f t="shared" si="56"/>
        <v>4.9326719945401189E-5</v>
      </c>
      <c r="U168" s="26"/>
      <c r="V168" s="26">
        <f t="shared" si="57"/>
        <v>7.0232983665369925E-3</v>
      </c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</row>
    <row r="169" spans="1:35">
      <c r="A169" s="211" t="s">
        <v>0</v>
      </c>
      <c r="B169" s="212" t="s">
        <v>101</v>
      </c>
      <c r="C169" s="213">
        <v>57995.544900000001</v>
      </c>
      <c r="D169" s="213">
        <v>3.5000000000000001E-3</v>
      </c>
      <c r="E169" s="26">
        <f t="shared" si="49"/>
        <v>50717.824493203392</v>
      </c>
      <c r="F169" s="111">
        <f t="shared" si="42"/>
        <v>50717.5</v>
      </c>
      <c r="G169" s="25">
        <f t="shared" si="50"/>
        <v>0.12627115000213962</v>
      </c>
      <c r="H169" s="26"/>
      <c r="I169" s="26"/>
      <c r="J169" s="27"/>
      <c r="K169" s="26">
        <f t="shared" si="51"/>
        <v>0.12627115000213962</v>
      </c>
      <c r="L169" s="26"/>
      <c r="M169" s="26"/>
      <c r="N169" s="26"/>
      <c r="O169" s="26">
        <f t="shared" si="52"/>
        <v>0.12627115000213962</v>
      </c>
      <c r="P169" s="28">
        <f t="shared" si="53"/>
        <v>0.12011716408298966</v>
      </c>
      <c r="Q169" s="29">
        <f t="shared" si="54"/>
        <v>42977.044900000001</v>
      </c>
      <c r="R169" s="26">
        <f t="shared" si="55"/>
        <v>3.7871542693096039E-5</v>
      </c>
      <c r="S169" s="26">
        <v>1</v>
      </c>
      <c r="T169" s="26">
        <f t="shared" si="56"/>
        <v>3.7871542693096039E-5</v>
      </c>
      <c r="U169" s="26"/>
      <c r="V169" s="26">
        <f t="shared" si="57"/>
        <v>6.1539859191499652E-3</v>
      </c>
      <c r="W169" s="83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</row>
    <row r="170" spans="1:35">
      <c r="A170" s="211" t="s">
        <v>0</v>
      </c>
      <c r="B170" s="212" t="s">
        <v>101</v>
      </c>
      <c r="C170" s="213">
        <v>58018.310100000002</v>
      </c>
      <c r="D170" s="213">
        <v>1.5E-3</v>
      </c>
      <c r="E170" s="26">
        <f t="shared" si="49"/>
        <v>50776.326793005865</v>
      </c>
      <c r="F170" s="111">
        <f t="shared" si="42"/>
        <v>50776</v>
      </c>
      <c r="G170" s="25">
        <f t="shared" si="50"/>
        <v>0.12716608000482665</v>
      </c>
      <c r="H170" s="26"/>
      <c r="I170" s="26"/>
      <c r="J170" s="27"/>
      <c r="K170" s="26">
        <f t="shared" si="51"/>
        <v>0.12716608000482665</v>
      </c>
      <c r="L170" s="26"/>
      <c r="M170" s="26"/>
      <c r="N170" s="26"/>
      <c r="O170" s="26">
        <f t="shared" si="52"/>
        <v>0.12716608000482665</v>
      </c>
      <c r="P170" s="28">
        <f t="shared" si="53"/>
        <v>0.12042166064287919</v>
      </c>
      <c r="Q170" s="29">
        <f t="shared" si="54"/>
        <v>42999.810100000002</v>
      </c>
      <c r="R170" s="26">
        <f t="shared" si="55"/>
        <v>4.5487192529811775E-5</v>
      </c>
      <c r="S170" s="26">
        <v>1</v>
      </c>
      <c r="T170" s="26">
        <f t="shared" si="56"/>
        <v>4.5487192529811775E-5</v>
      </c>
      <c r="U170" s="26"/>
      <c r="V170" s="26">
        <f t="shared" si="57"/>
        <v>6.7444193619474596E-3</v>
      </c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</row>
    <row r="171" spans="1:35">
      <c r="A171" s="211" t="s">
        <v>0</v>
      </c>
      <c r="B171" s="212" t="s">
        <v>101</v>
      </c>
      <c r="C171" s="213">
        <v>58018.505599999997</v>
      </c>
      <c r="D171" s="213">
        <v>3.3E-3</v>
      </c>
      <c r="E171" s="26">
        <f t="shared" si="49"/>
        <v>50776.829191386329</v>
      </c>
      <c r="F171" s="111">
        <f t="shared" si="42"/>
        <v>50776.5</v>
      </c>
      <c r="G171" s="25">
        <f t="shared" si="50"/>
        <v>0.12809936999838101</v>
      </c>
      <c r="H171" s="26"/>
      <c r="I171" s="26"/>
      <c r="J171" s="27"/>
      <c r="K171" s="26">
        <f t="shared" si="51"/>
        <v>0.12809936999838101</v>
      </c>
      <c r="L171" s="26"/>
      <c r="M171" s="26"/>
      <c r="N171" s="26"/>
      <c r="O171" s="26">
        <f t="shared" si="52"/>
        <v>0.12809936999838101</v>
      </c>
      <c r="P171" s="28">
        <f t="shared" si="53"/>
        <v>0.12042426326224559</v>
      </c>
      <c r="Q171" s="29">
        <f t="shared" si="54"/>
        <v>43000.005599999997</v>
      </c>
      <c r="R171" s="26">
        <f t="shared" si="55"/>
        <v>5.8907263411071259E-5</v>
      </c>
      <c r="S171" s="26">
        <v>1</v>
      </c>
      <c r="T171" s="26">
        <f t="shared" si="56"/>
        <v>5.8907263411071259E-5</v>
      </c>
      <c r="U171" s="26"/>
      <c r="V171" s="26">
        <f t="shared" si="57"/>
        <v>7.6751067361354175E-3</v>
      </c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</row>
    <row r="172" spans="1:35" ht="12" customHeight="1">
      <c r="A172" s="215" t="s">
        <v>747</v>
      </c>
      <c r="B172" s="216" t="s">
        <v>101</v>
      </c>
      <c r="C172" s="217">
        <v>59088.444697000086</v>
      </c>
      <c r="D172" s="217">
        <v>4.6000000000000001E-4</v>
      </c>
      <c r="E172" s="26">
        <f>+(C172-C$7)/C$8</f>
        <v>53526.372258132149</v>
      </c>
      <c r="F172" s="111">
        <f>ROUND(2*E172,0)/2-0.5</f>
        <v>53526</v>
      </c>
      <c r="G172" s="25">
        <f>+C172-(C$7+F172*C$8)</f>
        <v>0.14485808008612366</v>
      </c>
      <c r="H172" s="26"/>
      <c r="I172" s="26"/>
      <c r="J172" s="27"/>
      <c r="K172" s="26">
        <f>G172</f>
        <v>0.14485808008612366</v>
      </c>
      <c r="L172" s="26"/>
      <c r="M172" s="26"/>
      <c r="N172" s="26"/>
      <c r="O172" s="26">
        <f>G172</f>
        <v>0.14485808008612366</v>
      </c>
      <c r="P172" s="28">
        <f>D$11+D$12*F172+D$13*F172^2</f>
        <v>0.13475776796856259</v>
      </c>
      <c r="Q172" s="29">
        <f>+C172-15018.5</f>
        <v>44069.944697000086</v>
      </c>
      <c r="R172" s="26">
        <f>+(P172-G172)^2</f>
        <v>1.0201630487215102E-4</v>
      </c>
      <c r="S172" s="26">
        <v>1</v>
      </c>
      <c r="T172" s="26">
        <f>S172*R172</f>
        <v>1.0201630487215102E-4</v>
      </c>
      <c r="U172" s="26"/>
      <c r="V172" s="26">
        <f>+G172-P172</f>
        <v>1.0100312117561072E-2</v>
      </c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</row>
    <row r="173" spans="1:35" ht="12" customHeight="1">
      <c r="A173" s="215" t="s">
        <v>747</v>
      </c>
      <c r="B173" s="216" t="s">
        <v>101</v>
      </c>
      <c r="C173" s="217">
        <v>59088.445855999831</v>
      </c>
      <c r="D173" s="217">
        <v>5.6599999999999999E-4</v>
      </c>
      <c r="E173" s="26">
        <f>+(C173-C$7)/C$8</f>
        <v>53526.375236544402</v>
      </c>
      <c r="F173" s="111">
        <f>ROUND(2*E173,0)/2-0.5</f>
        <v>53526</v>
      </c>
      <c r="G173" s="25">
        <f>+C173-(C$7+F173*C$8)</f>
        <v>0.14601707983092638</v>
      </c>
      <c r="H173" s="26"/>
      <c r="I173" s="26"/>
      <c r="J173" s="27"/>
      <c r="K173" s="26">
        <f>G173</f>
        <v>0.14601707983092638</v>
      </c>
      <c r="L173" s="26"/>
      <c r="M173" s="26"/>
      <c r="N173" s="26"/>
      <c r="O173" s="26">
        <f>G173</f>
        <v>0.14601707983092638</v>
      </c>
      <c r="P173" s="28">
        <f>D$11+D$12*F173+D$13*F173^2</f>
        <v>0.13475776796856259</v>
      </c>
      <c r="Q173" s="29">
        <f>+C173-15018.5</f>
        <v>44069.945855999831</v>
      </c>
      <c r="R173" s="26">
        <f>+(P173-G173)^2</f>
        <v>1.2677210361396586E-4</v>
      </c>
      <c r="S173" s="26">
        <v>1</v>
      </c>
      <c r="T173" s="26">
        <f>S173*R173</f>
        <v>1.2677210361396586E-4</v>
      </c>
      <c r="U173" s="26"/>
      <c r="V173" s="26">
        <f>+G173-P173</f>
        <v>1.1259311862363786E-2</v>
      </c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</row>
    <row r="174" spans="1:35" ht="12" customHeight="1">
      <c r="A174" s="219" t="s">
        <v>748</v>
      </c>
      <c r="B174" s="220" t="s">
        <v>101</v>
      </c>
      <c r="C174" s="222">
        <v>59416.493199999997</v>
      </c>
      <c r="D174" s="221">
        <v>2E-3</v>
      </c>
      <c r="E174" s="26">
        <f t="shared" ref="E174:E178" si="58">+(C174-C$7)/C$8</f>
        <v>54369.395463386303</v>
      </c>
      <c r="F174" s="111">
        <f t="shared" ref="F174:F178" si="59">ROUND(2*E174,0)/2-0.5</f>
        <v>54369</v>
      </c>
      <c r="G174" s="25">
        <f t="shared" ref="G174:G178" si="60">+C174-(C$7+F174*C$8)</f>
        <v>0.15388801999506541</v>
      </c>
      <c r="H174" s="26"/>
      <c r="I174" s="26"/>
      <c r="J174" s="27"/>
      <c r="K174" s="26">
        <f t="shared" ref="K174:K178" si="61">G174</f>
        <v>0.15388801999506541</v>
      </c>
      <c r="L174" s="26"/>
      <c r="M174" s="26"/>
      <c r="N174" s="26"/>
      <c r="O174" s="26">
        <f t="shared" ref="O174:O178" si="62">G174</f>
        <v>0.15388801999506541</v>
      </c>
      <c r="P174" s="28">
        <f t="shared" ref="P174:P178" si="63">D$11+D$12*F174+D$13*F174^2</f>
        <v>0.13916112959817503</v>
      </c>
      <c r="Q174" s="29">
        <f t="shared" ref="Q174:Q178" si="64">+C174-15018.5</f>
        <v>44397.993199999997</v>
      </c>
      <c r="R174" s="26">
        <f t="shared" ref="R174:R178" si="65">+(P174-G174)^2</f>
        <v>2.1688130076202194E-4</v>
      </c>
      <c r="S174" s="26">
        <v>1</v>
      </c>
      <c r="T174" s="26">
        <f t="shared" ref="T174:T178" si="66">S174*R174</f>
        <v>2.1688130076202194E-4</v>
      </c>
      <c r="U174" s="26"/>
      <c r="V174" s="26">
        <f t="shared" ref="V174:V178" si="67">+G174-P174</f>
        <v>1.4726890396890374E-2</v>
      </c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</row>
    <row r="175" spans="1:35" ht="12" customHeight="1">
      <c r="A175" s="219" t="s">
        <v>748</v>
      </c>
      <c r="B175" s="220" t="s">
        <v>101</v>
      </c>
      <c r="C175" s="222">
        <v>59417.467400000001</v>
      </c>
      <c r="D175" s="221">
        <v>2.0999999999999999E-3</v>
      </c>
      <c r="E175" s="26">
        <f t="shared" si="58"/>
        <v>54371.898974906864</v>
      </c>
      <c r="F175" s="111">
        <f t="shared" si="59"/>
        <v>54371.5</v>
      </c>
      <c r="G175" s="25">
        <f t="shared" si="60"/>
        <v>0.15525447000254644</v>
      </c>
      <c r="H175" s="26"/>
      <c r="I175" s="26"/>
      <c r="J175" s="27"/>
      <c r="K175" s="26">
        <f t="shared" si="61"/>
        <v>0.15525447000254644</v>
      </c>
      <c r="L175" s="26"/>
      <c r="M175" s="26"/>
      <c r="N175" s="26"/>
      <c r="O175" s="26">
        <f t="shared" si="62"/>
        <v>0.15525447000254644</v>
      </c>
      <c r="P175" s="28">
        <f t="shared" si="63"/>
        <v>0.13917419426981426</v>
      </c>
      <c r="Q175" s="29">
        <f t="shared" si="64"/>
        <v>44398.967400000001</v>
      </c>
      <c r="R175" s="26">
        <f t="shared" si="65"/>
        <v>2.5857526764069561E-4</v>
      </c>
      <c r="S175" s="26">
        <v>1</v>
      </c>
      <c r="T175" s="26">
        <f t="shared" si="66"/>
        <v>2.5857526764069561E-4</v>
      </c>
      <c r="U175" s="26"/>
      <c r="V175" s="26">
        <f t="shared" si="67"/>
        <v>1.6080275732732185E-2</v>
      </c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</row>
    <row r="176" spans="1:35" ht="12" customHeight="1">
      <c r="A176" s="221" t="s">
        <v>749</v>
      </c>
      <c r="B176" s="220" t="s">
        <v>101</v>
      </c>
      <c r="C176" s="222">
        <v>59429.727099999996</v>
      </c>
      <c r="D176" s="221">
        <v>5.9999999999999995E-4</v>
      </c>
      <c r="E176" s="26">
        <f t="shared" si="58"/>
        <v>54403.404107516639</v>
      </c>
      <c r="F176" s="111">
        <f t="shared" si="59"/>
        <v>54403</v>
      </c>
      <c r="G176" s="25">
        <f t="shared" si="60"/>
        <v>0.15725173999817343</v>
      </c>
      <c r="H176" s="26"/>
      <c r="I176" s="26"/>
      <c r="J176" s="27"/>
      <c r="K176" s="26">
        <f t="shared" si="61"/>
        <v>0.15725173999817343</v>
      </c>
      <c r="L176" s="26"/>
      <c r="M176" s="26"/>
      <c r="N176" s="26"/>
      <c r="O176" s="26">
        <f t="shared" si="62"/>
        <v>0.15725173999817343</v>
      </c>
      <c r="P176" s="28">
        <f t="shared" si="63"/>
        <v>0.13933881220629277</v>
      </c>
      <c r="Q176" s="29">
        <f t="shared" si="64"/>
        <v>44411.227099999996</v>
      </c>
      <c r="R176" s="26">
        <f t="shared" si="65"/>
        <v>3.2087298207713081E-4</v>
      </c>
      <c r="S176" s="26">
        <v>1</v>
      </c>
      <c r="T176" s="26">
        <f t="shared" si="66"/>
        <v>3.2087298207713081E-4</v>
      </c>
      <c r="U176" s="26"/>
      <c r="V176" s="26">
        <f t="shared" si="67"/>
        <v>1.7912927791880667E-2</v>
      </c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</row>
    <row r="177" spans="1:35" ht="12" customHeight="1">
      <c r="A177" s="219" t="s">
        <v>748</v>
      </c>
      <c r="B177" s="220" t="s">
        <v>101</v>
      </c>
      <c r="C177" s="222">
        <v>59462.412199999999</v>
      </c>
      <c r="D177" s="221">
        <v>1.9E-3</v>
      </c>
      <c r="E177" s="26">
        <f t="shared" si="58"/>
        <v>54487.398692201765</v>
      </c>
      <c r="F177" s="111">
        <f t="shared" si="59"/>
        <v>54487</v>
      </c>
      <c r="G177" s="25">
        <f t="shared" si="60"/>
        <v>0.15514445999724558</v>
      </c>
      <c r="H177" s="26"/>
      <c r="I177" s="26"/>
      <c r="J177" s="27"/>
      <c r="K177" s="26">
        <f t="shared" si="61"/>
        <v>0.15514445999724558</v>
      </c>
      <c r="L177" s="26"/>
      <c r="M177" s="26"/>
      <c r="N177" s="26"/>
      <c r="O177" s="26">
        <f t="shared" si="62"/>
        <v>0.15514445999724558</v>
      </c>
      <c r="P177" s="28">
        <f t="shared" si="63"/>
        <v>0.13977782121546523</v>
      </c>
      <c r="Q177" s="29">
        <f t="shared" si="64"/>
        <v>44443.912199999999</v>
      </c>
      <c r="R177" s="26">
        <f t="shared" si="65"/>
        <v>2.361335874497159E-4</v>
      </c>
      <c r="S177" s="26">
        <v>1</v>
      </c>
      <c r="T177" s="26">
        <f t="shared" si="66"/>
        <v>2.361335874497159E-4</v>
      </c>
      <c r="U177" s="26"/>
      <c r="V177" s="26">
        <f t="shared" si="67"/>
        <v>1.5366638781780351E-2</v>
      </c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</row>
    <row r="178" spans="1:35" ht="12" customHeight="1">
      <c r="A178" s="219" t="s">
        <v>748</v>
      </c>
      <c r="B178" s="220" t="s">
        <v>101</v>
      </c>
      <c r="C178" s="222">
        <v>59467.469700000001</v>
      </c>
      <c r="D178" s="221">
        <v>2.2000000000000001E-3</v>
      </c>
      <c r="E178" s="26">
        <f t="shared" si="58"/>
        <v>54500.395519870799</v>
      </c>
      <c r="F178" s="111">
        <f t="shared" si="59"/>
        <v>54500</v>
      </c>
      <c r="G178" s="25">
        <f t="shared" si="60"/>
        <v>0.15391000000090571</v>
      </c>
      <c r="H178" s="26"/>
      <c r="I178" s="26"/>
      <c r="J178" s="27"/>
      <c r="K178" s="26">
        <f t="shared" si="61"/>
        <v>0.15391000000090571</v>
      </c>
      <c r="L178" s="26"/>
      <c r="M178" s="26"/>
      <c r="N178" s="26"/>
      <c r="O178" s="26">
        <f t="shared" si="62"/>
        <v>0.15391000000090571</v>
      </c>
      <c r="P178" s="28">
        <f t="shared" si="63"/>
        <v>0.13984576670506607</v>
      </c>
      <c r="Q178" s="29">
        <f t="shared" si="64"/>
        <v>44448.969700000001</v>
      </c>
      <c r="R178" s="26">
        <f t="shared" si="65"/>
        <v>1.9780265819980433E-4</v>
      </c>
      <c r="S178" s="26">
        <v>1</v>
      </c>
      <c r="T178" s="26">
        <f t="shared" si="66"/>
        <v>1.9780265819980433E-4</v>
      </c>
      <c r="U178" s="26"/>
      <c r="V178" s="26">
        <f t="shared" si="67"/>
        <v>1.406423329583964E-2</v>
      </c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</row>
    <row r="179" spans="1:35" ht="12" customHeight="1">
      <c r="P179" s="14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</row>
    <row r="180" spans="1:35" ht="12" customHeight="1">
      <c r="P180" s="14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</row>
    <row r="181" spans="1:35" ht="12" customHeight="1">
      <c r="P181" s="14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</row>
    <row r="182" spans="1:35">
      <c r="P182" s="14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</row>
    <row r="183" spans="1:35">
      <c r="P183" s="14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</row>
    <row r="184" spans="1:35">
      <c r="P184" s="14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</row>
    <row r="185" spans="1:35">
      <c r="P185" s="14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</row>
    <row r="186" spans="1:35">
      <c r="P186" s="14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</row>
    <row r="187" spans="1:35">
      <c r="P187" s="14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</row>
    <row r="188" spans="1:35">
      <c r="P188" s="14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</row>
    <row r="189" spans="1:35">
      <c r="P189" s="14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</row>
    <row r="190" spans="1:35">
      <c r="P190" s="14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</row>
    <row r="191" spans="1:35">
      <c r="P191" s="14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</row>
    <row r="192" spans="1:35">
      <c r="P192" s="14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</row>
    <row r="193" spans="16:35">
      <c r="P193" s="14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</row>
    <row r="194" spans="16:35">
      <c r="P194" s="14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</row>
    <row r="195" spans="16:35">
      <c r="P195" s="14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</row>
    <row r="196" spans="16:35">
      <c r="P196" s="14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</row>
    <row r="197" spans="16:35">
      <c r="P197" s="14"/>
    </row>
    <row r="198" spans="16:35">
      <c r="P198" s="14"/>
    </row>
    <row r="199" spans="16:35">
      <c r="P199" s="14"/>
    </row>
    <row r="200" spans="16:35">
      <c r="P200" s="14"/>
    </row>
    <row r="201" spans="16:35">
      <c r="P201" s="14"/>
    </row>
    <row r="202" spans="16:35">
      <c r="P202" s="14"/>
    </row>
    <row r="203" spans="16:35">
      <c r="P203" s="14"/>
    </row>
    <row r="204" spans="16:35">
      <c r="P204" s="14"/>
    </row>
    <row r="205" spans="16:35">
      <c r="P205" s="14"/>
    </row>
    <row r="206" spans="16:35">
      <c r="P206" s="14"/>
    </row>
    <row r="207" spans="16:35">
      <c r="P207" s="14"/>
    </row>
    <row r="208" spans="16:35">
      <c r="P208" s="14"/>
    </row>
    <row r="209" spans="16:16">
      <c r="P209" s="14"/>
    </row>
    <row r="210" spans="16:16">
      <c r="P210" s="14"/>
    </row>
    <row r="211" spans="16:16">
      <c r="P211" s="14"/>
    </row>
    <row r="212" spans="16:16">
      <c r="P212" s="14"/>
    </row>
    <row r="213" spans="16:16">
      <c r="P213" s="14"/>
    </row>
    <row r="214" spans="16:16">
      <c r="P214" s="14"/>
    </row>
    <row r="215" spans="16:16">
      <c r="P215" s="14"/>
    </row>
    <row r="216" spans="16:16">
      <c r="P216" s="14"/>
    </row>
    <row r="217" spans="16:16">
      <c r="P217" s="14"/>
    </row>
    <row r="218" spans="16:16">
      <c r="P218" s="14"/>
    </row>
    <row r="219" spans="16:16">
      <c r="P219" s="14"/>
    </row>
    <row r="220" spans="16:16">
      <c r="P220" s="14"/>
    </row>
    <row r="221" spans="16:16">
      <c r="P221" s="14"/>
    </row>
    <row r="222" spans="16:16">
      <c r="P222" s="14"/>
    </row>
    <row r="223" spans="16:16">
      <c r="P223" s="14"/>
    </row>
    <row r="224" spans="16:16">
      <c r="P224" s="14"/>
    </row>
    <row r="225" spans="16:16">
      <c r="P225" s="14"/>
    </row>
    <row r="226" spans="16:16">
      <c r="P226" s="14"/>
    </row>
    <row r="227" spans="16:16">
      <c r="P227" s="14"/>
    </row>
    <row r="228" spans="16:16">
      <c r="P228" s="14"/>
    </row>
    <row r="229" spans="16:16">
      <c r="P229" s="14"/>
    </row>
    <row r="230" spans="16:16">
      <c r="P230" s="14"/>
    </row>
    <row r="231" spans="16:16">
      <c r="P231" s="14"/>
    </row>
    <row r="232" spans="16:16">
      <c r="P232" s="14"/>
    </row>
    <row r="233" spans="16:16">
      <c r="P233" s="14"/>
    </row>
    <row r="234" spans="16:16">
      <c r="P234" s="14"/>
    </row>
    <row r="235" spans="16:16">
      <c r="P235" s="14"/>
    </row>
    <row r="236" spans="16:16">
      <c r="P236" s="14"/>
    </row>
    <row r="237" spans="16:16">
      <c r="P237" s="14"/>
    </row>
    <row r="238" spans="16:16">
      <c r="P238" s="14"/>
    </row>
    <row r="239" spans="16:16">
      <c r="P239" s="14"/>
    </row>
    <row r="240" spans="16:16">
      <c r="P240" s="14"/>
    </row>
    <row r="241" spans="16:16">
      <c r="P241" s="14"/>
    </row>
    <row r="242" spans="16:16">
      <c r="P242" s="14"/>
    </row>
    <row r="243" spans="16:16">
      <c r="P243" s="14"/>
    </row>
    <row r="244" spans="16:16">
      <c r="P244" s="14"/>
    </row>
    <row r="245" spans="16:16">
      <c r="P245" s="14"/>
    </row>
    <row r="246" spans="16:16">
      <c r="P246" s="14"/>
    </row>
    <row r="247" spans="16:16">
      <c r="P247" s="14"/>
    </row>
    <row r="248" spans="16:16">
      <c r="P248" s="14"/>
    </row>
    <row r="249" spans="16:16">
      <c r="P249" s="14"/>
    </row>
    <row r="250" spans="16:16">
      <c r="P250" s="14"/>
    </row>
    <row r="251" spans="16:16">
      <c r="P251" s="14"/>
    </row>
    <row r="252" spans="16:16">
      <c r="P252" s="14"/>
    </row>
    <row r="253" spans="16:16">
      <c r="P253" s="14"/>
    </row>
    <row r="254" spans="16:16">
      <c r="P254" s="14"/>
    </row>
    <row r="255" spans="16:16">
      <c r="P255" s="14"/>
    </row>
    <row r="256" spans="16:16">
      <c r="P256" s="14"/>
    </row>
    <row r="257" spans="16:16">
      <c r="P257" s="14"/>
    </row>
    <row r="258" spans="16:16">
      <c r="P258" s="14"/>
    </row>
    <row r="259" spans="16:16">
      <c r="P259" s="14"/>
    </row>
    <row r="260" spans="16:16">
      <c r="P260" s="14"/>
    </row>
    <row r="261" spans="16:16">
      <c r="P261" s="14"/>
    </row>
    <row r="262" spans="16:16">
      <c r="P262" s="14"/>
    </row>
    <row r="263" spans="16:16">
      <c r="P263" s="14"/>
    </row>
    <row r="264" spans="16:16">
      <c r="P264" s="14"/>
    </row>
    <row r="265" spans="16:16">
      <c r="P265" s="14"/>
    </row>
    <row r="266" spans="16:16">
      <c r="P266" s="14"/>
    </row>
    <row r="267" spans="16:16">
      <c r="P267" s="14"/>
    </row>
    <row r="268" spans="16:16">
      <c r="P268" s="14"/>
    </row>
    <row r="269" spans="16:16">
      <c r="P269" s="14"/>
    </row>
    <row r="270" spans="16:16">
      <c r="P270" s="14"/>
    </row>
    <row r="271" spans="16:16">
      <c r="P271" s="14"/>
    </row>
    <row r="272" spans="16:16">
      <c r="P272" s="14"/>
    </row>
    <row r="273" spans="16:16">
      <c r="P273" s="14"/>
    </row>
    <row r="274" spans="16:16">
      <c r="P274" s="14"/>
    </row>
    <row r="275" spans="16:16">
      <c r="P275" s="14"/>
    </row>
    <row r="276" spans="16:16">
      <c r="P276" s="14"/>
    </row>
    <row r="277" spans="16:16">
      <c r="P277" s="14"/>
    </row>
    <row r="278" spans="16:16">
      <c r="P278" s="14"/>
    </row>
    <row r="279" spans="16:16">
      <c r="P279" s="14"/>
    </row>
    <row r="280" spans="16:16">
      <c r="P280" s="14"/>
    </row>
    <row r="281" spans="16:16">
      <c r="P281" s="14"/>
    </row>
    <row r="282" spans="16:16">
      <c r="P282" s="14"/>
    </row>
    <row r="283" spans="16:16">
      <c r="P283" s="14"/>
    </row>
    <row r="284" spans="16:16">
      <c r="P284" s="14"/>
    </row>
    <row r="285" spans="16:16">
      <c r="P285" s="14"/>
    </row>
    <row r="286" spans="16:16">
      <c r="P286" s="14"/>
    </row>
    <row r="287" spans="16:16">
      <c r="P287" s="14"/>
    </row>
    <row r="288" spans="16:16">
      <c r="P288" s="14"/>
    </row>
    <row r="289" spans="16:16">
      <c r="P289" s="14"/>
    </row>
    <row r="290" spans="16:16">
      <c r="P290" s="14"/>
    </row>
  </sheetData>
  <protectedRanges>
    <protectedRange sqref="A172:D173" name="Range1"/>
  </protectedRanges>
  <phoneticPr fontId="8" type="noConversion"/>
  <hyperlinks>
    <hyperlink ref="H64170" r:id="rId1" display="http://vsolj.cetus-net.org/bulletin.html" xr:uid="{00000000-0004-0000-0000-000000000000}"/>
    <hyperlink ref="H64163" r:id="rId2" display="https://www.aavso.org/ejaavso" xr:uid="{00000000-0004-0000-0000-000001000000}"/>
    <hyperlink ref="I64170" r:id="rId3" display="http://vsolj.cetus-net.org/bulletin.html" xr:uid="{00000000-0004-0000-0000-000002000000}"/>
    <hyperlink ref="AQ57821" r:id="rId4" display="http://cdsbib.u-strasbg.fr/cgi-bin/cdsbib?1990RMxAA..21..381G" xr:uid="{00000000-0004-0000-0000-000003000000}"/>
    <hyperlink ref="H64167" r:id="rId5" display="https://www.aavso.org/ejaavso" xr:uid="{00000000-0004-0000-0000-000004000000}"/>
    <hyperlink ref="AP5185" r:id="rId6" display="http://cdsbib.u-strasbg.fr/cgi-bin/cdsbib?1990RMxAA..21..381G" xr:uid="{00000000-0004-0000-0000-000005000000}"/>
    <hyperlink ref="AP5188" r:id="rId7" display="http://cdsbib.u-strasbg.fr/cgi-bin/cdsbib?1990RMxAA..21..381G" xr:uid="{00000000-0004-0000-0000-000006000000}"/>
    <hyperlink ref="AP5186" r:id="rId8" display="http://cdsbib.u-strasbg.fr/cgi-bin/cdsbib?1990RMxAA..21..381G" xr:uid="{00000000-0004-0000-0000-000007000000}"/>
    <hyperlink ref="AP5170" r:id="rId9" display="http://cdsbib.u-strasbg.fr/cgi-bin/cdsbib?1990RMxAA..21..381G" xr:uid="{00000000-0004-0000-0000-000008000000}"/>
    <hyperlink ref="AQ5399" r:id="rId10" display="http://cdsbib.u-strasbg.fr/cgi-bin/cdsbib?1990RMxAA..21..381G" xr:uid="{00000000-0004-0000-0000-000009000000}"/>
    <hyperlink ref="AQ5403" r:id="rId11" display="http://cdsbib.u-strasbg.fr/cgi-bin/cdsbib?1990RMxAA..21..381G" xr:uid="{00000000-0004-0000-0000-00000A000000}"/>
    <hyperlink ref="AQ65083" r:id="rId12" display="http://cdsbib.u-strasbg.fr/cgi-bin/cdsbib?1990RMxAA..21..381G" xr:uid="{00000000-0004-0000-0000-00000B000000}"/>
    <hyperlink ref="I2291" r:id="rId13" display="http://vsolj.cetus-net.org/bulletin.html" xr:uid="{00000000-0004-0000-0000-00000C000000}"/>
    <hyperlink ref="H2291" r:id="rId14" display="http://vsolj.cetus-net.org/bulletin.html" xr:uid="{00000000-0004-0000-0000-00000D000000}"/>
    <hyperlink ref="AQ208" r:id="rId15" display="http://cdsbib.u-strasbg.fr/cgi-bin/cdsbib?1990RMxAA..21..381G" xr:uid="{00000000-0004-0000-0000-00000E000000}"/>
    <hyperlink ref="AQ207" r:id="rId16" display="http://cdsbib.u-strasbg.fr/cgi-bin/cdsbib?1990RMxAA..21..381G" xr:uid="{00000000-0004-0000-0000-00000F000000}"/>
    <hyperlink ref="AP3461" r:id="rId17" display="http://cdsbib.u-strasbg.fr/cgi-bin/cdsbib?1990RMxAA..21..381G" xr:uid="{00000000-0004-0000-0000-000010000000}"/>
    <hyperlink ref="AP3479" r:id="rId18" display="http://cdsbib.u-strasbg.fr/cgi-bin/cdsbib?1990RMxAA..21..381G" xr:uid="{00000000-0004-0000-0000-000011000000}"/>
    <hyperlink ref="AP3480" r:id="rId19" display="http://cdsbib.u-strasbg.fr/cgi-bin/cdsbib?1990RMxAA..21..381G" xr:uid="{00000000-0004-0000-0000-000012000000}"/>
    <hyperlink ref="AP3476" r:id="rId20" display="http://cdsbib.u-strasbg.fr/cgi-bin/cdsbib?1990RMxAA..21..381G" xr:uid="{00000000-0004-0000-0000-000013000000}"/>
  </hyperlinks>
  <pageMargins left="0.75" right="0.75" top="1" bottom="1" header="0.5" footer="0.5"/>
  <pageSetup orientation="portrait" verticalDpi="0" r:id="rId21"/>
  <headerFooter alignWithMargins="0"/>
  <drawing r:id="rId2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769"/>
  <sheetViews>
    <sheetView topLeftCell="A73" workbookViewId="0">
      <selection activeCell="A81" sqref="A81:D122"/>
    </sheetView>
  </sheetViews>
  <sheetFormatPr defaultRowHeight="12.75"/>
  <cols>
    <col min="1" max="1" width="19.7109375" style="24" customWidth="1"/>
    <col min="2" max="2" width="4.42578125" style="32" customWidth="1"/>
    <col min="3" max="3" width="12.7109375" style="24" customWidth="1"/>
    <col min="4" max="4" width="5.42578125" style="32" customWidth="1"/>
    <col min="5" max="5" width="14.85546875" style="32" customWidth="1"/>
    <col min="6" max="6" width="9.140625" style="32"/>
    <col min="7" max="7" width="12" style="32" customWidth="1"/>
    <col min="8" max="8" width="14.140625" style="24" customWidth="1"/>
    <col min="9" max="9" width="22.5703125" style="32" customWidth="1"/>
    <col min="10" max="10" width="25.140625" style="32" customWidth="1"/>
    <col min="11" max="11" width="15.7109375" style="32" customWidth="1"/>
    <col min="12" max="12" width="14.140625" style="32" customWidth="1"/>
    <col min="13" max="13" width="9.5703125" style="32" customWidth="1"/>
    <col min="14" max="14" width="14.140625" style="32" customWidth="1"/>
    <col min="15" max="15" width="23.42578125" style="32" customWidth="1"/>
    <col min="16" max="16" width="16.5703125" style="32" customWidth="1"/>
    <col min="17" max="17" width="41" style="32" customWidth="1"/>
    <col min="18" max="16384" width="9.140625" style="32"/>
  </cols>
  <sheetData>
    <row r="1" spans="1:16" ht="15.75">
      <c r="A1" s="116" t="s">
        <v>232</v>
      </c>
      <c r="I1" s="117" t="s">
        <v>136</v>
      </c>
      <c r="J1" s="118" t="s">
        <v>233</v>
      </c>
    </row>
    <row r="2" spans="1:16">
      <c r="I2" s="119" t="s">
        <v>147</v>
      </c>
      <c r="J2" s="120" t="s">
        <v>234</v>
      </c>
    </row>
    <row r="3" spans="1:16">
      <c r="A3" s="121" t="s">
        <v>235</v>
      </c>
      <c r="I3" s="119" t="s">
        <v>151</v>
      </c>
      <c r="J3" s="120" t="s">
        <v>218</v>
      </c>
    </row>
    <row r="4" spans="1:16">
      <c r="I4" s="119" t="s">
        <v>164</v>
      </c>
      <c r="J4" s="120" t="s">
        <v>218</v>
      </c>
    </row>
    <row r="5" spans="1:16" ht="13.5" thickBot="1">
      <c r="I5" s="122" t="s">
        <v>121</v>
      </c>
      <c r="J5" s="123" t="s">
        <v>217</v>
      </c>
    </row>
    <row r="10" spans="1:16" ht="13.5" thickBot="1"/>
    <row r="11" spans="1:16" ht="12.75" customHeight="1" thickBot="1">
      <c r="A11" s="24" t="str">
        <f t="shared" ref="A11:A42" si="0">P11</f>
        <v> RIA 8.232 </v>
      </c>
      <c r="B11" s="3" t="str">
        <f t="shared" ref="B11:B42" si="1">IF(H11=INT(H11),"I","II")</f>
        <v>II</v>
      </c>
      <c r="C11" s="24">
        <f t="shared" ref="C11:C42" si="2">1*G11</f>
        <v>32879.404999999999</v>
      </c>
      <c r="D11" s="32" t="str">
        <f t="shared" ref="D11:D42" si="3">VLOOKUP(F11,I$1:J$5,2,FALSE)</f>
        <v>vis</v>
      </c>
      <c r="E11" s="124">
        <f>VLOOKUP(C11,'Active 1'!C$21:E$951,3,FALSE)</f>
        <v>-13825.950492764152</v>
      </c>
      <c r="F11" s="3" t="s">
        <v>121</v>
      </c>
      <c r="G11" s="32" t="str">
        <f t="shared" ref="G11:G42" si="4">MID(I11,3,LEN(I11)-3)</f>
        <v>32879.405</v>
      </c>
      <c r="H11" s="24">
        <f t="shared" ref="H11:H42" si="5">1*K11</f>
        <v>-13825.5</v>
      </c>
      <c r="I11" s="125" t="s">
        <v>249</v>
      </c>
      <c r="J11" s="126" t="s">
        <v>250</v>
      </c>
      <c r="K11" s="125">
        <v>-13825.5</v>
      </c>
      <c r="L11" s="125" t="s">
        <v>251</v>
      </c>
      <c r="M11" s="126" t="s">
        <v>236</v>
      </c>
      <c r="N11" s="126"/>
      <c r="O11" s="127" t="s">
        <v>252</v>
      </c>
      <c r="P11" s="127" t="s">
        <v>253</v>
      </c>
    </row>
    <row r="12" spans="1:16" ht="12.75" customHeight="1" thickBot="1">
      <c r="A12" s="24" t="str">
        <f t="shared" si="0"/>
        <v> RIA 8.232 </v>
      </c>
      <c r="B12" s="3" t="str">
        <f t="shared" si="1"/>
        <v>II</v>
      </c>
      <c r="C12" s="24">
        <f t="shared" si="2"/>
        <v>33204.324000000001</v>
      </c>
      <c r="D12" s="32" t="str">
        <f t="shared" si="3"/>
        <v>vis</v>
      </c>
      <c r="E12" s="124">
        <f>VLOOKUP(C12,'Active 1'!C$21:E$951,3,FALSE)</f>
        <v>-12990.969524025972</v>
      </c>
      <c r="F12" s="3" t="s">
        <v>121</v>
      </c>
      <c r="G12" s="32" t="str">
        <f t="shared" si="4"/>
        <v>33204.324</v>
      </c>
      <c r="H12" s="24">
        <f t="shared" si="5"/>
        <v>-12990.5</v>
      </c>
      <c r="I12" s="125" t="s">
        <v>254</v>
      </c>
      <c r="J12" s="126" t="s">
        <v>255</v>
      </c>
      <c r="K12" s="125">
        <v>-12990.5</v>
      </c>
      <c r="L12" s="125" t="s">
        <v>256</v>
      </c>
      <c r="M12" s="126" t="s">
        <v>236</v>
      </c>
      <c r="N12" s="126"/>
      <c r="O12" s="127" t="s">
        <v>252</v>
      </c>
      <c r="P12" s="127" t="s">
        <v>253</v>
      </c>
    </row>
    <row r="13" spans="1:16" ht="12.75" customHeight="1" thickBot="1">
      <c r="A13" s="24" t="str">
        <f t="shared" si="0"/>
        <v> RIA 8.232 </v>
      </c>
      <c r="B13" s="3" t="str">
        <f t="shared" si="1"/>
        <v>II</v>
      </c>
      <c r="C13" s="24">
        <f t="shared" si="2"/>
        <v>34705.213000000003</v>
      </c>
      <c r="D13" s="32" t="str">
        <f t="shared" si="3"/>
        <v>vis</v>
      </c>
      <c r="E13" s="124">
        <f>VLOOKUP(C13,'Active 1'!C$21:E$951,3,FALSE)</f>
        <v>-9133.9659287038248</v>
      </c>
      <c r="F13" s="3" t="s">
        <v>121</v>
      </c>
      <c r="G13" s="32" t="str">
        <f t="shared" si="4"/>
        <v>34705.213</v>
      </c>
      <c r="H13" s="24">
        <f t="shared" si="5"/>
        <v>-9133.5</v>
      </c>
      <c r="I13" s="125" t="s">
        <v>260</v>
      </c>
      <c r="J13" s="126" t="s">
        <v>261</v>
      </c>
      <c r="K13" s="125">
        <v>-9133.5</v>
      </c>
      <c r="L13" s="125" t="s">
        <v>262</v>
      </c>
      <c r="M13" s="126" t="s">
        <v>236</v>
      </c>
      <c r="N13" s="126"/>
      <c r="O13" s="127" t="s">
        <v>252</v>
      </c>
      <c r="P13" s="127" t="s">
        <v>253</v>
      </c>
    </row>
    <row r="14" spans="1:16" ht="12.75" customHeight="1" thickBot="1">
      <c r="A14" s="24" t="str">
        <f t="shared" si="0"/>
        <v> MSAI 37.263 </v>
      </c>
      <c r="B14" s="3" t="str">
        <f t="shared" si="1"/>
        <v>II</v>
      </c>
      <c r="C14" s="24">
        <f t="shared" si="2"/>
        <v>37606.355000000003</v>
      </c>
      <c r="D14" s="32" t="str">
        <f t="shared" si="3"/>
        <v>vis</v>
      </c>
      <c r="E14" s="124">
        <f>VLOOKUP(C14,'Active 1'!C$21:E$951,3,FALSE)</f>
        <v>-1678.5744077185548</v>
      </c>
      <c r="F14" s="3" t="s">
        <v>121</v>
      </c>
      <c r="G14" s="32" t="str">
        <f t="shared" si="4"/>
        <v>37606.355</v>
      </c>
      <c r="H14" s="24">
        <f t="shared" si="5"/>
        <v>-1678.5</v>
      </c>
      <c r="I14" s="125" t="s">
        <v>265</v>
      </c>
      <c r="J14" s="126" t="s">
        <v>266</v>
      </c>
      <c r="K14" s="125">
        <v>-1678.5</v>
      </c>
      <c r="L14" s="125" t="s">
        <v>267</v>
      </c>
      <c r="M14" s="126" t="s">
        <v>243</v>
      </c>
      <c r="N14" s="126"/>
      <c r="O14" s="127" t="s">
        <v>268</v>
      </c>
      <c r="P14" s="127" t="s">
        <v>269</v>
      </c>
    </row>
    <row r="15" spans="1:16" ht="12.75" customHeight="1" thickBot="1">
      <c r="A15" s="24" t="str">
        <f t="shared" si="0"/>
        <v> MSAI 37.263 </v>
      </c>
      <c r="B15" s="3" t="str">
        <f t="shared" si="1"/>
        <v>I</v>
      </c>
      <c r="C15" s="24">
        <f t="shared" si="2"/>
        <v>37854.464</v>
      </c>
      <c r="D15" s="32" t="str">
        <f t="shared" si="3"/>
        <v>vis</v>
      </c>
      <c r="E15" s="124">
        <f>VLOOKUP(C15,'Active 1'!C$21:E$951,3,FALSE)</f>
        <v>-1040.980751537606</v>
      </c>
      <c r="F15" s="3" t="s">
        <v>121</v>
      </c>
      <c r="G15" s="32" t="str">
        <f t="shared" si="4"/>
        <v>37854.464</v>
      </c>
      <c r="H15" s="24">
        <f t="shared" si="5"/>
        <v>-1041</v>
      </c>
      <c r="I15" s="125" t="s">
        <v>270</v>
      </c>
      <c r="J15" s="126" t="s">
        <v>271</v>
      </c>
      <c r="K15" s="125">
        <v>-1041</v>
      </c>
      <c r="L15" s="125" t="s">
        <v>272</v>
      </c>
      <c r="M15" s="126" t="s">
        <v>243</v>
      </c>
      <c r="N15" s="126"/>
      <c r="O15" s="127" t="s">
        <v>268</v>
      </c>
      <c r="P15" s="127" t="s">
        <v>269</v>
      </c>
    </row>
    <row r="16" spans="1:16" ht="12.75" customHeight="1" thickBot="1">
      <c r="A16" s="24" t="str">
        <f t="shared" si="0"/>
        <v> MSAI 37.263 </v>
      </c>
      <c r="B16" s="3" t="str">
        <f t="shared" si="1"/>
        <v>I</v>
      </c>
      <c r="C16" s="24">
        <f t="shared" si="2"/>
        <v>37900.358999999997</v>
      </c>
      <c r="D16" s="32" t="str">
        <f t="shared" si="3"/>
        <v>vis</v>
      </c>
      <c r="E16" s="124">
        <f>VLOOKUP(C16,'Active 1'!C$21:E$951,3,FALSE)</f>
        <v>-923.03919822667024</v>
      </c>
      <c r="F16" s="3" t="s">
        <v>121</v>
      </c>
      <c r="G16" s="32" t="str">
        <f t="shared" si="4"/>
        <v>37900.359</v>
      </c>
      <c r="H16" s="24">
        <f t="shared" si="5"/>
        <v>-923</v>
      </c>
      <c r="I16" s="125" t="s">
        <v>273</v>
      </c>
      <c r="J16" s="126" t="s">
        <v>274</v>
      </c>
      <c r="K16" s="125">
        <v>-923</v>
      </c>
      <c r="L16" s="125" t="s">
        <v>275</v>
      </c>
      <c r="M16" s="126" t="s">
        <v>243</v>
      </c>
      <c r="N16" s="126"/>
      <c r="O16" s="127" t="s">
        <v>268</v>
      </c>
      <c r="P16" s="127" t="s">
        <v>269</v>
      </c>
    </row>
    <row r="17" spans="1:16" ht="12.75" customHeight="1" thickBot="1">
      <c r="A17" s="24" t="str">
        <f t="shared" si="0"/>
        <v> BBS 24 </v>
      </c>
      <c r="B17" s="3" t="str">
        <f t="shared" si="1"/>
        <v>I</v>
      </c>
      <c r="C17" s="24">
        <f t="shared" si="2"/>
        <v>42716.315000000002</v>
      </c>
      <c r="D17" s="32" t="str">
        <f t="shared" si="3"/>
        <v>vis</v>
      </c>
      <c r="E17" s="124">
        <f>VLOOKUP(C17,'Active 1'!C$21:E$951,3,FALSE)</f>
        <v>11453.065634917719</v>
      </c>
      <c r="F17" s="3" t="s">
        <v>121</v>
      </c>
      <c r="G17" s="32" t="str">
        <f t="shared" si="4"/>
        <v>42716.315</v>
      </c>
      <c r="H17" s="24">
        <f t="shared" si="5"/>
        <v>11451</v>
      </c>
      <c r="I17" s="125" t="s">
        <v>337</v>
      </c>
      <c r="J17" s="126" t="s">
        <v>338</v>
      </c>
      <c r="K17" s="125">
        <v>11451</v>
      </c>
      <c r="L17" s="125" t="s">
        <v>339</v>
      </c>
      <c r="M17" s="126" t="s">
        <v>340</v>
      </c>
      <c r="N17" s="126"/>
      <c r="O17" s="127" t="s">
        <v>341</v>
      </c>
      <c r="P17" s="127" t="s">
        <v>342</v>
      </c>
    </row>
    <row r="18" spans="1:16" ht="12.75" customHeight="1" thickBot="1">
      <c r="A18" s="24" t="str">
        <f t="shared" si="0"/>
        <v> BBS 25 </v>
      </c>
      <c r="B18" s="3" t="str">
        <f t="shared" si="1"/>
        <v>I</v>
      </c>
      <c r="C18" s="24">
        <f t="shared" si="2"/>
        <v>42774.28</v>
      </c>
      <c r="D18" s="32" t="str">
        <f t="shared" si="3"/>
        <v>vis</v>
      </c>
      <c r="E18" s="124">
        <f>VLOOKUP(C18,'Active 1'!C$21:E$951,3,FALSE)</f>
        <v>11602.024827371548</v>
      </c>
      <c r="F18" s="3" t="s">
        <v>121</v>
      </c>
      <c r="G18" s="32" t="str">
        <f t="shared" si="4"/>
        <v>42774.280</v>
      </c>
      <c r="H18" s="24">
        <f t="shared" si="5"/>
        <v>11600</v>
      </c>
      <c r="I18" s="125" t="s">
        <v>343</v>
      </c>
      <c r="J18" s="126" t="s">
        <v>344</v>
      </c>
      <c r="K18" s="125">
        <v>11600</v>
      </c>
      <c r="L18" s="125" t="s">
        <v>345</v>
      </c>
      <c r="M18" s="126" t="s">
        <v>340</v>
      </c>
      <c r="N18" s="126"/>
      <c r="O18" s="127" t="s">
        <v>341</v>
      </c>
      <c r="P18" s="127" t="s">
        <v>346</v>
      </c>
    </row>
    <row r="19" spans="1:16" ht="12.75" customHeight="1" thickBot="1">
      <c r="A19" s="24" t="str">
        <f t="shared" si="0"/>
        <v> BBS 30 </v>
      </c>
      <c r="B19" s="3" t="str">
        <f t="shared" si="1"/>
        <v>II</v>
      </c>
      <c r="C19" s="24">
        <f t="shared" si="2"/>
        <v>43044.589</v>
      </c>
      <c r="D19" s="32" t="str">
        <f t="shared" si="3"/>
        <v>vis</v>
      </c>
      <c r="E19" s="124">
        <f>VLOOKUP(C19,'Active 1'!C$21:E$951,3,FALSE)</f>
        <v>12296.668325223778</v>
      </c>
      <c r="F19" s="3" t="s">
        <v>121</v>
      </c>
      <c r="G19" s="32" t="str">
        <f t="shared" si="4"/>
        <v>43044.589</v>
      </c>
      <c r="H19" s="24">
        <f t="shared" si="5"/>
        <v>12294.5</v>
      </c>
      <c r="I19" s="125" t="s">
        <v>347</v>
      </c>
      <c r="J19" s="126" t="s">
        <v>348</v>
      </c>
      <c r="K19" s="125">
        <v>12294.5</v>
      </c>
      <c r="L19" s="125" t="s">
        <v>349</v>
      </c>
      <c r="M19" s="126" t="s">
        <v>340</v>
      </c>
      <c r="N19" s="126"/>
      <c r="O19" s="127" t="s">
        <v>341</v>
      </c>
      <c r="P19" s="127" t="s">
        <v>350</v>
      </c>
    </row>
    <row r="20" spans="1:16" ht="12.75" customHeight="1" thickBot="1">
      <c r="A20" s="24" t="str">
        <f t="shared" si="0"/>
        <v>BAVM 91 </v>
      </c>
      <c r="B20" s="3" t="str">
        <f t="shared" si="1"/>
        <v>II</v>
      </c>
      <c r="C20" s="24">
        <f t="shared" si="2"/>
        <v>49935.526400000002</v>
      </c>
      <c r="D20" s="32" t="str">
        <f t="shared" si="3"/>
        <v>vis</v>
      </c>
      <c r="E20" s="124">
        <f>VLOOKUP(C20,'Active 1'!C$21:E$951,3,FALSE)</f>
        <v>30005.086687234427</v>
      </c>
      <c r="F20" s="3" t="s">
        <v>121</v>
      </c>
      <c r="G20" s="32" t="str">
        <f t="shared" si="4"/>
        <v>49935.5264</v>
      </c>
      <c r="H20" s="24">
        <f t="shared" si="5"/>
        <v>30000.5</v>
      </c>
      <c r="I20" s="125" t="s">
        <v>364</v>
      </c>
      <c r="J20" s="126" t="s">
        <v>365</v>
      </c>
      <c r="K20" s="125">
        <v>30000.5</v>
      </c>
      <c r="L20" s="125" t="s">
        <v>366</v>
      </c>
      <c r="M20" s="126" t="s">
        <v>279</v>
      </c>
      <c r="N20" s="126" t="s">
        <v>359</v>
      </c>
      <c r="O20" s="127" t="s">
        <v>360</v>
      </c>
      <c r="P20" s="128" t="s">
        <v>367</v>
      </c>
    </row>
    <row r="21" spans="1:16" ht="12.75" customHeight="1" thickBot="1">
      <c r="A21" s="24" t="str">
        <f t="shared" si="0"/>
        <v> BBS 116 </v>
      </c>
      <c r="B21" s="3" t="str">
        <f t="shared" si="1"/>
        <v>I</v>
      </c>
      <c r="C21" s="24">
        <f t="shared" si="2"/>
        <v>50747.457999999999</v>
      </c>
      <c r="D21" s="32" t="str">
        <f t="shared" si="3"/>
        <v>vis</v>
      </c>
      <c r="E21" s="124">
        <f>VLOOKUP(C21,'Active 1'!C$21:E$951,3,FALSE)</f>
        <v>32091.598814617362</v>
      </c>
      <c r="F21" s="3" t="s">
        <v>121</v>
      </c>
      <c r="G21" s="32" t="str">
        <f t="shared" si="4"/>
        <v>50747.458</v>
      </c>
      <c r="H21" s="24">
        <f t="shared" si="5"/>
        <v>32087</v>
      </c>
      <c r="I21" s="125" t="s">
        <v>373</v>
      </c>
      <c r="J21" s="126" t="s">
        <v>374</v>
      </c>
      <c r="K21" s="125">
        <v>32087</v>
      </c>
      <c r="L21" s="125" t="s">
        <v>375</v>
      </c>
      <c r="M21" s="126" t="s">
        <v>279</v>
      </c>
      <c r="N21" s="126" t="s">
        <v>280</v>
      </c>
      <c r="O21" s="127" t="s">
        <v>376</v>
      </c>
      <c r="P21" s="127" t="s">
        <v>377</v>
      </c>
    </row>
    <row r="22" spans="1:16" ht="12.75" customHeight="1" thickBot="1">
      <c r="A22" s="24" t="str">
        <f t="shared" si="0"/>
        <v>BAVM 158 </v>
      </c>
      <c r="B22" s="3" t="str">
        <f t="shared" si="1"/>
        <v>II</v>
      </c>
      <c r="C22" s="24">
        <f t="shared" si="2"/>
        <v>51385.447</v>
      </c>
      <c r="D22" s="32" t="str">
        <f t="shared" si="3"/>
        <v>vis</v>
      </c>
      <c r="E22" s="124">
        <f>VLOOKUP(C22,'Active 1'!C$21:E$951,3,FALSE)</f>
        <v>33731.111041554854</v>
      </c>
      <c r="F22" s="3" t="s">
        <v>121</v>
      </c>
      <c r="G22" s="32" t="str">
        <f t="shared" si="4"/>
        <v>51385.4470</v>
      </c>
      <c r="H22" s="24">
        <f t="shared" si="5"/>
        <v>33726.5</v>
      </c>
      <c r="I22" s="125" t="s">
        <v>378</v>
      </c>
      <c r="J22" s="126" t="s">
        <v>379</v>
      </c>
      <c r="K22" s="125">
        <v>33726.5</v>
      </c>
      <c r="L22" s="125" t="s">
        <v>380</v>
      </c>
      <c r="M22" s="126" t="s">
        <v>279</v>
      </c>
      <c r="N22" s="126" t="s">
        <v>359</v>
      </c>
      <c r="O22" s="127" t="s">
        <v>360</v>
      </c>
      <c r="P22" s="128" t="s">
        <v>381</v>
      </c>
    </row>
    <row r="23" spans="1:16" ht="12.75" customHeight="1" thickBot="1">
      <c r="A23" s="24" t="str">
        <f t="shared" si="0"/>
        <v>BAVM 158 </v>
      </c>
      <c r="B23" s="3" t="str">
        <f t="shared" si="1"/>
        <v>II</v>
      </c>
      <c r="C23" s="24">
        <f t="shared" si="2"/>
        <v>51780.419300000001</v>
      </c>
      <c r="D23" s="32" t="str">
        <f t="shared" si="3"/>
        <v>vis</v>
      </c>
      <c r="E23" s="124">
        <f>VLOOKUP(C23,'Active 1'!C$21:E$951,3,FALSE)</f>
        <v>34746.115869461952</v>
      </c>
      <c r="F23" s="3" t="s">
        <v>121</v>
      </c>
      <c r="G23" s="32" t="str">
        <f t="shared" si="4"/>
        <v>51780.4193</v>
      </c>
      <c r="H23" s="24">
        <f t="shared" si="5"/>
        <v>34741.5</v>
      </c>
      <c r="I23" s="125" t="s">
        <v>387</v>
      </c>
      <c r="J23" s="126" t="s">
        <v>388</v>
      </c>
      <c r="K23" s="125">
        <v>34741.5</v>
      </c>
      <c r="L23" s="125" t="s">
        <v>389</v>
      </c>
      <c r="M23" s="126" t="s">
        <v>279</v>
      </c>
      <c r="N23" s="126" t="s">
        <v>359</v>
      </c>
      <c r="O23" s="127" t="s">
        <v>390</v>
      </c>
      <c r="P23" s="128" t="s">
        <v>381</v>
      </c>
    </row>
    <row r="24" spans="1:16" ht="12.75" customHeight="1" thickBot="1">
      <c r="A24" s="24" t="str">
        <f t="shared" si="0"/>
        <v>BAVM 158 </v>
      </c>
      <c r="B24" s="3" t="str">
        <f t="shared" si="1"/>
        <v>II</v>
      </c>
      <c r="C24" s="24">
        <f t="shared" si="2"/>
        <v>51926.345699999998</v>
      </c>
      <c r="D24" s="32" t="str">
        <f t="shared" si="3"/>
        <v>vis</v>
      </c>
      <c r="E24" s="124">
        <f>VLOOKUP(C24,'Active 1'!C$21:E$951,3,FALSE)</f>
        <v>35121.119383680794</v>
      </c>
      <c r="F24" s="3" t="s">
        <v>121</v>
      </c>
      <c r="G24" s="32" t="str">
        <f t="shared" si="4"/>
        <v>51926.3457</v>
      </c>
      <c r="H24" s="24">
        <f t="shared" si="5"/>
        <v>35116.5</v>
      </c>
      <c r="I24" s="125" t="s">
        <v>391</v>
      </c>
      <c r="J24" s="126" t="s">
        <v>392</v>
      </c>
      <c r="K24" s="125">
        <v>35116.5</v>
      </c>
      <c r="L24" s="125" t="s">
        <v>393</v>
      </c>
      <c r="M24" s="126" t="s">
        <v>279</v>
      </c>
      <c r="N24" s="126" t="s">
        <v>359</v>
      </c>
      <c r="O24" s="127" t="s">
        <v>360</v>
      </c>
      <c r="P24" s="128" t="s">
        <v>381</v>
      </c>
    </row>
    <row r="25" spans="1:16" ht="12.75" customHeight="1" thickBot="1">
      <c r="A25" s="24" t="str">
        <f t="shared" si="0"/>
        <v>BAVM 158 </v>
      </c>
      <c r="B25" s="3" t="str">
        <f t="shared" si="1"/>
        <v>I</v>
      </c>
      <c r="C25" s="24">
        <f t="shared" si="2"/>
        <v>52146.401700000002</v>
      </c>
      <c r="D25" s="32" t="str">
        <f t="shared" si="3"/>
        <v>vis</v>
      </c>
      <c r="E25" s="124">
        <f>VLOOKUP(C25,'Active 1'!C$21:E$951,3,FALSE)</f>
        <v>35686.622084528237</v>
      </c>
      <c r="F25" s="3" t="s">
        <v>121</v>
      </c>
      <c r="G25" s="32" t="str">
        <f t="shared" si="4"/>
        <v>52146.4017</v>
      </c>
      <c r="H25" s="24">
        <f t="shared" si="5"/>
        <v>35682</v>
      </c>
      <c r="I25" s="125" t="s">
        <v>394</v>
      </c>
      <c r="J25" s="126" t="s">
        <v>395</v>
      </c>
      <c r="K25" s="125">
        <v>35682</v>
      </c>
      <c r="L25" s="125" t="s">
        <v>396</v>
      </c>
      <c r="M25" s="126" t="s">
        <v>279</v>
      </c>
      <c r="N25" s="126" t="s">
        <v>359</v>
      </c>
      <c r="O25" s="127" t="s">
        <v>360</v>
      </c>
      <c r="P25" s="128" t="s">
        <v>381</v>
      </c>
    </row>
    <row r="26" spans="1:16" ht="12.75" customHeight="1" thickBot="1">
      <c r="A26" s="24" t="str">
        <f t="shared" si="0"/>
        <v>BAVM 158 </v>
      </c>
      <c r="B26" s="3" t="str">
        <f t="shared" si="1"/>
        <v>II</v>
      </c>
      <c r="C26" s="24">
        <f t="shared" si="2"/>
        <v>52146.593999999997</v>
      </c>
      <c r="D26" s="32" t="str">
        <f t="shared" si="3"/>
        <v>vis</v>
      </c>
      <c r="E26" s="124">
        <f>VLOOKUP(C26,'Active 1'!C$21:E$951,3,FALSE)</f>
        <v>35687.116259508111</v>
      </c>
      <c r="F26" s="3" t="s">
        <v>121</v>
      </c>
      <c r="G26" s="32" t="str">
        <f t="shared" si="4"/>
        <v>52146.594</v>
      </c>
      <c r="H26" s="24">
        <f t="shared" si="5"/>
        <v>35682.5</v>
      </c>
      <c r="I26" s="125" t="s">
        <v>397</v>
      </c>
      <c r="J26" s="126" t="s">
        <v>398</v>
      </c>
      <c r="K26" s="125">
        <v>35682.5</v>
      </c>
      <c r="L26" s="125" t="s">
        <v>399</v>
      </c>
      <c r="M26" s="126" t="s">
        <v>279</v>
      </c>
      <c r="N26" s="126" t="s">
        <v>359</v>
      </c>
      <c r="O26" s="127" t="s">
        <v>360</v>
      </c>
      <c r="P26" s="128" t="s">
        <v>381</v>
      </c>
    </row>
    <row r="27" spans="1:16" ht="12.75" customHeight="1" thickBot="1">
      <c r="A27" s="24" t="str">
        <f t="shared" si="0"/>
        <v>BAVM 158 </v>
      </c>
      <c r="B27" s="3" t="str">
        <f t="shared" si="1"/>
        <v>II</v>
      </c>
      <c r="C27" s="24">
        <f t="shared" si="2"/>
        <v>52148.5412</v>
      </c>
      <c r="D27" s="32" t="str">
        <f t="shared" si="3"/>
        <v>vis</v>
      </c>
      <c r="E27" s="124">
        <f>VLOOKUP(C27,'Active 1'!C$21:E$951,3,FALSE)</f>
        <v>35692.120198773984</v>
      </c>
      <c r="F27" s="3" t="s">
        <v>121</v>
      </c>
      <c r="G27" s="32" t="str">
        <f t="shared" si="4"/>
        <v>52148.5412</v>
      </c>
      <c r="H27" s="24">
        <f t="shared" si="5"/>
        <v>35687.5</v>
      </c>
      <c r="I27" s="125" t="s">
        <v>400</v>
      </c>
      <c r="J27" s="126" t="s">
        <v>401</v>
      </c>
      <c r="K27" s="125">
        <v>35687.5</v>
      </c>
      <c r="L27" s="125" t="s">
        <v>402</v>
      </c>
      <c r="M27" s="126" t="s">
        <v>279</v>
      </c>
      <c r="N27" s="126" t="s">
        <v>359</v>
      </c>
      <c r="O27" s="127" t="s">
        <v>360</v>
      </c>
      <c r="P27" s="128" t="s">
        <v>381</v>
      </c>
    </row>
    <row r="28" spans="1:16" ht="12.75" customHeight="1" thickBot="1">
      <c r="A28" s="24" t="str">
        <f t="shared" si="0"/>
        <v>BAVM 158 </v>
      </c>
      <c r="B28" s="3" t="str">
        <f t="shared" si="1"/>
        <v>II</v>
      </c>
      <c r="C28" s="24">
        <f t="shared" si="2"/>
        <v>52150.485699999997</v>
      </c>
      <c r="D28" s="32" t="str">
        <f t="shared" si="3"/>
        <v>vis</v>
      </c>
      <c r="E28" s="124">
        <f>VLOOKUP(C28,'Active 1'!C$21:E$951,3,FALSE)</f>
        <v>35697.117199545588</v>
      </c>
      <c r="F28" s="3" t="s">
        <v>121</v>
      </c>
      <c r="G28" s="32" t="str">
        <f t="shared" si="4"/>
        <v>52150.4857</v>
      </c>
      <c r="H28" s="24">
        <f t="shared" si="5"/>
        <v>35692.5</v>
      </c>
      <c r="I28" s="125" t="s">
        <v>403</v>
      </c>
      <c r="J28" s="126" t="s">
        <v>404</v>
      </c>
      <c r="K28" s="125">
        <v>35692.5</v>
      </c>
      <c r="L28" s="125" t="s">
        <v>405</v>
      </c>
      <c r="M28" s="126" t="s">
        <v>279</v>
      </c>
      <c r="N28" s="126" t="s">
        <v>359</v>
      </c>
      <c r="O28" s="127" t="s">
        <v>360</v>
      </c>
      <c r="P28" s="128" t="s">
        <v>381</v>
      </c>
    </row>
    <row r="29" spans="1:16" ht="12.75" customHeight="1" thickBot="1">
      <c r="A29" s="24" t="str">
        <f t="shared" si="0"/>
        <v>BAVM 158 </v>
      </c>
      <c r="B29" s="3" t="str">
        <f t="shared" si="1"/>
        <v>I</v>
      </c>
      <c r="C29" s="24">
        <f t="shared" si="2"/>
        <v>52267.421199999997</v>
      </c>
      <c r="D29" s="32" t="str">
        <f t="shared" si="3"/>
        <v>vis</v>
      </c>
      <c r="E29" s="124">
        <f>VLOOKUP(C29,'Active 1'!C$21:E$951,3,FALSE)</f>
        <v>35997.61953111094</v>
      </c>
      <c r="F29" s="3" t="s">
        <v>121</v>
      </c>
      <c r="G29" s="32" t="str">
        <f t="shared" si="4"/>
        <v>52267.4212</v>
      </c>
      <c r="H29" s="24">
        <f t="shared" si="5"/>
        <v>35993</v>
      </c>
      <c r="I29" s="125" t="s">
        <v>410</v>
      </c>
      <c r="J29" s="126" t="s">
        <v>411</v>
      </c>
      <c r="K29" s="125">
        <v>35993</v>
      </c>
      <c r="L29" s="125" t="s">
        <v>393</v>
      </c>
      <c r="M29" s="126" t="s">
        <v>279</v>
      </c>
      <c r="N29" s="126" t="s">
        <v>412</v>
      </c>
      <c r="O29" s="127" t="s">
        <v>360</v>
      </c>
      <c r="P29" s="128" t="s">
        <v>381</v>
      </c>
    </row>
    <row r="30" spans="1:16" ht="12.75" customHeight="1" thickBot="1">
      <c r="A30" s="24" t="str">
        <f t="shared" si="0"/>
        <v>IBVS 5371 </v>
      </c>
      <c r="B30" s="3" t="str">
        <f t="shared" si="1"/>
        <v>II</v>
      </c>
      <c r="C30" s="24">
        <f t="shared" si="2"/>
        <v>52551.686000000002</v>
      </c>
      <c r="D30" s="32" t="str">
        <f t="shared" si="3"/>
        <v>vis</v>
      </c>
      <c r="E30" s="124">
        <f>VLOOKUP(C30,'Active 1'!C$21:E$951,3,FALSE)</f>
        <v>36728.126820872909</v>
      </c>
      <c r="F30" s="3" t="s">
        <v>121</v>
      </c>
      <c r="G30" s="32" t="str">
        <f t="shared" si="4"/>
        <v>52551.6860</v>
      </c>
      <c r="H30" s="24">
        <f t="shared" si="5"/>
        <v>36723.5</v>
      </c>
      <c r="I30" s="125" t="s">
        <v>417</v>
      </c>
      <c r="J30" s="126" t="s">
        <v>418</v>
      </c>
      <c r="K30" s="125" t="s">
        <v>419</v>
      </c>
      <c r="L30" s="125" t="s">
        <v>420</v>
      </c>
      <c r="M30" s="126" t="s">
        <v>279</v>
      </c>
      <c r="N30" s="126" t="s">
        <v>280</v>
      </c>
      <c r="O30" s="127" t="s">
        <v>421</v>
      </c>
      <c r="P30" s="128" t="s">
        <v>422</v>
      </c>
    </row>
    <row r="31" spans="1:16" ht="12.75" customHeight="1" thickBot="1">
      <c r="A31" s="24" t="str">
        <f t="shared" si="0"/>
        <v>IBVS 5378 </v>
      </c>
      <c r="B31" s="3" t="str">
        <f t="shared" si="1"/>
        <v>II</v>
      </c>
      <c r="C31" s="24">
        <f t="shared" si="2"/>
        <v>52629.512900000002</v>
      </c>
      <c r="D31" s="32" t="str">
        <f t="shared" si="3"/>
        <v>vis</v>
      </c>
      <c r="E31" s="124">
        <f>VLOOKUP(C31,'Active 1'!C$21:E$951,3,FALSE)</f>
        <v>36928.127375952448</v>
      </c>
      <c r="F31" s="3" t="s">
        <v>121</v>
      </c>
      <c r="G31" s="32" t="str">
        <f t="shared" si="4"/>
        <v>52629.5129</v>
      </c>
      <c r="H31" s="24">
        <f t="shared" si="5"/>
        <v>36923.5</v>
      </c>
      <c r="I31" s="125" t="s">
        <v>423</v>
      </c>
      <c r="J31" s="126" t="s">
        <v>424</v>
      </c>
      <c r="K31" s="125" t="s">
        <v>425</v>
      </c>
      <c r="L31" s="125" t="s">
        <v>426</v>
      </c>
      <c r="M31" s="126" t="s">
        <v>279</v>
      </c>
      <c r="N31" s="126" t="s">
        <v>280</v>
      </c>
      <c r="O31" s="127" t="s">
        <v>427</v>
      </c>
      <c r="P31" s="128" t="s">
        <v>428</v>
      </c>
    </row>
    <row r="32" spans="1:16" ht="12.75" customHeight="1" thickBot="1">
      <c r="A32" s="24" t="str">
        <f t="shared" si="0"/>
        <v>IBVS 5662 </v>
      </c>
      <c r="B32" s="3" t="str">
        <f t="shared" si="1"/>
        <v>I</v>
      </c>
      <c r="C32" s="24">
        <f t="shared" si="2"/>
        <v>52836.338000000003</v>
      </c>
      <c r="D32" s="32" t="str">
        <f t="shared" si="3"/>
        <v>vis</v>
      </c>
      <c r="E32" s="124">
        <f>VLOOKUP(C32,'Active 1'!C$21:E$951,3,FALSE)</f>
        <v>37459.629142107617</v>
      </c>
      <c r="F32" s="3" t="s">
        <v>121</v>
      </c>
      <c r="G32" s="32" t="str">
        <f t="shared" si="4"/>
        <v>52836.3380</v>
      </c>
      <c r="H32" s="24">
        <f t="shared" si="5"/>
        <v>37455</v>
      </c>
      <c r="I32" s="125" t="s">
        <v>429</v>
      </c>
      <c r="J32" s="126" t="s">
        <v>430</v>
      </c>
      <c r="K32" s="125" t="s">
        <v>431</v>
      </c>
      <c r="L32" s="125" t="s">
        <v>432</v>
      </c>
      <c r="M32" s="126" t="s">
        <v>279</v>
      </c>
      <c r="N32" s="126" t="s">
        <v>280</v>
      </c>
      <c r="O32" s="127" t="s">
        <v>433</v>
      </c>
      <c r="P32" s="128" t="s">
        <v>434</v>
      </c>
    </row>
    <row r="33" spans="1:16" ht="12.75" customHeight="1" thickBot="1">
      <c r="A33" s="24" t="str">
        <f t="shared" si="0"/>
        <v>BAVM 172 </v>
      </c>
      <c r="B33" s="3" t="str">
        <f t="shared" si="1"/>
        <v>II</v>
      </c>
      <c r="C33" s="24">
        <f t="shared" si="2"/>
        <v>52928.367700000003</v>
      </c>
      <c r="D33" s="32" t="str">
        <f t="shared" si="3"/>
        <v>vis</v>
      </c>
      <c r="E33" s="124">
        <f>VLOOKUP(C33,'Active 1'!C$21:E$951,3,FALSE)</f>
        <v>37696.128232830793</v>
      </c>
      <c r="F33" s="3" t="s">
        <v>121</v>
      </c>
      <c r="G33" s="32" t="str">
        <f t="shared" si="4"/>
        <v>52928.3677</v>
      </c>
      <c r="H33" s="24">
        <f t="shared" si="5"/>
        <v>37691.5</v>
      </c>
      <c r="I33" s="125" t="s">
        <v>435</v>
      </c>
      <c r="J33" s="126" t="s">
        <v>436</v>
      </c>
      <c r="K33" s="125" t="s">
        <v>437</v>
      </c>
      <c r="L33" s="125" t="s">
        <v>438</v>
      </c>
      <c r="M33" s="126" t="s">
        <v>279</v>
      </c>
      <c r="N33" s="126" t="s">
        <v>359</v>
      </c>
      <c r="O33" s="127" t="s">
        <v>360</v>
      </c>
      <c r="P33" s="128" t="s">
        <v>439</v>
      </c>
    </row>
    <row r="34" spans="1:16" ht="12.75" customHeight="1" thickBot="1">
      <c r="A34" s="24" t="str">
        <f t="shared" si="0"/>
        <v>BAVM 172 </v>
      </c>
      <c r="B34" s="3" t="str">
        <f t="shared" si="1"/>
        <v>I</v>
      </c>
      <c r="C34" s="24">
        <f t="shared" si="2"/>
        <v>52928.564400000003</v>
      </c>
      <c r="D34" s="32" t="str">
        <f t="shared" si="3"/>
        <v>vis</v>
      </c>
      <c r="E34" s="124">
        <f>VLOOKUP(C34,'Active 1'!C$21:E$951,3,FALSE)</f>
        <v>37696.633714986507</v>
      </c>
      <c r="F34" s="3" t="s">
        <v>121</v>
      </c>
      <c r="G34" s="32" t="str">
        <f t="shared" si="4"/>
        <v>52928.5644</v>
      </c>
      <c r="H34" s="24">
        <f t="shared" si="5"/>
        <v>37692</v>
      </c>
      <c r="I34" s="125" t="s">
        <v>440</v>
      </c>
      <c r="J34" s="126" t="s">
        <v>441</v>
      </c>
      <c r="K34" s="125" t="s">
        <v>442</v>
      </c>
      <c r="L34" s="125" t="s">
        <v>443</v>
      </c>
      <c r="M34" s="126" t="s">
        <v>279</v>
      </c>
      <c r="N34" s="126" t="s">
        <v>359</v>
      </c>
      <c r="O34" s="127" t="s">
        <v>360</v>
      </c>
      <c r="P34" s="128" t="s">
        <v>439</v>
      </c>
    </row>
    <row r="35" spans="1:16" ht="12.75" customHeight="1" thickBot="1">
      <c r="A35" s="24" t="str">
        <f t="shared" si="0"/>
        <v>IBVS 5676 </v>
      </c>
      <c r="B35" s="3" t="str">
        <f t="shared" si="1"/>
        <v>I</v>
      </c>
      <c r="C35" s="24">
        <f t="shared" si="2"/>
        <v>52952.300799999997</v>
      </c>
      <c r="D35" s="32" t="str">
        <f t="shared" si="3"/>
        <v>vis</v>
      </c>
      <c r="E35" s="124">
        <f>VLOOKUP(C35,'Active 1'!C$21:E$951,3,FALSE)</f>
        <v>37757.631816871442</v>
      </c>
      <c r="F35" s="3" t="s">
        <v>121</v>
      </c>
      <c r="G35" s="32" t="str">
        <f t="shared" si="4"/>
        <v>52952.3008</v>
      </c>
      <c r="H35" s="24">
        <f t="shared" si="5"/>
        <v>37753</v>
      </c>
      <c r="I35" s="125" t="s">
        <v>444</v>
      </c>
      <c r="J35" s="126" t="s">
        <v>445</v>
      </c>
      <c r="K35" s="125" t="s">
        <v>446</v>
      </c>
      <c r="L35" s="125" t="s">
        <v>447</v>
      </c>
      <c r="M35" s="126" t="s">
        <v>279</v>
      </c>
      <c r="N35" s="126" t="s">
        <v>280</v>
      </c>
      <c r="O35" s="127" t="s">
        <v>448</v>
      </c>
      <c r="P35" s="128" t="s">
        <v>449</v>
      </c>
    </row>
    <row r="36" spans="1:16" ht="12.75" customHeight="1" thickBot="1">
      <c r="A36" s="24" t="str">
        <f t="shared" si="0"/>
        <v>BAVM 172 </v>
      </c>
      <c r="B36" s="3" t="str">
        <f t="shared" si="1"/>
        <v>II</v>
      </c>
      <c r="C36" s="24">
        <f t="shared" si="2"/>
        <v>52981.293799999999</v>
      </c>
      <c r="D36" s="32" t="str">
        <f t="shared" si="3"/>
        <v>vis</v>
      </c>
      <c r="E36" s="124">
        <f>VLOOKUP(C36,'Active 1'!C$21:E$951,3,FALSE)</f>
        <v>37832.138396131588</v>
      </c>
      <c r="F36" s="3" t="s">
        <v>121</v>
      </c>
      <c r="G36" s="32" t="str">
        <f t="shared" si="4"/>
        <v>52981.2938</v>
      </c>
      <c r="H36" s="24">
        <f t="shared" si="5"/>
        <v>37827.5</v>
      </c>
      <c r="I36" s="125" t="s">
        <v>450</v>
      </c>
      <c r="J36" s="126" t="s">
        <v>451</v>
      </c>
      <c r="K36" s="125" t="s">
        <v>452</v>
      </c>
      <c r="L36" s="125" t="s">
        <v>453</v>
      </c>
      <c r="M36" s="126" t="s">
        <v>279</v>
      </c>
      <c r="N36" s="126" t="s">
        <v>412</v>
      </c>
      <c r="O36" s="127" t="s">
        <v>360</v>
      </c>
      <c r="P36" s="128" t="s">
        <v>439</v>
      </c>
    </row>
    <row r="37" spans="1:16" ht="12.75" customHeight="1" thickBot="1">
      <c r="A37" s="24" t="str">
        <f t="shared" si="0"/>
        <v>IBVS 5645 </v>
      </c>
      <c r="B37" s="3" t="str">
        <f t="shared" si="1"/>
        <v>I</v>
      </c>
      <c r="C37" s="24">
        <f t="shared" si="2"/>
        <v>53183.450100000002</v>
      </c>
      <c r="D37" s="32" t="str">
        <f t="shared" si="3"/>
        <v>vis</v>
      </c>
      <c r="E37" s="124">
        <f>VLOOKUP(C37,'Active 1'!C$21:E$951,3,FALSE)</f>
        <v>38351.642220809517</v>
      </c>
      <c r="F37" s="3" t="s">
        <v>121</v>
      </c>
      <c r="G37" s="32" t="str">
        <f t="shared" si="4"/>
        <v>53183.4501</v>
      </c>
      <c r="H37" s="24">
        <f t="shared" si="5"/>
        <v>38347</v>
      </c>
      <c r="I37" s="125" t="s">
        <v>454</v>
      </c>
      <c r="J37" s="126" t="s">
        <v>455</v>
      </c>
      <c r="K37" s="125" t="s">
        <v>456</v>
      </c>
      <c r="L37" s="125" t="s">
        <v>457</v>
      </c>
      <c r="M37" s="126" t="s">
        <v>279</v>
      </c>
      <c r="N37" s="126" t="s">
        <v>280</v>
      </c>
      <c r="O37" s="127" t="s">
        <v>458</v>
      </c>
      <c r="P37" s="128" t="s">
        <v>459</v>
      </c>
    </row>
    <row r="38" spans="1:16" ht="12.75" customHeight="1" thickBot="1">
      <c r="A38" s="24" t="str">
        <f t="shared" si="0"/>
        <v>IBVS 5645 </v>
      </c>
      <c r="B38" s="3" t="str">
        <f t="shared" si="1"/>
        <v>I</v>
      </c>
      <c r="C38" s="24">
        <f t="shared" si="2"/>
        <v>53225.475899999998</v>
      </c>
      <c r="D38" s="32" t="str">
        <f t="shared" si="3"/>
        <v>vis</v>
      </c>
      <c r="E38" s="124">
        <f>VLOOKUP(C38,'Active 1'!C$21:E$951,3,FALSE)</f>
        <v>38459.640654868446</v>
      </c>
      <c r="F38" s="3" t="s">
        <v>121</v>
      </c>
      <c r="G38" s="32" t="str">
        <f t="shared" si="4"/>
        <v>53225.4759</v>
      </c>
      <c r="H38" s="24">
        <f t="shared" si="5"/>
        <v>38455</v>
      </c>
      <c r="I38" s="125" t="s">
        <v>460</v>
      </c>
      <c r="J38" s="126" t="s">
        <v>461</v>
      </c>
      <c r="K38" s="125" t="s">
        <v>462</v>
      </c>
      <c r="L38" s="125" t="s">
        <v>463</v>
      </c>
      <c r="M38" s="126" t="s">
        <v>279</v>
      </c>
      <c r="N38" s="126" t="s">
        <v>280</v>
      </c>
      <c r="O38" s="127" t="s">
        <v>458</v>
      </c>
      <c r="P38" s="128" t="s">
        <v>459</v>
      </c>
    </row>
    <row r="39" spans="1:16" ht="12.75" customHeight="1" thickBot="1">
      <c r="A39" s="24" t="str">
        <f t="shared" si="0"/>
        <v>BAVM 173 </v>
      </c>
      <c r="B39" s="3" t="str">
        <f t="shared" si="1"/>
        <v>II</v>
      </c>
      <c r="C39" s="24">
        <f t="shared" si="2"/>
        <v>53228.392200000002</v>
      </c>
      <c r="D39" s="32" t="str">
        <f t="shared" si="3"/>
        <v>vis</v>
      </c>
      <c r="E39" s="124">
        <f>VLOOKUP(C39,'Active 1'!C$21:E$951,3,FALSE)</f>
        <v>38467.134999610164</v>
      </c>
      <c r="F39" s="3" t="s">
        <v>121</v>
      </c>
      <c r="G39" s="32" t="str">
        <f t="shared" si="4"/>
        <v>53228.3922</v>
      </c>
      <c r="H39" s="24">
        <f t="shared" si="5"/>
        <v>38462.5</v>
      </c>
      <c r="I39" s="125" t="s">
        <v>464</v>
      </c>
      <c r="J39" s="126" t="s">
        <v>465</v>
      </c>
      <c r="K39" s="125" t="s">
        <v>466</v>
      </c>
      <c r="L39" s="125" t="s">
        <v>467</v>
      </c>
      <c r="M39" s="126" t="s">
        <v>279</v>
      </c>
      <c r="N39" s="126" t="s">
        <v>412</v>
      </c>
      <c r="O39" s="127" t="s">
        <v>360</v>
      </c>
      <c r="P39" s="128" t="s">
        <v>468</v>
      </c>
    </row>
    <row r="40" spans="1:16" ht="12.75" customHeight="1" thickBot="1">
      <c r="A40" s="24" t="str">
        <f t="shared" si="0"/>
        <v>IBVS 5741 </v>
      </c>
      <c r="B40" s="3" t="str">
        <f t="shared" si="1"/>
        <v>I</v>
      </c>
      <c r="C40" s="24">
        <f t="shared" si="2"/>
        <v>53228.589399999997</v>
      </c>
      <c r="D40" s="32" t="str">
        <f t="shared" si="3"/>
        <v>vis</v>
      </c>
      <c r="E40" s="124">
        <f>VLOOKUP(C40,'Active 1'!C$21:E$951,3,FALSE)</f>
        <v>38467.641766672205</v>
      </c>
      <c r="F40" s="3" t="s">
        <v>121</v>
      </c>
      <c r="G40" s="32" t="str">
        <f t="shared" si="4"/>
        <v>53228.5894</v>
      </c>
      <c r="H40" s="24">
        <f t="shared" si="5"/>
        <v>38463</v>
      </c>
      <c r="I40" s="125" t="s">
        <v>469</v>
      </c>
      <c r="J40" s="126" t="s">
        <v>470</v>
      </c>
      <c r="K40" s="125" t="s">
        <v>471</v>
      </c>
      <c r="L40" s="125" t="s">
        <v>472</v>
      </c>
      <c r="M40" s="126" t="s">
        <v>279</v>
      </c>
      <c r="N40" s="126" t="s">
        <v>280</v>
      </c>
      <c r="O40" s="127" t="s">
        <v>473</v>
      </c>
      <c r="P40" s="128" t="s">
        <v>474</v>
      </c>
    </row>
    <row r="41" spans="1:16" ht="12.75" customHeight="1" thickBot="1">
      <c r="A41" s="24" t="str">
        <f t="shared" si="0"/>
        <v>BAVM 173 </v>
      </c>
      <c r="B41" s="3" t="str">
        <f t="shared" si="1"/>
        <v>II</v>
      </c>
      <c r="C41" s="24">
        <f t="shared" si="2"/>
        <v>53233.4519</v>
      </c>
      <c r="D41" s="32" t="str">
        <f t="shared" si="3"/>
        <v>vis</v>
      </c>
      <c r="E41" s="124">
        <f>VLOOKUP(C41,'Active 1'!C$21:E$951,3,FALSE)</f>
        <v>38480.137480867103</v>
      </c>
      <c r="F41" s="3" t="s">
        <v>121</v>
      </c>
      <c r="G41" s="32" t="str">
        <f t="shared" si="4"/>
        <v>53233.4519</v>
      </c>
      <c r="H41" s="24">
        <f t="shared" si="5"/>
        <v>38475.5</v>
      </c>
      <c r="I41" s="125" t="s">
        <v>475</v>
      </c>
      <c r="J41" s="126" t="s">
        <v>476</v>
      </c>
      <c r="K41" s="125" t="s">
        <v>477</v>
      </c>
      <c r="L41" s="125" t="s">
        <v>478</v>
      </c>
      <c r="M41" s="126" t="s">
        <v>279</v>
      </c>
      <c r="N41" s="126" t="s">
        <v>412</v>
      </c>
      <c r="O41" s="127" t="s">
        <v>360</v>
      </c>
      <c r="P41" s="128" t="s">
        <v>468</v>
      </c>
    </row>
    <row r="42" spans="1:16" ht="12.75" customHeight="1" thickBot="1">
      <c r="A42" s="24" t="str">
        <f t="shared" si="0"/>
        <v>BAVM 173 </v>
      </c>
      <c r="B42" s="3" t="str">
        <f t="shared" si="1"/>
        <v>II</v>
      </c>
      <c r="C42" s="24">
        <f t="shared" si="2"/>
        <v>53251.353300000002</v>
      </c>
      <c r="D42" s="32" t="str">
        <f t="shared" si="3"/>
        <v>vis</v>
      </c>
      <c r="E42" s="124">
        <f>VLOOKUP(C42,'Active 1'!C$21:E$951,3,FALSE)</f>
        <v>38526.140725718193</v>
      </c>
      <c r="F42" s="3" t="s">
        <v>121</v>
      </c>
      <c r="G42" s="32" t="str">
        <f t="shared" si="4"/>
        <v>53251.3533</v>
      </c>
      <c r="H42" s="24">
        <f t="shared" si="5"/>
        <v>38521.5</v>
      </c>
      <c r="I42" s="125" t="s">
        <v>479</v>
      </c>
      <c r="J42" s="126" t="s">
        <v>480</v>
      </c>
      <c r="K42" s="125" t="s">
        <v>481</v>
      </c>
      <c r="L42" s="125" t="s">
        <v>482</v>
      </c>
      <c r="M42" s="126" t="s">
        <v>279</v>
      </c>
      <c r="N42" s="126" t="s">
        <v>412</v>
      </c>
      <c r="O42" s="127" t="s">
        <v>360</v>
      </c>
      <c r="P42" s="128" t="s">
        <v>468</v>
      </c>
    </row>
    <row r="43" spans="1:16" ht="12.75" customHeight="1" thickBot="1">
      <c r="A43" s="24" t="str">
        <f t="shared" ref="A43:A74" si="6">P43</f>
        <v>IBVS 5676 </v>
      </c>
      <c r="B43" s="3" t="str">
        <f t="shared" ref="B43:B74" si="7">IF(H43=INT(H43),"I","II")</f>
        <v>II</v>
      </c>
      <c r="C43" s="24">
        <f t="shared" ref="C43:C74" si="8">1*G43</f>
        <v>53251.353799999997</v>
      </c>
      <c r="D43" s="32" t="str">
        <f t="shared" ref="D43:D74" si="9">VLOOKUP(F43,I$1:J$5,2,FALSE)</f>
        <v>vis</v>
      </c>
      <c r="E43" s="124">
        <f>VLOOKUP(C43,'Active 1'!C$21:E$951,3,FALSE)</f>
        <v>38526.142010624528</v>
      </c>
      <c r="F43" s="3" t="s">
        <v>121</v>
      </c>
      <c r="G43" s="32" t="str">
        <f t="shared" ref="G43:G74" si="10">MID(I43,3,LEN(I43)-3)</f>
        <v>53251.3538</v>
      </c>
      <c r="H43" s="24">
        <f t="shared" ref="H43:H74" si="11">1*K43</f>
        <v>38521.5</v>
      </c>
      <c r="I43" s="125" t="s">
        <v>483</v>
      </c>
      <c r="J43" s="126" t="s">
        <v>484</v>
      </c>
      <c r="K43" s="125" t="s">
        <v>481</v>
      </c>
      <c r="L43" s="125" t="s">
        <v>457</v>
      </c>
      <c r="M43" s="126" t="s">
        <v>279</v>
      </c>
      <c r="N43" s="126" t="s">
        <v>280</v>
      </c>
      <c r="O43" s="127" t="s">
        <v>448</v>
      </c>
      <c r="P43" s="128" t="s">
        <v>449</v>
      </c>
    </row>
    <row r="44" spans="1:16" ht="12.75" customHeight="1" thickBot="1">
      <c r="A44" s="24" t="str">
        <f t="shared" si="6"/>
        <v>BAVM 173 </v>
      </c>
      <c r="B44" s="3" t="str">
        <f t="shared" si="7"/>
        <v>I</v>
      </c>
      <c r="C44" s="24">
        <f t="shared" si="8"/>
        <v>53251.548199999997</v>
      </c>
      <c r="D44" s="32" t="str">
        <f t="shared" si="9"/>
        <v>vis</v>
      </c>
      <c r="E44" s="124">
        <f>VLOOKUP(C44,'Active 1'!C$21:E$951,3,FALSE)</f>
        <v>38526.64158221105</v>
      </c>
      <c r="F44" s="3" t="s">
        <v>121</v>
      </c>
      <c r="G44" s="32" t="str">
        <f t="shared" si="10"/>
        <v>53251.5482</v>
      </c>
      <c r="H44" s="24">
        <f t="shared" si="11"/>
        <v>38522</v>
      </c>
      <c r="I44" s="125" t="s">
        <v>485</v>
      </c>
      <c r="J44" s="126" t="s">
        <v>486</v>
      </c>
      <c r="K44" s="125" t="s">
        <v>487</v>
      </c>
      <c r="L44" s="125" t="s">
        <v>488</v>
      </c>
      <c r="M44" s="126" t="s">
        <v>279</v>
      </c>
      <c r="N44" s="126" t="s">
        <v>412</v>
      </c>
      <c r="O44" s="127" t="s">
        <v>360</v>
      </c>
      <c r="P44" s="128" t="s">
        <v>468</v>
      </c>
    </row>
    <row r="45" spans="1:16" ht="12.75" customHeight="1" thickBot="1">
      <c r="A45" s="24" t="str">
        <f t="shared" si="6"/>
        <v>BAVM 173 </v>
      </c>
      <c r="B45" s="3" t="str">
        <f t="shared" si="7"/>
        <v>II</v>
      </c>
      <c r="C45" s="24">
        <f t="shared" si="8"/>
        <v>53254.467299999997</v>
      </c>
      <c r="D45" s="32" t="str">
        <f t="shared" si="9"/>
        <v>vis</v>
      </c>
      <c r="E45" s="124">
        <f>VLOOKUP(C45,'Active 1'!C$21:E$951,3,FALSE)</f>
        <v>38534.143122428286</v>
      </c>
      <c r="F45" s="3" t="s">
        <v>121</v>
      </c>
      <c r="G45" s="32" t="str">
        <f t="shared" si="10"/>
        <v>53254.4673</v>
      </c>
      <c r="H45" s="24">
        <f t="shared" si="11"/>
        <v>38529.5</v>
      </c>
      <c r="I45" s="125" t="s">
        <v>489</v>
      </c>
      <c r="J45" s="126" t="s">
        <v>490</v>
      </c>
      <c r="K45" s="125" t="s">
        <v>491</v>
      </c>
      <c r="L45" s="125" t="s">
        <v>492</v>
      </c>
      <c r="M45" s="126" t="s">
        <v>279</v>
      </c>
      <c r="N45" s="126" t="s">
        <v>412</v>
      </c>
      <c r="O45" s="127" t="s">
        <v>360</v>
      </c>
      <c r="P45" s="128" t="s">
        <v>468</v>
      </c>
    </row>
    <row r="46" spans="1:16" ht="12.75" customHeight="1" thickBot="1">
      <c r="A46" s="24" t="str">
        <f t="shared" si="6"/>
        <v>IBVS 5741 </v>
      </c>
      <c r="B46" s="3" t="str">
        <f t="shared" si="7"/>
        <v>I</v>
      </c>
      <c r="C46" s="24">
        <f t="shared" si="8"/>
        <v>53259.331299999998</v>
      </c>
      <c r="D46" s="32" t="str">
        <f t="shared" si="9"/>
        <v>vis</v>
      </c>
      <c r="E46" s="124">
        <f>VLOOKUP(C46,'Active 1'!C$21:E$951,3,FALSE)</f>
        <v>38546.642691342211</v>
      </c>
      <c r="F46" s="3" t="s">
        <v>121</v>
      </c>
      <c r="G46" s="32" t="str">
        <f t="shared" si="10"/>
        <v>53259.3313</v>
      </c>
      <c r="H46" s="24">
        <f t="shared" si="11"/>
        <v>38542</v>
      </c>
      <c r="I46" s="125" t="s">
        <v>493</v>
      </c>
      <c r="J46" s="126" t="s">
        <v>494</v>
      </c>
      <c r="K46" s="125" t="s">
        <v>495</v>
      </c>
      <c r="L46" s="125" t="s">
        <v>496</v>
      </c>
      <c r="M46" s="126" t="s">
        <v>279</v>
      </c>
      <c r="N46" s="126" t="s">
        <v>280</v>
      </c>
      <c r="O46" s="127" t="s">
        <v>473</v>
      </c>
      <c r="P46" s="128" t="s">
        <v>474</v>
      </c>
    </row>
    <row r="47" spans="1:16" ht="12.75" customHeight="1" thickBot="1">
      <c r="A47" s="24" t="str">
        <f t="shared" si="6"/>
        <v>IBVS 5741 </v>
      </c>
      <c r="B47" s="3" t="str">
        <f t="shared" si="7"/>
        <v>II</v>
      </c>
      <c r="C47" s="24">
        <f t="shared" si="8"/>
        <v>53259.527199999997</v>
      </c>
      <c r="D47" s="32" t="str">
        <f t="shared" si="9"/>
        <v>vis</v>
      </c>
      <c r="E47" s="124">
        <f>VLOOKUP(C47,'Active 1'!C$21:E$951,3,FALSE)</f>
        <v>38547.146117647768</v>
      </c>
      <c r="F47" s="3" t="s">
        <v>121</v>
      </c>
      <c r="G47" s="32" t="str">
        <f t="shared" si="10"/>
        <v>53259.5272</v>
      </c>
      <c r="H47" s="24">
        <f t="shared" si="11"/>
        <v>38542.5</v>
      </c>
      <c r="I47" s="125" t="s">
        <v>497</v>
      </c>
      <c r="J47" s="126" t="s">
        <v>498</v>
      </c>
      <c r="K47" s="125" t="s">
        <v>499</v>
      </c>
      <c r="L47" s="125" t="s">
        <v>500</v>
      </c>
      <c r="M47" s="126" t="s">
        <v>279</v>
      </c>
      <c r="N47" s="126" t="s">
        <v>280</v>
      </c>
      <c r="O47" s="127" t="s">
        <v>473</v>
      </c>
      <c r="P47" s="128" t="s">
        <v>474</v>
      </c>
    </row>
    <row r="48" spans="1:16" ht="12.75" customHeight="1" thickBot="1">
      <c r="A48" s="24" t="str">
        <f t="shared" si="6"/>
        <v>BAVM 173 </v>
      </c>
      <c r="B48" s="3" t="str">
        <f t="shared" si="7"/>
        <v>I</v>
      </c>
      <c r="C48" s="24">
        <f t="shared" si="8"/>
        <v>53303.303899999999</v>
      </c>
      <c r="D48" s="32" t="str">
        <f t="shared" si="9"/>
        <v>PE</v>
      </c>
      <c r="E48" s="124">
        <f>VLOOKUP(C48,'Active 1'!C$21:E$951,3,FALSE)</f>
        <v>38659.644036741949</v>
      </c>
      <c r="F48" s="3" t="str">
        <f>LEFT(M48,1)</f>
        <v>E</v>
      </c>
      <c r="G48" s="32" t="str">
        <f t="shared" si="10"/>
        <v>53303.3039</v>
      </c>
      <c r="H48" s="24">
        <f t="shared" si="11"/>
        <v>38655</v>
      </c>
      <c r="I48" s="125" t="s">
        <v>501</v>
      </c>
      <c r="J48" s="126" t="s">
        <v>502</v>
      </c>
      <c r="K48" s="125" t="s">
        <v>503</v>
      </c>
      <c r="L48" s="125" t="s">
        <v>504</v>
      </c>
      <c r="M48" s="126" t="s">
        <v>279</v>
      </c>
      <c r="N48" s="126" t="s">
        <v>412</v>
      </c>
      <c r="O48" s="127" t="s">
        <v>360</v>
      </c>
      <c r="P48" s="128" t="s">
        <v>468</v>
      </c>
    </row>
    <row r="49" spans="1:16" ht="12.75" customHeight="1" thickBot="1">
      <c r="A49" s="24" t="str">
        <f t="shared" si="6"/>
        <v>BAVM 173 </v>
      </c>
      <c r="B49" s="3" t="str">
        <f t="shared" si="7"/>
        <v>II</v>
      </c>
      <c r="C49" s="24">
        <f t="shared" si="8"/>
        <v>53303.500099999997</v>
      </c>
      <c r="D49" s="32" t="str">
        <f t="shared" si="9"/>
        <v>PE</v>
      </c>
      <c r="E49" s="124">
        <f>VLOOKUP(C49,'Active 1'!C$21:E$951,3,FALSE)</f>
        <v>38660.148233991305</v>
      </c>
      <c r="F49" s="3" t="str">
        <f>LEFT(M49,1)</f>
        <v>E</v>
      </c>
      <c r="G49" s="32" t="str">
        <f t="shared" si="10"/>
        <v>53303.5001</v>
      </c>
      <c r="H49" s="24">
        <f t="shared" si="11"/>
        <v>38655.5</v>
      </c>
      <c r="I49" s="125" t="s">
        <v>505</v>
      </c>
      <c r="J49" s="126" t="s">
        <v>506</v>
      </c>
      <c r="K49" s="125" t="s">
        <v>507</v>
      </c>
      <c r="L49" s="125" t="s">
        <v>508</v>
      </c>
      <c r="M49" s="126" t="s">
        <v>279</v>
      </c>
      <c r="N49" s="126" t="s">
        <v>412</v>
      </c>
      <c r="O49" s="127" t="s">
        <v>360</v>
      </c>
      <c r="P49" s="128" t="s">
        <v>468</v>
      </c>
    </row>
    <row r="50" spans="1:16" ht="12.75" customHeight="1" thickBot="1">
      <c r="A50" s="24" t="str">
        <f t="shared" si="6"/>
        <v>BAVM 173 </v>
      </c>
      <c r="B50" s="3" t="str">
        <f t="shared" si="7"/>
        <v>II</v>
      </c>
      <c r="C50" s="24">
        <f t="shared" si="8"/>
        <v>53335.404900000001</v>
      </c>
      <c r="D50" s="32" t="str">
        <f t="shared" si="9"/>
        <v>PE</v>
      </c>
      <c r="E50" s="124">
        <f>VLOOKUP(C50,'Active 1'!C$21:E$951,3,FALSE)</f>
        <v>38742.137593836072</v>
      </c>
      <c r="F50" s="3" t="str">
        <f>LEFT(M50,1)</f>
        <v>E</v>
      </c>
      <c r="G50" s="32" t="str">
        <f t="shared" si="10"/>
        <v>53335.4049</v>
      </c>
      <c r="H50" s="24">
        <f t="shared" si="11"/>
        <v>38737.5</v>
      </c>
      <c r="I50" s="125" t="s">
        <v>509</v>
      </c>
      <c r="J50" s="126" t="s">
        <v>510</v>
      </c>
      <c r="K50" s="125" t="s">
        <v>511</v>
      </c>
      <c r="L50" s="125" t="s">
        <v>478</v>
      </c>
      <c r="M50" s="126" t="s">
        <v>279</v>
      </c>
      <c r="N50" s="126" t="s">
        <v>412</v>
      </c>
      <c r="O50" s="127" t="s">
        <v>512</v>
      </c>
      <c r="P50" s="128" t="s">
        <v>468</v>
      </c>
    </row>
    <row r="51" spans="1:16" ht="12.75" customHeight="1" thickBot="1">
      <c r="A51" s="24" t="str">
        <f t="shared" si="6"/>
        <v> JAAVSO 41;122 </v>
      </c>
      <c r="B51" s="3" t="str">
        <f t="shared" si="7"/>
        <v>II</v>
      </c>
      <c r="C51" s="24">
        <f t="shared" si="8"/>
        <v>53359.532899999998</v>
      </c>
      <c r="D51" s="32" t="str">
        <f t="shared" si="9"/>
        <v>CCD</v>
      </c>
      <c r="E51" s="124">
        <f>VLOOKUP(C51,'Active 1'!C$21:E$951,3,FALSE)</f>
        <v>38804.142034369601</v>
      </c>
      <c r="F51" s="3" t="str">
        <f>LEFT(M51,1)</f>
        <v>C</v>
      </c>
      <c r="G51" s="32" t="str">
        <f t="shared" si="10"/>
        <v>53359.5329</v>
      </c>
      <c r="H51" s="24">
        <f t="shared" si="11"/>
        <v>38799.5</v>
      </c>
      <c r="I51" s="125" t="s">
        <v>513</v>
      </c>
      <c r="J51" s="126" t="s">
        <v>514</v>
      </c>
      <c r="K51" s="125" t="s">
        <v>515</v>
      </c>
      <c r="L51" s="125" t="s">
        <v>457</v>
      </c>
      <c r="M51" s="126" t="s">
        <v>516</v>
      </c>
      <c r="N51" s="126" t="s">
        <v>340</v>
      </c>
      <c r="O51" s="127" t="s">
        <v>427</v>
      </c>
      <c r="P51" s="127" t="s">
        <v>517</v>
      </c>
    </row>
    <row r="52" spans="1:16" ht="12.75" customHeight="1" thickBot="1">
      <c r="A52" s="24" t="str">
        <f t="shared" si="6"/>
        <v>IBVS 5707 </v>
      </c>
      <c r="B52" s="3" t="str">
        <f t="shared" si="7"/>
        <v>I</v>
      </c>
      <c r="C52" s="24">
        <f t="shared" si="8"/>
        <v>53590.486599999997</v>
      </c>
      <c r="D52" s="32" t="str">
        <f t="shared" si="9"/>
        <v>PE</v>
      </c>
      <c r="E52" s="124">
        <f>VLOOKUP(C52,'Active 1'!C$21:E$951,3,FALSE)</f>
        <v>39397.649782945904</v>
      </c>
      <c r="F52" s="3" t="str">
        <f>LEFT(M52,1)</f>
        <v>E</v>
      </c>
      <c r="G52" s="32" t="str">
        <f t="shared" si="10"/>
        <v>53590.4866</v>
      </c>
      <c r="H52" s="24">
        <f t="shared" si="11"/>
        <v>39393</v>
      </c>
      <c r="I52" s="125" t="s">
        <v>518</v>
      </c>
      <c r="J52" s="126" t="s">
        <v>519</v>
      </c>
      <c r="K52" s="125" t="s">
        <v>520</v>
      </c>
      <c r="L52" s="125" t="s">
        <v>521</v>
      </c>
      <c r="M52" s="126" t="s">
        <v>279</v>
      </c>
      <c r="N52" s="126" t="s">
        <v>280</v>
      </c>
      <c r="O52" s="127" t="s">
        <v>522</v>
      </c>
      <c r="P52" s="128" t="s">
        <v>523</v>
      </c>
    </row>
    <row r="53" spans="1:16" ht="12.75" customHeight="1" thickBot="1">
      <c r="A53" s="24" t="str">
        <f t="shared" si="6"/>
        <v>BAVM 178 </v>
      </c>
      <c r="B53" s="3" t="str">
        <f t="shared" si="7"/>
        <v>II</v>
      </c>
      <c r="C53" s="24">
        <f t="shared" si="8"/>
        <v>53614.420400000003</v>
      </c>
      <c r="D53" s="32" t="str">
        <f t="shared" si="9"/>
        <v>vis</v>
      </c>
      <c r="E53" s="124">
        <f>VLOOKUP(C53,'Active 1'!C$21:E$951,3,FALSE)</f>
        <v>39459.15516585546</v>
      </c>
      <c r="F53" s="3" t="s">
        <v>121</v>
      </c>
      <c r="G53" s="32" t="str">
        <f t="shared" si="10"/>
        <v>53614.4204</v>
      </c>
      <c r="H53" s="24">
        <f t="shared" si="11"/>
        <v>39454.5</v>
      </c>
      <c r="I53" s="125" t="s">
        <v>524</v>
      </c>
      <c r="J53" s="126" t="s">
        <v>525</v>
      </c>
      <c r="K53" s="125" t="s">
        <v>526</v>
      </c>
      <c r="L53" s="125" t="s">
        <v>527</v>
      </c>
      <c r="M53" s="126" t="s">
        <v>516</v>
      </c>
      <c r="N53" s="126" t="s">
        <v>412</v>
      </c>
      <c r="O53" s="127" t="s">
        <v>360</v>
      </c>
      <c r="P53" s="128" t="s">
        <v>528</v>
      </c>
    </row>
    <row r="54" spans="1:16" ht="12.75" customHeight="1" thickBot="1">
      <c r="A54" s="24" t="str">
        <f t="shared" si="6"/>
        <v>BAVM 178 </v>
      </c>
      <c r="B54" s="3" t="str">
        <f t="shared" si="7"/>
        <v>I</v>
      </c>
      <c r="C54" s="24">
        <f t="shared" si="8"/>
        <v>53657.417999999998</v>
      </c>
      <c r="D54" s="32" t="str">
        <f t="shared" si="9"/>
        <v>vis</v>
      </c>
      <c r="E54" s="124">
        <f>VLOOKUP(C54,'Active 1'!C$21:E$951,3,FALSE)</f>
        <v>39569.650943884488</v>
      </c>
      <c r="F54" s="3" t="s">
        <v>121</v>
      </c>
      <c r="G54" s="32" t="str">
        <f t="shared" si="10"/>
        <v>53657.4180</v>
      </c>
      <c r="H54" s="24">
        <f t="shared" si="11"/>
        <v>39565</v>
      </c>
      <c r="I54" s="125" t="s">
        <v>529</v>
      </c>
      <c r="J54" s="126" t="s">
        <v>530</v>
      </c>
      <c r="K54" s="125" t="s">
        <v>531</v>
      </c>
      <c r="L54" s="125" t="s">
        <v>532</v>
      </c>
      <c r="M54" s="126" t="s">
        <v>516</v>
      </c>
      <c r="N54" s="126" t="s">
        <v>412</v>
      </c>
      <c r="O54" s="127" t="s">
        <v>360</v>
      </c>
      <c r="P54" s="128" t="s">
        <v>528</v>
      </c>
    </row>
    <row r="55" spans="1:16" ht="12.75" customHeight="1" thickBot="1">
      <c r="A55" s="24" t="str">
        <f t="shared" si="6"/>
        <v>BAVM 178 </v>
      </c>
      <c r="B55" s="3" t="str">
        <f t="shared" si="7"/>
        <v>II</v>
      </c>
      <c r="C55" s="24">
        <f t="shared" si="8"/>
        <v>53657.613899999997</v>
      </c>
      <c r="D55" s="32" t="str">
        <f t="shared" si="9"/>
        <v>vis</v>
      </c>
      <c r="E55" s="124">
        <f>VLOOKUP(C55,'Active 1'!C$21:E$951,3,FALSE)</f>
        <v>39570.154370190045</v>
      </c>
      <c r="F55" s="3" t="s">
        <v>121</v>
      </c>
      <c r="G55" s="32" t="str">
        <f t="shared" si="10"/>
        <v>53657.6139</v>
      </c>
      <c r="H55" s="24">
        <f t="shared" si="11"/>
        <v>39565.5</v>
      </c>
      <c r="I55" s="125" t="s">
        <v>533</v>
      </c>
      <c r="J55" s="126" t="s">
        <v>534</v>
      </c>
      <c r="K55" s="125" t="s">
        <v>535</v>
      </c>
      <c r="L55" s="125" t="s">
        <v>536</v>
      </c>
      <c r="M55" s="126" t="s">
        <v>516</v>
      </c>
      <c r="N55" s="126" t="s">
        <v>412</v>
      </c>
      <c r="O55" s="127" t="s">
        <v>360</v>
      </c>
      <c r="P55" s="128" t="s">
        <v>528</v>
      </c>
    </row>
    <row r="56" spans="1:16" ht="12.75" customHeight="1" thickBot="1">
      <c r="A56" s="24" t="str">
        <f t="shared" si="6"/>
        <v>BAVM 183 </v>
      </c>
      <c r="B56" s="3" t="str">
        <f t="shared" si="7"/>
        <v>II</v>
      </c>
      <c r="C56" s="24">
        <f t="shared" si="8"/>
        <v>54018.3439</v>
      </c>
      <c r="D56" s="32" t="str">
        <f t="shared" si="9"/>
        <v>vis</v>
      </c>
      <c r="E56" s="124">
        <f>VLOOKUP(C56,'Active 1'!C$21:E$951,3,FALSE)</f>
        <v>40497.162901094438</v>
      </c>
      <c r="F56" s="3" t="s">
        <v>121</v>
      </c>
      <c r="G56" s="32" t="str">
        <f t="shared" si="10"/>
        <v>54018.3439</v>
      </c>
      <c r="H56" s="24">
        <f t="shared" si="11"/>
        <v>40492.5</v>
      </c>
      <c r="I56" s="125" t="s">
        <v>537</v>
      </c>
      <c r="J56" s="126" t="s">
        <v>538</v>
      </c>
      <c r="K56" s="125" t="s">
        <v>539</v>
      </c>
      <c r="L56" s="125" t="s">
        <v>540</v>
      </c>
      <c r="M56" s="126" t="s">
        <v>516</v>
      </c>
      <c r="N56" s="126" t="s">
        <v>412</v>
      </c>
      <c r="O56" s="127" t="s">
        <v>360</v>
      </c>
      <c r="P56" s="128" t="s">
        <v>541</v>
      </c>
    </row>
    <row r="57" spans="1:16" ht="12.75" customHeight="1" thickBot="1">
      <c r="A57" s="24" t="str">
        <f t="shared" si="6"/>
        <v>BAVM 183 </v>
      </c>
      <c r="B57" s="3" t="str">
        <f t="shared" si="7"/>
        <v>I</v>
      </c>
      <c r="C57" s="24">
        <f t="shared" si="8"/>
        <v>54018.538699999997</v>
      </c>
      <c r="D57" s="32" t="str">
        <f t="shared" si="9"/>
        <v>vis</v>
      </c>
      <c r="E57" s="124">
        <f>VLOOKUP(C57,'Active 1'!C$21:E$951,3,FALSE)</f>
        <v>40497.663500606031</v>
      </c>
      <c r="F57" s="3" t="s">
        <v>121</v>
      </c>
      <c r="G57" s="32" t="str">
        <f t="shared" si="10"/>
        <v>54018.5387</v>
      </c>
      <c r="H57" s="24">
        <f t="shared" si="11"/>
        <v>40493</v>
      </c>
      <c r="I57" s="125" t="s">
        <v>542</v>
      </c>
      <c r="J57" s="126" t="s">
        <v>543</v>
      </c>
      <c r="K57" s="125" t="s">
        <v>544</v>
      </c>
      <c r="L57" s="125" t="s">
        <v>545</v>
      </c>
      <c r="M57" s="126" t="s">
        <v>516</v>
      </c>
      <c r="N57" s="126" t="s">
        <v>412</v>
      </c>
      <c r="O57" s="127" t="s">
        <v>360</v>
      </c>
      <c r="P57" s="128" t="s">
        <v>541</v>
      </c>
    </row>
    <row r="58" spans="1:16" ht="12.75" customHeight="1" thickBot="1">
      <c r="A58" s="24" t="str">
        <f t="shared" si="6"/>
        <v>BAVM 201 </v>
      </c>
      <c r="B58" s="3" t="str">
        <f t="shared" si="7"/>
        <v>II</v>
      </c>
      <c r="C58" s="24">
        <f t="shared" si="8"/>
        <v>54307.474300000002</v>
      </c>
      <c r="D58" s="32" t="str">
        <f t="shared" si="9"/>
        <v>vis</v>
      </c>
      <c r="E58" s="124">
        <f>VLOOKUP(C58,'Active 1'!C$21:E$951,3,FALSE)</f>
        <v>41240.173871470623</v>
      </c>
      <c r="F58" s="3" t="s">
        <v>121</v>
      </c>
      <c r="G58" s="32" t="str">
        <f t="shared" si="10"/>
        <v>54307.4743</v>
      </c>
      <c r="H58" s="24">
        <f t="shared" si="11"/>
        <v>41235.5</v>
      </c>
      <c r="I58" s="125" t="s">
        <v>546</v>
      </c>
      <c r="J58" s="126" t="s">
        <v>547</v>
      </c>
      <c r="K58" s="125" t="s">
        <v>548</v>
      </c>
      <c r="L58" s="125" t="s">
        <v>549</v>
      </c>
      <c r="M58" s="126" t="s">
        <v>516</v>
      </c>
      <c r="N58" s="126" t="s">
        <v>359</v>
      </c>
      <c r="O58" s="127" t="s">
        <v>550</v>
      </c>
      <c r="P58" s="128" t="s">
        <v>551</v>
      </c>
    </row>
    <row r="59" spans="1:16" ht="12.75" customHeight="1" thickBot="1">
      <c r="A59" s="24" t="str">
        <f t="shared" si="6"/>
        <v>IBVS 5814 </v>
      </c>
      <c r="B59" s="3" t="str">
        <f t="shared" si="7"/>
        <v>II</v>
      </c>
      <c r="C59" s="24">
        <f t="shared" si="8"/>
        <v>54440.558400000002</v>
      </c>
      <c r="D59" s="32" t="str">
        <f t="shared" si="9"/>
        <v>vis</v>
      </c>
      <c r="E59" s="124">
        <f>VLOOKUP(C59,'Active 1'!C$21:E$951,3,FALSE)</f>
        <v>41582.175080207715</v>
      </c>
      <c r="F59" s="3" t="s">
        <v>121</v>
      </c>
      <c r="G59" s="32" t="str">
        <f t="shared" si="10"/>
        <v>54440.5584</v>
      </c>
      <c r="H59" s="24">
        <f t="shared" si="11"/>
        <v>41577.5</v>
      </c>
      <c r="I59" s="125" t="s">
        <v>557</v>
      </c>
      <c r="J59" s="126" t="s">
        <v>558</v>
      </c>
      <c r="K59" s="125" t="s">
        <v>559</v>
      </c>
      <c r="L59" s="125" t="s">
        <v>560</v>
      </c>
      <c r="M59" s="126" t="s">
        <v>516</v>
      </c>
      <c r="N59" s="126" t="s">
        <v>121</v>
      </c>
      <c r="O59" s="127" t="s">
        <v>427</v>
      </c>
      <c r="P59" s="128" t="s">
        <v>561</v>
      </c>
    </row>
    <row r="60" spans="1:16" ht="12.75" customHeight="1" thickBot="1">
      <c r="A60" s="24" t="str">
        <f t="shared" si="6"/>
        <v>BAVM 212 </v>
      </c>
      <c r="B60" s="3" t="str">
        <f t="shared" si="7"/>
        <v>II</v>
      </c>
      <c r="C60" s="24">
        <f t="shared" si="8"/>
        <v>55051.506300000001</v>
      </c>
      <c r="D60" s="32" t="str">
        <f t="shared" si="9"/>
        <v>vis</v>
      </c>
      <c r="E60" s="124">
        <f>VLOOKUP(C60,'Active 1'!C$21:E$951,3,FALSE)</f>
        <v>43152.196745270558</v>
      </c>
      <c r="F60" s="3" t="s">
        <v>121</v>
      </c>
      <c r="G60" s="32" t="str">
        <f t="shared" si="10"/>
        <v>55051.5063</v>
      </c>
      <c r="H60" s="24">
        <f t="shared" si="11"/>
        <v>43147.5</v>
      </c>
      <c r="I60" s="125" t="s">
        <v>568</v>
      </c>
      <c r="J60" s="126" t="s">
        <v>569</v>
      </c>
      <c r="K60" s="125" t="s">
        <v>570</v>
      </c>
      <c r="L60" s="125" t="s">
        <v>571</v>
      </c>
      <c r="M60" s="126" t="s">
        <v>516</v>
      </c>
      <c r="N60" s="126" t="s">
        <v>412</v>
      </c>
      <c r="O60" s="127" t="s">
        <v>360</v>
      </c>
      <c r="P60" s="128" t="s">
        <v>572</v>
      </c>
    </row>
    <row r="61" spans="1:16" ht="12.75" customHeight="1" thickBot="1">
      <c r="A61" s="24" t="str">
        <f t="shared" si="6"/>
        <v>BAVM 212 </v>
      </c>
      <c r="B61" s="3" t="str">
        <f t="shared" si="7"/>
        <v>I</v>
      </c>
      <c r="C61" s="24">
        <f t="shared" si="8"/>
        <v>55068.4329</v>
      </c>
      <c r="D61" s="32" t="str">
        <f t="shared" si="9"/>
        <v>vis</v>
      </c>
      <c r="E61" s="124">
        <f>VLOOKUP(C61,'Active 1'!C$21:E$951,3,FALSE)</f>
        <v>43195.69493671348</v>
      </c>
      <c r="F61" s="3" t="s">
        <v>121</v>
      </c>
      <c r="G61" s="32" t="str">
        <f t="shared" si="10"/>
        <v>55068.4329</v>
      </c>
      <c r="H61" s="24">
        <f t="shared" si="11"/>
        <v>43191</v>
      </c>
      <c r="I61" s="125" t="s">
        <v>573</v>
      </c>
      <c r="J61" s="126" t="s">
        <v>574</v>
      </c>
      <c r="K61" s="125" t="s">
        <v>575</v>
      </c>
      <c r="L61" s="125" t="s">
        <v>576</v>
      </c>
      <c r="M61" s="126" t="s">
        <v>516</v>
      </c>
      <c r="N61" s="126" t="s">
        <v>412</v>
      </c>
      <c r="O61" s="127" t="s">
        <v>360</v>
      </c>
      <c r="P61" s="128" t="s">
        <v>572</v>
      </c>
    </row>
    <row r="62" spans="1:16" ht="12.75" customHeight="1" thickBot="1">
      <c r="A62" s="24" t="str">
        <f t="shared" si="6"/>
        <v>BAVM 220 </v>
      </c>
      <c r="B62" s="3" t="str">
        <f t="shared" si="7"/>
        <v>I</v>
      </c>
      <c r="C62" s="24">
        <f t="shared" si="8"/>
        <v>55754.485699999997</v>
      </c>
      <c r="D62" s="32" t="str">
        <f t="shared" si="9"/>
        <v>vis</v>
      </c>
      <c r="E62" s="124">
        <f>VLOOKUP(C62,'Active 1'!C$21:E$951,3,FALSE)</f>
        <v>44958.722126719411</v>
      </c>
      <c r="F62" s="3" t="s">
        <v>121</v>
      </c>
      <c r="G62" s="32" t="str">
        <f t="shared" si="10"/>
        <v>55754.4857</v>
      </c>
      <c r="H62" s="24">
        <f t="shared" si="11"/>
        <v>44954</v>
      </c>
      <c r="I62" s="125" t="s">
        <v>594</v>
      </c>
      <c r="J62" s="126" t="s">
        <v>595</v>
      </c>
      <c r="K62" s="125" t="s">
        <v>596</v>
      </c>
      <c r="L62" s="125" t="s">
        <v>597</v>
      </c>
      <c r="M62" s="126" t="s">
        <v>516</v>
      </c>
      <c r="N62" s="126" t="s">
        <v>412</v>
      </c>
      <c r="O62" s="127" t="s">
        <v>360</v>
      </c>
      <c r="P62" s="128" t="s">
        <v>598</v>
      </c>
    </row>
    <row r="63" spans="1:16" ht="12.75" customHeight="1" thickBot="1">
      <c r="A63" s="24" t="str">
        <f t="shared" si="6"/>
        <v>OEJV 0160 </v>
      </c>
      <c r="B63" s="3" t="str">
        <f t="shared" si="7"/>
        <v>I</v>
      </c>
      <c r="C63" s="24">
        <f t="shared" si="8"/>
        <v>55809.353690000004</v>
      </c>
      <c r="D63" s="32" t="str">
        <f t="shared" si="9"/>
        <v>vis</v>
      </c>
      <c r="E63" s="124">
        <f>VLOOKUP(C63,'Active 1'!C$21:E$951,3,FALSE)</f>
        <v>45099.722583580726</v>
      </c>
      <c r="F63" s="3" t="s">
        <v>121</v>
      </c>
      <c r="G63" s="32" t="str">
        <f t="shared" si="10"/>
        <v>55809.35369</v>
      </c>
      <c r="H63" s="24">
        <f t="shared" si="11"/>
        <v>45095</v>
      </c>
      <c r="I63" s="125" t="s">
        <v>609</v>
      </c>
      <c r="J63" s="126" t="s">
        <v>610</v>
      </c>
      <c r="K63" s="125">
        <v>45095</v>
      </c>
      <c r="L63" s="125" t="s">
        <v>611</v>
      </c>
      <c r="M63" s="126" t="s">
        <v>516</v>
      </c>
      <c r="N63" s="126" t="s">
        <v>136</v>
      </c>
      <c r="O63" s="127" t="s">
        <v>581</v>
      </c>
      <c r="P63" s="128" t="s">
        <v>612</v>
      </c>
    </row>
    <row r="64" spans="1:16" ht="12.75" customHeight="1" thickBot="1">
      <c r="A64" s="24" t="str">
        <f t="shared" si="6"/>
        <v>OEJV 0160 </v>
      </c>
      <c r="B64" s="3" t="str">
        <f t="shared" si="7"/>
        <v>II</v>
      </c>
      <c r="C64" s="24">
        <f t="shared" si="8"/>
        <v>55956.25591</v>
      </c>
      <c r="D64" s="32" t="str">
        <f t="shared" si="9"/>
        <v>vis</v>
      </c>
      <c r="E64" s="124">
        <f>VLOOKUP(C64,'Active 1'!C$21:E$951,3,FALSE)</f>
        <v>45477.233772416672</v>
      </c>
      <c r="F64" s="3" t="s">
        <v>121</v>
      </c>
      <c r="G64" s="32" t="str">
        <f t="shared" si="10"/>
        <v>55956.25591</v>
      </c>
      <c r="H64" s="24">
        <f t="shared" si="11"/>
        <v>45472.5</v>
      </c>
      <c r="I64" s="125" t="s">
        <v>619</v>
      </c>
      <c r="J64" s="126" t="s">
        <v>620</v>
      </c>
      <c r="K64" s="125">
        <v>45472.5</v>
      </c>
      <c r="L64" s="125" t="s">
        <v>621</v>
      </c>
      <c r="M64" s="126" t="s">
        <v>516</v>
      </c>
      <c r="N64" s="126" t="s">
        <v>136</v>
      </c>
      <c r="O64" s="127" t="s">
        <v>581</v>
      </c>
      <c r="P64" s="128" t="s">
        <v>612</v>
      </c>
    </row>
    <row r="65" spans="1:16" ht="12.75" customHeight="1" thickBot="1">
      <c r="A65" s="24" t="str">
        <f t="shared" si="6"/>
        <v>IBVS 6042 </v>
      </c>
      <c r="B65" s="3" t="str">
        <f t="shared" si="7"/>
        <v>I</v>
      </c>
      <c r="C65" s="24">
        <f t="shared" si="8"/>
        <v>56227.679400000001</v>
      </c>
      <c r="D65" s="32" t="str">
        <f t="shared" si="9"/>
        <v>vis</v>
      </c>
      <c r="E65" s="124">
        <f>VLOOKUP(C65,'Active 1'!C$21:E$951,3,FALSE)</f>
        <v>46174.741300811431</v>
      </c>
      <c r="F65" s="3" t="s">
        <v>121</v>
      </c>
      <c r="G65" s="32" t="str">
        <f t="shared" si="10"/>
        <v>56227.6794</v>
      </c>
      <c r="H65" s="24">
        <f t="shared" si="11"/>
        <v>46170</v>
      </c>
      <c r="I65" s="125" t="s">
        <v>622</v>
      </c>
      <c r="J65" s="126" t="s">
        <v>623</v>
      </c>
      <c r="K65" s="125">
        <v>46170</v>
      </c>
      <c r="L65" s="125" t="s">
        <v>624</v>
      </c>
      <c r="M65" s="126" t="s">
        <v>516</v>
      </c>
      <c r="N65" s="126" t="s">
        <v>121</v>
      </c>
      <c r="O65" s="127" t="s">
        <v>371</v>
      </c>
      <c r="P65" s="128" t="s">
        <v>625</v>
      </c>
    </row>
    <row r="66" spans="1:16" ht="12.75" customHeight="1" thickBot="1">
      <c r="A66" s="24" t="str">
        <f t="shared" si="6"/>
        <v>OEJV 0160 </v>
      </c>
      <c r="B66" s="3" t="str">
        <f t="shared" si="7"/>
        <v>I</v>
      </c>
      <c r="C66" s="24">
        <f t="shared" si="8"/>
        <v>56507.46989</v>
      </c>
      <c r="D66" s="32" t="str">
        <f t="shared" si="9"/>
        <v>vis</v>
      </c>
      <c r="E66" s="124">
        <f>VLOOKUP(C66,'Active 1'!C$21:E$951,3,FALSE)</f>
        <v>46893.75045196581</v>
      </c>
      <c r="F66" s="3" t="s">
        <v>121</v>
      </c>
      <c r="G66" s="32" t="str">
        <f t="shared" si="10"/>
        <v>56507.46989</v>
      </c>
      <c r="H66" s="24">
        <f t="shared" si="11"/>
        <v>46889</v>
      </c>
      <c r="I66" s="125" t="s">
        <v>626</v>
      </c>
      <c r="J66" s="126" t="s">
        <v>627</v>
      </c>
      <c r="K66" s="125">
        <v>46889</v>
      </c>
      <c r="L66" s="125" t="s">
        <v>628</v>
      </c>
      <c r="M66" s="126" t="s">
        <v>516</v>
      </c>
      <c r="N66" s="126" t="s">
        <v>101</v>
      </c>
      <c r="O66" s="127" t="s">
        <v>581</v>
      </c>
      <c r="P66" s="128" t="s">
        <v>612</v>
      </c>
    </row>
    <row r="67" spans="1:16" ht="12.75" customHeight="1" thickBot="1">
      <c r="A67" s="24" t="str">
        <f t="shared" si="6"/>
        <v>OEJV 0160 </v>
      </c>
      <c r="B67" s="3" t="str">
        <f t="shared" si="7"/>
        <v>I</v>
      </c>
      <c r="C67" s="24">
        <f t="shared" si="8"/>
        <v>56507.470029999997</v>
      </c>
      <c r="D67" s="32" t="str">
        <f t="shared" si="9"/>
        <v>vis</v>
      </c>
      <c r="E67" s="124">
        <f>VLOOKUP(C67,'Active 1'!C$21:E$951,3,FALSE)</f>
        <v>46893.750811739577</v>
      </c>
      <c r="F67" s="3" t="s">
        <v>121</v>
      </c>
      <c r="G67" s="32" t="str">
        <f t="shared" si="10"/>
        <v>56507.47003</v>
      </c>
      <c r="H67" s="24">
        <f t="shared" si="11"/>
        <v>46889</v>
      </c>
      <c r="I67" s="125" t="s">
        <v>629</v>
      </c>
      <c r="J67" s="126" t="s">
        <v>627</v>
      </c>
      <c r="K67" s="125">
        <v>46889</v>
      </c>
      <c r="L67" s="125" t="s">
        <v>630</v>
      </c>
      <c r="M67" s="126" t="s">
        <v>516</v>
      </c>
      <c r="N67" s="126" t="s">
        <v>121</v>
      </c>
      <c r="O67" s="127" t="s">
        <v>581</v>
      </c>
      <c r="P67" s="128" t="s">
        <v>612</v>
      </c>
    </row>
    <row r="68" spans="1:16" ht="12.75" customHeight="1" thickBot="1">
      <c r="A68" s="24" t="str">
        <f t="shared" si="6"/>
        <v>OEJV 0160 </v>
      </c>
      <c r="B68" s="3" t="str">
        <f t="shared" si="7"/>
        <v>I</v>
      </c>
      <c r="C68" s="24">
        <f t="shared" si="8"/>
        <v>56507.471530000003</v>
      </c>
      <c r="D68" s="32" t="str">
        <f t="shared" si="9"/>
        <v>vis</v>
      </c>
      <c r="E68" s="124">
        <f>VLOOKUP(C68,'Active 1'!C$21:E$951,3,FALSE)</f>
        <v>46893.754666458626</v>
      </c>
      <c r="F68" s="3" t="s">
        <v>121</v>
      </c>
      <c r="G68" s="32" t="str">
        <f t="shared" si="10"/>
        <v>56507.47153</v>
      </c>
      <c r="H68" s="24">
        <f t="shared" si="11"/>
        <v>46889</v>
      </c>
      <c r="I68" s="125" t="s">
        <v>631</v>
      </c>
      <c r="J68" s="126" t="s">
        <v>632</v>
      </c>
      <c r="K68" s="125">
        <v>46889</v>
      </c>
      <c r="L68" s="125" t="s">
        <v>633</v>
      </c>
      <c r="M68" s="126" t="s">
        <v>516</v>
      </c>
      <c r="N68" s="126" t="s">
        <v>168</v>
      </c>
      <c r="O68" s="127" t="s">
        <v>581</v>
      </c>
      <c r="P68" s="128" t="s">
        <v>612</v>
      </c>
    </row>
    <row r="69" spans="1:16" ht="12.75" customHeight="1" thickBot="1">
      <c r="A69" s="24" t="str">
        <f t="shared" si="6"/>
        <v>OEJV 0160 </v>
      </c>
      <c r="B69" s="3" t="str">
        <f t="shared" si="7"/>
        <v>II</v>
      </c>
      <c r="C69" s="24">
        <f t="shared" si="8"/>
        <v>56510.389609999998</v>
      </c>
      <c r="D69" s="32" t="str">
        <f t="shared" si="9"/>
        <v>vis</v>
      </c>
      <c r="E69" s="124">
        <f>VLOOKUP(C69,'Active 1'!C$21:E$951,3,FALSE)</f>
        <v>46901.253585466904</v>
      </c>
      <c r="F69" s="3" t="s">
        <v>121</v>
      </c>
      <c r="G69" s="32" t="str">
        <f t="shared" si="10"/>
        <v>56510.38961</v>
      </c>
      <c r="H69" s="24">
        <f t="shared" si="11"/>
        <v>46896.5</v>
      </c>
      <c r="I69" s="125" t="s">
        <v>634</v>
      </c>
      <c r="J69" s="126" t="s">
        <v>635</v>
      </c>
      <c r="K69" s="125">
        <v>46896.5</v>
      </c>
      <c r="L69" s="125" t="s">
        <v>636</v>
      </c>
      <c r="M69" s="126" t="s">
        <v>516</v>
      </c>
      <c r="N69" s="126" t="s">
        <v>121</v>
      </c>
      <c r="O69" s="127" t="s">
        <v>581</v>
      </c>
      <c r="P69" s="128" t="s">
        <v>612</v>
      </c>
    </row>
    <row r="70" spans="1:16" ht="12.75" customHeight="1" thickBot="1">
      <c r="A70" s="24" t="str">
        <f t="shared" si="6"/>
        <v>OEJV 0160 </v>
      </c>
      <c r="B70" s="3" t="str">
        <f t="shared" si="7"/>
        <v>II</v>
      </c>
      <c r="C70" s="24">
        <f t="shared" si="8"/>
        <v>56510.390079999997</v>
      </c>
      <c r="D70" s="32" t="str">
        <f t="shared" si="9"/>
        <v>vis</v>
      </c>
      <c r="E70" s="124">
        <f>VLOOKUP(C70,'Active 1'!C$21:E$951,3,FALSE)</f>
        <v>46901.254793278866</v>
      </c>
      <c r="F70" s="3" t="s">
        <v>121</v>
      </c>
      <c r="G70" s="32" t="str">
        <f t="shared" si="10"/>
        <v>56510.39008</v>
      </c>
      <c r="H70" s="24">
        <f t="shared" si="11"/>
        <v>46896.5</v>
      </c>
      <c r="I70" s="125" t="s">
        <v>637</v>
      </c>
      <c r="J70" s="126" t="s">
        <v>635</v>
      </c>
      <c r="K70" s="125">
        <v>46896.5</v>
      </c>
      <c r="L70" s="125" t="s">
        <v>638</v>
      </c>
      <c r="M70" s="126" t="s">
        <v>516</v>
      </c>
      <c r="N70" s="126" t="s">
        <v>168</v>
      </c>
      <c r="O70" s="127" t="s">
        <v>581</v>
      </c>
      <c r="P70" s="128" t="s">
        <v>612</v>
      </c>
    </row>
    <row r="71" spans="1:16" ht="12.75" customHeight="1" thickBot="1">
      <c r="A71" s="24" t="str">
        <f t="shared" si="6"/>
        <v>OEJV 0160 </v>
      </c>
      <c r="B71" s="3" t="str">
        <f t="shared" si="7"/>
        <v>II</v>
      </c>
      <c r="C71" s="24">
        <f t="shared" si="8"/>
        <v>56510.390140000003</v>
      </c>
      <c r="D71" s="32" t="str">
        <f t="shared" si="9"/>
        <v>vis</v>
      </c>
      <c r="E71" s="124">
        <f>VLOOKUP(C71,'Active 1'!C$21:E$951,3,FALSE)</f>
        <v>46901.254947467642</v>
      </c>
      <c r="F71" s="3" t="s">
        <v>121</v>
      </c>
      <c r="G71" s="32" t="str">
        <f t="shared" si="10"/>
        <v>56510.39014</v>
      </c>
      <c r="H71" s="24">
        <f t="shared" si="11"/>
        <v>46896.5</v>
      </c>
      <c r="I71" s="125" t="s">
        <v>639</v>
      </c>
      <c r="J71" s="126" t="s">
        <v>635</v>
      </c>
      <c r="K71" s="125">
        <v>46896.5</v>
      </c>
      <c r="L71" s="125" t="s">
        <v>640</v>
      </c>
      <c r="M71" s="126" t="s">
        <v>516</v>
      </c>
      <c r="N71" s="126" t="s">
        <v>101</v>
      </c>
      <c r="O71" s="127" t="s">
        <v>581</v>
      </c>
      <c r="P71" s="128" t="s">
        <v>612</v>
      </c>
    </row>
    <row r="72" spans="1:16" ht="12.75" customHeight="1" thickBot="1">
      <c r="A72" s="24" t="str">
        <f t="shared" si="6"/>
        <v>OEJV 0160 </v>
      </c>
      <c r="B72" s="3" t="str">
        <f t="shared" si="7"/>
        <v>II</v>
      </c>
      <c r="C72" s="24">
        <f t="shared" si="8"/>
        <v>56512.335429999999</v>
      </c>
      <c r="D72" s="32" t="str">
        <f t="shared" si="9"/>
        <v>vis</v>
      </c>
      <c r="E72" s="124">
        <f>VLOOKUP(C72,'Active 1'!C$21:E$951,3,FALSE)</f>
        <v>46906.253978391265</v>
      </c>
      <c r="F72" s="3" t="s">
        <v>121</v>
      </c>
      <c r="G72" s="32" t="str">
        <f t="shared" si="10"/>
        <v>56512.33543</v>
      </c>
      <c r="H72" s="24">
        <f t="shared" si="11"/>
        <v>46901.5</v>
      </c>
      <c r="I72" s="125" t="s">
        <v>641</v>
      </c>
      <c r="J72" s="126" t="s">
        <v>642</v>
      </c>
      <c r="K72" s="125">
        <v>46901.5</v>
      </c>
      <c r="L72" s="125" t="s">
        <v>643</v>
      </c>
      <c r="M72" s="126" t="s">
        <v>516</v>
      </c>
      <c r="N72" s="126" t="s">
        <v>121</v>
      </c>
      <c r="O72" s="127" t="s">
        <v>581</v>
      </c>
      <c r="P72" s="128" t="s">
        <v>612</v>
      </c>
    </row>
    <row r="73" spans="1:16" ht="12.75" customHeight="1" thickBot="1">
      <c r="A73" s="24" t="str">
        <f t="shared" si="6"/>
        <v>OEJV 0160 </v>
      </c>
      <c r="B73" s="3" t="str">
        <f t="shared" si="7"/>
        <v>II</v>
      </c>
      <c r="C73" s="24">
        <f t="shared" si="8"/>
        <v>56512.335720000003</v>
      </c>
      <c r="D73" s="32" t="str">
        <f t="shared" si="9"/>
        <v>vis</v>
      </c>
      <c r="E73" s="124">
        <f>VLOOKUP(C73,'Active 1'!C$21:E$951,3,FALSE)</f>
        <v>46906.254723636957</v>
      </c>
      <c r="F73" s="3" t="s">
        <v>121</v>
      </c>
      <c r="G73" s="32" t="str">
        <f t="shared" si="10"/>
        <v>56512.33572</v>
      </c>
      <c r="H73" s="24">
        <f t="shared" si="11"/>
        <v>46901.5</v>
      </c>
      <c r="I73" s="125" t="s">
        <v>644</v>
      </c>
      <c r="J73" s="126" t="s">
        <v>642</v>
      </c>
      <c r="K73" s="125">
        <v>46901.5</v>
      </c>
      <c r="L73" s="125" t="s">
        <v>645</v>
      </c>
      <c r="M73" s="126" t="s">
        <v>516</v>
      </c>
      <c r="N73" s="126" t="s">
        <v>168</v>
      </c>
      <c r="O73" s="127" t="s">
        <v>581</v>
      </c>
      <c r="P73" s="128" t="s">
        <v>612</v>
      </c>
    </row>
    <row r="74" spans="1:16" ht="12.75" customHeight="1" thickBot="1">
      <c r="A74" s="24" t="str">
        <f t="shared" si="6"/>
        <v>OEJV 0160 </v>
      </c>
      <c r="B74" s="3" t="str">
        <f t="shared" si="7"/>
        <v>II</v>
      </c>
      <c r="C74" s="24">
        <f t="shared" si="8"/>
        <v>56522.452590000001</v>
      </c>
      <c r="D74" s="32" t="str">
        <f t="shared" si="9"/>
        <v>vis</v>
      </c>
      <c r="E74" s="124">
        <f>VLOOKUP(C74,'Active 1'!C$21:E$951,3,FALSE)</f>
        <v>46932.253184524736</v>
      </c>
      <c r="F74" s="3" t="s">
        <v>121</v>
      </c>
      <c r="G74" s="32" t="str">
        <f t="shared" si="10"/>
        <v>56522.45259</v>
      </c>
      <c r="H74" s="24">
        <f t="shared" si="11"/>
        <v>46927.5</v>
      </c>
      <c r="I74" s="125" t="s">
        <v>646</v>
      </c>
      <c r="J74" s="126" t="s">
        <v>647</v>
      </c>
      <c r="K74" s="125">
        <v>46927.5</v>
      </c>
      <c r="L74" s="125" t="s">
        <v>648</v>
      </c>
      <c r="M74" s="126" t="s">
        <v>516</v>
      </c>
      <c r="N74" s="126" t="s">
        <v>168</v>
      </c>
      <c r="O74" s="127" t="s">
        <v>581</v>
      </c>
      <c r="P74" s="128" t="s">
        <v>612</v>
      </c>
    </row>
    <row r="75" spans="1:16" ht="12.75" customHeight="1" thickBot="1">
      <c r="A75" s="24" t="str">
        <f t="shared" ref="A75:A106" si="12">P75</f>
        <v>OEJV 0160 </v>
      </c>
      <c r="B75" s="3" t="str">
        <f t="shared" ref="B75:B106" si="13">IF(H75=INT(H75),"I","II")</f>
        <v>II</v>
      </c>
      <c r="C75" s="24">
        <f t="shared" ref="C75:C106" si="14">1*G75</f>
        <v>56522.452669999999</v>
      </c>
      <c r="D75" s="32" t="str">
        <f t="shared" ref="D75:D106" si="15">VLOOKUP(F75,I$1:J$5,2,FALSE)</f>
        <v>vis</v>
      </c>
      <c r="E75" s="124">
        <f>VLOOKUP(C75,'Active 1'!C$21:E$951,3,FALSE)</f>
        <v>46932.253390109749</v>
      </c>
      <c r="F75" s="3" t="s">
        <v>121</v>
      </c>
      <c r="G75" s="32" t="str">
        <f t="shared" ref="G75:G106" si="16">MID(I75,3,LEN(I75)-3)</f>
        <v>56522.45267</v>
      </c>
      <c r="H75" s="24">
        <f t="shared" ref="H75:H106" si="17">1*K75</f>
        <v>46927.5</v>
      </c>
      <c r="I75" s="125" t="s">
        <v>649</v>
      </c>
      <c r="J75" s="126" t="s">
        <v>647</v>
      </c>
      <c r="K75" s="125">
        <v>46927.5</v>
      </c>
      <c r="L75" s="125" t="s">
        <v>650</v>
      </c>
      <c r="M75" s="126" t="s">
        <v>516</v>
      </c>
      <c r="N75" s="126" t="s">
        <v>121</v>
      </c>
      <c r="O75" s="127" t="s">
        <v>581</v>
      </c>
      <c r="P75" s="128" t="s">
        <v>612</v>
      </c>
    </row>
    <row r="76" spans="1:16" ht="12.75" customHeight="1" thickBot="1">
      <c r="A76" s="24" t="str">
        <f t="shared" si="12"/>
        <v>OEJV 0160 </v>
      </c>
      <c r="B76" s="3" t="str">
        <f t="shared" si="13"/>
        <v>II</v>
      </c>
      <c r="C76" s="24">
        <f t="shared" si="14"/>
        <v>56522.452859999998</v>
      </c>
      <c r="D76" s="32" t="str">
        <f t="shared" si="15"/>
        <v>vis</v>
      </c>
      <c r="E76" s="124">
        <f>VLOOKUP(C76,'Active 1'!C$21:E$951,3,FALSE)</f>
        <v>46932.253878374155</v>
      </c>
      <c r="F76" s="3" t="s">
        <v>121</v>
      </c>
      <c r="G76" s="32" t="str">
        <f t="shared" si="16"/>
        <v>56522.45286</v>
      </c>
      <c r="H76" s="24">
        <f t="shared" si="17"/>
        <v>46927.5</v>
      </c>
      <c r="I76" s="125" t="s">
        <v>651</v>
      </c>
      <c r="J76" s="126" t="s">
        <v>652</v>
      </c>
      <c r="K76" s="125">
        <v>46927.5</v>
      </c>
      <c r="L76" s="125" t="s">
        <v>653</v>
      </c>
      <c r="M76" s="126" t="s">
        <v>516</v>
      </c>
      <c r="N76" s="126" t="s">
        <v>101</v>
      </c>
      <c r="O76" s="127" t="s">
        <v>581</v>
      </c>
      <c r="P76" s="128" t="s">
        <v>612</v>
      </c>
    </row>
    <row r="77" spans="1:16" ht="12.75" customHeight="1" thickBot="1">
      <c r="A77" s="24" t="str">
        <f t="shared" si="12"/>
        <v>OEJV 0160 </v>
      </c>
      <c r="B77" s="3" t="str">
        <f t="shared" si="13"/>
        <v>I</v>
      </c>
      <c r="C77" s="24">
        <f t="shared" si="14"/>
        <v>56523.423990000003</v>
      </c>
      <c r="D77" s="32" t="str">
        <f t="shared" si="15"/>
        <v>vis</v>
      </c>
      <c r="E77" s="124">
        <f>VLOOKUP(C77,'Active 1'!C$21:E$951,3,FALSE)</f>
        <v>46934.749500569764</v>
      </c>
      <c r="F77" s="3" t="s">
        <v>121</v>
      </c>
      <c r="G77" s="32" t="str">
        <f t="shared" si="16"/>
        <v>56523.42399</v>
      </c>
      <c r="H77" s="24">
        <f t="shared" si="17"/>
        <v>46930</v>
      </c>
      <c r="I77" s="125" t="s">
        <v>654</v>
      </c>
      <c r="J77" s="126" t="s">
        <v>655</v>
      </c>
      <c r="K77" s="125">
        <v>46930</v>
      </c>
      <c r="L77" s="125" t="s">
        <v>656</v>
      </c>
      <c r="M77" s="126" t="s">
        <v>516</v>
      </c>
      <c r="N77" s="126" t="s">
        <v>168</v>
      </c>
      <c r="O77" s="127" t="s">
        <v>581</v>
      </c>
      <c r="P77" s="128" t="s">
        <v>612</v>
      </c>
    </row>
    <row r="78" spans="1:16" ht="12.75" customHeight="1" thickBot="1">
      <c r="A78" s="24" t="str">
        <f t="shared" si="12"/>
        <v>OEJV 0160 </v>
      </c>
      <c r="B78" s="3" t="str">
        <f t="shared" si="13"/>
        <v>I</v>
      </c>
      <c r="C78" s="24">
        <f t="shared" si="14"/>
        <v>56523.42409</v>
      </c>
      <c r="D78" s="32" t="str">
        <f t="shared" si="15"/>
        <v>vis</v>
      </c>
      <c r="E78" s="124">
        <f>VLOOKUP(C78,'Active 1'!C$21:E$951,3,FALSE)</f>
        <v>46934.749757551028</v>
      </c>
      <c r="F78" s="3" t="s">
        <v>121</v>
      </c>
      <c r="G78" s="32" t="str">
        <f t="shared" si="16"/>
        <v>56523.42409</v>
      </c>
      <c r="H78" s="24">
        <f t="shared" si="17"/>
        <v>46930</v>
      </c>
      <c r="I78" s="125" t="s">
        <v>657</v>
      </c>
      <c r="J78" s="126" t="s">
        <v>655</v>
      </c>
      <c r="K78" s="125">
        <v>46930</v>
      </c>
      <c r="L78" s="125" t="s">
        <v>658</v>
      </c>
      <c r="M78" s="126" t="s">
        <v>516</v>
      </c>
      <c r="N78" s="126" t="s">
        <v>121</v>
      </c>
      <c r="O78" s="127" t="s">
        <v>581</v>
      </c>
      <c r="P78" s="128" t="s">
        <v>612</v>
      </c>
    </row>
    <row r="79" spans="1:16" ht="12.75" customHeight="1" thickBot="1">
      <c r="A79" s="24" t="str">
        <f t="shared" si="12"/>
        <v>OEJV 0160 </v>
      </c>
      <c r="B79" s="3" t="str">
        <f t="shared" si="13"/>
        <v>I</v>
      </c>
      <c r="C79" s="24">
        <f t="shared" si="14"/>
        <v>56523.424760000002</v>
      </c>
      <c r="D79" s="32" t="str">
        <f t="shared" si="15"/>
        <v>vis</v>
      </c>
      <c r="E79" s="124">
        <f>VLOOKUP(C79,'Active 1'!C$21:E$951,3,FALSE)</f>
        <v>46934.751479325532</v>
      </c>
      <c r="F79" s="3" t="s">
        <v>121</v>
      </c>
      <c r="G79" s="32" t="str">
        <f t="shared" si="16"/>
        <v>56523.42476</v>
      </c>
      <c r="H79" s="24">
        <f t="shared" si="17"/>
        <v>46930</v>
      </c>
      <c r="I79" s="125" t="s">
        <v>659</v>
      </c>
      <c r="J79" s="126" t="s">
        <v>660</v>
      </c>
      <c r="K79" s="125">
        <v>46930</v>
      </c>
      <c r="L79" s="125" t="s">
        <v>661</v>
      </c>
      <c r="M79" s="126" t="s">
        <v>516</v>
      </c>
      <c r="N79" s="126" t="s">
        <v>101</v>
      </c>
      <c r="O79" s="127" t="s">
        <v>581</v>
      </c>
      <c r="P79" s="128" t="s">
        <v>612</v>
      </c>
    </row>
    <row r="80" spans="1:16" ht="12.75" customHeight="1" thickBot="1">
      <c r="A80" s="24" t="str">
        <f t="shared" si="12"/>
        <v>OEJV 0160 </v>
      </c>
      <c r="B80" s="3" t="str">
        <f t="shared" si="13"/>
        <v>I</v>
      </c>
      <c r="C80" s="24">
        <f t="shared" si="14"/>
        <v>56527.316120000003</v>
      </c>
      <c r="D80" s="32" t="str">
        <f t="shared" si="15"/>
        <v>vis</v>
      </c>
      <c r="E80" s="124">
        <f>VLOOKUP(C80,'Active 1'!C$21:E$951,3,FALSE)</f>
        <v>46944.751545626699</v>
      </c>
      <c r="F80" s="3" t="s">
        <v>121</v>
      </c>
      <c r="G80" s="32" t="str">
        <f t="shared" si="16"/>
        <v>56527.31612</v>
      </c>
      <c r="H80" s="24">
        <f t="shared" si="17"/>
        <v>46940</v>
      </c>
      <c r="I80" s="125" t="s">
        <v>662</v>
      </c>
      <c r="J80" s="126" t="s">
        <v>663</v>
      </c>
      <c r="K80" s="125">
        <v>46940</v>
      </c>
      <c r="L80" s="125" t="s">
        <v>664</v>
      </c>
      <c r="M80" s="126" t="s">
        <v>516</v>
      </c>
      <c r="N80" s="126" t="s">
        <v>168</v>
      </c>
      <c r="O80" s="127" t="s">
        <v>581</v>
      </c>
      <c r="P80" s="128" t="s">
        <v>612</v>
      </c>
    </row>
    <row r="81" spans="1:16" ht="12.75" customHeight="1" thickBot="1">
      <c r="A81" s="24" t="str">
        <f t="shared" si="12"/>
        <v> PZ 9.77 </v>
      </c>
      <c r="B81" s="3" t="str">
        <f t="shared" si="13"/>
        <v>I</v>
      </c>
      <c r="C81" s="24">
        <f t="shared" si="14"/>
        <v>17793.437999999998</v>
      </c>
      <c r="D81" s="32" t="str">
        <f t="shared" si="15"/>
        <v>vis</v>
      </c>
      <c r="E81" s="124">
        <f>VLOOKUP(C81,'Active 1'!C$21:E$951,3,FALSE)</f>
        <v>-52594.059898530431</v>
      </c>
      <c r="F81" s="3" t="s">
        <v>121</v>
      </c>
      <c r="G81" s="32" t="str">
        <f t="shared" si="16"/>
        <v>17793.438</v>
      </c>
      <c r="H81" s="24">
        <f t="shared" si="17"/>
        <v>-52592</v>
      </c>
      <c r="I81" s="125" t="s">
        <v>240</v>
      </c>
      <c r="J81" s="126" t="s">
        <v>241</v>
      </c>
      <c r="K81" s="125">
        <v>-52592</v>
      </c>
      <c r="L81" s="125" t="s">
        <v>242</v>
      </c>
      <c r="M81" s="126" t="s">
        <v>243</v>
      </c>
      <c r="N81" s="126"/>
      <c r="O81" s="127" t="s">
        <v>244</v>
      </c>
      <c r="P81" s="127" t="s">
        <v>245</v>
      </c>
    </row>
    <row r="82" spans="1:16" ht="12.75" customHeight="1" thickBot="1">
      <c r="A82" s="24" t="str">
        <f t="shared" si="12"/>
        <v> PZ 9.77 </v>
      </c>
      <c r="B82" s="3" t="str">
        <f t="shared" si="13"/>
        <v>II</v>
      </c>
      <c r="C82" s="24">
        <f t="shared" si="14"/>
        <v>32797.285000000003</v>
      </c>
      <c r="D82" s="32" t="str">
        <f t="shared" si="15"/>
        <v>vis</v>
      </c>
      <c r="E82" s="124">
        <f>VLOOKUP(C82,'Active 1'!C$21:E$951,3,FALSE)</f>
        <v>-14036.983510694083</v>
      </c>
      <c r="F82" s="3" t="s">
        <v>121</v>
      </c>
      <c r="G82" s="32" t="str">
        <f t="shared" si="16"/>
        <v>32797.285</v>
      </c>
      <c r="H82" s="24">
        <f t="shared" si="17"/>
        <v>-14036.5</v>
      </c>
      <c r="I82" s="125" t="s">
        <v>246</v>
      </c>
      <c r="J82" s="126" t="s">
        <v>247</v>
      </c>
      <c r="K82" s="125">
        <v>-14036.5</v>
      </c>
      <c r="L82" s="125" t="s">
        <v>248</v>
      </c>
      <c r="M82" s="126" t="s">
        <v>236</v>
      </c>
      <c r="N82" s="126"/>
      <c r="O82" s="127" t="s">
        <v>244</v>
      </c>
      <c r="P82" s="127" t="s">
        <v>245</v>
      </c>
    </row>
    <row r="83" spans="1:16" ht="12.75" customHeight="1" thickBot="1">
      <c r="A83" s="24" t="str">
        <f t="shared" si="12"/>
        <v> RIA 8.232 </v>
      </c>
      <c r="B83" s="3" t="str">
        <f t="shared" si="13"/>
        <v>II</v>
      </c>
      <c r="C83" s="24">
        <f t="shared" si="14"/>
        <v>33798.529000000002</v>
      </c>
      <c r="D83" s="32" t="str">
        <f t="shared" si="15"/>
        <v>vis</v>
      </c>
      <c r="E83" s="124">
        <f>VLOOKUP(C83,'Active 1'!C$21:E$951,3,FALSE)</f>
        <v>-11463.973975815279</v>
      </c>
      <c r="F83" s="3" t="s">
        <v>121</v>
      </c>
      <c r="G83" s="32" t="str">
        <f t="shared" si="16"/>
        <v>33798.529</v>
      </c>
      <c r="H83" s="24">
        <f t="shared" si="17"/>
        <v>-11463.5</v>
      </c>
      <c r="I83" s="125" t="s">
        <v>257</v>
      </c>
      <c r="J83" s="126" t="s">
        <v>258</v>
      </c>
      <c r="K83" s="125">
        <v>-11463.5</v>
      </c>
      <c r="L83" s="125" t="s">
        <v>259</v>
      </c>
      <c r="M83" s="126" t="s">
        <v>236</v>
      </c>
      <c r="N83" s="126"/>
      <c r="O83" s="127" t="s">
        <v>252</v>
      </c>
      <c r="P83" s="127" t="s">
        <v>253</v>
      </c>
    </row>
    <row r="84" spans="1:16" ht="12.75" customHeight="1" thickBot="1">
      <c r="A84" s="24" t="str">
        <f t="shared" si="12"/>
        <v> RIA 8.232 </v>
      </c>
      <c r="B84" s="3" t="str">
        <f t="shared" si="13"/>
        <v>II</v>
      </c>
      <c r="C84" s="24">
        <f t="shared" si="14"/>
        <v>34983.442000000003</v>
      </c>
      <c r="D84" s="32" t="str">
        <f t="shared" si="15"/>
        <v>vis</v>
      </c>
      <c r="E84" s="124">
        <f>VLOOKUP(C84,'Active 1'!C$21:E$951,3,FALSE)</f>
        <v>-8418.969514363469</v>
      </c>
      <c r="F84" s="3" t="s">
        <v>121</v>
      </c>
      <c r="G84" s="32" t="str">
        <f t="shared" si="16"/>
        <v>34983.442</v>
      </c>
      <c r="H84" s="24">
        <f t="shared" si="17"/>
        <v>-8418.5</v>
      </c>
      <c r="I84" s="125" t="s">
        <v>263</v>
      </c>
      <c r="J84" s="126" t="s">
        <v>264</v>
      </c>
      <c r="K84" s="125">
        <v>-8418.5</v>
      </c>
      <c r="L84" s="125" t="s">
        <v>256</v>
      </c>
      <c r="M84" s="126" t="s">
        <v>236</v>
      </c>
      <c r="N84" s="126"/>
      <c r="O84" s="127" t="s">
        <v>252</v>
      </c>
      <c r="P84" s="127" t="s">
        <v>253</v>
      </c>
    </row>
    <row r="85" spans="1:16" ht="12.75" customHeight="1" thickBot="1">
      <c r="A85" s="24" t="str">
        <f t="shared" si="12"/>
        <v> MSAI 44.407 </v>
      </c>
      <c r="B85" s="3" t="str">
        <f t="shared" si="13"/>
        <v>II</v>
      </c>
      <c r="C85" s="24">
        <f t="shared" si="14"/>
        <v>38260.521200000003</v>
      </c>
      <c r="D85" s="32" t="str">
        <f t="shared" si="15"/>
        <v>vis</v>
      </c>
      <c r="E85" s="124">
        <f>VLOOKUP(C85,'Active 1'!C$21:E$951,3,FALSE)</f>
        <v>2.5101930335461926</v>
      </c>
      <c r="F85" s="3" t="s">
        <v>121</v>
      </c>
      <c r="G85" s="32" t="str">
        <f t="shared" si="16"/>
        <v>38260.5212</v>
      </c>
      <c r="H85" s="24">
        <f t="shared" si="17"/>
        <v>2.5</v>
      </c>
      <c r="I85" s="125" t="s">
        <v>276</v>
      </c>
      <c r="J85" s="126" t="s">
        <v>277</v>
      </c>
      <c r="K85" s="125">
        <v>2.5</v>
      </c>
      <c r="L85" s="125" t="s">
        <v>278</v>
      </c>
      <c r="M85" s="126" t="s">
        <v>279</v>
      </c>
      <c r="N85" s="126" t="s">
        <v>280</v>
      </c>
      <c r="O85" s="127" t="s">
        <v>281</v>
      </c>
      <c r="P85" s="127" t="s">
        <v>282</v>
      </c>
    </row>
    <row r="86" spans="1:16" ht="12.75" customHeight="1" thickBot="1">
      <c r="A86" s="24" t="str">
        <f t="shared" si="12"/>
        <v> MSAI 44.407 </v>
      </c>
      <c r="B86" s="3" t="str">
        <f t="shared" si="13"/>
        <v>I</v>
      </c>
      <c r="C86" s="24">
        <f t="shared" si="14"/>
        <v>38263.438199999997</v>
      </c>
      <c r="D86" s="32" t="str">
        <f t="shared" si="15"/>
        <v>vis</v>
      </c>
      <c r="E86" s="124">
        <f>VLOOKUP(C86,'Active 1'!C$21:E$951,3,FALSE)</f>
        <v>10.006336644120696</v>
      </c>
      <c r="F86" s="3" t="s">
        <v>121</v>
      </c>
      <c r="G86" s="32" t="str">
        <f t="shared" si="16"/>
        <v>38263.4382</v>
      </c>
      <c r="H86" s="24">
        <f t="shared" si="17"/>
        <v>10</v>
      </c>
      <c r="I86" s="125" t="s">
        <v>283</v>
      </c>
      <c r="J86" s="126" t="s">
        <v>284</v>
      </c>
      <c r="K86" s="125">
        <v>10</v>
      </c>
      <c r="L86" s="125" t="s">
        <v>285</v>
      </c>
      <c r="M86" s="126" t="s">
        <v>279</v>
      </c>
      <c r="N86" s="126" t="s">
        <v>280</v>
      </c>
      <c r="O86" s="127" t="s">
        <v>281</v>
      </c>
      <c r="P86" s="127" t="s">
        <v>282</v>
      </c>
    </row>
    <row r="87" spans="1:16" ht="12.75" customHeight="1" thickBot="1">
      <c r="A87" s="24" t="str">
        <f t="shared" si="12"/>
        <v> MSAI 44.407 </v>
      </c>
      <c r="B87" s="3" t="str">
        <f t="shared" si="13"/>
        <v>II</v>
      </c>
      <c r="C87" s="24">
        <f t="shared" si="14"/>
        <v>38264.410300000003</v>
      </c>
      <c r="D87" s="32" t="str">
        <f t="shared" si="15"/>
        <v>vis</v>
      </c>
      <c r="E87" s="124">
        <f>VLOOKUP(C87,'Active 1'!C$21:E$951,3,FALSE)</f>
        <v>12.504451558039735</v>
      </c>
      <c r="F87" s="3" t="s">
        <v>121</v>
      </c>
      <c r="G87" s="32" t="str">
        <f t="shared" si="16"/>
        <v>38264.4103</v>
      </c>
      <c r="H87" s="24">
        <f t="shared" si="17"/>
        <v>12.5</v>
      </c>
      <c r="I87" s="125" t="s">
        <v>286</v>
      </c>
      <c r="J87" s="126" t="s">
        <v>287</v>
      </c>
      <c r="K87" s="125">
        <v>12.5</v>
      </c>
      <c r="L87" s="125" t="s">
        <v>288</v>
      </c>
      <c r="M87" s="126" t="s">
        <v>279</v>
      </c>
      <c r="N87" s="126" t="s">
        <v>280</v>
      </c>
      <c r="O87" s="127" t="s">
        <v>281</v>
      </c>
      <c r="P87" s="127" t="s">
        <v>282</v>
      </c>
    </row>
    <row r="88" spans="1:16" ht="12.75" customHeight="1" thickBot="1">
      <c r="A88" s="24" t="str">
        <f t="shared" si="12"/>
        <v> MSAI 44.407 </v>
      </c>
      <c r="B88" s="3" t="str">
        <f t="shared" si="13"/>
        <v>II</v>
      </c>
      <c r="C88" s="24">
        <f t="shared" si="14"/>
        <v>38315.386599999998</v>
      </c>
      <c r="D88" s="32" t="str">
        <f t="shared" si="15"/>
        <v>vis</v>
      </c>
      <c r="E88" s="124">
        <f>VLOOKUP(C88,'Active 1'!C$21:E$951,3,FALSE)</f>
        <v>143.5039940799717</v>
      </c>
      <c r="F88" s="3" t="s">
        <v>121</v>
      </c>
      <c r="G88" s="32" t="str">
        <f t="shared" si="16"/>
        <v>38315.3866</v>
      </c>
      <c r="H88" s="24">
        <f t="shared" si="17"/>
        <v>143.5</v>
      </c>
      <c r="I88" s="125" t="s">
        <v>289</v>
      </c>
      <c r="J88" s="126" t="s">
        <v>290</v>
      </c>
      <c r="K88" s="125">
        <v>143.5</v>
      </c>
      <c r="L88" s="125" t="s">
        <v>291</v>
      </c>
      <c r="M88" s="126" t="s">
        <v>279</v>
      </c>
      <c r="N88" s="126" t="s">
        <v>280</v>
      </c>
      <c r="O88" s="127" t="s">
        <v>281</v>
      </c>
      <c r="P88" s="127" t="s">
        <v>282</v>
      </c>
    </row>
    <row r="89" spans="1:16" ht="12.75" customHeight="1" thickBot="1">
      <c r="A89" s="24" t="str">
        <f t="shared" si="12"/>
        <v> MSAI 44.407 </v>
      </c>
      <c r="B89" s="3" t="str">
        <f t="shared" si="13"/>
        <v>I</v>
      </c>
      <c r="C89" s="24">
        <f t="shared" si="14"/>
        <v>38316.360200000003</v>
      </c>
      <c r="D89" s="32" t="str">
        <f t="shared" si="15"/>
        <v>vis</v>
      </c>
      <c r="E89" s="124">
        <f>VLOOKUP(C89,'Active 1'!C$21:E$951,3,FALSE)</f>
        <v>146.00596371291869</v>
      </c>
      <c r="F89" s="3" t="s">
        <v>121</v>
      </c>
      <c r="G89" s="32" t="str">
        <f t="shared" si="16"/>
        <v>38316.3602</v>
      </c>
      <c r="H89" s="24">
        <f t="shared" si="17"/>
        <v>146</v>
      </c>
      <c r="I89" s="125" t="s">
        <v>292</v>
      </c>
      <c r="J89" s="126" t="s">
        <v>293</v>
      </c>
      <c r="K89" s="125">
        <v>146</v>
      </c>
      <c r="L89" s="125" t="s">
        <v>294</v>
      </c>
      <c r="M89" s="126" t="s">
        <v>279</v>
      </c>
      <c r="N89" s="126" t="s">
        <v>280</v>
      </c>
      <c r="O89" s="127" t="s">
        <v>281</v>
      </c>
      <c r="P89" s="127" t="s">
        <v>282</v>
      </c>
    </row>
    <row r="90" spans="1:16" ht="12.75" customHeight="1" thickBot="1">
      <c r="A90" s="24" t="str">
        <f t="shared" si="12"/>
        <v> MSAI 44.407 </v>
      </c>
      <c r="B90" s="3" t="str">
        <f t="shared" si="13"/>
        <v>II</v>
      </c>
      <c r="C90" s="24">
        <f t="shared" si="14"/>
        <v>38613.459000000003</v>
      </c>
      <c r="D90" s="32" t="str">
        <f t="shared" si="15"/>
        <v>vis</v>
      </c>
      <c r="E90" s="124">
        <f>VLOOKUP(C90,'Active 1'!C$21:E$951,3,FALSE)</f>
        <v>909.49422951131692</v>
      </c>
      <c r="F90" s="3" t="s">
        <v>121</v>
      </c>
      <c r="G90" s="32" t="str">
        <f t="shared" si="16"/>
        <v>38613.4590</v>
      </c>
      <c r="H90" s="24">
        <f t="shared" si="17"/>
        <v>909.5</v>
      </c>
      <c r="I90" s="125" t="s">
        <v>295</v>
      </c>
      <c r="J90" s="126" t="s">
        <v>296</v>
      </c>
      <c r="K90" s="125">
        <v>909.5</v>
      </c>
      <c r="L90" s="125" t="s">
        <v>297</v>
      </c>
      <c r="M90" s="126" t="s">
        <v>279</v>
      </c>
      <c r="N90" s="126" t="s">
        <v>280</v>
      </c>
      <c r="O90" s="127" t="s">
        <v>281</v>
      </c>
      <c r="P90" s="127" t="s">
        <v>282</v>
      </c>
    </row>
    <row r="91" spans="1:16" ht="12.75" customHeight="1" thickBot="1">
      <c r="A91" s="24" t="str">
        <f t="shared" si="12"/>
        <v> MSAI 44.407 </v>
      </c>
      <c r="B91" s="3" t="str">
        <f t="shared" si="13"/>
        <v>I</v>
      </c>
      <c r="C91" s="24">
        <f t="shared" si="14"/>
        <v>38617.546600000001</v>
      </c>
      <c r="D91" s="32" t="str">
        <f t="shared" si="15"/>
        <v>vis</v>
      </c>
      <c r="E91" s="124">
        <f>VLOOKUP(C91,'Active 1'!C$21:E$951,3,FALSE)</f>
        <v>919.99859585435411</v>
      </c>
      <c r="F91" s="3" t="s">
        <v>121</v>
      </c>
      <c r="G91" s="32" t="str">
        <f t="shared" si="16"/>
        <v>38617.5466</v>
      </c>
      <c r="H91" s="24">
        <f t="shared" si="17"/>
        <v>920</v>
      </c>
      <c r="I91" s="125" t="s">
        <v>298</v>
      </c>
      <c r="J91" s="126" t="s">
        <v>299</v>
      </c>
      <c r="K91" s="125">
        <v>920</v>
      </c>
      <c r="L91" s="125" t="s">
        <v>300</v>
      </c>
      <c r="M91" s="126" t="s">
        <v>279</v>
      </c>
      <c r="N91" s="126" t="s">
        <v>280</v>
      </c>
      <c r="O91" s="127" t="s">
        <v>281</v>
      </c>
      <c r="P91" s="127" t="s">
        <v>282</v>
      </c>
    </row>
    <row r="92" spans="1:16" ht="12.75" customHeight="1" thickBot="1">
      <c r="A92" s="24" t="str">
        <f t="shared" si="12"/>
        <v> MSAI 44.407 </v>
      </c>
      <c r="B92" s="3" t="str">
        <f t="shared" si="13"/>
        <v>II</v>
      </c>
      <c r="C92" s="24">
        <f t="shared" si="14"/>
        <v>38618.518700000001</v>
      </c>
      <c r="D92" s="32" t="str">
        <f t="shared" si="15"/>
        <v>vis</v>
      </c>
      <c r="E92" s="124">
        <f>VLOOKUP(C92,'Active 1'!C$21:E$951,3,FALSE)</f>
        <v>922.49671076825439</v>
      </c>
      <c r="F92" s="3" t="s">
        <v>121</v>
      </c>
      <c r="G92" s="32" t="str">
        <f t="shared" si="16"/>
        <v>38618.5187</v>
      </c>
      <c r="H92" s="24">
        <f t="shared" si="17"/>
        <v>922.5</v>
      </c>
      <c r="I92" s="125" t="s">
        <v>301</v>
      </c>
      <c r="J92" s="126" t="s">
        <v>302</v>
      </c>
      <c r="K92" s="125">
        <v>922.5</v>
      </c>
      <c r="L92" s="125" t="s">
        <v>303</v>
      </c>
      <c r="M92" s="126" t="s">
        <v>279</v>
      </c>
      <c r="N92" s="126" t="s">
        <v>280</v>
      </c>
      <c r="O92" s="127" t="s">
        <v>281</v>
      </c>
      <c r="P92" s="127" t="s">
        <v>282</v>
      </c>
    </row>
    <row r="93" spans="1:16" ht="12.75" customHeight="1" thickBot="1">
      <c r="A93" s="24" t="str">
        <f t="shared" si="12"/>
        <v> MSAI 44.407 </v>
      </c>
      <c r="B93" s="3" t="str">
        <f t="shared" si="13"/>
        <v>I</v>
      </c>
      <c r="C93" s="24">
        <f t="shared" si="14"/>
        <v>38646.343399999998</v>
      </c>
      <c r="D93" s="32" t="str">
        <f t="shared" si="15"/>
        <v>vis</v>
      </c>
      <c r="E93" s="124">
        <f>VLOOKUP(C93,'Active 1'!C$21:E$951,3,FALSE)</f>
        <v>994.00097786512163</v>
      </c>
      <c r="F93" s="3" t="s">
        <v>121</v>
      </c>
      <c r="G93" s="32" t="str">
        <f t="shared" si="16"/>
        <v>38646.3434</v>
      </c>
      <c r="H93" s="24">
        <f t="shared" si="17"/>
        <v>994</v>
      </c>
      <c r="I93" s="125" t="s">
        <v>304</v>
      </c>
      <c r="J93" s="126" t="s">
        <v>305</v>
      </c>
      <c r="K93" s="125">
        <v>994</v>
      </c>
      <c r="L93" s="125" t="s">
        <v>306</v>
      </c>
      <c r="M93" s="126" t="s">
        <v>279</v>
      </c>
      <c r="N93" s="126" t="s">
        <v>280</v>
      </c>
      <c r="O93" s="127" t="s">
        <v>281</v>
      </c>
      <c r="P93" s="127" t="s">
        <v>282</v>
      </c>
    </row>
    <row r="94" spans="1:16" ht="12.75" customHeight="1" thickBot="1">
      <c r="A94" s="24" t="str">
        <f t="shared" si="12"/>
        <v> MSAI 44.407 </v>
      </c>
      <c r="B94" s="3" t="str">
        <f t="shared" si="13"/>
        <v>II</v>
      </c>
      <c r="C94" s="24">
        <f t="shared" si="14"/>
        <v>38646.536500000002</v>
      </c>
      <c r="D94" s="32" t="str">
        <f t="shared" si="15"/>
        <v>vis</v>
      </c>
      <c r="E94" s="124">
        <f>VLOOKUP(C94,'Active 1'!C$21:E$951,3,FALSE)</f>
        <v>994.49720869516455</v>
      </c>
      <c r="F94" s="3" t="s">
        <v>121</v>
      </c>
      <c r="G94" s="32" t="str">
        <f t="shared" si="16"/>
        <v>38646.5365</v>
      </c>
      <c r="H94" s="24">
        <f t="shared" si="17"/>
        <v>994.5</v>
      </c>
      <c r="I94" s="125" t="s">
        <v>307</v>
      </c>
      <c r="J94" s="126" t="s">
        <v>308</v>
      </c>
      <c r="K94" s="125">
        <v>994.5</v>
      </c>
      <c r="L94" s="125" t="s">
        <v>309</v>
      </c>
      <c r="M94" s="126" t="s">
        <v>279</v>
      </c>
      <c r="N94" s="126" t="s">
        <v>280</v>
      </c>
      <c r="O94" s="127" t="s">
        <v>281</v>
      </c>
      <c r="P94" s="127" t="s">
        <v>282</v>
      </c>
    </row>
    <row r="95" spans="1:16" ht="12.75" customHeight="1" thickBot="1">
      <c r="A95" s="24" t="str">
        <f t="shared" si="12"/>
        <v> MSAI 44.407 </v>
      </c>
      <c r="B95" s="3" t="str">
        <f t="shared" si="13"/>
        <v>I</v>
      </c>
      <c r="C95" s="24">
        <f t="shared" si="14"/>
        <v>38647.511599999998</v>
      </c>
      <c r="D95" s="32" t="str">
        <f t="shared" si="15"/>
        <v>vis</v>
      </c>
      <c r="E95" s="124">
        <f>VLOOKUP(C95,'Active 1'!C$21:E$951,3,FALSE)</f>
        <v>997.00303304712077</v>
      </c>
      <c r="F95" s="3" t="s">
        <v>121</v>
      </c>
      <c r="G95" s="32" t="str">
        <f t="shared" si="16"/>
        <v>38647.5116</v>
      </c>
      <c r="H95" s="24">
        <f t="shared" si="17"/>
        <v>997</v>
      </c>
      <c r="I95" s="125" t="s">
        <v>310</v>
      </c>
      <c r="J95" s="126" t="s">
        <v>311</v>
      </c>
      <c r="K95" s="125">
        <v>997</v>
      </c>
      <c r="L95" s="125" t="s">
        <v>312</v>
      </c>
      <c r="M95" s="126" t="s">
        <v>279</v>
      </c>
      <c r="N95" s="126" t="s">
        <v>280</v>
      </c>
      <c r="O95" s="127" t="s">
        <v>281</v>
      </c>
      <c r="P95" s="127" t="s">
        <v>282</v>
      </c>
    </row>
    <row r="96" spans="1:16" ht="12.75" customHeight="1" thickBot="1">
      <c r="A96" s="24" t="str">
        <f t="shared" si="12"/>
        <v> MSAI 44.407 </v>
      </c>
      <c r="B96" s="3" t="str">
        <f t="shared" si="13"/>
        <v>II</v>
      </c>
      <c r="C96" s="24">
        <f t="shared" si="14"/>
        <v>38648.481800000001</v>
      </c>
      <c r="D96" s="32" t="str">
        <f t="shared" si="15"/>
        <v>vis</v>
      </c>
      <c r="E96" s="124">
        <f>VLOOKUP(C96,'Active 1'!C$21:E$951,3,FALSE)</f>
        <v>999.49626531692525</v>
      </c>
      <c r="F96" s="3" t="s">
        <v>121</v>
      </c>
      <c r="G96" s="32" t="str">
        <f t="shared" si="16"/>
        <v>38648.4818</v>
      </c>
      <c r="H96" s="24">
        <f t="shared" si="17"/>
        <v>999.5</v>
      </c>
      <c r="I96" s="125" t="s">
        <v>313</v>
      </c>
      <c r="J96" s="126" t="s">
        <v>314</v>
      </c>
      <c r="K96" s="125">
        <v>999.5</v>
      </c>
      <c r="L96" s="125" t="s">
        <v>315</v>
      </c>
      <c r="M96" s="126" t="s">
        <v>279</v>
      </c>
      <c r="N96" s="126" t="s">
        <v>280</v>
      </c>
      <c r="O96" s="127" t="s">
        <v>281</v>
      </c>
      <c r="P96" s="127" t="s">
        <v>282</v>
      </c>
    </row>
    <row r="97" spans="1:16" ht="12.75" customHeight="1" thickBot="1">
      <c r="A97" s="24" t="str">
        <f t="shared" si="12"/>
        <v> MSAI 44.407 </v>
      </c>
      <c r="B97" s="3" t="str">
        <f t="shared" si="13"/>
        <v>II</v>
      </c>
      <c r="C97" s="24">
        <f t="shared" si="14"/>
        <v>38735.258300000001</v>
      </c>
      <c r="D97" s="32" t="str">
        <f t="shared" si="15"/>
        <v>vis</v>
      </c>
      <c r="E97" s="124">
        <f>VLOOKUP(C97,'Active 1'!C$21:E$951,3,FALSE)</f>
        <v>1222.4956160280515</v>
      </c>
      <c r="F97" s="3" t="s">
        <v>121</v>
      </c>
      <c r="G97" s="32" t="str">
        <f t="shared" si="16"/>
        <v>38735.2583</v>
      </c>
      <c r="H97" s="24">
        <f t="shared" si="17"/>
        <v>1222.5</v>
      </c>
      <c r="I97" s="125" t="s">
        <v>316</v>
      </c>
      <c r="J97" s="126" t="s">
        <v>317</v>
      </c>
      <c r="K97" s="125">
        <v>1222.5</v>
      </c>
      <c r="L97" s="125" t="s">
        <v>318</v>
      </c>
      <c r="M97" s="126" t="s">
        <v>279</v>
      </c>
      <c r="N97" s="126" t="s">
        <v>280</v>
      </c>
      <c r="O97" s="127" t="s">
        <v>281</v>
      </c>
      <c r="P97" s="127" t="s">
        <v>282</v>
      </c>
    </row>
    <row r="98" spans="1:16" ht="12.75" customHeight="1" thickBot="1">
      <c r="A98" s="24" t="str">
        <f t="shared" si="12"/>
        <v> MSAI 44.407 </v>
      </c>
      <c r="B98" s="3" t="str">
        <f t="shared" si="13"/>
        <v>I</v>
      </c>
      <c r="C98" s="24">
        <f t="shared" si="14"/>
        <v>38783.424700000003</v>
      </c>
      <c r="D98" s="32" t="str">
        <f t="shared" si="15"/>
        <v>vis</v>
      </c>
      <c r="E98" s="124" t="e">
        <f>VLOOKUP(C98,'Active 1'!C$21:E$951,3,FALSE)</f>
        <v>#N/A</v>
      </c>
      <c r="F98" s="3" t="s">
        <v>121</v>
      </c>
      <c r="G98" s="32" t="str">
        <f t="shared" si="16"/>
        <v>38783.4247</v>
      </c>
      <c r="H98" s="24">
        <f t="shared" si="17"/>
        <v>1346</v>
      </c>
      <c r="I98" s="125" t="s">
        <v>319</v>
      </c>
      <c r="J98" s="126" t="s">
        <v>320</v>
      </c>
      <c r="K98" s="125">
        <v>1346</v>
      </c>
      <c r="L98" s="125" t="s">
        <v>321</v>
      </c>
      <c r="M98" s="126" t="s">
        <v>279</v>
      </c>
      <c r="N98" s="126" t="s">
        <v>280</v>
      </c>
      <c r="O98" s="127" t="s">
        <v>281</v>
      </c>
      <c r="P98" s="127" t="s">
        <v>282</v>
      </c>
    </row>
    <row r="99" spans="1:16" ht="12.75" customHeight="1" thickBot="1">
      <c r="A99" s="24" t="str">
        <f t="shared" si="12"/>
        <v> MSAI 44.407 </v>
      </c>
      <c r="B99" s="3" t="str">
        <f t="shared" si="13"/>
        <v>I</v>
      </c>
      <c r="C99" s="24">
        <f t="shared" si="14"/>
        <v>40088.469499999999</v>
      </c>
      <c r="D99" s="32" t="str">
        <f t="shared" si="15"/>
        <v>vis</v>
      </c>
      <c r="E99" s="124">
        <f>VLOOKUP(C99,'Active 1'!C$21:E$951,3,FALSE)</f>
        <v>4699.9949271897549</v>
      </c>
      <c r="F99" s="3" t="s">
        <v>121</v>
      </c>
      <c r="G99" s="32" t="str">
        <f t="shared" si="16"/>
        <v>40088.4695</v>
      </c>
      <c r="H99" s="24">
        <f t="shared" si="17"/>
        <v>4699</v>
      </c>
      <c r="I99" s="125" t="s">
        <v>322</v>
      </c>
      <c r="J99" s="126" t="s">
        <v>323</v>
      </c>
      <c r="K99" s="125">
        <v>4699</v>
      </c>
      <c r="L99" s="125" t="s">
        <v>324</v>
      </c>
      <c r="M99" s="126" t="s">
        <v>279</v>
      </c>
      <c r="N99" s="126" t="s">
        <v>280</v>
      </c>
      <c r="O99" s="127" t="s">
        <v>281</v>
      </c>
      <c r="P99" s="127" t="s">
        <v>282</v>
      </c>
    </row>
    <row r="100" spans="1:16" ht="12.75" customHeight="1" thickBot="1">
      <c r="A100" s="24" t="str">
        <f t="shared" si="12"/>
        <v> MSAI 44.407 </v>
      </c>
      <c r="B100" s="3" t="str">
        <f t="shared" si="13"/>
        <v>II</v>
      </c>
      <c r="C100" s="24">
        <f t="shared" si="14"/>
        <v>40089.441500000001</v>
      </c>
      <c r="D100" s="32" t="str">
        <f t="shared" si="15"/>
        <v>vis</v>
      </c>
      <c r="E100" s="124">
        <f>VLOOKUP(C100,'Active 1'!C$21:E$951,3,FALSE)</f>
        <v>4702.4927851223929</v>
      </c>
      <c r="F100" s="3" t="s">
        <v>121</v>
      </c>
      <c r="G100" s="32" t="str">
        <f t="shared" si="16"/>
        <v>40089.4415</v>
      </c>
      <c r="H100" s="24">
        <f t="shared" si="17"/>
        <v>4701.5</v>
      </c>
      <c r="I100" s="125" t="s">
        <v>325</v>
      </c>
      <c r="J100" s="126" t="s">
        <v>326</v>
      </c>
      <c r="K100" s="125">
        <v>4701.5</v>
      </c>
      <c r="L100" s="125" t="s">
        <v>327</v>
      </c>
      <c r="M100" s="126" t="s">
        <v>279</v>
      </c>
      <c r="N100" s="126" t="s">
        <v>280</v>
      </c>
      <c r="O100" s="127" t="s">
        <v>281</v>
      </c>
      <c r="P100" s="127" t="s">
        <v>282</v>
      </c>
    </row>
    <row r="101" spans="1:16" ht="12.75" customHeight="1" thickBot="1">
      <c r="A101" s="24" t="str">
        <f t="shared" si="12"/>
        <v> MSAI 44.407 </v>
      </c>
      <c r="B101" s="3" t="str">
        <f t="shared" si="13"/>
        <v>I</v>
      </c>
      <c r="C101" s="24">
        <f t="shared" si="14"/>
        <v>41890.549200000001</v>
      </c>
      <c r="D101" s="32" t="str">
        <f t="shared" si="15"/>
        <v>vis</v>
      </c>
      <c r="E101" s="124">
        <f>VLOOKUP(C101,'Active 1'!C$21:E$951,3,FALSE)</f>
        <v>9331.0022048478968</v>
      </c>
      <c r="F101" s="3" t="s">
        <v>121</v>
      </c>
      <c r="G101" s="32" t="str">
        <f t="shared" si="16"/>
        <v>41890.5492</v>
      </c>
      <c r="H101" s="24">
        <f t="shared" si="17"/>
        <v>9329</v>
      </c>
      <c r="I101" s="125" t="s">
        <v>328</v>
      </c>
      <c r="J101" s="126" t="s">
        <v>329</v>
      </c>
      <c r="K101" s="125">
        <v>9329</v>
      </c>
      <c r="L101" s="125" t="s">
        <v>330</v>
      </c>
      <c r="M101" s="126" t="s">
        <v>279</v>
      </c>
      <c r="N101" s="126" t="s">
        <v>280</v>
      </c>
      <c r="O101" s="127" t="s">
        <v>281</v>
      </c>
      <c r="P101" s="127" t="s">
        <v>282</v>
      </c>
    </row>
    <row r="102" spans="1:16" ht="12.75" customHeight="1" thickBot="1">
      <c r="A102" s="24" t="str">
        <f t="shared" si="12"/>
        <v> MSAI 44.407 </v>
      </c>
      <c r="B102" s="3" t="str">
        <f t="shared" si="13"/>
        <v>I</v>
      </c>
      <c r="C102" s="24">
        <f t="shared" si="14"/>
        <v>41892.495699999999</v>
      </c>
      <c r="D102" s="32" t="str">
        <f t="shared" si="15"/>
        <v>vis</v>
      </c>
      <c r="E102" s="124">
        <f>VLOOKUP(C102,'Active 1'!C$21:E$951,3,FALSE)</f>
        <v>9336.004345244879</v>
      </c>
      <c r="F102" s="3" t="s">
        <v>121</v>
      </c>
      <c r="G102" s="32" t="str">
        <f t="shared" si="16"/>
        <v>41892.4957</v>
      </c>
      <c r="H102" s="24">
        <f t="shared" si="17"/>
        <v>9334</v>
      </c>
      <c r="I102" s="125" t="s">
        <v>331</v>
      </c>
      <c r="J102" s="126" t="s">
        <v>332</v>
      </c>
      <c r="K102" s="125">
        <v>9334</v>
      </c>
      <c r="L102" s="125" t="s">
        <v>333</v>
      </c>
      <c r="M102" s="126" t="s">
        <v>279</v>
      </c>
      <c r="N102" s="126" t="s">
        <v>280</v>
      </c>
      <c r="O102" s="127" t="s">
        <v>281</v>
      </c>
      <c r="P102" s="127" t="s">
        <v>282</v>
      </c>
    </row>
    <row r="103" spans="1:16" ht="12.75" customHeight="1" thickBot="1">
      <c r="A103" s="24" t="str">
        <f t="shared" si="12"/>
        <v> MSAI 44.407 </v>
      </c>
      <c r="B103" s="3" t="str">
        <f t="shared" si="13"/>
        <v>II</v>
      </c>
      <c r="C103" s="24">
        <f t="shared" si="14"/>
        <v>41895.417000000001</v>
      </c>
      <c r="D103" s="32" t="str">
        <f t="shared" si="15"/>
        <v>vis</v>
      </c>
      <c r="E103" s="124" t="e">
        <f>VLOOKUP(C103,'Active 1'!C$21:E$951,3,FALSE)</f>
        <v>#N/A</v>
      </c>
      <c r="F103" s="3" t="s">
        <v>121</v>
      </c>
      <c r="G103" s="32" t="str">
        <f t="shared" si="16"/>
        <v>41895.417</v>
      </c>
      <c r="H103" s="24">
        <f t="shared" si="17"/>
        <v>9341.5</v>
      </c>
      <c r="I103" s="125" t="s">
        <v>334</v>
      </c>
      <c r="J103" s="126" t="s">
        <v>335</v>
      </c>
      <c r="K103" s="125">
        <v>9341.5</v>
      </c>
      <c r="L103" s="125" t="s">
        <v>336</v>
      </c>
      <c r="M103" s="126" t="s">
        <v>279</v>
      </c>
      <c r="N103" s="126" t="s">
        <v>280</v>
      </c>
      <c r="O103" s="127" t="s">
        <v>281</v>
      </c>
      <c r="P103" s="127" t="s">
        <v>282</v>
      </c>
    </row>
    <row r="104" spans="1:16" ht="12.75" customHeight="1" thickBot="1">
      <c r="A104" s="24" t="str">
        <f t="shared" si="12"/>
        <v>BAVM 68 </v>
      </c>
      <c r="B104" s="3" t="str">
        <f t="shared" si="13"/>
        <v>II</v>
      </c>
      <c r="C104" s="24">
        <f t="shared" si="14"/>
        <v>48514.409</v>
      </c>
      <c r="D104" s="32" t="str">
        <f t="shared" si="15"/>
        <v>vis</v>
      </c>
      <c r="E104" s="124">
        <f>VLOOKUP(C104,'Active 1'!C$21:E$951,3,FALSE)</f>
        <v>26353.081161725971</v>
      </c>
      <c r="F104" s="3" t="s">
        <v>121</v>
      </c>
      <c r="G104" s="32" t="str">
        <f t="shared" si="16"/>
        <v>48514.409</v>
      </c>
      <c r="H104" s="24">
        <f t="shared" si="17"/>
        <v>26348.5</v>
      </c>
      <c r="I104" s="125" t="s">
        <v>351</v>
      </c>
      <c r="J104" s="126" t="s">
        <v>352</v>
      </c>
      <c r="K104" s="125">
        <v>26348.5</v>
      </c>
      <c r="L104" s="125" t="s">
        <v>353</v>
      </c>
      <c r="M104" s="126" t="s">
        <v>236</v>
      </c>
      <c r="N104" s="126"/>
      <c r="O104" s="127" t="s">
        <v>354</v>
      </c>
      <c r="P104" s="128" t="s">
        <v>355</v>
      </c>
    </row>
    <row r="105" spans="1:16" ht="12.75" customHeight="1" thickBot="1">
      <c r="A105" s="24" t="str">
        <f t="shared" si="12"/>
        <v>BAVM 68 </v>
      </c>
      <c r="B105" s="3" t="str">
        <f t="shared" si="13"/>
        <v>II</v>
      </c>
      <c r="C105" s="24">
        <f t="shared" si="14"/>
        <v>49219.517899999999</v>
      </c>
      <c r="D105" s="32" t="str">
        <f t="shared" si="15"/>
        <v>vis</v>
      </c>
      <c r="E105" s="124">
        <f>VLOOKUP(C105,'Active 1'!C$21:E$951,3,FALSE)</f>
        <v>28165.078959293704</v>
      </c>
      <c r="F105" s="3" t="s">
        <v>121</v>
      </c>
      <c r="G105" s="32" t="str">
        <f t="shared" si="16"/>
        <v>49219.5179</v>
      </c>
      <c r="H105" s="24">
        <f t="shared" si="17"/>
        <v>28160.5</v>
      </c>
      <c r="I105" s="125" t="s">
        <v>356</v>
      </c>
      <c r="J105" s="126" t="s">
        <v>357</v>
      </c>
      <c r="K105" s="125">
        <v>28160.5</v>
      </c>
      <c r="L105" s="125" t="s">
        <v>358</v>
      </c>
      <c r="M105" s="126" t="s">
        <v>279</v>
      </c>
      <c r="N105" s="126" t="s">
        <v>359</v>
      </c>
      <c r="O105" s="127" t="s">
        <v>360</v>
      </c>
      <c r="P105" s="128" t="s">
        <v>355</v>
      </c>
    </row>
    <row r="106" spans="1:16" ht="12.75" customHeight="1" thickBot="1">
      <c r="A106" s="24" t="str">
        <f t="shared" si="12"/>
        <v>BAVM 68 </v>
      </c>
      <c r="B106" s="3" t="str">
        <f t="shared" si="13"/>
        <v>I</v>
      </c>
      <c r="C106" s="24">
        <f t="shared" si="14"/>
        <v>49268.356899999999</v>
      </c>
      <c r="D106" s="32" t="str">
        <f t="shared" si="15"/>
        <v>vis</v>
      </c>
      <c r="E106" s="124">
        <f>VLOOKUP(C106,'Active 1'!C$21:E$951,3,FALSE)</f>
        <v>28290.586041157811</v>
      </c>
      <c r="F106" s="3" t="s">
        <v>121</v>
      </c>
      <c r="G106" s="32" t="str">
        <f t="shared" si="16"/>
        <v>49268.3569</v>
      </c>
      <c r="H106" s="24">
        <f t="shared" si="17"/>
        <v>28286</v>
      </c>
      <c r="I106" s="125" t="s">
        <v>361</v>
      </c>
      <c r="J106" s="126" t="s">
        <v>362</v>
      </c>
      <c r="K106" s="125">
        <v>28286</v>
      </c>
      <c r="L106" s="125" t="s">
        <v>363</v>
      </c>
      <c r="M106" s="126" t="s">
        <v>279</v>
      </c>
      <c r="N106" s="126" t="s">
        <v>359</v>
      </c>
      <c r="O106" s="127" t="s">
        <v>360</v>
      </c>
      <c r="P106" s="128" t="s">
        <v>355</v>
      </c>
    </row>
    <row r="107" spans="1:16" ht="12.75" customHeight="1" thickBot="1">
      <c r="A107" s="24" t="str">
        <f t="shared" ref="A107:A122" si="18">P107</f>
        <v> BBS 111 </v>
      </c>
      <c r="B107" s="3" t="str">
        <f t="shared" ref="B107:B122" si="19">IF(H107=INT(H107),"I","II")</f>
        <v>I</v>
      </c>
      <c r="C107" s="24">
        <f t="shared" ref="C107:C122" si="20">1*G107</f>
        <v>50114.335400000004</v>
      </c>
      <c r="D107" s="32" t="str">
        <f t="shared" ref="D107:D122" si="21">VLOOKUP(F107,I$1:J$5,2,FALSE)</f>
        <v>vis</v>
      </c>
      <c r="E107" s="124" t="e">
        <f>VLOOKUP(C107,'Active 1'!C$21:E$951,3,FALSE)</f>
        <v>#N/A</v>
      </c>
      <c r="F107" s="3" t="s">
        <v>121</v>
      </c>
      <c r="G107" s="32" t="str">
        <f t="shared" ref="G107:G122" si="22">MID(I107,3,LEN(I107)-3)</f>
        <v>50114.3354</v>
      </c>
      <c r="H107" s="24">
        <f t="shared" ref="H107:H122" si="23">1*K107</f>
        <v>30460</v>
      </c>
      <c r="I107" s="125" t="s">
        <v>368</v>
      </c>
      <c r="J107" s="126" t="s">
        <v>369</v>
      </c>
      <c r="K107" s="125">
        <v>30460</v>
      </c>
      <c r="L107" s="125" t="s">
        <v>370</v>
      </c>
      <c r="M107" s="126" t="s">
        <v>279</v>
      </c>
      <c r="N107" s="126" t="s">
        <v>280</v>
      </c>
      <c r="O107" s="127" t="s">
        <v>371</v>
      </c>
      <c r="P107" s="127" t="s">
        <v>372</v>
      </c>
    </row>
    <row r="108" spans="1:16" ht="12.75" customHeight="1" thickBot="1">
      <c r="A108" s="24" t="str">
        <f t="shared" si="18"/>
        <v>IBVS 5040 </v>
      </c>
      <c r="B108" s="3" t="str">
        <f t="shared" si="19"/>
        <v>II</v>
      </c>
      <c r="C108" s="24">
        <f t="shared" si="20"/>
        <v>51690.918400000002</v>
      </c>
      <c r="D108" s="32" t="str">
        <f t="shared" si="21"/>
        <v>vis</v>
      </c>
      <c r="E108" s="124" t="e">
        <f>VLOOKUP(C108,'Active 1'!C$21:E$951,3,FALSE)</f>
        <v>#N/A</v>
      </c>
      <c r="F108" s="3" t="s">
        <v>121</v>
      </c>
      <c r="G108" s="32" t="str">
        <f t="shared" si="22"/>
        <v>51690.9184</v>
      </c>
      <c r="H108" s="24">
        <f t="shared" si="23"/>
        <v>34511.5</v>
      </c>
      <c r="I108" s="125" t="s">
        <v>382</v>
      </c>
      <c r="J108" s="126" t="s">
        <v>383</v>
      </c>
      <c r="K108" s="125">
        <v>34511.5</v>
      </c>
      <c r="L108" s="125" t="s">
        <v>384</v>
      </c>
      <c r="M108" s="126" t="s">
        <v>279</v>
      </c>
      <c r="N108" s="126" t="s">
        <v>280</v>
      </c>
      <c r="O108" s="127" t="s">
        <v>385</v>
      </c>
      <c r="P108" s="128" t="s">
        <v>386</v>
      </c>
    </row>
    <row r="109" spans="1:16" ht="12.75" customHeight="1" thickBot="1">
      <c r="A109" s="24" t="str">
        <f t="shared" si="18"/>
        <v> BBS 127 </v>
      </c>
      <c r="B109" s="3" t="str">
        <f t="shared" si="19"/>
        <v>I</v>
      </c>
      <c r="C109" s="24">
        <f t="shared" si="20"/>
        <v>52218.392999999996</v>
      </c>
      <c r="D109" s="32" t="str">
        <f t="shared" si="21"/>
        <v>vis</v>
      </c>
      <c r="E109" s="124">
        <f>VLOOKUP(C109,'Active 1'!C$21:E$951,3,FALSE)</f>
        <v>35871.626240686288</v>
      </c>
      <c r="F109" s="3" t="s">
        <v>121</v>
      </c>
      <c r="G109" s="32" t="str">
        <f t="shared" si="22"/>
        <v>52218.393</v>
      </c>
      <c r="H109" s="24">
        <f t="shared" si="23"/>
        <v>35867</v>
      </c>
      <c r="I109" s="125" t="s">
        <v>406</v>
      </c>
      <c r="J109" s="126" t="s">
        <v>407</v>
      </c>
      <c r="K109" s="125">
        <v>35867</v>
      </c>
      <c r="L109" s="125" t="s">
        <v>408</v>
      </c>
      <c r="M109" s="126" t="s">
        <v>279</v>
      </c>
      <c r="N109" s="126" t="s">
        <v>280</v>
      </c>
      <c r="O109" s="127" t="s">
        <v>376</v>
      </c>
      <c r="P109" s="127" t="s">
        <v>409</v>
      </c>
    </row>
    <row r="110" spans="1:16" ht="12.75" customHeight="1" thickBot="1">
      <c r="A110" s="24" t="str">
        <f t="shared" si="18"/>
        <v> BBS 127 </v>
      </c>
      <c r="B110" s="3" t="str">
        <f t="shared" si="19"/>
        <v>II</v>
      </c>
      <c r="C110" s="24">
        <f t="shared" si="20"/>
        <v>52284.349900000001</v>
      </c>
      <c r="D110" s="32" t="str">
        <f t="shared" si="21"/>
        <v>vis</v>
      </c>
      <c r="E110" s="124">
        <f>VLOOKUP(C110,'Active 1'!C$21:E$951,3,FALSE)</f>
        <v>36041.123119160526</v>
      </c>
      <c r="F110" s="3" t="s">
        <v>121</v>
      </c>
      <c r="G110" s="32" t="str">
        <f t="shared" si="22"/>
        <v>52284.3499</v>
      </c>
      <c r="H110" s="24">
        <f t="shared" si="23"/>
        <v>36036.5</v>
      </c>
      <c r="I110" s="125" t="s">
        <v>413</v>
      </c>
      <c r="J110" s="126" t="s">
        <v>414</v>
      </c>
      <c r="K110" s="125" t="s">
        <v>415</v>
      </c>
      <c r="L110" s="125" t="s">
        <v>416</v>
      </c>
      <c r="M110" s="126" t="s">
        <v>279</v>
      </c>
      <c r="N110" s="126" t="s">
        <v>280</v>
      </c>
      <c r="O110" s="127" t="s">
        <v>376</v>
      </c>
      <c r="P110" s="127" t="s">
        <v>409</v>
      </c>
    </row>
    <row r="111" spans="1:16" ht="12.75" customHeight="1" thickBot="1">
      <c r="A111" s="24" t="str">
        <f t="shared" si="18"/>
        <v>BAVM 193 </v>
      </c>
      <c r="B111" s="3" t="str">
        <f t="shared" si="19"/>
        <v>I</v>
      </c>
      <c r="C111" s="24">
        <f t="shared" si="20"/>
        <v>54357.477500000001</v>
      </c>
      <c r="D111" s="32" t="str">
        <f t="shared" si="21"/>
        <v>vis</v>
      </c>
      <c r="E111" s="124">
        <f>VLOOKUP(C111,'Active 1'!C$21:E$951,3,FALSE)</f>
        <v>41368.672729265971</v>
      </c>
      <c r="F111" s="3" t="s">
        <v>121</v>
      </c>
      <c r="G111" s="32" t="str">
        <f t="shared" si="22"/>
        <v>54357.4775</v>
      </c>
      <c r="H111" s="24">
        <f t="shared" si="23"/>
        <v>41364</v>
      </c>
      <c r="I111" s="125" t="s">
        <v>552</v>
      </c>
      <c r="J111" s="126" t="s">
        <v>553</v>
      </c>
      <c r="K111" s="125" t="s">
        <v>554</v>
      </c>
      <c r="L111" s="125" t="s">
        <v>555</v>
      </c>
      <c r="M111" s="126" t="s">
        <v>516</v>
      </c>
      <c r="N111" s="126" t="s">
        <v>412</v>
      </c>
      <c r="O111" s="127" t="s">
        <v>360</v>
      </c>
      <c r="P111" s="128" t="s">
        <v>556</v>
      </c>
    </row>
    <row r="112" spans="1:16" ht="12.75" customHeight="1" thickBot="1">
      <c r="A112" s="24" t="str">
        <f t="shared" si="18"/>
        <v>OEJV 0094 </v>
      </c>
      <c r="B112" s="3" t="str">
        <f t="shared" si="19"/>
        <v>I</v>
      </c>
      <c r="C112" s="24">
        <f t="shared" si="20"/>
        <v>54647.385000000002</v>
      </c>
      <c r="D112" s="32" t="str">
        <f t="shared" si="21"/>
        <v>vis</v>
      </c>
      <c r="E112" s="124" t="e">
        <f>VLOOKUP(C112,'Active 1'!C$21:E$951,3,FALSE)</f>
        <v>#N/A</v>
      </c>
      <c r="F112" s="3" t="s">
        <v>121</v>
      </c>
      <c r="G112" s="32" t="str">
        <f t="shared" si="22"/>
        <v>54647.3850</v>
      </c>
      <c r="H112" s="24">
        <f t="shared" si="23"/>
        <v>42109</v>
      </c>
      <c r="I112" s="125" t="s">
        <v>562</v>
      </c>
      <c r="J112" s="126" t="s">
        <v>563</v>
      </c>
      <c r="K112" s="125" t="s">
        <v>564</v>
      </c>
      <c r="L112" s="125" t="s">
        <v>565</v>
      </c>
      <c r="M112" s="126" t="s">
        <v>516</v>
      </c>
      <c r="N112" s="126" t="s">
        <v>168</v>
      </c>
      <c r="O112" s="127" t="s">
        <v>566</v>
      </c>
      <c r="P112" s="128" t="s">
        <v>567</v>
      </c>
    </row>
    <row r="113" spans="1:16" ht="12.75" customHeight="1" thickBot="1">
      <c r="A113" s="24" t="str">
        <f t="shared" si="18"/>
        <v>OEJV 0137 </v>
      </c>
      <c r="B113" s="3" t="str">
        <f t="shared" si="19"/>
        <v>II</v>
      </c>
      <c r="C113" s="24">
        <f t="shared" si="20"/>
        <v>55083.414199999999</v>
      </c>
      <c r="D113" s="32" t="str">
        <f t="shared" si="21"/>
        <v>vis</v>
      </c>
      <c r="E113" s="124" t="e">
        <f>VLOOKUP(C113,'Active 1'!C$21:E$951,3,FALSE)</f>
        <v>#N/A</v>
      </c>
      <c r="F113" s="3" t="s">
        <v>121</v>
      </c>
      <c r="G113" s="32" t="str">
        <f t="shared" si="22"/>
        <v>55083.4142</v>
      </c>
      <c r="H113" s="24">
        <f t="shared" si="23"/>
        <v>43229.5</v>
      </c>
      <c r="I113" s="125" t="s">
        <v>577</v>
      </c>
      <c r="J113" s="126" t="s">
        <v>578</v>
      </c>
      <c r="K113" s="125" t="s">
        <v>579</v>
      </c>
      <c r="L113" s="125" t="s">
        <v>580</v>
      </c>
      <c r="M113" s="126" t="s">
        <v>516</v>
      </c>
      <c r="N113" s="126" t="s">
        <v>101</v>
      </c>
      <c r="O113" s="127" t="s">
        <v>581</v>
      </c>
      <c r="P113" s="128" t="s">
        <v>582</v>
      </c>
    </row>
    <row r="114" spans="1:16" ht="12.75" customHeight="1" thickBot="1">
      <c r="A114" s="24" t="str">
        <f t="shared" si="18"/>
        <v>OEJV 0137 </v>
      </c>
      <c r="B114" s="3" t="str">
        <f t="shared" si="19"/>
        <v>II</v>
      </c>
      <c r="C114" s="24">
        <f t="shared" si="20"/>
        <v>55164.355799999998</v>
      </c>
      <c r="D114" s="32" t="str">
        <f t="shared" si="21"/>
        <v>vis</v>
      </c>
      <c r="E114" s="124" t="e">
        <f>VLOOKUP(C114,'Active 1'!C$21:E$951,3,FALSE)</f>
        <v>#N/A</v>
      </c>
      <c r="F114" s="3" t="s">
        <v>121</v>
      </c>
      <c r="G114" s="32" t="str">
        <f t="shared" si="22"/>
        <v>55164.3558</v>
      </c>
      <c r="H114" s="24">
        <f t="shared" si="23"/>
        <v>43437.5</v>
      </c>
      <c r="I114" s="125" t="s">
        <v>583</v>
      </c>
      <c r="J114" s="126" t="s">
        <v>584</v>
      </c>
      <c r="K114" s="125" t="s">
        <v>585</v>
      </c>
      <c r="L114" s="125" t="s">
        <v>586</v>
      </c>
      <c r="M114" s="126" t="s">
        <v>516</v>
      </c>
      <c r="N114" s="126" t="s">
        <v>168</v>
      </c>
      <c r="O114" s="127" t="s">
        <v>581</v>
      </c>
      <c r="P114" s="128" t="s">
        <v>582</v>
      </c>
    </row>
    <row r="115" spans="1:16" ht="12.75" customHeight="1" thickBot="1">
      <c r="A115" s="24" t="str">
        <f t="shared" si="18"/>
        <v>OEJV 0137 </v>
      </c>
      <c r="B115" s="3" t="str">
        <f t="shared" si="19"/>
        <v>II</v>
      </c>
      <c r="C115" s="24">
        <f t="shared" si="20"/>
        <v>55164.355799999998</v>
      </c>
      <c r="D115" s="32" t="str">
        <f t="shared" si="21"/>
        <v>vis</v>
      </c>
      <c r="E115" s="124" t="e">
        <f>VLOOKUP(C115,'Active 1'!C$21:E$951,3,FALSE)</f>
        <v>#N/A</v>
      </c>
      <c r="F115" s="3" t="s">
        <v>121</v>
      </c>
      <c r="G115" s="32" t="str">
        <f t="shared" si="22"/>
        <v>55164.3558</v>
      </c>
      <c r="H115" s="24">
        <f t="shared" si="23"/>
        <v>43437.5</v>
      </c>
      <c r="I115" s="125" t="s">
        <v>583</v>
      </c>
      <c r="J115" s="126" t="s">
        <v>584</v>
      </c>
      <c r="K115" s="125" t="s">
        <v>585</v>
      </c>
      <c r="L115" s="125" t="s">
        <v>586</v>
      </c>
      <c r="M115" s="126" t="s">
        <v>516</v>
      </c>
      <c r="N115" s="126" t="s">
        <v>101</v>
      </c>
      <c r="O115" s="127" t="s">
        <v>581</v>
      </c>
      <c r="P115" s="128" t="s">
        <v>582</v>
      </c>
    </row>
    <row r="116" spans="1:16" ht="12.75" customHeight="1" thickBot="1">
      <c r="A116" s="24" t="str">
        <f t="shared" si="18"/>
        <v>OEJV 0137 </v>
      </c>
      <c r="B116" s="3" t="str">
        <f t="shared" si="19"/>
        <v>I</v>
      </c>
      <c r="C116" s="24">
        <f t="shared" si="20"/>
        <v>55473.525300000001</v>
      </c>
      <c r="D116" s="32" t="str">
        <f t="shared" si="21"/>
        <v>vis</v>
      </c>
      <c r="E116" s="124" t="e">
        <f>VLOOKUP(C116,'Active 1'!C$21:E$951,3,FALSE)</f>
        <v>#N/A</v>
      </c>
      <c r="F116" s="3" t="s">
        <v>121</v>
      </c>
      <c r="G116" s="32" t="str">
        <f t="shared" si="22"/>
        <v>55473.5253</v>
      </c>
      <c r="H116" s="24">
        <f t="shared" si="23"/>
        <v>44232</v>
      </c>
      <c r="I116" s="125" t="s">
        <v>587</v>
      </c>
      <c r="J116" s="126" t="s">
        <v>588</v>
      </c>
      <c r="K116" s="125" t="s">
        <v>589</v>
      </c>
      <c r="L116" s="125" t="s">
        <v>590</v>
      </c>
      <c r="M116" s="126" t="s">
        <v>516</v>
      </c>
      <c r="N116" s="126" t="s">
        <v>101</v>
      </c>
      <c r="O116" s="127" t="s">
        <v>581</v>
      </c>
      <c r="P116" s="128" t="s">
        <v>582</v>
      </c>
    </row>
    <row r="117" spans="1:16" ht="12.75" customHeight="1" thickBot="1">
      <c r="A117" s="24" t="str">
        <f t="shared" si="18"/>
        <v>OEJV 0137 </v>
      </c>
      <c r="B117" s="3" t="str">
        <f t="shared" si="19"/>
        <v>I</v>
      </c>
      <c r="C117" s="24">
        <f t="shared" si="20"/>
        <v>55473.527399999999</v>
      </c>
      <c r="D117" s="32" t="str">
        <f t="shared" si="21"/>
        <v>vis</v>
      </c>
      <c r="E117" s="124" t="e">
        <f>VLOOKUP(C117,'Active 1'!C$21:E$951,3,FALSE)</f>
        <v>#N/A</v>
      </c>
      <c r="F117" s="3" t="s">
        <v>121</v>
      </c>
      <c r="G117" s="32" t="str">
        <f t="shared" si="22"/>
        <v>55473.5274</v>
      </c>
      <c r="H117" s="24">
        <f t="shared" si="23"/>
        <v>44232</v>
      </c>
      <c r="I117" s="125" t="s">
        <v>591</v>
      </c>
      <c r="J117" s="126" t="s">
        <v>592</v>
      </c>
      <c r="K117" s="125" t="s">
        <v>589</v>
      </c>
      <c r="L117" s="125" t="s">
        <v>593</v>
      </c>
      <c r="M117" s="126" t="s">
        <v>516</v>
      </c>
      <c r="N117" s="126" t="s">
        <v>168</v>
      </c>
      <c r="O117" s="127" t="s">
        <v>581</v>
      </c>
      <c r="P117" s="128" t="s">
        <v>582</v>
      </c>
    </row>
    <row r="118" spans="1:16" ht="12.75" customHeight="1" thickBot="1">
      <c r="A118" s="24" t="str">
        <f t="shared" si="18"/>
        <v>BAVM 225 </v>
      </c>
      <c r="B118" s="3" t="str">
        <f t="shared" si="19"/>
        <v>II</v>
      </c>
      <c r="C118" s="24">
        <f t="shared" si="20"/>
        <v>55801.376700000001</v>
      </c>
      <c r="D118" s="32" t="str">
        <f t="shared" si="21"/>
        <v>vis</v>
      </c>
      <c r="E118" s="124">
        <f>VLOOKUP(C118,'Active 1'!C$21:E$951,3,FALSE)</f>
        <v>45079.223213467507</v>
      </c>
      <c r="F118" s="3" t="s">
        <v>121</v>
      </c>
      <c r="G118" s="32" t="str">
        <f t="shared" si="22"/>
        <v>55801.3767</v>
      </c>
      <c r="H118" s="24">
        <f t="shared" si="23"/>
        <v>45074.5</v>
      </c>
      <c r="I118" s="125" t="s">
        <v>599</v>
      </c>
      <c r="J118" s="126" t="s">
        <v>600</v>
      </c>
      <c r="K118" s="125">
        <v>45074.5</v>
      </c>
      <c r="L118" s="125" t="s">
        <v>601</v>
      </c>
      <c r="M118" s="126" t="s">
        <v>516</v>
      </c>
      <c r="N118" s="126" t="s">
        <v>412</v>
      </c>
      <c r="O118" s="127" t="s">
        <v>360</v>
      </c>
      <c r="P118" s="128" t="s">
        <v>602</v>
      </c>
    </row>
    <row r="119" spans="1:16" ht="12.75" customHeight="1" thickBot="1">
      <c r="A119" s="24" t="str">
        <f t="shared" si="18"/>
        <v>BAVM 225 </v>
      </c>
      <c r="B119" s="3" t="str">
        <f t="shared" si="19"/>
        <v>I</v>
      </c>
      <c r="C119" s="24">
        <f t="shared" si="20"/>
        <v>55801.570899999999</v>
      </c>
      <c r="D119" s="32" t="str">
        <f t="shared" si="21"/>
        <v>vis</v>
      </c>
      <c r="E119" s="124">
        <f>VLOOKUP(C119,'Active 1'!C$21:E$951,3,FALSE)</f>
        <v>45079.722271091494</v>
      </c>
      <c r="F119" s="3" t="s">
        <v>121</v>
      </c>
      <c r="G119" s="32" t="str">
        <f t="shared" si="22"/>
        <v>55801.5709</v>
      </c>
      <c r="H119" s="24">
        <f t="shared" si="23"/>
        <v>45075</v>
      </c>
      <c r="I119" s="125" t="s">
        <v>603</v>
      </c>
      <c r="J119" s="126" t="s">
        <v>604</v>
      </c>
      <c r="K119" s="125">
        <v>45075</v>
      </c>
      <c r="L119" s="125" t="s">
        <v>605</v>
      </c>
      <c r="M119" s="126" t="s">
        <v>516</v>
      </c>
      <c r="N119" s="126" t="s">
        <v>412</v>
      </c>
      <c r="O119" s="127" t="s">
        <v>360</v>
      </c>
      <c r="P119" s="128" t="s">
        <v>602</v>
      </c>
    </row>
    <row r="120" spans="1:16" ht="12.75" customHeight="1" thickBot="1">
      <c r="A120" s="24" t="str">
        <f t="shared" si="18"/>
        <v>BAVM 225 </v>
      </c>
      <c r="B120" s="3" t="str">
        <f t="shared" si="19"/>
        <v>II</v>
      </c>
      <c r="C120" s="24">
        <f t="shared" si="20"/>
        <v>55806.435400000002</v>
      </c>
      <c r="D120" s="32" t="str">
        <f t="shared" si="21"/>
        <v>vis</v>
      </c>
      <c r="E120" s="124">
        <f>VLOOKUP(C120,'Active 1'!C$21:E$951,3,FALSE)</f>
        <v>45092.223124911769</v>
      </c>
      <c r="F120" s="3" t="s">
        <v>121</v>
      </c>
      <c r="G120" s="32" t="str">
        <f t="shared" si="22"/>
        <v>55806.4354</v>
      </c>
      <c r="H120" s="24">
        <f t="shared" si="23"/>
        <v>45087.5</v>
      </c>
      <c r="I120" s="125" t="s">
        <v>606</v>
      </c>
      <c r="J120" s="126" t="s">
        <v>607</v>
      </c>
      <c r="K120" s="125">
        <v>45087.5</v>
      </c>
      <c r="L120" s="125" t="s">
        <v>608</v>
      </c>
      <c r="M120" s="126" t="s">
        <v>516</v>
      </c>
      <c r="N120" s="126" t="s">
        <v>412</v>
      </c>
      <c r="O120" s="127" t="s">
        <v>360</v>
      </c>
      <c r="P120" s="128" t="s">
        <v>602</v>
      </c>
    </row>
    <row r="121" spans="1:16" ht="12.75" customHeight="1" thickBot="1">
      <c r="A121" s="24" t="str">
        <f t="shared" si="18"/>
        <v>BAVM 225 </v>
      </c>
      <c r="B121" s="3" t="str">
        <f t="shared" si="19"/>
        <v>II</v>
      </c>
      <c r="C121" s="24">
        <f t="shared" si="20"/>
        <v>55850.407800000001</v>
      </c>
      <c r="D121" s="32" t="str">
        <f t="shared" si="21"/>
        <v>vis</v>
      </c>
      <c r="E121" s="124">
        <f>VLOOKUP(C121,'Active 1'!C$21:E$951,3,FALSE)</f>
        <v>45205.223956348964</v>
      </c>
      <c r="F121" s="3" t="s">
        <v>121</v>
      </c>
      <c r="G121" s="32" t="str">
        <f t="shared" si="22"/>
        <v>55850.4078</v>
      </c>
      <c r="H121" s="24">
        <f t="shared" si="23"/>
        <v>45200.5</v>
      </c>
      <c r="I121" s="125" t="s">
        <v>613</v>
      </c>
      <c r="J121" s="126" t="s">
        <v>614</v>
      </c>
      <c r="K121" s="125">
        <v>45200.5</v>
      </c>
      <c r="L121" s="125" t="s">
        <v>615</v>
      </c>
      <c r="M121" s="126" t="s">
        <v>516</v>
      </c>
      <c r="N121" s="126" t="s">
        <v>412</v>
      </c>
      <c r="O121" s="127" t="s">
        <v>360</v>
      </c>
      <c r="P121" s="128" t="s">
        <v>602</v>
      </c>
    </row>
    <row r="122" spans="1:16" ht="12.75" customHeight="1" thickBot="1">
      <c r="A122" s="24" t="str">
        <f t="shared" si="18"/>
        <v>BAVM 225 </v>
      </c>
      <c r="B122" s="3" t="str">
        <f t="shared" si="19"/>
        <v>I</v>
      </c>
      <c r="C122" s="24">
        <f t="shared" si="20"/>
        <v>55850.6014</v>
      </c>
      <c r="D122" s="32" t="str">
        <f t="shared" si="21"/>
        <v>vis</v>
      </c>
      <c r="E122" s="124">
        <f>VLOOKUP(C122,'Active 1'!C$21:E$951,3,FALSE)</f>
        <v>45205.72147208533</v>
      </c>
      <c r="F122" s="3" t="s">
        <v>121</v>
      </c>
      <c r="G122" s="32" t="str">
        <f t="shared" si="22"/>
        <v>55850.6014</v>
      </c>
      <c r="H122" s="24">
        <f t="shared" si="23"/>
        <v>45201</v>
      </c>
      <c r="I122" s="125" t="s">
        <v>616</v>
      </c>
      <c r="J122" s="126" t="s">
        <v>617</v>
      </c>
      <c r="K122" s="125">
        <v>45201</v>
      </c>
      <c r="L122" s="125" t="s">
        <v>618</v>
      </c>
      <c r="M122" s="126" t="s">
        <v>516</v>
      </c>
      <c r="N122" s="126" t="s">
        <v>412</v>
      </c>
      <c r="O122" s="127" t="s">
        <v>360</v>
      </c>
      <c r="P122" s="128" t="s">
        <v>602</v>
      </c>
    </row>
    <row r="123" spans="1:16">
      <c r="B123" s="3"/>
      <c r="F123" s="3"/>
    </row>
    <row r="124" spans="1:16">
      <c r="B124" s="3"/>
      <c r="F124" s="3"/>
    </row>
    <row r="125" spans="1:16">
      <c r="B125" s="3"/>
      <c r="F125" s="3"/>
    </row>
    <row r="126" spans="1:16">
      <c r="B126" s="3"/>
      <c r="F126" s="3"/>
    </row>
    <row r="127" spans="1:16">
      <c r="B127" s="3"/>
      <c r="F127" s="3"/>
    </row>
    <row r="128" spans="1:16">
      <c r="B128" s="3"/>
      <c r="F128" s="3"/>
    </row>
    <row r="129" spans="2:6">
      <c r="B129" s="3"/>
      <c r="F129" s="3"/>
    </row>
    <row r="130" spans="2:6">
      <c r="B130" s="3"/>
      <c r="F130" s="3"/>
    </row>
    <row r="131" spans="2:6">
      <c r="B131" s="3"/>
      <c r="F131" s="3"/>
    </row>
    <row r="132" spans="2:6">
      <c r="B132" s="3"/>
      <c r="F132" s="3"/>
    </row>
    <row r="133" spans="2:6">
      <c r="B133" s="3"/>
      <c r="F133" s="3"/>
    </row>
    <row r="134" spans="2:6">
      <c r="B134" s="3"/>
      <c r="F134" s="3"/>
    </row>
    <row r="135" spans="2:6">
      <c r="B135" s="3"/>
      <c r="F135" s="3"/>
    </row>
    <row r="136" spans="2:6">
      <c r="B136" s="3"/>
      <c r="F136" s="3"/>
    </row>
    <row r="137" spans="2:6">
      <c r="B137" s="3"/>
      <c r="F137" s="3"/>
    </row>
    <row r="138" spans="2:6">
      <c r="B138" s="3"/>
      <c r="F138" s="3"/>
    </row>
    <row r="139" spans="2:6">
      <c r="B139" s="3"/>
      <c r="F139" s="3"/>
    </row>
    <row r="140" spans="2:6">
      <c r="B140" s="3"/>
      <c r="F140" s="3"/>
    </row>
    <row r="141" spans="2:6">
      <c r="B141" s="3"/>
      <c r="F141" s="3"/>
    </row>
    <row r="142" spans="2:6">
      <c r="B142" s="3"/>
      <c r="F142" s="3"/>
    </row>
    <row r="143" spans="2:6">
      <c r="B143" s="3"/>
      <c r="F143" s="3"/>
    </row>
    <row r="144" spans="2:6">
      <c r="B144" s="3"/>
      <c r="F144" s="3"/>
    </row>
    <row r="145" spans="2:6">
      <c r="B145" s="3"/>
      <c r="F145" s="3"/>
    </row>
    <row r="146" spans="2:6">
      <c r="B146" s="3"/>
      <c r="F146" s="3"/>
    </row>
    <row r="147" spans="2:6">
      <c r="B147" s="3"/>
      <c r="F147" s="3"/>
    </row>
    <row r="148" spans="2:6">
      <c r="B148" s="3"/>
      <c r="F148" s="3"/>
    </row>
    <row r="149" spans="2:6">
      <c r="B149" s="3"/>
      <c r="F149" s="3"/>
    </row>
    <row r="150" spans="2:6">
      <c r="B150" s="3"/>
      <c r="F150" s="3"/>
    </row>
    <row r="151" spans="2:6">
      <c r="B151" s="3"/>
      <c r="F151" s="3"/>
    </row>
    <row r="152" spans="2:6">
      <c r="B152" s="3"/>
      <c r="F152" s="3"/>
    </row>
    <row r="153" spans="2:6">
      <c r="B153" s="3"/>
      <c r="F153" s="3"/>
    </row>
    <row r="154" spans="2:6">
      <c r="B154" s="3"/>
      <c r="F154" s="3"/>
    </row>
    <row r="155" spans="2:6">
      <c r="B155" s="3"/>
      <c r="F155" s="3"/>
    </row>
    <row r="156" spans="2:6">
      <c r="B156" s="3"/>
      <c r="F156" s="3"/>
    </row>
    <row r="157" spans="2:6">
      <c r="B157" s="3"/>
      <c r="F157" s="3"/>
    </row>
    <row r="158" spans="2:6">
      <c r="B158" s="3"/>
      <c r="F158" s="3"/>
    </row>
    <row r="159" spans="2:6">
      <c r="B159" s="3"/>
      <c r="F159" s="3"/>
    </row>
    <row r="160" spans="2:6">
      <c r="B160" s="3"/>
      <c r="F160" s="3"/>
    </row>
    <row r="161" spans="2:6">
      <c r="B161" s="3"/>
      <c r="F161" s="3"/>
    </row>
    <row r="162" spans="2:6">
      <c r="B162" s="3"/>
      <c r="F162" s="3"/>
    </row>
    <row r="163" spans="2:6">
      <c r="B163" s="3"/>
      <c r="F163" s="3"/>
    </row>
    <row r="164" spans="2:6">
      <c r="B164" s="3"/>
      <c r="F164" s="3"/>
    </row>
    <row r="165" spans="2:6">
      <c r="B165" s="3"/>
      <c r="F165" s="3"/>
    </row>
    <row r="166" spans="2:6">
      <c r="B166" s="3"/>
      <c r="F166" s="3"/>
    </row>
    <row r="167" spans="2:6">
      <c r="B167" s="3"/>
      <c r="F167" s="3"/>
    </row>
    <row r="168" spans="2:6">
      <c r="B168" s="3"/>
      <c r="F168" s="3"/>
    </row>
    <row r="169" spans="2:6">
      <c r="B169" s="3"/>
      <c r="F169" s="3"/>
    </row>
    <row r="170" spans="2:6">
      <c r="B170" s="3"/>
      <c r="F170" s="3"/>
    </row>
    <row r="171" spans="2:6">
      <c r="B171" s="3"/>
      <c r="F171" s="3"/>
    </row>
    <row r="172" spans="2:6">
      <c r="B172" s="3"/>
      <c r="F172" s="3"/>
    </row>
    <row r="173" spans="2:6">
      <c r="B173" s="3"/>
      <c r="F173" s="3"/>
    </row>
    <row r="174" spans="2:6">
      <c r="B174" s="3"/>
      <c r="F174" s="3"/>
    </row>
    <row r="175" spans="2:6">
      <c r="B175" s="3"/>
      <c r="F175" s="3"/>
    </row>
    <row r="176" spans="2:6">
      <c r="B176" s="3"/>
      <c r="F176" s="3"/>
    </row>
    <row r="177" spans="2:6">
      <c r="B177" s="3"/>
      <c r="F177" s="3"/>
    </row>
    <row r="178" spans="2:6">
      <c r="B178" s="3"/>
      <c r="F178" s="3"/>
    </row>
    <row r="179" spans="2:6">
      <c r="B179" s="3"/>
      <c r="F179" s="3"/>
    </row>
    <row r="180" spans="2:6">
      <c r="B180" s="3"/>
      <c r="F180" s="3"/>
    </row>
    <row r="181" spans="2:6">
      <c r="B181" s="3"/>
      <c r="F181" s="3"/>
    </row>
    <row r="182" spans="2:6">
      <c r="B182" s="3"/>
      <c r="F182" s="3"/>
    </row>
    <row r="183" spans="2:6">
      <c r="B183" s="3"/>
      <c r="F183" s="3"/>
    </row>
    <row r="184" spans="2:6">
      <c r="B184" s="3"/>
      <c r="F184" s="3"/>
    </row>
    <row r="185" spans="2:6">
      <c r="B185" s="3"/>
      <c r="F185" s="3"/>
    </row>
    <row r="186" spans="2:6">
      <c r="B186" s="3"/>
      <c r="F186" s="3"/>
    </row>
    <row r="187" spans="2:6">
      <c r="B187" s="3"/>
      <c r="F187" s="3"/>
    </row>
    <row r="188" spans="2:6">
      <c r="B188" s="3"/>
      <c r="F188" s="3"/>
    </row>
    <row r="189" spans="2:6">
      <c r="B189" s="3"/>
      <c r="F189" s="3"/>
    </row>
    <row r="190" spans="2:6">
      <c r="B190" s="3"/>
      <c r="F190" s="3"/>
    </row>
    <row r="191" spans="2:6">
      <c r="B191" s="3"/>
      <c r="F191" s="3"/>
    </row>
    <row r="192" spans="2:6">
      <c r="B192" s="3"/>
      <c r="F192" s="3"/>
    </row>
    <row r="193" spans="2:6">
      <c r="B193" s="3"/>
      <c r="F193" s="3"/>
    </row>
    <row r="194" spans="2:6">
      <c r="B194" s="3"/>
      <c r="F194" s="3"/>
    </row>
    <row r="195" spans="2:6">
      <c r="B195" s="3"/>
      <c r="F195" s="3"/>
    </row>
    <row r="196" spans="2:6">
      <c r="B196" s="3"/>
      <c r="F196" s="3"/>
    </row>
    <row r="197" spans="2:6">
      <c r="B197" s="3"/>
      <c r="F197" s="3"/>
    </row>
    <row r="198" spans="2:6">
      <c r="B198" s="3"/>
      <c r="F198" s="3"/>
    </row>
    <row r="199" spans="2:6">
      <c r="B199" s="3"/>
      <c r="F199" s="3"/>
    </row>
    <row r="200" spans="2:6">
      <c r="B200" s="3"/>
      <c r="F200" s="3"/>
    </row>
    <row r="201" spans="2:6">
      <c r="B201" s="3"/>
      <c r="F201" s="3"/>
    </row>
    <row r="202" spans="2:6">
      <c r="B202" s="3"/>
      <c r="F202" s="3"/>
    </row>
    <row r="203" spans="2:6">
      <c r="B203" s="3"/>
      <c r="F203" s="3"/>
    </row>
    <row r="204" spans="2:6">
      <c r="B204" s="3"/>
      <c r="F204" s="3"/>
    </row>
    <row r="205" spans="2:6">
      <c r="B205" s="3"/>
      <c r="F205" s="3"/>
    </row>
    <row r="206" spans="2:6">
      <c r="B206" s="3"/>
      <c r="F206" s="3"/>
    </row>
    <row r="207" spans="2:6">
      <c r="B207" s="3"/>
      <c r="F207" s="3"/>
    </row>
    <row r="208" spans="2:6">
      <c r="B208" s="3"/>
      <c r="F208" s="3"/>
    </row>
    <row r="209" spans="2:6">
      <c r="B209" s="3"/>
      <c r="F209" s="3"/>
    </row>
    <row r="210" spans="2:6">
      <c r="B210" s="3"/>
      <c r="F210" s="3"/>
    </row>
    <row r="211" spans="2:6">
      <c r="B211" s="3"/>
      <c r="F211" s="3"/>
    </row>
    <row r="212" spans="2:6">
      <c r="B212" s="3"/>
      <c r="F212" s="3"/>
    </row>
    <row r="213" spans="2:6">
      <c r="B213" s="3"/>
      <c r="F213" s="3"/>
    </row>
    <row r="214" spans="2:6">
      <c r="B214" s="3"/>
      <c r="F214" s="3"/>
    </row>
    <row r="215" spans="2:6">
      <c r="B215" s="3"/>
      <c r="F215" s="3"/>
    </row>
    <row r="216" spans="2:6">
      <c r="B216" s="3"/>
      <c r="F216" s="3"/>
    </row>
    <row r="217" spans="2:6">
      <c r="B217" s="3"/>
      <c r="F217" s="3"/>
    </row>
    <row r="218" spans="2:6">
      <c r="B218" s="3"/>
      <c r="F218" s="3"/>
    </row>
    <row r="219" spans="2:6">
      <c r="B219" s="3"/>
      <c r="F219" s="3"/>
    </row>
    <row r="220" spans="2:6">
      <c r="B220" s="3"/>
      <c r="F220" s="3"/>
    </row>
    <row r="221" spans="2:6">
      <c r="B221" s="3"/>
      <c r="F221" s="3"/>
    </row>
    <row r="222" spans="2:6">
      <c r="B222" s="3"/>
      <c r="F222" s="3"/>
    </row>
    <row r="223" spans="2:6">
      <c r="B223" s="3"/>
      <c r="F223" s="3"/>
    </row>
    <row r="224" spans="2:6">
      <c r="B224" s="3"/>
      <c r="F224" s="3"/>
    </row>
    <row r="225" spans="2:6">
      <c r="B225" s="3"/>
      <c r="F225" s="3"/>
    </row>
    <row r="226" spans="2:6">
      <c r="B226" s="3"/>
      <c r="F226" s="3"/>
    </row>
    <row r="227" spans="2:6">
      <c r="B227" s="3"/>
      <c r="F227" s="3"/>
    </row>
    <row r="228" spans="2:6">
      <c r="B228" s="3"/>
      <c r="F228" s="3"/>
    </row>
    <row r="229" spans="2:6">
      <c r="B229" s="3"/>
      <c r="F229" s="3"/>
    </row>
    <row r="230" spans="2:6">
      <c r="B230" s="3"/>
      <c r="F230" s="3"/>
    </row>
    <row r="231" spans="2:6">
      <c r="B231" s="3"/>
      <c r="F231" s="3"/>
    </row>
    <row r="232" spans="2:6">
      <c r="B232" s="3"/>
      <c r="F232" s="3"/>
    </row>
    <row r="233" spans="2:6">
      <c r="B233" s="3"/>
      <c r="F233" s="3"/>
    </row>
    <row r="234" spans="2:6">
      <c r="B234" s="3"/>
      <c r="F234" s="3"/>
    </row>
    <row r="235" spans="2:6">
      <c r="B235" s="3"/>
      <c r="F235" s="3"/>
    </row>
    <row r="236" spans="2:6">
      <c r="B236" s="3"/>
      <c r="F236" s="3"/>
    </row>
    <row r="237" spans="2:6">
      <c r="B237" s="3"/>
      <c r="F237" s="3"/>
    </row>
    <row r="238" spans="2:6">
      <c r="B238" s="3"/>
      <c r="F238" s="3"/>
    </row>
    <row r="239" spans="2:6">
      <c r="B239" s="3"/>
      <c r="F239" s="3"/>
    </row>
    <row r="240" spans="2:6">
      <c r="B240" s="3"/>
      <c r="F240" s="3"/>
    </row>
    <row r="241" spans="2:6">
      <c r="B241" s="3"/>
      <c r="F241" s="3"/>
    </row>
    <row r="242" spans="2:6">
      <c r="B242" s="3"/>
      <c r="F242" s="3"/>
    </row>
    <row r="243" spans="2:6">
      <c r="B243" s="3"/>
      <c r="F243" s="3"/>
    </row>
    <row r="244" spans="2:6">
      <c r="B244" s="3"/>
      <c r="F244" s="3"/>
    </row>
    <row r="245" spans="2:6">
      <c r="B245" s="3"/>
      <c r="F245" s="3"/>
    </row>
    <row r="246" spans="2:6">
      <c r="B246" s="3"/>
      <c r="F246" s="3"/>
    </row>
    <row r="247" spans="2:6">
      <c r="B247" s="3"/>
      <c r="F247" s="3"/>
    </row>
    <row r="248" spans="2:6">
      <c r="B248" s="3"/>
      <c r="F248" s="3"/>
    </row>
    <row r="249" spans="2:6">
      <c r="B249" s="3"/>
      <c r="F249" s="3"/>
    </row>
    <row r="250" spans="2:6">
      <c r="B250" s="3"/>
      <c r="F250" s="3"/>
    </row>
    <row r="251" spans="2:6">
      <c r="B251" s="3"/>
      <c r="F251" s="3"/>
    </row>
    <row r="252" spans="2:6">
      <c r="B252" s="3"/>
      <c r="F252" s="3"/>
    </row>
    <row r="253" spans="2:6">
      <c r="B253" s="3"/>
      <c r="F253" s="3"/>
    </row>
    <row r="254" spans="2:6">
      <c r="B254" s="3"/>
      <c r="F254" s="3"/>
    </row>
    <row r="255" spans="2:6">
      <c r="B255" s="3"/>
      <c r="F255" s="3"/>
    </row>
    <row r="256" spans="2:6">
      <c r="B256" s="3"/>
      <c r="F256" s="3"/>
    </row>
    <row r="257" spans="2:6">
      <c r="B257" s="3"/>
      <c r="F257" s="3"/>
    </row>
    <row r="258" spans="2:6">
      <c r="B258" s="3"/>
      <c r="F258" s="3"/>
    </row>
    <row r="259" spans="2:6">
      <c r="B259" s="3"/>
      <c r="F259" s="3"/>
    </row>
    <row r="260" spans="2:6">
      <c r="B260" s="3"/>
      <c r="F260" s="3"/>
    </row>
    <row r="261" spans="2:6">
      <c r="B261" s="3"/>
      <c r="F261" s="3"/>
    </row>
    <row r="262" spans="2:6">
      <c r="B262" s="3"/>
      <c r="F262" s="3"/>
    </row>
    <row r="263" spans="2:6">
      <c r="B263" s="3"/>
      <c r="F263" s="3"/>
    </row>
    <row r="264" spans="2:6">
      <c r="B264" s="3"/>
      <c r="F264" s="3"/>
    </row>
    <row r="265" spans="2:6">
      <c r="B265" s="3"/>
      <c r="F265" s="3"/>
    </row>
    <row r="266" spans="2:6">
      <c r="B266" s="3"/>
      <c r="F266" s="3"/>
    </row>
    <row r="267" spans="2:6">
      <c r="B267" s="3"/>
      <c r="F267" s="3"/>
    </row>
    <row r="268" spans="2:6">
      <c r="B268" s="3"/>
      <c r="F268" s="3"/>
    </row>
    <row r="269" spans="2:6">
      <c r="B269" s="3"/>
      <c r="F269" s="3"/>
    </row>
    <row r="270" spans="2:6">
      <c r="B270" s="3"/>
      <c r="F270" s="3"/>
    </row>
    <row r="271" spans="2:6">
      <c r="B271" s="3"/>
      <c r="F271" s="3"/>
    </row>
    <row r="272" spans="2:6">
      <c r="B272" s="3"/>
      <c r="F272" s="3"/>
    </row>
    <row r="273" spans="2:6">
      <c r="B273" s="3"/>
      <c r="F273" s="3"/>
    </row>
    <row r="274" spans="2:6">
      <c r="B274" s="3"/>
      <c r="F274" s="3"/>
    </row>
    <row r="275" spans="2:6">
      <c r="B275" s="3"/>
      <c r="F275" s="3"/>
    </row>
    <row r="276" spans="2:6">
      <c r="B276" s="3"/>
      <c r="F276" s="3"/>
    </row>
    <row r="277" spans="2:6">
      <c r="B277" s="3"/>
      <c r="F277" s="3"/>
    </row>
    <row r="278" spans="2:6">
      <c r="B278" s="3"/>
      <c r="F278" s="3"/>
    </row>
    <row r="279" spans="2:6">
      <c r="B279" s="3"/>
      <c r="F279" s="3"/>
    </row>
    <row r="280" spans="2:6">
      <c r="B280" s="3"/>
      <c r="F280" s="3"/>
    </row>
    <row r="281" spans="2:6">
      <c r="B281" s="3"/>
      <c r="F281" s="3"/>
    </row>
    <row r="282" spans="2:6">
      <c r="B282" s="3"/>
      <c r="F282" s="3"/>
    </row>
    <row r="283" spans="2:6">
      <c r="B283" s="3"/>
      <c r="F283" s="3"/>
    </row>
    <row r="284" spans="2:6">
      <c r="B284" s="3"/>
      <c r="F284" s="3"/>
    </row>
    <row r="285" spans="2:6">
      <c r="B285" s="3"/>
      <c r="F285" s="3"/>
    </row>
    <row r="286" spans="2:6">
      <c r="B286" s="3"/>
      <c r="F286" s="3"/>
    </row>
    <row r="287" spans="2:6">
      <c r="B287" s="3"/>
      <c r="F287" s="3"/>
    </row>
    <row r="288" spans="2:6">
      <c r="B288" s="3"/>
      <c r="F288" s="3"/>
    </row>
    <row r="289" spans="2:6">
      <c r="B289" s="3"/>
      <c r="F289" s="3"/>
    </row>
    <row r="290" spans="2:6">
      <c r="B290" s="3"/>
      <c r="F290" s="3"/>
    </row>
    <row r="291" spans="2:6">
      <c r="B291" s="3"/>
      <c r="F291" s="3"/>
    </row>
    <row r="292" spans="2:6">
      <c r="B292" s="3"/>
      <c r="F292" s="3"/>
    </row>
    <row r="293" spans="2:6">
      <c r="B293" s="3"/>
      <c r="F293" s="3"/>
    </row>
    <row r="294" spans="2:6">
      <c r="B294" s="3"/>
      <c r="F294" s="3"/>
    </row>
    <row r="295" spans="2:6">
      <c r="B295" s="3"/>
      <c r="F295" s="3"/>
    </row>
    <row r="296" spans="2:6">
      <c r="B296" s="3"/>
      <c r="F296" s="3"/>
    </row>
    <row r="297" spans="2:6">
      <c r="B297" s="3"/>
      <c r="F297" s="3"/>
    </row>
    <row r="298" spans="2:6">
      <c r="B298" s="3"/>
      <c r="F298" s="3"/>
    </row>
    <row r="299" spans="2:6">
      <c r="B299" s="3"/>
      <c r="F299" s="3"/>
    </row>
    <row r="300" spans="2:6">
      <c r="B300" s="3"/>
      <c r="F300" s="3"/>
    </row>
    <row r="301" spans="2:6">
      <c r="B301" s="3"/>
      <c r="F301" s="3"/>
    </row>
    <row r="302" spans="2:6">
      <c r="B302" s="3"/>
      <c r="F302" s="3"/>
    </row>
    <row r="303" spans="2:6">
      <c r="B303" s="3"/>
      <c r="F303" s="3"/>
    </row>
    <row r="304" spans="2:6">
      <c r="B304" s="3"/>
      <c r="F304" s="3"/>
    </row>
    <row r="305" spans="2:6">
      <c r="B305" s="3"/>
      <c r="F305" s="3"/>
    </row>
    <row r="306" spans="2:6">
      <c r="B306" s="3"/>
      <c r="F306" s="3"/>
    </row>
    <row r="307" spans="2:6">
      <c r="B307" s="3"/>
      <c r="F307" s="3"/>
    </row>
    <row r="308" spans="2:6">
      <c r="B308" s="3"/>
      <c r="F308" s="3"/>
    </row>
    <row r="309" spans="2:6">
      <c r="B309" s="3"/>
      <c r="F309" s="3"/>
    </row>
    <row r="310" spans="2:6">
      <c r="B310" s="3"/>
      <c r="F310" s="3"/>
    </row>
    <row r="311" spans="2:6">
      <c r="B311" s="3"/>
      <c r="F311" s="3"/>
    </row>
    <row r="312" spans="2:6">
      <c r="B312" s="3"/>
      <c r="F312" s="3"/>
    </row>
    <row r="313" spans="2:6">
      <c r="B313" s="3"/>
      <c r="F313" s="3"/>
    </row>
    <row r="314" spans="2:6">
      <c r="B314" s="3"/>
      <c r="F314" s="3"/>
    </row>
    <row r="315" spans="2:6">
      <c r="B315" s="3"/>
      <c r="F315" s="3"/>
    </row>
    <row r="316" spans="2:6">
      <c r="B316" s="3"/>
      <c r="F316" s="3"/>
    </row>
    <row r="317" spans="2:6">
      <c r="B317" s="3"/>
      <c r="F317" s="3"/>
    </row>
    <row r="318" spans="2:6">
      <c r="B318" s="3"/>
      <c r="F318" s="3"/>
    </row>
    <row r="319" spans="2:6">
      <c r="B319" s="3"/>
      <c r="F319" s="3"/>
    </row>
    <row r="320" spans="2:6">
      <c r="B320" s="3"/>
      <c r="F320" s="3"/>
    </row>
    <row r="321" spans="2:6">
      <c r="B321" s="3"/>
      <c r="F321" s="3"/>
    </row>
    <row r="322" spans="2:6">
      <c r="B322" s="3"/>
      <c r="F322" s="3"/>
    </row>
    <row r="323" spans="2:6">
      <c r="B323" s="3"/>
      <c r="F323" s="3"/>
    </row>
    <row r="324" spans="2:6">
      <c r="B324" s="3"/>
      <c r="F324" s="3"/>
    </row>
    <row r="325" spans="2:6">
      <c r="B325" s="3"/>
      <c r="F325" s="3"/>
    </row>
    <row r="326" spans="2:6">
      <c r="B326" s="3"/>
      <c r="F326" s="3"/>
    </row>
    <row r="327" spans="2:6">
      <c r="B327" s="3"/>
      <c r="F327" s="3"/>
    </row>
    <row r="328" spans="2:6">
      <c r="B328" s="3"/>
      <c r="F328" s="3"/>
    </row>
    <row r="329" spans="2:6">
      <c r="B329" s="3"/>
      <c r="F329" s="3"/>
    </row>
    <row r="330" spans="2:6">
      <c r="B330" s="3"/>
      <c r="F330" s="3"/>
    </row>
    <row r="331" spans="2:6">
      <c r="B331" s="3"/>
      <c r="F331" s="3"/>
    </row>
    <row r="332" spans="2:6">
      <c r="B332" s="3"/>
      <c r="F332" s="3"/>
    </row>
    <row r="333" spans="2:6">
      <c r="B333" s="3"/>
      <c r="F333" s="3"/>
    </row>
    <row r="334" spans="2:6">
      <c r="B334" s="3"/>
      <c r="F334" s="3"/>
    </row>
    <row r="335" spans="2:6">
      <c r="B335" s="3"/>
      <c r="F335" s="3"/>
    </row>
    <row r="336" spans="2:6">
      <c r="B336" s="3"/>
      <c r="F336" s="3"/>
    </row>
    <row r="337" spans="2:6">
      <c r="B337" s="3"/>
      <c r="F337" s="3"/>
    </row>
    <row r="338" spans="2:6">
      <c r="B338" s="3"/>
      <c r="F338" s="3"/>
    </row>
    <row r="339" spans="2:6">
      <c r="B339" s="3"/>
      <c r="F339" s="3"/>
    </row>
    <row r="340" spans="2:6">
      <c r="B340" s="3"/>
      <c r="F340" s="3"/>
    </row>
    <row r="341" spans="2:6">
      <c r="B341" s="3"/>
      <c r="F341" s="3"/>
    </row>
    <row r="342" spans="2:6">
      <c r="B342" s="3"/>
      <c r="F342" s="3"/>
    </row>
    <row r="343" spans="2:6">
      <c r="B343" s="3"/>
      <c r="F343" s="3"/>
    </row>
    <row r="344" spans="2:6">
      <c r="B344" s="3"/>
      <c r="F344" s="3"/>
    </row>
    <row r="345" spans="2:6">
      <c r="B345" s="3"/>
      <c r="F345" s="3"/>
    </row>
    <row r="346" spans="2:6">
      <c r="B346" s="3"/>
      <c r="F346" s="3"/>
    </row>
    <row r="347" spans="2:6">
      <c r="B347" s="3"/>
      <c r="F347" s="3"/>
    </row>
    <row r="348" spans="2:6">
      <c r="B348" s="3"/>
      <c r="F348" s="3"/>
    </row>
    <row r="349" spans="2:6">
      <c r="B349" s="3"/>
      <c r="F349" s="3"/>
    </row>
    <row r="350" spans="2:6">
      <c r="B350" s="3"/>
      <c r="F350" s="3"/>
    </row>
    <row r="351" spans="2:6">
      <c r="B351" s="3"/>
      <c r="F351" s="3"/>
    </row>
    <row r="352" spans="2:6">
      <c r="B352" s="3"/>
      <c r="F352" s="3"/>
    </row>
    <row r="353" spans="2:6">
      <c r="B353" s="3"/>
      <c r="F353" s="3"/>
    </row>
    <row r="354" spans="2:6">
      <c r="B354" s="3"/>
      <c r="F354" s="3"/>
    </row>
    <row r="355" spans="2:6">
      <c r="B355" s="3"/>
      <c r="F355" s="3"/>
    </row>
    <row r="356" spans="2:6">
      <c r="B356" s="3"/>
      <c r="F356" s="3"/>
    </row>
    <row r="357" spans="2:6">
      <c r="B357" s="3"/>
      <c r="F357" s="3"/>
    </row>
    <row r="358" spans="2:6">
      <c r="B358" s="3"/>
      <c r="F358" s="3"/>
    </row>
    <row r="359" spans="2:6">
      <c r="B359" s="3"/>
      <c r="F359" s="3"/>
    </row>
    <row r="360" spans="2:6">
      <c r="B360" s="3"/>
      <c r="F360" s="3"/>
    </row>
    <row r="361" spans="2:6">
      <c r="B361" s="3"/>
      <c r="F361" s="3"/>
    </row>
    <row r="362" spans="2:6">
      <c r="B362" s="3"/>
      <c r="F362" s="3"/>
    </row>
    <row r="363" spans="2:6">
      <c r="B363" s="3"/>
      <c r="F363" s="3"/>
    </row>
    <row r="364" spans="2:6">
      <c r="B364" s="3"/>
      <c r="F364" s="3"/>
    </row>
    <row r="365" spans="2:6">
      <c r="B365" s="3"/>
      <c r="F365" s="3"/>
    </row>
    <row r="366" spans="2:6">
      <c r="B366" s="3"/>
      <c r="F366" s="3"/>
    </row>
    <row r="367" spans="2:6">
      <c r="B367" s="3"/>
      <c r="F367" s="3"/>
    </row>
    <row r="368" spans="2:6">
      <c r="B368" s="3"/>
      <c r="F368" s="3"/>
    </row>
    <row r="369" spans="2:6">
      <c r="B369" s="3"/>
      <c r="F369" s="3"/>
    </row>
    <row r="370" spans="2:6">
      <c r="B370" s="3"/>
      <c r="F370" s="3"/>
    </row>
    <row r="371" spans="2:6">
      <c r="B371" s="3"/>
      <c r="F371" s="3"/>
    </row>
    <row r="372" spans="2:6">
      <c r="B372" s="3"/>
      <c r="F372" s="3"/>
    </row>
    <row r="373" spans="2:6">
      <c r="B373" s="3"/>
      <c r="F373" s="3"/>
    </row>
    <row r="374" spans="2:6">
      <c r="B374" s="3"/>
      <c r="F374" s="3"/>
    </row>
    <row r="375" spans="2:6">
      <c r="B375" s="3"/>
      <c r="F375" s="3"/>
    </row>
    <row r="376" spans="2:6">
      <c r="B376" s="3"/>
      <c r="F376" s="3"/>
    </row>
    <row r="377" spans="2:6">
      <c r="B377" s="3"/>
      <c r="F377" s="3"/>
    </row>
    <row r="378" spans="2:6">
      <c r="B378" s="3"/>
      <c r="F378" s="3"/>
    </row>
    <row r="379" spans="2:6">
      <c r="B379" s="3"/>
      <c r="F379" s="3"/>
    </row>
    <row r="380" spans="2:6">
      <c r="B380" s="3"/>
      <c r="F380" s="3"/>
    </row>
    <row r="381" spans="2:6">
      <c r="B381" s="3"/>
      <c r="F381" s="3"/>
    </row>
    <row r="382" spans="2:6">
      <c r="B382" s="3"/>
      <c r="F382" s="3"/>
    </row>
    <row r="383" spans="2:6">
      <c r="B383" s="3"/>
      <c r="F383" s="3"/>
    </row>
    <row r="384" spans="2:6">
      <c r="B384" s="3"/>
      <c r="F384" s="3"/>
    </row>
    <row r="385" spans="2:6">
      <c r="B385" s="3"/>
      <c r="F385" s="3"/>
    </row>
    <row r="386" spans="2:6">
      <c r="B386" s="3"/>
      <c r="F386" s="3"/>
    </row>
    <row r="387" spans="2:6">
      <c r="B387" s="3"/>
      <c r="F387" s="3"/>
    </row>
    <row r="388" spans="2:6">
      <c r="B388" s="3"/>
      <c r="F388" s="3"/>
    </row>
    <row r="389" spans="2:6">
      <c r="B389" s="3"/>
      <c r="F389" s="3"/>
    </row>
    <row r="390" spans="2:6">
      <c r="B390" s="3"/>
      <c r="F390" s="3"/>
    </row>
    <row r="391" spans="2:6">
      <c r="B391" s="3"/>
      <c r="F391" s="3"/>
    </row>
    <row r="392" spans="2:6">
      <c r="B392" s="3"/>
      <c r="F392" s="3"/>
    </row>
    <row r="393" spans="2:6">
      <c r="B393" s="3"/>
      <c r="F393" s="3"/>
    </row>
    <row r="394" spans="2:6">
      <c r="B394" s="3"/>
      <c r="F394" s="3"/>
    </row>
    <row r="395" spans="2:6">
      <c r="B395" s="3"/>
      <c r="F395" s="3"/>
    </row>
    <row r="396" spans="2:6">
      <c r="B396" s="3"/>
      <c r="F396" s="3"/>
    </row>
    <row r="397" spans="2:6">
      <c r="B397" s="3"/>
      <c r="F397" s="3"/>
    </row>
    <row r="398" spans="2:6">
      <c r="B398" s="3"/>
      <c r="F398" s="3"/>
    </row>
    <row r="399" spans="2:6">
      <c r="B399" s="3"/>
      <c r="F399" s="3"/>
    </row>
    <row r="400" spans="2:6">
      <c r="B400" s="3"/>
      <c r="F400" s="3"/>
    </row>
    <row r="401" spans="2:6">
      <c r="B401" s="3"/>
      <c r="F401" s="3"/>
    </row>
    <row r="402" spans="2:6">
      <c r="B402" s="3"/>
      <c r="F402" s="3"/>
    </row>
    <row r="403" spans="2:6">
      <c r="B403" s="3"/>
      <c r="F403" s="3"/>
    </row>
    <row r="404" spans="2:6">
      <c r="B404" s="3"/>
      <c r="F404" s="3"/>
    </row>
    <row r="405" spans="2:6">
      <c r="B405" s="3"/>
      <c r="F405" s="3"/>
    </row>
    <row r="406" spans="2:6">
      <c r="B406" s="3"/>
      <c r="F406" s="3"/>
    </row>
    <row r="407" spans="2:6">
      <c r="B407" s="3"/>
      <c r="F407" s="3"/>
    </row>
    <row r="408" spans="2:6">
      <c r="B408" s="3"/>
      <c r="F408" s="3"/>
    </row>
    <row r="409" spans="2:6">
      <c r="B409" s="3"/>
      <c r="F409" s="3"/>
    </row>
    <row r="410" spans="2:6">
      <c r="B410" s="3"/>
      <c r="F410" s="3"/>
    </row>
    <row r="411" spans="2:6">
      <c r="B411" s="3"/>
      <c r="F411" s="3"/>
    </row>
    <row r="412" spans="2:6">
      <c r="B412" s="3"/>
      <c r="F412" s="3"/>
    </row>
    <row r="413" spans="2:6">
      <c r="B413" s="3"/>
      <c r="F413" s="3"/>
    </row>
    <row r="414" spans="2:6">
      <c r="B414" s="3"/>
      <c r="F414" s="3"/>
    </row>
    <row r="415" spans="2:6">
      <c r="B415" s="3"/>
      <c r="F415" s="3"/>
    </row>
    <row r="416" spans="2:6">
      <c r="B416" s="3"/>
      <c r="F416" s="3"/>
    </row>
    <row r="417" spans="2:6">
      <c r="B417" s="3"/>
      <c r="F417" s="3"/>
    </row>
    <row r="418" spans="2:6">
      <c r="B418" s="3"/>
      <c r="F418" s="3"/>
    </row>
    <row r="419" spans="2:6">
      <c r="B419" s="3"/>
      <c r="F419" s="3"/>
    </row>
    <row r="420" spans="2:6">
      <c r="B420" s="3"/>
      <c r="F420" s="3"/>
    </row>
    <row r="421" spans="2:6">
      <c r="B421" s="3"/>
      <c r="F421" s="3"/>
    </row>
    <row r="422" spans="2:6">
      <c r="B422" s="3"/>
      <c r="F422" s="3"/>
    </row>
    <row r="423" spans="2:6">
      <c r="B423" s="3"/>
      <c r="F423" s="3"/>
    </row>
    <row r="424" spans="2:6">
      <c r="B424" s="3"/>
      <c r="F424" s="3"/>
    </row>
    <row r="425" spans="2:6">
      <c r="B425" s="3"/>
      <c r="F425" s="3"/>
    </row>
    <row r="426" spans="2:6">
      <c r="B426" s="3"/>
      <c r="F426" s="3"/>
    </row>
    <row r="427" spans="2:6">
      <c r="B427" s="3"/>
      <c r="F427" s="3"/>
    </row>
    <row r="428" spans="2:6">
      <c r="B428" s="3"/>
      <c r="F428" s="3"/>
    </row>
    <row r="429" spans="2:6">
      <c r="B429" s="3"/>
      <c r="F429" s="3"/>
    </row>
    <row r="430" spans="2:6">
      <c r="B430" s="3"/>
      <c r="F430" s="3"/>
    </row>
    <row r="431" spans="2:6">
      <c r="B431" s="3"/>
      <c r="F431" s="3"/>
    </row>
    <row r="432" spans="2:6">
      <c r="B432" s="3"/>
      <c r="F432" s="3"/>
    </row>
    <row r="433" spans="2:6">
      <c r="B433" s="3"/>
      <c r="F433" s="3"/>
    </row>
    <row r="434" spans="2:6">
      <c r="B434" s="3"/>
      <c r="F434" s="3"/>
    </row>
    <row r="435" spans="2:6">
      <c r="B435" s="3"/>
      <c r="F435" s="3"/>
    </row>
    <row r="436" spans="2:6">
      <c r="B436" s="3"/>
      <c r="F436" s="3"/>
    </row>
    <row r="437" spans="2:6">
      <c r="B437" s="3"/>
      <c r="F437" s="3"/>
    </row>
    <row r="438" spans="2:6">
      <c r="B438" s="3"/>
      <c r="F438" s="3"/>
    </row>
    <row r="439" spans="2:6">
      <c r="B439" s="3"/>
      <c r="F439" s="3"/>
    </row>
    <row r="440" spans="2:6">
      <c r="B440" s="3"/>
      <c r="F440" s="3"/>
    </row>
    <row r="441" spans="2:6">
      <c r="B441" s="3"/>
      <c r="F441" s="3"/>
    </row>
    <row r="442" spans="2:6">
      <c r="B442" s="3"/>
      <c r="F442" s="3"/>
    </row>
    <row r="443" spans="2:6">
      <c r="B443" s="3"/>
      <c r="F443" s="3"/>
    </row>
    <row r="444" spans="2:6">
      <c r="B444" s="3"/>
      <c r="F444" s="3"/>
    </row>
    <row r="445" spans="2:6">
      <c r="B445" s="3"/>
      <c r="F445" s="3"/>
    </row>
    <row r="446" spans="2:6">
      <c r="B446" s="3"/>
      <c r="F446" s="3"/>
    </row>
    <row r="447" spans="2:6">
      <c r="B447" s="3"/>
      <c r="F447" s="3"/>
    </row>
    <row r="448" spans="2:6">
      <c r="B448" s="3"/>
      <c r="F448" s="3"/>
    </row>
    <row r="449" spans="2:6">
      <c r="B449" s="3"/>
      <c r="F449" s="3"/>
    </row>
    <row r="450" spans="2:6">
      <c r="B450" s="3"/>
      <c r="F450" s="3"/>
    </row>
    <row r="451" spans="2:6">
      <c r="B451" s="3"/>
      <c r="F451" s="3"/>
    </row>
    <row r="452" spans="2:6">
      <c r="B452" s="3"/>
      <c r="F452" s="3"/>
    </row>
    <row r="453" spans="2:6">
      <c r="B453" s="3"/>
      <c r="F453" s="3"/>
    </row>
    <row r="454" spans="2:6">
      <c r="B454" s="3"/>
      <c r="F454" s="3"/>
    </row>
    <row r="455" spans="2:6">
      <c r="B455" s="3"/>
      <c r="F455" s="3"/>
    </row>
    <row r="456" spans="2:6">
      <c r="B456" s="3"/>
      <c r="F456" s="3"/>
    </row>
    <row r="457" spans="2:6">
      <c r="B457" s="3"/>
      <c r="F457" s="3"/>
    </row>
    <row r="458" spans="2:6">
      <c r="B458" s="3"/>
      <c r="F458" s="3"/>
    </row>
    <row r="459" spans="2:6">
      <c r="B459" s="3"/>
      <c r="F459" s="3"/>
    </row>
    <row r="460" spans="2:6">
      <c r="B460" s="3"/>
      <c r="F460" s="3"/>
    </row>
    <row r="461" spans="2:6">
      <c r="B461" s="3"/>
      <c r="F461" s="3"/>
    </row>
    <row r="462" spans="2:6">
      <c r="B462" s="3"/>
      <c r="F462" s="3"/>
    </row>
    <row r="463" spans="2:6">
      <c r="B463" s="3"/>
      <c r="F463" s="3"/>
    </row>
    <row r="464" spans="2:6">
      <c r="B464" s="3"/>
      <c r="F464" s="3"/>
    </row>
    <row r="465" spans="2:6">
      <c r="B465" s="3"/>
      <c r="F465" s="3"/>
    </row>
    <row r="466" spans="2:6">
      <c r="B466" s="3"/>
      <c r="F466" s="3"/>
    </row>
    <row r="467" spans="2:6">
      <c r="B467" s="3"/>
      <c r="F467" s="3"/>
    </row>
    <row r="468" spans="2:6">
      <c r="B468" s="3"/>
      <c r="F468" s="3"/>
    </row>
    <row r="469" spans="2:6">
      <c r="B469" s="3"/>
      <c r="F469" s="3"/>
    </row>
    <row r="470" spans="2:6">
      <c r="B470" s="3"/>
      <c r="F470" s="3"/>
    </row>
    <row r="471" spans="2:6">
      <c r="B471" s="3"/>
      <c r="F471" s="3"/>
    </row>
    <row r="472" spans="2:6">
      <c r="B472" s="3"/>
      <c r="F472" s="3"/>
    </row>
    <row r="473" spans="2:6">
      <c r="B473" s="3"/>
      <c r="F473" s="3"/>
    </row>
    <row r="474" spans="2:6">
      <c r="B474" s="3"/>
      <c r="F474" s="3"/>
    </row>
    <row r="475" spans="2:6">
      <c r="B475" s="3"/>
      <c r="F475" s="3"/>
    </row>
    <row r="476" spans="2:6">
      <c r="B476" s="3"/>
      <c r="F476" s="3"/>
    </row>
    <row r="477" spans="2:6">
      <c r="B477" s="3"/>
      <c r="F477" s="3"/>
    </row>
    <row r="478" spans="2:6">
      <c r="B478" s="3"/>
      <c r="F478" s="3"/>
    </row>
    <row r="479" spans="2:6">
      <c r="B479" s="3"/>
      <c r="F479" s="3"/>
    </row>
    <row r="480" spans="2:6">
      <c r="B480" s="3"/>
      <c r="F480" s="3"/>
    </row>
    <row r="481" spans="2:6">
      <c r="B481" s="3"/>
      <c r="F481" s="3"/>
    </row>
    <row r="482" spans="2:6">
      <c r="B482" s="3"/>
      <c r="F482" s="3"/>
    </row>
    <row r="483" spans="2:6">
      <c r="B483" s="3"/>
      <c r="F483" s="3"/>
    </row>
    <row r="484" spans="2:6">
      <c r="B484" s="3"/>
      <c r="F484" s="3"/>
    </row>
    <row r="485" spans="2:6">
      <c r="B485" s="3"/>
      <c r="F485" s="3"/>
    </row>
    <row r="486" spans="2:6">
      <c r="B486" s="3"/>
      <c r="F486" s="3"/>
    </row>
    <row r="487" spans="2:6">
      <c r="B487" s="3"/>
      <c r="F487" s="3"/>
    </row>
    <row r="488" spans="2:6">
      <c r="B488" s="3"/>
      <c r="F488" s="3"/>
    </row>
    <row r="489" spans="2:6">
      <c r="B489" s="3"/>
      <c r="F489" s="3"/>
    </row>
    <row r="490" spans="2:6">
      <c r="B490" s="3"/>
      <c r="F490" s="3"/>
    </row>
    <row r="491" spans="2:6">
      <c r="B491" s="3"/>
      <c r="F491" s="3"/>
    </row>
    <row r="492" spans="2:6">
      <c r="B492" s="3"/>
      <c r="F492" s="3"/>
    </row>
    <row r="493" spans="2:6">
      <c r="B493" s="3"/>
      <c r="F493" s="3"/>
    </row>
    <row r="494" spans="2:6">
      <c r="B494" s="3"/>
      <c r="F494" s="3"/>
    </row>
    <row r="495" spans="2:6">
      <c r="B495" s="3"/>
      <c r="F495" s="3"/>
    </row>
    <row r="496" spans="2:6">
      <c r="B496" s="3"/>
      <c r="F496" s="3"/>
    </row>
    <row r="497" spans="2:6">
      <c r="B497" s="3"/>
      <c r="F497" s="3"/>
    </row>
    <row r="498" spans="2:6">
      <c r="B498" s="3"/>
      <c r="F498" s="3"/>
    </row>
    <row r="499" spans="2:6">
      <c r="B499" s="3"/>
      <c r="F499" s="3"/>
    </row>
    <row r="500" spans="2:6">
      <c r="B500" s="3"/>
      <c r="F500" s="3"/>
    </row>
    <row r="501" spans="2:6">
      <c r="B501" s="3"/>
      <c r="F501" s="3"/>
    </row>
    <row r="502" spans="2:6">
      <c r="B502" s="3"/>
      <c r="F502" s="3"/>
    </row>
    <row r="503" spans="2:6">
      <c r="B503" s="3"/>
      <c r="F503" s="3"/>
    </row>
    <row r="504" spans="2:6">
      <c r="B504" s="3"/>
      <c r="F504" s="3"/>
    </row>
    <row r="505" spans="2:6">
      <c r="B505" s="3"/>
      <c r="F505" s="3"/>
    </row>
    <row r="506" spans="2:6">
      <c r="B506" s="3"/>
      <c r="F506" s="3"/>
    </row>
    <row r="507" spans="2:6">
      <c r="B507" s="3"/>
      <c r="F507" s="3"/>
    </row>
    <row r="508" spans="2:6">
      <c r="B508" s="3"/>
      <c r="F508" s="3"/>
    </row>
    <row r="509" spans="2:6">
      <c r="B509" s="3"/>
      <c r="F509" s="3"/>
    </row>
    <row r="510" spans="2:6">
      <c r="B510" s="3"/>
      <c r="F510" s="3"/>
    </row>
    <row r="511" spans="2:6">
      <c r="B511" s="3"/>
      <c r="F511" s="3"/>
    </row>
    <row r="512" spans="2:6">
      <c r="B512" s="3"/>
      <c r="F512" s="3"/>
    </row>
    <row r="513" spans="2:6">
      <c r="B513" s="3"/>
      <c r="F513" s="3"/>
    </row>
    <row r="514" spans="2:6">
      <c r="B514" s="3"/>
      <c r="F514" s="3"/>
    </row>
    <row r="515" spans="2:6">
      <c r="B515" s="3"/>
      <c r="F515" s="3"/>
    </row>
    <row r="516" spans="2:6">
      <c r="B516" s="3"/>
      <c r="F516" s="3"/>
    </row>
    <row r="517" spans="2:6">
      <c r="B517" s="3"/>
      <c r="F517" s="3"/>
    </row>
    <row r="518" spans="2:6">
      <c r="B518" s="3"/>
      <c r="F518" s="3"/>
    </row>
    <row r="519" spans="2:6">
      <c r="B519" s="3"/>
      <c r="F519" s="3"/>
    </row>
    <row r="520" spans="2:6">
      <c r="B520" s="3"/>
      <c r="F520" s="3"/>
    </row>
    <row r="521" spans="2:6">
      <c r="B521" s="3"/>
      <c r="F521" s="3"/>
    </row>
    <row r="522" spans="2:6">
      <c r="B522" s="3"/>
      <c r="F522" s="3"/>
    </row>
    <row r="523" spans="2:6">
      <c r="B523" s="3"/>
      <c r="F523" s="3"/>
    </row>
    <row r="524" spans="2:6">
      <c r="B524" s="3"/>
      <c r="F524" s="3"/>
    </row>
    <row r="525" spans="2:6">
      <c r="B525" s="3"/>
      <c r="F525" s="3"/>
    </row>
    <row r="526" spans="2:6">
      <c r="B526" s="3"/>
      <c r="F526" s="3"/>
    </row>
    <row r="527" spans="2:6">
      <c r="B527" s="3"/>
      <c r="F527" s="3"/>
    </row>
    <row r="528" spans="2:6">
      <c r="B528" s="3"/>
      <c r="F528" s="3"/>
    </row>
    <row r="529" spans="2:6">
      <c r="B529" s="3"/>
      <c r="F529" s="3"/>
    </row>
    <row r="530" spans="2:6">
      <c r="B530" s="3"/>
      <c r="F530" s="3"/>
    </row>
    <row r="531" spans="2:6">
      <c r="B531" s="3"/>
      <c r="F531" s="3"/>
    </row>
    <row r="532" spans="2:6">
      <c r="B532" s="3"/>
      <c r="F532" s="3"/>
    </row>
    <row r="533" spans="2:6">
      <c r="B533" s="3"/>
      <c r="F533" s="3"/>
    </row>
    <row r="534" spans="2:6">
      <c r="B534" s="3"/>
      <c r="F534" s="3"/>
    </row>
    <row r="535" spans="2:6">
      <c r="B535" s="3"/>
      <c r="F535" s="3"/>
    </row>
    <row r="536" spans="2:6">
      <c r="B536" s="3"/>
      <c r="F536" s="3"/>
    </row>
    <row r="537" spans="2:6">
      <c r="B537" s="3"/>
      <c r="F537" s="3"/>
    </row>
    <row r="538" spans="2:6">
      <c r="B538" s="3"/>
      <c r="F538" s="3"/>
    </row>
    <row r="539" spans="2:6">
      <c r="B539" s="3"/>
      <c r="F539" s="3"/>
    </row>
    <row r="540" spans="2:6">
      <c r="B540" s="3"/>
      <c r="F540" s="3"/>
    </row>
    <row r="541" spans="2:6">
      <c r="B541" s="3"/>
      <c r="F541" s="3"/>
    </row>
    <row r="542" spans="2:6">
      <c r="B542" s="3"/>
      <c r="F542" s="3"/>
    </row>
    <row r="543" spans="2:6">
      <c r="B543" s="3"/>
      <c r="F543" s="3"/>
    </row>
    <row r="544" spans="2:6">
      <c r="B544" s="3"/>
      <c r="F544" s="3"/>
    </row>
    <row r="545" spans="2:6">
      <c r="B545" s="3"/>
      <c r="F545" s="3"/>
    </row>
    <row r="546" spans="2:6">
      <c r="B546" s="3"/>
      <c r="F546" s="3"/>
    </row>
    <row r="547" spans="2:6">
      <c r="B547" s="3"/>
      <c r="F547" s="3"/>
    </row>
    <row r="548" spans="2:6">
      <c r="B548" s="3"/>
      <c r="F548" s="3"/>
    </row>
    <row r="549" spans="2:6">
      <c r="B549" s="3"/>
      <c r="F549" s="3"/>
    </row>
    <row r="550" spans="2:6">
      <c r="B550" s="3"/>
      <c r="F550" s="3"/>
    </row>
    <row r="551" spans="2:6">
      <c r="B551" s="3"/>
      <c r="F551" s="3"/>
    </row>
    <row r="552" spans="2:6">
      <c r="B552" s="3"/>
      <c r="F552" s="3"/>
    </row>
    <row r="553" spans="2:6">
      <c r="B553" s="3"/>
      <c r="F553" s="3"/>
    </row>
    <row r="554" spans="2:6">
      <c r="B554" s="3"/>
      <c r="F554" s="3"/>
    </row>
    <row r="555" spans="2:6">
      <c r="B555" s="3"/>
      <c r="F555" s="3"/>
    </row>
    <row r="556" spans="2:6">
      <c r="B556" s="3"/>
      <c r="F556" s="3"/>
    </row>
    <row r="557" spans="2:6">
      <c r="B557" s="3"/>
      <c r="F557" s="3"/>
    </row>
    <row r="558" spans="2:6">
      <c r="B558" s="3"/>
      <c r="F558" s="3"/>
    </row>
    <row r="559" spans="2:6">
      <c r="B559" s="3"/>
      <c r="F559" s="3"/>
    </row>
    <row r="560" spans="2:6">
      <c r="B560" s="3"/>
      <c r="F560" s="3"/>
    </row>
    <row r="561" spans="2:6">
      <c r="B561" s="3"/>
      <c r="F561" s="3"/>
    </row>
    <row r="562" spans="2:6">
      <c r="B562" s="3"/>
      <c r="F562" s="3"/>
    </row>
    <row r="563" spans="2:6">
      <c r="B563" s="3"/>
      <c r="F563" s="3"/>
    </row>
    <row r="564" spans="2:6">
      <c r="B564" s="3"/>
      <c r="F564" s="3"/>
    </row>
    <row r="565" spans="2:6">
      <c r="B565" s="3"/>
      <c r="F565" s="3"/>
    </row>
    <row r="566" spans="2:6">
      <c r="B566" s="3"/>
      <c r="F566" s="3"/>
    </row>
    <row r="567" spans="2:6">
      <c r="B567" s="3"/>
      <c r="F567" s="3"/>
    </row>
    <row r="568" spans="2:6">
      <c r="B568" s="3"/>
      <c r="F568" s="3"/>
    </row>
    <row r="569" spans="2:6">
      <c r="B569" s="3"/>
      <c r="F569" s="3"/>
    </row>
    <row r="570" spans="2:6">
      <c r="B570" s="3"/>
      <c r="F570" s="3"/>
    </row>
    <row r="571" spans="2:6">
      <c r="B571" s="3"/>
      <c r="F571" s="3"/>
    </row>
    <row r="572" spans="2:6">
      <c r="B572" s="3"/>
      <c r="F572" s="3"/>
    </row>
    <row r="573" spans="2:6">
      <c r="B573" s="3"/>
      <c r="F573" s="3"/>
    </row>
    <row r="574" spans="2:6">
      <c r="B574" s="3"/>
      <c r="F574" s="3"/>
    </row>
    <row r="575" spans="2:6">
      <c r="B575" s="3"/>
      <c r="F575" s="3"/>
    </row>
    <row r="576" spans="2:6">
      <c r="B576" s="3"/>
      <c r="F576" s="3"/>
    </row>
    <row r="577" spans="2:6">
      <c r="B577" s="3"/>
      <c r="F577" s="3"/>
    </row>
    <row r="578" spans="2:6">
      <c r="B578" s="3"/>
      <c r="F578" s="3"/>
    </row>
    <row r="579" spans="2:6">
      <c r="B579" s="3"/>
      <c r="F579" s="3"/>
    </row>
    <row r="580" spans="2:6">
      <c r="B580" s="3"/>
      <c r="F580" s="3"/>
    </row>
    <row r="581" spans="2:6">
      <c r="B581" s="3"/>
      <c r="F581" s="3"/>
    </row>
    <row r="582" spans="2:6">
      <c r="B582" s="3"/>
      <c r="F582" s="3"/>
    </row>
    <row r="583" spans="2:6">
      <c r="B583" s="3"/>
      <c r="F583" s="3"/>
    </row>
    <row r="584" spans="2:6">
      <c r="B584" s="3"/>
      <c r="F584" s="3"/>
    </row>
    <row r="585" spans="2:6">
      <c r="B585" s="3"/>
      <c r="F585" s="3"/>
    </row>
    <row r="586" spans="2:6">
      <c r="B586" s="3"/>
      <c r="F586" s="3"/>
    </row>
    <row r="587" spans="2:6">
      <c r="B587" s="3"/>
      <c r="F587" s="3"/>
    </row>
    <row r="588" spans="2:6">
      <c r="B588" s="3"/>
      <c r="F588" s="3"/>
    </row>
    <row r="589" spans="2:6">
      <c r="B589" s="3"/>
      <c r="F589" s="3"/>
    </row>
    <row r="590" spans="2:6">
      <c r="B590" s="3"/>
      <c r="F590" s="3"/>
    </row>
    <row r="591" spans="2:6">
      <c r="B591" s="3"/>
      <c r="F591" s="3"/>
    </row>
    <row r="592" spans="2:6">
      <c r="B592" s="3"/>
      <c r="F592" s="3"/>
    </row>
    <row r="593" spans="2:6">
      <c r="B593" s="3"/>
      <c r="F593" s="3"/>
    </row>
    <row r="594" spans="2:6">
      <c r="B594" s="3"/>
      <c r="F594" s="3"/>
    </row>
    <row r="595" spans="2:6">
      <c r="B595" s="3"/>
      <c r="F595" s="3"/>
    </row>
    <row r="596" spans="2:6">
      <c r="B596" s="3"/>
      <c r="F596" s="3"/>
    </row>
    <row r="597" spans="2:6">
      <c r="B597" s="3"/>
      <c r="F597" s="3"/>
    </row>
    <row r="598" spans="2:6">
      <c r="B598" s="3"/>
      <c r="F598" s="3"/>
    </row>
    <row r="599" spans="2:6">
      <c r="B599" s="3"/>
      <c r="F599" s="3"/>
    </row>
    <row r="600" spans="2:6">
      <c r="B600" s="3"/>
      <c r="F600" s="3"/>
    </row>
    <row r="601" spans="2:6">
      <c r="B601" s="3"/>
      <c r="F601" s="3"/>
    </row>
    <row r="602" spans="2:6">
      <c r="B602" s="3"/>
      <c r="F602" s="3"/>
    </row>
    <row r="603" spans="2:6">
      <c r="B603" s="3"/>
      <c r="F603" s="3"/>
    </row>
    <row r="604" spans="2:6">
      <c r="B604" s="3"/>
      <c r="F604" s="3"/>
    </row>
    <row r="605" spans="2:6">
      <c r="B605" s="3"/>
      <c r="F605" s="3"/>
    </row>
    <row r="606" spans="2:6">
      <c r="B606" s="3"/>
      <c r="F606" s="3"/>
    </row>
    <row r="607" spans="2:6">
      <c r="B607" s="3"/>
      <c r="F607" s="3"/>
    </row>
    <row r="608" spans="2:6">
      <c r="B608" s="3"/>
      <c r="F608" s="3"/>
    </row>
    <row r="609" spans="2:6">
      <c r="B609" s="3"/>
      <c r="F609" s="3"/>
    </row>
    <row r="610" spans="2:6">
      <c r="B610" s="3"/>
      <c r="F610" s="3"/>
    </row>
    <row r="611" spans="2:6">
      <c r="B611" s="3"/>
      <c r="F611" s="3"/>
    </row>
    <row r="612" spans="2:6">
      <c r="B612" s="3"/>
      <c r="F612" s="3"/>
    </row>
    <row r="613" spans="2:6">
      <c r="B613" s="3"/>
      <c r="F613" s="3"/>
    </row>
    <row r="614" spans="2:6">
      <c r="B614" s="3"/>
      <c r="F614" s="3"/>
    </row>
    <row r="615" spans="2:6">
      <c r="B615" s="3"/>
      <c r="F615" s="3"/>
    </row>
    <row r="616" spans="2:6">
      <c r="B616" s="3"/>
      <c r="F616" s="3"/>
    </row>
    <row r="617" spans="2:6">
      <c r="B617" s="3"/>
      <c r="F617" s="3"/>
    </row>
    <row r="618" spans="2:6">
      <c r="B618" s="3"/>
      <c r="F618" s="3"/>
    </row>
    <row r="619" spans="2:6">
      <c r="B619" s="3"/>
      <c r="F619" s="3"/>
    </row>
    <row r="620" spans="2:6">
      <c r="B620" s="3"/>
      <c r="F620" s="3"/>
    </row>
    <row r="621" spans="2:6">
      <c r="B621" s="3"/>
      <c r="F621" s="3"/>
    </row>
    <row r="622" spans="2:6">
      <c r="B622" s="3"/>
      <c r="F622" s="3"/>
    </row>
    <row r="623" spans="2:6">
      <c r="B623" s="3"/>
      <c r="F623" s="3"/>
    </row>
    <row r="624" spans="2:6">
      <c r="B624" s="3"/>
      <c r="F624" s="3"/>
    </row>
    <row r="625" spans="2:6">
      <c r="B625" s="3"/>
      <c r="F625" s="3"/>
    </row>
    <row r="626" spans="2:6">
      <c r="B626" s="3"/>
      <c r="F626" s="3"/>
    </row>
    <row r="627" spans="2:6">
      <c r="B627" s="3"/>
      <c r="F627" s="3"/>
    </row>
    <row r="628" spans="2:6">
      <c r="B628" s="3"/>
      <c r="F628" s="3"/>
    </row>
    <row r="629" spans="2:6">
      <c r="B629" s="3"/>
      <c r="F629" s="3"/>
    </row>
    <row r="630" spans="2:6">
      <c r="B630" s="3"/>
      <c r="F630" s="3"/>
    </row>
    <row r="631" spans="2:6">
      <c r="B631" s="3"/>
      <c r="F631" s="3"/>
    </row>
    <row r="632" spans="2:6">
      <c r="B632" s="3"/>
      <c r="F632" s="3"/>
    </row>
    <row r="633" spans="2:6">
      <c r="B633" s="3"/>
      <c r="F633" s="3"/>
    </row>
    <row r="634" spans="2:6">
      <c r="B634" s="3"/>
      <c r="F634" s="3"/>
    </row>
    <row r="635" spans="2:6">
      <c r="B635" s="3"/>
      <c r="F635" s="3"/>
    </row>
    <row r="636" spans="2:6">
      <c r="B636" s="3"/>
      <c r="F636" s="3"/>
    </row>
    <row r="637" spans="2:6">
      <c r="B637" s="3"/>
      <c r="F637" s="3"/>
    </row>
    <row r="638" spans="2:6">
      <c r="B638" s="3"/>
      <c r="F638" s="3"/>
    </row>
    <row r="639" spans="2:6">
      <c r="B639" s="3"/>
      <c r="F639" s="3"/>
    </row>
    <row r="640" spans="2:6">
      <c r="B640" s="3"/>
      <c r="F640" s="3"/>
    </row>
    <row r="641" spans="2:6">
      <c r="B641" s="3"/>
      <c r="F641" s="3"/>
    </row>
    <row r="642" spans="2:6">
      <c r="B642" s="3"/>
      <c r="F642" s="3"/>
    </row>
    <row r="643" spans="2:6">
      <c r="B643" s="3"/>
      <c r="F643" s="3"/>
    </row>
    <row r="644" spans="2:6">
      <c r="B644" s="3"/>
      <c r="F644" s="3"/>
    </row>
    <row r="645" spans="2:6">
      <c r="B645" s="3"/>
      <c r="F645" s="3"/>
    </row>
    <row r="646" spans="2:6">
      <c r="B646" s="3"/>
      <c r="F646" s="3"/>
    </row>
    <row r="647" spans="2:6">
      <c r="B647" s="3"/>
      <c r="F647" s="3"/>
    </row>
    <row r="648" spans="2:6">
      <c r="B648" s="3"/>
      <c r="F648" s="3"/>
    </row>
    <row r="649" spans="2:6">
      <c r="B649" s="3"/>
      <c r="F649" s="3"/>
    </row>
    <row r="650" spans="2:6">
      <c r="B650" s="3"/>
      <c r="F650" s="3"/>
    </row>
    <row r="651" spans="2:6">
      <c r="B651" s="3"/>
      <c r="F651" s="3"/>
    </row>
    <row r="652" spans="2:6">
      <c r="B652" s="3"/>
      <c r="F652" s="3"/>
    </row>
    <row r="653" spans="2:6">
      <c r="B653" s="3"/>
      <c r="F653" s="3"/>
    </row>
    <row r="654" spans="2:6">
      <c r="B654" s="3"/>
      <c r="F654" s="3"/>
    </row>
    <row r="655" spans="2:6">
      <c r="B655" s="3"/>
      <c r="F655" s="3"/>
    </row>
    <row r="656" spans="2:6">
      <c r="B656" s="3"/>
      <c r="F656" s="3"/>
    </row>
    <row r="657" spans="2:6">
      <c r="B657" s="3"/>
      <c r="F657" s="3"/>
    </row>
    <row r="658" spans="2:6">
      <c r="B658" s="3"/>
      <c r="F658" s="3"/>
    </row>
    <row r="659" spans="2:6">
      <c r="B659" s="3"/>
      <c r="F659" s="3"/>
    </row>
    <row r="660" spans="2:6">
      <c r="B660" s="3"/>
      <c r="F660" s="3"/>
    </row>
    <row r="661" spans="2:6">
      <c r="B661" s="3"/>
      <c r="F661" s="3"/>
    </row>
    <row r="662" spans="2:6">
      <c r="B662" s="3"/>
      <c r="F662" s="3"/>
    </row>
    <row r="663" spans="2:6">
      <c r="B663" s="3"/>
      <c r="F663" s="3"/>
    </row>
    <row r="664" spans="2:6">
      <c r="B664" s="3"/>
      <c r="F664" s="3"/>
    </row>
    <row r="665" spans="2:6">
      <c r="B665" s="3"/>
      <c r="F665" s="3"/>
    </row>
    <row r="666" spans="2:6">
      <c r="B666" s="3"/>
      <c r="F666" s="3"/>
    </row>
    <row r="667" spans="2:6">
      <c r="B667" s="3"/>
      <c r="F667" s="3"/>
    </row>
    <row r="668" spans="2:6">
      <c r="B668" s="3"/>
      <c r="F668" s="3"/>
    </row>
    <row r="669" spans="2:6">
      <c r="B669" s="3"/>
      <c r="F669" s="3"/>
    </row>
    <row r="670" spans="2:6">
      <c r="B670" s="3"/>
      <c r="F670" s="3"/>
    </row>
    <row r="671" spans="2:6">
      <c r="B671" s="3"/>
      <c r="F671" s="3"/>
    </row>
    <row r="672" spans="2:6">
      <c r="B672" s="3"/>
      <c r="F672" s="3"/>
    </row>
    <row r="673" spans="2:6">
      <c r="B673" s="3"/>
      <c r="F673" s="3"/>
    </row>
    <row r="674" spans="2:6">
      <c r="B674" s="3"/>
      <c r="F674" s="3"/>
    </row>
    <row r="675" spans="2:6">
      <c r="B675" s="3"/>
      <c r="F675" s="3"/>
    </row>
    <row r="676" spans="2:6">
      <c r="B676" s="3"/>
      <c r="F676" s="3"/>
    </row>
    <row r="677" spans="2:6">
      <c r="B677" s="3"/>
      <c r="F677" s="3"/>
    </row>
    <row r="678" spans="2:6">
      <c r="B678" s="3"/>
      <c r="F678" s="3"/>
    </row>
    <row r="679" spans="2:6">
      <c r="B679" s="3"/>
      <c r="F679" s="3"/>
    </row>
    <row r="680" spans="2:6">
      <c r="B680" s="3"/>
      <c r="F680" s="3"/>
    </row>
    <row r="681" spans="2:6">
      <c r="B681" s="3"/>
      <c r="F681" s="3"/>
    </row>
    <row r="682" spans="2:6">
      <c r="B682" s="3"/>
      <c r="F682" s="3"/>
    </row>
    <row r="683" spans="2:6">
      <c r="B683" s="3"/>
      <c r="F683" s="3"/>
    </row>
    <row r="684" spans="2:6">
      <c r="B684" s="3"/>
      <c r="F684" s="3"/>
    </row>
    <row r="685" spans="2:6">
      <c r="B685" s="3"/>
      <c r="F685" s="3"/>
    </row>
    <row r="686" spans="2:6">
      <c r="B686" s="3"/>
      <c r="F686" s="3"/>
    </row>
    <row r="687" spans="2:6">
      <c r="B687" s="3"/>
      <c r="F687" s="3"/>
    </row>
    <row r="688" spans="2:6">
      <c r="B688" s="3"/>
      <c r="F688" s="3"/>
    </row>
    <row r="689" spans="2:6">
      <c r="B689" s="3"/>
      <c r="F689" s="3"/>
    </row>
    <row r="690" spans="2:6">
      <c r="B690" s="3"/>
      <c r="F690" s="3"/>
    </row>
    <row r="691" spans="2:6">
      <c r="B691" s="3"/>
      <c r="F691" s="3"/>
    </row>
    <row r="692" spans="2:6">
      <c r="B692" s="3"/>
      <c r="F692" s="3"/>
    </row>
    <row r="693" spans="2:6">
      <c r="B693" s="3"/>
      <c r="F693" s="3"/>
    </row>
    <row r="694" spans="2:6">
      <c r="B694" s="3"/>
      <c r="F694" s="3"/>
    </row>
    <row r="695" spans="2:6">
      <c r="B695" s="3"/>
      <c r="F695" s="3"/>
    </row>
    <row r="696" spans="2:6">
      <c r="B696" s="3"/>
      <c r="F696" s="3"/>
    </row>
    <row r="697" spans="2:6">
      <c r="B697" s="3"/>
      <c r="F697" s="3"/>
    </row>
    <row r="698" spans="2:6">
      <c r="B698" s="3"/>
      <c r="F698" s="3"/>
    </row>
    <row r="699" spans="2:6">
      <c r="B699" s="3"/>
      <c r="F699" s="3"/>
    </row>
    <row r="700" spans="2:6">
      <c r="B700" s="3"/>
      <c r="F700" s="3"/>
    </row>
    <row r="701" spans="2:6">
      <c r="B701" s="3"/>
      <c r="F701" s="3"/>
    </row>
    <row r="702" spans="2:6">
      <c r="B702" s="3"/>
      <c r="F702" s="3"/>
    </row>
    <row r="703" spans="2:6">
      <c r="B703" s="3"/>
      <c r="F703" s="3"/>
    </row>
    <row r="704" spans="2:6">
      <c r="B704" s="3"/>
      <c r="F704" s="3"/>
    </row>
    <row r="705" spans="2:6">
      <c r="B705" s="3"/>
      <c r="F705" s="3"/>
    </row>
    <row r="706" spans="2:6">
      <c r="B706" s="3"/>
      <c r="F706" s="3"/>
    </row>
    <row r="707" spans="2:6">
      <c r="B707" s="3"/>
      <c r="F707" s="3"/>
    </row>
    <row r="708" spans="2:6">
      <c r="B708" s="3"/>
      <c r="F708" s="3"/>
    </row>
    <row r="709" spans="2:6">
      <c r="B709" s="3"/>
      <c r="F709" s="3"/>
    </row>
    <row r="710" spans="2:6">
      <c r="B710" s="3"/>
      <c r="F710" s="3"/>
    </row>
    <row r="711" spans="2:6">
      <c r="B711" s="3"/>
      <c r="F711" s="3"/>
    </row>
    <row r="712" spans="2:6">
      <c r="B712" s="3"/>
      <c r="F712" s="3"/>
    </row>
    <row r="713" spans="2:6">
      <c r="B713" s="3"/>
      <c r="F713" s="3"/>
    </row>
    <row r="714" spans="2:6">
      <c r="B714" s="3"/>
      <c r="F714" s="3"/>
    </row>
    <row r="715" spans="2:6">
      <c r="B715" s="3"/>
      <c r="F715" s="3"/>
    </row>
    <row r="716" spans="2:6">
      <c r="B716" s="3"/>
      <c r="F716" s="3"/>
    </row>
    <row r="717" spans="2:6">
      <c r="B717" s="3"/>
      <c r="F717" s="3"/>
    </row>
    <row r="718" spans="2:6">
      <c r="B718" s="3"/>
      <c r="F718" s="3"/>
    </row>
    <row r="719" spans="2:6">
      <c r="B719" s="3"/>
      <c r="F719" s="3"/>
    </row>
    <row r="720" spans="2:6">
      <c r="B720" s="3"/>
      <c r="F720" s="3"/>
    </row>
    <row r="721" spans="2:6">
      <c r="B721" s="3"/>
      <c r="F721" s="3"/>
    </row>
    <row r="722" spans="2:6">
      <c r="B722" s="3"/>
      <c r="F722" s="3"/>
    </row>
    <row r="723" spans="2:6">
      <c r="B723" s="3"/>
      <c r="F723" s="3"/>
    </row>
    <row r="724" spans="2:6">
      <c r="B724" s="3"/>
      <c r="F724" s="3"/>
    </row>
    <row r="725" spans="2:6">
      <c r="B725" s="3"/>
      <c r="F725" s="3"/>
    </row>
    <row r="726" spans="2:6">
      <c r="B726" s="3"/>
      <c r="F726" s="3"/>
    </row>
    <row r="727" spans="2:6">
      <c r="B727" s="3"/>
      <c r="F727" s="3"/>
    </row>
    <row r="728" spans="2:6">
      <c r="B728" s="3"/>
      <c r="F728" s="3"/>
    </row>
    <row r="729" spans="2:6">
      <c r="B729" s="3"/>
      <c r="F729" s="3"/>
    </row>
    <row r="730" spans="2:6">
      <c r="B730" s="3"/>
      <c r="F730" s="3"/>
    </row>
    <row r="731" spans="2:6">
      <c r="B731" s="3"/>
      <c r="F731" s="3"/>
    </row>
    <row r="732" spans="2:6">
      <c r="B732" s="3"/>
      <c r="F732" s="3"/>
    </row>
    <row r="733" spans="2:6">
      <c r="B733" s="3"/>
      <c r="F733" s="3"/>
    </row>
    <row r="734" spans="2:6">
      <c r="B734" s="3"/>
      <c r="F734" s="3"/>
    </row>
    <row r="735" spans="2:6">
      <c r="B735" s="3"/>
      <c r="F735" s="3"/>
    </row>
    <row r="736" spans="2:6">
      <c r="B736" s="3"/>
      <c r="F736" s="3"/>
    </row>
    <row r="737" spans="2:6">
      <c r="B737" s="3"/>
      <c r="F737" s="3"/>
    </row>
    <row r="738" spans="2:6">
      <c r="B738" s="3"/>
      <c r="F738" s="3"/>
    </row>
    <row r="739" spans="2:6">
      <c r="B739" s="3"/>
      <c r="F739" s="3"/>
    </row>
    <row r="740" spans="2:6">
      <c r="B740" s="3"/>
      <c r="F740" s="3"/>
    </row>
    <row r="741" spans="2:6">
      <c r="B741" s="3"/>
      <c r="F741" s="3"/>
    </row>
    <row r="742" spans="2:6">
      <c r="B742" s="3"/>
      <c r="F742" s="3"/>
    </row>
    <row r="743" spans="2:6">
      <c r="B743" s="3"/>
      <c r="F743" s="3"/>
    </row>
    <row r="744" spans="2:6">
      <c r="B744" s="3"/>
      <c r="F744" s="3"/>
    </row>
    <row r="745" spans="2:6">
      <c r="B745" s="3"/>
      <c r="F745" s="3"/>
    </row>
    <row r="746" spans="2:6">
      <c r="B746" s="3"/>
      <c r="F746" s="3"/>
    </row>
    <row r="747" spans="2:6">
      <c r="B747" s="3"/>
      <c r="F747" s="3"/>
    </row>
    <row r="748" spans="2:6">
      <c r="B748" s="3"/>
      <c r="F748" s="3"/>
    </row>
    <row r="749" spans="2:6">
      <c r="B749" s="3"/>
      <c r="F749" s="3"/>
    </row>
    <row r="750" spans="2:6">
      <c r="B750" s="3"/>
      <c r="F750" s="3"/>
    </row>
    <row r="751" spans="2:6">
      <c r="B751" s="3"/>
      <c r="F751" s="3"/>
    </row>
    <row r="752" spans="2:6">
      <c r="B752" s="3"/>
      <c r="F752" s="3"/>
    </row>
    <row r="753" spans="2:6">
      <c r="B753" s="3"/>
      <c r="F753" s="3"/>
    </row>
    <row r="754" spans="2:6">
      <c r="B754" s="3"/>
      <c r="F754" s="3"/>
    </row>
    <row r="755" spans="2:6">
      <c r="B755" s="3"/>
      <c r="F755" s="3"/>
    </row>
    <row r="756" spans="2:6">
      <c r="B756" s="3"/>
      <c r="F756" s="3"/>
    </row>
    <row r="757" spans="2:6">
      <c r="B757" s="3"/>
      <c r="F757" s="3"/>
    </row>
    <row r="758" spans="2:6">
      <c r="B758" s="3"/>
      <c r="F758" s="3"/>
    </row>
    <row r="759" spans="2:6">
      <c r="B759" s="3"/>
      <c r="F759" s="3"/>
    </row>
    <row r="760" spans="2:6">
      <c r="B760" s="3"/>
      <c r="F760" s="3"/>
    </row>
    <row r="761" spans="2:6">
      <c r="B761" s="3"/>
      <c r="F761" s="3"/>
    </row>
    <row r="762" spans="2:6">
      <c r="B762" s="3"/>
      <c r="F762" s="3"/>
    </row>
    <row r="763" spans="2:6">
      <c r="B763" s="3"/>
      <c r="F763" s="3"/>
    </row>
    <row r="764" spans="2:6">
      <c r="B764" s="3"/>
      <c r="F764" s="3"/>
    </row>
    <row r="765" spans="2:6">
      <c r="B765" s="3"/>
      <c r="F765" s="3"/>
    </row>
    <row r="766" spans="2:6">
      <c r="B766" s="3"/>
      <c r="F766" s="3"/>
    </row>
    <row r="767" spans="2:6">
      <c r="B767" s="3"/>
      <c r="F767" s="3"/>
    </row>
    <row r="768" spans="2:6">
      <c r="B768" s="3"/>
      <c r="F768" s="3"/>
    </row>
    <row r="769" spans="2:6">
      <c r="B769" s="3"/>
      <c r="F769" s="3"/>
    </row>
  </sheetData>
  <phoneticPr fontId="8" type="noConversion"/>
  <hyperlinks>
    <hyperlink ref="A3" r:id="rId1" xr:uid="{00000000-0004-0000-0600-000000000000}"/>
    <hyperlink ref="P104" r:id="rId2" display="http://www.bav-astro.de/sfs/BAVM_link.php?BAVMnr=68" xr:uid="{00000000-0004-0000-0600-000001000000}"/>
    <hyperlink ref="P105" r:id="rId3" display="http://www.bav-astro.de/sfs/BAVM_link.php?BAVMnr=68" xr:uid="{00000000-0004-0000-0600-000002000000}"/>
    <hyperlink ref="P106" r:id="rId4" display="http://www.bav-astro.de/sfs/BAVM_link.php?BAVMnr=68" xr:uid="{00000000-0004-0000-0600-000003000000}"/>
    <hyperlink ref="P20" r:id="rId5" display="http://www.bav-astro.de/sfs/BAVM_link.php?BAVMnr=91" xr:uid="{00000000-0004-0000-0600-000004000000}"/>
    <hyperlink ref="P22" r:id="rId6" display="http://www.bav-astro.de/sfs/BAVM_link.php?BAVMnr=158" xr:uid="{00000000-0004-0000-0600-000005000000}"/>
    <hyperlink ref="P108" r:id="rId7" display="http://www.konkoly.hu/cgi-bin/IBVS?5040" xr:uid="{00000000-0004-0000-0600-000006000000}"/>
    <hyperlink ref="P23" r:id="rId8" display="http://www.bav-astro.de/sfs/BAVM_link.php?BAVMnr=158" xr:uid="{00000000-0004-0000-0600-000007000000}"/>
    <hyperlink ref="P24" r:id="rId9" display="http://www.bav-astro.de/sfs/BAVM_link.php?BAVMnr=158" xr:uid="{00000000-0004-0000-0600-000008000000}"/>
    <hyperlink ref="P25" r:id="rId10" display="http://www.bav-astro.de/sfs/BAVM_link.php?BAVMnr=158" xr:uid="{00000000-0004-0000-0600-000009000000}"/>
    <hyperlink ref="P26" r:id="rId11" display="http://www.bav-astro.de/sfs/BAVM_link.php?BAVMnr=158" xr:uid="{00000000-0004-0000-0600-00000A000000}"/>
    <hyperlink ref="P27" r:id="rId12" display="http://www.bav-astro.de/sfs/BAVM_link.php?BAVMnr=158" xr:uid="{00000000-0004-0000-0600-00000B000000}"/>
    <hyperlink ref="P28" r:id="rId13" display="http://www.bav-astro.de/sfs/BAVM_link.php?BAVMnr=158" xr:uid="{00000000-0004-0000-0600-00000C000000}"/>
    <hyperlink ref="P29" r:id="rId14" display="http://www.bav-astro.de/sfs/BAVM_link.php?BAVMnr=158" xr:uid="{00000000-0004-0000-0600-00000D000000}"/>
    <hyperlink ref="P30" r:id="rId15" display="http://www.konkoly.hu/cgi-bin/IBVS?5371" xr:uid="{00000000-0004-0000-0600-00000E000000}"/>
    <hyperlink ref="P31" r:id="rId16" display="http://www.konkoly.hu/cgi-bin/IBVS?5378" xr:uid="{00000000-0004-0000-0600-00000F000000}"/>
    <hyperlink ref="P32" r:id="rId17" display="http://www.konkoly.hu/cgi-bin/IBVS?5662" xr:uid="{00000000-0004-0000-0600-000010000000}"/>
    <hyperlink ref="P33" r:id="rId18" display="http://www.bav-astro.de/sfs/BAVM_link.php?BAVMnr=172" xr:uid="{00000000-0004-0000-0600-000011000000}"/>
    <hyperlink ref="P34" r:id="rId19" display="http://www.bav-astro.de/sfs/BAVM_link.php?BAVMnr=172" xr:uid="{00000000-0004-0000-0600-000012000000}"/>
    <hyperlink ref="P35" r:id="rId20" display="http://www.konkoly.hu/cgi-bin/IBVS?5676" xr:uid="{00000000-0004-0000-0600-000013000000}"/>
    <hyperlink ref="P36" r:id="rId21" display="http://www.bav-astro.de/sfs/BAVM_link.php?BAVMnr=172" xr:uid="{00000000-0004-0000-0600-000014000000}"/>
    <hyperlink ref="P37" r:id="rId22" display="http://www.konkoly.hu/cgi-bin/IBVS?5645" xr:uid="{00000000-0004-0000-0600-000015000000}"/>
    <hyperlink ref="P38" r:id="rId23" display="http://www.konkoly.hu/cgi-bin/IBVS?5645" xr:uid="{00000000-0004-0000-0600-000016000000}"/>
    <hyperlink ref="P39" r:id="rId24" display="http://www.bav-astro.de/sfs/BAVM_link.php?BAVMnr=173" xr:uid="{00000000-0004-0000-0600-000017000000}"/>
    <hyperlink ref="P40" r:id="rId25" display="http://www.konkoly.hu/cgi-bin/IBVS?5741" xr:uid="{00000000-0004-0000-0600-000018000000}"/>
    <hyperlink ref="P41" r:id="rId26" display="http://www.bav-astro.de/sfs/BAVM_link.php?BAVMnr=173" xr:uid="{00000000-0004-0000-0600-000019000000}"/>
    <hyperlink ref="P42" r:id="rId27" display="http://www.bav-astro.de/sfs/BAVM_link.php?BAVMnr=173" xr:uid="{00000000-0004-0000-0600-00001A000000}"/>
    <hyperlink ref="P43" r:id="rId28" display="http://www.konkoly.hu/cgi-bin/IBVS?5676" xr:uid="{00000000-0004-0000-0600-00001B000000}"/>
    <hyperlink ref="P44" r:id="rId29" display="http://www.bav-astro.de/sfs/BAVM_link.php?BAVMnr=173" xr:uid="{00000000-0004-0000-0600-00001C000000}"/>
    <hyperlink ref="P45" r:id="rId30" display="http://www.bav-astro.de/sfs/BAVM_link.php?BAVMnr=173" xr:uid="{00000000-0004-0000-0600-00001D000000}"/>
    <hyperlink ref="P46" r:id="rId31" display="http://www.konkoly.hu/cgi-bin/IBVS?5741" xr:uid="{00000000-0004-0000-0600-00001E000000}"/>
    <hyperlink ref="P47" r:id="rId32" display="http://www.konkoly.hu/cgi-bin/IBVS?5741" xr:uid="{00000000-0004-0000-0600-00001F000000}"/>
    <hyperlink ref="P48" r:id="rId33" display="http://www.bav-astro.de/sfs/BAVM_link.php?BAVMnr=173" xr:uid="{00000000-0004-0000-0600-000020000000}"/>
    <hyperlink ref="P49" r:id="rId34" display="http://www.bav-astro.de/sfs/BAVM_link.php?BAVMnr=173" xr:uid="{00000000-0004-0000-0600-000021000000}"/>
    <hyperlink ref="P50" r:id="rId35" display="http://www.bav-astro.de/sfs/BAVM_link.php?BAVMnr=173" xr:uid="{00000000-0004-0000-0600-000022000000}"/>
    <hyperlink ref="P52" r:id="rId36" display="http://www.konkoly.hu/cgi-bin/IBVS?5707" xr:uid="{00000000-0004-0000-0600-000023000000}"/>
    <hyperlink ref="P53" r:id="rId37" display="http://www.bav-astro.de/sfs/BAVM_link.php?BAVMnr=178" xr:uid="{00000000-0004-0000-0600-000024000000}"/>
    <hyperlink ref="P54" r:id="rId38" display="http://www.bav-astro.de/sfs/BAVM_link.php?BAVMnr=178" xr:uid="{00000000-0004-0000-0600-000025000000}"/>
    <hyperlink ref="P55" r:id="rId39" display="http://www.bav-astro.de/sfs/BAVM_link.php?BAVMnr=178" xr:uid="{00000000-0004-0000-0600-000026000000}"/>
    <hyperlink ref="P56" r:id="rId40" display="http://www.bav-astro.de/sfs/BAVM_link.php?BAVMnr=183" xr:uid="{00000000-0004-0000-0600-000027000000}"/>
    <hyperlink ref="P57" r:id="rId41" display="http://www.bav-astro.de/sfs/BAVM_link.php?BAVMnr=183" xr:uid="{00000000-0004-0000-0600-000028000000}"/>
    <hyperlink ref="P58" r:id="rId42" display="http://www.bav-astro.de/sfs/BAVM_link.php?BAVMnr=201" xr:uid="{00000000-0004-0000-0600-000029000000}"/>
    <hyperlink ref="P111" r:id="rId43" display="http://www.bav-astro.de/sfs/BAVM_link.php?BAVMnr=193" xr:uid="{00000000-0004-0000-0600-00002A000000}"/>
    <hyperlink ref="P59" r:id="rId44" display="http://www.konkoly.hu/cgi-bin/IBVS?5814" xr:uid="{00000000-0004-0000-0600-00002B000000}"/>
    <hyperlink ref="P112" r:id="rId45" display="http://var.astro.cz/oejv/issues/oejv0094.pdf" xr:uid="{00000000-0004-0000-0600-00002C000000}"/>
    <hyperlink ref="P60" r:id="rId46" display="http://www.bav-astro.de/sfs/BAVM_link.php?BAVMnr=212" xr:uid="{00000000-0004-0000-0600-00002D000000}"/>
    <hyperlink ref="P61" r:id="rId47" display="http://www.bav-astro.de/sfs/BAVM_link.php?BAVMnr=212" xr:uid="{00000000-0004-0000-0600-00002E000000}"/>
    <hyperlink ref="P113" r:id="rId48" display="http://var.astro.cz/oejv/issues/oejv0137.pdf" xr:uid="{00000000-0004-0000-0600-00002F000000}"/>
    <hyperlink ref="P114" r:id="rId49" display="http://var.astro.cz/oejv/issues/oejv0137.pdf" xr:uid="{00000000-0004-0000-0600-000030000000}"/>
    <hyperlink ref="P115" r:id="rId50" display="http://var.astro.cz/oejv/issues/oejv0137.pdf" xr:uid="{00000000-0004-0000-0600-000031000000}"/>
    <hyperlink ref="P116" r:id="rId51" display="http://var.astro.cz/oejv/issues/oejv0137.pdf" xr:uid="{00000000-0004-0000-0600-000032000000}"/>
    <hyperlink ref="P117" r:id="rId52" display="http://var.astro.cz/oejv/issues/oejv0137.pdf" xr:uid="{00000000-0004-0000-0600-000033000000}"/>
    <hyperlink ref="P62" r:id="rId53" display="http://www.bav-astro.de/sfs/BAVM_link.php?BAVMnr=220" xr:uid="{00000000-0004-0000-0600-000034000000}"/>
    <hyperlink ref="P118" r:id="rId54" display="http://www.bav-astro.de/sfs/BAVM_link.php?BAVMnr=225" xr:uid="{00000000-0004-0000-0600-000035000000}"/>
    <hyperlink ref="P119" r:id="rId55" display="http://www.bav-astro.de/sfs/BAVM_link.php?BAVMnr=225" xr:uid="{00000000-0004-0000-0600-000036000000}"/>
    <hyperlink ref="P120" r:id="rId56" display="http://www.bav-astro.de/sfs/BAVM_link.php?BAVMnr=225" xr:uid="{00000000-0004-0000-0600-000037000000}"/>
    <hyperlink ref="P63" r:id="rId57" display="http://var.astro.cz/oejv/issues/oejv0160.pdf" xr:uid="{00000000-0004-0000-0600-000038000000}"/>
    <hyperlink ref="P121" r:id="rId58" display="http://www.bav-astro.de/sfs/BAVM_link.php?BAVMnr=225" xr:uid="{00000000-0004-0000-0600-000039000000}"/>
    <hyperlink ref="P122" r:id="rId59" display="http://www.bav-astro.de/sfs/BAVM_link.php?BAVMnr=225" xr:uid="{00000000-0004-0000-0600-00003A000000}"/>
    <hyperlink ref="P64" r:id="rId60" display="http://var.astro.cz/oejv/issues/oejv0160.pdf" xr:uid="{00000000-0004-0000-0600-00003B000000}"/>
    <hyperlink ref="P65" r:id="rId61" display="http://www.konkoly.hu/cgi-bin/IBVS?6042" xr:uid="{00000000-0004-0000-0600-00003C000000}"/>
    <hyperlink ref="P66" r:id="rId62" display="http://var.astro.cz/oejv/issues/oejv0160.pdf" xr:uid="{00000000-0004-0000-0600-00003D000000}"/>
    <hyperlink ref="P67" r:id="rId63" display="http://var.astro.cz/oejv/issues/oejv0160.pdf" xr:uid="{00000000-0004-0000-0600-00003E000000}"/>
    <hyperlink ref="P68" r:id="rId64" display="http://var.astro.cz/oejv/issues/oejv0160.pdf" xr:uid="{00000000-0004-0000-0600-00003F000000}"/>
    <hyperlink ref="P69" r:id="rId65" display="http://var.astro.cz/oejv/issues/oejv0160.pdf" xr:uid="{00000000-0004-0000-0600-000040000000}"/>
    <hyperlink ref="P70" r:id="rId66" display="http://var.astro.cz/oejv/issues/oejv0160.pdf" xr:uid="{00000000-0004-0000-0600-000041000000}"/>
    <hyperlink ref="P71" r:id="rId67" display="http://var.astro.cz/oejv/issues/oejv0160.pdf" xr:uid="{00000000-0004-0000-0600-000042000000}"/>
    <hyperlink ref="P72" r:id="rId68" display="http://var.astro.cz/oejv/issues/oejv0160.pdf" xr:uid="{00000000-0004-0000-0600-000043000000}"/>
    <hyperlink ref="P73" r:id="rId69" display="http://var.astro.cz/oejv/issues/oejv0160.pdf" xr:uid="{00000000-0004-0000-0600-000044000000}"/>
    <hyperlink ref="P74" r:id="rId70" display="http://var.astro.cz/oejv/issues/oejv0160.pdf" xr:uid="{00000000-0004-0000-0600-000045000000}"/>
    <hyperlink ref="P75" r:id="rId71" display="http://var.astro.cz/oejv/issues/oejv0160.pdf" xr:uid="{00000000-0004-0000-0600-000046000000}"/>
    <hyperlink ref="P76" r:id="rId72" display="http://var.astro.cz/oejv/issues/oejv0160.pdf" xr:uid="{00000000-0004-0000-0600-000047000000}"/>
    <hyperlink ref="P77" r:id="rId73" display="http://var.astro.cz/oejv/issues/oejv0160.pdf" xr:uid="{00000000-0004-0000-0600-000048000000}"/>
    <hyperlink ref="P78" r:id="rId74" display="http://var.astro.cz/oejv/issues/oejv0160.pdf" xr:uid="{00000000-0004-0000-0600-000049000000}"/>
    <hyperlink ref="P79" r:id="rId75" display="http://var.astro.cz/oejv/issues/oejv0160.pdf" xr:uid="{00000000-0004-0000-0600-00004A000000}"/>
    <hyperlink ref="P80" r:id="rId76" display="http://var.astro.cz/oejv/issues/oejv0160.pdf" xr:uid="{00000000-0004-0000-0600-00004B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947"/>
  <sheetViews>
    <sheetView workbookViewId="0">
      <selection activeCell="C16" sqref="C16"/>
    </sheetView>
  </sheetViews>
  <sheetFormatPr defaultRowHeight="12.75"/>
  <cols>
    <col min="1" max="1" width="18.140625" style="24" customWidth="1"/>
    <col min="2" max="2" width="4.28515625" style="32" customWidth="1"/>
    <col min="3" max="3" width="10.7109375" style="32" customWidth="1"/>
    <col min="4" max="4" width="5" style="32" customWidth="1"/>
    <col min="5" max="5" width="17.28515625" style="32" customWidth="1"/>
    <col min="6" max="6" width="4" style="130" customWidth="1"/>
    <col min="7" max="11" width="9.140625" style="32"/>
    <col min="12" max="12" width="14" style="32" customWidth="1"/>
    <col min="13" max="13" width="12" style="32" customWidth="1"/>
    <col min="14" max="14" width="14.28515625" style="32" customWidth="1"/>
    <col min="15" max="16384" width="9.140625" style="32"/>
  </cols>
  <sheetData>
    <row r="1" spans="1:14" ht="18">
      <c r="A1" s="129" t="s">
        <v>237</v>
      </c>
      <c r="F1" s="32"/>
    </row>
    <row r="2" spans="1:14">
      <c r="F2" s="32"/>
    </row>
    <row r="3" spans="1:14">
      <c r="A3" s="121" t="s">
        <v>238</v>
      </c>
      <c r="F3" s="32"/>
    </row>
    <row r="4" spans="1:14">
      <c r="F4" s="32"/>
    </row>
    <row r="5" spans="1:14">
      <c r="F5" s="32"/>
    </row>
    <row r="6" spans="1:14">
      <c r="F6" s="32"/>
    </row>
    <row r="7" spans="1:14">
      <c r="F7" s="32"/>
    </row>
    <row r="8" spans="1:14">
      <c r="F8" s="32"/>
    </row>
    <row r="9" spans="1:14">
      <c r="F9" s="32"/>
    </row>
    <row r="10" spans="1:14" ht="13.5" thickBot="1">
      <c r="F10" s="63"/>
      <c r="G10" s="63"/>
      <c r="H10" s="63"/>
      <c r="I10" s="63"/>
      <c r="J10" s="63"/>
      <c r="K10" s="63"/>
      <c r="L10" s="63"/>
      <c r="M10" s="63"/>
      <c r="N10" s="63"/>
    </row>
    <row r="11" spans="1:14">
      <c r="A11" s="24" t="str">
        <f t="shared" ref="A11:A39" si="0">L11</f>
        <v>Kukarkina N P</v>
      </c>
      <c r="B11" s="3" t="str">
        <f t="shared" ref="B11:B39" si="1">IF(J11="s","II","I")</f>
        <v>I</v>
      </c>
      <c r="C11" s="24">
        <f t="shared" ref="C11:C39" si="2">I11</f>
        <v>17793.437999999998</v>
      </c>
      <c r="D11" s="32" t="str">
        <f t="shared" ref="D11:D39" si="3">K11</f>
        <v>pg</v>
      </c>
      <c r="E11" s="124">
        <f>VLOOKUP(C11,'Active 1'!C$21:E$913,3,FALSE)</f>
        <v>-52594.059898530431</v>
      </c>
      <c r="G11" s="32">
        <v>-52594</v>
      </c>
      <c r="H11" s="32">
        <v>2.4899999999999999E-2</v>
      </c>
      <c r="I11" s="32">
        <v>17793.437999999998</v>
      </c>
      <c r="J11" s="32" t="s">
        <v>239</v>
      </c>
      <c r="K11" s="32" t="s">
        <v>218</v>
      </c>
      <c r="L11" s="32" t="s">
        <v>665</v>
      </c>
      <c r="N11" s="32" t="s">
        <v>666</v>
      </c>
    </row>
    <row r="12" spans="1:14">
      <c r="A12" s="24" t="str">
        <f t="shared" si="0"/>
        <v>Kukarkina N P</v>
      </c>
      <c r="B12" s="3" t="str">
        <f t="shared" si="1"/>
        <v>I</v>
      </c>
      <c r="C12" s="24">
        <f t="shared" si="2"/>
        <v>32797.285000000003</v>
      </c>
      <c r="D12" s="32" t="str">
        <f t="shared" si="3"/>
        <v>pg</v>
      </c>
      <c r="E12" s="124">
        <f>VLOOKUP(C12,'Active 1'!C$21:E$913,3,FALSE)</f>
        <v>-14036.983510694083</v>
      </c>
      <c r="G12" s="32">
        <v>-14037</v>
      </c>
      <c r="H12" s="32">
        <v>-2.3999999999999998E-3</v>
      </c>
      <c r="I12" s="32">
        <v>32797.285000000003</v>
      </c>
      <c r="J12" s="32" t="s">
        <v>239</v>
      </c>
      <c r="K12" s="32" t="s">
        <v>218</v>
      </c>
      <c r="L12" s="32" t="s">
        <v>665</v>
      </c>
      <c r="N12" s="32" t="s">
        <v>666</v>
      </c>
    </row>
    <row r="13" spans="1:14">
      <c r="A13" s="24" t="str">
        <f t="shared" si="0"/>
        <v>Miller W J</v>
      </c>
      <c r="B13" s="3" t="str">
        <f t="shared" si="1"/>
        <v>I</v>
      </c>
      <c r="C13" s="24">
        <f t="shared" si="2"/>
        <v>32879.404999999999</v>
      </c>
      <c r="D13" s="32" t="str">
        <f t="shared" si="3"/>
        <v>pg</v>
      </c>
      <c r="E13" s="124">
        <f>VLOOKUP(C13,'Active 1'!C$21:E$913,3,FALSE)</f>
        <v>-13825.950492764152</v>
      </c>
      <c r="G13" s="32">
        <v>-13826</v>
      </c>
      <c r="H13" s="32">
        <v>1.01E-2</v>
      </c>
      <c r="I13" s="32">
        <v>32879.404999999999</v>
      </c>
      <c r="J13" s="32" t="s">
        <v>239</v>
      </c>
      <c r="K13" s="32" t="s">
        <v>218</v>
      </c>
      <c r="L13" s="32" t="s">
        <v>667</v>
      </c>
      <c r="N13" s="32" t="s">
        <v>668</v>
      </c>
    </row>
    <row r="14" spans="1:14">
      <c r="A14" s="24" t="str">
        <f t="shared" si="0"/>
        <v>Miller W J</v>
      </c>
      <c r="B14" s="3" t="str">
        <f t="shared" si="1"/>
        <v>I</v>
      </c>
      <c r="C14" s="24">
        <f t="shared" si="2"/>
        <v>33204.324000000001</v>
      </c>
      <c r="D14" s="32" t="str">
        <f t="shared" si="3"/>
        <v>pg</v>
      </c>
      <c r="E14" s="124">
        <f>VLOOKUP(C14,'Active 1'!C$21:E$913,3,FALSE)</f>
        <v>-12990.969524025972</v>
      </c>
      <c r="G14" s="32">
        <v>-12991</v>
      </c>
      <c r="H14" s="32">
        <v>1.5E-3</v>
      </c>
      <c r="I14" s="32">
        <v>33204.324000000001</v>
      </c>
      <c r="J14" s="32" t="s">
        <v>239</v>
      </c>
      <c r="K14" s="32" t="s">
        <v>218</v>
      </c>
      <c r="L14" s="32" t="s">
        <v>667</v>
      </c>
      <c r="N14" s="32" t="s">
        <v>668</v>
      </c>
    </row>
    <row r="15" spans="1:14">
      <c r="A15" s="24" t="str">
        <f t="shared" si="0"/>
        <v>Miller W J</v>
      </c>
      <c r="B15" s="3" t="str">
        <f t="shared" si="1"/>
        <v>I</v>
      </c>
      <c r="C15" s="24">
        <f t="shared" si="2"/>
        <v>33798.529000000002</v>
      </c>
      <c r="D15" s="32" t="str">
        <f t="shared" si="3"/>
        <v>pg</v>
      </c>
      <c r="E15" s="124">
        <f>VLOOKUP(C15,'Active 1'!C$21:E$913,3,FALSE)</f>
        <v>-11463.973975815279</v>
      </c>
      <c r="G15" s="32">
        <v>-11464</v>
      </c>
      <c r="H15" s="32">
        <v>-2.5000000000000001E-3</v>
      </c>
      <c r="I15" s="32">
        <v>33798.529000000002</v>
      </c>
      <c r="J15" s="32" t="s">
        <v>239</v>
      </c>
      <c r="K15" s="32" t="s">
        <v>218</v>
      </c>
      <c r="L15" s="32" t="s">
        <v>667</v>
      </c>
      <c r="N15" s="32" t="s">
        <v>668</v>
      </c>
    </row>
    <row r="16" spans="1:14">
      <c r="A16" s="24" t="str">
        <f t="shared" si="0"/>
        <v>Miller W J</v>
      </c>
      <c r="B16" s="3" t="str">
        <f t="shared" si="1"/>
        <v>I</v>
      </c>
      <c r="C16" s="24">
        <f t="shared" si="2"/>
        <v>34705.213000000003</v>
      </c>
      <c r="D16" s="32" t="str">
        <f t="shared" si="3"/>
        <v>pg</v>
      </c>
      <c r="E16" s="124">
        <f>VLOOKUP(C16,'Active 1'!C$21:E$913,3,FALSE)</f>
        <v>-9133.9659287038248</v>
      </c>
      <c r="G16" s="32">
        <v>-9134</v>
      </c>
      <c r="H16" s="32">
        <v>-2.8E-3</v>
      </c>
      <c r="I16" s="32">
        <v>34705.213000000003</v>
      </c>
      <c r="J16" s="32" t="s">
        <v>239</v>
      </c>
      <c r="K16" s="32" t="s">
        <v>218</v>
      </c>
      <c r="L16" s="32" t="s">
        <v>667</v>
      </c>
      <c r="N16" s="32" t="s">
        <v>668</v>
      </c>
    </row>
    <row r="17" spans="1:15">
      <c r="A17" s="24" t="str">
        <f t="shared" si="0"/>
        <v>Miller W J</v>
      </c>
      <c r="B17" s="3" t="str">
        <f t="shared" si="1"/>
        <v>I</v>
      </c>
      <c r="C17" s="24">
        <f t="shared" si="2"/>
        <v>34983.442000000003</v>
      </c>
      <c r="D17" s="32" t="str">
        <f t="shared" si="3"/>
        <v>pg</v>
      </c>
      <c r="E17" s="124">
        <f>VLOOKUP(C17,'Active 1'!C$21:E$913,3,FALSE)</f>
        <v>-8418.969514363469</v>
      </c>
      <c r="G17" s="32">
        <v>-8419</v>
      </c>
      <c r="H17" s="32">
        <v>-5.3E-3</v>
      </c>
      <c r="I17" s="32">
        <v>34983.442000000003</v>
      </c>
      <c r="J17" s="32" t="s">
        <v>239</v>
      </c>
      <c r="K17" s="32" t="s">
        <v>218</v>
      </c>
      <c r="L17" s="32" t="s">
        <v>667</v>
      </c>
      <c r="N17" s="32" t="s">
        <v>668</v>
      </c>
    </row>
    <row r="18" spans="1:15">
      <c r="A18" s="24" t="str">
        <f t="shared" si="0"/>
        <v>Romano G</v>
      </c>
      <c r="B18" s="3" t="str">
        <f t="shared" si="1"/>
        <v>II</v>
      </c>
      <c r="C18" s="24">
        <f t="shared" si="2"/>
        <v>37606.355000000003</v>
      </c>
      <c r="D18" s="32" t="str">
        <f t="shared" si="3"/>
        <v>pg</v>
      </c>
      <c r="E18" s="124">
        <f>VLOOKUP(C18,'Active 1'!C$21:E$913,3,FALSE)</f>
        <v>-1678.5744077185548</v>
      </c>
      <c r="G18" s="32">
        <v>-1679</v>
      </c>
      <c r="H18" s="32">
        <v>-5.6500000000000002E-2</v>
      </c>
      <c r="I18" s="32">
        <v>37606.355000000003</v>
      </c>
      <c r="J18" s="32" t="s">
        <v>669</v>
      </c>
      <c r="K18" s="32" t="s">
        <v>218</v>
      </c>
      <c r="L18" s="32" t="s">
        <v>670</v>
      </c>
      <c r="N18" s="32" t="s">
        <v>671</v>
      </c>
    </row>
    <row r="19" spans="1:15">
      <c r="A19" s="24" t="str">
        <f t="shared" si="0"/>
        <v>Romano G</v>
      </c>
      <c r="B19" s="3" t="str">
        <f t="shared" si="1"/>
        <v>I</v>
      </c>
      <c r="C19" s="24">
        <f t="shared" si="2"/>
        <v>37854.464</v>
      </c>
      <c r="D19" s="32" t="str">
        <f t="shared" si="3"/>
        <v>pg</v>
      </c>
      <c r="E19" s="124">
        <f>VLOOKUP(C19,'Active 1'!C$21:E$913,3,FALSE)</f>
        <v>-1040.980751537606</v>
      </c>
      <c r="G19" s="32">
        <v>-1041</v>
      </c>
      <c r="H19" s="32">
        <v>-2.06E-2</v>
      </c>
      <c r="I19" s="32">
        <v>37854.464</v>
      </c>
      <c r="J19" s="32" t="s">
        <v>239</v>
      </c>
      <c r="K19" s="32" t="s">
        <v>218</v>
      </c>
      <c r="L19" s="32" t="s">
        <v>670</v>
      </c>
      <c r="N19" s="32" t="s">
        <v>671</v>
      </c>
    </row>
    <row r="20" spans="1:15">
      <c r="A20" s="24" t="str">
        <f t="shared" si="0"/>
        <v>Romano G</v>
      </c>
      <c r="B20" s="3" t="str">
        <f t="shared" si="1"/>
        <v>I</v>
      </c>
      <c r="C20" s="24">
        <f t="shared" si="2"/>
        <v>37900.358999999997</v>
      </c>
      <c r="D20" s="32" t="str">
        <f t="shared" si="3"/>
        <v>pg</v>
      </c>
      <c r="E20" s="124">
        <f>VLOOKUP(C20,'Active 1'!C$21:E$913,3,FALSE)</f>
        <v>-923.03919822667024</v>
      </c>
      <c r="G20" s="32">
        <v>-923</v>
      </c>
      <c r="H20" s="32">
        <v>-4.3499999999999997E-2</v>
      </c>
      <c r="I20" s="32">
        <v>37900.358999999997</v>
      </c>
      <c r="J20" s="32" t="s">
        <v>239</v>
      </c>
      <c r="K20" s="32" t="s">
        <v>218</v>
      </c>
      <c r="L20" s="32" t="s">
        <v>670</v>
      </c>
      <c r="N20" s="32" t="s">
        <v>671</v>
      </c>
    </row>
    <row r="21" spans="1:15">
      <c r="A21" s="24" t="str">
        <f t="shared" si="0"/>
        <v>GCVS</v>
      </c>
      <c r="B21" s="3" t="str">
        <f t="shared" si="1"/>
        <v>I</v>
      </c>
      <c r="C21" s="24">
        <f t="shared" si="2"/>
        <v>38259.544399999999</v>
      </c>
      <c r="D21" s="32" t="str">
        <f t="shared" si="3"/>
        <v>pg</v>
      </c>
      <c r="E21" s="124">
        <f>VLOOKUP(C21,'Active 1'!C$21:E$913,3,FALSE)</f>
        <v>0</v>
      </c>
      <c r="G21" s="32">
        <v>0</v>
      </c>
      <c r="H21" s="32">
        <v>-2.9600000000000001E-2</v>
      </c>
      <c r="I21" s="32">
        <v>38259.544399999999</v>
      </c>
      <c r="J21" s="32" t="s">
        <v>239</v>
      </c>
      <c r="K21" s="32" t="s">
        <v>218</v>
      </c>
      <c r="L21" s="32" t="s">
        <v>672</v>
      </c>
      <c r="O21" s="32" t="s">
        <v>673</v>
      </c>
    </row>
    <row r="22" spans="1:15">
      <c r="A22" s="24" t="str">
        <f t="shared" si="0"/>
        <v>Broglia</v>
      </c>
      <c r="B22" s="3" t="str">
        <f t="shared" si="1"/>
        <v>II</v>
      </c>
      <c r="C22" s="24">
        <f t="shared" si="2"/>
        <v>38260.521200000003</v>
      </c>
      <c r="D22" s="32" t="str">
        <f t="shared" si="3"/>
        <v>pe</v>
      </c>
      <c r="E22" s="124">
        <f>VLOOKUP(C22,'Active 1'!C$21:E$913,3,FALSE)</f>
        <v>2.5101930335461926</v>
      </c>
      <c r="G22" s="32">
        <v>2</v>
      </c>
      <c r="H22" s="32">
        <v>-2.6100000000000002E-2</v>
      </c>
      <c r="I22" s="32">
        <v>38260.521200000003</v>
      </c>
      <c r="J22" s="32" t="s">
        <v>669</v>
      </c>
      <c r="K22" s="32" t="s">
        <v>220</v>
      </c>
      <c r="L22" s="32" t="s">
        <v>674</v>
      </c>
      <c r="O22" s="32" t="s">
        <v>675</v>
      </c>
    </row>
    <row r="23" spans="1:15">
      <c r="A23" s="24" t="str">
        <f t="shared" si="0"/>
        <v>Broglia</v>
      </c>
      <c r="B23" s="3" t="str">
        <f t="shared" si="1"/>
        <v>I</v>
      </c>
      <c r="C23" s="24">
        <f t="shared" si="2"/>
        <v>38263.438199999997</v>
      </c>
      <c r="D23" s="32" t="str">
        <f t="shared" si="3"/>
        <v>pe</v>
      </c>
      <c r="E23" s="124">
        <f>VLOOKUP(C23,'Active 1'!C$21:E$913,3,FALSE)</f>
        <v>10.006336644120696</v>
      </c>
      <c r="G23" s="32">
        <v>10</v>
      </c>
      <c r="H23" s="32">
        <v>-2.7099999999999999E-2</v>
      </c>
      <c r="I23" s="32">
        <v>38263.438199999997</v>
      </c>
      <c r="J23" s="32" t="s">
        <v>239</v>
      </c>
      <c r="K23" s="32" t="s">
        <v>220</v>
      </c>
      <c r="L23" s="32" t="s">
        <v>674</v>
      </c>
      <c r="O23" s="32" t="s">
        <v>675</v>
      </c>
    </row>
    <row r="24" spans="1:15">
      <c r="A24" s="24" t="str">
        <f t="shared" si="0"/>
        <v>Broglia</v>
      </c>
      <c r="B24" s="3" t="str">
        <f t="shared" si="1"/>
        <v>II</v>
      </c>
      <c r="C24" s="24">
        <f t="shared" si="2"/>
        <v>38264.410300000003</v>
      </c>
      <c r="D24" s="32" t="str">
        <f t="shared" si="3"/>
        <v>pe</v>
      </c>
      <c r="E24" s="124">
        <f>VLOOKUP(C24,'Active 1'!C$21:E$913,3,FALSE)</f>
        <v>12.504451558039735</v>
      </c>
      <c r="G24" s="32">
        <v>12</v>
      </c>
      <c r="H24" s="32">
        <v>-2.8299999999999999E-2</v>
      </c>
      <c r="I24" s="32">
        <v>38264.410300000003</v>
      </c>
      <c r="J24" s="32" t="s">
        <v>669</v>
      </c>
      <c r="K24" s="32" t="s">
        <v>220</v>
      </c>
      <c r="L24" s="32" t="s">
        <v>674</v>
      </c>
      <c r="O24" s="32" t="s">
        <v>675</v>
      </c>
    </row>
    <row r="25" spans="1:15">
      <c r="A25" s="24" t="str">
        <f t="shared" si="0"/>
        <v>Broglia</v>
      </c>
      <c r="B25" s="3" t="str">
        <f t="shared" si="1"/>
        <v>II</v>
      </c>
      <c r="C25" s="24">
        <f t="shared" si="2"/>
        <v>38315.386599999998</v>
      </c>
      <c r="D25" s="32" t="str">
        <f t="shared" si="3"/>
        <v>pe</v>
      </c>
      <c r="E25" s="124">
        <f>VLOOKUP(C25,'Active 1'!C$21:E$913,3,FALSE)</f>
        <v>143.5039940799717</v>
      </c>
      <c r="G25" s="32">
        <v>143</v>
      </c>
      <c r="H25" s="32">
        <v>-2.87E-2</v>
      </c>
      <c r="I25" s="32">
        <v>38315.386599999998</v>
      </c>
      <c r="J25" s="32" t="s">
        <v>669</v>
      </c>
      <c r="K25" s="32" t="s">
        <v>220</v>
      </c>
      <c r="L25" s="32" t="s">
        <v>674</v>
      </c>
      <c r="O25" s="32" t="s">
        <v>675</v>
      </c>
    </row>
    <row r="26" spans="1:15">
      <c r="A26" s="24" t="str">
        <f t="shared" si="0"/>
        <v>Broglia</v>
      </c>
      <c r="B26" s="3" t="str">
        <f t="shared" si="1"/>
        <v>I</v>
      </c>
      <c r="C26" s="24">
        <f t="shared" si="2"/>
        <v>38316.360200000003</v>
      </c>
      <c r="D26" s="32" t="str">
        <f t="shared" si="3"/>
        <v>pe</v>
      </c>
      <c r="E26" s="124">
        <f>VLOOKUP(C26,'Active 1'!C$21:E$913,3,FALSE)</f>
        <v>146.00596371291869</v>
      </c>
      <c r="G26" s="32">
        <v>146</v>
      </c>
      <c r="H26" s="32">
        <v>-2.75E-2</v>
      </c>
      <c r="I26" s="32">
        <v>38316.360200000003</v>
      </c>
      <c r="J26" s="32" t="s">
        <v>239</v>
      </c>
      <c r="K26" s="32" t="s">
        <v>220</v>
      </c>
      <c r="L26" s="32" t="s">
        <v>674</v>
      </c>
      <c r="O26" s="32" t="s">
        <v>675</v>
      </c>
    </row>
    <row r="27" spans="1:15">
      <c r="A27" s="24" t="str">
        <f t="shared" si="0"/>
        <v>Broglia</v>
      </c>
      <c r="B27" s="3" t="str">
        <f t="shared" si="1"/>
        <v>II</v>
      </c>
      <c r="C27" s="24">
        <f t="shared" si="2"/>
        <v>38613.459000000003</v>
      </c>
      <c r="D27" s="32" t="str">
        <f t="shared" si="3"/>
        <v>pe</v>
      </c>
      <c r="E27" s="124">
        <f>VLOOKUP(C27,'Active 1'!C$21:E$913,3,FALSE)</f>
        <v>909.49422951131692</v>
      </c>
      <c r="G27" s="32">
        <v>909</v>
      </c>
      <c r="H27" s="32">
        <v>-3.3599999999999998E-2</v>
      </c>
      <c r="I27" s="32">
        <v>38613.459000000003</v>
      </c>
      <c r="J27" s="32" t="s">
        <v>669</v>
      </c>
      <c r="K27" s="32" t="s">
        <v>220</v>
      </c>
      <c r="L27" s="32" t="s">
        <v>674</v>
      </c>
      <c r="O27" s="32" t="s">
        <v>675</v>
      </c>
    </row>
    <row r="28" spans="1:15">
      <c r="A28" s="24" t="str">
        <f t="shared" si="0"/>
        <v>Broglia</v>
      </c>
      <c r="B28" s="3" t="str">
        <f t="shared" si="1"/>
        <v>I</v>
      </c>
      <c r="C28" s="24">
        <f t="shared" si="2"/>
        <v>38617.546600000001</v>
      </c>
      <c r="D28" s="32" t="str">
        <f t="shared" si="3"/>
        <v>pe</v>
      </c>
      <c r="E28" s="124">
        <f>VLOOKUP(C28,'Active 1'!C$21:E$913,3,FALSE)</f>
        <v>919.99859585435411</v>
      </c>
      <c r="G28" s="32">
        <v>920</v>
      </c>
      <c r="H28" s="32">
        <v>-3.15E-2</v>
      </c>
      <c r="I28" s="32">
        <v>38617.546600000001</v>
      </c>
      <c r="J28" s="32" t="s">
        <v>239</v>
      </c>
      <c r="K28" s="32" t="s">
        <v>220</v>
      </c>
      <c r="L28" s="32" t="s">
        <v>674</v>
      </c>
      <c r="O28" s="32" t="s">
        <v>675</v>
      </c>
    </row>
    <row r="29" spans="1:15">
      <c r="A29" s="24" t="str">
        <f t="shared" si="0"/>
        <v>Broglia</v>
      </c>
      <c r="B29" s="3" t="str">
        <f t="shared" si="1"/>
        <v>II</v>
      </c>
      <c r="C29" s="24">
        <f t="shared" si="2"/>
        <v>38618.518700000001</v>
      </c>
      <c r="D29" s="32" t="str">
        <f t="shared" si="3"/>
        <v>pe</v>
      </c>
      <c r="E29" s="124">
        <f>VLOOKUP(C29,'Active 1'!C$21:E$913,3,FALSE)</f>
        <v>922.49671076825439</v>
      </c>
      <c r="G29" s="32">
        <v>922</v>
      </c>
      <c r="H29" s="32">
        <v>-3.27E-2</v>
      </c>
      <c r="I29" s="32">
        <v>38618.518700000001</v>
      </c>
      <c r="J29" s="32" t="s">
        <v>669</v>
      </c>
      <c r="K29" s="32" t="s">
        <v>220</v>
      </c>
      <c r="L29" s="32" t="s">
        <v>674</v>
      </c>
      <c r="O29" s="32" t="s">
        <v>675</v>
      </c>
    </row>
    <row r="30" spans="1:15">
      <c r="A30" s="24" t="str">
        <f t="shared" si="0"/>
        <v>Broglia</v>
      </c>
      <c r="B30" s="3" t="str">
        <f t="shared" si="1"/>
        <v>I</v>
      </c>
      <c r="C30" s="24">
        <f t="shared" si="2"/>
        <v>38646.343399999998</v>
      </c>
      <c r="D30" s="32" t="str">
        <f t="shared" si="3"/>
        <v>pe</v>
      </c>
      <c r="E30" s="124">
        <f>VLOOKUP(C30,'Active 1'!C$21:E$913,3,FALSE)</f>
        <v>994.00097786512163</v>
      </c>
      <c r="G30" s="32">
        <v>994</v>
      </c>
      <c r="H30" s="32">
        <v>-3.0700000000000002E-2</v>
      </c>
      <c r="I30" s="32">
        <v>38646.343399999998</v>
      </c>
      <c r="J30" s="32" t="s">
        <v>239</v>
      </c>
      <c r="K30" s="32" t="s">
        <v>220</v>
      </c>
      <c r="L30" s="32" t="s">
        <v>674</v>
      </c>
      <c r="O30" s="32" t="s">
        <v>675</v>
      </c>
    </row>
    <row r="31" spans="1:15">
      <c r="A31" s="24" t="str">
        <f t="shared" si="0"/>
        <v>Broglia</v>
      </c>
      <c r="B31" s="3" t="str">
        <f t="shared" si="1"/>
        <v>II</v>
      </c>
      <c r="C31" s="24">
        <f t="shared" si="2"/>
        <v>38646.536500000002</v>
      </c>
      <c r="D31" s="32" t="str">
        <f t="shared" si="3"/>
        <v>pe</v>
      </c>
      <c r="E31" s="124">
        <f>VLOOKUP(C31,'Active 1'!C$21:E$913,3,FALSE)</f>
        <v>994.49720869516455</v>
      </c>
      <c r="G31" s="32">
        <v>994</v>
      </c>
      <c r="H31" s="32">
        <v>-3.2599999999999997E-2</v>
      </c>
      <c r="I31" s="32">
        <v>38646.536500000002</v>
      </c>
      <c r="J31" s="32" t="s">
        <v>669</v>
      </c>
      <c r="K31" s="32" t="s">
        <v>220</v>
      </c>
      <c r="L31" s="32" t="s">
        <v>674</v>
      </c>
      <c r="O31" s="32" t="s">
        <v>675</v>
      </c>
    </row>
    <row r="32" spans="1:15">
      <c r="A32" s="24" t="str">
        <f t="shared" si="0"/>
        <v>Broglia</v>
      </c>
      <c r="B32" s="3" t="str">
        <f t="shared" si="1"/>
        <v>I</v>
      </c>
      <c r="C32" s="24">
        <f t="shared" si="2"/>
        <v>38647.511599999998</v>
      </c>
      <c r="D32" s="32" t="str">
        <f t="shared" si="3"/>
        <v>pe</v>
      </c>
      <c r="E32" s="124">
        <f>VLOOKUP(C32,'Active 1'!C$21:E$913,3,FALSE)</f>
        <v>997.00303304712077</v>
      </c>
      <c r="G32" s="32">
        <v>997</v>
      </c>
      <c r="H32" s="32">
        <v>-2.9899999999999999E-2</v>
      </c>
      <c r="I32" s="32">
        <v>38647.511599999998</v>
      </c>
      <c r="J32" s="32" t="s">
        <v>239</v>
      </c>
      <c r="K32" s="32" t="s">
        <v>220</v>
      </c>
      <c r="L32" s="32" t="s">
        <v>674</v>
      </c>
      <c r="O32" s="32" t="s">
        <v>675</v>
      </c>
    </row>
    <row r="33" spans="1:15">
      <c r="A33" s="24" t="str">
        <f t="shared" si="0"/>
        <v>Broglia</v>
      </c>
      <c r="B33" s="3" t="str">
        <f t="shared" si="1"/>
        <v>II</v>
      </c>
      <c r="C33" s="24">
        <f t="shared" si="2"/>
        <v>38648.481800000001</v>
      </c>
      <c r="D33" s="32" t="str">
        <f t="shared" si="3"/>
        <v>pe</v>
      </c>
      <c r="E33" s="124">
        <f>VLOOKUP(C33,'Active 1'!C$21:E$913,3,FALSE)</f>
        <v>999.49626531692525</v>
      </c>
      <c r="G33" s="32">
        <v>999</v>
      </c>
      <c r="H33" s="32">
        <v>-3.3000000000000002E-2</v>
      </c>
      <c r="I33" s="32">
        <v>38648.481800000001</v>
      </c>
      <c r="J33" s="32" t="s">
        <v>669</v>
      </c>
      <c r="K33" s="32" t="s">
        <v>220</v>
      </c>
      <c r="L33" s="32" t="s">
        <v>674</v>
      </c>
      <c r="O33" s="32" t="s">
        <v>675</v>
      </c>
    </row>
    <row r="34" spans="1:15">
      <c r="A34" s="24" t="str">
        <f t="shared" si="0"/>
        <v>Broglia</v>
      </c>
      <c r="B34" s="3" t="str">
        <f t="shared" si="1"/>
        <v>II</v>
      </c>
      <c r="C34" s="24">
        <f t="shared" si="2"/>
        <v>38735.258300000001</v>
      </c>
      <c r="D34" s="32" t="str">
        <f t="shared" si="3"/>
        <v>pe</v>
      </c>
      <c r="E34" s="124">
        <f>VLOOKUP(C34,'Active 1'!C$21:E$913,3,FALSE)</f>
        <v>1222.4956160280515</v>
      </c>
      <c r="G34" s="32">
        <v>1222</v>
      </c>
      <c r="H34" s="32">
        <v>-3.3500000000000002E-2</v>
      </c>
      <c r="I34" s="32">
        <v>38735.258300000001</v>
      </c>
      <c r="J34" s="32" t="s">
        <v>669</v>
      </c>
      <c r="K34" s="32" t="s">
        <v>220</v>
      </c>
      <c r="L34" s="32" t="s">
        <v>674</v>
      </c>
      <c r="O34" s="32" t="s">
        <v>675</v>
      </c>
    </row>
    <row r="35" spans="1:15">
      <c r="A35" s="24" t="str">
        <f t="shared" si="0"/>
        <v>Broglia</v>
      </c>
      <c r="B35" s="3" t="str">
        <f t="shared" si="1"/>
        <v>I</v>
      </c>
      <c r="C35" s="24">
        <f t="shared" si="2"/>
        <v>40088.469499999999</v>
      </c>
      <c r="D35" s="32" t="str">
        <f t="shared" si="3"/>
        <v>pe</v>
      </c>
      <c r="E35" s="124">
        <f>VLOOKUP(C35,'Active 1'!C$21:E$913,3,FALSE)</f>
        <v>4699.9949271897549</v>
      </c>
      <c r="G35" s="32">
        <v>4700</v>
      </c>
      <c r="H35" s="32">
        <v>-3.85E-2</v>
      </c>
      <c r="I35" s="32">
        <v>40088.469499999999</v>
      </c>
      <c r="J35" s="32" t="s">
        <v>239</v>
      </c>
      <c r="K35" s="32" t="s">
        <v>220</v>
      </c>
      <c r="L35" s="32" t="s">
        <v>674</v>
      </c>
      <c r="O35" s="32" t="s">
        <v>675</v>
      </c>
    </row>
    <row r="36" spans="1:15">
      <c r="A36" s="24" t="str">
        <f t="shared" si="0"/>
        <v>Broglia</v>
      </c>
      <c r="B36" s="3" t="str">
        <f t="shared" si="1"/>
        <v>II</v>
      </c>
      <c r="C36" s="24">
        <f t="shared" si="2"/>
        <v>40089.441500000001</v>
      </c>
      <c r="D36" s="32" t="str">
        <f t="shared" si="3"/>
        <v>pe</v>
      </c>
      <c r="E36" s="124">
        <f>VLOOKUP(C36,'Active 1'!C$21:E$913,3,FALSE)</f>
        <v>4702.4927851223929</v>
      </c>
      <c r="G36" s="32">
        <v>4702</v>
      </c>
      <c r="H36" s="32">
        <v>-3.9800000000000002E-2</v>
      </c>
      <c r="I36" s="32">
        <v>40089.441500000001</v>
      </c>
      <c r="J36" s="32" t="s">
        <v>669</v>
      </c>
      <c r="K36" s="32" t="s">
        <v>220</v>
      </c>
      <c r="L36" s="32" t="s">
        <v>674</v>
      </c>
      <c r="O36" s="32" t="s">
        <v>675</v>
      </c>
    </row>
    <row r="37" spans="1:15">
      <c r="A37" s="24" t="str">
        <f t="shared" si="0"/>
        <v>Broglia</v>
      </c>
      <c r="B37" s="3" t="str">
        <f t="shared" si="1"/>
        <v>I</v>
      </c>
      <c r="C37" s="24">
        <f t="shared" si="2"/>
        <v>41890.549200000001</v>
      </c>
      <c r="D37" s="32" t="str">
        <f t="shared" si="3"/>
        <v>pe</v>
      </c>
      <c r="E37" s="124">
        <f>VLOOKUP(C37,'Active 1'!C$21:E$913,3,FALSE)</f>
        <v>9331.0022048478968</v>
      </c>
      <c r="G37" s="32">
        <v>9331</v>
      </c>
      <c r="H37" s="32">
        <v>-4.2599999999999999E-2</v>
      </c>
      <c r="I37" s="32">
        <v>41890.549200000001</v>
      </c>
      <c r="J37" s="32" t="s">
        <v>239</v>
      </c>
      <c r="K37" s="32" t="s">
        <v>220</v>
      </c>
      <c r="L37" s="32" t="s">
        <v>674</v>
      </c>
      <c r="O37" s="32" t="s">
        <v>675</v>
      </c>
    </row>
    <row r="38" spans="1:15">
      <c r="A38" s="24" t="str">
        <f t="shared" si="0"/>
        <v>Broglia</v>
      </c>
      <c r="B38" s="3" t="str">
        <f t="shared" si="1"/>
        <v>I</v>
      </c>
      <c r="C38" s="24">
        <f t="shared" si="2"/>
        <v>41892.495699999999</v>
      </c>
      <c r="D38" s="32" t="str">
        <f t="shared" si="3"/>
        <v>pe</v>
      </c>
      <c r="E38" s="124">
        <f>VLOOKUP(C38,'Active 1'!C$21:E$913,3,FALSE)</f>
        <v>9336.004345244879</v>
      </c>
      <c r="G38" s="32">
        <v>9336</v>
      </c>
      <c r="H38" s="32">
        <v>-4.1700000000000001E-2</v>
      </c>
      <c r="I38" s="32">
        <v>41892.495699999999</v>
      </c>
      <c r="J38" s="32" t="s">
        <v>239</v>
      </c>
      <c r="K38" s="32" t="s">
        <v>220</v>
      </c>
      <c r="L38" s="32" t="s">
        <v>674</v>
      </c>
      <c r="O38" s="32" t="s">
        <v>675</v>
      </c>
    </row>
    <row r="39" spans="1:15">
      <c r="A39" s="24" t="str">
        <f t="shared" si="0"/>
        <v>Broglia</v>
      </c>
      <c r="B39" s="3" t="str">
        <f t="shared" si="1"/>
        <v>II</v>
      </c>
      <c r="C39" s="24">
        <f t="shared" si="2"/>
        <v>41895.417000000001</v>
      </c>
      <c r="D39" s="32" t="str">
        <f t="shared" si="3"/>
        <v>pe</v>
      </c>
      <c r="E39" s="124" t="e">
        <f>VLOOKUP(C39,'Active 1'!C$21:E$913,3,FALSE)</f>
        <v>#N/A</v>
      </c>
      <c r="G39" s="32">
        <v>9343</v>
      </c>
      <c r="H39" s="32">
        <v>-3.9399999999999998E-2</v>
      </c>
      <c r="I39" s="32">
        <v>41895.417000000001</v>
      </c>
      <c r="J39" s="32" t="s">
        <v>669</v>
      </c>
      <c r="K39" s="32" t="s">
        <v>220</v>
      </c>
      <c r="L39" s="32" t="s">
        <v>674</v>
      </c>
      <c r="O39" s="32" t="s">
        <v>675</v>
      </c>
    </row>
    <row r="40" spans="1:15">
      <c r="A40" s="24" t="str">
        <f>L40</f>
        <v>Moschner Wolfg</v>
      </c>
      <c r="B40" s="3" t="str">
        <f>IF(J40="s","II","I")</f>
        <v>I</v>
      </c>
      <c r="C40" s="24">
        <f>I40</f>
        <v>48514.409</v>
      </c>
      <c r="D40" s="32" t="str">
        <f>K40</f>
        <v>vis</v>
      </c>
      <c r="E40" s="124">
        <f>VLOOKUP(C40,'Active 1'!C$21:E$913,3,FALSE)</f>
        <v>26353.081161725971</v>
      </c>
      <c r="G40" s="32">
        <v>26353</v>
      </c>
      <c r="H40" s="32">
        <v>-3.6999999999999998E-2</v>
      </c>
      <c r="I40" s="32">
        <v>48514.409</v>
      </c>
      <c r="J40" s="32" t="s">
        <v>239</v>
      </c>
      <c r="K40" s="32" t="s">
        <v>217</v>
      </c>
      <c r="L40" s="32" t="s">
        <v>679</v>
      </c>
      <c r="N40" s="32" t="s">
        <v>680</v>
      </c>
    </row>
    <row r="41" spans="1:15">
      <c r="A41" s="24" t="str">
        <f>L41</f>
        <v>Agerer Franz</v>
      </c>
      <c r="B41" s="3" t="str">
        <f>IF(J41="s","II","I")</f>
        <v>I</v>
      </c>
      <c r="C41" s="24">
        <f>I41</f>
        <v>49219.517899999999</v>
      </c>
      <c r="D41" s="32" t="str">
        <f>K41</f>
        <v>vis</v>
      </c>
      <c r="E41" s="124">
        <f>VLOOKUP(C41,'Active 1'!C$21:E$913,3,FALSE)</f>
        <v>28165.078959293704</v>
      </c>
      <c r="G41" s="32">
        <v>28165</v>
      </c>
      <c r="H41" s="32">
        <v>-4.0599999999999997E-2</v>
      </c>
      <c r="I41" s="32">
        <v>49219.517899999999</v>
      </c>
      <c r="J41" s="32" t="s">
        <v>239</v>
      </c>
      <c r="K41" s="32" t="s">
        <v>217</v>
      </c>
      <c r="L41" s="32" t="s">
        <v>681</v>
      </c>
      <c r="N41" s="32" t="s">
        <v>680</v>
      </c>
    </row>
    <row r="42" spans="1:15">
      <c r="A42" s="24" t="str">
        <f>L42</f>
        <v>Agerer Franz</v>
      </c>
      <c r="B42" s="3" t="str">
        <f>IF(J42="s","II","I")</f>
        <v>II</v>
      </c>
      <c r="C42" s="24">
        <f>I42</f>
        <v>49268.356899999999</v>
      </c>
      <c r="D42" s="32" t="str">
        <f>K42</f>
        <v>vis</v>
      </c>
      <c r="E42" s="124">
        <f>VLOOKUP(C42,'Active 1'!C$21:E$913,3,FALSE)</f>
        <v>28290.586041157811</v>
      </c>
      <c r="G42" s="32">
        <v>28290</v>
      </c>
      <c r="H42" s="32">
        <v>-3.8399999999999997E-2</v>
      </c>
      <c r="I42" s="32">
        <v>49268.356899999999</v>
      </c>
      <c r="J42" s="32" t="s">
        <v>669</v>
      </c>
      <c r="K42" s="32" t="s">
        <v>217</v>
      </c>
      <c r="L42" s="32" t="s">
        <v>681</v>
      </c>
      <c r="N42" s="32" t="s">
        <v>680</v>
      </c>
    </row>
    <row r="43" spans="1:15">
      <c r="A43" s="24" t="str">
        <f t="shared" ref="A43:A74" si="4">L43</f>
        <v>Diethelm Roger</v>
      </c>
      <c r="B43" s="3" t="str">
        <f t="shared" ref="B43:B74" si="5">IF(J43="s","II","I")</f>
        <v>II</v>
      </c>
      <c r="C43" s="24">
        <f t="shared" ref="C43:C74" si="6">I43</f>
        <v>50114.335400000004</v>
      </c>
      <c r="D43" s="32" t="str">
        <f t="shared" ref="D43:D74" si="7">K43</f>
        <v>ccd</v>
      </c>
      <c r="E43" s="124" t="e">
        <f>VLOOKUP(C43,'Active 1'!C$21:E$913,3,FALSE)</f>
        <v>#N/A</v>
      </c>
      <c r="G43" s="32">
        <v>30464</v>
      </c>
      <c r="H43" s="32">
        <v>-3.9199999999999999E-2</v>
      </c>
      <c r="I43" s="32">
        <v>50114.335400000004</v>
      </c>
      <c r="J43" s="32" t="s">
        <v>669</v>
      </c>
      <c r="K43" s="32" t="s">
        <v>682</v>
      </c>
      <c r="L43" s="32" t="s">
        <v>684</v>
      </c>
      <c r="N43" s="32" t="s">
        <v>685</v>
      </c>
    </row>
    <row r="44" spans="1:15">
      <c r="A44" s="24" t="str">
        <f t="shared" si="4"/>
        <v>Nelson Robert</v>
      </c>
      <c r="B44" s="3" t="str">
        <f t="shared" si="5"/>
        <v>I</v>
      </c>
      <c r="C44" s="24">
        <f t="shared" si="6"/>
        <v>51690.918400000002</v>
      </c>
      <c r="D44" s="32" t="str">
        <f t="shared" si="7"/>
        <v>ccd</v>
      </c>
      <c r="E44" s="124" t="e">
        <f>VLOOKUP(C44,'Active 1'!C$21:E$913,3,FALSE)</f>
        <v>#N/A</v>
      </c>
      <c r="G44" s="32">
        <v>34516</v>
      </c>
      <c r="H44" s="32">
        <v>-3.5799999999999998E-2</v>
      </c>
      <c r="I44" s="32">
        <v>51690.918400000002</v>
      </c>
      <c r="J44" s="32" t="s">
        <v>239</v>
      </c>
      <c r="K44" s="32" t="s">
        <v>682</v>
      </c>
      <c r="L44" s="32" t="s">
        <v>691</v>
      </c>
      <c r="N44" s="32" t="s">
        <v>692</v>
      </c>
    </row>
    <row r="45" spans="1:15">
      <c r="A45" s="24" t="str">
        <f t="shared" si="4"/>
        <v>Blaettler Ernst</v>
      </c>
      <c r="B45" s="3" t="str">
        <f t="shared" si="5"/>
        <v>II</v>
      </c>
      <c r="C45" s="24">
        <f t="shared" si="6"/>
        <v>52218.392999999996</v>
      </c>
      <c r="D45" s="32" t="str">
        <f t="shared" si="7"/>
        <v>ccd</v>
      </c>
      <c r="E45" s="124">
        <f>VLOOKUP(C45,'Active 1'!C$21:E$913,3,FALSE)</f>
        <v>35871.626240686288</v>
      </c>
      <c r="G45" s="32">
        <v>35871</v>
      </c>
      <c r="H45" s="32">
        <v>-3.4000000000000002E-2</v>
      </c>
      <c r="I45" s="32">
        <v>52218.392999999996</v>
      </c>
      <c r="J45" s="32" t="s">
        <v>669</v>
      </c>
      <c r="K45" s="32" t="s">
        <v>682</v>
      </c>
      <c r="L45" s="32" t="s">
        <v>686</v>
      </c>
      <c r="N45" s="32" t="s">
        <v>694</v>
      </c>
    </row>
    <row r="46" spans="1:15">
      <c r="A46" s="24" t="str">
        <f t="shared" si="4"/>
        <v>Blaettler Ernst</v>
      </c>
      <c r="B46" s="3" t="str">
        <f t="shared" si="5"/>
        <v>I</v>
      </c>
      <c r="C46" s="24">
        <f t="shared" si="6"/>
        <v>52284.349900000001</v>
      </c>
      <c r="D46" s="32" t="str">
        <f t="shared" si="7"/>
        <v>ccd</v>
      </c>
      <c r="E46" s="124">
        <f>VLOOKUP(C46,'Active 1'!C$21:E$913,3,FALSE)</f>
        <v>36041.123119160526</v>
      </c>
      <c r="G46" s="32">
        <v>36041</v>
      </c>
      <c r="H46" s="32">
        <v>-3.5000000000000003E-2</v>
      </c>
      <c r="I46" s="32">
        <v>52284.349900000001</v>
      </c>
      <c r="J46" s="32" t="s">
        <v>239</v>
      </c>
      <c r="K46" s="32" t="s">
        <v>682</v>
      </c>
      <c r="L46" s="32" t="s">
        <v>686</v>
      </c>
      <c r="N46" s="32" t="s">
        <v>694</v>
      </c>
    </row>
    <row r="47" spans="1:15">
      <c r="A47" s="24" t="str">
        <f t="shared" si="4"/>
        <v>Agerer Franz</v>
      </c>
      <c r="B47" s="3" t="str">
        <f t="shared" si="5"/>
        <v>II</v>
      </c>
      <c r="C47" s="24">
        <f t="shared" si="6"/>
        <v>54357.477500000001</v>
      </c>
      <c r="D47" s="32" t="e">
        <f t="shared" si="7"/>
        <v>#NAME?</v>
      </c>
      <c r="E47" s="124">
        <f>VLOOKUP(C47,'Active 1'!C$21:E$913,3,FALSE)</f>
        <v>41368.672729265971</v>
      </c>
      <c r="G47" s="32">
        <v>41368</v>
      </c>
      <c r="H47" s="32">
        <v>-2.4E-2</v>
      </c>
      <c r="I47" s="32">
        <v>54357.477500000001</v>
      </c>
      <c r="J47" s="32" t="s">
        <v>669</v>
      </c>
      <c r="K47" s="32" t="e">
        <f t="shared" ref="K47:K52" si="8">-Ir</f>
        <v>#NAME?</v>
      </c>
      <c r="L47" s="32" t="s">
        <v>681</v>
      </c>
      <c r="N47" s="32" t="s">
        <v>715</v>
      </c>
    </row>
    <row r="48" spans="1:15">
      <c r="A48" s="24" t="str">
        <f t="shared" si="4"/>
        <v>Agerer Franz</v>
      </c>
      <c r="B48" s="3" t="str">
        <f t="shared" si="5"/>
        <v>I</v>
      </c>
      <c r="C48" s="24">
        <f t="shared" si="6"/>
        <v>55801.376700000001</v>
      </c>
      <c r="D48" s="32" t="e">
        <f t="shared" si="7"/>
        <v>#NAME?</v>
      </c>
      <c r="E48" s="124">
        <f>VLOOKUP(C48,'Active 1'!C$21:E$913,3,FALSE)</f>
        <v>45079.223213467507</v>
      </c>
      <c r="G48" s="32">
        <v>45079</v>
      </c>
      <c r="H48" s="32">
        <v>-9.4999999999999998E-3</v>
      </c>
      <c r="I48" s="32">
        <v>55801.376700000001</v>
      </c>
      <c r="J48" s="32" t="s">
        <v>239</v>
      </c>
      <c r="K48" s="32" t="e">
        <f t="shared" si="8"/>
        <v>#NAME?</v>
      </c>
      <c r="L48" s="32" t="s">
        <v>681</v>
      </c>
      <c r="N48" s="32" t="s">
        <v>720</v>
      </c>
    </row>
    <row r="49" spans="1:14">
      <c r="A49" s="24" t="str">
        <f t="shared" si="4"/>
        <v>Agerer Franz</v>
      </c>
      <c r="B49" s="3" t="str">
        <f t="shared" si="5"/>
        <v>II</v>
      </c>
      <c r="C49" s="24">
        <f t="shared" si="6"/>
        <v>55801.570899999999</v>
      </c>
      <c r="D49" s="32" t="e">
        <f t="shared" si="7"/>
        <v>#NAME?</v>
      </c>
      <c r="E49" s="124">
        <f>VLOOKUP(C49,'Active 1'!C$21:E$913,3,FALSE)</f>
        <v>45079.722271091494</v>
      </c>
      <c r="G49" s="32">
        <v>45079</v>
      </c>
      <c r="H49" s="32">
        <v>-1.03E-2</v>
      </c>
      <c r="I49" s="32">
        <v>55801.570899999999</v>
      </c>
      <c r="J49" s="32" t="s">
        <v>669</v>
      </c>
      <c r="K49" s="32" t="e">
        <f t="shared" si="8"/>
        <v>#NAME?</v>
      </c>
      <c r="L49" s="32" t="s">
        <v>681</v>
      </c>
      <c r="N49" s="32" t="s">
        <v>720</v>
      </c>
    </row>
    <row r="50" spans="1:14">
      <c r="A50" s="24" t="str">
        <f t="shared" si="4"/>
        <v>Agerer Franz</v>
      </c>
      <c r="B50" s="3" t="str">
        <f t="shared" si="5"/>
        <v>I</v>
      </c>
      <c r="C50" s="24">
        <f t="shared" si="6"/>
        <v>55806.435400000002</v>
      </c>
      <c r="D50" s="32" t="e">
        <f t="shared" si="7"/>
        <v>#NAME?</v>
      </c>
      <c r="E50" s="124">
        <f>VLOOKUP(C50,'Active 1'!C$21:E$913,3,FALSE)</f>
        <v>45092.223124911769</v>
      </c>
      <c r="G50" s="32">
        <v>45092</v>
      </c>
      <c r="H50" s="32">
        <v>-9.4999999999999998E-3</v>
      </c>
      <c r="I50" s="32">
        <v>55806.435400000002</v>
      </c>
      <c r="J50" s="32" t="s">
        <v>239</v>
      </c>
      <c r="K50" s="32" t="e">
        <f t="shared" si="8"/>
        <v>#NAME?</v>
      </c>
      <c r="L50" s="32" t="s">
        <v>681</v>
      </c>
      <c r="N50" s="32" t="s">
        <v>720</v>
      </c>
    </row>
    <row r="51" spans="1:14">
      <c r="A51" s="24" t="str">
        <f t="shared" si="4"/>
        <v>Agerer Franz</v>
      </c>
      <c r="B51" s="3" t="str">
        <f t="shared" si="5"/>
        <v>I</v>
      </c>
      <c r="C51" s="24">
        <f t="shared" si="6"/>
        <v>55850.407800000001</v>
      </c>
      <c r="D51" s="32" t="e">
        <f t="shared" si="7"/>
        <v>#NAME?</v>
      </c>
      <c r="E51" s="124">
        <f>VLOOKUP(C51,'Active 1'!C$21:E$913,3,FALSE)</f>
        <v>45205.223956348964</v>
      </c>
      <c r="G51" s="32">
        <v>45205</v>
      </c>
      <c r="H51" s="32">
        <v>-9.4000000000000004E-3</v>
      </c>
      <c r="I51" s="32">
        <v>55850.407800000001</v>
      </c>
      <c r="J51" s="32" t="s">
        <v>239</v>
      </c>
      <c r="K51" s="32" t="e">
        <f t="shared" si="8"/>
        <v>#NAME?</v>
      </c>
      <c r="L51" s="32" t="s">
        <v>681</v>
      </c>
      <c r="N51" s="32" t="s">
        <v>720</v>
      </c>
    </row>
    <row r="52" spans="1:14">
      <c r="A52" s="24" t="str">
        <f t="shared" si="4"/>
        <v>Agerer Franz</v>
      </c>
      <c r="B52" s="3" t="str">
        <f t="shared" si="5"/>
        <v>II</v>
      </c>
      <c r="C52" s="24">
        <f t="shared" si="6"/>
        <v>55850.6014</v>
      </c>
      <c r="D52" s="32" t="e">
        <f t="shared" si="7"/>
        <v>#NAME?</v>
      </c>
      <c r="E52" s="124">
        <f>VLOOKUP(C52,'Active 1'!C$21:E$913,3,FALSE)</f>
        <v>45205.72147208533</v>
      </c>
      <c r="G52" s="32">
        <v>45205</v>
      </c>
      <c r="H52" s="32">
        <v>-1.0800000000000001E-2</v>
      </c>
      <c r="I52" s="32">
        <v>55850.6014</v>
      </c>
      <c r="J52" s="32" t="s">
        <v>669</v>
      </c>
      <c r="K52" s="32" t="e">
        <f t="shared" si="8"/>
        <v>#NAME?</v>
      </c>
      <c r="L52" s="32" t="s">
        <v>681</v>
      </c>
      <c r="N52" s="32" t="s">
        <v>720</v>
      </c>
    </row>
    <row r="53" spans="1:14">
      <c r="A53" s="24" t="str">
        <f t="shared" si="4"/>
        <v>Smelcer L</v>
      </c>
      <c r="B53" s="3" t="str">
        <f t="shared" si="5"/>
        <v>I</v>
      </c>
      <c r="C53" s="24">
        <f t="shared" si="6"/>
        <v>55083.414199999999</v>
      </c>
      <c r="D53" s="32" t="str">
        <f t="shared" si="7"/>
        <v>I</v>
      </c>
      <c r="E53" s="124" t="e">
        <f>VLOOKUP(C53,'Active 1'!C$21:E$913,3,FALSE)</f>
        <v>#N/A</v>
      </c>
      <c r="G53" s="32">
        <v>43234</v>
      </c>
      <c r="H53" s="32">
        <v>-1.7999999999999999E-2</v>
      </c>
      <c r="I53" s="32">
        <v>55083.414199999999</v>
      </c>
      <c r="J53" s="32" t="s">
        <v>239</v>
      </c>
      <c r="K53" s="32" t="s">
        <v>101</v>
      </c>
      <c r="L53" s="32" t="s">
        <v>724</v>
      </c>
      <c r="N53" s="32" t="s">
        <v>725</v>
      </c>
    </row>
    <row r="54" spans="1:14">
      <c r="A54" s="24" t="str">
        <f t="shared" si="4"/>
        <v>Locher Kurt</v>
      </c>
      <c r="B54" s="3" t="str">
        <f t="shared" si="5"/>
        <v>I</v>
      </c>
      <c r="C54" s="24">
        <f t="shared" si="6"/>
        <v>42716.315000000002</v>
      </c>
      <c r="D54" s="32" t="str">
        <f t="shared" si="7"/>
        <v>vis</v>
      </c>
      <c r="E54" s="124">
        <f>VLOOKUP(C54,'Active 1'!C$21:E$913,3,FALSE)</f>
        <v>11453.065634917719</v>
      </c>
      <c r="G54" s="32">
        <v>11453</v>
      </c>
      <c r="H54" s="32">
        <v>-2.1000000000000001E-2</v>
      </c>
      <c r="I54" s="32">
        <v>42716.315000000002</v>
      </c>
      <c r="J54" s="32" t="s">
        <v>239</v>
      </c>
      <c r="K54" s="32" t="s">
        <v>217</v>
      </c>
      <c r="L54" s="32" t="s">
        <v>676</v>
      </c>
      <c r="N54" s="32" t="s">
        <v>677</v>
      </c>
    </row>
    <row r="55" spans="1:14">
      <c r="A55" s="24" t="str">
        <f t="shared" si="4"/>
        <v>Locher Kurt</v>
      </c>
      <c r="B55" s="3" t="str">
        <f t="shared" si="5"/>
        <v>I</v>
      </c>
      <c r="C55" s="24">
        <f t="shared" si="6"/>
        <v>42774.28</v>
      </c>
      <c r="D55" s="32" t="str">
        <f t="shared" si="7"/>
        <v>vis</v>
      </c>
      <c r="E55" s="124">
        <f>VLOOKUP(C55,'Active 1'!C$21:E$913,3,FALSE)</f>
        <v>11602.024827371548</v>
      </c>
      <c r="G55" s="32">
        <v>11602</v>
      </c>
      <c r="H55" s="32">
        <v>-3.7100000000000001E-2</v>
      </c>
      <c r="I55" s="32">
        <v>42774.28</v>
      </c>
      <c r="J55" s="32" t="s">
        <v>239</v>
      </c>
      <c r="K55" s="32" t="s">
        <v>217</v>
      </c>
      <c r="L55" s="32" t="s">
        <v>676</v>
      </c>
      <c r="N55" s="32" t="s">
        <v>678</v>
      </c>
    </row>
    <row r="56" spans="1:14">
      <c r="A56" s="24" t="str">
        <f t="shared" si="4"/>
        <v>Agerer Franz</v>
      </c>
      <c r="B56" s="3" t="str">
        <f t="shared" si="5"/>
        <v>I</v>
      </c>
      <c r="C56" s="24">
        <f t="shared" si="6"/>
        <v>49935.526400000002</v>
      </c>
      <c r="D56" s="32" t="str">
        <f t="shared" si="7"/>
        <v>ccd</v>
      </c>
      <c r="E56" s="124">
        <f>VLOOKUP(C56,'Active 1'!C$21:E$913,3,FALSE)</f>
        <v>30005.086687234427</v>
      </c>
      <c r="G56" s="32">
        <v>30005</v>
      </c>
      <c r="H56" s="32">
        <v>-4.0300000000000002E-2</v>
      </c>
      <c r="I56" s="32">
        <v>49935.526400000002</v>
      </c>
      <c r="J56" s="32" t="s">
        <v>239</v>
      </c>
      <c r="K56" s="32" t="s">
        <v>682</v>
      </c>
      <c r="L56" s="32" t="s">
        <v>681</v>
      </c>
      <c r="N56" s="32" t="s">
        <v>683</v>
      </c>
    </row>
    <row r="57" spans="1:14">
      <c r="A57" s="24" t="str">
        <f t="shared" si="4"/>
        <v>Blaettler Ernst</v>
      </c>
      <c r="B57" s="3" t="str">
        <f t="shared" si="5"/>
        <v>II</v>
      </c>
      <c r="C57" s="24">
        <f t="shared" si="6"/>
        <v>50747.457999999999</v>
      </c>
      <c r="D57" s="32" t="str">
        <f t="shared" si="7"/>
        <v>ccd</v>
      </c>
      <c r="E57" s="124">
        <f>VLOOKUP(C57,'Active 1'!C$21:E$913,3,FALSE)</f>
        <v>32091.598814617362</v>
      </c>
      <c r="G57" s="32">
        <v>32091</v>
      </c>
      <c r="H57" s="32">
        <v>-3.9100000000000003E-2</v>
      </c>
      <c r="I57" s="32">
        <v>50747.457999999999</v>
      </c>
      <c r="J57" s="32" t="s">
        <v>669</v>
      </c>
      <c r="K57" s="32" t="s">
        <v>682</v>
      </c>
      <c r="L57" s="32" t="s">
        <v>686</v>
      </c>
      <c r="N57" s="32" t="s">
        <v>687</v>
      </c>
    </row>
    <row r="58" spans="1:14">
      <c r="A58" s="24" t="str">
        <f t="shared" si="4"/>
        <v>Agerer Franz</v>
      </c>
      <c r="B58" s="3" t="str">
        <f t="shared" si="5"/>
        <v>I</v>
      </c>
      <c r="C58" s="24">
        <f t="shared" si="6"/>
        <v>51385.447</v>
      </c>
      <c r="D58" s="32" t="str">
        <f t="shared" si="7"/>
        <v>ccd</v>
      </c>
      <c r="E58" s="124">
        <f>VLOOKUP(C58,'Active 1'!C$21:E$913,3,FALSE)</f>
        <v>33731.111041554854</v>
      </c>
      <c r="G58" s="32">
        <v>33731</v>
      </c>
      <c r="H58" s="32">
        <v>-3.6299999999999999E-2</v>
      </c>
      <c r="I58" s="32">
        <v>51385.447</v>
      </c>
      <c r="J58" s="32" t="s">
        <v>239</v>
      </c>
      <c r="K58" s="32" t="s">
        <v>682</v>
      </c>
      <c r="L58" s="32" t="s">
        <v>681</v>
      </c>
      <c r="N58" s="32" t="s">
        <v>690</v>
      </c>
    </row>
    <row r="59" spans="1:14">
      <c r="A59" s="24" t="str">
        <f t="shared" si="4"/>
        <v>Raetz Manfred</v>
      </c>
      <c r="B59" s="3" t="str">
        <f t="shared" si="5"/>
        <v>I</v>
      </c>
      <c r="C59" s="24">
        <f t="shared" si="6"/>
        <v>51780.419300000001</v>
      </c>
      <c r="D59" s="32" t="str">
        <f t="shared" si="7"/>
        <v>ccd</v>
      </c>
      <c r="E59" s="124">
        <f>VLOOKUP(C59,'Active 1'!C$21:E$913,3,FALSE)</f>
        <v>34746.115869461952</v>
      </c>
      <c r="G59" s="32">
        <v>34746</v>
      </c>
      <c r="H59" s="32">
        <v>-3.5900000000000001E-2</v>
      </c>
      <c r="I59" s="32">
        <v>51780.419300000001</v>
      </c>
      <c r="J59" s="32" t="s">
        <v>239</v>
      </c>
      <c r="K59" s="32" t="s">
        <v>682</v>
      </c>
      <c r="L59" s="32" t="s">
        <v>693</v>
      </c>
      <c r="N59" s="32" t="s">
        <v>690</v>
      </c>
    </row>
    <row r="60" spans="1:14">
      <c r="A60" s="24" t="str">
        <f t="shared" si="4"/>
        <v>Agerer Franz</v>
      </c>
      <c r="B60" s="3" t="str">
        <f t="shared" si="5"/>
        <v>I</v>
      </c>
      <c r="C60" s="24">
        <f t="shared" si="6"/>
        <v>51926.345699999998</v>
      </c>
      <c r="D60" s="32" t="str">
        <f t="shared" si="7"/>
        <v>ccd</v>
      </c>
      <c r="E60" s="124">
        <f>VLOOKUP(C60,'Active 1'!C$21:E$913,3,FALSE)</f>
        <v>35121.119383680794</v>
      </c>
      <c r="G60" s="32">
        <v>35121</v>
      </c>
      <c r="H60" s="32">
        <v>-3.5099999999999999E-2</v>
      </c>
      <c r="I60" s="32">
        <v>51926.345699999998</v>
      </c>
      <c r="J60" s="32" t="s">
        <v>239</v>
      </c>
      <c r="K60" s="32" t="s">
        <v>682</v>
      </c>
      <c r="L60" s="32" t="s">
        <v>681</v>
      </c>
      <c r="N60" s="32" t="s">
        <v>690</v>
      </c>
    </row>
    <row r="61" spans="1:14">
      <c r="A61" s="24" t="str">
        <f t="shared" si="4"/>
        <v>Agerer Franz</v>
      </c>
      <c r="B61" s="3" t="str">
        <f t="shared" si="5"/>
        <v>II</v>
      </c>
      <c r="C61" s="24">
        <f t="shared" si="6"/>
        <v>52146.401700000002</v>
      </c>
      <c r="D61" s="32" t="str">
        <f t="shared" si="7"/>
        <v>ccd</v>
      </c>
      <c r="E61" s="124">
        <f>VLOOKUP(C61,'Active 1'!C$21:E$913,3,FALSE)</f>
        <v>35686.622084528237</v>
      </c>
      <c r="G61" s="32">
        <v>35686</v>
      </c>
      <c r="H61" s="32">
        <v>-3.5299999999999998E-2</v>
      </c>
      <c r="I61" s="32">
        <v>52146.401700000002</v>
      </c>
      <c r="J61" s="32" t="s">
        <v>669</v>
      </c>
      <c r="K61" s="32" t="s">
        <v>682</v>
      </c>
      <c r="L61" s="32" t="s">
        <v>681</v>
      </c>
      <c r="N61" s="32" t="s">
        <v>690</v>
      </c>
    </row>
    <row r="62" spans="1:14">
      <c r="A62" s="24" t="str">
        <f t="shared" si="4"/>
        <v>Agerer Franz</v>
      </c>
      <c r="B62" s="3" t="str">
        <f t="shared" si="5"/>
        <v>I</v>
      </c>
      <c r="C62" s="24">
        <f t="shared" si="6"/>
        <v>52146.593999999997</v>
      </c>
      <c r="D62" s="32" t="str">
        <f t="shared" si="7"/>
        <v>ccd</v>
      </c>
      <c r="E62" s="124">
        <f>VLOOKUP(C62,'Active 1'!C$21:E$913,3,FALSE)</f>
        <v>35687.116259508111</v>
      </c>
      <c r="G62" s="32">
        <v>35687</v>
      </c>
      <c r="H62" s="32">
        <v>-3.7199999999999997E-2</v>
      </c>
      <c r="I62" s="32">
        <v>52146.593999999997</v>
      </c>
      <c r="J62" s="32" t="s">
        <v>239</v>
      </c>
      <c r="K62" s="32" t="s">
        <v>682</v>
      </c>
      <c r="L62" s="32" t="s">
        <v>681</v>
      </c>
      <c r="N62" s="32" t="s">
        <v>690</v>
      </c>
    </row>
    <row r="63" spans="1:14">
      <c r="A63" s="24" t="str">
        <f t="shared" si="4"/>
        <v>Agerer Franz</v>
      </c>
      <c r="B63" s="3" t="str">
        <f t="shared" si="5"/>
        <v>I</v>
      </c>
      <c r="C63" s="24">
        <f t="shared" si="6"/>
        <v>52148.5412</v>
      </c>
      <c r="D63" s="32" t="str">
        <f t="shared" si="7"/>
        <v>ccd</v>
      </c>
      <c r="E63" s="124">
        <f>VLOOKUP(C63,'Active 1'!C$21:E$913,3,FALSE)</f>
        <v>35692.120198773984</v>
      </c>
      <c r="G63" s="32">
        <v>35692</v>
      </c>
      <c r="H63" s="32">
        <v>-3.5700000000000003E-2</v>
      </c>
      <c r="I63" s="32">
        <v>52148.5412</v>
      </c>
      <c r="J63" s="32" t="s">
        <v>239</v>
      </c>
      <c r="K63" s="32" t="s">
        <v>682</v>
      </c>
      <c r="L63" s="32" t="s">
        <v>681</v>
      </c>
      <c r="N63" s="32" t="s">
        <v>690</v>
      </c>
    </row>
    <row r="64" spans="1:14">
      <c r="A64" s="24" t="str">
        <f t="shared" si="4"/>
        <v>Agerer Franz</v>
      </c>
      <c r="B64" s="3" t="str">
        <f t="shared" si="5"/>
        <v>I</v>
      </c>
      <c r="C64" s="24">
        <f t="shared" si="6"/>
        <v>52150.485699999997</v>
      </c>
      <c r="D64" s="32" t="str">
        <f t="shared" si="7"/>
        <v>ccd</v>
      </c>
      <c r="E64" s="124">
        <f>VLOOKUP(C64,'Active 1'!C$21:E$913,3,FALSE)</f>
        <v>35697.117199545588</v>
      </c>
      <c r="G64" s="32">
        <v>35697</v>
      </c>
      <c r="H64" s="32">
        <v>-3.6799999999999999E-2</v>
      </c>
      <c r="I64" s="32">
        <v>52150.485699999997</v>
      </c>
      <c r="J64" s="32" t="s">
        <v>239</v>
      </c>
      <c r="K64" s="32" t="s">
        <v>682</v>
      </c>
      <c r="L64" s="32" t="s">
        <v>681</v>
      </c>
      <c r="N64" s="32" t="s">
        <v>690</v>
      </c>
    </row>
    <row r="65" spans="1:14">
      <c r="A65" s="24" t="str">
        <f t="shared" si="4"/>
        <v>Agerer Franz</v>
      </c>
      <c r="B65" s="3" t="str">
        <f t="shared" si="5"/>
        <v>II</v>
      </c>
      <c r="C65" s="24">
        <f t="shared" si="6"/>
        <v>52267.421199999997</v>
      </c>
      <c r="D65" s="32" t="e">
        <f t="shared" si="7"/>
        <v>#NAME?</v>
      </c>
      <c r="E65" s="124">
        <f>VLOOKUP(C65,'Active 1'!C$21:E$913,3,FALSE)</f>
        <v>35997.61953111094</v>
      </c>
      <c r="G65" s="32">
        <v>35997</v>
      </c>
      <c r="H65" s="32">
        <v>-3.6799999999999999E-2</v>
      </c>
      <c r="I65" s="32">
        <v>52267.421199999997</v>
      </c>
      <c r="J65" s="32" t="s">
        <v>669</v>
      </c>
      <c r="K65" s="32" t="e">
        <f>-Ir</f>
        <v>#NAME?</v>
      </c>
      <c r="L65" s="32" t="s">
        <v>681</v>
      </c>
      <c r="N65" s="32" t="s">
        <v>690</v>
      </c>
    </row>
    <row r="66" spans="1:14">
      <c r="A66" s="24" t="str">
        <f t="shared" si="4"/>
        <v>Nelson Robert</v>
      </c>
      <c r="B66" s="3" t="str">
        <f t="shared" si="5"/>
        <v>I</v>
      </c>
      <c r="C66" s="24">
        <f t="shared" si="6"/>
        <v>52551.686000000002</v>
      </c>
      <c r="D66" s="32" t="str">
        <f t="shared" si="7"/>
        <v>ccd</v>
      </c>
      <c r="E66" s="124">
        <f>VLOOKUP(C66,'Active 1'!C$21:E$913,3,FALSE)</f>
        <v>36728.126820872909</v>
      </c>
      <c r="G66" s="32">
        <v>36728</v>
      </c>
      <c r="H66" s="32">
        <v>-3.4599999999999999E-2</v>
      </c>
      <c r="I66" s="32">
        <v>52551.686000000002</v>
      </c>
      <c r="J66" s="32" t="s">
        <v>239</v>
      </c>
      <c r="K66" s="32" t="s">
        <v>682</v>
      </c>
      <c r="L66" s="32" t="s">
        <v>691</v>
      </c>
      <c r="N66" s="32" t="s">
        <v>695</v>
      </c>
    </row>
    <row r="67" spans="1:14">
      <c r="A67" s="24" t="str">
        <f t="shared" si="4"/>
        <v>Dvorak S W</v>
      </c>
      <c r="B67" s="3" t="str">
        <f t="shared" si="5"/>
        <v>I</v>
      </c>
      <c r="C67" s="24">
        <f t="shared" si="6"/>
        <v>52629.512900000002</v>
      </c>
      <c r="D67" s="32" t="str">
        <f t="shared" si="7"/>
        <v>ccd</v>
      </c>
      <c r="E67" s="124">
        <f>VLOOKUP(C67,'Active 1'!C$21:E$913,3,FALSE)</f>
        <v>36928.127375952448</v>
      </c>
      <c r="G67" s="32">
        <v>36928</v>
      </c>
      <c r="H67" s="32">
        <v>-3.4700000000000002E-2</v>
      </c>
      <c r="I67" s="32">
        <v>52629.512900000002</v>
      </c>
      <c r="J67" s="32" t="s">
        <v>239</v>
      </c>
      <c r="K67" s="32" t="s">
        <v>682</v>
      </c>
      <c r="L67" s="32" t="s">
        <v>696</v>
      </c>
      <c r="N67" s="32" t="s">
        <v>697</v>
      </c>
    </row>
    <row r="68" spans="1:14">
      <c r="A68" s="24" t="str">
        <f t="shared" si="4"/>
        <v>Bakis Volkan</v>
      </c>
      <c r="B68" s="3" t="str">
        <f t="shared" si="5"/>
        <v>II</v>
      </c>
      <c r="C68" s="24">
        <f t="shared" si="6"/>
        <v>52836.338000000003</v>
      </c>
      <c r="D68" s="32" t="str">
        <f t="shared" si="7"/>
        <v>ccd</v>
      </c>
      <c r="E68" s="124">
        <f>VLOOKUP(C68,'Active 1'!C$21:E$913,3,FALSE)</f>
        <v>37459.629142107617</v>
      </c>
      <c r="G68" s="32">
        <v>37459</v>
      </c>
      <c r="H68" s="32">
        <v>-3.5200000000000002E-2</v>
      </c>
      <c r="I68" s="32">
        <v>52836.338000000003</v>
      </c>
      <c r="J68" s="32" t="s">
        <v>669</v>
      </c>
      <c r="K68" s="32" t="s">
        <v>682</v>
      </c>
      <c r="L68" s="32" t="s">
        <v>698</v>
      </c>
      <c r="N68" s="32" t="s">
        <v>699</v>
      </c>
    </row>
    <row r="69" spans="1:14">
      <c r="A69" s="24" t="str">
        <f t="shared" si="4"/>
        <v>Bakis Volkan</v>
      </c>
      <c r="B69" s="3" t="str">
        <f t="shared" si="5"/>
        <v>I</v>
      </c>
      <c r="C69" s="24">
        <f t="shared" si="6"/>
        <v>52838.479099999997</v>
      </c>
      <c r="D69" s="32" t="str">
        <f t="shared" si="7"/>
        <v>ccd</v>
      </c>
      <c r="E69" s="124">
        <f>VLOOKUP(C69,'Active 1'!C$21:E$913,3,FALSE)</f>
        <v>37465.131368053655</v>
      </c>
      <c r="G69" s="32">
        <v>37465</v>
      </c>
      <c r="H69" s="32">
        <v>-3.39E-2</v>
      </c>
      <c r="I69" s="32">
        <v>52838.479099999997</v>
      </c>
      <c r="J69" s="32" t="s">
        <v>239</v>
      </c>
      <c r="K69" s="32" t="s">
        <v>682</v>
      </c>
      <c r="L69" s="32" t="s">
        <v>698</v>
      </c>
      <c r="N69" s="32" t="s">
        <v>700</v>
      </c>
    </row>
    <row r="70" spans="1:14">
      <c r="A70" s="24" t="str">
        <f t="shared" si="4"/>
        <v>Agerer Franz</v>
      </c>
      <c r="B70" s="3" t="str">
        <f t="shared" si="5"/>
        <v>I</v>
      </c>
      <c r="C70" s="24">
        <f t="shared" si="6"/>
        <v>52928.367700000003</v>
      </c>
      <c r="D70" s="32" t="str">
        <f t="shared" si="7"/>
        <v>ccd</v>
      </c>
      <c r="E70" s="124">
        <f>VLOOKUP(C70,'Active 1'!C$21:E$913,3,FALSE)</f>
        <v>37696.128232830793</v>
      </c>
      <c r="G70" s="32">
        <v>37696</v>
      </c>
      <c r="H70" s="32">
        <v>-3.5499999999999997E-2</v>
      </c>
      <c r="I70" s="32">
        <v>52928.367700000003</v>
      </c>
      <c r="J70" s="32" t="s">
        <v>239</v>
      </c>
      <c r="K70" s="32" t="s">
        <v>682</v>
      </c>
      <c r="L70" s="32" t="s">
        <v>681</v>
      </c>
      <c r="N70" s="32" t="s">
        <v>701</v>
      </c>
    </row>
    <row r="71" spans="1:14">
      <c r="A71" s="24" t="str">
        <f t="shared" si="4"/>
        <v>Agerer Franz</v>
      </c>
      <c r="B71" s="3" t="str">
        <f t="shared" si="5"/>
        <v>II</v>
      </c>
      <c r="C71" s="24">
        <f t="shared" si="6"/>
        <v>52928.564400000003</v>
      </c>
      <c r="D71" s="32" t="str">
        <f t="shared" si="7"/>
        <v>ccd</v>
      </c>
      <c r="E71" s="124">
        <f>VLOOKUP(C71,'Active 1'!C$21:E$913,3,FALSE)</f>
        <v>37696.633714986507</v>
      </c>
      <c r="G71" s="32">
        <v>37696</v>
      </c>
      <c r="H71" s="32">
        <v>-3.3799999999999997E-2</v>
      </c>
      <c r="I71" s="32">
        <v>52928.564400000003</v>
      </c>
      <c r="J71" s="32" t="s">
        <v>669</v>
      </c>
      <c r="K71" s="32" t="s">
        <v>682</v>
      </c>
      <c r="L71" s="32" t="s">
        <v>681</v>
      </c>
      <c r="N71" s="32" t="s">
        <v>701</v>
      </c>
    </row>
    <row r="72" spans="1:14">
      <c r="A72" s="24" t="str">
        <f t="shared" si="4"/>
        <v>Kotkova Lenka</v>
      </c>
      <c r="B72" s="3" t="str">
        <f t="shared" si="5"/>
        <v>II</v>
      </c>
      <c r="C72" s="24">
        <f t="shared" si="6"/>
        <v>52952.300799999997</v>
      </c>
      <c r="D72" s="32" t="str">
        <f t="shared" si="7"/>
        <v>R</v>
      </c>
      <c r="E72" s="124">
        <f>VLOOKUP(C72,'Active 1'!C$21:E$913,3,FALSE)</f>
        <v>37757.631816871442</v>
      </c>
      <c r="G72" s="32">
        <v>37757</v>
      </c>
      <c r="H72" s="32">
        <v>-3.4599999999999999E-2</v>
      </c>
      <c r="I72" s="32">
        <v>52952.300799999997</v>
      </c>
      <c r="J72" s="32" t="s">
        <v>669</v>
      </c>
      <c r="K72" s="32" t="s">
        <v>168</v>
      </c>
      <c r="L72" s="32" t="s">
        <v>702</v>
      </c>
      <c r="N72" s="32" t="s">
        <v>703</v>
      </c>
    </row>
    <row r="73" spans="1:14">
      <c r="A73" s="24" t="str">
        <f t="shared" si="4"/>
        <v>Agerer Franz</v>
      </c>
      <c r="B73" s="3" t="str">
        <f t="shared" si="5"/>
        <v>I</v>
      </c>
      <c r="C73" s="24">
        <f t="shared" si="6"/>
        <v>52981.293799999999</v>
      </c>
      <c r="D73" s="32" t="e">
        <f t="shared" si="7"/>
        <v>#NAME?</v>
      </c>
      <c r="E73" s="124">
        <f>VLOOKUP(C73,'Active 1'!C$21:E$913,3,FALSE)</f>
        <v>37832.138396131588</v>
      </c>
      <c r="G73" s="32">
        <v>37832</v>
      </c>
      <c r="H73" s="32">
        <v>-3.1699999999999999E-2</v>
      </c>
      <c r="I73" s="32">
        <v>52981.293799999999</v>
      </c>
      <c r="J73" s="32" t="s">
        <v>239</v>
      </c>
      <c r="K73" s="32" t="e">
        <f>-Ir</f>
        <v>#NAME?</v>
      </c>
      <c r="L73" s="32" t="s">
        <v>681</v>
      </c>
      <c r="N73" s="32" t="s">
        <v>701</v>
      </c>
    </row>
    <row r="74" spans="1:14">
      <c r="A74" s="24" t="str">
        <f t="shared" si="4"/>
        <v>Pejcha O</v>
      </c>
      <c r="B74" s="3" t="str">
        <f t="shared" si="5"/>
        <v>II</v>
      </c>
      <c r="C74" s="24">
        <f t="shared" si="6"/>
        <v>53183.450100000002</v>
      </c>
      <c r="D74" s="32" t="str">
        <f t="shared" si="7"/>
        <v>VRI</v>
      </c>
      <c r="E74" s="124">
        <f>VLOOKUP(C74,'Active 1'!C$21:E$913,3,FALSE)</f>
        <v>38351.642220809517</v>
      </c>
      <c r="G74" s="32">
        <v>38351</v>
      </c>
      <c r="H74" s="32">
        <v>-3.1399999999999997E-2</v>
      </c>
      <c r="I74" s="32">
        <v>53183.450100000002</v>
      </c>
      <c r="J74" s="32" t="s">
        <v>669</v>
      </c>
      <c r="K74" s="32" t="s">
        <v>704</v>
      </c>
      <c r="L74" s="32" t="s">
        <v>705</v>
      </c>
      <c r="N74" s="32" t="s">
        <v>706</v>
      </c>
    </row>
    <row r="75" spans="1:14">
      <c r="A75" s="24" t="str">
        <f t="shared" ref="A75:A106" si="9">L75</f>
        <v>Pejcha O</v>
      </c>
      <c r="B75" s="3" t="str">
        <f t="shared" ref="B75:B106" si="10">IF(J75="s","II","I")</f>
        <v>II</v>
      </c>
      <c r="C75" s="24">
        <f t="shared" ref="C75:C106" si="11">I75</f>
        <v>53225.475899999998</v>
      </c>
      <c r="D75" s="32" t="str">
        <f t="shared" ref="D75:D106" si="12">K75</f>
        <v>VRI</v>
      </c>
      <c r="E75" s="124">
        <f>VLOOKUP(C75,'Active 1'!C$21:E$913,3,FALSE)</f>
        <v>38459.640654868446</v>
      </c>
      <c r="G75" s="32">
        <v>38459</v>
      </c>
      <c r="H75" s="32">
        <v>-3.2199999999999999E-2</v>
      </c>
      <c r="I75" s="32">
        <v>53225.475899999998</v>
      </c>
      <c r="J75" s="32" t="s">
        <v>669</v>
      </c>
      <c r="K75" s="32" t="s">
        <v>704</v>
      </c>
      <c r="L75" s="32" t="s">
        <v>705</v>
      </c>
      <c r="N75" s="32" t="s">
        <v>706</v>
      </c>
    </row>
    <row r="76" spans="1:14">
      <c r="A76" s="24" t="str">
        <f t="shared" si="9"/>
        <v>Agerer Franz</v>
      </c>
      <c r="B76" s="3" t="str">
        <f t="shared" si="10"/>
        <v>I</v>
      </c>
      <c r="C76" s="24">
        <f t="shared" si="11"/>
        <v>53228.392200000002</v>
      </c>
      <c r="D76" s="32" t="str">
        <f t="shared" si="12"/>
        <v>ccd</v>
      </c>
      <c r="E76" s="124">
        <f>VLOOKUP(C76,'Active 1'!C$21:E$913,3,FALSE)</f>
        <v>38467.134999610164</v>
      </c>
      <c r="G76" s="32">
        <v>38467</v>
      </c>
      <c r="H76" s="32">
        <v>-3.4000000000000002E-2</v>
      </c>
      <c r="I76" s="32">
        <v>53228.392200000002</v>
      </c>
      <c r="J76" s="32" t="s">
        <v>239</v>
      </c>
      <c r="K76" s="32" t="s">
        <v>682</v>
      </c>
      <c r="L76" s="32" t="s">
        <v>681</v>
      </c>
      <c r="N76" s="32" t="s">
        <v>707</v>
      </c>
    </row>
    <row r="77" spans="1:14">
      <c r="A77" s="24" t="str">
        <f t="shared" si="9"/>
        <v>Zejda Miloslav</v>
      </c>
      <c r="B77" s="3" t="str">
        <f t="shared" si="10"/>
        <v>II</v>
      </c>
      <c r="C77" s="24">
        <f t="shared" si="11"/>
        <v>53228.589399999997</v>
      </c>
      <c r="D77" s="32" t="str">
        <f t="shared" si="12"/>
        <v>ccd</v>
      </c>
      <c r="E77" s="124">
        <f>VLOOKUP(C77,'Active 1'!C$21:E$913,3,FALSE)</f>
        <v>38467.641766672205</v>
      </c>
      <c r="G77" s="32">
        <v>38467</v>
      </c>
      <c r="H77" s="32">
        <v>-3.1800000000000002E-2</v>
      </c>
      <c r="I77" s="32">
        <v>53228.589399999997</v>
      </c>
      <c r="J77" s="32" t="s">
        <v>669</v>
      </c>
      <c r="K77" s="32" t="s">
        <v>682</v>
      </c>
      <c r="L77" s="32" t="s">
        <v>708</v>
      </c>
      <c r="N77" s="32" t="s">
        <v>709</v>
      </c>
    </row>
    <row r="78" spans="1:14">
      <c r="A78" s="24" t="str">
        <f t="shared" si="9"/>
        <v>Agerer Franz</v>
      </c>
      <c r="B78" s="3" t="str">
        <f t="shared" si="10"/>
        <v>I</v>
      </c>
      <c r="C78" s="24">
        <f t="shared" si="11"/>
        <v>53233.4519</v>
      </c>
      <c r="D78" s="32" t="str">
        <f t="shared" si="12"/>
        <v>ccd</v>
      </c>
      <c r="E78" s="124">
        <f>VLOOKUP(C78,'Active 1'!C$21:E$913,3,FALSE)</f>
        <v>38480.137480867103</v>
      </c>
      <c r="G78" s="32">
        <v>38480</v>
      </c>
      <c r="H78" s="32">
        <v>-3.3099999999999997E-2</v>
      </c>
      <c r="I78" s="32">
        <v>53233.4519</v>
      </c>
      <c r="J78" s="32" t="s">
        <v>239</v>
      </c>
      <c r="K78" s="32" t="s">
        <v>682</v>
      </c>
      <c r="L78" s="32" t="s">
        <v>681</v>
      </c>
      <c r="N78" s="32" t="s">
        <v>707</v>
      </c>
    </row>
    <row r="79" spans="1:14">
      <c r="A79" s="24" t="str">
        <f t="shared" si="9"/>
        <v>Agerer Franz</v>
      </c>
      <c r="B79" s="3" t="str">
        <f t="shared" si="10"/>
        <v>I</v>
      </c>
      <c r="C79" s="24">
        <f t="shared" si="11"/>
        <v>53251.353300000002</v>
      </c>
      <c r="D79" s="32" t="str">
        <f t="shared" si="12"/>
        <v>ccd</v>
      </c>
      <c r="E79" s="124">
        <f>VLOOKUP(C79,'Active 1'!C$21:E$913,3,FALSE)</f>
        <v>38526.140725718193</v>
      </c>
      <c r="G79" s="32">
        <v>38526</v>
      </c>
      <c r="H79" s="32">
        <v>-3.1899999999999998E-2</v>
      </c>
      <c r="I79" s="32">
        <v>53251.353300000002</v>
      </c>
      <c r="J79" s="32" t="s">
        <v>239</v>
      </c>
      <c r="K79" s="32" t="s">
        <v>682</v>
      </c>
      <c r="L79" s="32" t="s">
        <v>681</v>
      </c>
      <c r="N79" s="32" t="s">
        <v>707</v>
      </c>
    </row>
    <row r="80" spans="1:14">
      <c r="A80" s="24" t="str">
        <f t="shared" si="9"/>
        <v>Kotkova Lenka</v>
      </c>
      <c r="B80" s="3" t="str">
        <f t="shared" si="10"/>
        <v>I</v>
      </c>
      <c r="C80" s="24">
        <f t="shared" si="11"/>
        <v>53251.353799999997</v>
      </c>
      <c r="D80" s="32" t="str">
        <f t="shared" si="12"/>
        <v>R</v>
      </c>
      <c r="E80" s="124">
        <f>VLOOKUP(C80,'Active 1'!C$21:E$913,3,FALSE)</f>
        <v>38526.142010624528</v>
      </c>
      <c r="G80" s="32">
        <v>38526</v>
      </c>
      <c r="H80" s="32">
        <v>-3.1399999999999997E-2</v>
      </c>
      <c r="I80" s="32">
        <v>53251.353799999997</v>
      </c>
      <c r="J80" s="32" t="s">
        <v>239</v>
      </c>
      <c r="K80" s="32" t="s">
        <v>168</v>
      </c>
      <c r="L80" s="32" t="s">
        <v>702</v>
      </c>
      <c r="N80" s="32" t="s">
        <v>703</v>
      </c>
    </row>
    <row r="81" spans="1:14">
      <c r="A81" s="24" t="str">
        <f t="shared" si="9"/>
        <v>Agerer Franz</v>
      </c>
      <c r="B81" s="3" t="str">
        <f t="shared" si="10"/>
        <v>II</v>
      </c>
      <c r="C81" s="24">
        <f t="shared" si="11"/>
        <v>53251.548199999997</v>
      </c>
      <c r="D81" s="32" t="str">
        <f t="shared" si="12"/>
        <v>ccd</v>
      </c>
      <c r="E81" s="124">
        <f>VLOOKUP(C81,'Active 1'!C$21:E$913,3,FALSE)</f>
        <v>38526.64158221105</v>
      </c>
      <c r="G81" s="32">
        <v>38526</v>
      </c>
      <c r="H81" s="32">
        <v>-3.2000000000000001E-2</v>
      </c>
      <c r="I81" s="32">
        <v>53251.548199999997</v>
      </c>
      <c r="J81" s="32" t="s">
        <v>669</v>
      </c>
      <c r="K81" s="32" t="s">
        <v>682</v>
      </c>
      <c r="L81" s="32" t="s">
        <v>681</v>
      </c>
      <c r="N81" s="32" t="s">
        <v>707</v>
      </c>
    </row>
    <row r="82" spans="1:14">
      <c r="A82" s="24" t="str">
        <f t="shared" si="9"/>
        <v>Agerer Franz</v>
      </c>
      <c r="B82" s="3" t="str">
        <f t="shared" si="10"/>
        <v>I</v>
      </c>
      <c r="C82" s="24">
        <f t="shared" si="11"/>
        <v>53254.467299999997</v>
      </c>
      <c r="D82" s="32" t="str">
        <f t="shared" si="12"/>
        <v>ccd</v>
      </c>
      <c r="E82" s="124">
        <f>VLOOKUP(C82,'Active 1'!C$21:E$913,3,FALSE)</f>
        <v>38534.143122428286</v>
      </c>
      <c r="G82" s="32">
        <v>38534</v>
      </c>
      <c r="H82" s="32">
        <v>-3.09E-2</v>
      </c>
      <c r="I82" s="32">
        <v>53254.467299999997</v>
      </c>
      <c r="J82" s="32" t="s">
        <v>239</v>
      </c>
      <c r="K82" s="32" t="s">
        <v>682</v>
      </c>
      <c r="L82" s="32" t="s">
        <v>681</v>
      </c>
      <c r="N82" s="32" t="s">
        <v>707</v>
      </c>
    </row>
    <row r="83" spans="1:14">
      <c r="A83" s="24" t="str">
        <f t="shared" si="9"/>
        <v>Zejda Miloslav</v>
      </c>
      <c r="B83" s="3" t="str">
        <f t="shared" si="10"/>
        <v>II</v>
      </c>
      <c r="C83" s="24">
        <f t="shared" si="11"/>
        <v>53259.331299999998</v>
      </c>
      <c r="D83" s="32" t="str">
        <f t="shared" si="12"/>
        <v>ccd</v>
      </c>
      <c r="E83" s="124">
        <f>VLOOKUP(C83,'Active 1'!C$21:E$913,3,FALSE)</f>
        <v>38546.642691342211</v>
      </c>
      <c r="G83" s="32">
        <v>38546</v>
      </c>
      <c r="H83" s="32">
        <v>-3.1600000000000003E-2</v>
      </c>
      <c r="I83" s="32">
        <v>53259.331299999998</v>
      </c>
      <c r="J83" s="32" t="s">
        <v>669</v>
      </c>
      <c r="K83" s="32" t="s">
        <v>682</v>
      </c>
      <c r="L83" s="32" t="s">
        <v>708</v>
      </c>
      <c r="N83" s="32" t="s">
        <v>709</v>
      </c>
    </row>
    <row r="84" spans="1:14">
      <c r="A84" s="24" t="str">
        <f t="shared" si="9"/>
        <v>Zejda Miloslav</v>
      </c>
      <c r="B84" s="3" t="str">
        <f t="shared" si="10"/>
        <v>I</v>
      </c>
      <c r="C84" s="24">
        <f t="shared" si="11"/>
        <v>53259.527199999997</v>
      </c>
      <c r="D84" s="32" t="str">
        <f t="shared" si="12"/>
        <v>ccd</v>
      </c>
      <c r="E84" s="124">
        <f>VLOOKUP(C84,'Active 1'!C$21:E$913,3,FALSE)</f>
        <v>38547.146117647768</v>
      </c>
      <c r="G84" s="32">
        <v>38547</v>
      </c>
      <c r="H84" s="32">
        <v>-2.98E-2</v>
      </c>
      <c r="I84" s="32">
        <v>53259.527199999997</v>
      </c>
      <c r="J84" s="32" t="s">
        <v>239</v>
      </c>
      <c r="K84" s="32" t="s">
        <v>682</v>
      </c>
      <c r="L84" s="32" t="s">
        <v>708</v>
      </c>
      <c r="N84" s="32" t="s">
        <v>709</v>
      </c>
    </row>
    <row r="85" spans="1:14">
      <c r="A85" s="24" t="str">
        <f t="shared" si="9"/>
        <v>Agerer Franz</v>
      </c>
      <c r="B85" s="3" t="str">
        <f t="shared" si="10"/>
        <v>II</v>
      </c>
      <c r="C85" s="24">
        <f t="shared" si="11"/>
        <v>53303.303899999999</v>
      </c>
      <c r="D85" s="32" t="str">
        <f t="shared" si="12"/>
        <v>ccd</v>
      </c>
      <c r="E85" s="124">
        <f>VLOOKUP(C85,'Active 1'!C$21:E$913,3,FALSE)</f>
        <v>38659.644036741949</v>
      </c>
      <c r="G85" s="32">
        <v>38659</v>
      </c>
      <c r="H85" s="32">
        <v>-3.1199999999999999E-2</v>
      </c>
      <c r="I85" s="32">
        <v>53303.303899999999</v>
      </c>
      <c r="J85" s="32" t="s">
        <v>669</v>
      </c>
      <c r="K85" s="32" t="s">
        <v>682</v>
      </c>
      <c r="L85" s="32" t="s">
        <v>681</v>
      </c>
      <c r="N85" s="32" t="s">
        <v>707</v>
      </c>
    </row>
    <row r="86" spans="1:14">
      <c r="A86" s="24" t="str">
        <f t="shared" si="9"/>
        <v>Agerer Franz</v>
      </c>
      <c r="B86" s="3" t="str">
        <f t="shared" si="10"/>
        <v>I</v>
      </c>
      <c r="C86" s="24">
        <f t="shared" si="11"/>
        <v>53303.500099999997</v>
      </c>
      <c r="D86" s="32" t="str">
        <f t="shared" si="12"/>
        <v>ccd</v>
      </c>
      <c r="E86" s="124">
        <f>VLOOKUP(C86,'Active 1'!C$21:E$913,3,FALSE)</f>
        <v>38660.148233991305</v>
      </c>
      <c r="G86" s="32">
        <v>38660</v>
      </c>
      <c r="H86" s="32">
        <v>-2.9100000000000001E-2</v>
      </c>
      <c r="I86" s="32">
        <v>53303.500099999997</v>
      </c>
      <c r="J86" s="32" t="s">
        <v>239</v>
      </c>
      <c r="K86" s="32" t="s">
        <v>682</v>
      </c>
      <c r="L86" s="32" t="s">
        <v>681</v>
      </c>
      <c r="N86" s="32" t="s">
        <v>707</v>
      </c>
    </row>
    <row r="87" spans="1:14">
      <c r="A87" s="24" t="str">
        <f t="shared" si="9"/>
        <v>Raetz Manfred</v>
      </c>
      <c r="B87" s="3" t="str">
        <f t="shared" si="10"/>
        <v>I</v>
      </c>
      <c r="C87" s="24">
        <f t="shared" si="11"/>
        <v>53335.404900000001</v>
      </c>
      <c r="D87" s="32" t="str">
        <f t="shared" si="12"/>
        <v>ccd</v>
      </c>
      <c r="E87" s="124">
        <f>VLOOKUP(C87,'Active 1'!C$21:E$913,3,FALSE)</f>
        <v>38742.137593836072</v>
      </c>
      <c r="G87" s="32">
        <v>38742</v>
      </c>
      <c r="H87" s="32">
        <v>-3.3399999999999999E-2</v>
      </c>
      <c r="I87" s="32">
        <v>53335.404900000001</v>
      </c>
      <c r="J87" s="32" t="s">
        <v>239</v>
      </c>
      <c r="K87" s="32" t="s">
        <v>682</v>
      </c>
      <c r="L87" s="32" t="s">
        <v>693</v>
      </c>
      <c r="N87" s="32" t="s">
        <v>707</v>
      </c>
    </row>
    <row r="88" spans="1:14">
      <c r="A88" s="24" t="str">
        <f t="shared" si="9"/>
        <v>Dogru S S</v>
      </c>
      <c r="B88" s="3" t="str">
        <f t="shared" si="10"/>
        <v>II</v>
      </c>
      <c r="C88" s="24">
        <f t="shared" si="11"/>
        <v>53590.486599999997</v>
      </c>
      <c r="D88" s="32" t="str">
        <f t="shared" si="12"/>
        <v>V</v>
      </c>
      <c r="E88" s="124">
        <f>VLOOKUP(C88,'Active 1'!C$21:E$913,3,FALSE)</f>
        <v>39397.649782945904</v>
      </c>
      <c r="G88" s="32">
        <v>39397</v>
      </c>
      <c r="H88" s="32">
        <v>-3.0099999999999998E-2</v>
      </c>
      <c r="I88" s="32">
        <v>53590.486599999997</v>
      </c>
      <c r="J88" s="32" t="s">
        <v>669</v>
      </c>
      <c r="K88" s="32" t="s">
        <v>121</v>
      </c>
      <c r="L88" s="32" t="s">
        <v>710</v>
      </c>
      <c r="N88" s="32" t="s">
        <v>711</v>
      </c>
    </row>
    <row r="89" spans="1:14">
      <c r="A89" s="24" t="str">
        <f t="shared" si="9"/>
        <v>Agerer Franz</v>
      </c>
      <c r="B89" s="3" t="str">
        <f t="shared" si="10"/>
        <v>I</v>
      </c>
      <c r="C89" s="24">
        <f t="shared" si="11"/>
        <v>53614.420400000003</v>
      </c>
      <c r="D89" s="32" t="e">
        <f t="shared" si="12"/>
        <v>#NAME?</v>
      </c>
      <c r="E89" s="124">
        <f>VLOOKUP(C89,'Active 1'!C$21:E$913,3,FALSE)</f>
        <v>39459.15516585546</v>
      </c>
      <c r="G89" s="32">
        <v>39459</v>
      </c>
      <c r="H89" s="32">
        <v>-2.76E-2</v>
      </c>
      <c r="I89" s="32">
        <v>53614.420400000003</v>
      </c>
      <c r="J89" s="32" t="s">
        <v>239</v>
      </c>
      <c r="K89" s="32" t="e">
        <f>-Ir</f>
        <v>#NAME?</v>
      </c>
      <c r="L89" s="32" t="s">
        <v>681</v>
      </c>
      <c r="N89" s="32" t="s">
        <v>712</v>
      </c>
    </row>
    <row r="90" spans="1:14">
      <c r="A90" s="24" t="str">
        <f t="shared" si="9"/>
        <v>Agerer Franz</v>
      </c>
      <c r="B90" s="3" t="str">
        <f t="shared" si="10"/>
        <v>II</v>
      </c>
      <c r="C90" s="24">
        <f t="shared" si="11"/>
        <v>53657.417999999998</v>
      </c>
      <c r="D90" s="32" t="e">
        <f t="shared" si="12"/>
        <v>#NAME?</v>
      </c>
      <c r="E90" s="124">
        <f>VLOOKUP(C90,'Active 1'!C$21:E$913,3,FALSE)</f>
        <v>39569.650943884488</v>
      </c>
      <c r="G90" s="32">
        <v>39569</v>
      </c>
      <c r="H90" s="32">
        <v>-2.9899999999999999E-2</v>
      </c>
      <c r="I90" s="32">
        <v>53657.417999999998</v>
      </c>
      <c r="J90" s="32" t="s">
        <v>669</v>
      </c>
      <c r="K90" s="32" t="e">
        <f>-Ir</f>
        <v>#NAME?</v>
      </c>
      <c r="L90" s="32" t="s">
        <v>681</v>
      </c>
      <c r="N90" s="32" t="s">
        <v>712</v>
      </c>
    </row>
    <row r="91" spans="1:14">
      <c r="A91" s="24" t="str">
        <f t="shared" si="9"/>
        <v>Agerer Franz</v>
      </c>
      <c r="B91" s="3" t="str">
        <f t="shared" si="10"/>
        <v>I</v>
      </c>
      <c r="C91" s="24">
        <f t="shared" si="11"/>
        <v>53657.613899999997</v>
      </c>
      <c r="D91" s="32" t="e">
        <f t="shared" si="12"/>
        <v>#NAME?</v>
      </c>
      <c r="E91" s="124">
        <f>VLOOKUP(C91,'Active 1'!C$21:E$913,3,FALSE)</f>
        <v>39570.154370190045</v>
      </c>
      <c r="G91" s="32">
        <v>39570</v>
      </c>
      <c r="H91" s="32">
        <v>-2.81E-2</v>
      </c>
      <c r="I91" s="32">
        <v>53657.613899999997</v>
      </c>
      <c r="J91" s="32" t="s">
        <v>239</v>
      </c>
      <c r="K91" s="32" t="e">
        <f>-Ir</f>
        <v>#NAME?</v>
      </c>
      <c r="L91" s="32" t="s">
        <v>681</v>
      </c>
      <c r="N91" s="32" t="s">
        <v>712</v>
      </c>
    </row>
    <row r="92" spans="1:14">
      <c r="A92" s="24" t="str">
        <f t="shared" si="9"/>
        <v>Agerer Franz</v>
      </c>
      <c r="B92" s="3" t="str">
        <f t="shared" si="10"/>
        <v>I</v>
      </c>
      <c r="C92" s="24">
        <f t="shared" si="11"/>
        <v>54018.3439</v>
      </c>
      <c r="D92" s="32" t="e">
        <f t="shared" si="12"/>
        <v>#NAME?</v>
      </c>
      <c r="E92" s="124">
        <f>VLOOKUP(C92,'Active 1'!C$21:E$913,3,FALSE)</f>
        <v>40497.162901094438</v>
      </c>
      <c r="G92" s="32">
        <v>40497</v>
      </c>
      <c r="H92" s="32">
        <v>-2.6100000000000002E-2</v>
      </c>
      <c r="I92" s="32">
        <v>54018.3439</v>
      </c>
      <c r="J92" s="32" t="s">
        <v>239</v>
      </c>
      <c r="K92" s="32" t="e">
        <f>-Ir</f>
        <v>#NAME?</v>
      </c>
      <c r="L92" s="32" t="s">
        <v>681</v>
      </c>
      <c r="N92" s="32" t="s">
        <v>713</v>
      </c>
    </row>
    <row r="93" spans="1:14">
      <c r="A93" s="24" t="str">
        <f t="shared" si="9"/>
        <v>Agerer Franz</v>
      </c>
      <c r="B93" s="3" t="str">
        <f t="shared" si="10"/>
        <v>II</v>
      </c>
      <c r="C93" s="24">
        <f t="shared" si="11"/>
        <v>54018.538699999997</v>
      </c>
      <c r="D93" s="32" t="e">
        <f t="shared" si="12"/>
        <v>#NAME?</v>
      </c>
      <c r="E93" s="124">
        <f>VLOOKUP(C93,'Active 1'!C$21:E$913,3,FALSE)</f>
        <v>40497.663500606031</v>
      </c>
      <c r="G93" s="32">
        <v>40497</v>
      </c>
      <c r="H93" s="32">
        <v>-2.63E-2</v>
      </c>
      <c r="I93" s="32">
        <v>54018.538699999997</v>
      </c>
      <c r="J93" s="32" t="s">
        <v>669</v>
      </c>
      <c r="K93" s="32" t="e">
        <f>-Ir</f>
        <v>#NAME?</v>
      </c>
      <c r="L93" s="32" t="s">
        <v>681</v>
      </c>
      <c r="N93" s="32" t="s">
        <v>713</v>
      </c>
    </row>
    <row r="94" spans="1:14">
      <c r="A94" s="24" t="str">
        <f t="shared" si="9"/>
        <v>Raetz Manfred</v>
      </c>
      <c r="B94" s="3" t="str">
        <f t="shared" si="10"/>
        <v>I</v>
      </c>
      <c r="C94" s="24">
        <f t="shared" si="11"/>
        <v>54307.474300000002</v>
      </c>
      <c r="D94" s="32" t="str">
        <f t="shared" si="12"/>
        <v>ccd</v>
      </c>
      <c r="E94" s="124">
        <f>VLOOKUP(C94,'Active 1'!C$21:E$913,3,FALSE)</f>
        <v>41240.173871470623</v>
      </c>
      <c r="G94" s="32">
        <v>41240</v>
      </c>
      <c r="H94" s="32">
        <v>-2.3E-2</v>
      </c>
      <c r="I94" s="32">
        <v>54307.474300000002</v>
      </c>
      <c r="J94" s="32" t="s">
        <v>239</v>
      </c>
      <c r="K94" s="32" t="s">
        <v>682</v>
      </c>
      <c r="L94" s="32" t="s">
        <v>693</v>
      </c>
      <c r="N94" s="32" t="s">
        <v>714</v>
      </c>
    </row>
    <row r="95" spans="1:14">
      <c r="A95" s="24" t="str">
        <f t="shared" si="9"/>
        <v>Dvorak S</v>
      </c>
      <c r="B95" s="3" t="str">
        <f t="shared" si="10"/>
        <v>I</v>
      </c>
      <c r="C95" s="24">
        <f t="shared" si="11"/>
        <v>54440.558400000002</v>
      </c>
      <c r="D95" s="32" t="str">
        <f t="shared" si="12"/>
        <v>V</v>
      </c>
      <c r="E95" s="124">
        <f>VLOOKUP(C95,'Active 1'!C$21:E$913,3,FALSE)</f>
        <v>41582.175080207715</v>
      </c>
      <c r="G95" s="32">
        <v>41582</v>
      </c>
      <c r="H95" s="32">
        <v>-2.3E-2</v>
      </c>
      <c r="I95" s="32">
        <v>54440.558400000002</v>
      </c>
      <c r="J95" s="32" t="s">
        <v>239</v>
      </c>
      <c r="K95" s="32" t="s">
        <v>121</v>
      </c>
      <c r="L95" s="32" t="s">
        <v>716</v>
      </c>
      <c r="N95" s="32" t="s">
        <v>717</v>
      </c>
    </row>
    <row r="96" spans="1:14">
      <c r="A96" s="24" t="str">
        <f t="shared" si="9"/>
        <v>Agerer Franz</v>
      </c>
      <c r="B96" s="3" t="str">
        <f t="shared" si="10"/>
        <v>I</v>
      </c>
      <c r="C96" s="24">
        <f t="shared" si="11"/>
        <v>55051.506300000001</v>
      </c>
      <c r="D96" s="32" t="e">
        <f t="shared" si="12"/>
        <v>#NAME?</v>
      </c>
      <c r="E96" s="124">
        <f>VLOOKUP(C96,'Active 1'!C$21:E$913,3,FALSE)</f>
        <v>43152.196745270558</v>
      </c>
      <c r="G96" s="32">
        <v>43152</v>
      </c>
      <c r="H96" s="32">
        <v>-1.6899999999999998E-2</v>
      </c>
      <c r="I96" s="32">
        <v>55051.506300000001</v>
      </c>
      <c r="J96" s="32" t="s">
        <v>239</v>
      </c>
      <c r="K96" s="32" t="e">
        <f>-Ir</f>
        <v>#NAME?</v>
      </c>
      <c r="L96" s="32" t="s">
        <v>681</v>
      </c>
      <c r="N96" s="32" t="s">
        <v>718</v>
      </c>
    </row>
    <row r="97" spans="1:14">
      <c r="A97" s="24" t="str">
        <f t="shared" si="9"/>
        <v>Agerer Franz</v>
      </c>
      <c r="B97" s="3" t="str">
        <f t="shared" si="10"/>
        <v>II</v>
      </c>
      <c r="C97" s="24">
        <f t="shared" si="11"/>
        <v>55068.4329</v>
      </c>
      <c r="D97" s="32" t="e">
        <f t="shared" si="12"/>
        <v>#NAME?</v>
      </c>
      <c r="E97" s="124">
        <f>VLOOKUP(C97,'Active 1'!C$21:E$913,3,FALSE)</f>
        <v>43195.69493671348</v>
      </c>
      <c r="G97" s="32">
        <v>43195</v>
      </c>
      <c r="H97" s="32">
        <v>-1.8100000000000002E-2</v>
      </c>
      <c r="I97" s="32">
        <v>55068.4329</v>
      </c>
      <c r="J97" s="32" t="s">
        <v>669</v>
      </c>
      <c r="K97" s="32" t="e">
        <f>-Ir</f>
        <v>#NAME?</v>
      </c>
      <c r="L97" s="32" t="s">
        <v>681</v>
      </c>
      <c r="N97" s="32" t="s">
        <v>718</v>
      </c>
    </row>
    <row r="98" spans="1:14">
      <c r="A98" s="24" t="str">
        <f t="shared" si="9"/>
        <v>Agerer Franz</v>
      </c>
      <c r="B98" s="3" t="str">
        <f t="shared" si="10"/>
        <v>II</v>
      </c>
      <c r="C98" s="24">
        <f t="shared" si="11"/>
        <v>55754.485699999997</v>
      </c>
      <c r="D98" s="32" t="e">
        <f t="shared" si="12"/>
        <v>#NAME?</v>
      </c>
      <c r="E98" s="124">
        <f>VLOOKUP(C98,'Active 1'!C$21:E$913,3,FALSE)</f>
        <v>44958.722126719411</v>
      </c>
      <c r="G98" s="32">
        <v>44958</v>
      </c>
      <c r="H98" s="32">
        <v>-1.01E-2</v>
      </c>
      <c r="I98" s="32">
        <v>55754.485699999997</v>
      </c>
      <c r="J98" s="32" t="s">
        <v>669</v>
      </c>
      <c r="K98" s="32" t="e">
        <f>-Ir</f>
        <v>#NAME?</v>
      </c>
      <c r="L98" s="32" t="s">
        <v>681</v>
      </c>
      <c r="N98" s="32" t="s">
        <v>719</v>
      </c>
    </row>
    <row r="99" spans="1:14">
      <c r="A99" s="24" t="str">
        <f t="shared" si="9"/>
        <v>Diethelm Roger</v>
      </c>
      <c r="B99" s="3" t="str">
        <f t="shared" si="10"/>
        <v>II</v>
      </c>
      <c r="C99" s="24">
        <f t="shared" si="11"/>
        <v>56227.679400000001</v>
      </c>
      <c r="D99" s="32" t="str">
        <f t="shared" si="12"/>
        <v>V</v>
      </c>
      <c r="E99" s="124">
        <f>VLOOKUP(C99,'Active 1'!C$21:E$913,3,FALSE)</f>
        <v>46174.741300811431</v>
      </c>
      <c r="G99" s="32">
        <v>46174</v>
      </c>
      <c r="H99" s="32">
        <v>-4.4999999999999997E-3</v>
      </c>
      <c r="I99" s="32">
        <v>56227.679400000001</v>
      </c>
      <c r="J99" s="32" t="s">
        <v>669</v>
      </c>
      <c r="K99" s="32" t="s">
        <v>121</v>
      </c>
      <c r="L99" s="32" t="s">
        <v>684</v>
      </c>
      <c r="N99" s="32" t="s">
        <v>721</v>
      </c>
    </row>
    <row r="100" spans="1:14">
      <c r="A100" s="24" t="str">
        <f t="shared" si="9"/>
        <v>Paschke Anton</v>
      </c>
      <c r="B100" s="3" t="str">
        <f t="shared" si="10"/>
        <v>II</v>
      </c>
      <c r="C100" s="24">
        <f t="shared" si="11"/>
        <v>51325.711000000003</v>
      </c>
      <c r="D100" s="32" t="str">
        <f t="shared" si="12"/>
        <v>ccd</v>
      </c>
      <c r="E100" s="124">
        <f>VLOOKUP(C100,'Active 1'!C$21:E$913,3,FALSE)</f>
        <v>33577.60071083076</v>
      </c>
      <c r="G100" s="32">
        <v>33577</v>
      </c>
      <c r="H100" s="32">
        <v>-4.0500000000000001E-2</v>
      </c>
      <c r="I100" s="32">
        <v>51325.711000000003</v>
      </c>
      <c r="J100" s="32" t="s">
        <v>669</v>
      </c>
      <c r="K100" s="32" t="s">
        <v>682</v>
      </c>
      <c r="L100" s="32" t="s">
        <v>688</v>
      </c>
      <c r="N100" s="32" t="s">
        <v>689</v>
      </c>
    </row>
    <row r="101" spans="1:14">
      <c r="A101" s="24" t="str">
        <f t="shared" si="9"/>
        <v>Poddany Stanisla</v>
      </c>
      <c r="B101" s="3" t="str">
        <f t="shared" si="10"/>
        <v>II</v>
      </c>
      <c r="C101" s="24">
        <f t="shared" si="11"/>
        <v>54647.3851</v>
      </c>
      <c r="D101" s="32" t="str">
        <f t="shared" si="12"/>
        <v>R</v>
      </c>
      <c r="E101" s="124" t="e">
        <f>VLOOKUP(C101,'Active 1'!C$21:E$913,3,FALSE)</f>
        <v>#N/A</v>
      </c>
      <c r="G101" s="32">
        <v>42113</v>
      </c>
      <c r="H101" s="32">
        <v>-2.1999999999999999E-2</v>
      </c>
      <c r="I101" s="32">
        <v>54647.3851</v>
      </c>
      <c r="J101" s="32" t="s">
        <v>669</v>
      </c>
      <c r="K101" s="32" t="s">
        <v>168</v>
      </c>
      <c r="L101" s="32" t="s">
        <v>722</v>
      </c>
      <c r="M101" s="32" t="s">
        <v>723</v>
      </c>
    </row>
    <row r="102" spans="1:14">
      <c r="A102" s="24" t="str">
        <f t="shared" si="9"/>
        <v>Smelcer L</v>
      </c>
      <c r="B102" s="3" t="str">
        <f t="shared" si="10"/>
        <v>I</v>
      </c>
      <c r="C102" s="24">
        <f t="shared" si="11"/>
        <v>55164.355900000002</v>
      </c>
      <c r="D102" s="32" t="str">
        <f t="shared" si="12"/>
        <v>R</v>
      </c>
      <c r="E102" s="124" t="e">
        <f>VLOOKUP(C102,'Active 1'!C$21:E$913,3,FALSE)</f>
        <v>#N/A</v>
      </c>
      <c r="G102" s="32">
        <v>43442</v>
      </c>
      <c r="H102" s="32">
        <v>-1.6500000000000001E-2</v>
      </c>
      <c r="I102" s="32">
        <v>55164.355900000002</v>
      </c>
      <c r="J102" s="32" t="s">
        <v>239</v>
      </c>
      <c r="K102" s="32" t="s">
        <v>168</v>
      </c>
      <c r="L102" s="32" t="s">
        <v>724</v>
      </c>
      <c r="N102" s="32" t="s">
        <v>725</v>
      </c>
    </row>
    <row r="103" spans="1:14">
      <c r="A103" s="24" t="str">
        <f t="shared" si="9"/>
        <v>Smelcer L</v>
      </c>
      <c r="B103" s="3" t="str">
        <f t="shared" si="10"/>
        <v>I</v>
      </c>
      <c r="C103" s="24">
        <f t="shared" si="11"/>
        <v>55164.355900000002</v>
      </c>
      <c r="D103" s="32" t="str">
        <f t="shared" si="12"/>
        <v>I</v>
      </c>
      <c r="E103" s="124" t="e">
        <f>VLOOKUP(C103,'Active 1'!C$21:E$913,3,FALSE)</f>
        <v>#N/A</v>
      </c>
      <c r="G103" s="32">
        <v>43442</v>
      </c>
      <c r="H103" s="32">
        <v>-1.6500000000000001E-2</v>
      </c>
      <c r="I103" s="32">
        <v>55164.355900000002</v>
      </c>
      <c r="J103" s="32" t="s">
        <v>239</v>
      </c>
      <c r="K103" s="32" t="s">
        <v>101</v>
      </c>
      <c r="L103" s="32" t="s">
        <v>724</v>
      </c>
      <c r="N103" s="32" t="s">
        <v>725</v>
      </c>
    </row>
    <row r="104" spans="1:14">
      <c r="A104" s="24" t="str">
        <f t="shared" si="9"/>
        <v>Smelcer L</v>
      </c>
      <c r="B104" s="3" t="str">
        <f t="shared" si="10"/>
        <v>II</v>
      </c>
      <c r="C104" s="24">
        <f t="shared" si="11"/>
        <v>55473.525399999999</v>
      </c>
      <c r="D104" s="32" t="str">
        <f t="shared" si="12"/>
        <v>I</v>
      </c>
      <c r="E104" s="124" t="e">
        <f>VLOOKUP(C104,'Active 1'!C$21:E$913,3,FALSE)</f>
        <v>#N/A</v>
      </c>
      <c r="G104" s="32">
        <v>44236</v>
      </c>
      <c r="H104" s="32">
        <v>-1.5100000000000001E-2</v>
      </c>
      <c r="I104" s="32">
        <v>55473.525399999999</v>
      </c>
      <c r="J104" s="32" t="s">
        <v>669</v>
      </c>
      <c r="K104" s="32" t="s">
        <v>101</v>
      </c>
      <c r="L104" s="32" t="s">
        <v>724</v>
      </c>
      <c r="N104" s="32" t="s">
        <v>725</v>
      </c>
    </row>
    <row r="105" spans="1:14">
      <c r="A105" s="24" t="str">
        <f t="shared" si="9"/>
        <v>Smelcer L</v>
      </c>
      <c r="B105" s="3" t="str">
        <f t="shared" si="10"/>
        <v>II</v>
      </c>
      <c r="C105" s="24">
        <f t="shared" si="11"/>
        <v>55473.527499999997</v>
      </c>
      <c r="D105" s="32" t="str">
        <f t="shared" si="12"/>
        <v>R</v>
      </c>
      <c r="E105" s="124" t="e">
        <f>VLOOKUP(C105,'Active 1'!C$21:E$913,3,FALSE)</f>
        <v>#N/A</v>
      </c>
      <c r="G105" s="32">
        <v>44236</v>
      </c>
      <c r="H105" s="32">
        <v>-1.2999999999999999E-2</v>
      </c>
      <c r="I105" s="32">
        <v>55473.527499999997</v>
      </c>
      <c r="J105" s="32" t="s">
        <v>669</v>
      </c>
      <c r="K105" s="32" t="s">
        <v>168</v>
      </c>
      <c r="L105" s="32" t="s">
        <v>724</v>
      </c>
      <c r="N105" s="32" t="s">
        <v>725</v>
      </c>
    </row>
    <row r="106" spans="1:14">
      <c r="A106" s="24" t="str">
        <f t="shared" si="9"/>
        <v>Smelcer L.</v>
      </c>
      <c r="B106" s="3" t="str">
        <f t="shared" si="10"/>
        <v>II</v>
      </c>
      <c r="C106" s="24">
        <f t="shared" si="11"/>
        <v>55809.3537</v>
      </c>
      <c r="D106" s="32" t="str">
        <f t="shared" si="12"/>
        <v>ccd</v>
      </c>
      <c r="E106" s="124" t="e">
        <f>VLOOKUP(C106,'Active 1'!C$21:E$913,3,FALSE)</f>
        <v>#N/A</v>
      </c>
      <c r="G106" s="32">
        <v>45099</v>
      </c>
      <c r="H106" s="32">
        <v>-1.0200000000000001E-2</v>
      </c>
      <c r="I106" s="32">
        <v>55809.3537</v>
      </c>
      <c r="J106" s="32" t="s">
        <v>669</v>
      </c>
      <c r="K106" s="32" t="s">
        <v>682</v>
      </c>
      <c r="L106" s="32" t="s">
        <v>726</v>
      </c>
      <c r="N106" s="32" t="s">
        <v>727</v>
      </c>
    </row>
    <row r="107" spans="1:14">
      <c r="A107" s="24" t="str">
        <f t="shared" ref="A107:A122" si="13">L107</f>
        <v>Smelcer L.</v>
      </c>
      <c r="B107" s="3" t="str">
        <f t="shared" ref="B107:B122" si="14">IF(J107="s","II","I")</f>
        <v>I</v>
      </c>
      <c r="C107" s="24">
        <f t="shared" ref="C107:C122" si="15">I107</f>
        <v>55956.255899999996</v>
      </c>
      <c r="D107" s="32" t="str">
        <f t="shared" ref="D107:D122" si="16">K107</f>
        <v>ccd</v>
      </c>
      <c r="E107" s="124" t="e">
        <f>VLOOKUP(C107,'Active 1'!C$21:E$913,3,FALSE)</f>
        <v>#N/A</v>
      </c>
      <c r="G107" s="32">
        <v>45477</v>
      </c>
      <c r="H107" s="32">
        <v>-5.8999999999999999E-3</v>
      </c>
      <c r="I107" s="32">
        <v>55956.255899999996</v>
      </c>
      <c r="J107" s="32" t="s">
        <v>239</v>
      </c>
      <c r="K107" s="32" t="s">
        <v>682</v>
      </c>
      <c r="L107" s="32" t="s">
        <v>726</v>
      </c>
      <c r="N107" s="32" t="s">
        <v>728</v>
      </c>
    </row>
    <row r="108" spans="1:14">
      <c r="A108" s="24" t="str">
        <f t="shared" si="13"/>
        <v>Smelcer L.</v>
      </c>
      <c r="B108" s="3" t="str">
        <f t="shared" si="14"/>
        <v>II</v>
      </c>
      <c r="C108" s="24">
        <f t="shared" si="15"/>
        <v>56507.469899999996</v>
      </c>
      <c r="D108" s="32" t="str">
        <f t="shared" si="16"/>
        <v>I</v>
      </c>
      <c r="E108" s="124" t="e">
        <f>VLOOKUP(C108,'Active 1'!C$21:E$913,3,FALSE)</f>
        <v>#N/A</v>
      </c>
      <c r="G108" s="32">
        <v>46893</v>
      </c>
      <c r="H108" s="32">
        <v>-2E-3</v>
      </c>
      <c r="I108" s="32">
        <v>56507.469899999996</v>
      </c>
      <c r="J108" s="32" t="s">
        <v>669</v>
      </c>
      <c r="K108" s="32" t="s">
        <v>101</v>
      </c>
      <c r="L108" s="32" t="s">
        <v>726</v>
      </c>
      <c r="N108" s="32" t="s">
        <v>729</v>
      </c>
    </row>
    <row r="109" spans="1:14">
      <c r="A109" s="24" t="str">
        <f t="shared" si="13"/>
        <v>Smelcer L.</v>
      </c>
      <c r="B109" s="3" t="str">
        <f t="shared" si="14"/>
        <v>II</v>
      </c>
      <c r="C109" s="24">
        <f t="shared" si="15"/>
        <v>56507.47</v>
      </c>
      <c r="D109" s="32" t="str">
        <f t="shared" si="16"/>
        <v>V</v>
      </c>
      <c r="E109" s="124" t="e">
        <f>VLOOKUP(C109,'Active 1'!C$21:E$913,3,FALSE)</f>
        <v>#N/A</v>
      </c>
      <c r="G109" s="32">
        <v>46893</v>
      </c>
      <c r="H109" s="32">
        <v>-1.8E-3</v>
      </c>
      <c r="I109" s="32">
        <v>56507.47</v>
      </c>
      <c r="J109" s="32" t="s">
        <v>669</v>
      </c>
      <c r="K109" s="32" t="s">
        <v>121</v>
      </c>
      <c r="L109" s="32" t="s">
        <v>726</v>
      </c>
      <c r="N109" s="32" t="s">
        <v>729</v>
      </c>
    </row>
    <row r="110" spans="1:14">
      <c r="A110" s="24" t="str">
        <f t="shared" si="13"/>
        <v>Smelcer L.</v>
      </c>
      <c r="B110" s="3" t="str">
        <f t="shared" si="14"/>
        <v>II</v>
      </c>
      <c r="C110" s="24">
        <f t="shared" si="15"/>
        <v>56507.4715</v>
      </c>
      <c r="D110" s="32" t="str">
        <f t="shared" si="16"/>
        <v>R</v>
      </c>
      <c r="E110" s="124" t="e">
        <f>VLOOKUP(C110,'Active 1'!C$21:E$913,3,FALSE)</f>
        <v>#N/A</v>
      </c>
      <c r="G110" s="32">
        <v>46893</v>
      </c>
      <c r="H110" s="32">
        <v>-2.9999999999999997E-4</v>
      </c>
      <c r="I110" s="32">
        <v>56507.4715</v>
      </c>
      <c r="J110" s="32" t="s">
        <v>669</v>
      </c>
      <c r="K110" s="32" t="s">
        <v>168</v>
      </c>
      <c r="L110" s="32" t="s">
        <v>726</v>
      </c>
      <c r="N110" s="32" t="s">
        <v>729</v>
      </c>
    </row>
    <row r="111" spans="1:14">
      <c r="A111" s="24" t="str">
        <f t="shared" si="13"/>
        <v>Smelcer L.</v>
      </c>
      <c r="B111" s="3" t="str">
        <f t="shared" si="14"/>
        <v>I</v>
      </c>
      <c r="C111" s="24">
        <f t="shared" si="15"/>
        <v>56510.389600000002</v>
      </c>
      <c r="D111" s="32" t="str">
        <f t="shared" si="16"/>
        <v>V</v>
      </c>
      <c r="E111" s="124" t="e">
        <f>VLOOKUP(C111,'Active 1'!C$21:E$913,3,FALSE)</f>
        <v>#N/A</v>
      </c>
      <c r="G111" s="32">
        <v>46901</v>
      </c>
      <c r="H111" s="32">
        <v>-2.9999999999999997E-4</v>
      </c>
      <c r="I111" s="32">
        <v>56510.389600000002</v>
      </c>
      <c r="J111" s="32" t="s">
        <v>239</v>
      </c>
      <c r="K111" s="32" t="s">
        <v>121</v>
      </c>
      <c r="L111" s="32" t="s">
        <v>726</v>
      </c>
      <c r="N111" s="32" t="s">
        <v>729</v>
      </c>
    </row>
    <row r="112" spans="1:14">
      <c r="A112" s="24" t="str">
        <f t="shared" si="13"/>
        <v>Smelcer L.</v>
      </c>
      <c r="B112" s="3" t="str">
        <f t="shared" si="14"/>
        <v>I</v>
      </c>
      <c r="C112" s="24">
        <f t="shared" si="15"/>
        <v>56510.390099999997</v>
      </c>
      <c r="D112" s="32" t="str">
        <f t="shared" si="16"/>
        <v>R</v>
      </c>
      <c r="E112" s="124" t="e">
        <f>VLOOKUP(C112,'Active 1'!C$21:E$913,3,FALSE)</f>
        <v>#N/A</v>
      </c>
      <c r="G112" s="32">
        <v>46901</v>
      </c>
      <c r="H112" s="32">
        <v>1E-4</v>
      </c>
      <c r="I112" s="32">
        <v>56510.390099999997</v>
      </c>
      <c r="J112" s="32" t="s">
        <v>239</v>
      </c>
      <c r="K112" s="32" t="s">
        <v>168</v>
      </c>
      <c r="L112" s="32" t="s">
        <v>726</v>
      </c>
      <c r="N112" s="32" t="s">
        <v>729</v>
      </c>
    </row>
    <row r="113" spans="1:14">
      <c r="A113" s="24" t="str">
        <f t="shared" si="13"/>
        <v>Smelcer L.</v>
      </c>
      <c r="B113" s="3" t="str">
        <f t="shared" si="14"/>
        <v>I</v>
      </c>
      <c r="C113" s="24">
        <f t="shared" si="15"/>
        <v>56510.390099999997</v>
      </c>
      <c r="D113" s="32" t="str">
        <f t="shared" si="16"/>
        <v>I</v>
      </c>
      <c r="E113" s="124" t="e">
        <f>VLOOKUP(C113,'Active 1'!C$21:E$913,3,FALSE)</f>
        <v>#N/A</v>
      </c>
      <c r="G113" s="32">
        <v>46901</v>
      </c>
      <c r="H113" s="32">
        <v>2.0000000000000001E-4</v>
      </c>
      <c r="I113" s="32">
        <v>56510.390099999997</v>
      </c>
      <c r="J113" s="32" t="s">
        <v>239</v>
      </c>
      <c r="K113" s="32" t="s">
        <v>101</v>
      </c>
      <c r="L113" s="32" t="s">
        <v>726</v>
      </c>
      <c r="N113" s="32" t="s">
        <v>729</v>
      </c>
    </row>
    <row r="114" spans="1:14">
      <c r="A114" s="24" t="str">
        <f t="shared" si="13"/>
        <v>Smelcer L.</v>
      </c>
      <c r="B114" s="3" t="str">
        <f t="shared" si="14"/>
        <v>I</v>
      </c>
      <c r="C114" s="24">
        <f t="shared" si="15"/>
        <v>56512.334900000002</v>
      </c>
      <c r="D114" s="32" t="str">
        <f t="shared" si="16"/>
        <v>V</v>
      </c>
      <c r="E114" s="124" t="e">
        <f>VLOOKUP(C114,'Active 1'!C$21:E$913,3,FALSE)</f>
        <v>#N/A</v>
      </c>
      <c r="G114" s="32">
        <v>46906</v>
      </c>
      <c r="H114" s="32">
        <v>-6.9999999999999999E-4</v>
      </c>
      <c r="I114" s="32">
        <v>56512.334900000002</v>
      </c>
      <c r="J114" s="32" t="s">
        <v>239</v>
      </c>
      <c r="K114" s="32" t="s">
        <v>121</v>
      </c>
      <c r="L114" s="32" t="s">
        <v>726</v>
      </c>
      <c r="N114" s="32" t="s">
        <v>730</v>
      </c>
    </row>
    <row r="115" spans="1:14">
      <c r="A115" s="24" t="str">
        <f t="shared" si="13"/>
        <v>Smelcer L.</v>
      </c>
      <c r="B115" s="3" t="str">
        <f t="shared" si="14"/>
        <v>I</v>
      </c>
      <c r="C115" s="24">
        <f t="shared" si="15"/>
        <v>56512.335700000003</v>
      </c>
      <c r="D115" s="32" t="str">
        <f t="shared" si="16"/>
        <v>R</v>
      </c>
      <c r="E115" s="124" t="e">
        <f>VLOOKUP(C115,'Active 1'!C$21:E$913,3,FALSE)</f>
        <v>#N/A</v>
      </c>
      <c r="G115" s="32">
        <v>46906</v>
      </c>
      <c r="H115" s="32">
        <v>1E-4</v>
      </c>
      <c r="I115" s="32">
        <v>56512.335700000003</v>
      </c>
      <c r="J115" s="32" t="s">
        <v>239</v>
      </c>
      <c r="K115" s="32" t="s">
        <v>168</v>
      </c>
      <c r="L115" s="32" t="s">
        <v>726</v>
      </c>
      <c r="N115" s="32" t="s">
        <v>729</v>
      </c>
    </row>
    <row r="116" spans="1:14">
      <c r="A116" s="24" t="str">
        <f t="shared" si="13"/>
        <v>Smelcer L.</v>
      </c>
      <c r="B116" s="3" t="str">
        <f t="shared" si="14"/>
        <v>I</v>
      </c>
      <c r="C116" s="24">
        <f t="shared" si="15"/>
        <v>56522.452599999997</v>
      </c>
      <c r="D116" s="32" t="str">
        <f t="shared" si="16"/>
        <v>R</v>
      </c>
      <c r="E116" s="124" t="e">
        <f>VLOOKUP(C116,'Active 1'!C$21:E$913,3,FALSE)</f>
        <v>#N/A</v>
      </c>
      <c r="G116" s="32">
        <v>46932</v>
      </c>
      <c r="H116" s="32">
        <v>-5.0000000000000001E-4</v>
      </c>
      <c r="I116" s="32">
        <v>56522.452599999997</v>
      </c>
      <c r="J116" s="32" t="s">
        <v>239</v>
      </c>
      <c r="K116" s="32" t="s">
        <v>168</v>
      </c>
      <c r="L116" s="32" t="s">
        <v>726</v>
      </c>
      <c r="N116" s="32" t="s">
        <v>729</v>
      </c>
    </row>
    <row r="117" spans="1:14">
      <c r="A117" s="24" t="str">
        <f t="shared" si="13"/>
        <v>Smelcer L.</v>
      </c>
      <c r="B117" s="3" t="str">
        <f t="shared" si="14"/>
        <v>I</v>
      </c>
      <c r="C117" s="24">
        <f t="shared" si="15"/>
        <v>56522.452700000002</v>
      </c>
      <c r="D117" s="32" t="str">
        <f t="shared" si="16"/>
        <v>V</v>
      </c>
      <c r="E117" s="124" t="e">
        <f>VLOOKUP(C117,'Active 1'!C$21:E$913,3,FALSE)</f>
        <v>#N/A</v>
      </c>
      <c r="G117" s="32">
        <v>46932</v>
      </c>
      <c r="H117" s="32">
        <v>-5.0000000000000001E-4</v>
      </c>
      <c r="I117" s="32">
        <v>56522.452700000002</v>
      </c>
      <c r="J117" s="32" t="s">
        <v>239</v>
      </c>
      <c r="K117" s="32" t="s">
        <v>121</v>
      </c>
      <c r="L117" s="32" t="s">
        <v>726</v>
      </c>
      <c r="N117" s="32" t="s">
        <v>729</v>
      </c>
    </row>
    <row r="118" spans="1:14">
      <c r="A118" s="24" t="str">
        <f t="shared" si="13"/>
        <v>Smelcer L.</v>
      </c>
      <c r="B118" s="3" t="str">
        <f t="shared" si="14"/>
        <v>I</v>
      </c>
      <c r="C118" s="24">
        <f t="shared" si="15"/>
        <v>56522.452899999997</v>
      </c>
      <c r="D118" s="32" t="str">
        <f t="shared" si="16"/>
        <v>I</v>
      </c>
      <c r="E118" s="124" t="e">
        <f>VLOOKUP(C118,'Active 1'!C$21:E$913,3,FALSE)</f>
        <v>#N/A</v>
      </c>
      <c r="G118" s="32">
        <v>46932</v>
      </c>
      <c r="H118" s="32">
        <v>-2.9999999999999997E-4</v>
      </c>
      <c r="I118" s="32">
        <v>56522.452899999997</v>
      </c>
      <c r="J118" s="32" t="s">
        <v>239</v>
      </c>
      <c r="K118" s="32" t="s">
        <v>101</v>
      </c>
      <c r="L118" s="32" t="s">
        <v>726</v>
      </c>
      <c r="N118" s="32" t="s">
        <v>729</v>
      </c>
    </row>
    <row r="119" spans="1:14">
      <c r="A119" s="24" t="str">
        <f t="shared" si="13"/>
        <v>Smelcer L.</v>
      </c>
      <c r="B119" s="3" t="str">
        <f t="shared" si="14"/>
        <v>II</v>
      </c>
      <c r="C119" s="24">
        <f t="shared" si="15"/>
        <v>56523.423999999999</v>
      </c>
      <c r="D119" s="32" t="str">
        <f t="shared" si="16"/>
        <v>R</v>
      </c>
      <c r="E119" s="124" t="e">
        <f>VLOOKUP(C119,'Active 1'!C$21:E$913,3,FALSE)</f>
        <v>#N/A</v>
      </c>
      <c r="G119" s="32">
        <v>46934</v>
      </c>
      <c r="H119" s="32">
        <v>-2.3999999999999998E-3</v>
      </c>
      <c r="I119" s="32">
        <v>56523.423999999999</v>
      </c>
      <c r="J119" s="32" t="s">
        <v>669</v>
      </c>
      <c r="K119" s="32" t="s">
        <v>168</v>
      </c>
      <c r="L119" s="32" t="s">
        <v>726</v>
      </c>
      <c r="N119" s="32" t="s">
        <v>729</v>
      </c>
    </row>
    <row r="120" spans="1:14">
      <c r="A120" s="24" t="str">
        <f t="shared" si="13"/>
        <v>Smelcer L.</v>
      </c>
      <c r="B120" s="3" t="str">
        <f t="shared" si="14"/>
        <v>II</v>
      </c>
      <c r="C120" s="24">
        <f t="shared" si="15"/>
        <v>56523.424099999997</v>
      </c>
      <c r="D120" s="32" t="str">
        <f t="shared" si="16"/>
        <v>V</v>
      </c>
      <c r="E120" s="124" t="e">
        <f>VLOOKUP(C120,'Active 1'!C$21:E$913,3,FALSE)</f>
        <v>#N/A</v>
      </c>
      <c r="G120" s="32">
        <v>46934</v>
      </c>
      <c r="H120" s="32">
        <v>-2.3E-3</v>
      </c>
      <c r="I120" s="32">
        <v>56523.424099999997</v>
      </c>
      <c r="J120" s="32" t="s">
        <v>669</v>
      </c>
      <c r="K120" s="32" t="s">
        <v>121</v>
      </c>
      <c r="L120" s="32" t="s">
        <v>726</v>
      </c>
      <c r="N120" s="32" t="s">
        <v>729</v>
      </c>
    </row>
    <row r="121" spans="1:14">
      <c r="A121" s="24" t="str">
        <f t="shared" si="13"/>
        <v>Smelcer L.</v>
      </c>
      <c r="B121" s="3" t="str">
        <f t="shared" si="14"/>
        <v>II</v>
      </c>
      <c r="C121" s="24">
        <f t="shared" si="15"/>
        <v>56523.424800000001</v>
      </c>
      <c r="D121" s="32" t="str">
        <f t="shared" si="16"/>
        <v>I</v>
      </c>
      <c r="E121" s="124" t="e">
        <f>VLOOKUP(C121,'Active 1'!C$21:E$913,3,FALSE)</f>
        <v>#N/A</v>
      </c>
      <c r="G121" s="32">
        <v>46934</v>
      </c>
      <c r="H121" s="32">
        <v>-1.6000000000000001E-3</v>
      </c>
      <c r="I121" s="32">
        <v>56523.424800000001</v>
      </c>
      <c r="J121" s="32" t="s">
        <v>669</v>
      </c>
      <c r="K121" s="32" t="s">
        <v>101</v>
      </c>
      <c r="L121" s="32" t="s">
        <v>726</v>
      </c>
      <c r="N121" s="32" t="s">
        <v>729</v>
      </c>
    </row>
    <row r="122" spans="1:14">
      <c r="A122" s="24" t="str">
        <f t="shared" si="13"/>
        <v>Smelcer L.</v>
      </c>
      <c r="B122" s="3" t="str">
        <f t="shared" si="14"/>
        <v>II</v>
      </c>
      <c r="C122" s="24">
        <f t="shared" si="15"/>
        <v>56527.316099999996</v>
      </c>
      <c r="D122" s="32" t="str">
        <f t="shared" si="16"/>
        <v>R</v>
      </c>
      <c r="E122" s="124" t="e">
        <f>VLOOKUP(C122,'Active 1'!C$21:E$913,3,FALSE)</f>
        <v>#N/A</v>
      </c>
      <c r="G122" s="32">
        <v>46944</v>
      </c>
      <c r="H122" s="32">
        <v>-1.6000000000000001E-3</v>
      </c>
      <c r="I122" s="32">
        <v>56527.316099999996</v>
      </c>
      <c r="J122" s="32" t="s">
        <v>669</v>
      </c>
      <c r="K122" s="32" t="s">
        <v>168</v>
      </c>
      <c r="L122" s="32" t="s">
        <v>726</v>
      </c>
      <c r="N122" s="32" t="s">
        <v>729</v>
      </c>
    </row>
    <row r="123" spans="1:14">
      <c r="B123" s="3"/>
      <c r="C123" s="24"/>
    </row>
    <row r="124" spans="1:14">
      <c r="B124" s="3"/>
      <c r="C124" s="24"/>
    </row>
    <row r="125" spans="1:14">
      <c r="B125" s="3"/>
      <c r="C125" s="24"/>
    </row>
    <row r="126" spans="1:14">
      <c r="B126" s="3"/>
      <c r="C126" s="24"/>
    </row>
    <row r="127" spans="1:14">
      <c r="B127" s="3"/>
      <c r="C127" s="24"/>
    </row>
    <row r="128" spans="1:14">
      <c r="B128" s="3"/>
      <c r="C128" s="24"/>
    </row>
    <row r="129" spans="2:3">
      <c r="B129" s="3"/>
      <c r="C129" s="24"/>
    </row>
    <row r="130" spans="2:3">
      <c r="B130" s="3"/>
      <c r="C130" s="24"/>
    </row>
    <row r="131" spans="2:3">
      <c r="B131" s="3"/>
      <c r="C131" s="24"/>
    </row>
    <row r="132" spans="2:3">
      <c r="B132" s="3"/>
      <c r="C132" s="24"/>
    </row>
    <row r="133" spans="2:3">
      <c r="B133" s="3"/>
      <c r="C133" s="24"/>
    </row>
    <row r="134" spans="2:3">
      <c r="B134" s="3"/>
      <c r="C134" s="24"/>
    </row>
    <row r="135" spans="2:3">
      <c r="B135" s="3"/>
      <c r="C135" s="24"/>
    </row>
    <row r="136" spans="2:3">
      <c r="B136" s="3"/>
      <c r="C136" s="24"/>
    </row>
    <row r="137" spans="2:3">
      <c r="B137" s="3"/>
      <c r="C137" s="24"/>
    </row>
    <row r="138" spans="2:3">
      <c r="B138" s="3"/>
      <c r="C138" s="24"/>
    </row>
    <row r="139" spans="2:3">
      <c r="B139" s="3"/>
      <c r="C139" s="24"/>
    </row>
    <row r="140" spans="2:3">
      <c r="B140" s="3"/>
      <c r="C140" s="24"/>
    </row>
    <row r="141" spans="2:3">
      <c r="B141" s="3"/>
      <c r="C141" s="24"/>
    </row>
    <row r="142" spans="2:3">
      <c r="B142" s="3"/>
      <c r="C142" s="24"/>
    </row>
    <row r="143" spans="2:3">
      <c r="B143" s="3"/>
      <c r="C143" s="24"/>
    </row>
    <row r="144" spans="2:3">
      <c r="B144" s="3"/>
      <c r="C144" s="24"/>
    </row>
    <row r="145" spans="2:3">
      <c r="B145" s="3"/>
      <c r="C145" s="24"/>
    </row>
    <row r="146" spans="2:3">
      <c r="B146" s="3"/>
      <c r="C146" s="24"/>
    </row>
    <row r="147" spans="2:3">
      <c r="B147" s="3"/>
      <c r="C147" s="24"/>
    </row>
    <row r="148" spans="2:3">
      <c r="B148" s="3"/>
      <c r="C148" s="24"/>
    </row>
    <row r="149" spans="2:3">
      <c r="B149" s="3"/>
      <c r="C149" s="24"/>
    </row>
    <row r="150" spans="2:3">
      <c r="B150" s="3"/>
      <c r="C150" s="24"/>
    </row>
    <row r="151" spans="2:3">
      <c r="B151" s="3"/>
      <c r="C151" s="24"/>
    </row>
    <row r="152" spans="2:3">
      <c r="B152" s="3"/>
      <c r="C152" s="24"/>
    </row>
    <row r="153" spans="2:3">
      <c r="B153" s="3"/>
      <c r="C153" s="24"/>
    </row>
    <row r="154" spans="2:3">
      <c r="B154" s="3"/>
      <c r="C154" s="24"/>
    </row>
    <row r="155" spans="2:3">
      <c r="B155" s="3"/>
      <c r="C155" s="24"/>
    </row>
    <row r="156" spans="2:3">
      <c r="B156" s="3"/>
      <c r="C156" s="24"/>
    </row>
    <row r="157" spans="2:3">
      <c r="B157" s="3"/>
      <c r="C157" s="24"/>
    </row>
    <row r="158" spans="2:3">
      <c r="B158" s="3"/>
      <c r="C158" s="24"/>
    </row>
    <row r="159" spans="2:3">
      <c r="B159" s="3"/>
      <c r="C159" s="24"/>
    </row>
    <row r="160" spans="2:3">
      <c r="B160" s="3"/>
      <c r="C160" s="24"/>
    </row>
    <row r="161" spans="2:3">
      <c r="B161" s="3"/>
      <c r="C161" s="24"/>
    </row>
    <row r="162" spans="2:3">
      <c r="B162" s="3"/>
      <c r="C162" s="24"/>
    </row>
    <row r="163" spans="2:3">
      <c r="B163" s="3"/>
      <c r="C163" s="24"/>
    </row>
    <row r="164" spans="2:3">
      <c r="B164" s="3"/>
      <c r="C164" s="24"/>
    </row>
    <row r="165" spans="2:3">
      <c r="B165" s="3"/>
      <c r="C165" s="24"/>
    </row>
    <row r="166" spans="2:3">
      <c r="B166" s="3"/>
      <c r="C166" s="24"/>
    </row>
    <row r="167" spans="2:3">
      <c r="B167" s="3"/>
      <c r="C167" s="24"/>
    </row>
    <row r="168" spans="2:3">
      <c r="B168" s="3"/>
      <c r="C168" s="24"/>
    </row>
    <row r="169" spans="2:3">
      <c r="B169" s="3"/>
      <c r="C169" s="24"/>
    </row>
    <row r="170" spans="2:3">
      <c r="B170" s="3"/>
      <c r="C170" s="24"/>
    </row>
    <row r="171" spans="2:3">
      <c r="B171" s="3"/>
      <c r="C171" s="24"/>
    </row>
    <row r="172" spans="2:3">
      <c r="B172" s="3"/>
      <c r="C172" s="24"/>
    </row>
    <row r="173" spans="2:3">
      <c r="B173" s="3"/>
      <c r="C173" s="24"/>
    </row>
    <row r="174" spans="2:3">
      <c r="B174" s="3"/>
      <c r="C174" s="24"/>
    </row>
    <row r="175" spans="2:3">
      <c r="B175" s="3"/>
      <c r="C175" s="24"/>
    </row>
    <row r="176" spans="2:3">
      <c r="B176" s="3"/>
      <c r="C176" s="24"/>
    </row>
    <row r="177" spans="2:3">
      <c r="B177" s="3"/>
      <c r="C177" s="24"/>
    </row>
    <row r="178" spans="2:3">
      <c r="B178" s="3"/>
      <c r="C178" s="24"/>
    </row>
    <row r="179" spans="2:3">
      <c r="B179" s="3"/>
      <c r="C179" s="24"/>
    </row>
    <row r="180" spans="2:3">
      <c r="B180" s="3"/>
      <c r="C180" s="24"/>
    </row>
    <row r="181" spans="2:3">
      <c r="B181" s="3"/>
      <c r="C181" s="24"/>
    </row>
    <row r="182" spans="2:3">
      <c r="B182" s="3"/>
      <c r="C182" s="24"/>
    </row>
    <row r="183" spans="2:3">
      <c r="B183" s="3"/>
      <c r="C183" s="24"/>
    </row>
    <row r="184" spans="2:3">
      <c r="B184" s="3"/>
      <c r="C184" s="24"/>
    </row>
    <row r="185" spans="2:3">
      <c r="B185" s="3"/>
      <c r="C185" s="24"/>
    </row>
    <row r="186" spans="2:3">
      <c r="B186" s="3"/>
      <c r="C186" s="24"/>
    </row>
    <row r="187" spans="2:3">
      <c r="B187" s="3"/>
      <c r="C187" s="24"/>
    </row>
    <row r="188" spans="2:3">
      <c r="B188" s="3"/>
      <c r="C188" s="24"/>
    </row>
    <row r="189" spans="2:3">
      <c r="B189" s="3"/>
      <c r="C189" s="24"/>
    </row>
    <row r="190" spans="2:3">
      <c r="B190" s="3"/>
      <c r="C190" s="24"/>
    </row>
    <row r="191" spans="2:3">
      <c r="B191" s="3"/>
      <c r="C191" s="24"/>
    </row>
    <row r="192" spans="2:3">
      <c r="B192" s="3"/>
      <c r="C192" s="24"/>
    </row>
    <row r="193" spans="2:3">
      <c r="B193" s="3"/>
      <c r="C193" s="24"/>
    </row>
    <row r="194" spans="2:3">
      <c r="B194" s="3"/>
      <c r="C194" s="24"/>
    </row>
    <row r="195" spans="2:3">
      <c r="B195" s="3"/>
      <c r="C195" s="24"/>
    </row>
    <row r="196" spans="2:3">
      <c r="B196" s="3"/>
      <c r="C196" s="24"/>
    </row>
    <row r="197" spans="2:3">
      <c r="B197" s="3"/>
      <c r="C197" s="24"/>
    </row>
    <row r="198" spans="2:3">
      <c r="B198" s="3"/>
      <c r="C198" s="24"/>
    </row>
    <row r="199" spans="2:3">
      <c r="B199" s="3"/>
      <c r="C199" s="24"/>
    </row>
    <row r="200" spans="2:3">
      <c r="B200" s="3"/>
      <c r="C200" s="24"/>
    </row>
    <row r="201" spans="2:3">
      <c r="B201" s="3"/>
      <c r="C201" s="24"/>
    </row>
    <row r="202" spans="2:3">
      <c r="B202" s="3"/>
      <c r="C202" s="24"/>
    </row>
    <row r="203" spans="2:3">
      <c r="B203" s="3"/>
      <c r="C203" s="24"/>
    </row>
    <row r="204" spans="2:3">
      <c r="B204" s="3"/>
      <c r="C204" s="24"/>
    </row>
    <row r="205" spans="2:3">
      <c r="B205" s="3"/>
      <c r="C205" s="24"/>
    </row>
    <row r="206" spans="2:3">
      <c r="B206" s="3"/>
      <c r="C206" s="24"/>
    </row>
    <row r="207" spans="2:3">
      <c r="B207" s="3"/>
      <c r="C207" s="24"/>
    </row>
    <row r="208" spans="2:3">
      <c r="B208" s="3"/>
      <c r="C208" s="24"/>
    </row>
    <row r="209" spans="2:3">
      <c r="B209" s="3"/>
      <c r="C209" s="24"/>
    </row>
    <row r="210" spans="2:3">
      <c r="B210" s="3"/>
      <c r="C210" s="24"/>
    </row>
    <row r="211" spans="2:3">
      <c r="B211" s="3"/>
      <c r="C211" s="24"/>
    </row>
    <row r="212" spans="2:3">
      <c r="B212" s="3"/>
      <c r="C212" s="24"/>
    </row>
    <row r="213" spans="2:3">
      <c r="B213" s="3"/>
      <c r="C213" s="24"/>
    </row>
    <row r="214" spans="2:3">
      <c r="B214" s="3"/>
      <c r="C214" s="24"/>
    </row>
    <row r="215" spans="2:3">
      <c r="B215" s="3"/>
      <c r="C215" s="24"/>
    </row>
    <row r="216" spans="2:3">
      <c r="B216" s="3"/>
      <c r="C216" s="24"/>
    </row>
    <row r="217" spans="2:3">
      <c r="B217" s="3"/>
      <c r="C217" s="24"/>
    </row>
    <row r="218" spans="2:3">
      <c r="B218" s="3"/>
      <c r="C218" s="24"/>
    </row>
    <row r="219" spans="2:3">
      <c r="B219" s="3"/>
      <c r="C219" s="24"/>
    </row>
    <row r="220" spans="2:3">
      <c r="B220" s="3"/>
      <c r="C220" s="24"/>
    </row>
    <row r="221" spans="2:3">
      <c r="B221" s="3"/>
      <c r="C221" s="24"/>
    </row>
    <row r="222" spans="2:3">
      <c r="B222" s="3"/>
      <c r="C222" s="24"/>
    </row>
    <row r="223" spans="2:3">
      <c r="B223" s="3"/>
      <c r="C223" s="24"/>
    </row>
    <row r="224" spans="2:3">
      <c r="B224" s="3"/>
      <c r="C224" s="24"/>
    </row>
    <row r="225" spans="2:3">
      <c r="B225" s="3"/>
      <c r="C225" s="24"/>
    </row>
    <row r="226" spans="2:3">
      <c r="B226" s="3"/>
      <c r="C226" s="24"/>
    </row>
    <row r="227" spans="2:3">
      <c r="B227" s="3"/>
      <c r="C227" s="24"/>
    </row>
    <row r="228" spans="2:3">
      <c r="B228" s="3"/>
      <c r="C228" s="24"/>
    </row>
    <row r="229" spans="2:3">
      <c r="B229" s="3"/>
      <c r="C229" s="24"/>
    </row>
    <row r="230" spans="2:3">
      <c r="B230" s="3"/>
      <c r="C230" s="24"/>
    </row>
    <row r="231" spans="2:3">
      <c r="B231" s="3"/>
      <c r="C231" s="24"/>
    </row>
    <row r="232" spans="2:3">
      <c r="B232" s="3"/>
      <c r="C232" s="24"/>
    </row>
    <row r="233" spans="2:3">
      <c r="B233" s="3"/>
      <c r="C233" s="24"/>
    </row>
    <row r="234" spans="2:3">
      <c r="B234" s="3"/>
      <c r="C234" s="24"/>
    </row>
    <row r="235" spans="2:3">
      <c r="B235" s="3"/>
      <c r="C235" s="24"/>
    </row>
    <row r="236" spans="2:3">
      <c r="B236" s="3"/>
      <c r="C236" s="24"/>
    </row>
    <row r="237" spans="2:3">
      <c r="B237" s="3"/>
      <c r="C237" s="24"/>
    </row>
    <row r="238" spans="2:3">
      <c r="B238" s="3"/>
      <c r="C238" s="24"/>
    </row>
    <row r="239" spans="2:3">
      <c r="B239" s="3"/>
      <c r="C239" s="24"/>
    </row>
    <row r="240" spans="2:3">
      <c r="B240" s="3"/>
      <c r="C240" s="24"/>
    </row>
    <row r="241" spans="2:3">
      <c r="B241" s="3"/>
      <c r="C241" s="24"/>
    </row>
    <row r="242" spans="2:3">
      <c r="B242" s="3"/>
      <c r="C242" s="24"/>
    </row>
    <row r="243" spans="2:3">
      <c r="B243" s="3"/>
      <c r="C243" s="24"/>
    </row>
    <row r="244" spans="2:3">
      <c r="B244" s="3"/>
      <c r="C244" s="24"/>
    </row>
    <row r="245" spans="2:3">
      <c r="B245" s="3"/>
      <c r="C245" s="24"/>
    </row>
    <row r="246" spans="2:3">
      <c r="B246" s="3"/>
      <c r="C246" s="24"/>
    </row>
    <row r="247" spans="2:3">
      <c r="B247" s="3"/>
      <c r="C247" s="24"/>
    </row>
    <row r="248" spans="2:3">
      <c r="B248" s="3"/>
      <c r="C248" s="24"/>
    </row>
    <row r="249" spans="2:3">
      <c r="B249" s="3"/>
      <c r="C249" s="24"/>
    </row>
    <row r="250" spans="2:3">
      <c r="B250" s="3"/>
      <c r="C250" s="24"/>
    </row>
    <row r="251" spans="2:3">
      <c r="B251" s="3"/>
      <c r="C251" s="24"/>
    </row>
    <row r="252" spans="2:3">
      <c r="B252" s="3"/>
      <c r="C252" s="24"/>
    </row>
    <row r="253" spans="2:3">
      <c r="B253" s="3"/>
      <c r="C253" s="24"/>
    </row>
    <row r="254" spans="2:3">
      <c r="B254" s="3"/>
      <c r="C254" s="24"/>
    </row>
    <row r="255" spans="2:3">
      <c r="B255" s="3"/>
      <c r="C255" s="24"/>
    </row>
    <row r="256" spans="2:3">
      <c r="B256" s="3"/>
      <c r="C256" s="24"/>
    </row>
    <row r="257" spans="2:3">
      <c r="B257" s="3"/>
      <c r="C257" s="24"/>
    </row>
    <row r="258" spans="2:3">
      <c r="B258" s="3"/>
      <c r="C258" s="24"/>
    </row>
    <row r="259" spans="2:3">
      <c r="B259" s="3"/>
      <c r="C259" s="24"/>
    </row>
    <row r="260" spans="2:3">
      <c r="B260" s="3"/>
      <c r="C260" s="24"/>
    </row>
    <row r="261" spans="2:3">
      <c r="B261" s="3"/>
      <c r="C261" s="24"/>
    </row>
    <row r="262" spans="2:3">
      <c r="B262" s="3"/>
      <c r="C262" s="24"/>
    </row>
    <row r="263" spans="2:3">
      <c r="B263" s="3"/>
      <c r="C263" s="24"/>
    </row>
    <row r="264" spans="2:3">
      <c r="B264" s="3"/>
      <c r="C264" s="24"/>
    </row>
    <row r="265" spans="2:3">
      <c r="B265" s="3"/>
      <c r="C265" s="24"/>
    </row>
    <row r="266" spans="2:3">
      <c r="B266" s="3"/>
      <c r="C266" s="24"/>
    </row>
    <row r="267" spans="2:3">
      <c r="B267" s="3"/>
      <c r="C267" s="24"/>
    </row>
    <row r="268" spans="2:3">
      <c r="B268" s="3"/>
      <c r="C268" s="24"/>
    </row>
    <row r="269" spans="2:3">
      <c r="B269" s="3"/>
      <c r="C269" s="24"/>
    </row>
    <row r="270" spans="2:3">
      <c r="B270" s="3"/>
      <c r="C270" s="24"/>
    </row>
    <row r="271" spans="2:3">
      <c r="B271" s="3"/>
      <c r="C271" s="24"/>
    </row>
    <row r="272" spans="2:3">
      <c r="B272" s="3"/>
      <c r="C272" s="24"/>
    </row>
    <row r="273" spans="2:3">
      <c r="B273" s="3"/>
      <c r="C273" s="24"/>
    </row>
    <row r="274" spans="2:3">
      <c r="B274" s="3"/>
      <c r="C274" s="24"/>
    </row>
    <row r="275" spans="2:3">
      <c r="B275" s="3"/>
      <c r="C275" s="24"/>
    </row>
    <row r="276" spans="2:3">
      <c r="B276" s="3"/>
      <c r="C276" s="24"/>
    </row>
    <row r="277" spans="2:3">
      <c r="B277" s="3"/>
      <c r="C277" s="24"/>
    </row>
    <row r="278" spans="2:3">
      <c r="B278" s="3"/>
      <c r="C278" s="24"/>
    </row>
    <row r="279" spans="2:3">
      <c r="B279" s="3"/>
      <c r="C279" s="24"/>
    </row>
    <row r="280" spans="2:3">
      <c r="B280" s="3"/>
      <c r="C280" s="24"/>
    </row>
    <row r="281" spans="2:3">
      <c r="B281" s="3"/>
      <c r="C281" s="24"/>
    </row>
    <row r="282" spans="2:3">
      <c r="B282" s="3"/>
      <c r="C282" s="24"/>
    </row>
    <row r="283" spans="2:3">
      <c r="B283" s="3"/>
      <c r="C283" s="24"/>
    </row>
    <row r="284" spans="2:3">
      <c r="B284" s="3"/>
      <c r="C284" s="24"/>
    </row>
    <row r="285" spans="2:3">
      <c r="B285" s="3"/>
      <c r="C285" s="24"/>
    </row>
    <row r="286" spans="2:3">
      <c r="B286" s="3"/>
      <c r="C286" s="24"/>
    </row>
    <row r="287" spans="2:3">
      <c r="B287" s="3"/>
      <c r="C287" s="24"/>
    </row>
    <row r="288" spans="2:3">
      <c r="B288" s="3"/>
      <c r="C288" s="24"/>
    </row>
    <row r="289" spans="2:3">
      <c r="B289" s="3"/>
      <c r="C289" s="24"/>
    </row>
    <row r="290" spans="2:3">
      <c r="B290" s="3"/>
      <c r="C290" s="24"/>
    </row>
    <row r="291" spans="2:3">
      <c r="B291" s="3"/>
      <c r="C291" s="24"/>
    </row>
    <row r="292" spans="2:3">
      <c r="B292" s="3"/>
      <c r="C292" s="24"/>
    </row>
    <row r="293" spans="2:3">
      <c r="B293" s="3"/>
      <c r="C293" s="24"/>
    </row>
    <row r="294" spans="2:3">
      <c r="B294" s="3"/>
      <c r="C294" s="24"/>
    </row>
    <row r="295" spans="2:3">
      <c r="B295" s="3"/>
      <c r="C295" s="24"/>
    </row>
    <row r="296" spans="2:3">
      <c r="B296" s="3"/>
      <c r="C296" s="24"/>
    </row>
    <row r="297" spans="2:3">
      <c r="B297" s="3"/>
      <c r="C297" s="24"/>
    </row>
    <row r="298" spans="2:3">
      <c r="B298" s="3"/>
      <c r="C298" s="24"/>
    </row>
    <row r="299" spans="2:3">
      <c r="B299" s="3"/>
      <c r="C299" s="24"/>
    </row>
    <row r="300" spans="2:3">
      <c r="B300" s="3"/>
      <c r="C300" s="24"/>
    </row>
    <row r="301" spans="2:3">
      <c r="B301" s="3"/>
      <c r="C301" s="24"/>
    </row>
    <row r="302" spans="2:3">
      <c r="B302" s="3"/>
      <c r="C302" s="24"/>
    </row>
    <row r="303" spans="2:3">
      <c r="B303" s="3"/>
      <c r="C303" s="24"/>
    </row>
    <row r="304" spans="2:3">
      <c r="B304" s="3"/>
      <c r="C304" s="24"/>
    </row>
    <row r="305" spans="2:3">
      <c r="B305" s="3"/>
      <c r="C305" s="24"/>
    </row>
    <row r="306" spans="2:3">
      <c r="B306" s="3"/>
      <c r="C306" s="24"/>
    </row>
    <row r="307" spans="2:3">
      <c r="B307" s="3"/>
      <c r="C307" s="24"/>
    </row>
    <row r="308" spans="2:3">
      <c r="B308" s="3"/>
      <c r="C308" s="24"/>
    </row>
    <row r="309" spans="2:3">
      <c r="B309" s="3"/>
      <c r="C309" s="24"/>
    </row>
    <row r="310" spans="2:3">
      <c r="B310" s="3"/>
      <c r="C310" s="24"/>
    </row>
    <row r="311" spans="2:3">
      <c r="B311" s="3"/>
      <c r="C311" s="24"/>
    </row>
    <row r="312" spans="2:3">
      <c r="B312" s="3"/>
      <c r="C312" s="24"/>
    </row>
    <row r="313" spans="2:3">
      <c r="B313" s="3"/>
      <c r="C313" s="24"/>
    </row>
    <row r="314" spans="2:3">
      <c r="B314" s="3"/>
      <c r="C314" s="24"/>
    </row>
    <row r="315" spans="2:3">
      <c r="B315" s="3"/>
      <c r="C315" s="24"/>
    </row>
    <row r="316" spans="2:3">
      <c r="B316" s="3"/>
      <c r="C316" s="24"/>
    </row>
    <row r="317" spans="2:3">
      <c r="B317" s="3"/>
      <c r="C317" s="24"/>
    </row>
    <row r="318" spans="2:3">
      <c r="B318" s="3"/>
      <c r="C318" s="24"/>
    </row>
    <row r="319" spans="2:3">
      <c r="B319" s="3"/>
      <c r="C319" s="24"/>
    </row>
    <row r="320" spans="2:3">
      <c r="B320" s="3"/>
      <c r="C320" s="24"/>
    </row>
    <row r="321" spans="2:3">
      <c r="B321" s="3"/>
      <c r="C321" s="24"/>
    </row>
    <row r="322" spans="2:3">
      <c r="B322" s="3"/>
      <c r="C322" s="24"/>
    </row>
    <row r="323" spans="2:3">
      <c r="B323" s="3"/>
      <c r="C323" s="24"/>
    </row>
    <row r="324" spans="2:3">
      <c r="B324" s="3"/>
      <c r="C324" s="24"/>
    </row>
    <row r="325" spans="2:3">
      <c r="B325" s="3"/>
      <c r="C325" s="24"/>
    </row>
    <row r="326" spans="2:3">
      <c r="B326" s="3"/>
      <c r="C326" s="24"/>
    </row>
    <row r="327" spans="2:3">
      <c r="B327" s="3"/>
      <c r="C327" s="24"/>
    </row>
    <row r="328" spans="2:3">
      <c r="B328" s="3"/>
      <c r="C328" s="24"/>
    </row>
    <row r="329" spans="2:3">
      <c r="B329" s="3"/>
      <c r="C329" s="24"/>
    </row>
    <row r="330" spans="2:3">
      <c r="B330" s="3"/>
      <c r="C330" s="24"/>
    </row>
    <row r="331" spans="2:3">
      <c r="B331" s="3"/>
      <c r="C331" s="24"/>
    </row>
    <row r="332" spans="2:3">
      <c r="B332" s="3"/>
      <c r="C332" s="24"/>
    </row>
    <row r="333" spans="2:3">
      <c r="B333" s="3"/>
      <c r="C333" s="24"/>
    </row>
    <row r="334" spans="2:3">
      <c r="B334" s="3"/>
      <c r="C334" s="24"/>
    </row>
    <row r="335" spans="2:3">
      <c r="B335" s="3"/>
      <c r="C335" s="24"/>
    </row>
    <row r="336" spans="2:3">
      <c r="B336" s="3"/>
      <c r="C336" s="24"/>
    </row>
    <row r="337" spans="2:3">
      <c r="B337" s="3"/>
      <c r="C337" s="24"/>
    </row>
    <row r="338" spans="2:3">
      <c r="B338" s="3"/>
      <c r="C338" s="24"/>
    </row>
    <row r="339" spans="2:3">
      <c r="B339" s="3"/>
      <c r="C339" s="24"/>
    </row>
    <row r="340" spans="2:3">
      <c r="B340" s="3"/>
      <c r="C340" s="24"/>
    </row>
    <row r="341" spans="2:3">
      <c r="B341" s="3"/>
      <c r="C341" s="24"/>
    </row>
    <row r="342" spans="2:3">
      <c r="B342" s="3"/>
      <c r="C342" s="24"/>
    </row>
    <row r="343" spans="2:3">
      <c r="B343" s="3"/>
      <c r="C343" s="24"/>
    </row>
    <row r="344" spans="2:3">
      <c r="B344" s="3"/>
      <c r="C344" s="24"/>
    </row>
    <row r="345" spans="2:3">
      <c r="B345" s="3"/>
      <c r="C345" s="24"/>
    </row>
    <row r="346" spans="2:3">
      <c r="B346" s="3"/>
      <c r="C346" s="24"/>
    </row>
    <row r="347" spans="2:3">
      <c r="B347" s="3"/>
      <c r="C347" s="24"/>
    </row>
    <row r="348" spans="2:3">
      <c r="B348" s="3"/>
      <c r="C348" s="24"/>
    </row>
    <row r="349" spans="2:3">
      <c r="B349" s="3"/>
      <c r="C349" s="24"/>
    </row>
    <row r="350" spans="2:3">
      <c r="B350" s="3"/>
      <c r="C350" s="24"/>
    </row>
    <row r="351" spans="2:3">
      <c r="B351" s="3"/>
      <c r="C351" s="24"/>
    </row>
    <row r="352" spans="2:3">
      <c r="B352" s="3"/>
      <c r="C352" s="24"/>
    </row>
    <row r="353" spans="2:3">
      <c r="B353" s="3"/>
      <c r="C353" s="24"/>
    </row>
    <row r="354" spans="2:3">
      <c r="B354" s="3"/>
      <c r="C354" s="24"/>
    </row>
    <row r="355" spans="2:3">
      <c r="B355" s="3"/>
      <c r="C355" s="24"/>
    </row>
    <row r="356" spans="2:3">
      <c r="B356" s="3"/>
      <c r="C356" s="24"/>
    </row>
    <row r="357" spans="2:3">
      <c r="B357" s="3"/>
      <c r="C357" s="24"/>
    </row>
    <row r="358" spans="2:3">
      <c r="B358" s="3"/>
      <c r="C358" s="24"/>
    </row>
    <row r="359" spans="2:3">
      <c r="B359" s="3"/>
      <c r="C359" s="24"/>
    </row>
    <row r="360" spans="2:3">
      <c r="B360" s="3"/>
      <c r="C360" s="24"/>
    </row>
    <row r="361" spans="2:3">
      <c r="B361" s="3"/>
      <c r="C361" s="24"/>
    </row>
    <row r="362" spans="2:3">
      <c r="B362" s="3"/>
      <c r="C362" s="24"/>
    </row>
    <row r="363" spans="2:3">
      <c r="B363" s="3"/>
      <c r="C363" s="24"/>
    </row>
    <row r="364" spans="2:3">
      <c r="B364" s="3"/>
      <c r="C364" s="24"/>
    </row>
    <row r="365" spans="2:3">
      <c r="B365" s="3"/>
      <c r="C365" s="24"/>
    </row>
    <row r="366" spans="2:3">
      <c r="B366" s="3"/>
      <c r="C366" s="24"/>
    </row>
    <row r="367" spans="2:3">
      <c r="B367" s="3"/>
      <c r="C367" s="24"/>
    </row>
    <row r="368" spans="2:3">
      <c r="B368" s="3"/>
      <c r="C368" s="24"/>
    </row>
    <row r="369" spans="2:3">
      <c r="B369" s="3"/>
      <c r="C369" s="24"/>
    </row>
    <row r="370" spans="2:3">
      <c r="B370" s="3"/>
      <c r="C370" s="24"/>
    </row>
    <row r="371" spans="2:3">
      <c r="B371" s="3"/>
      <c r="C371" s="24"/>
    </row>
    <row r="372" spans="2:3">
      <c r="B372" s="3"/>
      <c r="C372" s="24"/>
    </row>
    <row r="373" spans="2:3">
      <c r="B373" s="3"/>
      <c r="C373" s="24"/>
    </row>
    <row r="374" spans="2:3">
      <c r="B374" s="3"/>
      <c r="C374" s="24"/>
    </row>
    <row r="375" spans="2:3">
      <c r="B375" s="3"/>
      <c r="C375" s="24"/>
    </row>
    <row r="376" spans="2:3">
      <c r="B376" s="3"/>
      <c r="C376" s="24"/>
    </row>
    <row r="377" spans="2:3">
      <c r="B377" s="3"/>
      <c r="C377" s="24"/>
    </row>
    <row r="378" spans="2:3">
      <c r="B378" s="3"/>
      <c r="C378" s="24"/>
    </row>
    <row r="379" spans="2:3">
      <c r="B379" s="3"/>
      <c r="C379" s="24"/>
    </row>
    <row r="380" spans="2:3">
      <c r="B380" s="3"/>
      <c r="C380" s="24"/>
    </row>
    <row r="381" spans="2:3">
      <c r="B381" s="3"/>
      <c r="C381" s="24"/>
    </row>
    <row r="382" spans="2:3">
      <c r="B382" s="3"/>
      <c r="C382" s="24"/>
    </row>
    <row r="383" spans="2:3">
      <c r="B383" s="3"/>
      <c r="C383" s="24"/>
    </row>
    <row r="384" spans="2:3">
      <c r="B384" s="3"/>
      <c r="C384" s="24"/>
    </row>
    <row r="385" spans="2:3">
      <c r="B385" s="3"/>
      <c r="C385" s="24"/>
    </row>
    <row r="386" spans="2:3">
      <c r="B386" s="3"/>
      <c r="C386" s="24"/>
    </row>
    <row r="387" spans="2:3">
      <c r="B387" s="3"/>
      <c r="C387" s="24"/>
    </row>
    <row r="388" spans="2:3">
      <c r="B388" s="3"/>
      <c r="C388" s="24"/>
    </row>
    <row r="389" spans="2:3">
      <c r="B389" s="3"/>
      <c r="C389" s="24"/>
    </row>
    <row r="390" spans="2:3">
      <c r="B390" s="3"/>
      <c r="C390" s="24"/>
    </row>
    <row r="391" spans="2:3">
      <c r="B391" s="3"/>
      <c r="C391" s="24"/>
    </row>
    <row r="392" spans="2:3">
      <c r="B392" s="3"/>
      <c r="C392" s="24"/>
    </row>
    <row r="393" spans="2:3">
      <c r="B393" s="3"/>
      <c r="C393" s="24"/>
    </row>
    <row r="394" spans="2:3">
      <c r="B394" s="3"/>
      <c r="C394" s="24"/>
    </row>
    <row r="395" spans="2:3">
      <c r="B395" s="3"/>
      <c r="C395" s="24"/>
    </row>
    <row r="396" spans="2:3">
      <c r="B396" s="3"/>
      <c r="C396" s="24"/>
    </row>
    <row r="397" spans="2:3">
      <c r="B397" s="3"/>
      <c r="C397" s="24"/>
    </row>
    <row r="398" spans="2:3">
      <c r="B398" s="3"/>
      <c r="C398" s="24"/>
    </row>
    <row r="399" spans="2:3">
      <c r="B399" s="3"/>
      <c r="C399" s="24"/>
    </row>
    <row r="400" spans="2:3">
      <c r="B400" s="3"/>
      <c r="C400" s="24"/>
    </row>
    <row r="401" spans="2:3">
      <c r="B401" s="3"/>
      <c r="C401" s="24"/>
    </row>
    <row r="402" spans="2:3">
      <c r="B402" s="3"/>
      <c r="C402" s="24"/>
    </row>
    <row r="403" spans="2:3">
      <c r="B403" s="3"/>
      <c r="C403" s="24"/>
    </row>
    <row r="404" spans="2:3">
      <c r="B404" s="3"/>
      <c r="C404" s="24"/>
    </row>
    <row r="405" spans="2:3">
      <c r="B405" s="3"/>
      <c r="C405" s="24"/>
    </row>
    <row r="406" spans="2:3">
      <c r="B406" s="3"/>
      <c r="C406" s="24"/>
    </row>
    <row r="407" spans="2:3">
      <c r="B407" s="3"/>
      <c r="C407" s="24"/>
    </row>
    <row r="408" spans="2:3">
      <c r="B408" s="3"/>
      <c r="C408" s="24"/>
    </row>
    <row r="409" spans="2:3">
      <c r="B409" s="3"/>
      <c r="C409" s="24"/>
    </row>
    <row r="410" spans="2:3">
      <c r="B410" s="3"/>
      <c r="C410" s="24"/>
    </row>
    <row r="411" spans="2:3">
      <c r="B411" s="3"/>
      <c r="C411" s="24"/>
    </row>
    <row r="412" spans="2:3">
      <c r="B412" s="3"/>
      <c r="C412" s="24"/>
    </row>
    <row r="413" spans="2:3">
      <c r="B413" s="3"/>
      <c r="C413" s="24"/>
    </row>
    <row r="414" spans="2:3">
      <c r="B414" s="3"/>
      <c r="C414" s="24"/>
    </row>
    <row r="415" spans="2:3">
      <c r="B415" s="3"/>
      <c r="C415" s="24"/>
    </row>
    <row r="416" spans="2:3">
      <c r="B416" s="3"/>
      <c r="C416" s="24"/>
    </row>
    <row r="417" spans="2:3">
      <c r="B417" s="3"/>
      <c r="C417" s="24"/>
    </row>
    <row r="418" spans="2:3">
      <c r="B418" s="3"/>
      <c r="C418" s="24"/>
    </row>
    <row r="419" spans="2:3">
      <c r="B419" s="3"/>
      <c r="C419" s="24"/>
    </row>
    <row r="420" spans="2:3">
      <c r="B420" s="3"/>
      <c r="C420" s="24"/>
    </row>
    <row r="421" spans="2:3">
      <c r="B421" s="3"/>
      <c r="C421" s="24"/>
    </row>
    <row r="422" spans="2:3">
      <c r="B422" s="3"/>
      <c r="C422" s="24"/>
    </row>
    <row r="423" spans="2:3">
      <c r="B423" s="3"/>
      <c r="C423" s="24"/>
    </row>
    <row r="424" spans="2:3">
      <c r="B424" s="3"/>
      <c r="C424" s="24"/>
    </row>
    <row r="425" spans="2:3">
      <c r="B425" s="3"/>
      <c r="C425" s="24"/>
    </row>
    <row r="426" spans="2:3">
      <c r="B426" s="3"/>
      <c r="C426" s="24"/>
    </row>
    <row r="427" spans="2:3">
      <c r="B427" s="3"/>
      <c r="C427" s="24"/>
    </row>
    <row r="428" spans="2:3">
      <c r="B428" s="3"/>
      <c r="C428" s="24"/>
    </row>
    <row r="429" spans="2:3">
      <c r="B429" s="3"/>
      <c r="C429" s="24"/>
    </row>
    <row r="430" spans="2:3">
      <c r="B430" s="3"/>
      <c r="C430" s="24"/>
    </row>
    <row r="431" spans="2:3">
      <c r="B431" s="3"/>
      <c r="C431" s="24"/>
    </row>
    <row r="432" spans="2:3">
      <c r="B432" s="3"/>
      <c r="C432" s="24"/>
    </row>
    <row r="433" spans="2:3">
      <c r="B433" s="3"/>
      <c r="C433" s="24"/>
    </row>
    <row r="434" spans="2:3">
      <c r="B434" s="3"/>
      <c r="C434" s="24"/>
    </row>
    <row r="435" spans="2:3">
      <c r="B435" s="3"/>
      <c r="C435" s="24"/>
    </row>
    <row r="436" spans="2:3">
      <c r="B436" s="3"/>
      <c r="C436" s="24"/>
    </row>
    <row r="437" spans="2:3">
      <c r="B437" s="3"/>
      <c r="C437" s="24"/>
    </row>
    <row r="438" spans="2:3">
      <c r="B438" s="3"/>
      <c r="C438" s="24"/>
    </row>
    <row r="439" spans="2:3">
      <c r="B439" s="3"/>
      <c r="C439" s="24"/>
    </row>
    <row r="440" spans="2:3">
      <c r="B440" s="3"/>
      <c r="C440" s="24"/>
    </row>
    <row r="441" spans="2:3">
      <c r="B441" s="3"/>
      <c r="C441" s="24"/>
    </row>
    <row r="442" spans="2:3">
      <c r="B442" s="3"/>
      <c r="C442" s="24"/>
    </row>
    <row r="443" spans="2:3">
      <c r="B443" s="3"/>
      <c r="C443" s="24"/>
    </row>
    <row r="444" spans="2:3">
      <c r="B444" s="3"/>
      <c r="C444" s="24"/>
    </row>
    <row r="445" spans="2:3">
      <c r="B445" s="3"/>
      <c r="C445" s="24"/>
    </row>
    <row r="446" spans="2:3">
      <c r="B446" s="3"/>
      <c r="C446" s="24"/>
    </row>
    <row r="447" spans="2:3">
      <c r="B447" s="3"/>
      <c r="C447" s="24"/>
    </row>
    <row r="448" spans="2:3">
      <c r="B448" s="3"/>
      <c r="C448" s="24"/>
    </row>
    <row r="449" spans="2:3">
      <c r="B449" s="3"/>
      <c r="C449" s="24"/>
    </row>
    <row r="450" spans="2:3">
      <c r="B450" s="3"/>
      <c r="C450" s="24"/>
    </row>
    <row r="451" spans="2:3">
      <c r="B451" s="3"/>
      <c r="C451" s="24"/>
    </row>
    <row r="452" spans="2:3">
      <c r="B452" s="3"/>
      <c r="C452" s="24"/>
    </row>
    <row r="453" spans="2:3">
      <c r="B453" s="3"/>
      <c r="C453" s="24"/>
    </row>
    <row r="454" spans="2:3">
      <c r="B454" s="3"/>
      <c r="C454" s="24"/>
    </row>
    <row r="455" spans="2:3">
      <c r="B455" s="3"/>
      <c r="C455" s="24"/>
    </row>
    <row r="456" spans="2:3">
      <c r="B456" s="3"/>
      <c r="C456" s="24"/>
    </row>
    <row r="457" spans="2:3">
      <c r="B457" s="3"/>
      <c r="C457" s="24"/>
    </row>
    <row r="458" spans="2:3">
      <c r="B458" s="3"/>
      <c r="C458" s="24"/>
    </row>
    <row r="459" spans="2:3">
      <c r="B459" s="3"/>
      <c r="C459" s="24"/>
    </row>
    <row r="460" spans="2:3">
      <c r="B460" s="3"/>
      <c r="C460" s="24"/>
    </row>
    <row r="461" spans="2:3">
      <c r="B461" s="3"/>
      <c r="C461" s="24"/>
    </row>
    <row r="462" spans="2:3">
      <c r="B462" s="3"/>
      <c r="C462" s="24"/>
    </row>
    <row r="463" spans="2:3">
      <c r="B463" s="3"/>
      <c r="C463" s="24"/>
    </row>
    <row r="464" spans="2:3">
      <c r="B464" s="3"/>
      <c r="C464" s="24"/>
    </row>
    <row r="465" spans="2:3">
      <c r="B465" s="3"/>
      <c r="C465" s="24"/>
    </row>
    <row r="466" spans="2:3">
      <c r="B466" s="3"/>
      <c r="C466" s="24"/>
    </row>
    <row r="467" spans="2:3">
      <c r="B467" s="3"/>
      <c r="C467" s="24"/>
    </row>
    <row r="468" spans="2:3">
      <c r="B468" s="3"/>
      <c r="C468" s="24"/>
    </row>
    <row r="469" spans="2:3">
      <c r="B469" s="3"/>
      <c r="C469" s="24"/>
    </row>
    <row r="470" spans="2:3">
      <c r="B470" s="3"/>
      <c r="C470" s="24"/>
    </row>
    <row r="471" spans="2:3">
      <c r="B471" s="3"/>
      <c r="C471" s="24"/>
    </row>
    <row r="472" spans="2:3">
      <c r="B472" s="3"/>
      <c r="C472" s="24"/>
    </row>
    <row r="473" spans="2:3">
      <c r="B473" s="3"/>
      <c r="C473" s="24"/>
    </row>
    <row r="474" spans="2:3">
      <c r="B474" s="3"/>
      <c r="C474" s="24"/>
    </row>
    <row r="475" spans="2:3">
      <c r="B475" s="3"/>
      <c r="C475" s="24"/>
    </row>
    <row r="476" spans="2:3">
      <c r="B476" s="3"/>
      <c r="C476" s="24"/>
    </row>
    <row r="477" spans="2:3">
      <c r="B477" s="3"/>
      <c r="C477" s="24"/>
    </row>
    <row r="478" spans="2:3">
      <c r="B478" s="3"/>
      <c r="C478" s="24"/>
    </row>
    <row r="479" spans="2:3">
      <c r="B479" s="3"/>
      <c r="C479" s="24"/>
    </row>
    <row r="480" spans="2:3">
      <c r="B480" s="3"/>
      <c r="C480" s="24"/>
    </row>
    <row r="481" spans="2:3">
      <c r="B481" s="3"/>
      <c r="C481" s="24"/>
    </row>
    <row r="482" spans="2:3">
      <c r="B482" s="3"/>
      <c r="C482" s="24"/>
    </row>
    <row r="483" spans="2:3">
      <c r="B483" s="3"/>
      <c r="C483" s="24"/>
    </row>
    <row r="484" spans="2:3">
      <c r="B484" s="3"/>
      <c r="C484" s="24"/>
    </row>
    <row r="485" spans="2:3">
      <c r="B485" s="3"/>
      <c r="C485" s="24"/>
    </row>
    <row r="486" spans="2:3">
      <c r="B486" s="3"/>
      <c r="C486" s="24"/>
    </row>
    <row r="487" spans="2:3">
      <c r="B487" s="3"/>
      <c r="C487" s="24"/>
    </row>
    <row r="488" spans="2:3">
      <c r="B488" s="3"/>
      <c r="C488" s="24"/>
    </row>
    <row r="489" spans="2:3">
      <c r="B489" s="3"/>
      <c r="C489" s="24"/>
    </row>
    <row r="490" spans="2:3">
      <c r="B490" s="3"/>
      <c r="C490" s="24"/>
    </row>
    <row r="491" spans="2:3">
      <c r="B491" s="3"/>
      <c r="C491" s="24"/>
    </row>
    <row r="492" spans="2:3">
      <c r="B492" s="3"/>
      <c r="C492" s="24"/>
    </row>
    <row r="493" spans="2:3">
      <c r="B493" s="3"/>
      <c r="C493" s="24"/>
    </row>
    <row r="494" spans="2:3">
      <c r="B494" s="3"/>
      <c r="C494" s="24"/>
    </row>
    <row r="495" spans="2:3">
      <c r="B495" s="3"/>
      <c r="C495" s="24"/>
    </row>
    <row r="496" spans="2:3">
      <c r="B496" s="3"/>
      <c r="C496" s="24"/>
    </row>
    <row r="497" spans="2:3">
      <c r="B497" s="3"/>
      <c r="C497" s="24"/>
    </row>
    <row r="498" spans="2:3">
      <c r="B498" s="3"/>
      <c r="C498" s="24"/>
    </row>
    <row r="499" spans="2:3">
      <c r="B499" s="3"/>
      <c r="C499" s="24"/>
    </row>
    <row r="500" spans="2:3">
      <c r="B500" s="3"/>
      <c r="C500" s="24"/>
    </row>
    <row r="501" spans="2:3">
      <c r="B501" s="3"/>
      <c r="C501" s="24"/>
    </row>
    <row r="502" spans="2:3">
      <c r="B502" s="3"/>
      <c r="C502" s="24"/>
    </row>
    <row r="503" spans="2:3">
      <c r="B503" s="3"/>
      <c r="C503" s="24"/>
    </row>
    <row r="504" spans="2:3">
      <c r="B504" s="3"/>
      <c r="C504" s="24"/>
    </row>
    <row r="505" spans="2:3">
      <c r="B505" s="3"/>
      <c r="C505" s="24"/>
    </row>
    <row r="506" spans="2:3">
      <c r="B506" s="3"/>
      <c r="C506" s="24"/>
    </row>
    <row r="507" spans="2:3">
      <c r="B507" s="3"/>
      <c r="C507" s="24"/>
    </row>
    <row r="508" spans="2:3">
      <c r="B508" s="3"/>
      <c r="C508" s="24"/>
    </row>
    <row r="509" spans="2:3">
      <c r="B509" s="3"/>
      <c r="C509" s="24"/>
    </row>
    <row r="510" spans="2:3">
      <c r="B510" s="3"/>
      <c r="C510" s="24"/>
    </row>
    <row r="511" spans="2:3">
      <c r="B511" s="3"/>
      <c r="C511" s="24"/>
    </row>
    <row r="512" spans="2:3">
      <c r="B512" s="3"/>
      <c r="C512" s="24"/>
    </row>
    <row r="513" spans="2:3">
      <c r="B513" s="3"/>
      <c r="C513" s="24"/>
    </row>
    <row r="514" spans="2:3">
      <c r="B514" s="3"/>
      <c r="C514" s="24"/>
    </row>
    <row r="515" spans="2:3">
      <c r="B515" s="3"/>
      <c r="C515" s="24"/>
    </row>
    <row r="516" spans="2:3">
      <c r="B516" s="3"/>
      <c r="C516" s="24"/>
    </row>
    <row r="517" spans="2:3">
      <c r="B517" s="3"/>
      <c r="C517" s="24"/>
    </row>
    <row r="518" spans="2:3">
      <c r="B518" s="3"/>
      <c r="C518" s="24"/>
    </row>
    <row r="519" spans="2:3">
      <c r="B519" s="3"/>
      <c r="C519" s="24"/>
    </row>
    <row r="520" spans="2:3">
      <c r="B520" s="3"/>
      <c r="C520" s="24"/>
    </row>
    <row r="521" spans="2:3">
      <c r="B521" s="3"/>
      <c r="C521" s="24"/>
    </row>
    <row r="522" spans="2:3">
      <c r="B522" s="3"/>
      <c r="C522" s="24"/>
    </row>
    <row r="523" spans="2:3">
      <c r="B523" s="3"/>
      <c r="C523" s="24"/>
    </row>
    <row r="524" spans="2:3">
      <c r="B524" s="3"/>
      <c r="C524" s="24"/>
    </row>
    <row r="525" spans="2:3">
      <c r="B525" s="3"/>
      <c r="C525" s="24"/>
    </row>
    <row r="526" spans="2:3">
      <c r="B526" s="3"/>
      <c r="C526" s="24"/>
    </row>
    <row r="527" spans="2:3">
      <c r="B527" s="3"/>
      <c r="C527" s="24"/>
    </row>
    <row r="528" spans="2:3">
      <c r="B528" s="3"/>
      <c r="C528" s="24"/>
    </row>
    <row r="529" spans="2:3">
      <c r="B529" s="3"/>
      <c r="C529" s="24"/>
    </row>
    <row r="530" spans="2:3">
      <c r="B530" s="3"/>
      <c r="C530" s="24"/>
    </row>
    <row r="531" spans="2:3">
      <c r="B531" s="3"/>
      <c r="C531" s="24"/>
    </row>
    <row r="532" spans="2:3">
      <c r="B532" s="3"/>
      <c r="C532" s="24"/>
    </row>
    <row r="533" spans="2:3">
      <c r="B533" s="3"/>
      <c r="C533" s="24"/>
    </row>
    <row r="534" spans="2:3">
      <c r="B534" s="3"/>
      <c r="C534" s="24"/>
    </row>
    <row r="535" spans="2:3">
      <c r="B535" s="3"/>
      <c r="C535" s="24"/>
    </row>
    <row r="536" spans="2:3">
      <c r="B536" s="3"/>
      <c r="C536" s="24"/>
    </row>
    <row r="537" spans="2:3">
      <c r="B537" s="3"/>
      <c r="C537" s="24"/>
    </row>
    <row r="538" spans="2:3">
      <c r="B538" s="3"/>
      <c r="C538" s="24"/>
    </row>
    <row r="539" spans="2:3">
      <c r="B539" s="3"/>
      <c r="C539" s="24"/>
    </row>
    <row r="540" spans="2:3">
      <c r="B540" s="3"/>
      <c r="C540" s="24"/>
    </row>
    <row r="541" spans="2:3">
      <c r="B541" s="3"/>
      <c r="C541" s="24"/>
    </row>
    <row r="542" spans="2:3">
      <c r="B542" s="3"/>
      <c r="C542" s="24"/>
    </row>
    <row r="543" spans="2:3">
      <c r="B543" s="3"/>
      <c r="C543" s="24"/>
    </row>
    <row r="544" spans="2:3">
      <c r="B544" s="3"/>
      <c r="C544" s="24"/>
    </row>
    <row r="545" spans="2:3">
      <c r="B545" s="3"/>
      <c r="C545" s="24"/>
    </row>
    <row r="546" spans="2:3">
      <c r="B546" s="3"/>
      <c r="C546" s="24"/>
    </row>
    <row r="547" spans="2:3">
      <c r="B547" s="3"/>
      <c r="C547" s="24"/>
    </row>
    <row r="548" spans="2:3">
      <c r="B548" s="3"/>
      <c r="C548" s="24"/>
    </row>
    <row r="549" spans="2:3">
      <c r="B549" s="3"/>
      <c r="C549" s="24"/>
    </row>
    <row r="550" spans="2:3">
      <c r="B550" s="3"/>
      <c r="C550" s="24"/>
    </row>
    <row r="551" spans="2:3">
      <c r="B551" s="3"/>
      <c r="C551" s="24"/>
    </row>
    <row r="552" spans="2:3">
      <c r="B552" s="3"/>
      <c r="C552" s="24"/>
    </row>
    <row r="553" spans="2:3">
      <c r="B553" s="3"/>
      <c r="C553" s="24"/>
    </row>
    <row r="554" spans="2:3">
      <c r="B554" s="3"/>
      <c r="C554" s="24"/>
    </row>
    <row r="555" spans="2:3">
      <c r="B555" s="3"/>
      <c r="C555" s="24"/>
    </row>
    <row r="556" spans="2:3">
      <c r="B556" s="3"/>
      <c r="C556" s="24"/>
    </row>
    <row r="557" spans="2:3">
      <c r="B557" s="3"/>
      <c r="C557" s="24"/>
    </row>
    <row r="558" spans="2:3">
      <c r="B558" s="3"/>
      <c r="C558" s="24"/>
    </row>
    <row r="559" spans="2:3">
      <c r="B559" s="3"/>
      <c r="C559" s="24"/>
    </row>
    <row r="560" spans="2:3">
      <c r="B560" s="3"/>
      <c r="C560" s="24"/>
    </row>
    <row r="561" spans="2:3">
      <c r="B561" s="3"/>
      <c r="C561" s="24"/>
    </row>
    <row r="562" spans="2:3">
      <c r="B562" s="3"/>
      <c r="C562" s="24"/>
    </row>
    <row r="563" spans="2:3">
      <c r="B563" s="3"/>
      <c r="C563" s="24"/>
    </row>
    <row r="564" spans="2:3">
      <c r="B564" s="3"/>
      <c r="C564" s="24"/>
    </row>
    <row r="565" spans="2:3">
      <c r="B565" s="3"/>
      <c r="C565" s="24"/>
    </row>
    <row r="566" spans="2:3">
      <c r="B566" s="3"/>
      <c r="C566" s="24"/>
    </row>
    <row r="567" spans="2:3">
      <c r="B567" s="3"/>
      <c r="C567" s="24"/>
    </row>
    <row r="568" spans="2:3">
      <c r="B568" s="3"/>
      <c r="C568" s="24"/>
    </row>
    <row r="569" spans="2:3">
      <c r="B569" s="3"/>
      <c r="C569" s="24"/>
    </row>
    <row r="570" spans="2:3">
      <c r="B570" s="3"/>
      <c r="C570" s="24"/>
    </row>
    <row r="571" spans="2:3">
      <c r="B571" s="3"/>
      <c r="C571" s="24"/>
    </row>
    <row r="572" spans="2:3">
      <c r="B572" s="3"/>
      <c r="C572" s="24"/>
    </row>
    <row r="573" spans="2:3">
      <c r="B573" s="3"/>
      <c r="C573" s="24"/>
    </row>
    <row r="574" spans="2:3">
      <c r="B574" s="3"/>
      <c r="C574" s="24"/>
    </row>
    <row r="575" spans="2:3">
      <c r="B575" s="3"/>
      <c r="C575" s="24"/>
    </row>
    <row r="576" spans="2:3">
      <c r="B576" s="3"/>
      <c r="C576" s="24"/>
    </row>
    <row r="577" spans="2:3">
      <c r="B577" s="3"/>
      <c r="C577" s="24"/>
    </row>
    <row r="578" spans="2:3">
      <c r="B578" s="3"/>
      <c r="C578" s="24"/>
    </row>
    <row r="579" spans="2:3">
      <c r="B579" s="3"/>
      <c r="C579" s="24"/>
    </row>
    <row r="580" spans="2:3">
      <c r="B580" s="3"/>
      <c r="C580" s="24"/>
    </row>
    <row r="581" spans="2:3">
      <c r="B581" s="3"/>
      <c r="C581" s="24"/>
    </row>
    <row r="582" spans="2:3">
      <c r="B582" s="3"/>
      <c r="C582" s="24"/>
    </row>
    <row r="583" spans="2:3">
      <c r="B583" s="3"/>
      <c r="C583" s="24"/>
    </row>
    <row r="584" spans="2:3">
      <c r="B584" s="3"/>
      <c r="C584" s="24"/>
    </row>
    <row r="585" spans="2:3">
      <c r="B585" s="3"/>
      <c r="C585" s="24"/>
    </row>
    <row r="586" spans="2:3">
      <c r="B586" s="3"/>
      <c r="C586" s="24"/>
    </row>
    <row r="587" spans="2:3">
      <c r="B587" s="3"/>
      <c r="C587" s="24"/>
    </row>
    <row r="588" spans="2:3">
      <c r="B588" s="3"/>
      <c r="C588" s="24"/>
    </row>
    <row r="589" spans="2:3">
      <c r="B589" s="3"/>
      <c r="C589" s="24"/>
    </row>
    <row r="590" spans="2:3">
      <c r="B590" s="3"/>
      <c r="C590" s="24"/>
    </row>
    <row r="591" spans="2:3">
      <c r="B591" s="3"/>
      <c r="C591" s="24"/>
    </row>
    <row r="592" spans="2:3">
      <c r="B592" s="3"/>
      <c r="C592" s="24"/>
    </row>
    <row r="593" spans="2:3">
      <c r="B593" s="3"/>
      <c r="C593" s="24"/>
    </row>
    <row r="594" spans="2:3">
      <c r="B594" s="3"/>
      <c r="C594" s="24"/>
    </row>
    <row r="595" spans="2:3">
      <c r="B595" s="3"/>
      <c r="C595" s="24"/>
    </row>
    <row r="596" spans="2:3">
      <c r="B596" s="3"/>
      <c r="C596" s="24"/>
    </row>
    <row r="597" spans="2:3">
      <c r="B597" s="3"/>
      <c r="C597" s="24"/>
    </row>
    <row r="598" spans="2:3">
      <c r="B598" s="3"/>
      <c r="C598" s="24"/>
    </row>
    <row r="599" spans="2:3">
      <c r="B599" s="3"/>
      <c r="C599" s="24"/>
    </row>
    <row r="600" spans="2:3">
      <c r="B600" s="3"/>
      <c r="C600" s="24"/>
    </row>
    <row r="601" spans="2:3">
      <c r="B601" s="3"/>
      <c r="C601" s="24"/>
    </row>
    <row r="602" spans="2:3">
      <c r="B602" s="3"/>
      <c r="C602" s="24"/>
    </row>
    <row r="603" spans="2:3">
      <c r="B603" s="3"/>
      <c r="C603" s="24"/>
    </row>
    <row r="604" spans="2:3">
      <c r="B604" s="3"/>
      <c r="C604" s="24"/>
    </row>
    <row r="605" spans="2:3">
      <c r="B605" s="3"/>
      <c r="C605" s="24"/>
    </row>
    <row r="606" spans="2:3">
      <c r="B606" s="3"/>
      <c r="C606" s="24"/>
    </row>
    <row r="607" spans="2:3">
      <c r="B607" s="3"/>
      <c r="C607" s="24"/>
    </row>
    <row r="608" spans="2:3">
      <c r="B608" s="3"/>
      <c r="C608" s="24"/>
    </row>
    <row r="609" spans="2:3">
      <c r="B609" s="3"/>
      <c r="C609" s="24"/>
    </row>
    <row r="610" spans="2:3">
      <c r="B610" s="3"/>
      <c r="C610" s="24"/>
    </row>
    <row r="611" spans="2:3">
      <c r="B611" s="3"/>
      <c r="C611" s="24"/>
    </row>
    <row r="612" spans="2:3">
      <c r="B612" s="3"/>
      <c r="C612" s="24"/>
    </row>
    <row r="613" spans="2:3">
      <c r="B613" s="3"/>
      <c r="C613" s="24"/>
    </row>
    <row r="614" spans="2:3">
      <c r="B614" s="3"/>
      <c r="C614" s="24"/>
    </row>
    <row r="615" spans="2:3">
      <c r="B615" s="3"/>
      <c r="C615" s="24"/>
    </row>
    <row r="616" spans="2:3">
      <c r="B616" s="3"/>
      <c r="C616" s="24"/>
    </row>
    <row r="617" spans="2:3">
      <c r="B617" s="3"/>
      <c r="C617" s="24"/>
    </row>
    <row r="618" spans="2:3">
      <c r="B618" s="3"/>
      <c r="C618" s="24"/>
    </row>
    <row r="619" spans="2:3">
      <c r="B619" s="3"/>
      <c r="C619" s="24"/>
    </row>
    <row r="620" spans="2:3">
      <c r="B620" s="3"/>
      <c r="C620" s="24"/>
    </row>
    <row r="621" spans="2:3">
      <c r="B621" s="3"/>
      <c r="C621" s="24"/>
    </row>
    <row r="622" spans="2:3">
      <c r="B622" s="3"/>
      <c r="C622" s="24"/>
    </row>
    <row r="623" spans="2:3">
      <c r="B623" s="3"/>
      <c r="C623" s="24"/>
    </row>
    <row r="624" spans="2:3">
      <c r="B624" s="3"/>
      <c r="C624" s="24"/>
    </row>
    <row r="625" spans="2:3">
      <c r="B625" s="3"/>
      <c r="C625" s="24"/>
    </row>
    <row r="626" spans="2:3">
      <c r="B626" s="3"/>
      <c r="C626" s="24"/>
    </row>
    <row r="627" spans="2:3">
      <c r="B627" s="3"/>
      <c r="C627" s="24"/>
    </row>
    <row r="628" spans="2:3">
      <c r="B628" s="3"/>
      <c r="C628" s="24"/>
    </row>
    <row r="629" spans="2:3">
      <c r="B629" s="3"/>
      <c r="C629" s="24"/>
    </row>
    <row r="630" spans="2:3">
      <c r="B630" s="3"/>
      <c r="C630" s="24"/>
    </row>
    <row r="631" spans="2:3">
      <c r="B631" s="3"/>
      <c r="C631" s="24"/>
    </row>
    <row r="632" spans="2:3">
      <c r="B632" s="3"/>
      <c r="C632" s="24"/>
    </row>
    <row r="633" spans="2:3">
      <c r="B633" s="3"/>
      <c r="C633" s="24"/>
    </row>
    <row r="634" spans="2:3">
      <c r="B634" s="3"/>
      <c r="C634" s="24"/>
    </row>
    <row r="635" spans="2:3">
      <c r="B635" s="3"/>
      <c r="C635" s="24"/>
    </row>
    <row r="636" spans="2:3">
      <c r="B636" s="3"/>
      <c r="C636" s="24"/>
    </row>
    <row r="637" spans="2:3">
      <c r="B637" s="3"/>
      <c r="C637" s="24"/>
    </row>
    <row r="638" spans="2:3">
      <c r="B638" s="3"/>
      <c r="C638" s="24"/>
    </row>
    <row r="639" spans="2:3">
      <c r="B639" s="3"/>
      <c r="C639" s="24"/>
    </row>
    <row r="640" spans="2:3">
      <c r="B640" s="3"/>
      <c r="C640" s="24"/>
    </row>
    <row r="641" spans="2:3">
      <c r="B641" s="3"/>
      <c r="C641" s="24"/>
    </row>
    <row r="642" spans="2:3">
      <c r="B642" s="3"/>
      <c r="C642" s="24"/>
    </row>
    <row r="643" spans="2:3">
      <c r="B643" s="3"/>
      <c r="C643" s="24"/>
    </row>
    <row r="644" spans="2:3">
      <c r="B644" s="3"/>
      <c r="C644" s="24"/>
    </row>
    <row r="645" spans="2:3">
      <c r="B645" s="3"/>
      <c r="C645" s="24"/>
    </row>
    <row r="646" spans="2:3">
      <c r="B646" s="3"/>
      <c r="C646" s="24"/>
    </row>
    <row r="647" spans="2:3">
      <c r="B647" s="3"/>
      <c r="C647" s="24"/>
    </row>
    <row r="648" spans="2:3">
      <c r="B648" s="3"/>
      <c r="C648" s="24"/>
    </row>
    <row r="649" spans="2:3">
      <c r="B649" s="3"/>
      <c r="C649" s="24"/>
    </row>
    <row r="650" spans="2:3">
      <c r="B650" s="3"/>
      <c r="C650" s="24"/>
    </row>
    <row r="651" spans="2:3">
      <c r="B651" s="3"/>
      <c r="C651" s="24"/>
    </row>
    <row r="652" spans="2:3">
      <c r="B652" s="3"/>
      <c r="C652" s="24"/>
    </row>
    <row r="653" spans="2:3">
      <c r="B653" s="3"/>
      <c r="C653" s="24"/>
    </row>
    <row r="654" spans="2:3">
      <c r="B654" s="3"/>
      <c r="C654" s="24"/>
    </row>
    <row r="655" spans="2:3">
      <c r="B655" s="3"/>
      <c r="C655" s="24"/>
    </row>
    <row r="656" spans="2:3">
      <c r="B656" s="3"/>
      <c r="C656" s="24"/>
    </row>
    <row r="657" spans="2:3">
      <c r="B657" s="3"/>
      <c r="C657" s="24"/>
    </row>
    <row r="658" spans="2:3">
      <c r="B658" s="3"/>
      <c r="C658" s="24"/>
    </row>
    <row r="659" spans="2:3">
      <c r="B659" s="3"/>
      <c r="C659" s="24"/>
    </row>
    <row r="660" spans="2:3">
      <c r="B660" s="3"/>
      <c r="C660" s="24"/>
    </row>
    <row r="661" spans="2:3">
      <c r="B661" s="3"/>
      <c r="C661" s="24"/>
    </row>
    <row r="662" spans="2:3">
      <c r="B662" s="3"/>
      <c r="C662" s="24"/>
    </row>
    <row r="663" spans="2:3">
      <c r="B663" s="3"/>
      <c r="C663" s="24"/>
    </row>
    <row r="664" spans="2:3">
      <c r="B664" s="3"/>
      <c r="C664" s="24"/>
    </row>
    <row r="665" spans="2:3">
      <c r="B665" s="3"/>
      <c r="C665" s="24"/>
    </row>
    <row r="666" spans="2:3">
      <c r="B666" s="3"/>
      <c r="C666" s="24"/>
    </row>
    <row r="667" spans="2:3">
      <c r="B667" s="3"/>
      <c r="C667" s="24"/>
    </row>
    <row r="668" spans="2:3">
      <c r="B668" s="3"/>
      <c r="C668" s="24"/>
    </row>
    <row r="669" spans="2:3">
      <c r="B669" s="3"/>
      <c r="C669" s="24"/>
    </row>
    <row r="670" spans="2:3">
      <c r="B670" s="3"/>
      <c r="C670" s="24"/>
    </row>
    <row r="671" spans="2:3">
      <c r="B671" s="3"/>
      <c r="C671" s="24"/>
    </row>
    <row r="672" spans="2:3">
      <c r="B672" s="3"/>
      <c r="C672" s="24"/>
    </row>
    <row r="673" spans="2:3">
      <c r="B673" s="3"/>
      <c r="C673" s="24"/>
    </row>
    <row r="674" spans="2:3">
      <c r="B674" s="3"/>
      <c r="C674" s="24"/>
    </row>
    <row r="675" spans="2:3">
      <c r="B675" s="3"/>
      <c r="C675" s="24"/>
    </row>
    <row r="676" spans="2:3">
      <c r="B676" s="3"/>
      <c r="C676" s="24"/>
    </row>
    <row r="677" spans="2:3">
      <c r="B677" s="3"/>
      <c r="C677" s="24"/>
    </row>
    <row r="678" spans="2:3">
      <c r="B678" s="3"/>
      <c r="C678" s="24"/>
    </row>
    <row r="679" spans="2:3">
      <c r="B679" s="3"/>
      <c r="C679" s="24"/>
    </row>
    <row r="680" spans="2:3">
      <c r="B680" s="3"/>
      <c r="C680" s="24"/>
    </row>
    <row r="681" spans="2:3">
      <c r="B681" s="3"/>
      <c r="C681" s="24"/>
    </row>
    <row r="682" spans="2:3">
      <c r="B682" s="3"/>
      <c r="C682" s="24"/>
    </row>
    <row r="683" spans="2:3">
      <c r="B683" s="3"/>
      <c r="C683" s="24"/>
    </row>
    <row r="684" spans="2:3">
      <c r="B684" s="3"/>
      <c r="C684" s="24"/>
    </row>
    <row r="685" spans="2:3">
      <c r="B685" s="3"/>
      <c r="C685" s="24"/>
    </row>
    <row r="686" spans="2:3">
      <c r="B686" s="3"/>
      <c r="C686" s="24"/>
    </row>
    <row r="687" spans="2:3">
      <c r="B687" s="3"/>
      <c r="C687" s="24"/>
    </row>
    <row r="688" spans="2:3">
      <c r="B688" s="3"/>
      <c r="C688" s="24"/>
    </row>
    <row r="689" spans="2:3">
      <c r="B689" s="3"/>
      <c r="C689" s="24"/>
    </row>
    <row r="690" spans="2:3">
      <c r="B690" s="3"/>
      <c r="C690" s="24"/>
    </row>
    <row r="691" spans="2:3">
      <c r="B691" s="3"/>
      <c r="C691" s="24"/>
    </row>
    <row r="692" spans="2:3">
      <c r="B692" s="3"/>
      <c r="C692" s="24"/>
    </row>
    <row r="693" spans="2:3">
      <c r="B693" s="3"/>
      <c r="C693" s="24"/>
    </row>
    <row r="694" spans="2:3">
      <c r="B694" s="3"/>
      <c r="C694" s="24"/>
    </row>
    <row r="695" spans="2:3">
      <c r="B695" s="3"/>
      <c r="C695" s="24"/>
    </row>
    <row r="696" spans="2:3">
      <c r="B696" s="3"/>
      <c r="C696" s="24"/>
    </row>
    <row r="697" spans="2:3">
      <c r="B697" s="3"/>
      <c r="C697" s="24"/>
    </row>
    <row r="698" spans="2:3">
      <c r="B698" s="3"/>
      <c r="C698" s="24"/>
    </row>
    <row r="699" spans="2:3">
      <c r="B699" s="3"/>
      <c r="C699" s="24"/>
    </row>
    <row r="700" spans="2:3">
      <c r="B700" s="3"/>
      <c r="C700" s="24"/>
    </row>
    <row r="701" spans="2:3">
      <c r="B701" s="3"/>
      <c r="C701" s="24"/>
    </row>
    <row r="702" spans="2:3">
      <c r="B702" s="3"/>
      <c r="C702" s="24"/>
    </row>
    <row r="703" spans="2:3">
      <c r="B703" s="3"/>
      <c r="C703" s="24"/>
    </row>
    <row r="704" spans="2:3">
      <c r="B704" s="3"/>
      <c r="C704" s="24"/>
    </row>
    <row r="705" spans="2:3">
      <c r="B705" s="3"/>
      <c r="C705" s="24"/>
    </row>
    <row r="706" spans="2:3">
      <c r="B706" s="3"/>
      <c r="C706" s="24"/>
    </row>
    <row r="707" spans="2:3">
      <c r="B707" s="3"/>
      <c r="C707" s="24"/>
    </row>
    <row r="708" spans="2:3">
      <c r="B708" s="3"/>
      <c r="C708" s="24"/>
    </row>
    <row r="709" spans="2:3">
      <c r="B709" s="3"/>
      <c r="C709" s="24"/>
    </row>
    <row r="710" spans="2:3">
      <c r="B710" s="3"/>
      <c r="C710" s="24"/>
    </row>
    <row r="711" spans="2:3">
      <c r="B711" s="3"/>
      <c r="C711" s="24"/>
    </row>
    <row r="712" spans="2:3">
      <c r="B712" s="3"/>
      <c r="C712" s="24"/>
    </row>
    <row r="713" spans="2:3">
      <c r="B713" s="3"/>
      <c r="C713" s="24"/>
    </row>
    <row r="714" spans="2:3">
      <c r="B714" s="3"/>
      <c r="C714" s="24"/>
    </row>
    <row r="715" spans="2:3">
      <c r="B715" s="3"/>
      <c r="C715" s="24"/>
    </row>
    <row r="716" spans="2:3">
      <c r="B716" s="3"/>
      <c r="C716" s="24"/>
    </row>
    <row r="717" spans="2:3">
      <c r="B717" s="3"/>
      <c r="C717" s="24"/>
    </row>
    <row r="718" spans="2:3">
      <c r="B718" s="3"/>
      <c r="C718" s="24"/>
    </row>
    <row r="719" spans="2:3">
      <c r="B719" s="3"/>
      <c r="C719" s="24"/>
    </row>
    <row r="720" spans="2:3">
      <c r="B720" s="3"/>
      <c r="C720" s="24"/>
    </row>
    <row r="721" spans="2:3">
      <c r="B721" s="3"/>
      <c r="C721" s="24"/>
    </row>
    <row r="722" spans="2:3">
      <c r="B722" s="3"/>
      <c r="C722" s="24"/>
    </row>
    <row r="723" spans="2:3">
      <c r="B723" s="3"/>
      <c r="C723" s="24"/>
    </row>
    <row r="724" spans="2:3">
      <c r="B724" s="3"/>
      <c r="C724" s="24"/>
    </row>
    <row r="725" spans="2:3">
      <c r="B725" s="3"/>
      <c r="C725" s="24"/>
    </row>
    <row r="726" spans="2:3">
      <c r="B726" s="3"/>
      <c r="C726" s="24"/>
    </row>
    <row r="727" spans="2:3">
      <c r="B727" s="3"/>
      <c r="C727" s="24"/>
    </row>
    <row r="728" spans="2:3">
      <c r="B728" s="3"/>
      <c r="C728" s="24"/>
    </row>
    <row r="729" spans="2:3">
      <c r="B729" s="3"/>
      <c r="C729" s="24"/>
    </row>
    <row r="730" spans="2:3">
      <c r="B730" s="3"/>
      <c r="C730" s="24"/>
    </row>
    <row r="731" spans="2:3">
      <c r="B731" s="3"/>
      <c r="C731" s="24"/>
    </row>
    <row r="732" spans="2:3">
      <c r="B732" s="3"/>
      <c r="C732" s="24"/>
    </row>
    <row r="733" spans="2:3">
      <c r="B733" s="3"/>
      <c r="C733" s="24"/>
    </row>
    <row r="734" spans="2:3">
      <c r="B734" s="3"/>
      <c r="C734" s="24"/>
    </row>
    <row r="735" spans="2:3">
      <c r="B735" s="3"/>
      <c r="C735" s="24"/>
    </row>
    <row r="736" spans="2:3">
      <c r="B736" s="3"/>
      <c r="C736" s="24"/>
    </row>
    <row r="737" spans="2:3">
      <c r="B737" s="3"/>
      <c r="C737" s="24"/>
    </row>
    <row r="738" spans="2:3">
      <c r="B738" s="3"/>
      <c r="C738" s="24"/>
    </row>
    <row r="739" spans="2:3">
      <c r="B739" s="3"/>
      <c r="C739" s="24"/>
    </row>
    <row r="740" spans="2:3">
      <c r="B740" s="3"/>
      <c r="C740" s="24"/>
    </row>
    <row r="741" spans="2:3">
      <c r="B741" s="3"/>
      <c r="C741" s="24"/>
    </row>
    <row r="742" spans="2:3">
      <c r="B742" s="3"/>
      <c r="C742" s="24"/>
    </row>
    <row r="743" spans="2:3">
      <c r="B743" s="3"/>
      <c r="C743" s="24"/>
    </row>
    <row r="744" spans="2:3">
      <c r="B744" s="3"/>
      <c r="C744" s="24"/>
    </row>
    <row r="745" spans="2:3">
      <c r="B745" s="3"/>
      <c r="C745" s="24"/>
    </row>
    <row r="746" spans="2:3">
      <c r="B746" s="3"/>
      <c r="C746" s="24"/>
    </row>
    <row r="747" spans="2:3">
      <c r="B747" s="3"/>
      <c r="C747" s="24"/>
    </row>
    <row r="748" spans="2:3">
      <c r="B748" s="3"/>
      <c r="C748" s="24"/>
    </row>
    <row r="749" spans="2:3">
      <c r="B749" s="3"/>
      <c r="C749" s="24"/>
    </row>
    <row r="750" spans="2:3">
      <c r="B750" s="3"/>
      <c r="C750" s="24"/>
    </row>
    <row r="751" spans="2:3">
      <c r="B751" s="3"/>
      <c r="C751" s="24"/>
    </row>
    <row r="752" spans="2:3">
      <c r="B752" s="3"/>
      <c r="C752" s="24"/>
    </row>
    <row r="753" spans="2:3">
      <c r="B753" s="3"/>
      <c r="C753" s="24"/>
    </row>
    <row r="754" spans="2:3">
      <c r="B754" s="3"/>
      <c r="C754" s="24"/>
    </row>
    <row r="755" spans="2:3">
      <c r="B755" s="3"/>
      <c r="C755" s="24"/>
    </row>
    <row r="756" spans="2:3">
      <c r="B756" s="3"/>
      <c r="C756" s="24"/>
    </row>
    <row r="757" spans="2:3">
      <c r="B757" s="3"/>
      <c r="C757" s="24"/>
    </row>
    <row r="758" spans="2:3">
      <c r="B758" s="3"/>
      <c r="C758" s="24"/>
    </row>
    <row r="759" spans="2:3">
      <c r="B759" s="3"/>
      <c r="C759" s="24"/>
    </row>
    <row r="760" spans="2:3">
      <c r="B760" s="3"/>
      <c r="C760" s="24"/>
    </row>
    <row r="761" spans="2:3">
      <c r="B761" s="3"/>
      <c r="C761" s="24"/>
    </row>
    <row r="762" spans="2:3">
      <c r="B762" s="3"/>
      <c r="C762" s="24"/>
    </row>
    <row r="763" spans="2:3">
      <c r="B763" s="3"/>
      <c r="C763" s="24"/>
    </row>
    <row r="764" spans="2:3">
      <c r="B764" s="3"/>
      <c r="C764" s="24"/>
    </row>
    <row r="765" spans="2:3">
      <c r="B765" s="3"/>
      <c r="C765" s="24"/>
    </row>
    <row r="766" spans="2:3">
      <c r="B766" s="3"/>
      <c r="C766" s="24"/>
    </row>
    <row r="767" spans="2:3">
      <c r="B767" s="3"/>
      <c r="C767" s="24"/>
    </row>
    <row r="768" spans="2:3">
      <c r="B768" s="3"/>
      <c r="C768" s="24"/>
    </row>
    <row r="769" spans="2:3">
      <c r="B769" s="3"/>
      <c r="C769" s="24"/>
    </row>
    <row r="770" spans="2:3">
      <c r="B770" s="3"/>
      <c r="C770" s="24"/>
    </row>
    <row r="771" spans="2:3">
      <c r="B771" s="3"/>
      <c r="C771" s="24"/>
    </row>
    <row r="772" spans="2:3">
      <c r="B772" s="3"/>
      <c r="C772" s="24"/>
    </row>
    <row r="773" spans="2:3">
      <c r="B773" s="3"/>
      <c r="C773" s="24"/>
    </row>
    <row r="774" spans="2:3">
      <c r="B774" s="3"/>
      <c r="C774" s="24"/>
    </row>
    <row r="775" spans="2:3">
      <c r="B775" s="3"/>
      <c r="C775" s="24"/>
    </row>
    <row r="776" spans="2:3">
      <c r="B776" s="3"/>
      <c r="C776" s="24"/>
    </row>
    <row r="777" spans="2:3">
      <c r="B777" s="3"/>
      <c r="C777" s="24"/>
    </row>
    <row r="778" spans="2:3">
      <c r="B778" s="3"/>
      <c r="C778" s="24"/>
    </row>
    <row r="779" spans="2:3">
      <c r="B779" s="3"/>
      <c r="C779" s="24"/>
    </row>
    <row r="780" spans="2:3">
      <c r="B780" s="3"/>
      <c r="C780" s="24"/>
    </row>
    <row r="781" spans="2:3">
      <c r="B781" s="3"/>
      <c r="C781" s="24"/>
    </row>
    <row r="782" spans="2:3">
      <c r="B782" s="3"/>
      <c r="C782" s="24"/>
    </row>
    <row r="783" spans="2:3">
      <c r="B783" s="3"/>
      <c r="C783" s="24"/>
    </row>
    <row r="784" spans="2:3">
      <c r="B784" s="3"/>
      <c r="C784" s="24"/>
    </row>
    <row r="785" spans="2:3">
      <c r="B785" s="3"/>
      <c r="C785" s="24"/>
    </row>
    <row r="786" spans="2:3">
      <c r="B786" s="3"/>
      <c r="C786" s="24"/>
    </row>
    <row r="787" spans="2:3">
      <c r="B787" s="3"/>
      <c r="C787" s="24"/>
    </row>
    <row r="788" spans="2:3">
      <c r="B788" s="3"/>
      <c r="C788" s="24"/>
    </row>
    <row r="789" spans="2:3">
      <c r="B789" s="3"/>
      <c r="C789" s="24"/>
    </row>
    <row r="790" spans="2:3">
      <c r="B790" s="3"/>
      <c r="C790" s="24"/>
    </row>
    <row r="791" spans="2:3">
      <c r="B791" s="3"/>
      <c r="C791" s="24"/>
    </row>
    <row r="792" spans="2:3">
      <c r="B792" s="3"/>
      <c r="C792" s="24"/>
    </row>
    <row r="793" spans="2:3">
      <c r="B793" s="3"/>
      <c r="C793" s="24"/>
    </row>
    <row r="794" spans="2:3">
      <c r="B794" s="3"/>
      <c r="C794" s="24"/>
    </row>
    <row r="795" spans="2:3">
      <c r="B795" s="3"/>
      <c r="C795" s="24"/>
    </row>
    <row r="796" spans="2:3">
      <c r="B796" s="3"/>
      <c r="C796" s="24"/>
    </row>
    <row r="797" spans="2:3">
      <c r="B797" s="3"/>
      <c r="C797" s="24"/>
    </row>
    <row r="798" spans="2:3">
      <c r="B798" s="3"/>
      <c r="C798" s="24"/>
    </row>
    <row r="799" spans="2:3">
      <c r="B799" s="3"/>
      <c r="C799" s="24"/>
    </row>
    <row r="800" spans="2:3">
      <c r="B800" s="3"/>
      <c r="C800" s="24"/>
    </row>
    <row r="801" spans="2:3">
      <c r="B801" s="3"/>
      <c r="C801" s="24"/>
    </row>
    <row r="802" spans="2:3">
      <c r="B802" s="3"/>
      <c r="C802" s="24"/>
    </row>
    <row r="803" spans="2:3">
      <c r="B803" s="3"/>
      <c r="C803" s="24"/>
    </row>
    <row r="804" spans="2:3">
      <c r="B804" s="3"/>
      <c r="C804" s="24"/>
    </row>
    <row r="805" spans="2:3">
      <c r="B805" s="3"/>
      <c r="C805" s="24"/>
    </row>
    <row r="806" spans="2:3">
      <c r="B806" s="3"/>
      <c r="C806" s="24"/>
    </row>
    <row r="807" spans="2:3">
      <c r="B807" s="3"/>
      <c r="C807" s="24"/>
    </row>
    <row r="808" spans="2:3">
      <c r="B808" s="3"/>
      <c r="C808" s="24"/>
    </row>
    <row r="809" spans="2:3">
      <c r="B809" s="3"/>
      <c r="C809" s="24"/>
    </row>
    <row r="810" spans="2:3">
      <c r="B810" s="3"/>
      <c r="C810" s="24"/>
    </row>
    <row r="811" spans="2:3">
      <c r="B811" s="3"/>
      <c r="C811" s="24"/>
    </row>
    <row r="812" spans="2:3">
      <c r="B812" s="3"/>
      <c r="C812" s="24"/>
    </row>
    <row r="813" spans="2:3">
      <c r="B813" s="3"/>
      <c r="C813" s="24"/>
    </row>
    <row r="814" spans="2:3">
      <c r="B814" s="3"/>
      <c r="C814" s="24"/>
    </row>
    <row r="815" spans="2:3">
      <c r="B815" s="3"/>
      <c r="C815" s="24"/>
    </row>
    <row r="816" spans="2:3">
      <c r="B816" s="3"/>
      <c r="C816" s="24"/>
    </row>
    <row r="817" spans="2:3">
      <c r="B817" s="3"/>
      <c r="C817" s="24"/>
    </row>
    <row r="818" spans="2:3">
      <c r="B818" s="3"/>
      <c r="C818" s="24"/>
    </row>
    <row r="819" spans="2:3">
      <c r="B819" s="3"/>
      <c r="C819" s="24"/>
    </row>
    <row r="820" spans="2:3">
      <c r="B820" s="3"/>
      <c r="C820" s="24"/>
    </row>
    <row r="821" spans="2:3">
      <c r="B821" s="3"/>
      <c r="C821" s="24"/>
    </row>
    <row r="822" spans="2:3">
      <c r="B822" s="3"/>
      <c r="C822" s="24"/>
    </row>
    <row r="823" spans="2:3">
      <c r="B823" s="3"/>
      <c r="C823" s="24"/>
    </row>
    <row r="824" spans="2:3">
      <c r="B824" s="3"/>
      <c r="C824" s="24"/>
    </row>
    <row r="825" spans="2:3">
      <c r="B825" s="3"/>
      <c r="C825" s="24"/>
    </row>
    <row r="826" spans="2:3">
      <c r="B826" s="3"/>
      <c r="C826" s="24"/>
    </row>
    <row r="827" spans="2:3">
      <c r="B827" s="3"/>
      <c r="C827" s="24"/>
    </row>
    <row r="828" spans="2:3">
      <c r="B828" s="3"/>
      <c r="C828" s="24"/>
    </row>
    <row r="829" spans="2:3">
      <c r="B829" s="3"/>
      <c r="C829" s="24"/>
    </row>
    <row r="830" spans="2:3">
      <c r="B830" s="3"/>
      <c r="C830" s="24"/>
    </row>
    <row r="831" spans="2:3">
      <c r="B831" s="3"/>
      <c r="C831" s="24"/>
    </row>
    <row r="832" spans="2:3">
      <c r="B832" s="3"/>
      <c r="C832" s="24"/>
    </row>
    <row r="833" spans="2:3">
      <c r="B833" s="3"/>
      <c r="C833" s="24"/>
    </row>
    <row r="834" spans="2:3">
      <c r="B834" s="3"/>
      <c r="C834" s="24"/>
    </row>
    <row r="835" spans="2:3">
      <c r="B835" s="3"/>
      <c r="C835" s="24"/>
    </row>
    <row r="836" spans="2:3">
      <c r="B836" s="3"/>
      <c r="C836" s="24"/>
    </row>
    <row r="837" spans="2:3">
      <c r="B837" s="3"/>
      <c r="C837" s="24"/>
    </row>
    <row r="838" spans="2:3">
      <c r="B838" s="3"/>
      <c r="C838" s="24"/>
    </row>
    <row r="839" spans="2:3">
      <c r="B839" s="3"/>
      <c r="C839" s="24"/>
    </row>
    <row r="840" spans="2:3">
      <c r="B840" s="3"/>
      <c r="C840" s="24"/>
    </row>
    <row r="841" spans="2:3">
      <c r="B841" s="3"/>
      <c r="C841" s="24"/>
    </row>
    <row r="842" spans="2:3">
      <c r="B842" s="3"/>
      <c r="C842" s="24"/>
    </row>
    <row r="843" spans="2:3">
      <c r="B843" s="3"/>
      <c r="C843" s="24"/>
    </row>
    <row r="844" spans="2:3">
      <c r="B844" s="3"/>
      <c r="C844" s="24"/>
    </row>
    <row r="845" spans="2:3">
      <c r="B845" s="3"/>
      <c r="C845" s="24"/>
    </row>
    <row r="846" spans="2:3">
      <c r="B846" s="3"/>
      <c r="C846" s="24"/>
    </row>
    <row r="847" spans="2:3">
      <c r="B847" s="3"/>
      <c r="C847" s="24"/>
    </row>
    <row r="848" spans="2:3">
      <c r="B848" s="3"/>
      <c r="C848" s="24"/>
    </row>
    <row r="849" spans="2:3">
      <c r="B849" s="3"/>
      <c r="C849" s="24"/>
    </row>
    <row r="850" spans="2:3">
      <c r="B850" s="3"/>
      <c r="C850" s="24"/>
    </row>
    <row r="851" spans="2:3">
      <c r="B851" s="3"/>
      <c r="C851" s="24"/>
    </row>
    <row r="852" spans="2:3">
      <c r="B852" s="3"/>
      <c r="C852" s="24"/>
    </row>
    <row r="853" spans="2:3">
      <c r="B853" s="3"/>
      <c r="C853" s="24"/>
    </row>
    <row r="854" spans="2:3">
      <c r="B854" s="3"/>
      <c r="C854" s="24"/>
    </row>
    <row r="855" spans="2:3">
      <c r="B855" s="3"/>
      <c r="C855" s="24"/>
    </row>
    <row r="856" spans="2:3">
      <c r="B856" s="3"/>
      <c r="C856" s="24"/>
    </row>
    <row r="857" spans="2:3">
      <c r="B857" s="3"/>
      <c r="C857" s="24"/>
    </row>
    <row r="858" spans="2:3">
      <c r="B858" s="3"/>
      <c r="C858" s="24"/>
    </row>
    <row r="859" spans="2:3">
      <c r="B859" s="3"/>
      <c r="C859" s="24"/>
    </row>
    <row r="860" spans="2:3">
      <c r="B860" s="3"/>
      <c r="C860" s="24"/>
    </row>
    <row r="861" spans="2:3">
      <c r="B861" s="3"/>
      <c r="C861" s="24"/>
    </row>
    <row r="862" spans="2:3">
      <c r="B862" s="3"/>
      <c r="C862" s="24"/>
    </row>
    <row r="863" spans="2:3">
      <c r="B863" s="3"/>
      <c r="C863" s="24"/>
    </row>
    <row r="864" spans="2:3">
      <c r="B864" s="3"/>
      <c r="C864" s="24"/>
    </row>
    <row r="865" spans="2:3">
      <c r="B865" s="3"/>
      <c r="C865" s="24"/>
    </row>
    <row r="866" spans="2:3">
      <c r="B866" s="3"/>
      <c r="C866" s="24"/>
    </row>
    <row r="867" spans="2:3">
      <c r="B867" s="3"/>
      <c r="C867" s="24"/>
    </row>
    <row r="868" spans="2:3">
      <c r="B868" s="3"/>
      <c r="C868" s="24"/>
    </row>
    <row r="869" spans="2:3">
      <c r="B869" s="3"/>
      <c r="C869" s="24"/>
    </row>
    <row r="870" spans="2:3">
      <c r="B870" s="3"/>
      <c r="C870" s="24"/>
    </row>
    <row r="871" spans="2:3">
      <c r="B871" s="3"/>
      <c r="C871" s="24"/>
    </row>
    <row r="872" spans="2:3">
      <c r="B872" s="3"/>
      <c r="C872" s="24"/>
    </row>
    <row r="873" spans="2:3">
      <c r="B873" s="3"/>
      <c r="C873" s="24"/>
    </row>
    <row r="874" spans="2:3">
      <c r="B874" s="3"/>
      <c r="C874" s="24"/>
    </row>
    <row r="875" spans="2:3">
      <c r="B875" s="3"/>
      <c r="C875" s="24"/>
    </row>
    <row r="876" spans="2:3">
      <c r="B876" s="3"/>
      <c r="C876" s="24"/>
    </row>
    <row r="877" spans="2:3">
      <c r="B877" s="3"/>
      <c r="C877" s="24"/>
    </row>
    <row r="878" spans="2:3">
      <c r="B878" s="3"/>
      <c r="C878" s="24"/>
    </row>
    <row r="879" spans="2:3">
      <c r="B879" s="3"/>
      <c r="C879" s="24"/>
    </row>
    <row r="880" spans="2:3">
      <c r="B880" s="3"/>
      <c r="C880" s="24"/>
    </row>
    <row r="881" spans="2:3">
      <c r="B881" s="3"/>
      <c r="C881" s="24"/>
    </row>
    <row r="882" spans="2:3">
      <c r="B882" s="3"/>
      <c r="C882" s="24"/>
    </row>
    <row r="883" spans="2:3">
      <c r="B883" s="3"/>
      <c r="C883" s="24"/>
    </row>
    <row r="884" spans="2:3">
      <c r="B884" s="3"/>
      <c r="C884" s="24"/>
    </row>
    <row r="885" spans="2:3">
      <c r="B885" s="3"/>
      <c r="C885" s="24"/>
    </row>
    <row r="886" spans="2:3">
      <c r="B886" s="3"/>
      <c r="C886" s="24"/>
    </row>
    <row r="887" spans="2:3">
      <c r="B887" s="3"/>
      <c r="C887" s="24"/>
    </row>
    <row r="888" spans="2:3">
      <c r="B888" s="3"/>
      <c r="C888" s="24"/>
    </row>
    <row r="889" spans="2:3">
      <c r="B889" s="3"/>
      <c r="C889" s="24"/>
    </row>
    <row r="890" spans="2:3">
      <c r="B890" s="3"/>
      <c r="C890" s="24"/>
    </row>
    <row r="891" spans="2:3">
      <c r="B891" s="3"/>
      <c r="C891" s="24"/>
    </row>
    <row r="892" spans="2:3">
      <c r="B892" s="3"/>
      <c r="C892" s="24"/>
    </row>
    <row r="893" spans="2:3">
      <c r="B893" s="3"/>
      <c r="C893" s="24"/>
    </row>
    <row r="894" spans="2:3">
      <c r="B894" s="3"/>
      <c r="C894" s="24"/>
    </row>
    <row r="895" spans="2:3">
      <c r="B895" s="3"/>
      <c r="C895" s="24"/>
    </row>
    <row r="896" spans="2:3">
      <c r="B896" s="3"/>
      <c r="C896" s="24"/>
    </row>
    <row r="897" spans="2:3">
      <c r="B897" s="3"/>
      <c r="C897" s="24"/>
    </row>
    <row r="898" spans="2:3">
      <c r="B898" s="3"/>
      <c r="C898" s="24"/>
    </row>
    <row r="899" spans="2:3">
      <c r="B899" s="3"/>
      <c r="C899" s="24"/>
    </row>
    <row r="900" spans="2:3">
      <c r="B900" s="3"/>
      <c r="C900" s="24"/>
    </row>
    <row r="901" spans="2:3">
      <c r="B901" s="3"/>
      <c r="C901" s="24"/>
    </row>
    <row r="902" spans="2:3">
      <c r="B902" s="3"/>
      <c r="C902" s="24"/>
    </row>
    <row r="903" spans="2:3">
      <c r="B903" s="3"/>
      <c r="C903" s="24"/>
    </row>
    <row r="904" spans="2:3">
      <c r="B904" s="3"/>
      <c r="C904" s="24"/>
    </row>
    <row r="905" spans="2:3">
      <c r="B905" s="3"/>
      <c r="C905" s="24"/>
    </row>
    <row r="906" spans="2:3">
      <c r="B906" s="3"/>
      <c r="C906" s="24"/>
    </row>
    <row r="907" spans="2:3">
      <c r="B907" s="3"/>
      <c r="C907" s="24"/>
    </row>
    <row r="908" spans="2:3">
      <c r="B908" s="3"/>
      <c r="C908" s="24"/>
    </row>
    <row r="909" spans="2:3">
      <c r="B909" s="3"/>
      <c r="C909" s="24"/>
    </row>
    <row r="910" spans="2:3">
      <c r="B910" s="3"/>
      <c r="C910" s="24"/>
    </row>
    <row r="911" spans="2:3">
      <c r="B911" s="3"/>
      <c r="C911" s="24"/>
    </row>
    <row r="912" spans="2:3">
      <c r="B912" s="3"/>
      <c r="C912" s="24"/>
    </row>
    <row r="913" spans="2:3">
      <c r="B913" s="3"/>
      <c r="C913" s="24"/>
    </row>
    <row r="914" spans="2:3">
      <c r="B914" s="3"/>
      <c r="C914" s="24"/>
    </row>
    <row r="915" spans="2:3">
      <c r="B915" s="3"/>
      <c r="C915" s="24"/>
    </row>
    <row r="916" spans="2:3">
      <c r="B916" s="3"/>
      <c r="C916" s="24"/>
    </row>
    <row r="917" spans="2:3">
      <c r="B917" s="3"/>
      <c r="C917" s="24"/>
    </row>
    <row r="918" spans="2:3">
      <c r="B918" s="3"/>
      <c r="C918" s="24"/>
    </row>
    <row r="919" spans="2:3">
      <c r="B919" s="3"/>
      <c r="C919" s="24"/>
    </row>
    <row r="920" spans="2:3">
      <c r="B920" s="3"/>
      <c r="C920" s="24"/>
    </row>
    <row r="921" spans="2:3">
      <c r="B921" s="3"/>
      <c r="C921" s="24"/>
    </row>
    <row r="922" spans="2:3">
      <c r="B922" s="3"/>
      <c r="C922" s="24"/>
    </row>
    <row r="923" spans="2:3">
      <c r="B923" s="3"/>
      <c r="C923" s="24"/>
    </row>
    <row r="924" spans="2:3">
      <c r="B924" s="3"/>
      <c r="C924" s="24"/>
    </row>
    <row r="925" spans="2:3">
      <c r="B925" s="3"/>
      <c r="C925" s="24"/>
    </row>
    <row r="926" spans="2:3">
      <c r="B926" s="3"/>
      <c r="C926" s="24"/>
    </row>
    <row r="927" spans="2:3">
      <c r="B927" s="3"/>
      <c r="C927" s="24"/>
    </row>
    <row r="928" spans="2:3">
      <c r="B928" s="3"/>
      <c r="C928" s="24"/>
    </row>
    <row r="929" spans="2:3">
      <c r="B929" s="3"/>
      <c r="C929" s="24"/>
    </row>
    <row r="930" spans="2:3">
      <c r="B930" s="3"/>
      <c r="C930" s="24"/>
    </row>
    <row r="931" spans="2:3">
      <c r="B931" s="3"/>
      <c r="C931" s="24"/>
    </row>
    <row r="932" spans="2:3">
      <c r="B932" s="3"/>
      <c r="C932" s="24"/>
    </row>
    <row r="933" spans="2:3">
      <c r="B933" s="3"/>
      <c r="C933" s="24"/>
    </row>
    <row r="934" spans="2:3">
      <c r="B934" s="3"/>
      <c r="C934" s="24"/>
    </row>
    <row r="935" spans="2:3">
      <c r="B935" s="3"/>
      <c r="C935" s="24"/>
    </row>
    <row r="936" spans="2:3">
      <c r="B936" s="3"/>
      <c r="C936" s="24"/>
    </row>
    <row r="937" spans="2:3">
      <c r="B937" s="3"/>
      <c r="C937" s="24"/>
    </row>
    <row r="938" spans="2:3">
      <c r="B938" s="3"/>
      <c r="C938" s="24"/>
    </row>
    <row r="939" spans="2:3">
      <c r="B939" s="3"/>
      <c r="C939" s="24"/>
    </row>
    <row r="940" spans="2:3">
      <c r="B940" s="3"/>
      <c r="C940" s="24"/>
    </row>
    <row r="941" spans="2:3">
      <c r="B941" s="3"/>
      <c r="C941" s="24"/>
    </row>
    <row r="942" spans="2:3">
      <c r="B942" s="3"/>
      <c r="C942" s="24"/>
    </row>
    <row r="943" spans="2:3">
      <c r="B943" s="3"/>
      <c r="C943" s="24"/>
    </row>
    <row r="944" spans="2:3">
      <c r="B944" s="3"/>
      <c r="C944" s="24"/>
    </row>
    <row r="945" spans="2:3">
      <c r="B945" s="3"/>
      <c r="C945" s="24"/>
    </row>
    <row r="946" spans="2:3">
      <c r="B946" s="3"/>
      <c r="C946" s="24"/>
    </row>
    <row r="947" spans="2:3">
      <c r="B947" s="3"/>
      <c r="C947" s="24"/>
    </row>
  </sheetData>
  <phoneticPr fontId="8" type="noConversion"/>
  <hyperlinks>
    <hyperlink ref="A3" r:id="rId1" xr:uid="{00000000-0004-0000-0700-000000000000}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10"/>
  <sheetViews>
    <sheetView workbookViewId="0">
      <pane ySplit="20" topLeftCell="A21" activePane="bottomLeft" state="frozen"/>
      <selection pane="bottomLeft" activeCell="H20" sqref="H20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style="24" customWidth="1"/>
    <col min="4" max="4" width="12" style="24" customWidth="1"/>
    <col min="5" max="5" width="12.42578125" bestFit="1" customWidth="1"/>
    <col min="6" max="6" width="16.42578125" customWidth="1"/>
    <col min="7" max="7" width="8.140625" style="24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2" ht="21" thickBot="1">
      <c r="A1" s="1" t="s">
        <v>90</v>
      </c>
      <c r="U1" s="4" t="s">
        <v>59</v>
      </c>
      <c r="V1" s="6" t="s">
        <v>71</v>
      </c>
    </row>
    <row r="2" spans="1:22">
      <c r="A2" t="s">
        <v>74</v>
      </c>
      <c r="B2" s="3" t="s">
        <v>91</v>
      </c>
      <c r="U2" s="26">
        <v>30000</v>
      </c>
      <c r="V2" s="26">
        <f t="shared" ref="V2:V17" si="0">+D$11+D$12*U2+D$13*U2^2</f>
        <v>3.5844245065184438E-2</v>
      </c>
    </row>
    <row r="3" spans="1:22" ht="13.5" thickBot="1">
      <c r="B3" s="3"/>
      <c r="U3" s="26">
        <v>31000</v>
      </c>
      <c r="V3" s="26">
        <f t="shared" si="0"/>
        <v>3.6853110022650515E-2</v>
      </c>
    </row>
    <row r="4" spans="1:22" ht="14.25" thickTop="1" thickBot="1">
      <c r="A4" s="5" t="s">
        <v>50</v>
      </c>
      <c r="B4" s="3"/>
      <c r="C4" s="97">
        <v>38259.544399999999</v>
      </c>
      <c r="D4" s="106">
        <v>0.38913342000000001</v>
      </c>
      <c r="U4" s="26">
        <v>32000</v>
      </c>
      <c r="V4" s="26">
        <f t="shared" si="0"/>
        <v>3.8199351708045115E-2</v>
      </c>
    </row>
    <row r="5" spans="1:22" ht="13.5" thickTop="1">
      <c r="A5" s="31" t="s">
        <v>80</v>
      </c>
      <c r="B5" s="32"/>
      <c r="C5" s="98">
        <v>8</v>
      </c>
      <c r="D5" s="107" t="s">
        <v>81</v>
      </c>
      <c r="U5" s="26">
        <v>33000</v>
      </c>
      <c r="V5" s="26">
        <f t="shared" si="0"/>
        <v>3.9882970121368294E-2</v>
      </c>
    </row>
    <row r="6" spans="1:22">
      <c r="A6" s="5" t="s">
        <v>51</v>
      </c>
      <c r="U6" s="26">
        <v>34000</v>
      </c>
      <c r="V6" s="26">
        <f t="shared" si="0"/>
        <v>4.1903965262619997E-2</v>
      </c>
    </row>
    <row r="7" spans="1:22">
      <c r="A7" t="s">
        <v>52</v>
      </c>
      <c r="C7" s="24">
        <f>+C4</f>
        <v>38259.544399999999</v>
      </c>
      <c r="E7">
        <v>38259.544399999999</v>
      </c>
      <c r="U7" s="26">
        <v>35000</v>
      </c>
      <c r="V7" s="26">
        <f t="shared" si="0"/>
        <v>4.426233713180025E-2</v>
      </c>
    </row>
    <row r="8" spans="1:22">
      <c r="A8" t="s">
        <v>53</v>
      </c>
      <c r="C8" s="24">
        <f>+D4</f>
        <v>0.38913342000000001</v>
      </c>
      <c r="E8">
        <v>0.38913342000000001</v>
      </c>
      <c r="U8" s="26">
        <v>36000</v>
      </c>
      <c r="V8" s="26">
        <f t="shared" si="0"/>
        <v>4.6958085728909055E-2</v>
      </c>
    </row>
    <row r="9" spans="1:22">
      <c r="A9" s="18" t="s">
        <v>89</v>
      </c>
      <c r="B9" s="37">
        <v>21</v>
      </c>
      <c r="C9" s="99" t="str">
        <f>"F"&amp;B9</f>
        <v>F21</v>
      </c>
      <c r="D9" s="99" t="str">
        <f>"G"&amp;B9</f>
        <v>G21</v>
      </c>
      <c r="E9" s="30"/>
      <c r="U9" s="26">
        <v>37000</v>
      </c>
      <c r="V9" s="26">
        <f t="shared" si="0"/>
        <v>4.9991211053946383E-2</v>
      </c>
    </row>
    <row r="10" spans="1:22" ht="13.5" thickBot="1">
      <c r="C10" s="100" t="s">
        <v>69</v>
      </c>
      <c r="D10" s="100" t="s">
        <v>70</v>
      </c>
      <c r="U10" s="26">
        <v>38000</v>
      </c>
      <c r="V10" s="26">
        <f t="shared" si="0"/>
        <v>5.336171310691229E-2</v>
      </c>
    </row>
    <row r="11" spans="1:22">
      <c r="A11" t="s">
        <v>65</v>
      </c>
      <c r="C11" s="101">
        <f ca="1">INTERCEPT(INDIRECT(D9):G1003,INDIRECT(C9):$F1003)</f>
        <v>-7.6768005755088672E-3</v>
      </c>
      <c r="D11" s="24">
        <f>+E11*F11</f>
        <v>0.16245847482797529</v>
      </c>
      <c r="E11" s="9">
        <v>0.16245847482797529</v>
      </c>
      <c r="F11">
        <v>1</v>
      </c>
      <c r="U11" s="26">
        <v>39000</v>
      </c>
      <c r="V11" s="26">
        <f t="shared" si="0"/>
        <v>5.706959188780672E-2</v>
      </c>
    </row>
    <row r="12" spans="1:22">
      <c r="A12" t="s">
        <v>66</v>
      </c>
      <c r="C12" s="101">
        <f ca="1">SLOPE(INDIRECT(D9):G1003,INDIRECT(C9):$F1003)</f>
        <v>1.8775162669732836E-6</v>
      </c>
      <c r="D12" s="24">
        <f>+E12*F12</f>
        <v>-9.2811252443545329E-6</v>
      </c>
      <c r="E12" s="10">
        <v>-9.2811252443545322E-2</v>
      </c>
      <c r="F12">
        <v>1E-4</v>
      </c>
      <c r="U12" s="26">
        <v>40000</v>
      </c>
      <c r="V12" s="26">
        <f t="shared" si="0"/>
        <v>6.1114847396629729E-2</v>
      </c>
    </row>
    <row r="13" spans="1:22" ht="13.5" thickBot="1">
      <c r="A13" t="s">
        <v>68</v>
      </c>
      <c r="C13" s="24" t="s">
        <v>63</v>
      </c>
      <c r="D13" s="24">
        <f>+E13*F13</f>
        <v>1.6868836396427234E-10</v>
      </c>
      <c r="E13" s="11">
        <v>1.6868836396427233E-2</v>
      </c>
      <c r="F13">
        <v>1E-8</v>
      </c>
      <c r="U13" s="26">
        <v>41000</v>
      </c>
      <c r="V13" s="26">
        <f t="shared" si="0"/>
        <v>6.5497479633381289E-2</v>
      </c>
    </row>
    <row r="14" spans="1:22">
      <c r="A14" t="s">
        <v>73</v>
      </c>
      <c r="E14">
        <f>SUM(T21:T948)</f>
        <v>7.0380004962011339E-5</v>
      </c>
      <c r="U14" s="26">
        <v>42000</v>
      </c>
      <c r="V14" s="26">
        <f t="shared" si="0"/>
        <v>7.0217488598061345E-2</v>
      </c>
    </row>
    <row r="15" spans="1:22">
      <c r="A15" s="2" t="s">
        <v>67</v>
      </c>
      <c r="C15" s="80">
        <f ca="1">(C7+C11)+(C8+C12)*INT(MAX(F21:F3531))</f>
        <v>56527.104129803061</v>
      </c>
      <c r="D15" s="80">
        <f>+C7+INT(MAX(F21:F1586))*C8+D11+D12*INT(MAX(F21:F4021))+D13*INT(MAX(F21:F4048)^2)</f>
        <v>56527.122186879722</v>
      </c>
      <c r="E15" s="34" t="s">
        <v>84</v>
      </c>
      <c r="F15" s="33">
        <v>1</v>
      </c>
      <c r="U15" s="26">
        <v>43000</v>
      </c>
      <c r="V15" s="26">
        <f t="shared" si="0"/>
        <v>7.5274874290669952E-2</v>
      </c>
    </row>
    <row r="16" spans="1:22">
      <c r="A16" s="5" t="s">
        <v>54</v>
      </c>
      <c r="C16" s="102">
        <f ca="1">+C8+C12</f>
        <v>0.38913529751626696</v>
      </c>
      <c r="D16" s="80">
        <f>+C8+D12+2*D13*F88</f>
        <v>0.38913617883804524</v>
      </c>
      <c r="E16" s="34" t="s">
        <v>85</v>
      </c>
      <c r="F16" s="35">
        <f ca="1">NOW()+15018.5+$C$5/24</f>
        <v>60357.48280740741</v>
      </c>
      <c r="U16" s="26">
        <v>44000</v>
      </c>
      <c r="V16" s="26">
        <f t="shared" si="0"/>
        <v>8.066963671120711E-2</v>
      </c>
    </row>
    <row r="17" spans="1:26" ht="13.5" thickBot="1">
      <c r="A17" t="s">
        <v>78</v>
      </c>
      <c r="C17" s="24">
        <f>COUNT(C21:C4737)</f>
        <v>137</v>
      </c>
      <c r="E17" s="34" t="s">
        <v>86</v>
      </c>
      <c r="F17" s="35">
        <f ca="1">ROUND(2*(F16-$C$7)/$C$8,0)/2+F15</f>
        <v>56788.5</v>
      </c>
      <c r="U17" s="26">
        <v>45000</v>
      </c>
      <c r="V17" s="26">
        <f t="shared" si="0"/>
        <v>8.6401775859672791E-2</v>
      </c>
    </row>
    <row r="18" spans="1:26" ht="14.25" thickTop="1" thickBot="1">
      <c r="A18" s="5" t="s">
        <v>82</v>
      </c>
      <c r="C18" s="103">
        <f ca="1">+C15</f>
        <v>56527.104129803061</v>
      </c>
      <c r="D18" s="108">
        <f ca="1">C16</f>
        <v>0.38913529751626696</v>
      </c>
      <c r="E18" s="34" t="s">
        <v>87</v>
      </c>
      <c r="F18" s="8">
        <f ca="1">ROUND(2*(F16-$C$15)/$C$16,0)/2+F15</f>
        <v>9844.5</v>
      </c>
    </row>
    <row r="19" spans="1:26" ht="13.5" thickBot="1">
      <c r="A19" s="5" t="s">
        <v>83</v>
      </c>
      <c r="C19" s="104">
        <f>+D15</f>
        <v>56527.122186879722</v>
      </c>
      <c r="D19" s="109">
        <f>+D16</f>
        <v>0.38913617883804524</v>
      </c>
      <c r="E19" s="34" t="s">
        <v>88</v>
      </c>
      <c r="F19" s="36">
        <f ca="1">+$C$15+$C$16*F18-15018.5-$C$5/24</f>
        <v>45339.113232868614</v>
      </c>
      <c r="G19" s="80" t="str">
        <f>"G"&amp;E9</f>
        <v>G</v>
      </c>
    </row>
    <row r="20" spans="1:26" ht="15" thickBot="1">
      <c r="A20" s="4" t="s">
        <v>55</v>
      </c>
      <c r="B20" s="4" t="s">
        <v>56</v>
      </c>
      <c r="C20" s="100" t="s">
        <v>57</v>
      </c>
      <c r="D20" s="100" t="s">
        <v>62</v>
      </c>
      <c r="E20" s="4" t="s">
        <v>58</v>
      </c>
      <c r="F20" s="4" t="s">
        <v>59</v>
      </c>
      <c r="G20" s="100" t="s">
        <v>60</v>
      </c>
      <c r="H20" s="7" t="s">
        <v>61</v>
      </c>
      <c r="I20" s="7" t="s">
        <v>117</v>
      </c>
      <c r="J20" s="7" t="s">
        <v>118</v>
      </c>
      <c r="K20" s="7" t="s">
        <v>120</v>
      </c>
      <c r="L20" s="7" t="s">
        <v>119</v>
      </c>
      <c r="M20" s="7" t="s">
        <v>79</v>
      </c>
      <c r="N20" s="7" t="s">
        <v>75</v>
      </c>
      <c r="O20" s="7" t="s">
        <v>72</v>
      </c>
      <c r="P20" s="15" t="s">
        <v>71</v>
      </c>
      <c r="Q20" s="4" t="s">
        <v>64</v>
      </c>
      <c r="R20" s="7" t="s">
        <v>208</v>
      </c>
      <c r="S20" s="6" t="s">
        <v>210</v>
      </c>
      <c r="T20" s="7" t="s">
        <v>209</v>
      </c>
      <c r="U20" s="94" t="s">
        <v>221</v>
      </c>
      <c r="V20" s="115" t="s">
        <v>231</v>
      </c>
    </row>
    <row r="21" spans="1:26" s="26" customFormat="1">
      <c r="A21" s="131" t="s">
        <v>223</v>
      </c>
      <c r="B21" s="22" t="str">
        <f t="shared" ref="B21:B42" si="1">IF(X21=INT(X21),"I","II")</f>
        <v>I</v>
      </c>
      <c r="C21" s="23">
        <v>17793.433000000001</v>
      </c>
      <c r="D21" s="131" t="s">
        <v>218</v>
      </c>
      <c r="E21" s="87">
        <f t="shared" ref="E21:E52" si="2">+(C21-C$7)/C$8</f>
        <v>-52594.072747593862</v>
      </c>
      <c r="F21" s="87">
        <f t="shared" ref="F21:F61" si="3">ROUND(2*E21,0)/2</f>
        <v>-52594</v>
      </c>
      <c r="G21" s="25"/>
      <c r="H21" s="87"/>
      <c r="I21" s="87"/>
      <c r="J21" s="87"/>
      <c r="K21" s="87"/>
      <c r="L21" s="87"/>
      <c r="M21" s="87"/>
      <c r="N21" s="87">
        <f t="shared" ref="N21:N47" si="4">U21</f>
        <v>-2.830851999897277E-2</v>
      </c>
      <c r="O21" s="87"/>
      <c r="P21" s="87"/>
      <c r="Q21" s="88">
        <f t="shared" ref="Q21:Q52" si="5">+C21-15018.5</f>
        <v>2774.9330000000009</v>
      </c>
      <c r="U21" s="87">
        <f t="shared" ref="U21:U47" si="6">+C21-(C$7+F21*C$8)</f>
        <v>-2.830851999897277E-2</v>
      </c>
      <c r="Y21" s="91"/>
      <c r="Z21" s="90"/>
    </row>
    <row r="22" spans="1:26" s="26" customFormat="1">
      <c r="A22" s="131" t="s">
        <v>223</v>
      </c>
      <c r="B22" s="22" t="str">
        <f t="shared" si="1"/>
        <v>I</v>
      </c>
      <c r="C22" s="23">
        <v>32797.235000000001</v>
      </c>
      <c r="D22" s="131" t="s">
        <v>218</v>
      </c>
      <c r="E22" s="87">
        <f t="shared" si="2"/>
        <v>-14037.112001328485</v>
      </c>
      <c r="F22" s="87">
        <f t="shared" si="3"/>
        <v>-14037</v>
      </c>
      <c r="G22" s="25"/>
      <c r="H22" s="87"/>
      <c r="I22" s="87"/>
      <c r="J22" s="87"/>
      <c r="K22" s="87"/>
      <c r="L22" s="87"/>
      <c r="M22" s="87"/>
      <c r="N22" s="87">
        <f t="shared" si="4"/>
        <v>-4.3583459999354091E-2</v>
      </c>
      <c r="O22" s="87"/>
      <c r="P22" s="87"/>
      <c r="Q22" s="88">
        <f t="shared" si="5"/>
        <v>17778.735000000001</v>
      </c>
      <c r="U22" s="87">
        <f t="shared" si="6"/>
        <v>-4.3583459999354091E-2</v>
      </c>
      <c r="Y22" s="90"/>
      <c r="Z22" s="90"/>
    </row>
    <row r="23" spans="1:26" s="26" customFormat="1">
      <c r="A23" s="131" t="s">
        <v>224</v>
      </c>
      <c r="B23" s="22" t="str">
        <f t="shared" si="1"/>
        <v>I</v>
      </c>
      <c r="C23" s="23">
        <v>32879.404999999999</v>
      </c>
      <c r="D23" s="131" t="s">
        <v>218</v>
      </c>
      <c r="E23" s="87">
        <f t="shared" si="2"/>
        <v>-13825.950492764152</v>
      </c>
      <c r="F23" s="87">
        <f t="shared" si="3"/>
        <v>-13826</v>
      </c>
      <c r="G23" s="25"/>
      <c r="H23" s="87"/>
      <c r="I23" s="87"/>
      <c r="J23" s="87"/>
      <c r="K23" s="87"/>
      <c r="L23" s="87"/>
      <c r="M23" s="87"/>
      <c r="N23" s="87">
        <f t="shared" si="4"/>
        <v>1.9264920003479347E-2</v>
      </c>
      <c r="O23" s="87"/>
      <c r="P23" s="87"/>
      <c r="Q23" s="88">
        <f t="shared" si="5"/>
        <v>17860.904999999999</v>
      </c>
      <c r="U23" s="87">
        <f t="shared" si="6"/>
        <v>1.9264920003479347E-2</v>
      </c>
      <c r="Y23" s="90"/>
      <c r="Z23" s="90"/>
    </row>
    <row r="24" spans="1:26" s="26" customFormat="1">
      <c r="A24" s="131" t="s">
        <v>224</v>
      </c>
      <c r="B24" s="22" t="str">
        <f t="shared" si="1"/>
        <v>I</v>
      </c>
      <c r="C24" s="23">
        <v>33204.324000000001</v>
      </c>
      <c r="D24" s="131" t="s">
        <v>218</v>
      </c>
      <c r="E24" s="87">
        <f t="shared" si="2"/>
        <v>-12990.969524025972</v>
      </c>
      <c r="F24" s="87">
        <f t="shared" si="3"/>
        <v>-12991</v>
      </c>
      <c r="G24" s="25"/>
      <c r="H24" s="87"/>
      <c r="I24" s="87"/>
      <c r="J24" s="87"/>
      <c r="K24" s="87"/>
      <c r="L24" s="87"/>
      <c r="M24" s="87"/>
      <c r="N24" s="87">
        <f t="shared" si="4"/>
        <v>1.1859220001497306E-2</v>
      </c>
      <c r="O24" s="87"/>
      <c r="P24" s="87"/>
      <c r="Q24" s="88">
        <f t="shared" si="5"/>
        <v>18185.824000000001</v>
      </c>
      <c r="U24" s="87">
        <f t="shared" si="6"/>
        <v>1.1859220001497306E-2</v>
      </c>
      <c r="Y24" s="93"/>
      <c r="Z24" s="90"/>
    </row>
    <row r="25" spans="1:26" s="26" customFormat="1" ht="13.5" thickBot="1">
      <c r="A25" s="131" t="s">
        <v>222</v>
      </c>
      <c r="B25" s="22" t="str">
        <f t="shared" si="1"/>
        <v>I</v>
      </c>
      <c r="C25" s="23">
        <v>33260.521200000003</v>
      </c>
      <c r="D25" s="131" t="s">
        <v>220</v>
      </c>
      <c r="E25" s="87">
        <f t="shared" si="2"/>
        <v>-12846.553246441788</v>
      </c>
      <c r="F25" s="89">
        <f t="shared" si="3"/>
        <v>-12846.5</v>
      </c>
      <c r="G25" s="25"/>
      <c r="H25" s="87"/>
      <c r="I25" s="87"/>
      <c r="J25" s="87"/>
      <c r="K25" s="87"/>
      <c r="L25" s="87"/>
      <c r="M25" s="87"/>
      <c r="N25" s="87">
        <f t="shared" si="4"/>
        <v>-2.0719969994388521E-2</v>
      </c>
      <c r="O25" s="87"/>
      <c r="P25" s="87"/>
      <c r="Q25" s="88">
        <f t="shared" si="5"/>
        <v>18242.021200000003</v>
      </c>
      <c r="U25" s="89">
        <f t="shared" si="6"/>
        <v>-2.0719969994388521E-2</v>
      </c>
      <c r="Y25" s="93"/>
      <c r="Z25" s="90"/>
    </row>
    <row r="26" spans="1:26" s="26" customFormat="1">
      <c r="A26" s="131" t="s">
        <v>222</v>
      </c>
      <c r="B26" s="22" t="str">
        <f t="shared" si="1"/>
        <v>I</v>
      </c>
      <c r="C26" s="23">
        <v>33263.433199999999</v>
      </c>
      <c r="D26" s="131" t="s">
        <v>220</v>
      </c>
      <c r="E26" s="87">
        <f t="shared" si="2"/>
        <v>-12839.069951894646</v>
      </c>
      <c r="F26" s="87">
        <f t="shared" si="3"/>
        <v>-12839</v>
      </c>
      <c r="G26" s="25"/>
      <c r="H26" s="87"/>
      <c r="I26" s="87"/>
      <c r="J26" s="87"/>
      <c r="K26" s="87"/>
      <c r="L26" s="87"/>
      <c r="M26" s="87"/>
      <c r="N26" s="87">
        <f t="shared" si="4"/>
        <v>-2.7220620002481155E-2</v>
      </c>
      <c r="O26" s="87"/>
      <c r="P26" s="87"/>
      <c r="Q26" s="88">
        <f t="shared" si="5"/>
        <v>18244.933199999999</v>
      </c>
      <c r="U26" s="87">
        <f t="shared" si="6"/>
        <v>-2.7220620002481155E-2</v>
      </c>
      <c r="Y26" s="92"/>
      <c r="Z26" s="90"/>
    </row>
    <row r="27" spans="1:26" s="26" customFormat="1">
      <c r="A27" s="131" t="s">
        <v>222</v>
      </c>
      <c r="B27" s="22" t="str">
        <f t="shared" si="1"/>
        <v>I</v>
      </c>
      <c r="C27" s="23">
        <v>33264.410300000003</v>
      </c>
      <c r="D27" s="131" t="s">
        <v>220</v>
      </c>
      <c r="E27" s="87">
        <f t="shared" si="2"/>
        <v>-12836.558987917295</v>
      </c>
      <c r="F27" s="87">
        <f t="shared" si="3"/>
        <v>-12836.5</v>
      </c>
      <c r="G27" s="25"/>
      <c r="H27" s="87"/>
      <c r="I27" s="87"/>
      <c r="J27" s="87"/>
      <c r="K27" s="87"/>
      <c r="L27" s="87"/>
      <c r="M27" s="87"/>
      <c r="N27" s="87">
        <f t="shared" si="4"/>
        <v>-2.2954169995500706E-2</v>
      </c>
      <c r="O27" s="87"/>
      <c r="P27" s="87"/>
      <c r="Q27" s="88">
        <f t="shared" si="5"/>
        <v>18245.910300000003</v>
      </c>
      <c r="U27" s="87">
        <f t="shared" si="6"/>
        <v>-2.2954169995500706E-2</v>
      </c>
      <c r="Y27" s="92"/>
      <c r="Z27" s="90"/>
    </row>
    <row r="28" spans="1:26" s="26" customFormat="1">
      <c r="A28" s="131" t="s">
        <v>222</v>
      </c>
      <c r="B28" s="22" t="str">
        <f t="shared" si="1"/>
        <v>I</v>
      </c>
      <c r="C28" s="23">
        <v>33315.336600000002</v>
      </c>
      <c r="D28" s="131" t="s">
        <v>220</v>
      </c>
      <c r="E28" s="87">
        <f t="shared" si="2"/>
        <v>-12705.687936029746</v>
      </c>
      <c r="F28" s="87">
        <f t="shared" si="3"/>
        <v>-12705.5</v>
      </c>
      <c r="G28" s="25"/>
      <c r="H28" s="87"/>
      <c r="I28" s="87"/>
      <c r="J28" s="87"/>
      <c r="K28" s="87"/>
      <c r="L28" s="87"/>
      <c r="M28" s="87"/>
      <c r="N28" s="87">
        <f t="shared" si="4"/>
        <v>-7.3132189994794317E-2</v>
      </c>
      <c r="O28" s="87"/>
      <c r="P28" s="87"/>
      <c r="Q28" s="88">
        <f t="shared" si="5"/>
        <v>18296.836600000002</v>
      </c>
      <c r="U28" s="87">
        <f t="shared" si="6"/>
        <v>-7.3132189994794317E-2</v>
      </c>
      <c r="Y28" s="92"/>
      <c r="Z28" s="90"/>
    </row>
    <row r="29" spans="1:26" s="26" customFormat="1">
      <c r="A29" s="131" t="s">
        <v>222</v>
      </c>
      <c r="B29" s="22" t="str">
        <f t="shared" si="1"/>
        <v>I</v>
      </c>
      <c r="C29" s="23">
        <v>33316.360200000003</v>
      </c>
      <c r="D29" s="131" t="s">
        <v>220</v>
      </c>
      <c r="E29" s="87">
        <f t="shared" si="2"/>
        <v>-12703.057475762416</v>
      </c>
      <c r="F29" s="87">
        <f t="shared" si="3"/>
        <v>-12703</v>
      </c>
      <c r="G29" s="25"/>
      <c r="H29" s="87"/>
      <c r="I29" s="87"/>
      <c r="J29" s="87"/>
      <c r="K29" s="87"/>
      <c r="L29" s="87"/>
      <c r="M29" s="87"/>
      <c r="N29" s="87">
        <f t="shared" si="4"/>
        <v>-2.2365739998349454E-2</v>
      </c>
      <c r="O29" s="87"/>
      <c r="P29" s="87"/>
      <c r="Q29" s="88">
        <f t="shared" si="5"/>
        <v>18297.860200000003</v>
      </c>
      <c r="U29" s="87">
        <f t="shared" si="6"/>
        <v>-2.2365739998349454E-2</v>
      </c>
      <c r="Y29" s="92"/>
      <c r="Z29" s="90"/>
    </row>
    <row r="30" spans="1:26" s="26" customFormat="1">
      <c r="A30" s="131" t="s">
        <v>222</v>
      </c>
      <c r="B30" s="22" t="str">
        <f t="shared" si="1"/>
        <v>I</v>
      </c>
      <c r="C30" s="23">
        <v>33613.459000000003</v>
      </c>
      <c r="D30" s="131" t="s">
        <v>220</v>
      </c>
      <c r="E30" s="87">
        <f t="shared" si="2"/>
        <v>-11939.569209964018</v>
      </c>
      <c r="F30" s="87">
        <f t="shared" si="3"/>
        <v>-11939.5</v>
      </c>
      <c r="G30" s="25"/>
      <c r="H30" s="87"/>
      <c r="I30" s="87"/>
      <c r="J30" s="87"/>
      <c r="K30" s="87"/>
      <c r="L30" s="87"/>
      <c r="M30" s="87"/>
      <c r="N30" s="87">
        <f t="shared" si="4"/>
        <v>-2.6931909997074399E-2</v>
      </c>
      <c r="O30" s="87"/>
      <c r="P30" s="87"/>
      <c r="Q30" s="88">
        <f t="shared" si="5"/>
        <v>18594.959000000003</v>
      </c>
      <c r="U30" s="87">
        <f t="shared" si="6"/>
        <v>-2.6931909997074399E-2</v>
      </c>
      <c r="Y30" s="92"/>
      <c r="Z30" s="90"/>
    </row>
    <row r="31" spans="1:26" s="26" customFormat="1">
      <c r="A31" s="131" t="s">
        <v>222</v>
      </c>
      <c r="B31" s="22" t="str">
        <f t="shared" si="1"/>
        <v>I</v>
      </c>
      <c r="C31" s="23">
        <v>33613.513700000003</v>
      </c>
      <c r="D31" s="131" t="s">
        <v>220</v>
      </c>
      <c r="E31" s="87">
        <f t="shared" si="2"/>
        <v>-11939.428641209988</v>
      </c>
      <c r="F31" s="87">
        <f t="shared" si="3"/>
        <v>-11939.5</v>
      </c>
      <c r="G31" s="25"/>
      <c r="H31" s="87"/>
      <c r="I31" s="87"/>
      <c r="J31" s="87"/>
      <c r="K31" s="87"/>
      <c r="L31" s="87"/>
      <c r="M31" s="87"/>
      <c r="N31" s="87">
        <f t="shared" si="4"/>
        <v>2.7768090003519319E-2</v>
      </c>
      <c r="O31" s="87"/>
      <c r="P31" s="87"/>
      <c r="Q31" s="88">
        <f t="shared" si="5"/>
        <v>18595.013700000003</v>
      </c>
      <c r="U31" s="87">
        <f t="shared" si="6"/>
        <v>2.7768090003519319E-2</v>
      </c>
      <c r="Y31" s="92"/>
      <c r="Z31" s="90"/>
    </row>
    <row r="32" spans="1:26" s="26" customFormat="1">
      <c r="A32" s="131" t="s">
        <v>222</v>
      </c>
      <c r="B32" s="22" t="str">
        <f t="shared" si="1"/>
        <v>I</v>
      </c>
      <c r="C32" s="23">
        <v>33617.546600000001</v>
      </c>
      <c r="D32" s="131" t="s">
        <v>220</v>
      </c>
      <c r="E32" s="87">
        <f t="shared" si="2"/>
        <v>-11929.064843620981</v>
      </c>
      <c r="F32" s="87">
        <f t="shared" si="3"/>
        <v>-11929</v>
      </c>
      <c r="G32" s="25"/>
      <c r="H32" s="87"/>
      <c r="I32" s="87"/>
      <c r="J32" s="87"/>
      <c r="K32" s="87"/>
      <c r="L32" s="87"/>
      <c r="M32" s="87"/>
      <c r="N32" s="87">
        <f t="shared" si="4"/>
        <v>-2.5232820000383072E-2</v>
      </c>
      <c r="O32" s="87"/>
      <c r="P32" s="87"/>
      <c r="Q32" s="88">
        <f t="shared" si="5"/>
        <v>18599.046600000001</v>
      </c>
      <c r="U32" s="87">
        <f t="shared" si="6"/>
        <v>-2.5232820000383072E-2</v>
      </c>
      <c r="Y32" s="92"/>
      <c r="Z32" s="90"/>
    </row>
    <row r="33" spans="1:27" s="26" customFormat="1">
      <c r="A33" s="131" t="s">
        <v>222</v>
      </c>
      <c r="B33" s="22" t="str">
        <f t="shared" si="1"/>
        <v>I</v>
      </c>
      <c r="C33" s="23">
        <v>33643.431299999997</v>
      </c>
      <c r="D33" s="131" t="s">
        <v>220</v>
      </c>
      <c r="E33" s="87">
        <f t="shared" si="2"/>
        <v>-11862.546013138635</v>
      </c>
      <c r="F33" s="87">
        <f t="shared" si="3"/>
        <v>-11862.5</v>
      </c>
      <c r="G33" s="25"/>
      <c r="H33" s="87"/>
      <c r="I33" s="87"/>
      <c r="J33" s="87"/>
      <c r="K33" s="87"/>
      <c r="L33" s="87"/>
      <c r="M33" s="87"/>
      <c r="N33" s="87">
        <f t="shared" si="4"/>
        <v>-1.790525000251364E-2</v>
      </c>
      <c r="O33" s="87"/>
      <c r="P33" s="87"/>
      <c r="Q33" s="88">
        <f t="shared" si="5"/>
        <v>18624.931299999997</v>
      </c>
      <c r="U33" s="87">
        <f t="shared" si="6"/>
        <v>-1.790525000251364E-2</v>
      </c>
      <c r="Y33" s="92"/>
      <c r="Z33" s="90"/>
    </row>
    <row r="34" spans="1:27" s="26" customFormat="1">
      <c r="A34" s="131" t="s">
        <v>222</v>
      </c>
      <c r="B34" s="22" t="str">
        <f t="shared" si="1"/>
        <v>I</v>
      </c>
      <c r="C34" s="23">
        <v>33646.343399999998</v>
      </c>
      <c r="D34" s="131" t="s">
        <v>220</v>
      </c>
      <c r="E34" s="87">
        <f t="shared" si="2"/>
        <v>-11855.062461610212</v>
      </c>
      <c r="F34" s="87">
        <f t="shared" si="3"/>
        <v>-11855</v>
      </c>
      <c r="G34" s="25"/>
      <c r="H34" s="87"/>
      <c r="I34" s="87"/>
      <c r="J34" s="87"/>
      <c r="K34" s="87"/>
      <c r="L34" s="87"/>
      <c r="M34" s="87"/>
      <c r="N34" s="87">
        <f t="shared" si="4"/>
        <v>-2.4305899998580571E-2</v>
      </c>
      <c r="O34" s="87"/>
      <c r="P34" s="87"/>
      <c r="Q34" s="88">
        <f t="shared" si="5"/>
        <v>18627.843399999998</v>
      </c>
      <c r="U34" s="87">
        <f t="shared" si="6"/>
        <v>-2.4305899998580571E-2</v>
      </c>
      <c r="Y34" s="92"/>
      <c r="Z34" s="90"/>
    </row>
    <row r="35" spans="1:27" s="26" customFormat="1">
      <c r="A35" s="131" t="s">
        <v>222</v>
      </c>
      <c r="B35" s="22" t="str">
        <f t="shared" si="1"/>
        <v>I</v>
      </c>
      <c r="C35" s="23">
        <v>33646.536500000002</v>
      </c>
      <c r="D35" s="131" t="s">
        <v>220</v>
      </c>
      <c r="E35" s="87">
        <f t="shared" si="2"/>
        <v>-11854.56623078017</v>
      </c>
      <c r="F35" s="87">
        <f t="shared" si="3"/>
        <v>-11854.5</v>
      </c>
      <c r="G35" s="25"/>
      <c r="H35" s="87"/>
      <c r="I35" s="87"/>
      <c r="J35" s="87"/>
      <c r="K35" s="87"/>
      <c r="L35" s="87"/>
      <c r="M35" s="87"/>
      <c r="N35" s="87">
        <f t="shared" si="4"/>
        <v>-2.5772609995328821E-2</v>
      </c>
      <c r="O35" s="87"/>
      <c r="P35" s="87"/>
      <c r="Q35" s="88">
        <f t="shared" si="5"/>
        <v>18628.036500000002</v>
      </c>
      <c r="U35" s="87">
        <f t="shared" si="6"/>
        <v>-2.5772609995328821E-2</v>
      </c>
      <c r="Y35" s="90"/>
      <c r="Z35" s="90"/>
    </row>
    <row r="36" spans="1:27" s="26" customFormat="1">
      <c r="A36" s="131" t="s">
        <v>222</v>
      </c>
      <c r="B36" s="22" t="str">
        <f t="shared" si="1"/>
        <v>I</v>
      </c>
      <c r="C36" s="23">
        <v>33647.511599999998</v>
      </c>
      <c r="D36" s="131" t="s">
        <v>220</v>
      </c>
      <c r="E36" s="87">
        <f t="shared" si="2"/>
        <v>-11852.060406428214</v>
      </c>
      <c r="F36" s="87">
        <f t="shared" si="3"/>
        <v>-11852</v>
      </c>
      <c r="G36" s="25"/>
      <c r="H36" s="87"/>
      <c r="I36" s="87"/>
      <c r="J36" s="87"/>
      <c r="K36" s="87"/>
      <c r="L36" s="87"/>
      <c r="M36" s="87"/>
      <c r="N36" s="87">
        <f t="shared" si="4"/>
        <v>-2.3506160003307741E-2</v>
      </c>
      <c r="O36" s="87"/>
      <c r="P36" s="87"/>
      <c r="Q36" s="88">
        <f t="shared" si="5"/>
        <v>18629.011599999998</v>
      </c>
      <c r="U36" s="87">
        <f t="shared" si="6"/>
        <v>-2.3506160003307741E-2</v>
      </c>
      <c r="Y36" s="90"/>
      <c r="Z36" s="90"/>
    </row>
    <row r="37" spans="1:27" s="26" customFormat="1">
      <c r="A37" s="131" t="s">
        <v>222</v>
      </c>
      <c r="B37" s="22" t="str">
        <f t="shared" si="1"/>
        <v>I</v>
      </c>
      <c r="C37" s="23">
        <v>33735.253299999997</v>
      </c>
      <c r="D37" s="131" t="s">
        <v>220</v>
      </c>
      <c r="E37" s="87">
        <f t="shared" si="2"/>
        <v>-11626.580672510734</v>
      </c>
      <c r="F37" s="87">
        <f t="shared" si="3"/>
        <v>-11626.5</v>
      </c>
      <c r="G37" s="25"/>
      <c r="H37" s="87"/>
      <c r="I37" s="87"/>
      <c r="J37" s="87"/>
      <c r="K37" s="87"/>
      <c r="L37" s="87"/>
      <c r="M37" s="87"/>
      <c r="N37" s="87">
        <f t="shared" si="4"/>
        <v>-3.1392370001412928E-2</v>
      </c>
      <c r="O37" s="87"/>
      <c r="P37" s="87"/>
      <c r="Q37" s="88">
        <f t="shared" si="5"/>
        <v>18716.753299999997</v>
      </c>
      <c r="U37" s="87">
        <f t="shared" si="6"/>
        <v>-3.1392370001412928E-2</v>
      </c>
      <c r="Y37" s="90"/>
      <c r="Z37" s="90"/>
    </row>
    <row r="38" spans="1:27" s="26" customFormat="1">
      <c r="A38" s="131" t="s">
        <v>222</v>
      </c>
      <c r="B38" s="22" t="str">
        <f t="shared" si="1"/>
        <v>I</v>
      </c>
      <c r="C38" s="23">
        <v>33736.424700000003</v>
      </c>
      <c r="D38" s="131" t="s">
        <v>220</v>
      </c>
      <c r="E38" s="87">
        <f t="shared" si="2"/>
        <v>-11623.570393928117</v>
      </c>
      <c r="F38" s="87">
        <f t="shared" si="3"/>
        <v>-11623.5</v>
      </c>
      <c r="G38" s="25"/>
      <c r="H38" s="87"/>
      <c r="I38" s="87"/>
      <c r="J38" s="87"/>
      <c r="K38" s="87"/>
      <c r="L38" s="87"/>
      <c r="M38" s="87"/>
      <c r="N38" s="87">
        <f t="shared" si="4"/>
        <v>-2.7392629992391448E-2</v>
      </c>
      <c r="O38" s="87"/>
      <c r="P38" s="87"/>
      <c r="Q38" s="88">
        <f t="shared" si="5"/>
        <v>18717.924700000003</v>
      </c>
      <c r="U38" s="87">
        <f t="shared" si="6"/>
        <v>-2.7392629992391448E-2</v>
      </c>
      <c r="Y38" s="90"/>
      <c r="Z38" s="90"/>
    </row>
    <row r="39" spans="1:27" s="26" customFormat="1">
      <c r="A39" s="131" t="s">
        <v>224</v>
      </c>
      <c r="B39" s="22" t="str">
        <f t="shared" si="1"/>
        <v>I</v>
      </c>
      <c r="C39" s="23">
        <v>33793.529000000002</v>
      </c>
      <c r="D39" s="131" t="s">
        <v>218</v>
      </c>
      <c r="E39" s="87">
        <f t="shared" si="2"/>
        <v>-11476.823039254754</v>
      </c>
      <c r="F39" s="87">
        <f t="shared" si="3"/>
        <v>-11477</v>
      </c>
      <c r="G39" s="25"/>
      <c r="H39" s="87"/>
      <c r="I39" s="87"/>
      <c r="J39" s="87"/>
      <c r="K39" s="87"/>
      <c r="L39" s="87"/>
      <c r="M39" s="87"/>
      <c r="N39" s="87">
        <f t="shared" si="4"/>
        <v>6.88613400052418E-2</v>
      </c>
      <c r="O39" s="87"/>
      <c r="P39" s="87"/>
      <c r="Q39" s="88">
        <f t="shared" si="5"/>
        <v>18775.029000000002</v>
      </c>
      <c r="U39" s="87">
        <f t="shared" si="6"/>
        <v>6.88613400052418E-2</v>
      </c>
      <c r="Y39" s="90"/>
      <c r="Z39" s="90"/>
    </row>
    <row r="40" spans="1:27" s="26" customFormat="1">
      <c r="A40" s="131" t="s">
        <v>224</v>
      </c>
      <c r="B40" s="22" t="str">
        <f t="shared" si="1"/>
        <v>I</v>
      </c>
      <c r="C40" s="23">
        <v>34705.213000000003</v>
      </c>
      <c r="D40" s="131" t="s">
        <v>218</v>
      </c>
      <c r="E40" s="87">
        <f t="shared" si="2"/>
        <v>-9133.9659287038248</v>
      </c>
      <c r="F40" s="87">
        <f t="shared" si="3"/>
        <v>-9134</v>
      </c>
      <c r="G40" s="25"/>
      <c r="H40" s="87"/>
      <c r="I40" s="87"/>
      <c r="J40" s="87"/>
      <c r="K40" s="87"/>
      <c r="L40" s="87"/>
      <c r="M40" s="87"/>
      <c r="N40" s="87">
        <f t="shared" si="4"/>
        <v>1.3258280006994028E-2</v>
      </c>
      <c r="O40" s="87"/>
      <c r="P40" s="87"/>
      <c r="Q40" s="88">
        <f t="shared" si="5"/>
        <v>19686.713000000003</v>
      </c>
      <c r="U40" s="87">
        <f t="shared" si="6"/>
        <v>1.3258280006994028E-2</v>
      </c>
      <c r="W40" s="83"/>
      <c r="X40" s="83"/>
      <c r="Y40" s="83"/>
      <c r="Z40" s="83"/>
      <c r="AA40" s="83"/>
    </row>
    <row r="41" spans="1:27" s="83" customFormat="1">
      <c r="A41" s="131" t="s">
        <v>224</v>
      </c>
      <c r="B41" s="22" t="str">
        <f t="shared" si="1"/>
        <v>I</v>
      </c>
      <c r="C41" s="23">
        <v>34933.442000000003</v>
      </c>
      <c r="D41" s="131" t="s">
        <v>218</v>
      </c>
      <c r="E41" s="87">
        <f t="shared" si="2"/>
        <v>-8547.4601487582222</v>
      </c>
      <c r="F41" s="87">
        <f t="shared" si="3"/>
        <v>-8547.5</v>
      </c>
      <c r="G41" s="25"/>
      <c r="H41" s="87"/>
      <c r="I41" s="87"/>
      <c r="J41" s="87"/>
      <c r="K41" s="87"/>
      <c r="L41" s="87"/>
      <c r="M41" s="87"/>
      <c r="N41" s="87">
        <f t="shared" si="4"/>
        <v>1.5507450007135049E-2</v>
      </c>
      <c r="O41" s="87"/>
      <c r="P41" s="87"/>
      <c r="Q41" s="88">
        <f t="shared" si="5"/>
        <v>19914.942000000003</v>
      </c>
      <c r="R41" s="26"/>
      <c r="S41" s="26"/>
      <c r="T41" s="26"/>
      <c r="U41" s="87">
        <f t="shared" si="6"/>
        <v>1.5507450007135049E-2</v>
      </c>
      <c r="V41" s="26"/>
      <c r="W41" s="26"/>
      <c r="X41" s="26"/>
      <c r="Y41" s="92"/>
      <c r="Z41" s="90"/>
      <c r="AA41" s="26"/>
    </row>
    <row r="42" spans="1:27" s="26" customFormat="1">
      <c r="A42" s="131" t="s">
        <v>219</v>
      </c>
      <c r="B42" s="22" t="str">
        <f t="shared" si="1"/>
        <v>I</v>
      </c>
      <c r="C42" s="23">
        <v>37354.464</v>
      </c>
      <c r="D42" s="131" t="s">
        <v>218</v>
      </c>
      <c r="E42" s="87">
        <f t="shared" si="2"/>
        <v>-2325.8870954851395</v>
      </c>
      <c r="F42" s="87">
        <f t="shared" si="3"/>
        <v>-2326</v>
      </c>
      <c r="G42" s="25"/>
      <c r="H42" s="87"/>
      <c r="I42" s="87"/>
      <c r="J42" s="87"/>
      <c r="K42" s="87"/>
      <c r="L42" s="87"/>
      <c r="M42" s="87"/>
      <c r="N42" s="87">
        <f t="shared" si="4"/>
        <v>4.3934920002357103E-2</v>
      </c>
      <c r="O42" s="87"/>
      <c r="P42" s="87"/>
      <c r="Q42" s="88">
        <f t="shared" si="5"/>
        <v>22335.964</v>
      </c>
      <c r="U42" s="87">
        <f t="shared" si="6"/>
        <v>4.3934920002357103E-2</v>
      </c>
      <c r="W42" s="83"/>
      <c r="X42" s="83"/>
      <c r="Y42" s="83"/>
      <c r="Z42" s="83"/>
      <c r="AA42" s="83"/>
    </row>
    <row r="43" spans="1:27" s="83" customFormat="1">
      <c r="A43" s="132" t="s">
        <v>226</v>
      </c>
      <c r="B43" s="22"/>
      <c r="C43" s="23">
        <v>37606.355000000003</v>
      </c>
      <c r="D43" s="23" t="s">
        <v>217</v>
      </c>
      <c r="E43" s="83">
        <f t="shared" si="2"/>
        <v>-1678.5744077185548</v>
      </c>
      <c r="F43" s="83">
        <f t="shared" si="3"/>
        <v>-1678.5</v>
      </c>
      <c r="G43" s="85"/>
      <c r="N43" s="83">
        <f t="shared" si="4"/>
        <v>-2.8954529996553902E-2</v>
      </c>
      <c r="Q43" s="29">
        <f t="shared" si="5"/>
        <v>22587.855000000003</v>
      </c>
      <c r="U43" s="83">
        <f t="shared" si="6"/>
        <v>-2.8954529996553902E-2</v>
      </c>
      <c r="W43" s="26"/>
      <c r="X43" s="26"/>
      <c r="Y43" s="90"/>
      <c r="Z43" s="90"/>
      <c r="AA43" s="26"/>
    </row>
    <row r="44" spans="1:27" s="83" customFormat="1">
      <c r="A44" s="131" t="s">
        <v>219</v>
      </c>
      <c r="B44" s="22" t="str">
        <f>IF(X44=INT(X44),"I","II")</f>
        <v>I</v>
      </c>
      <c r="C44" s="23">
        <v>37606.355000000003</v>
      </c>
      <c r="D44" s="131" t="s">
        <v>218</v>
      </c>
      <c r="E44" s="87">
        <f t="shared" si="2"/>
        <v>-1678.5744077185548</v>
      </c>
      <c r="F44" s="87">
        <f t="shared" si="3"/>
        <v>-1678.5</v>
      </c>
      <c r="G44" s="25"/>
      <c r="H44" s="87"/>
      <c r="I44" s="87"/>
      <c r="J44" s="87"/>
      <c r="K44" s="87"/>
      <c r="L44" s="87"/>
      <c r="M44" s="87"/>
      <c r="N44" s="87">
        <f t="shared" si="4"/>
        <v>-2.8954529996553902E-2</v>
      </c>
      <c r="O44" s="87"/>
      <c r="P44" s="87"/>
      <c r="Q44" s="88">
        <f t="shared" si="5"/>
        <v>22587.855000000003</v>
      </c>
      <c r="R44" s="26"/>
      <c r="S44" s="26"/>
      <c r="T44" s="26"/>
      <c r="U44" s="87">
        <f t="shared" si="6"/>
        <v>-2.8954529996553902E-2</v>
      </c>
      <c r="V44" s="26"/>
      <c r="W44" s="26"/>
      <c r="X44" s="26"/>
      <c r="Y44" s="26"/>
      <c r="Z44" s="26"/>
      <c r="AA44" s="26"/>
    </row>
    <row r="45" spans="1:27" s="26" customFormat="1">
      <c r="A45" s="132" t="s">
        <v>216</v>
      </c>
      <c r="B45" s="22"/>
      <c r="C45" s="23">
        <v>37854.464</v>
      </c>
      <c r="D45" s="23" t="s">
        <v>217</v>
      </c>
      <c r="E45" s="83">
        <f t="shared" si="2"/>
        <v>-1040.980751537606</v>
      </c>
      <c r="F45" s="83">
        <f t="shared" si="3"/>
        <v>-1041</v>
      </c>
      <c r="G45" s="85"/>
      <c r="H45" s="83"/>
      <c r="I45" s="83"/>
      <c r="J45" s="83"/>
      <c r="K45" s="83"/>
      <c r="L45" s="83"/>
      <c r="M45" s="83"/>
      <c r="N45" s="83">
        <f t="shared" si="4"/>
        <v>7.4902199994539842E-3</v>
      </c>
      <c r="O45" s="83"/>
      <c r="P45" s="83"/>
      <c r="Q45" s="29">
        <f t="shared" si="5"/>
        <v>22835.964</v>
      </c>
      <c r="R45" s="83"/>
      <c r="S45" s="83"/>
      <c r="T45" s="83"/>
      <c r="U45" s="83">
        <f t="shared" si="6"/>
        <v>7.4902199994539842E-3</v>
      </c>
      <c r="V45" s="83"/>
      <c r="Y45" s="90"/>
      <c r="Z45" s="90"/>
    </row>
    <row r="46" spans="1:27" s="26" customFormat="1">
      <c r="A46" s="132" t="s">
        <v>216</v>
      </c>
      <c r="B46" s="22"/>
      <c r="C46" s="23">
        <v>37900.358999999997</v>
      </c>
      <c r="D46" s="23" t="s">
        <v>217</v>
      </c>
      <c r="E46" s="83">
        <f t="shared" si="2"/>
        <v>-923.03919822667024</v>
      </c>
      <c r="F46" s="83">
        <f t="shared" si="3"/>
        <v>-923</v>
      </c>
      <c r="G46" s="85"/>
      <c r="H46" s="83"/>
      <c r="I46" s="83"/>
      <c r="J46" s="83"/>
      <c r="K46" s="83"/>
      <c r="L46" s="83"/>
      <c r="M46" s="83"/>
      <c r="N46" s="83">
        <f t="shared" si="4"/>
        <v>-1.5253340003255289E-2</v>
      </c>
      <c r="O46" s="83"/>
      <c r="P46" s="83"/>
      <c r="Q46" s="29">
        <f t="shared" si="5"/>
        <v>22881.858999999997</v>
      </c>
      <c r="R46" s="83"/>
      <c r="S46" s="83"/>
      <c r="T46" s="83"/>
      <c r="U46" s="83">
        <f t="shared" si="6"/>
        <v>-1.5253340003255289E-2</v>
      </c>
      <c r="V46" s="83"/>
      <c r="Y46" s="90"/>
      <c r="Z46" s="90"/>
    </row>
    <row r="47" spans="1:27" s="26" customFormat="1">
      <c r="A47" s="131" t="s">
        <v>219</v>
      </c>
      <c r="B47" s="22" t="str">
        <f>IF(X47=INT(X47),"I","II")</f>
        <v>I</v>
      </c>
      <c r="C47" s="23">
        <v>37900.358999999997</v>
      </c>
      <c r="D47" s="131" t="s">
        <v>218</v>
      </c>
      <c r="E47" s="87">
        <f t="shared" si="2"/>
        <v>-923.03919822667024</v>
      </c>
      <c r="F47" s="87">
        <f t="shared" si="3"/>
        <v>-923</v>
      </c>
      <c r="G47" s="25"/>
      <c r="H47" s="87"/>
      <c r="I47" s="87"/>
      <c r="J47" s="87"/>
      <c r="K47" s="87"/>
      <c r="L47" s="87"/>
      <c r="M47" s="87"/>
      <c r="N47" s="87">
        <f t="shared" si="4"/>
        <v>-1.5253340003255289E-2</v>
      </c>
      <c r="O47" s="87"/>
      <c r="P47" s="87"/>
      <c r="Q47" s="88">
        <f t="shared" si="5"/>
        <v>22881.858999999997</v>
      </c>
      <c r="U47" s="87">
        <f t="shared" si="6"/>
        <v>-1.5253340003255289E-2</v>
      </c>
      <c r="Y47" s="90"/>
      <c r="Z47" s="90"/>
    </row>
    <row r="48" spans="1:27" s="26" customFormat="1">
      <c r="A48" s="132" t="s">
        <v>61</v>
      </c>
      <c r="B48" s="22"/>
      <c r="C48" s="23">
        <v>38259.544399999999</v>
      </c>
      <c r="D48" s="23" t="s">
        <v>63</v>
      </c>
      <c r="E48" s="26">
        <f t="shared" si="2"/>
        <v>0</v>
      </c>
      <c r="F48" s="26">
        <f t="shared" si="3"/>
        <v>0</v>
      </c>
      <c r="G48" s="25">
        <f t="shared" ref="G48:G61" si="7">+C48-(C$7+F48*C$8)</f>
        <v>0</v>
      </c>
      <c r="H48" s="26">
        <f>G48</f>
        <v>0</v>
      </c>
      <c r="J48" s="27"/>
      <c r="P48" s="28"/>
      <c r="Q48" s="29">
        <f t="shared" si="5"/>
        <v>23241.044399999999</v>
      </c>
      <c r="Y48" s="90"/>
      <c r="Z48" s="90"/>
    </row>
    <row r="49" spans="1:26" s="26" customFormat="1">
      <c r="A49" s="27" t="s">
        <v>282</v>
      </c>
      <c r="B49" s="13" t="s">
        <v>97</v>
      </c>
      <c r="C49" s="102">
        <v>38260.521200000003</v>
      </c>
      <c r="D49" s="102" t="s">
        <v>217</v>
      </c>
      <c r="E49" s="26">
        <f t="shared" si="2"/>
        <v>2.5101930335461926</v>
      </c>
      <c r="F49" s="26">
        <f t="shared" si="3"/>
        <v>2.5</v>
      </c>
      <c r="G49" s="25">
        <f t="shared" si="7"/>
        <v>3.9664500072831288E-3</v>
      </c>
      <c r="J49" s="27"/>
      <c r="L49" s="26">
        <f t="shared" ref="L49:L61" si="8">G49</f>
        <v>3.9664500072831288E-3</v>
      </c>
      <c r="P49" s="28">
        <f t="shared" ref="P49:P62" si="9">D$11+D$12*F49+D$13*F49^2</f>
        <v>0.16243527306916669</v>
      </c>
      <c r="Q49" s="29">
        <f t="shared" si="5"/>
        <v>23242.021200000003</v>
      </c>
      <c r="R49" s="26">
        <f t="shared" ref="R49:R61" si="10">+(P49-G49)^2</f>
        <v>2.5112367882618558E-2</v>
      </c>
      <c r="T49" s="26">
        <f t="shared" ref="T49:T62" si="11">S49*R49</f>
        <v>0</v>
      </c>
      <c r="V49" s="26">
        <f t="shared" ref="V49:V61" si="12">+G49-P49</f>
        <v>-0.15846882306188356</v>
      </c>
      <c r="Y49" s="90"/>
      <c r="Z49" s="90"/>
    </row>
    <row r="50" spans="1:26" s="26" customFormat="1">
      <c r="A50" s="27" t="s">
        <v>282</v>
      </c>
      <c r="B50" s="13" t="s">
        <v>101</v>
      </c>
      <c r="C50" s="102">
        <v>38263.438199999997</v>
      </c>
      <c r="D50" s="102" t="s">
        <v>217</v>
      </c>
      <c r="E50" s="26">
        <f t="shared" si="2"/>
        <v>10.006336644120696</v>
      </c>
      <c r="F50" s="26">
        <f t="shared" si="3"/>
        <v>10</v>
      </c>
      <c r="G50" s="25">
        <f t="shared" si="7"/>
        <v>2.4657999965711497E-3</v>
      </c>
      <c r="J50" s="27"/>
      <c r="L50" s="26">
        <f t="shared" si="8"/>
        <v>2.4657999965711497E-3</v>
      </c>
      <c r="P50" s="28">
        <f t="shared" si="9"/>
        <v>0.16236568044436814</v>
      </c>
      <c r="Q50" s="29">
        <f t="shared" si="5"/>
        <v>23244.938199999997</v>
      </c>
      <c r="R50" s="26">
        <f t="shared" si="10"/>
        <v>2.5567971767219769E-2</v>
      </c>
      <c r="T50" s="26">
        <f t="shared" si="11"/>
        <v>0</v>
      </c>
      <c r="V50" s="26">
        <f t="shared" si="12"/>
        <v>-0.15989988044779699</v>
      </c>
    </row>
    <row r="51" spans="1:26" s="26" customFormat="1">
      <c r="A51" s="27" t="s">
        <v>282</v>
      </c>
      <c r="B51" s="27" t="s">
        <v>97</v>
      </c>
      <c r="C51" s="102">
        <v>38264.410300000003</v>
      </c>
      <c r="D51" s="102" t="s">
        <v>217</v>
      </c>
      <c r="E51" s="26">
        <f t="shared" si="2"/>
        <v>12.504451558039735</v>
      </c>
      <c r="F51" s="26">
        <f t="shared" si="3"/>
        <v>12.5</v>
      </c>
      <c r="G51" s="25">
        <f t="shared" si="7"/>
        <v>1.7322500061709434E-3</v>
      </c>
      <c r="J51" s="27"/>
      <c r="L51" s="26">
        <f t="shared" si="8"/>
        <v>1.7322500061709434E-3</v>
      </c>
      <c r="P51" s="28">
        <f t="shared" si="9"/>
        <v>0.16234248711997773</v>
      </c>
      <c r="Q51" s="29">
        <f t="shared" si="5"/>
        <v>23245.910300000003</v>
      </c>
      <c r="R51" s="26">
        <f t="shared" si="10"/>
        <v>2.579564826575324E-2</v>
      </c>
      <c r="T51" s="26">
        <f t="shared" si="11"/>
        <v>0</v>
      </c>
      <c r="V51" s="26">
        <f t="shared" si="12"/>
        <v>-0.16061023711380679</v>
      </c>
    </row>
    <row r="52" spans="1:26" s="26" customFormat="1">
      <c r="A52" s="27" t="s">
        <v>282</v>
      </c>
      <c r="B52" s="27" t="s">
        <v>97</v>
      </c>
      <c r="C52" s="102">
        <v>38315.386599999998</v>
      </c>
      <c r="D52" s="102" t="s">
        <v>217</v>
      </c>
      <c r="E52" s="26">
        <f t="shared" si="2"/>
        <v>143.5039940799717</v>
      </c>
      <c r="F52" s="26">
        <f t="shared" si="3"/>
        <v>143.5</v>
      </c>
      <c r="G52" s="25">
        <f t="shared" si="7"/>
        <v>1.5542300025117584E-3</v>
      </c>
      <c r="J52" s="27"/>
      <c r="L52" s="26">
        <f t="shared" si="8"/>
        <v>1.5542300025117584E-3</v>
      </c>
      <c r="P52" s="28">
        <f t="shared" si="9"/>
        <v>0.16113010702837327</v>
      </c>
      <c r="Q52" s="29">
        <f t="shared" si="5"/>
        <v>23296.886599999998</v>
      </c>
      <c r="R52" s="26">
        <f t="shared" si="10"/>
        <v>2.5464460528572878E-2</v>
      </c>
      <c r="T52" s="26">
        <f t="shared" si="11"/>
        <v>0</v>
      </c>
      <c r="V52" s="26">
        <f t="shared" si="12"/>
        <v>-0.15957587702586151</v>
      </c>
    </row>
    <row r="53" spans="1:26" s="26" customFormat="1">
      <c r="A53" s="27" t="s">
        <v>282</v>
      </c>
      <c r="B53" s="27" t="s">
        <v>101</v>
      </c>
      <c r="C53" s="102">
        <v>38316.360200000003</v>
      </c>
      <c r="D53" s="102" t="s">
        <v>217</v>
      </c>
      <c r="E53" s="26">
        <f t="shared" ref="E53:E84" si="13">+(C53-C$7)/C$8</f>
        <v>146.00596371291869</v>
      </c>
      <c r="F53" s="26">
        <f t="shared" si="3"/>
        <v>146</v>
      </c>
      <c r="G53" s="25">
        <f t="shared" si="7"/>
        <v>2.3206800033221953E-3</v>
      </c>
      <c r="J53" s="27"/>
      <c r="L53" s="26">
        <f t="shared" si="8"/>
        <v>2.3206800033221953E-3</v>
      </c>
      <c r="P53" s="28">
        <f t="shared" si="9"/>
        <v>0.16110702630346579</v>
      </c>
      <c r="Q53" s="29">
        <f t="shared" ref="Q53:Q84" si="14">+C53-15018.5</f>
        <v>23297.860200000003</v>
      </c>
      <c r="R53" s="26">
        <f t="shared" si="10"/>
        <v>2.5213103771349128E-2</v>
      </c>
      <c r="T53" s="26">
        <f t="shared" si="11"/>
        <v>0</v>
      </c>
      <c r="V53" s="26">
        <f t="shared" si="12"/>
        <v>-0.1587863463001436</v>
      </c>
    </row>
    <row r="54" spans="1:26" s="26" customFormat="1" ht="13.5" thickBot="1">
      <c r="A54" s="27" t="s">
        <v>282</v>
      </c>
      <c r="B54" s="27" t="s">
        <v>97</v>
      </c>
      <c r="C54" s="102">
        <v>38613.459000000003</v>
      </c>
      <c r="D54" s="102" t="s">
        <v>217</v>
      </c>
      <c r="E54" s="26">
        <f t="shared" si="13"/>
        <v>909.49422951131692</v>
      </c>
      <c r="F54" s="26">
        <f t="shared" si="3"/>
        <v>909.5</v>
      </c>
      <c r="G54" s="113">
        <f t="shared" si="7"/>
        <v>-2.2454899954027496E-3</v>
      </c>
      <c r="J54" s="27"/>
      <c r="L54" s="26">
        <f t="shared" si="8"/>
        <v>-2.2454899954027496E-3</v>
      </c>
      <c r="P54" s="28">
        <f t="shared" si="9"/>
        <v>0.15415682878819453</v>
      </c>
      <c r="Q54" s="29">
        <f t="shared" si="14"/>
        <v>23594.959000000003</v>
      </c>
      <c r="R54" s="26">
        <f t="shared" si="10"/>
        <v>2.4461685320885988E-2</v>
      </c>
      <c r="T54" s="26">
        <f t="shared" si="11"/>
        <v>0</v>
      </c>
      <c r="V54" s="26">
        <f t="shared" si="12"/>
        <v>-0.15640231878359728</v>
      </c>
    </row>
    <row r="55" spans="1:26" s="26" customFormat="1">
      <c r="A55" s="27" t="s">
        <v>282</v>
      </c>
      <c r="B55" s="27" t="s">
        <v>101</v>
      </c>
      <c r="C55" s="102">
        <v>38617.546600000001</v>
      </c>
      <c r="D55" s="102" t="s">
        <v>217</v>
      </c>
      <c r="E55" s="26">
        <f t="shared" si="13"/>
        <v>919.99859585435411</v>
      </c>
      <c r="F55" s="26">
        <f t="shared" si="3"/>
        <v>920</v>
      </c>
      <c r="G55" s="25">
        <f t="shared" si="7"/>
        <v>-5.4639999871142209E-4</v>
      </c>
      <c r="J55" s="27"/>
      <c r="L55" s="26">
        <f t="shared" si="8"/>
        <v>-5.4639999871142209E-4</v>
      </c>
      <c r="P55" s="28">
        <f t="shared" si="9"/>
        <v>0.15406261743442848</v>
      </c>
      <c r="Q55" s="29">
        <f t="shared" si="14"/>
        <v>23599.046600000001</v>
      </c>
      <c r="R55" s="26">
        <f t="shared" si="10"/>
        <v>2.3903948271640958E-2</v>
      </c>
      <c r="S55"/>
      <c r="T55" s="26">
        <f t="shared" si="11"/>
        <v>0</v>
      </c>
      <c r="V55" s="26">
        <f t="shared" si="12"/>
        <v>-0.1546090174331399</v>
      </c>
    </row>
    <row r="56" spans="1:26" s="26" customFormat="1">
      <c r="A56" s="27" t="s">
        <v>282</v>
      </c>
      <c r="B56" s="27" t="s">
        <v>97</v>
      </c>
      <c r="C56" s="102">
        <v>38618.518700000001</v>
      </c>
      <c r="D56" s="102" t="s">
        <v>217</v>
      </c>
      <c r="E56" s="26">
        <f t="shared" si="13"/>
        <v>922.49671076825439</v>
      </c>
      <c r="F56" s="26">
        <f t="shared" si="3"/>
        <v>922.5</v>
      </c>
      <c r="G56" s="25">
        <f t="shared" si="7"/>
        <v>-1.279949996387586E-3</v>
      </c>
      <c r="J56" s="27"/>
      <c r="L56" s="26">
        <f t="shared" si="8"/>
        <v>-1.279949996387586E-3</v>
      </c>
      <c r="P56" s="28">
        <f t="shared" si="9"/>
        <v>0.15404019164209412</v>
      </c>
      <c r="Q56" s="29">
        <f t="shared" si="14"/>
        <v>23600.018700000001</v>
      </c>
      <c r="R56" s="26">
        <f t="shared" si="10"/>
        <v>2.4124346398598021E-2</v>
      </c>
      <c r="S56"/>
      <c r="T56" s="26">
        <f t="shared" si="11"/>
        <v>0</v>
      </c>
      <c r="V56" s="26">
        <f t="shared" si="12"/>
        <v>-0.15532014163848171</v>
      </c>
    </row>
    <row r="57" spans="1:26" s="26" customFormat="1">
      <c r="A57" s="27" t="s">
        <v>282</v>
      </c>
      <c r="B57" s="27" t="s">
        <v>101</v>
      </c>
      <c r="C57" s="102">
        <v>38646.343399999998</v>
      </c>
      <c r="D57" s="102" t="s">
        <v>217</v>
      </c>
      <c r="E57" s="26">
        <f t="shared" si="13"/>
        <v>994.00097786512163</v>
      </c>
      <c r="F57" s="26">
        <f t="shared" si="3"/>
        <v>994</v>
      </c>
      <c r="G57" s="25">
        <f t="shared" si="7"/>
        <v>3.8051999581512064E-4</v>
      </c>
      <c r="J57" s="27"/>
      <c r="L57" s="26">
        <f t="shared" si="8"/>
        <v>3.8051999581512064E-4</v>
      </c>
      <c r="P57" s="28">
        <f t="shared" si="9"/>
        <v>0.1533997065114647</v>
      </c>
      <c r="Q57" s="29">
        <f t="shared" si="14"/>
        <v>23627.843399999998</v>
      </c>
      <c r="R57" s="26">
        <f t="shared" si="10"/>
        <v>2.3414871441911154E-2</v>
      </c>
      <c r="S57"/>
      <c r="T57" s="26">
        <f t="shared" si="11"/>
        <v>0</v>
      </c>
      <c r="V57" s="26">
        <f t="shared" si="12"/>
        <v>-0.15301918651564958</v>
      </c>
    </row>
    <row r="58" spans="1:26" s="26" customFormat="1">
      <c r="A58" s="27" t="s">
        <v>282</v>
      </c>
      <c r="B58" s="27" t="s">
        <v>97</v>
      </c>
      <c r="C58" s="102">
        <v>38646.536500000002</v>
      </c>
      <c r="D58" s="102" t="s">
        <v>217</v>
      </c>
      <c r="E58" s="26">
        <f t="shared" si="13"/>
        <v>994.49720869516455</v>
      </c>
      <c r="F58" s="26">
        <f t="shared" si="3"/>
        <v>994.5</v>
      </c>
      <c r="G58" s="25">
        <f t="shared" si="7"/>
        <v>-1.0861899936571717E-3</v>
      </c>
      <c r="J58" s="27"/>
      <c r="L58" s="26">
        <f t="shared" si="8"/>
        <v>-1.0861899936571717E-3</v>
      </c>
      <c r="P58" s="28">
        <f t="shared" si="9"/>
        <v>0.15339523366724839</v>
      </c>
      <c r="Q58" s="29">
        <f t="shared" si="14"/>
        <v>23628.036500000002</v>
      </c>
      <c r="R58" s="26">
        <f t="shared" si="10"/>
        <v>2.3864510256300191E-2</v>
      </c>
      <c r="S58"/>
      <c r="T58" s="26">
        <f t="shared" si="11"/>
        <v>0</v>
      </c>
      <c r="V58" s="26">
        <f t="shared" si="12"/>
        <v>-0.15448142366090556</v>
      </c>
    </row>
    <row r="59" spans="1:26" s="26" customFormat="1">
      <c r="A59" s="27" t="s">
        <v>282</v>
      </c>
      <c r="B59" s="27" t="s">
        <v>101</v>
      </c>
      <c r="C59" s="102">
        <v>38647.511599999998</v>
      </c>
      <c r="D59" s="102" t="s">
        <v>217</v>
      </c>
      <c r="E59" s="26">
        <f t="shared" si="13"/>
        <v>997.00303304712077</v>
      </c>
      <c r="F59" s="26">
        <f t="shared" si="3"/>
        <v>997</v>
      </c>
      <c r="G59" s="25">
        <f t="shared" si="7"/>
        <v>1.1802599983639084E-3</v>
      </c>
      <c r="J59" s="27"/>
      <c r="L59" s="26">
        <f t="shared" si="8"/>
        <v>1.1802599983639084E-3</v>
      </c>
      <c r="P59" s="28">
        <f t="shared" si="9"/>
        <v>0.15337287071132957</v>
      </c>
      <c r="Q59" s="29">
        <f t="shared" si="14"/>
        <v>23629.011599999998</v>
      </c>
      <c r="R59" s="26">
        <f t="shared" si="10"/>
        <v>2.316259075562831E-2</v>
      </c>
      <c r="S59"/>
      <c r="T59" s="26">
        <f t="shared" si="11"/>
        <v>0</v>
      </c>
      <c r="V59" s="26">
        <f t="shared" si="12"/>
        <v>-0.15219261071296566</v>
      </c>
    </row>
    <row r="60" spans="1:26" s="26" customFormat="1">
      <c r="A60" s="27" t="s">
        <v>282</v>
      </c>
      <c r="B60" s="27" t="s">
        <v>97</v>
      </c>
      <c r="C60" s="102">
        <v>38648.481800000001</v>
      </c>
      <c r="D60" s="102" t="s">
        <v>217</v>
      </c>
      <c r="E60" s="26">
        <f t="shared" si="13"/>
        <v>999.49626531692525</v>
      </c>
      <c r="F60" s="26">
        <f t="shared" si="3"/>
        <v>999.5</v>
      </c>
      <c r="G60" s="25">
        <f t="shared" si="7"/>
        <v>-1.453289994969964E-3</v>
      </c>
      <c r="J60" s="27"/>
      <c r="L60" s="26">
        <f t="shared" si="8"/>
        <v>-1.453289994969964E-3</v>
      </c>
      <c r="P60" s="28">
        <f t="shared" si="9"/>
        <v>0.15335050986401533</v>
      </c>
      <c r="Q60" s="29">
        <f t="shared" si="14"/>
        <v>23629.981800000001</v>
      </c>
      <c r="R60" s="26">
        <f t="shared" si="10"/>
        <v>2.3964216450780774E-2</v>
      </c>
      <c r="S60"/>
      <c r="T60" s="26">
        <f t="shared" si="11"/>
        <v>0</v>
      </c>
      <c r="V60" s="26">
        <f t="shared" si="12"/>
        <v>-0.15480379985898529</v>
      </c>
    </row>
    <row r="61" spans="1:26" s="26" customFormat="1">
      <c r="A61" s="27" t="s">
        <v>282</v>
      </c>
      <c r="B61" s="27" t="s">
        <v>97</v>
      </c>
      <c r="C61" s="102">
        <v>38735.258300000001</v>
      </c>
      <c r="D61" s="102" t="s">
        <v>217</v>
      </c>
      <c r="E61" s="26">
        <f t="shared" si="13"/>
        <v>1222.4956160280515</v>
      </c>
      <c r="F61" s="26">
        <f t="shared" si="3"/>
        <v>1222.5</v>
      </c>
      <c r="G61" s="25">
        <f t="shared" si="7"/>
        <v>-1.7059499950846657E-3</v>
      </c>
      <c r="J61" s="27"/>
      <c r="L61" s="26">
        <f t="shared" si="8"/>
        <v>-1.7059499950846657E-3</v>
      </c>
      <c r="P61" s="28">
        <f t="shared" si="9"/>
        <v>0.15136440503099874</v>
      </c>
      <c r="Q61" s="29">
        <f t="shared" si="14"/>
        <v>23716.758300000001</v>
      </c>
      <c r="R61" s="26">
        <f t="shared" si="10"/>
        <v>2.3430533587811216E-2</v>
      </c>
      <c r="S61"/>
      <c r="T61" s="26">
        <f t="shared" si="11"/>
        <v>0</v>
      </c>
      <c r="V61" s="26">
        <f t="shared" si="12"/>
        <v>-0.1530703550260834</v>
      </c>
    </row>
    <row r="62" spans="1:26" s="26" customFormat="1">
      <c r="A62" s="27" t="s">
        <v>282</v>
      </c>
      <c r="B62" s="27" t="s">
        <v>101</v>
      </c>
      <c r="C62" s="102">
        <v>38783.424700000003</v>
      </c>
      <c r="D62" s="102" t="s">
        <v>217</v>
      </c>
      <c r="E62" s="26">
        <f t="shared" si="13"/>
        <v>1346.2742418782852</v>
      </c>
      <c r="F62" s="111">
        <f>ROUND(2*E62,0)/2-0.5</f>
        <v>1346</v>
      </c>
      <c r="J62" s="27"/>
      <c r="P62" s="28">
        <f t="shared" si="9"/>
        <v>0.15027169565708198</v>
      </c>
      <c r="Q62" s="29">
        <f t="shared" si="14"/>
        <v>23764.924700000003</v>
      </c>
      <c r="R62" s="26">
        <f>+(P62-U62)^2</f>
        <v>1.8970393883856107E-3</v>
      </c>
      <c r="S62"/>
      <c r="T62" s="26">
        <f t="shared" si="11"/>
        <v>0</v>
      </c>
      <c r="U62" s="25">
        <f>+C62-(C$7+F62*C$8)</f>
        <v>0.10671668000577483</v>
      </c>
      <c r="V62" s="26">
        <f>+U62-P62</f>
        <v>-4.355501565130715E-2</v>
      </c>
    </row>
    <row r="63" spans="1:26" s="26" customFormat="1">
      <c r="A63" s="131" t="s">
        <v>222</v>
      </c>
      <c r="B63" s="22" t="str">
        <f>IF(X63=INT(X63),"I","II")</f>
        <v>I</v>
      </c>
      <c r="C63" s="23">
        <v>40036.469499999999</v>
      </c>
      <c r="D63" s="131" t="s">
        <v>220</v>
      </c>
      <c r="E63" s="87">
        <f t="shared" si="13"/>
        <v>4566.3646674192114</v>
      </c>
      <c r="F63" s="111">
        <f>ROUND(2*E63,0)/2-0.5</f>
        <v>4566</v>
      </c>
      <c r="G63" s="25"/>
      <c r="H63" s="87"/>
      <c r="I63" s="87"/>
      <c r="J63" s="87"/>
      <c r="K63" s="87"/>
      <c r="L63" s="87"/>
      <c r="M63" s="87"/>
      <c r="N63" s="87">
        <f>U63</f>
        <v>0.14190427999710664</v>
      </c>
      <c r="O63" s="87"/>
      <c r="P63" s="87"/>
      <c r="Q63" s="88">
        <f t="shared" si="14"/>
        <v>25017.969499999999</v>
      </c>
      <c r="U63" s="87">
        <f>+C63-(C$7+F63*C$8)</f>
        <v>0.14190427999710664</v>
      </c>
    </row>
    <row r="64" spans="1:26" s="26" customFormat="1">
      <c r="A64" s="131" t="s">
        <v>222</v>
      </c>
      <c r="B64" s="22" t="str">
        <f>IF(X64=INT(X64),"I","II")</f>
        <v>I</v>
      </c>
      <c r="C64" s="23">
        <v>40039.441500000001</v>
      </c>
      <c r="D64" s="131" t="s">
        <v>220</v>
      </c>
      <c r="E64" s="87">
        <f t="shared" si="13"/>
        <v>4574.0021507276397</v>
      </c>
      <c r="F64" s="111">
        <f>ROUND(2*E64,0)/2-0.5</f>
        <v>4573.5</v>
      </c>
      <c r="G64" s="25"/>
      <c r="H64" s="87"/>
      <c r="I64" s="87"/>
      <c r="J64" s="87"/>
      <c r="K64" s="87"/>
      <c r="L64" s="87"/>
      <c r="M64" s="87"/>
      <c r="N64" s="87">
        <f>U64</f>
        <v>0.19540363000123762</v>
      </c>
      <c r="O64" s="87"/>
      <c r="P64" s="87"/>
      <c r="Q64" s="88">
        <f t="shared" si="14"/>
        <v>25020.941500000001</v>
      </c>
      <c r="U64" s="87">
        <f>+C64-(C$7+F64*C$8)</f>
        <v>0.19540363000123762</v>
      </c>
    </row>
    <row r="65" spans="1:22" s="26" customFormat="1">
      <c r="A65" s="27" t="s">
        <v>282</v>
      </c>
      <c r="B65" s="27" t="s">
        <v>101</v>
      </c>
      <c r="C65" s="102">
        <v>40088.469499999999</v>
      </c>
      <c r="D65" s="102" t="s">
        <v>217</v>
      </c>
      <c r="E65" s="26">
        <f t="shared" si="13"/>
        <v>4699.9949271897549</v>
      </c>
      <c r="F65" s="26">
        <f t="shared" ref="F65:F96" si="15">ROUND(2*E65,0)/2</f>
        <v>4700</v>
      </c>
      <c r="G65" s="25">
        <f>+C65-(C$7+F65*C$8)</f>
        <v>-1.9739999988814816E-3</v>
      </c>
      <c r="J65" s="27"/>
      <c r="L65" s="26">
        <f>G65</f>
        <v>-1.9739999988814816E-3</v>
      </c>
      <c r="P65" s="28">
        <f>D$11+D$12*F65+D$13*F65^2</f>
        <v>0.12256351213947976</v>
      </c>
      <c r="Q65" s="29">
        <f t="shared" si="14"/>
        <v>25069.969499999999</v>
      </c>
      <c r="R65" s="26">
        <f>+(P65-G65)^2</f>
        <v>1.5509591929612473E-2</v>
      </c>
      <c r="S65"/>
      <c r="T65" s="26">
        <f>S65*R65</f>
        <v>0</v>
      </c>
      <c r="V65" s="26">
        <f>+G65-P65</f>
        <v>-0.12453751213836124</v>
      </c>
    </row>
    <row r="66" spans="1:22" s="26" customFormat="1">
      <c r="A66" s="27" t="s">
        <v>282</v>
      </c>
      <c r="B66" s="27" t="s">
        <v>97</v>
      </c>
      <c r="C66" s="102">
        <v>40089.441500000001</v>
      </c>
      <c r="D66" s="102" t="s">
        <v>217</v>
      </c>
      <c r="E66" s="26">
        <f t="shared" si="13"/>
        <v>4702.4927851223929</v>
      </c>
      <c r="F66" s="26">
        <f t="shared" si="15"/>
        <v>4702.5</v>
      </c>
      <c r="G66" s="25">
        <f>+C66-(C$7+F66*C$8)</f>
        <v>-2.8075500013073906E-3</v>
      </c>
      <c r="J66" s="27"/>
      <c r="L66" s="26">
        <f>G66</f>
        <v>-2.8075500013073906E-3</v>
      </c>
      <c r="P66" s="28">
        <f>D$11+D$12*F66+D$13*F66^2</f>
        <v>0.1225442745572243</v>
      </c>
      <c r="Q66" s="29">
        <f t="shared" si="14"/>
        <v>25070.941500000001</v>
      </c>
      <c r="R66" s="26">
        <f>+(P66-G66)^2</f>
        <v>1.571307992015291E-2</v>
      </c>
      <c r="S66"/>
      <c r="T66" s="26">
        <f>S66*R66</f>
        <v>0</v>
      </c>
      <c r="V66" s="26">
        <f>+G66-P66</f>
        <v>-0.12535182455853169</v>
      </c>
    </row>
    <row r="67" spans="1:22" s="26" customFormat="1">
      <c r="A67" s="131" t="s">
        <v>222</v>
      </c>
      <c r="B67" s="22" t="str">
        <f>IF(X67=INT(X67),"I","II")</f>
        <v>I</v>
      </c>
      <c r="C67" s="23">
        <v>41390.549200000001</v>
      </c>
      <c r="D67" s="131" t="s">
        <v>220</v>
      </c>
      <c r="E67" s="87">
        <f t="shared" si="13"/>
        <v>8046.0958609003628</v>
      </c>
      <c r="F67" s="87">
        <f t="shared" si="15"/>
        <v>8046</v>
      </c>
      <c r="G67" s="25"/>
      <c r="H67" s="87"/>
      <c r="I67" s="87"/>
      <c r="J67" s="87"/>
      <c r="K67" s="87"/>
      <c r="L67" s="87"/>
      <c r="M67" s="87"/>
      <c r="N67" s="87">
        <f>U67</f>
        <v>3.7302680000721011E-2</v>
      </c>
      <c r="O67" s="87"/>
      <c r="P67" s="87"/>
      <c r="Q67" s="88">
        <f t="shared" si="14"/>
        <v>26372.049200000001</v>
      </c>
      <c r="U67" s="87">
        <f>+C67-(C$7+F67*C$8)</f>
        <v>3.7302680000721011E-2</v>
      </c>
    </row>
    <row r="68" spans="1:22" s="26" customFormat="1">
      <c r="A68" s="131" t="s">
        <v>222</v>
      </c>
      <c r="B68" s="22" t="str">
        <f>IF(X68=INT(X68),"I","II")</f>
        <v>I</v>
      </c>
      <c r="C68" s="23">
        <v>41392.495699999999</v>
      </c>
      <c r="D68" s="131" t="s">
        <v>220</v>
      </c>
      <c r="E68" s="87">
        <f t="shared" si="13"/>
        <v>8051.0980012973459</v>
      </c>
      <c r="F68" s="87">
        <f t="shared" si="15"/>
        <v>8051</v>
      </c>
      <c r="G68" s="25"/>
      <c r="H68" s="87"/>
      <c r="I68" s="87"/>
      <c r="J68" s="87"/>
      <c r="K68" s="87"/>
      <c r="L68" s="87"/>
      <c r="M68" s="87"/>
      <c r="N68" s="87">
        <f>U68</f>
        <v>3.81355799981975E-2</v>
      </c>
      <c r="O68" s="87"/>
      <c r="P68" s="87"/>
      <c r="Q68" s="88">
        <f t="shared" si="14"/>
        <v>26373.995699999999</v>
      </c>
      <c r="U68" s="87">
        <f>+C68-(C$7+F68*C$8)</f>
        <v>3.81355799981975E-2</v>
      </c>
    </row>
    <row r="69" spans="1:22" s="26" customFormat="1">
      <c r="A69" s="131" t="s">
        <v>222</v>
      </c>
      <c r="B69" s="22" t="str">
        <f>IF(X69=INT(X69),"I","II")</f>
        <v>I</v>
      </c>
      <c r="C69" s="23">
        <v>41395.413</v>
      </c>
      <c r="D69" s="131" t="s">
        <v>220</v>
      </c>
      <c r="E69" s="87">
        <f t="shared" si="13"/>
        <v>8058.5949158517442</v>
      </c>
      <c r="F69" s="87">
        <f t="shared" si="15"/>
        <v>8058.5</v>
      </c>
      <c r="G69" s="25"/>
      <c r="H69" s="87"/>
      <c r="I69" s="87"/>
      <c r="J69" s="87"/>
      <c r="K69" s="87"/>
      <c r="L69" s="87"/>
      <c r="M69" s="87"/>
      <c r="N69" s="87">
        <f>U69</f>
        <v>3.6934930001734756E-2</v>
      </c>
      <c r="O69" s="87"/>
      <c r="P69" s="87"/>
      <c r="Q69" s="88">
        <f t="shared" si="14"/>
        <v>26376.913</v>
      </c>
      <c r="U69" s="87">
        <f>+C69-(C$7+F69*C$8)</f>
        <v>3.6934930001734756E-2</v>
      </c>
    </row>
    <row r="70" spans="1:22" s="26" customFormat="1">
      <c r="A70" s="27" t="s">
        <v>282</v>
      </c>
      <c r="B70" s="27" t="s">
        <v>101</v>
      </c>
      <c r="C70" s="102">
        <v>41890.549200000001</v>
      </c>
      <c r="D70" s="102" t="s">
        <v>217</v>
      </c>
      <c r="E70" s="26">
        <f t="shared" si="13"/>
        <v>9331.0022048478968</v>
      </c>
      <c r="F70" s="26">
        <f t="shared" si="15"/>
        <v>9331</v>
      </c>
      <c r="G70" s="25">
        <f t="shared" ref="G70:G101" si="16">+C70-(C$7+F70*C$8)</f>
        <v>8.579800050938502E-4</v>
      </c>
      <c r="J70" s="27"/>
      <c r="L70" s="26">
        <f>G70</f>
        <v>8.579800050938502E-4</v>
      </c>
      <c r="P70" s="28">
        <f>D$11+D$12*F70+D$13*F70^2</f>
        <v>9.0543579592352624E-2</v>
      </c>
      <c r="Q70" s="29">
        <f t="shared" si="14"/>
        <v>26872.049200000001</v>
      </c>
      <c r="R70" s="26">
        <f>+(P70-G70)^2</f>
        <v>8.0435067733261104E-3</v>
      </c>
      <c r="S70"/>
      <c r="T70" s="26">
        <f>S70*R70</f>
        <v>0</v>
      </c>
      <c r="V70" s="26">
        <f>+G70-P70</f>
        <v>-8.9685599587258774E-2</v>
      </c>
    </row>
    <row r="71" spans="1:22" s="26" customFormat="1">
      <c r="A71" s="27" t="s">
        <v>282</v>
      </c>
      <c r="B71" s="27" t="s">
        <v>101</v>
      </c>
      <c r="C71" s="102">
        <v>41892.495699999999</v>
      </c>
      <c r="D71" s="102" t="s">
        <v>217</v>
      </c>
      <c r="E71" s="26">
        <f t="shared" si="13"/>
        <v>9336.004345244879</v>
      </c>
      <c r="F71" s="26">
        <f t="shared" si="15"/>
        <v>9336</v>
      </c>
      <c r="G71" s="25">
        <f t="shared" si="16"/>
        <v>1.6908800025703385E-3</v>
      </c>
      <c r="J71" s="27"/>
      <c r="L71" s="26">
        <f>G71</f>
        <v>1.6908800025703385E-3</v>
      </c>
      <c r="P71" s="28">
        <f>D$11+D$12*F71+D$13*F71^2</f>
        <v>9.0512918494581457E-2</v>
      </c>
      <c r="Q71" s="29">
        <f t="shared" si="14"/>
        <v>26873.995699999999</v>
      </c>
      <c r="R71" s="26">
        <f>+(P71-G71)^2</f>
        <v>7.8893545218763055E-3</v>
      </c>
      <c r="S71"/>
      <c r="T71" s="26">
        <f>S71*R71</f>
        <v>0</v>
      </c>
      <c r="V71" s="26">
        <f>+G71-P71</f>
        <v>-8.8822038492011118E-2</v>
      </c>
    </row>
    <row r="72" spans="1:22" s="26" customFormat="1">
      <c r="A72" s="27" t="s">
        <v>282</v>
      </c>
      <c r="B72" s="27" t="s">
        <v>97</v>
      </c>
      <c r="C72" s="102">
        <v>41895.417000000001</v>
      </c>
      <c r="D72" s="102" t="s">
        <v>217</v>
      </c>
      <c r="E72" s="26">
        <f t="shared" si="13"/>
        <v>9343.5115390500323</v>
      </c>
      <c r="F72" s="26">
        <f t="shared" si="15"/>
        <v>9343.5</v>
      </c>
      <c r="G72" s="25">
        <f t="shared" si="16"/>
        <v>4.4902299996465445E-3</v>
      </c>
      <c r="J72" s="27"/>
      <c r="L72" s="26">
        <f>G72</f>
        <v>4.4902299996465445E-3</v>
      </c>
      <c r="P72" s="28">
        <f>D$11+D$12*F72+D$13*F72^2</f>
        <v>9.0466942662458832E-2</v>
      </c>
      <c r="Q72" s="29">
        <f t="shared" si="14"/>
        <v>26876.917000000001</v>
      </c>
      <c r="R72" s="26">
        <f>+(P72-G72)^2</f>
        <v>7.3919951203037871E-3</v>
      </c>
      <c r="S72"/>
      <c r="T72" s="26">
        <f>S72*R72</f>
        <v>0</v>
      </c>
      <c r="V72" s="26">
        <f>+G72-P72</f>
        <v>-8.5976712662812288E-2</v>
      </c>
    </row>
    <row r="73" spans="1:22" s="26" customFormat="1">
      <c r="A73" s="132" t="s">
        <v>92</v>
      </c>
      <c r="B73" s="22"/>
      <c r="C73" s="23">
        <v>42716.315000000002</v>
      </c>
      <c r="D73" s="23"/>
      <c r="E73" s="26">
        <f t="shared" si="13"/>
        <v>11453.065634917719</v>
      </c>
      <c r="F73" s="26">
        <f t="shared" si="15"/>
        <v>11453</v>
      </c>
      <c r="G73" s="25">
        <f t="shared" si="16"/>
        <v>2.554074000363471E-2</v>
      </c>
      <c r="I73" s="26">
        <f>G73</f>
        <v>2.554074000363471E-2</v>
      </c>
      <c r="J73" s="27"/>
      <c r="P73" s="28"/>
      <c r="Q73" s="29">
        <f t="shared" si="14"/>
        <v>27697.815000000002</v>
      </c>
    </row>
    <row r="74" spans="1:22" s="26" customFormat="1">
      <c r="A74" s="132" t="s">
        <v>93</v>
      </c>
      <c r="B74" s="22"/>
      <c r="C74" s="23">
        <v>42774.28</v>
      </c>
      <c r="D74" s="23"/>
      <c r="E74" s="26">
        <f t="shared" si="13"/>
        <v>11602.024827371548</v>
      </c>
      <c r="F74" s="26">
        <f t="shared" si="15"/>
        <v>11602</v>
      </c>
      <c r="G74" s="25">
        <f t="shared" si="16"/>
        <v>9.6611600019969046E-3</v>
      </c>
      <c r="I74" s="26">
        <f>G74</f>
        <v>9.6611600019969046E-3</v>
      </c>
      <c r="J74" s="27"/>
      <c r="P74" s="28"/>
      <c r="Q74" s="29">
        <f t="shared" si="14"/>
        <v>27755.78</v>
      </c>
    </row>
    <row r="75" spans="1:22" s="26" customFormat="1">
      <c r="A75" s="132" t="s">
        <v>94</v>
      </c>
      <c r="B75" s="22"/>
      <c r="C75" s="23">
        <v>43044.589</v>
      </c>
      <c r="D75" s="23"/>
      <c r="E75" s="26">
        <f t="shared" si="13"/>
        <v>12296.668325223778</v>
      </c>
      <c r="F75" s="26">
        <f t="shared" si="15"/>
        <v>12296.5</v>
      </c>
      <c r="G75" s="25">
        <f t="shared" si="16"/>
        <v>6.5500969998538494E-2</v>
      </c>
      <c r="I75" s="26">
        <f>G75</f>
        <v>6.5500969998538494E-2</v>
      </c>
      <c r="J75" s="27"/>
      <c r="P75" s="28"/>
      <c r="Q75" s="29">
        <f t="shared" si="14"/>
        <v>28026.089</v>
      </c>
    </row>
    <row r="76" spans="1:22" s="26" customFormat="1">
      <c r="A76" s="27" t="s">
        <v>355</v>
      </c>
      <c r="B76" s="27" t="s">
        <v>97</v>
      </c>
      <c r="C76" s="102">
        <v>48514.409</v>
      </c>
      <c r="D76" s="102" t="s">
        <v>217</v>
      </c>
      <c r="E76" s="26">
        <f t="shared" si="13"/>
        <v>26353.081161725971</v>
      </c>
      <c r="F76" s="26">
        <f t="shared" si="15"/>
        <v>26353</v>
      </c>
      <c r="G76" s="25">
        <f t="shared" si="16"/>
        <v>3.1582740004523657E-2</v>
      </c>
      <c r="J76" s="27"/>
      <c r="L76" s="26">
        <f>G76</f>
        <v>3.1582740004523657E-2</v>
      </c>
      <c r="P76" s="28">
        <f t="shared" ref="P76:P107" si="17">D$11+D$12*F76+D$13*F76^2</f>
        <v>3.5023779000621785E-2</v>
      </c>
      <c r="Q76" s="29">
        <f t="shared" si="14"/>
        <v>33495.909</v>
      </c>
      <c r="R76" s="26">
        <f t="shared" ref="R76:R107" si="18">+(P76-G76)^2</f>
        <v>1.1840749372668012E-5</v>
      </c>
      <c r="S76"/>
      <c r="T76" s="26">
        <f t="shared" ref="T76:T107" si="19">S76*R76</f>
        <v>0</v>
      </c>
      <c r="V76" s="26">
        <f t="shared" ref="V76:V107" si="20">+G76-P76</f>
        <v>-3.441038996098128E-3</v>
      </c>
    </row>
    <row r="77" spans="1:22" s="26" customFormat="1">
      <c r="A77" s="27" t="s">
        <v>355</v>
      </c>
      <c r="B77" s="27" t="s">
        <v>97</v>
      </c>
      <c r="C77" s="102">
        <v>49219.517899999999</v>
      </c>
      <c r="D77" s="102" t="s">
        <v>217</v>
      </c>
      <c r="E77" s="26">
        <f t="shared" si="13"/>
        <v>28165.078959293704</v>
      </c>
      <c r="F77" s="26">
        <f t="shared" si="15"/>
        <v>28165</v>
      </c>
      <c r="G77" s="25">
        <f t="shared" si="16"/>
        <v>3.0725700002221856E-2</v>
      </c>
      <c r="J77" s="27"/>
      <c r="L77" s="26">
        <f>G77</f>
        <v>3.0725700002221856E-2</v>
      </c>
      <c r="P77" s="28">
        <f t="shared" si="17"/>
        <v>3.4870532692458184E-2</v>
      </c>
      <c r="Q77" s="29">
        <f t="shared" si="14"/>
        <v>34201.017899999999</v>
      </c>
      <c r="R77" s="26">
        <f t="shared" si="18"/>
        <v>1.717963803005171E-5</v>
      </c>
      <c r="S77"/>
      <c r="T77" s="26">
        <f t="shared" si="19"/>
        <v>0</v>
      </c>
      <c r="V77" s="26">
        <f t="shared" si="20"/>
        <v>-4.1448326902363275E-3</v>
      </c>
    </row>
    <row r="78" spans="1:22" s="26" customFormat="1" ht="13.5" thickBot="1">
      <c r="A78" s="140" t="s">
        <v>355</v>
      </c>
      <c r="B78" s="140" t="s">
        <v>101</v>
      </c>
      <c r="C78" s="141">
        <v>49268.356899999999</v>
      </c>
      <c r="D78" s="141" t="s">
        <v>217</v>
      </c>
      <c r="E78" s="112">
        <f t="shared" si="13"/>
        <v>28290.586041157811</v>
      </c>
      <c r="F78" s="112">
        <f t="shared" si="15"/>
        <v>28290.5</v>
      </c>
      <c r="G78" s="113">
        <f t="shared" si="16"/>
        <v>3.3481489997939207E-2</v>
      </c>
      <c r="H78" s="112"/>
      <c r="J78" s="27"/>
      <c r="L78" s="26">
        <f>G78</f>
        <v>3.3481489997939207E-2</v>
      </c>
      <c r="P78" s="28">
        <f t="shared" si="17"/>
        <v>3.4900936408730737E-2</v>
      </c>
      <c r="Q78" s="29">
        <f t="shared" si="14"/>
        <v>34249.856899999999</v>
      </c>
      <c r="R78" s="26">
        <f t="shared" si="18"/>
        <v>2.0148281131089585E-6</v>
      </c>
      <c r="S78"/>
      <c r="T78" s="26">
        <f t="shared" si="19"/>
        <v>0</v>
      </c>
      <c r="V78" s="26">
        <f t="shared" si="20"/>
        <v>-1.4194464107915306E-3</v>
      </c>
    </row>
    <row r="79" spans="1:22" s="26" customFormat="1">
      <c r="A79" s="132" t="s">
        <v>95</v>
      </c>
      <c r="B79" s="22"/>
      <c r="C79" s="23">
        <v>49935.526400000002</v>
      </c>
      <c r="D79" s="23">
        <v>4.0000000000000002E-4</v>
      </c>
      <c r="E79" s="26">
        <f t="shared" si="13"/>
        <v>30005.086687234427</v>
      </c>
      <c r="F79" s="26">
        <f t="shared" si="15"/>
        <v>30005</v>
      </c>
      <c r="G79" s="25">
        <f t="shared" si="16"/>
        <v>3.3732900003087707E-2</v>
      </c>
      <c r="J79" s="26">
        <f>G79</f>
        <v>3.3732900003087707E-2</v>
      </c>
      <c r="P79" s="28">
        <f t="shared" si="17"/>
        <v>3.5848450165361034E-2</v>
      </c>
      <c r="Q79" s="29">
        <f t="shared" si="14"/>
        <v>34917.026400000002</v>
      </c>
      <c r="R79" s="26">
        <f t="shared" si="18"/>
        <v>4.4755524890947024E-6</v>
      </c>
      <c r="S79" s="26">
        <v>1</v>
      </c>
      <c r="T79" s="26">
        <f t="shared" si="19"/>
        <v>4.4755524890947024E-6</v>
      </c>
      <c r="V79" s="26">
        <f t="shared" si="20"/>
        <v>-2.1155501622733275E-3</v>
      </c>
    </row>
    <row r="80" spans="1:22" s="26" customFormat="1">
      <c r="A80" s="132" t="s">
        <v>96</v>
      </c>
      <c r="B80" s="22" t="s">
        <v>97</v>
      </c>
      <c r="C80" s="23">
        <v>50114.334999999999</v>
      </c>
      <c r="D80" s="23">
        <v>7.0000000000000001E-3</v>
      </c>
      <c r="E80" s="26">
        <f t="shared" si="13"/>
        <v>30464.591296219172</v>
      </c>
      <c r="F80" s="26">
        <f t="shared" si="15"/>
        <v>30464.5</v>
      </c>
      <c r="G80" s="25">
        <f t="shared" si="16"/>
        <v>3.5526409999874886E-2</v>
      </c>
      <c r="I80" s="26">
        <f>G80</f>
        <v>3.5526409999874886E-2</v>
      </c>
      <c r="J80" s="27"/>
      <c r="P80" s="28">
        <f t="shared" si="17"/>
        <v>3.6270903336447002E-2</v>
      </c>
      <c r="Q80" s="29">
        <f t="shared" si="14"/>
        <v>35095.834999999999</v>
      </c>
      <c r="R80" s="26">
        <f t="shared" si="18"/>
        <v>5.5427032820028239E-7</v>
      </c>
      <c r="S80" s="26">
        <v>0.2</v>
      </c>
      <c r="T80" s="26">
        <f t="shared" si="19"/>
        <v>1.1085406564005648E-7</v>
      </c>
      <c r="V80" s="26">
        <f t="shared" si="20"/>
        <v>-7.4449333657211625E-4</v>
      </c>
    </row>
    <row r="81" spans="1:22" s="26" customFormat="1">
      <c r="A81" s="132" t="s">
        <v>98</v>
      </c>
      <c r="B81" s="22" t="s">
        <v>97</v>
      </c>
      <c r="C81" s="23">
        <v>50747.457999999999</v>
      </c>
      <c r="D81" s="23">
        <v>2E-3</v>
      </c>
      <c r="E81" s="26">
        <f t="shared" si="13"/>
        <v>32091.598814617362</v>
      </c>
      <c r="F81" s="26">
        <f t="shared" si="15"/>
        <v>32091.5</v>
      </c>
      <c r="G81" s="25">
        <f t="shared" si="16"/>
        <v>3.8452070002676919E-2</v>
      </c>
      <c r="I81" s="26">
        <f>G81</f>
        <v>3.8452070002676919E-2</v>
      </c>
      <c r="J81" s="27"/>
      <c r="P81" s="28">
        <f t="shared" si="17"/>
        <v>3.8339380108716653E-2</v>
      </c>
      <c r="Q81" s="29">
        <f t="shared" si="14"/>
        <v>35728.957999999999</v>
      </c>
      <c r="R81" s="26">
        <f t="shared" si="18"/>
        <v>1.2699012200776012E-8</v>
      </c>
      <c r="S81" s="26">
        <v>0.5</v>
      </c>
      <c r="T81" s="26">
        <f t="shared" si="19"/>
        <v>6.3495061003880059E-9</v>
      </c>
      <c r="V81" s="26">
        <f t="shared" si="20"/>
        <v>1.1268989396026607E-4</v>
      </c>
    </row>
    <row r="82" spans="1:22" s="26" customFormat="1">
      <c r="A82" s="138" t="s">
        <v>688</v>
      </c>
      <c r="B82" s="138" t="s">
        <v>97</v>
      </c>
      <c r="C82" s="139">
        <v>51325.711000000003</v>
      </c>
      <c r="D82" s="139" t="s">
        <v>682</v>
      </c>
      <c r="E82" s="26">
        <f t="shared" si="13"/>
        <v>33577.60071083076</v>
      </c>
      <c r="F82" s="26">
        <f t="shared" si="15"/>
        <v>33577.5</v>
      </c>
      <c r="G82" s="25">
        <f t="shared" si="16"/>
        <v>3.9189950002764817E-2</v>
      </c>
      <c r="J82" s="27"/>
      <c r="L82" s="26">
        <f>G82</f>
        <v>3.9189950002764817E-2</v>
      </c>
      <c r="P82" s="28">
        <f t="shared" si="17"/>
        <v>4.1008935908936117E-2</v>
      </c>
      <c r="Q82" s="29">
        <f t="shared" si="14"/>
        <v>36307.211000000003</v>
      </c>
      <c r="R82" s="26">
        <f t="shared" si="18"/>
        <v>3.3087097268498249E-6</v>
      </c>
      <c r="S82" s="26">
        <v>1</v>
      </c>
      <c r="T82" s="26">
        <f t="shared" si="19"/>
        <v>3.3087097268498249E-6</v>
      </c>
      <c r="V82" s="26">
        <f t="shared" si="20"/>
        <v>-1.8189859061712998E-3</v>
      </c>
    </row>
    <row r="83" spans="1:22" s="26" customFormat="1">
      <c r="A83" s="132" t="s">
        <v>99</v>
      </c>
      <c r="B83" s="22"/>
      <c r="C83" s="23">
        <v>51385.447</v>
      </c>
      <c r="D83" s="23">
        <v>8.9999999999999998E-4</v>
      </c>
      <c r="E83" s="26">
        <f t="shared" si="13"/>
        <v>33731.111041554854</v>
      </c>
      <c r="F83" s="26">
        <f t="shared" si="15"/>
        <v>33731</v>
      </c>
      <c r="G83" s="25">
        <f t="shared" si="16"/>
        <v>4.3209980001847725E-2</v>
      </c>
      <c r="J83" s="26">
        <f>G83</f>
        <v>4.3209980001847725E-2</v>
      </c>
      <c r="P83" s="28">
        <f t="shared" si="17"/>
        <v>4.1327146858421704E-2</v>
      </c>
      <c r="Q83" s="29">
        <f t="shared" si="14"/>
        <v>36366.947</v>
      </c>
      <c r="R83" s="26">
        <f t="shared" si="18"/>
        <v>3.5450606459835133E-6</v>
      </c>
      <c r="S83" s="26">
        <v>1</v>
      </c>
      <c r="T83" s="26">
        <f t="shared" si="19"/>
        <v>3.5450606459835133E-6</v>
      </c>
      <c r="V83" s="26">
        <f t="shared" si="20"/>
        <v>1.8828331434260215E-3</v>
      </c>
    </row>
    <row r="84" spans="1:22" s="26" customFormat="1">
      <c r="A84" s="133" t="s">
        <v>100</v>
      </c>
      <c r="B84" s="22" t="s">
        <v>101</v>
      </c>
      <c r="C84" s="23">
        <v>51690.918442603201</v>
      </c>
      <c r="D84" s="134">
        <v>3.0000000000000001E-5</v>
      </c>
      <c r="E84" s="26">
        <f t="shared" si="13"/>
        <v>34516.115430546168</v>
      </c>
      <c r="F84" s="26">
        <f t="shared" si="15"/>
        <v>34516</v>
      </c>
      <c r="G84" s="25">
        <f t="shared" si="16"/>
        <v>4.4917883205926046E-2</v>
      </c>
      <c r="J84" s="27"/>
      <c r="K84" s="26">
        <f>G84</f>
        <v>4.4917883205926046E-2</v>
      </c>
      <c r="P84" s="28">
        <f t="shared" si="17"/>
        <v>4.3078756240347127E-2</v>
      </c>
      <c r="Q84" s="29">
        <f t="shared" si="14"/>
        <v>36672.418442603201</v>
      </c>
      <c r="R84" s="26">
        <f t="shared" si="18"/>
        <v>3.3823879955195219E-6</v>
      </c>
      <c r="S84" s="26">
        <v>1</v>
      </c>
      <c r="T84" s="26">
        <f t="shared" si="19"/>
        <v>3.3823879955195219E-6</v>
      </c>
      <c r="V84" s="26">
        <f t="shared" si="20"/>
        <v>1.8391269655789189E-3</v>
      </c>
    </row>
    <row r="85" spans="1:22" s="26" customFormat="1">
      <c r="A85" s="132" t="s">
        <v>99</v>
      </c>
      <c r="B85" s="42"/>
      <c r="C85" s="23">
        <v>51780.419300000001</v>
      </c>
      <c r="D85" s="23">
        <v>2.0000000000000001E-4</v>
      </c>
      <c r="E85" s="26">
        <f t="shared" ref="E85:E116" si="21">+(C85-C$7)/C$8</f>
        <v>34746.115869461952</v>
      </c>
      <c r="F85" s="26">
        <f t="shared" si="15"/>
        <v>34746</v>
      </c>
      <c r="G85" s="25">
        <f t="shared" si="16"/>
        <v>4.508868000266375E-2</v>
      </c>
      <c r="J85" s="26">
        <f t="shared" ref="J85:J90" si="22">G85</f>
        <v>4.508868000266375E-2</v>
      </c>
      <c r="P85" s="28">
        <f t="shared" si="17"/>
        <v>4.3631346931071069E-2</v>
      </c>
      <c r="Q85" s="29">
        <f t="shared" ref="Q85:Q116" si="23">+C85-15018.5</f>
        <v>36761.919300000001</v>
      </c>
      <c r="R85" s="26">
        <f t="shared" si="18"/>
        <v>2.1238196815577594E-6</v>
      </c>
      <c r="S85" s="26">
        <v>1</v>
      </c>
      <c r="T85" s="26">
        <f t="shared" si="19"/>
        <v>2.1238196815577594E-6</v>
      </c>
      <c r="V85" s="26">
        <f t="shared" si="20"/>
        <v>1.4573330715926813E-3</v>
      </c>
    </row>
    <row r="86" spans="1:22" s="26" customFormat="1">
      <c r="A86" s="132" t="s">
        <v>99</v>
      </c>
      <c r="B86" s="42"/>
      <c r="C86" s="23">
        <v>51926.345699999998</v>
      </c>
      <c r="D86" s="23">
        <v>5.0000000000000001E-4</v>
      </c>
      <c r="E86" s="26">
        <f t="shared" si="21"/>
        <v>35121.119383680794</v>
      </c>
      <c r="F86" s="26">
        <f t="shared" si="15"/>
        <v>35121</v>
      </c>
      <c r="G86" s="25">
        <f t="shared" si="16"/>
        <v>4.645617999631213E-2</v>
      </c>
      <c r="J86" s="26">
        <f t="shared" si="22"/>
        <v>4.645617999631213E-2</v>
      </c>
      <c r="P86" s="28">
        <f t="shared" si="17"/>
        <v>4.4570581186347547E-2</v>
      </c>
      <c r="Q86" s="29">
        <f t="shared" si="23"/>
        <v>36907.845699999998</v>
      </c>
      <c r="R86" s="26">
        <f t="shared" si="18"/>
        <v>3.5554828721398543E-6</v>
      </c>
      <c r="S86" s="26">
        <v>1</v>
      </c>
      <c r="T86" s="26">
        <f t="shared" si="19"/>
        <v>3.5554828721398543E-6</v>
      </c>
      <c r="V86" s="26">
        <f t="shared" si="20"/>
        <v>1.8855988099645837E-3</v>
      </c>
    </row>
    <row r="87" spans="1:22" s="26" customFormat="1">
      <c r="A87" s="132" t="s">
        <v>99</v>
      </c>
      <c r="B87" s="42" t="s">
        <v>97</v>
      </c>
      <c r="C87" s="23">
        <v>52146.401700000002</v>
      </c>
      <c r="D87" s="23">
        <v>1.6999999999999999E-3</v>
      </c>
      <c r="E87" s="26">
        <f t="shared" si="21"/>
        <v>35686.622084528237</v>
      </c>
      <c r="F87" s="26">
        <f t="shared" si="15"/>
        <v>35686.5</v>
      </c>
      <c r="G87" s="25">
        <f t="shared" si="16"/>
        <v>4.7507170005701482E-2</v>
      </c>
      <c r="J87" s="26">
        <f t="shared" si="22"/>
        <v>4.7507170005701482E-2</v>
      </c>
      <c r="P87" s="28">
        <f t="shared" si="17"/>
        <v>4.6076663813571894E-2</v>
      </c>
      <c r="Q87" s="29">
        <f t="shared" si="23"/>
        <v>37127.901700000002</v>
      </c>
      <c r="R87" s="26">
        <f t="shared" si="18"/>
        <v>2.046347965721094E-6</v>
      </c>
      <c r="S87" s="26">
        <v>0.5</v>
      </c>
      <c r="T87" s="26">
        <f t="shared" si="19"/>
        <v>1.023173982860547E-6</v>
      </c>
      <c r="V87" s="26">
        <f t="shared" si="20"/>
        <v>1.4305061921295881E-3</v>
      </c>
    </row>
    <row r="88" spans="1:22" s="26" customFormat="1">
      <c r="A88" s="132" t="s">
        <v>99</v>
      </c>
      <c r="B88" s="42"/>
      <c r="C88" s="23">
        <v>52146.593999999997</v>
      </c>
      <c r="D88" s="23">
        <v>7.0000000000000001E-3</v>
      </c>
      <c r="E88" s="26">
        <f t="shared" si="21"/>
        <v>35687.116259508111</v>
      </c>
      <c r="F88" s="26">
        <f t="shared" si="15"/>
        <v>35687</v>
      </c>
      <c r="G88" s="25">
        <f t="shared" si="16"/>
        <v>4.5240460000059102E-2</v>
      </c>
      <c r="J88" s="26">
        <f t="shared" si="22"/>
        <v>4.5240460000059102E-2</v>
      </c>
      <c r="P88" s="28">
        <f t="shared" si="17"/>
        <v>4.6078043190422413E-2</v>
      </c>
      <c r="Q88" s="29">
        <f t="shared" si="23"/>
        <v>37128.093999999997</v>
      </c>
      <c r="R88" s="26">
        <f t="shared" si="18"/>
        <v>7.0154560077918297E-7</v>
      </c>
      <c r="S88" s="26">
        <v>0.2</v>
      </c>
      <c r="T88" s="26">
        <f t="shared" si="19"/>
        <v>1.4030912015583659E-7</v>
      </c>
      <c r="V88" s="26">
        <f t="shared" si="20"/>
        <v>-8.375831903633113E-4</v>
      </c>
    </row>
    <row r="89" spans="1:22" s="26" customFormat="1">
      <c r="A89" s="132" t="s">
        <v>99</v>
      </c>
      <c r="B89" s="42"/>
      <c r="C89" s="23">
        <v>52148.5412</v>
      </c>
      <c r="D89" s="23">
        <v>3.5999999999999999E-3</v>
      </c>
      <c r="E89" s="26">
        <f t="shared" si="21"/>
        <v>35692.120198773984</v>
      </c>
      <c r="F89" s="26">
        <f t="shared" si="15"/>
        <v>35692</v>
      </c>
      <c r="G89" s="25">
        <f t="shared" si="16"/>
        <v>4.6773360001679976E-2</v>
      </c>
      <c r="J89" s="26">
        <f t="shared" si="22"/>
        <v>4.6773360001679976E-2</v>
      </c>
      <c r="P89" s="28">
        <f t="shared" si="17"/>
        <v>4.6091841597857675E-2</v>
      </c>
      <c r="Q89" s="29">
        <f t="shared" si="23"/>
        <v>37130.0412</v>
      </c>
      <c r="R89" s="26">
        <f t="shared" si="18"/>
        <v>4.6446733474849696E-7</v>
      </c>
      <c r="S89" s="26">
        <v>0.5</v>
      </c>
      <c r="T89" s="26">
        <f t="shared" si="19"/>
        <v>2.3223366737424848E-7</v>
      </c>
      <c r="V89" s="26">
        <f t="shared" si="20"/>
        <v>6.81518403822301E-4</v>
      </c>
    </row>
    <row r="90" spans="1:22" s="26" customFormat="1">
      <c r="A90" s="132" t="s">
        <v>99</v>
      </c>
      <c r="B90" s="42"/>
      <c r="C90" s="23">
        <v>52150.485699999997</v>
      </c>
      <c r="D90" s="23">
        <v>5.0000000000000001E-4</v>
      </c>
      <c r="E90" s="26">
        <f t="shared" si="21"/>
        <v>35697.117199545588</v>
      </c>
      <c r="F90" s="26">
        <f t="shared" si="15"/>
        <v>35697</v>
      </c>
      <c r="G90" s="25">
        <f t="shared" si="16"/>
        <v>4.560625999874901E-2</v>
      </c>
      <c r="J90" s="26">
        <f t="shared" si="22"/>
        <v>4.560625999874901E-2</v>
      </c>
      <c r="P90" s="28">
        <f t="shared" si="17"/>
        <v>4.6105648439711128E-2</v>
      </c>
      <c r="Q90" s="29">
        <f t="shared" si="23"/>
        <v>37131.985699999997</v>
      </c>
      <c r="R90" s="26">
        <f t="shared" si="18"/>
        <v>2.4938881496657425E-7</v>
      </c>
      <c r="S90" s="26">
        <v>1</v>
      </c>
      <c r="T90" s="26">
        <f t="shared" si="19"/>
        <v>2.4938881496657425E-7</v>
      </c>
      <c r="V90" s="26">
        <f t="shared" si="20"/>
        <v>-4.9938844096211743E-4</v>
      </c>
    </row>
    <row r="91" spans="1:22" s="26" customFormat="1">
      <c r="A91" s="27" t="s">
        <v>409</v>
      </c>
      <c r="B91" s="27" t="s">
        <v>101</v>
      </c>
      <c r="C91" s="102">
        <v>52218.392999999996</v>
      </c>
      <c r="D91" s="102" t="s">
        <v>217</v>
      </c>
      <c r="E91" s="26">
        <f t="shared" si="21"/>
        <v>35871.626240686288</v>
      </c>
      <c r="F91" s="26">
        <f t="shared" si="15"/>
        <v>35871.5</v>
      </c>
      <c r="G91" s="25">
        <f t="shared" si="16"/>
        <v>4.9124469995149411E-2</v>
      </c>
      <c r="J91" s="27"/>
      <c r="L91" s="26">
        <f>G91</f>
        <v>4.9124469995149411E-2</v>
      </c>
      <c r="P91" s="28">
        <f t="shared" si="17"/>
        <v>4.6592791003849027E-2</v>
      </c>
      <c r="Q91" s="29">
        <f t="shared" si="23"/>
        <v>37199.892999999996</v>
      </c>
      <c r="R91" s="26">
        <f t="shared" si="18"/>
        <v>6.4093985149917328E-6</v>
      </c>
      <c r="S91" s="26">
        <v>0.1</v>
      </c>
      <c r="T91" s="26">
        <f t="shared" si="19"/>
        <v>6.4093985149917336E-7</v>
      </c>
      <c r="V91" s="26">
        <f t="shared" si="20"/>
        <v>2.5316789913003845E-3</v>
      </c>
    </row>
    <row r="92" spans="1:22" s="26" customFormat="1">
      <c r="A92" s="132" t="s">
        <v>99</v>
      </c>
      <c r="B92" s="42" t="s">
        <v>97</v>
      </c>
      <c r="C92" s="23">
        <v>52267.421199999997</v>
      </c>
      <c r="D92" s="23">
        <v>8.9999999999999998E-4</v>
      </c>
      <c r="E92" s="26">
        <f t="shared" si="21"/>
        <v>35997.61953111094</v>
      </c>
      <c r="F92" s="26">
        <f t="shared" si="15"/>
        <v>35997.5</v>
      </c>
      <c r="G92" s="25">
        <f t="shared" si="16"/>
        <v>4.651354999805335E-2</v>
      </c>
      <c r="J92" s="26">
        <f>G92</f>
        <v>4.651354999805335E-2</v>
      </c>
      <c r="P92" s="28">
        <f t="shared" si="17"/>
        <v>4.6950925690808665E-2</v>
      </c>
      <c r="Q92" s="29">
        <f t="shared" si="23"/>
        <v>37248.921199999997</v>
      </c>
      <c r="R92" s="26">
        <f t="shared" si="18"/>
        <v>1.9129749661319187E-7</v>
      </c>
      <c r="S92" s="26">
        <v>1</v>
      </c>
      <c r="T92" s="26">
        <f t="shared" si="19"/>
        <v>1.9129749661319187E-7</v>
      </c>
      <c r="V92" s="26">
        <f t="shared" si="20"/>
        <v>-4.3737569275531518E-4</v>
      </c>
    </row>
    <row r="93" spans="1:22" s="26" customFormat="1">
      <c r="A93" s="27" t="s">
        <v>409</v>
      </c>
      <c r="B93" s="27" t="s">
        <v>97</v>
      </c>
      <c r="C93" s="102">
        <v>52284.349900000001</v>
      </c>
      <c r="D93" s="102" t="s">
        <v>217</v>
      </c>
      <c r="E93" s="26">
        <f t="shared" si="21"/>
        <v>36041.123119160526</v>
      </c>
      <c r="F93" s="26">
        <f t="shared" si="15"/>
        <v>36041</v>
      </c>
      <c r="G93" s="25">
        <f t="shared" si="16"/>
        <v>4.7909779998008162E-2</v>
      </c>
      <c r="J93" s="27"/>
      <c r="L93" s="26">
        <f>G93</f>
        <v>4.7909779998008162E-2</v>
      </c>
      <c r="P93" s="28">
        <f t="shared" si="17"/>
        <v>4.7075811209452867E-2</v>
      </c>
      <c r="Q93" s="29">
        <f t="shared" si="23"/>
        <v>37265.849900000001</v>
      </c>
      <c r="R93" s="26">
        <f t="shared" si="18"/>
        <v>6.9550394028438618E-7</v>
      </c>
      <c r="S93"/>
      <c r="T93" s="26">
        <f t="shared" si="19"/>
        <v>0</v>
      </c>
      <c r="V93" s="26">
        <f t="shared" si="20"/>
        <v>8.3396878855529488E-4</v>
      </c>
    </row>
    <row r="94" spans="1:22" s="26" customFormat="1">
      <c r="A94" s="133" t="s">
        <v>102</v>
      </c>
      <c r="B94" s="22" t="s">
        <v>101</v>
      </c>
      <c r="C94" s="23">
        <v>52551.686000000002</v>
      </c>
      <c r="D94" s="23">
        <v>1E-4</v>
      </c>
      <c r="E94" s="26">
        <f t="shared" si="21"/>
        <v>36728.126820872909</v>
      </c>
      <c r="F94" s="26">
        <f t="shared" si="15"/>
        <v>36728</v>
      </c>
      <c r="G94" s="25">
        <f t="shared" si="16"/>
        <v>4.9350240005878732E-2</v>
      </c>
      <c r="J94" s="27"/>
      <c r="K94" s="26">
        <f>G94</f>
        <v>4.9350240005878732E-2</v>
      </c>
      <c r="P94" s="28">
        <f t="shared" si="17"/>
        <v>4.9132797970457498E-2</v>
      </c>
      <c r="Q94" s="29">
        <f t="shared" si="23"/>
        <v>37533.186000000002</v>
      </c>
      <c r="R94" s="26">
        <f t="shared" si="18"/>
        <v>4.7281038768129026E-8</v>
      </c>
      <c r="S94" s="26">
        <v>1</v>
      </c>
      <c r="T94" s="26">
        <f t="shared" si="19"/>
        <v>4.7281038768129026E-8</v>
      </c>
      <c r="V94" s="26">
        <f t="shared" si="20"/>
        <v>2.1744203542123364E-4</v>
      </c>
    </row>
    <row r="95" spans="1:22" s="26" customFormat="1">
      <c r="A95" s="132" t="s">
        <v>103</v>
      </c>
      <c r="B95" s="22" t="s">
        <v>101</v>
      </c>
      <c r="C95" s="135">
        <v>52629.512900000002</v>
      </c>
      <c r="D95" s="135">
        <v>2.9999999999999997E-4</v>
      </c>
      <c r="E95" s="26">
        <f t="shared" si="21"/>
        <v>36928.127375952448</v>
      </c>
      <c r="F95" s="26">
        <f t="shared" si="15"/>
        <v>36928</v>
      </c>
      <c r="G95" s="25">
        <f t="shared" si="16"/>
        <v>4.9566240006242879E-2</v>
      </c>
      <c r="J95" s="26">
        <f t="shared" ref="J95:J115" si="24">G95</f>
        <v>4.9566240006242879E-2</v>
      </c>
      <c r="P95" s="28">
        <f t="shared" si="17"/>
        <v>4.9761554948817094E-2</v>
      </c>
      <c r="Q95" s="29">
        <f t="shared" si="23"/>
        <v>37611.012900000002</v>
      </c>
      <c r="R95" s="26">
        <f t="shared" si="18"/>
        <v>3.8147926792768948E-8</v>
      </c>
      <c r="S95" s="26">
        <v>1</v>
      </c>
      <c r="T95" s="26">
        <f t="shared" si="19"/>
        <v>3.8147926792768948E-8</v>
      </c>
      <c r="V95" s="26">
        <f t="shared" si="20"/>
        <v>-1.9531494257421511E-4</v>
      </c>
    </row>
    <row r="96" spans="1:22" s="26" customFormat="1">
      <c r="A96" s="136" t="s">
        <v>104</v>
      </c>
      <c r="B96" s="42" t="s">
        <v>97</v>
      </c>
      <c r="C96" s="41">
        <v>52836.338000000003</v>
      </c>
      <c r="D96" s="41">
        <v>4.0000000000000002E-4</v>
      </c>
      <c r="E96" s="26">
        <f t="shared" si="21"/>
        <v>37459.629142107617</v>
      </c>
      <c r="F96" s="26">
        <f t="shared" si="15"/>
        <v>37459.5</v>
      </c>
      <c r="G96" s="25">
        <f t="shared" si="16"/>
        <v>5.0253510002221446E-2</v>
      </c>
      <c r="J96" s="26">
        <f t="shared" si="24"/>
        <v>5.0253510002221446E-2</v>
      </c>
      <c r="P96" s="28">
        <f t="shared" si="17"/>
        <v>5.1498061347382162E-2</v>
      </c>
      <c r="Q96" s="29">
        <f t="shared" si="23"/>
        <v>37817.838000000003</v>
      </c>
      <c r="R96" s="26">
        <f t="shared" si="18"/>
        <v>1.5489080507413477E-6</v>
      </c>
      <c r="S96" s="26">
        <v>1</v>
      </c>
      <c r="T96" s="26">
        <f t="shared" si="19"/>
        <v>1.5489080507413477E-6</v>
      </c>
      <c r="V96" s="26">
        <f t="shared" si="20"/>
        <v>-1.244551345160716E-3</v>
      </c>
    </row>
    <row r="97" spans="1:22" s="26" customFormat="1">
      <c r="A97" s="41" t="s">
        <v>105</v>
      </c>
      <c r="B97" s="42" t="s">
        <v>101</v>
      </c>
      <c r="C97" s="41">
        <v>52838.479099999997</v>
      </c>
      <c r="D97" s="41">
        <v>2.9999999999999997E-4</v>
      </c>
      <c r="E97" s="26">
        <f t="shared" si="21"/>
        <v>37465.131368053655</v>
      </c>
      <c r="F97" s="26">
        <f t="shared" ref="F97:F128" si="25">ROUND(2*E97,0)/2</f>
        <v>37465</v>
      </c>
      <c r="G97" s="25">
        <f t="shared" si="16"/>
        <v>5.1119700001436286E-2</v>
      </c>
      <c r="J97" s="26">
        <f t="shared" si="24"/>
        <v>5.1119700001436286E-2</v>
      </c>
      <c r="P97" s="28">
        <f t="shared" si="17"/>
        <v>5.1516529060830346E-2</v>
      </c>
      <c r="Q97" s="29">
        <f t="shared" si="23"/>
        <v>37819.979099999997</v>
      </c>
      <c r="R97" s="26">
        <f t="shared" si="18"/>
        <v>1.5747330237957474E-7</v>
      </c>
      <c r="S97" s="26">
        <v>1</v>
      </c>
      <c r="T97" s="26">
        <f t="shared" si="19"/>
        <v>1.5747330237957474E-7</v>
      </c>
      <c r="V97" s="26">
        <f t="shared" si="20"/>
        <v>-3.9682905939406043E-4</v>
      </c>
    </row>
    <row r="98" spans="1:22" s="26" customFormat="1">
      <c r="A98" s="136" t="s">
        <v>106</v>
      </c>
      <c r="B98" s="43"/>
      <c r="C98" s="23">
        <v>52928.367700000003</v>
      </c>
      <c r="D98" s="23">
        <v>2.9999999999999997E-4</v>
      </c>
      <c r="E98" s="26">
        <f t="shared" si="21"/>
        <v>37696.128232830793</v>
      </c>
      <c r="F98" s="26">
        <f t="shared" si="25"/>
        <v>37696</v>
      </c>
      <c r="G98" s="25">
        <f t="shared" si="16"/>
        <v>4.9899680001544766E-2</v>
      </c>
      <c r="J98" s="26">
        <f t="shared" si="24"/>
        <v>4.9899680001544766E-2</v>
      </c>
      <c r="P98" s="28">
        <f t="shared" si="17"/>
        <v>5.2301388724009662E-2</v>
      </c>
      <c r="Q98" s="29">
        <f t="shared" si="23"/>
        <v>37909.867700000003</v>
      </c>
      <c r="R98" s="26">
        <f t="shared" si="18"/>
        <v>5.7682047875639619E-6</v>
      </c>
      <c r="S98" s="26">
        <v>1</v>
      </c>
      <c r="T98" s="26">
        <f t="shared" si="19"/>
        <v>5.7682047875639619E-6</v>
      </c>
      <c r="V98" s="26">
        <f t="shared" si="20"/>
        <v>-2.4017087224648959E-3</v>
      </c>
    </row>
    <row r="99" spans="1:22" s="26" customFormat="1">
      <c r="A99" s="136" t="s">
        <v>106</v>
      </c>
      <c r="B99" s="22" t="s">
        <v>97</v>
      </c>
      <c r="C99" s="23">
        <v>52928.564400000003</v>
      </c>
      <c r="D99" s="23">
        <v>4.0000000000000002E-4</v>
      </c>
      <c r="E99" s="26">
        <f t="shared" si="21"/>
        <v>37696.633714986507</v>
      </c>
      <c r="F99" s="26">
        <f t="shared" si="25"/>
        <v>37696.5</v>
      </c>
      <c r="G99" s="25">
        <f t="shared" si="16"/>
        <v>5.2032970001164358E-2</v>
      </c>
      <c r="J99" s="26">
        <f t="shared" si="24"/>
        <v>5.2032970001164358E-2</v>
      </c>
      <c r="P99" s="28">
        <f t="shared" si="17"/>
        <v>5.2303107080127559E-2</v>
      </c>
      <c r="Q99" s="29">
        <f t="shared" si="23"/>
        <v>37910.064400000003</v>
      </c>
      <c r="R99" s="26">
        <f t="shared" si="18"/>
        <v>7.2974041430770535E-8</v>
      </c>
      <c r="S99" s="26">
        <v>1</v>
      </c>
      <c r="T99" s="26">
        <f t="shared" si="19"/>
        <v>7.2974041430770535E-8</v>
      </c>
      <c r="V99" s="26">
        <f t="shared" si="20"/>
        <v>-2.7013707896320072E-4</v>
      </c>
    </row>
    <row r="100" spans="1:22" s="26" customFormat="1">
      <c r="A100" s="136" t="s">
        <v>107</v>
      </c>
      <c r="B100" s="42" t="s">
        <v>97</v>
      </c>
      <c r="C100" s="41">
        <v>52952.300799999997</v>
      </c>
      <c r="D100" s="41">
        <v>1E-4</v>
      </c>
      <c r="E100" s="26">
        <f t="shared" si="21"/>
        <v>37757.631816871442</v>
      </c>
      <c r="F100" s="26">
        <f t="shared" si="25"/>
        <v>37757.5</v>
      </c>
      <c r="G100" s="25">
        <f t="shared" si="16"/>
        <v>5.1294349999807309E-2</v>
      </c>
      <c r="J100" s="26">
        <f t="shared" si="24"/>
        <v>5.1294349999807309E-2</v>
      </c>
      <c r="P100" s="28">
        <f t="shared" si="17"/>
        <v>5.2513379360910134E-2</v>
      </c>
      <c r="Q100" s="29">
        <f t="shared" si="23"/>
        <v>37933.800799999997</v>
      </c>
      <c r="R100" s="26">
        <f t="shared" si="18"/>
        <v>1.486032583230761E-6</v>
      </c>
      <c r="S100" s="26">
        <v>1</v>
      </c>
      <c r="T100" s="26">
        <f t="shared" si="19"/>
        <v>1.486032583230761E-6</v>
      </c>
      <c r="V100" s="26">
        <f t="shared" si="20"/>
        <v>-1.2190293611028247E-3</v>
      </c>
    </row>
    <row r="101" spans="1:22" s="26" customFormat="1">
      <c r="A101" s="136" t="s">
        <v>106</v>
      </c>
      <c r="B101" s="43"/>
      <c r="C101" s="23">
        <v>52981.293799999999</v>
      </c>
      <c r="D101" s="23">
        <v>1.2999999999999999E-3</v>
      </c>
      <c r="E101" s="26">
        <f t="shared" si="21"/>
        <v>37832.138396131588</v>
      </c>
      <c r="F101" s="26">
        <f t="shared" si="25"/>
        <v>37832</v>
      </c>
      <c r="G101" s="25">
        <f t="shared" si="16"/>
        <v>5.3854559999308549E-2</v>
      </c>
      <c r="J101" s="26">
        <f t="shared" si="24"/>
        <v>5.3854559999308549E-2</v>
      </c>
      <c r="P101" s="28">
        <f t="shared" si="17"/>
        <v>5.2771890177252589E-2</v>
      </c>
      <c r="Q101" s="29">
        <f t="shared" si="23"/>
        <v>37962.793799999999</v>
      </c>
      <c r="R101" s="26">
        <f t="shared" si="18"/>
        <v>1.1721739435906829E-6</v>
      </c>
      <c r="S101" s="26">
        <v>0.5</v>
      </c>
      <c r="T101" s="26">
        <f t="shared" si="19"/>
        <v>5.8608697179534144E-7</v>
      </c>
      <c r="V101" s="26">
        <f t="shared" si="20"/>
        <v>1.0826698220559594E-3</v>
      </c>
    </row>
    <row r="102" spans="1:22" s="26" customFormat="1">
      <c r="A102" s="21" t="s">
        <v>108</v>
      </c>
      <c r="B102" s="42" t="s">
        <v>97</v>
      </c>
      <c r="C102" s="41">
        <v>53183.450100000002</v>
      </c>
      <c r="D102" s="41">
        <v>4.0000000000000002E-4</v>
      </c>
      <c r="E102" s="26">
        <f t="shared" si="21"/>
        <v>38351.642220809517</v>
      </c>
      <c r="F102" s="26">
        <f t="shared" si="25"/>
        <v>38351.5</v>
      </c>
      <c r="G102" s="25">
        <f t="shared" ref="G102:G133" si="26">+C102-(C$7+F102*C$8)</f>
        <v>5.5342870000458788E-2</v>
      </c>
      <c r="J102" s="26">
        <f t="shared" si="24"/>
        <v>5.5342870000458788E-2</v>
      </c>
      <c r="P102" s="28">
        <f t="shared" si="17"/>
        <v>5.4626580365379818E-2</v>
      </c>
      <c r="Q102" s="29">
        <f t="shared" si="23"/>
        <v>38164.950100000002</v>
      </c>
      <c r="R102" s="26">
        <f t="shared" si="18"/>
        <v>5.1307084132156474E-7</v>
      </c>
      <c r="S102" s="26">
        <v>1</v>
      </c>
      <c r="T102" s="26">
        <f t="shared" si="19"/>
        <v>5.1307084132156474E-7</v>
      </c>
      <c r="V102" s="26">
        <f t="shared" si="20"/>
        <v>7.1628963507897048E-4</v>
      </c>
    </row>
    <row r="103" spans="1:22" s="26" customFormat="1">
      <c r="A103" s="21" t="s">
        <v>108</v>
      </c>
      <c r="B103" s="42" t="s">
        <v>97</v>
      </c>
      <c r="C103" s="41">
        <v>53225.475899999998</v>
      </c>
      <c r="D103" s="41">
        <v>2.9999999999999997E-4</v>
      </c>
      <c r="E103" s="26">
        <f t="shared" si="21"/>
        <v>38459.640654868446</v>
      </c>
      <c r="F103" s="26">
        <f t="shared" si="25"/>
        <v>38459.5</v>
      </c>
      <c r="G103" s="25">
        <f t="shared" si="26"/>
        <v>5.4733509998186491E-2</v>
      </c>
      <c r="J103" s="26">
        <f t="shared" si="24"/>
        <v>5.4733509998186491E-2</v>
      </c>
      <c r="P103" s="28">
        <f t="shared" si="17"/>
        <v>5.5023588006831214E-2</v>
      </c>
      <c r="Q103" s="29">
        <f t="shared" si="23"/>
        <v>38206.975899999998</v>
      </c>
      <c r="R103" s="26">
        <f t="shared" si="18"/>
        <v>8.4145251099287985E-8</v>
      </c>
      <c r="S103" s="26">
        <v>1</v>
      </c>
      <c r="T103" s="26">
        <f t="shared" si="19"/>
        <v>8.4145251099287985E-8</v>
      </c>
      <c r="V103" s="26">
        <f t="shared" si="20"/>
        <v>-2.90078008644723E-4</v>
      </c>
    </row>
    <row r="104" spans="1:22" s="26" customFormat="1">
      <c r="A104" s="136" t="s">
        <v>109</v>
      </c>
      <c r="B104" s="42"/>
      <c r="C104" s="23">
        <v>53228.392200000002</v>
      </c>
      <c r="D104" s="23">
        <v>2.7000000000000001E-3</v>
      </c>
      <c r="E104" s="26">
        <f t="shared" si="21"/>
        <v>38467.134999610164</v>
      </c>
      <c r="F104" s="26">
        <f t="shared" si="25"/>
        <v>38467</v>
      </c>
      <c r="G104" s="25">
        <f t="shared" si="26"/>
        <v>5.2532860005158E-2</v>
      </c>
      <c r="J104" s="26">
        <f t="shared" si="24"/>
        <v>5.2532860005158E-2</v>
      </c>
      <c r="P104" s="28">
        <f t="shared" si="17"/>
        <v>5.5051304108227311E-2</v>
      </c>
      <c r="Q104" s="29">
        <f t="shared" si="23"/>
        <v>38209.892200000002</v>
      </c>
      <c r="R104" s="26">
        <f t="shared" si="18"/>
        <v>6.3425607002845897E-6</v>
      </c>
      <c r="S104" s="26">
        <v>0.5</v>
      </c>
      <c r="T104" s="26">
        <f t="shared" si="19"/>
        <v>3.1712803501422949E-6</v>
      </c>
      <c r="V104" s="26">
        <f t="shared" si="20"/>
        <v>-2.5184441030693117E-3</v>
      </c>
    </row>
    <row r="105" spans="1:22" s="26" customFormat="1">
      <c r="A105" s="21" t="s">
        <v>110</v>
      </c>
      <c r="B105" s="42" t="s">
        <v>101</v>
      </c>
      <c r="C105" s="41">
        <v>53228.589399999997</v>
      </c>
      <c r="D105" s="41">
        <v>2.0000000000000001E-4</v>
      </c>
      <c r="E105" s="26">
        <f t="shared" si="21"/>
        <v>38467.641766672205</v>
      </c>
      <c r="F105" s="26">
        <f t="shared" si="25"/>
        <v>38467.5</v>
      </c>
      <c r="G105" s="25">
        <f t="shared" si="26"/>
        <v>5.5166149999422487E-2</v>
      </c>
      <c r="J105" s="26">
        <f t="shared" si="24"/>
        <v>5.5166149999422487E-2</v>
      </c>
      <c r="P105" s="28">
        <f t="shared" si="17"/>
        <v>5.5053152523073801E-2</v>
      </c>
      <c r="Q105" s="29">
        <f t="shared" si="23"/>
        <v>38210.089399999997</v>
      </c>
      <c r="R105" s="26">
        <f t="shared" si="18"/>
        <v>1.2768429661171917E-8</v>
      </c>
      <c r="S105" s="26">
        <v>1</v>
      </c>
      <c r="T105" s="26">
        <f t="shared" si="19"/>
        <v>1.2768429661171917E-8</v>
      </c>
      <c r="V105" s="26">
        <f t="shared" si="20"/>
        <v>1.1299747634868629E-4</v>
      </c>
    </row>
    <row r="106" spans="1:22" s="26" customFormat="1">
      <c r="A106" s="136" t="s">
        <v>109</v>
      </c>
      <c r="B106" s="42"/>
      <c r="C106" s="23">
        <v>53233.4519</v>
      </c>
      <c r="D106" s="23">
        <v>4.7999999999999996E-3</v>
      </c>
      <c r="E106" s="26">
        <f t="shared" si="21"/>
        <v>38480.137480867103</v>
      </c>
      <c r="F106" s="26">
        <f t="shared" si="25"/>
        <v>38480</v>
      </c>
      <c r="G106" s="25">
        <f t="shared" si="26"/>
        <v>5.3498399996897206E-2</v>
      </c>
      <c r="J106" s="26">
        <f t="shared" si="24"/>
        <v>5.3498399996897206E-2</v>
      </c>
      <c r="P106" s="28">
        <f t="shared" si="17"/>
        <v>5.5099390306096147E-2</v>
      </c>
      <c r="Q106" s="29">
        <f t="shared" si="23"/>
        <v>38214.9519</v>
      </c>
      <c r="R106" s="26">
        <f t="shared" si="18"/>
        <v>2.5631699701489202E-6</v>
      </c>
      <c r="S106" s="26">
        <v>0.2</v>
      </c>
      <c r="T106" s="26">
        <f t="shared" si="19"/>
        <v>5.1263399402978405E-7</v>
      </c>
      <c r="V106" s="26">
        <f t="shared" si="20"/>
        <v>-1.6009903091989408E-3</v>
      </c>
    </row>
    <row r="107" spans="1:22" s="26" customFormat="1">
      <c r="A107" s="136" t="s">
        <v>109</v>
      </c>
      <c r="B107" s="42"/>
      <c r="C107" s="23">
        <v>53251.353300000002</v>
      </c>
      <c r="D107" s="23">
        <v>3.5999999999999999E-3</v>
      </c>
      <c r="E107" s="26">
        <f t="shared" si="21"/>
        <v>38526.140725718193</v>
      </c>
      <c r="F107" s="26">
        <f t="shared" si="25"/>
        <v>38526</v>
      </c>
      <c r="G107" s="25">
        <f t="shared" si="26"/>
        <v>5.4761080005846452E-2</v>
      </c>
      <c r="J107" s="26">
        <f t="shared" si="24"/>
        <v>5.4761080005846452E-2</v>
      </c>
      <c r="P107" s="28">
        <f t="shared" si="17"/>
        <v>5.5269999288005772E-2</v>
      </c>
      <c r="Q107" s="29">
        <f t="shared" si="23"/>
        <v>38232.853300000002</v>
      </c>
      <c r="R107" s="26">
        <f t="shared" si="18"/>
        <v>2.5899883575355782E-7</v>
      </c>
      <c r="S107" s="26">
        <v>0.5</v>
      </c>
      <c r="T107" s="26">
        <f t="shared" si="19"/>
        <v>1.2949941787677891E-7</v>
      </c>
      <c r="V107" s="26">
        <f t="shared" si="20"/>
        <v>-5.0891928215932025E-4</v>
      </c>
    </row>
    <row r="108" spans="1:22" s="26" customFormat="1">
      <c r="A108" s="136" t="s">
        <v>107</v>
      </c>
      <c r="B108" s="42" t="s">
        <v>101</v>
      </c>
      <c r="C108" s="41">
        <v>53251.353799999997</v>
      </c>
      <c r="D108" s="41">
        <v>1E-4</v>
      </c>
      <c r="E108" s="26">
        <f t="shared" si="21"/>
        <v>38526.142010624528</v>
      </c>
      <c r="F108" s="26">
        <f t="shared" si="25"/>
        <v>38526</v>
      </c>
      <c r="G108" s="25">
        <f t="shared" si="26"/>
        <v>5.5261080000491347E-2</v>
      </c>
      <c r="J108" s="26">
        <f t="shared" si="24"/>
        <v>5.5261080000491347E-2</v>
      </c>
      <c r="P108" s="28">
        <f t="shared" ref="P108:P139" si="27">D$11+D$12*F108+D$13*F108^2</f>
        <v>5.5269999288005772E-2</v>
      </c>
      <c r="Q108" s="29">
        <f t="shared" si="23"/>
        <v>38232.853799999997</v>
      </c>
      <c r="R108" s="26">
        <f t="shared" ref="R108:R139" si="28">+(P108-G108)^2</f>
        <v>7.9553689764978701E-11</v>
      </c>
      <c r="S108" s="26">
        <v>1</v>
      </c>
      <c r="T108" s="26">
        <f t="shared" ref="T108:T139" si="29">S108*R108</f>
        <v>7.9553689764978701E-11</v>
      </c>
      <c r="V108" s="26">
        <f t="shared" ref="V108:V139" si="30">+G108-P108</f>
        <v>-8.9192875144250561E-6</v>
      </c>
    </row>
    <row r="109" spans="1:22" s="26" customFormat="1">
      <c r="A109" s="136" t="s">
        <v>109</v>
      </c>
      <c r="B109" s="22" t="s">
        <v>97</v>
      </c>
      <c r="C109" s="23">
        <v>53251.548199999997</v>
      </c>
      <c r="D109" s="23">
        <v>5.1000000000000004E-3</v>
      </c>
      <c r="E109" s="26">
        <f t="shared" si="21"/>
        <v>38526.64158221105</v>
      </c>
      <c r="F109" s="26">
        <f t="shared" si="25"/>
        <v>38526.5</v>
      </c>
      <c r="G109" s="25">
        <f t="shared" si="26"/>
        <v>5.5094370000006165E-2</v>
      </c>
      <c r="J109" s="26">
        <f t="shared" si="24"/>
        <v>5.5094370000006165E-2</v>
      </c>
      <c r="P109" s="28">
        <f t="shared" si="27"/>
        <v>5.5271857655465745E-2</v>
      </c>
      <c r="Q109" s="29">
        <f t="shared" si="23"/>
        <v>38233.048199999997</v>
      </c>
      <c r="R109" s="26">
        <f t="shared" si="28"/>
        <v>3.1501867840538382E-8</v>
      </c>
      <c r="S109" s="26">
        <v>0.2</v>
      </c>
      <c r="T109" s="26">
        <f t="shared" si="29"/>
        <v>6.3003735681076769E-9</v>
      </c>
      <c r="V109" s="26">
        <f t="shared" si="30"/>
        <v>-1.7748765545957945E-4</v>
      </c>
    </row>
    <row r="110" spans="1:22" s="26" customFormat="1">
      <c r="A110" s="136" t="s">
        <v>109</v>
      </c>
      <c r="B110" s="42"/>
      <c r="C110" s="23">
        <v>53254.467299999997</v>
      </c>
      <c r="D110" s="23">
        <v>4.8999999999999998E-3</v>
      </c>
      <c r="E110" s="26">
        <f t="shared" si="21"/>
        <v>38534.143122428286</v>
      </c>
      <c r="F110" s="26">
        <f t="shared" si="25"/>
        <v>38534</v>
      </c>
      <c r="G110" s="25">
        <f t="shared" si="26"/>
        <v>5.5693719994451385E-2</v>
      </c>
      <c r="J110" s="26">
        <f t="shared" si="24"/>
        <v>5.5693719994451385E-2</v>
      </c>
      <c r="P110" s="28">
        <f t="shared" si="27"/>
        <v>5.5299743288667574E-2</v>
      </c>
      <c r="Q110" s="29">
        <f t="shared" si="23"/>
        <v>38235.967299999997</v>
      </c>
      <c r="R110" s="26">
        <f t="shared" si="28"/>
        <v>1.5521764470026327E-7</v>
      </c>
      <c r="S110" s="26">
        <v>0.2</v>
      </c>
      <c r="T110" s="26">
        <f t="shared" si="29"/>
        <v>3.1043528940052655E-8</v>
      </c>
      <c r="V110" s="26">
        <f t="shared" si="30"/>
        <v>3.9397670578381061E-4</v>
      </c>
    </row>
    <row r="111" spans="1:22" s="26" customFormat="1">
      <c r="A111" s="21" t="s">
        <v>110</v>
      </c>
      <c r="B111" s="42" t="s">
        <v>101</v>
      </c>
      <c r="C111" s="41">
        <v>53259.331299999998</v>
      </c>
      <c r="D111" s="41">
        <v>2.0000000000000001E-4</v>
      </c>
      <c r="E111" s="26">
        <f t="shared" si="21"/>
        <v>38546.642691342211</v>
      </c>
      <c r="F111" s="26">
        <f t="shared" si="25"/>
        <v>38546.5</v>
      </c>
      <c r="G111" s="25">
        <f t="shared" si="26"/>
        <v>5.5525969997688662E-2</v>
      </c>
      <c r="J111" s="26">
        <f t="shared" si="24"/>
        <v>5.5525969997688662E-2</v>
      </c>
      <c r="P111" s="28">
        <f t="shared" si="27"/>
        <v>5.534626151609498E-2</v>
      </c>
      <c r="Q111" s="29">
        <f t="shared" si="23"/>
        <v>38240.831299999998</v>
      </c>
      <c r="R111" s="26">
        <f t="shared" si="28"/>
        <v>3.2295138356706833E-8</v>
      </c>
      <c r="S111" s="26">
        <v>1</v>
      </c>
      <c r="T111" s="26">
        <f t="shared" si="29"/>
        <v>3.2295138356706833E-8</v>
      </c>
      <c r="V111" s="26">
        <f t="shared" si="30"/>
        <v>1.7970848159368225E-4</v>
      </c>
    </row>
    <row r="112" spans="1:22" s="26" customFormat="1">
      <c r="A112" s="21" t="s">
        <v>110</v>
      </c>
      <c r="B112" s="42" t="s">
        <v>97</v>
      </c>
      <c r="C112" s="41">
        <v>53259.527199999997</v>
      </c>
      <c r="D112" s="41">
        <v>2.9999999999999997E-4</v>
      </c>
      <c r="E112" s="26">
        <f t="shared" si="21"/>
        <v>38547.146117647768</v>
      </c>
      <c r="F112" s="26">
        <f t="shared" si="25"/>
        <v>38547</v>
      </c>
      <c r="G112" s="25">
        <f t="shared" si="26"/>
        <v>5.6859259995690081E-2</v>
      </c>
      <c r="J112" s="26">
        <f t="shared" si="24"/>
        <v>5.6859259995690081E-2</v>
      </c>
      <c r="P112" s="28">
        <f t="shared" si="27"/>
        <v>5.5348123341666472E-2</v>
      </c>
      <c r="Q112" s="29">
        <f t="shared" si="23"/>
        <v>38241.027199999997</v>
      </c>
      <c r="R112" s="26">
        <f t="shared" si="28"/>
        <v>2.2835339871336694E-6</v>
      </c>
      <c r="S112" s="26">
        <v>1</v>
      </c>
      <c r="T112" s="26">
        <f t="shared" si="29"/>
        <v>2.2835339871336694E-6</v>
      </c>
      <c r="V112" s="26">
        <f t="shared" si="30"/>
        <v>1.5111366540236093E-3</v>
      </c>
    </row>
    <row r="113" spans="1:22" s="26" customFormat="1">
      <c r="A113" s="136" t="s">
        <v>109</v>
      </c>
      <c r="B113" s="22" t="s">
        <v>97</v>
      </c>
      <c r="C113" s="23">
        <v>53303.303899999999</v>
      </c>
      <c r="D113" s="23">
        <v>5.9999999999999995E-4</v>
      </c>
      <c r="E113" s="26">
        <f t="shared" si="21"/>
        <v>38659.644036741949</v>
      </c>
      <c r="F113" s="26">
        <f t="shared" si="25"/>
        <v>38659.5</v>
      </c>
      <c r="G113" s="25">
        <f t="shared" si="26"/>
        <v>5.6049509999866132E-2</v>
      </c>
      <c r="J113" s="26">
        <f t="shared" si="24"/>
        <v>5.6049509999866132E-2</v>
      </c>
      <c r="P113" s="28">
        <f t="shared" si="27"/>
        <v>5.5769178546072468E-2</v>
      </c>
      <c r="Q113" s="29">
        <f t="shared" si="23"/>
        <v>38284.803899999999</v>
      </c>
      <c r="R113" s="26">
        <f t="shared" si="28"/>
        <v>7.8585723986069224E-8</v>
      </c>
      <c r="S113" s="26">
        <v>1</v>
      </c>
      <c r="T113" s="26">
        <f t="shared" si="29"/>
        <v>7.8585723986069224E-8</v>
      </c>
      <c r="V113" s="26">
        <f t="shared" si="30"/>
        <v>2.8033145379366409E-4</v>
      </c>
    </row>
    <row r="114" spans="1:22" s="26" customFormat="1">
      <c r="A114" s="136" t="s">
        <v>109</v>
      </c>
      <c r="B114" s="42"/>
      <c r="C114" s="23">
        <v>53303.500099999997</v>
      </c>
      <c r="D114" s="23">
        <v>5.0000000000000001E-4</v>
      </c>
      <c r="E114" s="26">
        <f t="shared" si="21"/>
        <v>38660.148233991305</v>
      </c>
      <c r="F114" s="26">
        <f t="shared" si="25"/>
        <v>38660</v>
      </c>
      <c r="G114" s="25">
        <f t="shared" si="26"/>
        <v>5.7682799997564871E-2</v>
      </c>
      <c r="J114" s="26">
        <f t="shared" si="24"/>
        <v>5.7682799997564871E-2</v>
      </c>
      <c r="P114" s="28">
        <f t="shared" si="27"/>
        <v>5.5771059433429054E-2</v>
      </c>
      <c r="Q114" s="29">
        <f t="shared" si="23"/>
        <v>38285.000099999997</v>
      </c>
      <c r="R114" s="26">
        <f t="shared" si="28"/>
        <v>3.65475198456233E-6</v>
      </c>
      <c r="S114" s="26">
        <v>1</v>
      </c>
      <c r="T114" s="26">
        <f t="shared" si="29"/>
        <v>3.65475198456233E-6</v>
      </c>
      <c r="V114" s="26">
        <f t="shared" si="30"/>
        <v>1.9117405641358165E-3</v>
      </c>
    </row>
    <row r="115" spans="1:22" s="26" customFormat="1">
      <c r="A115" s="136" t="s">
        <v>109</v>
      </c>
      <c r="B115" s="42"/>
      <c r="C115" s="23">
        <v>53335.404900000001</v>
      </c>
      <c r="D115" s="23">
        <v>5.0000000000000001E-4</v>
      </c>
      <c r="E115" s="26">
        <f t="shared" si="21"/>
        <v>38742.137593836072</v>
      </c>
      <c r="F115" s="26">
        <f t="shared" si="25"/>
        <v>38742</v>
      </c>
      <c r="G115" s="25">
        <f t="shared" si="26"/>
        <v>5.3542360001301859E-2</v>
      </c>
      <c r="J115" s="26">
        <f t="shared" si="24"/>
        <v>5.3542360001301859E-2</v>
      </c>
      <c r="P115" s="28">
        <f t="shared" si="27"/>
        <v>5.6080666136692076E-2</v>
      </c>
      <c r="Q115" s="29">
        <f t="shared" si="23"/>
        <v>38316.904900000001</v>
      </c>
      <c r="R115" s="26">
        <f t="shared" si="28"/>
        <v>6.4429980369596189E-6</v>
      </c>
      <c r="S115" s="26">
        <v>1</v>
      </c>
      <c r="T115" s="26">
        <f t="shared" si="29"/>
        <v>6.4429980369596189E-6</v>
      </c>
      <c r="V115" s="26">
        <f t="shared" si="30"/>
        <v>-2.538306135390217E-3</v>
      </c>
    </row>
    <row r="116" spans="1:22" s="26" customFormat="1">
      <c r="A116" s="21" t="s">
        <v>228</v>
      </c>
      <c r="B116" s="22" t="s">
        <v>101</v>
      </c>
      <c r="C116" s="23">
        <v>53359.532899999998</v>
      </c>
      <c r="D116" s="23">
        <v>2.9999999999999997E-4</v>
      </c>
      <c r="E116" s="26">
        <f t="shared" si="21"/>
        <v>38804.142034369601</v>
      </c>
      <c r="F116" s="26">
        <f t="shared" si="25"/>
        <v>38804</v>
      </c>
      <c r="G116" s="25">
        <f t="shared" si="26"/>
        <v>5.5270320001000073E-2</v>
      </c>
      <c r="J116" s="27"/>
      <c r="O116" s="26">
        <f>G116</f>
        <v>5.5270320001000073E-2</v>
      </c>
      <c r="P116" s="28">
        <f t="shared" si="27"/>
        <v>5.6316265059604492E-2</v>
      </c>
      <c r="Q116" s="29">
        <f t="shared" si="23"/>
        <v>38341.032899999998</v>
      </c>
      <c r="R116" s="26">
        <f t="shared" si="28"/>
        <v>1.0940010656190023E-6</v>
      </c>
      <c r="S116" s="26">
        <v>1</v>
      </c>
      <c r="T116" s="26">
        <f t="shared" si="29"/>
        <v>1.0940010656190023E-6</v>
      </c>
      <c r="V116" s="26">
        <f t="shared" si="30"/>
        <v>-1.0459450586044194E-3</v>
      </c>
    </row>
    <row r="117" spans="1:22" s="26" customFormat="1">
      <c r="A117" s="21" t="s">
        <v>111</v>
      </c>
      <c r="B117" s="42" t="s">
        <v>97</v>
      </c>
      <c r="C117" s="41">
        <v>53590.486599999997</v>
      </c>
      <c r="D117" s="41">
        <v>2.9999999999999997E-4</v>
      </c>
      <c r="E117" s="26">
        <f t="shared" ref="E117:E148" si="31">+(C117-C$7)/C$8</f>
        <v>39397.649782945904</v>
      </c>
      <c r="F117" s="26">
        <f t="shared" si="25"/>
        <v>39397.5</v>
      </c>
      <c r="G117" s="25">
        <f t="shared" si="26"/>
        <v>5.8285549996071495E-2</v>
      </c>
      <c r="J117" s="26">
        <f t="shared" ref="J117:J123" si="32">G117</f>
        <v>5.8285549996071495E-2</v>
      </c>
      <c r="P117" s="28">
        <f t="shared" si="27"/>
        <v>5.8637181143696732E-2</v>
      </c>
      <c r="Q117" s="29">
        <f t="shared" ref="Q117:Q148" si="33">+C117-15018.5</f>
        <v>38571.986599999997</v>
      </c>
      <c r="R117" s="26">
        <f t="shared" si="28"/>
        <v>1.2364446398024087E-7</v>
      </c>
      <c r="S117" s="26">
        <v>1</v>
      </c>
      <c r="T117" s="26">
        <f t="shared" si="29"/>
        <v>1.2364446398024087E-7</v>
      </c>
      <c r="V117" s="26">
        <f t="shared" si="30"/>
        <v>-3.5163114762523651E-4</v>
      </c>
    </row>
    <row r="118" spans="1:22" s="26" customFormat="1">
      <c r="A118" s="21" t="s">
        <v>112</v>
      </c>
      <c r="B118" s="42"/>
      <c r="C118" s="23">
        <v>53614.420400000003</v>
      </c>
      <c r="D118" s="23">
        <v>2.5999999999999999E-3</v>
      </c>
      <c r="E118" s="26">
        <f t="shared" si="31"/>
        <v>39459.15516585546</v>
      </c>
      <c r="F118" s="26">
        <f t="shared" si="25"/>
        <v>39459</v>
      </c>
      <c r="G118" s="25">
        <f t="shared" si="26"/>
        <v>6.0380220005754381E-2</v>
      </c>
      <c r="J118" s="26">
        <f t="shared" si="32"/>
        <v>6.0380220005754381E-2</v>
      </c>
      <c r="P118" s="28">
        <f t="shared" si="27"/>
        <v>5.8884475640505224E-2</v>
      </c>
      <c r="Q118" s="29">
        <f t="shared" si="33"/>
        <v>38595.920400000003</v>
      </c>
      <c r="R118" s="26">
        <f t="shared" si="28"/>
        <v>2.2372512061746052E-6</v>
      </c>
      <c r="S118" s="26">
        <v>0.5</v>
      </c>
      <c r="T118" s="26">
        <f t="shared" si="29"/>
        <v>1.1186256030873026E-6</v>
      </c>
      <c r="V118" s="26">
        <f t="shared" si="30"/>
        <v>1.4957443652491575E-3</v>
      </c>
    </row>
    <row r="119" spans="1:22" s="26" customFormat="1">
      <c r="A119" s="21" t="s">
        <v>112</v>
      </c>
      <c r="B119" s="22" t="s">
        <v>97</v>
      </c>
      <c r="C119" s="23">
        <v>53657.417999999998</v>
      </c>
      <c r="D119" s="23">
        <v>1.9E-3</v>
      </c>
      <c r="E119" s="26">
        <f t="shared" si="31"/>
        <v>39569.650943884488</v>
      </c>
      <c r="F119" s="26">
        <f t="shared" si="25"/>
        <v>39569.5</v>
      </c>
      <c r="G119" s="25">
        <f t="shared" si="26"/>
        <v>5.8737309998832643E-2</v>
      </c>
      <c r="J119" s="26">
        <f t="shared" si="32"/>
        <v>5.8737309998832643E-2</v>
      </c>
      <c r="P119" s="28">
        <f t="shared" si="27"/>
        <v>5.9332007616060362E-2</v>
      </c>
      <c r="Q119" s="29">
        <f t="shared" si="33"/>
        <v>38638.917999999998</v>
      </c>
      <c r="R119" s="26">
        <f t="shared" si="28"/>
        <v>3.5366525593632601E-7</v>
      </c>
      <c r="S119" s="26">
        <v>0.5</v>
      </c>
      <c r="T119" s="26">
        <f t="shared" si="29"/>
        <v>1.76832627968163E-7</v>
      </c>
      <c r="V119" s="26">
        <f t="shared" si="30"/>
        <v>-5.9469761722771852E-4</v>
      </c>
    </row>
    <row r="120" spans="1:22" s="26" customFormat="1">
      <c r="A120" s="21" t="s">
        <v>112</v>
      </c>
      <c r="B120" s="42"/>
      <c r="C120" s="23">
        <v>53657.613899999997</v>
      </c>
      <c r="D120" s="23">
        <v>2.0999999999999999E-3</v>
      </c>
      <c r="E120" s="26">
        <f t="shared" si="31"/>
        <v>39570.154370190045</v>
      </c>
      <c r="F120" s="26">
        <f t="shared" si="25"/>
        <v>39570</v>
      </c>
      <c r="G120" s="25">
        <f t="shared" si="26"/>
        <v>6.0070599996834062E-2</v>
      </c>
      <c r="J120" s="26">
        <f t="shared" si="32"/>
        <v>6.0070599996834062E-2</v>
      </c>
      <c r="P120" s="28">
        <f t="shared" si="27"/>
        <v>5.9334042009828197E-2</v>
      </c>
      <c r="Q120" s="29">
        <f t="shared" si="33"/>
        <v>38639.113899999997</v>
      </c>
      <c r="R120" s="26">
        <f t="shared" si="28"/>
        <v>5.4251766822213156E-7</v>
      </c>
      <c r="S120" s="26">
        <v>0.5</v>
      </c>
      <c r="T120" s="26">
        <f t="shared" si="29"/>
        <v>2.7125883411106578E-7</v>
      </c>
      <c r="V120" s="26">
        <f t="shared" si="30"/>
        <v>7.3655798700586472E-4</v>
      </c>
    </row>
    <row r="121" spans="1:22" s="26" customFormat="1">
      <c r="A121" s="21" t="s">
        <v>113</v>
      </c>
      <c r="B121" s="42" t="s">
        <v>101</v>
      </c>
      <c r="C121" s="23">
        <v>54018.3439</v>
      </c>
      <c r="D121" s="23">
        <v>6.9999999999999999E-4</v>
      </c>
      <c r="E121" s="26">
        <f t="shared" si="31"/>
        <v>40497.162901094438</v>
      </c>
      <c r="F121" s="26">
        <f t="shared" si="25"/>
        <v>40497</v>
      </c>
      <c r="G121" s="25">
        <f t="shared" si="26"/>
        <v>6.3390260002051946E-2</v>
      </c>
      <c r="J121" s="26">
        <f t="shared" si="32"/>
        <v>6.3390260002051946E-2</v>
      </c>
      <c r="P121" s="28">
        <f t="shared" si="27"/>
        <v>6.325084504549941E-2</v>
      </c>
      <c r="Q121" s="29">
        <f t="shared" si="33"/>
        <v>38999.8439</v>
      </c>
      <c r="R121" s="26">
        <f t="shared" si="28"/>
        <v>1.9436530110545499E-8</v>
      </c>
      <c r="S121" s="26">
        <v>1</v>
      </c>
      <c r="T121" s="26">
        <f t="shared" si="29"/>
        <v>1.9436530110545499E-8</v>
      </c>
      <c r="V121" s="26">
        <f t="shared" si="30"/>
        <v>1.39414956552536E-4</v>
      </c>
    </row>
    <row r="122" spans="1:22" s="26" customFormat="1">
      <c r="A122" s="21" t="s">
        <v>113</v>
      </c>
      <c r="B122" s="22" t="s">
        <v>97</v>
      </c>
      <c r="C122" s="23">
        <v>54018.538699999997</v>
      </c>
      <c r="D122" s="23">
        <v>3.2000000000000002E-3</v>
      </c>
      <c r="E122" s="26">
        <f t="shared" si="31"/>
        <v>40497.663500606031</v>
      </c>
      <c r="F122" s="26">
        <f t="shared" si="25"/>
        <v>40497.5</v>
      </c>
      <c r="G122" s="25">
        <f t="shared" si="26"/>
        <v>6.3623549998737872E-2</v>
      </c>
      <c r="J122" s="26">
        <f t="shared" si="32"/>
        <v>6.3623549998737872E-2</v>
      </c>
      <c r="P122" s="28">
        <f t="shared" si="27"/>
        <v>6.3253035897724824E-2</v>
      </c>
      <c r="Q122" s="29">
        <f t="shared" si="33"/>
        <v>39000.038699999997</v>
      </c>
      <c r="R122" s="26">
        <f t="shared" si="28"/>
        <v>1.3728069904950676E-7</v>
      </c>
      <c r="S122" s="26">
        <v>0.5</v>
      </c>
      <c r="T122" s="26">
        <f t="shared" si="29"/>
        <v>6.8640349524753382E-8</v>
      </c>
      <c r="V122" s="26">
        <f t="shared" si="30"/>
        <v>3.7051410101304749E-4</v>
      </c>
    </row>
    <row r="123" spans="1:22" s="26" customFormat="1">
      <c r="A123" s="23" t="s">
        <v>114</v>
      </c>
      <c r="B123" s="22" t="s">
        <v>101</v>
      </c>
      <c r="C123" s="23">
        <v>54307.474300000002</v>
      </c>
      <c r="D123" s="23">
        <v>2.0000000000000001E-4</v>
      </c>
      <c r="E123" s="26">
        <f t="shared" si="31"/>
        <v>41240.173871470623</v>
      </c>
      <c r="F123" s="26">
        <f t="shared" si="25"/>
        <v>41240</v>
      </c>
      <c r="G123" s="25">
        <f t="shared" si="26"/>
        <v>6.7659200001799036E-2</v>
      </c>
      <c r="J123" s="26">
        <f t="shared" si="32"/>
        <v>6.7659200001799036E-2</v>
      </c>
      <c r="P123" s="28">
        <f t="shared" si="27"/>
        <v>6.6599513027317397E-2</v>
      </c>
      <c r="Q123" s="29">
        <f t="shared" si="33"/>
        <v>39288.974300000002</v>
      </c>
      <c r="R123" s="26">
        <f t="shared" si="28"/>
        <v>1.1229364838860485E-6</v>
      </c>
      <c r="S123" s="26">
        <v>1</v>
      </c>
      <c r="T123" s="26">
        <f t="shared" si="29"/>
        <v>1.1229364838860485E-6</v>
      </c>
      <c r="V123" s="26">
        <f t="shared" si="30"/>
        <v>1.0596869744816384E-3</v>
      </c>
    </row>
    <row r="124" spans="1:22" s="26" customFormat="1">
      <c r="A124" s="27" t="s">
        <v>556</v>
      </c>
      <c r="B124" s="27" t="s">
        <v>101</v>
      </c>
      <c r="C124" s="102">
        <v>54357.477500000001</v>
      </c>
      <c r="D124" s="102" t="s">
        <v>217</v>
      </c>
      <c r="E124" s="26">
        <f t="shared" si="31"/>
        <v>41368.672729265971</v>
      </c>
      <c r="F124" s="26">
        <f t="shared" si="25"/>
        <v>41368.5</v>
      </c>
      <c r="G124" s="25">
        <f t="shared" si="26"/>
        <v>6.7214729999250267E-2</v>
      </c>
      <c r="J124" s="27"/>
      <c r="L124" s="26">
        <f>G124</f>
        <v>6.7214729999250267E-2</v>
      </c>
      <c r="P124" s="28">
        <f t="shared" si="27"/>
        <v>6.7197547847236555E-2</v>
      </c>
      <c r="Q124" s="29">
        <f t="shared" si="33"/>
        <v>39338.977500000001</v>
      </c>
      <c r="R124" s="26">
        <f t="shared" si="28"/>
        <v>2.952263478222953E-10</v>
      </c>
      <c r="S124"/>
      <c r="T124" s="26">
        <f t="shared" si="29"/>
        <v>0</v>
      </c>
      <c r="V124" s="26">
        <f t="shared" si="30"/>
        <v>1.7182152013711649E-5</v>
      </c>
    </row>
    <row r="125" spans="1:22" s="26" customFormat="1">
      <c r="A125" s="43" t="s">
        <v>115</v>
      </c>
      <c r="B125" s="42" t="s">
        <v>101</v>
      </c>
      <c r="C125" s="41">
        <v>54440.558400000002</v>
      </c>
      <c r="D125" s="41">
        <v>1E-4</v>
      </c>
      <c r="E125" s="26">
        <f t="shared" si="31"/>
        <v>41582.175080207715</v>
      </c>
      <c r="F125" s="26">
        <f t="shared" si="25"/>
        <v>41582</v>
      </c>
      <c r="G125" s="25">
        <f t="shared" si="26"/>
        <v>6.8129560000670608E-2</v>
      </c>
      <c r="J125" s="26">
        <f>G125</f>
        <v>6.8129560000670608E-2</v>
      </c>
      <c r="P125" s="28">
        <f t="shared" si="27"/>
        <v>6.8203487020393277E-2</v>
      </c>
      <c r="Q125" s="29">
        <f t="shared" si="33"/>
        <v>39422.058400000002</v>
      </c>
      <c r="R125" s="26">
        <f t="shared" si="28"/>
        <v>5.4652042450759429E-9</v>
      </c>
      <c r="S125" s="26">
        <v>1</v>
      </c>
      <c r="T125" s="26">
        <f t="shared" si="29"/>
        <v>5.4652042450759429E-9</v>
      </c>
      <c r="V125" s="26">
        <f t="shared" si="30"/>
        <v>-7.3927019722669352E-5</v>
      </c>
    </row>
    <row r="126" spans="1:22" s="26" customFormat="1">
      <c r="A126" s="95" t="s">
        <v>212</v>
      </c>
      <c r="B126" s="96" t="s">
        <v>97</v>
      </c>
      <c r="C126" s="95">
        <v>54647.38508</v>
      </c>
      <c r="D126" s="95">
        <v>2.9999999999999997E-4</v>
      </c>
      <c r="E126" s="26">
        <f t="shared" si="31"/>
        <v>42113.680906666923</v>
      </c>
      <c r="F126" s="26">
        <f t="shared" si="25"/>
        <v>42113.5</v>
      </c>
      <c r="G126" s="25">
        <f t="shared" si="26"/>
        <v>7.0396830000390764E-2</v>
      </c>
      <c r="J126" s="27"/>
      <c r="L126" s="26">
        <f t="shared" ref="L126:L133" si="34">G126</f>
        <v>7.0396830000390764E-2</v>
      </c>
      <c r="P126" s="28">
        <f t="shared" si="27"/>
        <v>7.0774528830539113E-2</v>
      </c>
      <c r="Q126" s="29">
        <f t="shared" si="33"/>
        <v>39628.88508</v>
      </c>
      <c r="R126" s="26">
        <f t="shared" si="28"/>
        <v>1.4265640629543108E-7</v>
      </c>
      <c r="S126" s="26">
        <v>1</v>
      </c>
      <c r="T126" s="26">
        <f t="shared" si="29"/>
        <v>1.4265640629543108E-7</v>
      </c>
      <c r="V126" s="26">
        <f t="shared" si="30"/>
        <v>-3.776988301483486E-4</v>
      </c>
    </row>
    <row r="127" spans="1:22" s="26" customFormat="1">
      <c r="A127" s="21" t="s">
        <v>230</v>
      </c>
      <c r="B127" s="22" t="s">
        <v>101</v>
      </c>
      <c r="C127" s="137">
        <v>55051.506300000001</v>
      </c>
      <c r="D127" s="137">
        <v>2.0000000000000001E-4</v>
      </c>
      <c r="E127" s="26">
        <f t="shared" si="31"/>
        <v>43152.196745270558</v>
      </c>
      <c r="F127" s="26">
        <f t="shared" si="25"/>
        <v>43152</v>
      </c>
      <c r="G127" s="25">
        <f t="shared" si="26"/>
        <v>7.6560160006920341E-2</v>
      </c>
      <c r="J127" s="27"/>
      <c r="L127" s="26">
        <f t="shared" si="34"/>
        <v>7.6560160006920341E-2</v>
      </c>
      <c r="P127" s="28">
        <f t="shared" si="27"/>
        <v>7.6073134923230062E-2</v>
      </c>
      <c r="Q127" s="29">
        <f t="shared" si="33"/>
        <v>40033.006300000001</v>
      </c>
      <c r="R127" s="26">
        <f t="shared" si="28"/>
        <v>2.3719343214352323E-7</v>
      </c>
      <c r="S127" s="26">
        <v>1</v>
      </c>
      <c r="T127" s="26">
        <f t="shared" si="29"/>
        <v>2.3719343214352323E-7</v>
      </c>
      <c r="V127" s="26">
        <f t="shared" si="30"/>
        <v>4.8702508369027897E-4</v>
      </c>
    </row>
    <row r="128" spans="1:22" s="26" customFormat="1">
      <c r="A128" s="21" t="s">
        <v>230</v>
      </c>
      <c r="B128" s="22" t="s">
        <v>101</v>
      </c>
      <c r="C128" s="23">
        <v>55068.4329</v>
      </c>
      <c r="D128" s="23">
        <v>8.9999999999999998E-4</v>
      </c>
      <c r="E128" s="26">
        <f t="shared" si="31"/>
        <v>43195.69493671348</v>
      </c>
      <c r="F128" s="26">
        <f t="shared" si="25"/>
        <v>43195.5</v>
      </c>
      <c r="G128" s="25">
        <f t="shared" si="26"/>
        <v>7.5856390001717955E-2</v>
      </c>
      <c r="J128" s="27"/>
      <c r="L128" s="26">
        <f t="shared" si="34"/>
        <v>7.5856390001717955E-2</v>
      </c>
      <c r="P128" s="28">
        <f t="shared" si="27"/>
        <v>7.6303019080172757E-2</v>
      </c>
      <c r="Q128" s="29">
        <f t="shared" si="33"/>
        <v>40049.9329</v>
      </c>
      <c r="R128" s="26">
        <f t="shared" si="28"/>
        <v>1.9947753372138581E-7</v>
      </c>
      <c r="S128" s="26">
        <v>1</v>
      </c>
      <c r="T128" s="26">
        <f t="shared" si="29"/>
        <v>1.9947753372138581E-7</v>
      </c>
      <c r="V128" s="26">
        <f t="shared" si="30"/>
        <v>-4.4662907845480215E-4</v>
      </c>
    </row>
    <row r="129" spans="1:35" s="26" customFormat="1">
      <c r="A129" s="21" t="s">
        <v>116</v>
      </c>
      <c r="B129" s="22" t="s">
        <v>101</v>
      </c>
      <c r="C129" s="23">
        <v>55083.414219999999</v>
      </c>
      <c r="D129" s="23">
        <v>2.0000000000000001E-4</v>
      </c>
      <c r="E129" s="26">
        <f t="shared" si="31"/>
        <v>43234.194122930894</v>
      </c>
      <c r="F129" s="26">
        <f t="shared" ref="F129:F142" si="35">ROUND(2*E129,0)/2</f>
        <v>43234</v>
      </c>
      <c r="G129" s="25">
        <f t="shared" si="26"/>
        <v>7.5539720004599076E-2</v>
      </c>
      <c r="J129" s="27"/>
      <c r="L129" s="26">
        <f t="shared" si="34"/>
        <v>7.5539720004599076E-2</v>
      </c>
      <c r="P129" s="28">
        <f t="shared" si="27"/>
        <v>7.6507012319965179E-2</v>
      </c>
      <c r="Q129" s="29">
        <f t="shared" si="33"/>
        <v>40064.914219999999</v>
      </c>
      <c r="R129" s="26">
        <f t="shared" si="28"/>
        <v>9.3565442336631617E-7</v>
      </c>
      <c r="S129" s="26">
        <v>1</v>
      </c>
      <c r="T129" s="26">
        <f t="shared" si="29"/>
        <v>9.3565442336631617E-7</v>
      </c>
      <c r="V129" s="26">
        <f t="shared" si="30"/>
        <v>-9.6729231536610283E-4</v>
      </c>
      <c r="W129"/>
    </row>
    <row r="130" spans="1:35" s="26" customFormat="1">
      <c r="A130" s="21" t="s">
        <v>116</v>
      </c>
      <c r="B130" s="22" t="s">
        <v>101</v>
      </c>
      <c r="C130" s="23">
        <v>55164.355860000003</v>
      </c>
      <c r="D130" s="23">
        <v>2.0000000000000001E-4</v>
      </c>
      <c r="E130" s="26">
        <f t="shared" si="31"/>
        <v>43442.198976381944</v>
      </c>
      <c r="F130" s="26">
        <f t="shared" si="35"/>
        <v>43442</v>
      </c>
      <c r="G130" s="25">
        <f t="shared" si="26"/>
        <v>7.7428360003978014E-2</v>
      </c>
      <c r="J130" s="27"/>
      <c r="L130" s="26">
        <f t="shared" si="34"/>
        <v>7.7428360003978014E-2</v>
      </c>
      <c r="P130" s="28">
        <f t="shared" si="27"/>
        <v>7.7617754657212629E-2</v>
      </c>
      <c r="Q130" s="29">
        <f t="shared" si="33"/>
        <v>40145.855860000003</v>
      </c>
      <c r="R130" s="26">
        <f t="shared" si="28"/>
        <v>3.5870334673859943E-8</v>
      </c>
      <c r="S130" s="26">
        <v>1</v>
      </c>
      <c r="T130" s="26">
        <f t="shared" si="29"/>
        <v>3.5870334673859943E-8</v>
      </c>
      <c r="V130" s="26">
        <f t="shared" si="30"/>
        <v>-1.8939465323461468E-4</v>
      </c>
      <c r="W130"/>
    </row>
    <row r="131" spans="1:35" s="26" customFormat="1">
      <c r="A131" s="21" t="s">
        <v>116</v>
      </c>
      <c r="B131" s="22" t="s">
        <v>101</v>
      </c>
      <c r="C131" s="23">
        <v>55164.355860000003</v>
      </c>
      <c r="D131" s="23">
        <v>2.0000000000000001E-4</v>
      </c>
      <c r="E131" s="26">
        <f t="shared" si="31"/>
        <v>43442.198976381944</v>
      </c>
      <c r="F131" s="26">
        <f t="shared" si="35"/>
        <v>43442</v>
      </c>
      <c r="G131" s="25">
        <f t="shared" si="26"/>
        <v>7.7428360003978014E-2</v>
      </c>
      <c r="J131" s="27"/>
      <c r="L131" s="26">
        <f t="shared" si="34"/>
        <v>7.7428360003978014E-2</v>
      </c>
      <c r="P131" s="28">
        <f t="shared" si="27"/>
        <v>7.7617754657212629E-2</v>
      </c>
      <c r="Q131" s="29">
        <f t="shared" si="33"/>
        <v>40145.855860000003</v>
      </c>
      <c r="R131" s="26">
        <f t="shared" si="28"/>
        <v>3.5870334673859943E-8</v>
      </c>
      <c r="S131" s="26">
        <v>1</v>
      </c>
      <c r="T131" s="26">
        <f t="shared" si="29"/>
        <v>3.5870334673859943E-8</v>
      </c>
      <c r="V131" s="26">
        <f t="shared" si="30"/>
        <v>-1.8939465323461468E-4</v>
      </c>
      <c r="W131"/>
    </row>
    <row r="132" spans="1:35" s="26" customFormat="1">
      <c r="A132" s="21" t="s">
        <v>116</v>
      </c>
      <c r="B132" s="22" t="s">
        <v>97</v>
      </c>
      <c r="C132" s="23">
        <v>55473.525350000004</v>
      </c>
      <c r="D132" s="23">
        <v>2.0000000000000001E-4</v>
      </c>
      <c r="E132" s="26">
        <f t="shared" si="31"/>
        <v>44236.706654493988</v>
      </c>
      <c r="F132" s="26">
        <f t="shared" si="35"/>
        <v>44236.5</v>
      </c>
      <c r="G132" s="25">
        <f t="shared" si="26"/>
        <v>8.0416169999807607E-2</v>
      </c>
      <c r="J132" s="27"/>
      <c r="L132" s="26">
        <f t="shared" si="34"/>
        <v>8.0416169999807607E-2</v>
      </c>
      <c r="P132" s="28">
        <f t="shared" si="27"/>
        <v>8.199482794148702E-2</v>
      </c>
      <c r="Q132" s="29">
        <f t="shared" si="33"/>
        <v>40455.025350000004</v>
      </c>
      <c r="R132" s="26">
        <f t="shared" si="28"/>
        <v>2.4921608968274784E-6</v>
      </c>
      <c r="S132" s="26">
        <v>1</v>
      </c>
      <c r="T132" s="26">
        <f t="shared" si="29"/>
        <v>2.4921608968274784E-6</v>
      </c>
      <c r="V132" s="26">
        <f t="shared" si="30"/>
        <v>-1.5786579416794122E-3</v>
      </c>
      <c r="W132"/>
    </row>
    <row r="133" spans="1:35" s="26" customFormat="1">
      <c r="A133" s="21" t="s">
        <v>116</v>
      </c>
      <c r="B133" s="22" t="s">
        <v>97</v>
      </c>
      <c r="C133" s="23">
        <v>55473.527450000001</v>
      </c>
      <c r="D133" s="23">
        <v>2.9999999999999997E-4</v>
      </c>
      <c r="E133" s="26">
        <f t="shared" si="31"/>
        <v>44236.712051100629</v>
      </c>
      <c r="F133" s="26">
        <f t="shared" si="35"/>
        <v>44236.5</v>
      </c>
      <c r="G133" s="25">
        <f t="shared" si="26"/>
        <v>8.2516169997688849E-2</v>
      </c>
      <c r="J133" s="27"/>
      <c r="L133" s="26">
        <f t="shared" si="34"/>
        <v>8.2516169997688849E-2</v>
      </c>
      <c r="P133" s="28">
        <f t="shared" si="27"/>
        <v>8.199482794148702E-2</v>
      </c>
      <c r="Q133" s="29">
        <f t="shared" si="33"/>
        <v>40455.027450000001</v>
      </c>
      <c r="R133" s="26">
        <f t="shared" si="28"/>
        <v>2.7179753956475096E-7</v>
      </c>
      <c r="S133" s="26">
        <v>1</v>
      </c>
      <c r="T133" s="26">
        <f t="shared" si="29"/>
        <v>2.7179753956475096E-7</v>
      </c>
      <c r="V133" s="26">
        <f t="shared" si="30"/>
        <v>5.2134205620182894E-4</v>
      </c>
      <c r="W133"/>
    </row>
    <row r="134" spans="1:35" s="26" customFormat="1">
      <c r="A134" s="95" t="s">
        <v>211</v>
      </c>
      <c r="B134" s="96" t="s">
        <v>97</v>
      </c>
      <c r="C134" s="95">
        <v>55754.485699999997</v>
      </c>
      <c r="D134" s="95">
        <v>8.9999999999999998E-4</v>
      </c>
      <c r="E134" s="26">
        <f t="shared" si="31"/>
        <v>44958.722126719411</v>
      </c>
      <c r="F134" s="26">
        <f t="shared" si="35"/>
        <v>44958.5</v>
      </c>
      <c r="G134" s="25">
        <f t="shared" ref="G134:G157" si="36">+C134-(C$7+F134*C$8)</f>
        <v>8.6436930003401358E-2</v>
      </c>
      <c r="J134" s="26">
        <f>G134</f>
        <v>8.6436930003401358E-2</v>
      </c>
      <c r="P134" s="28">
        <f t="shared" si="27"/>
        <v>8.6157182041441793E-2</v>
      </c>
      <c r="Q134" s="29">
        <f t="shared" si="33"/>
        <v>40735.985699999997</v>
      </c>
      <c r="R134" s="26">
        <f t="shared" si="28"/>
        <v>7.8258922220529906E-8</v>
      </c>
      <c r="S134" s="26">
        <v>1</v>
      </c>
      <c r="T134" s="26">
        <f t="shared" si="29"/>
        <v>7.8258922220529906E-8</v>
      </c>
      <c r="V134" s="26">
        <f t="shared" si="30"/>
        <v>2.7974796195956442E-4</v>
      </c>
      <c r="W134"/>
    </row>
    <row r="135" spans="1:35">
      <c r="A135" s="27" t="s">
        <v>602</v>
      </c>
      <c r="B135" s="27" t="s">
        <v>97</v>
      </c>
      <c r="C135" s="102">
        <v>55801.376700000001</v>
      </c>
      <c r="D135" s="102" t="s">
        <v>217</v>
      </c>
      <c r="E135" s="26">
        <f t="shared" si="31"/>
        <v>45079.223213467507</v>
      </c>
      <c r="F135" s="26">
        <f t="shared" si="35"/>
        <v>45079</v>
      </c>
      <c r="G135" s="25">
        <f t="shared" si="36"/>
        <v>8.6859820003155619E-2</v>
      </c>
      <c r="H135" s="26"/>
      <c r="I135" s="26"/>
      <c r="J135" s="27"/>
      <c r="K135" s="26"/>
      <c r="L135" s="26">
        <f t="shared" ref="L135:L141" si="37">G135</f>
        <v>8.6859820003155619E-2</v>
      </c>
      <c r="M135" s="26"/>
      <c r="N135" s="26"/>
      <c r="O135" s="26"/>
      <c r="P135" s="28">
        <f t="shared" si="27"/>
        <v>8.6868994017234302E-2</v>
      </c>
      <c r="Q135" s="29">
        <f t="shared" si="33"/>
        <v>40782.876700000001</v>
      </c>
      <c r="R135" s="26">
        <f t="shared" si="28"/>
        <v>8.4162534315880242E-11</v>
      </c>
      <c r="T135" s="26">
        <f t="shared" si="29"/>
        <v>0</v>
      </c>
      <c r="U135" s="26"/>
      <c r="V135" s="26">
        <f t="shared" si="30"/>
        <v>-9.1740140786833457E-6</v>
      </c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</row>
    <row r="136" spans="1:35">
      <c r="A136" s="27" t="s">
        <v>602</v>
      </c>
      <c r="B136" s="27" t="s">
        <v>101</v>
      </c>
      <c r="C136" s="102">
        <v>55801.570899999999</v>
      </c>
      <c r="D136" s="102" t="s">
        <v>217</v>
      </c>
      <c r="E136" s="26">
        <f t="shared" si="31"/>
        <v>45079.722271091494</v>
      </c>
      <c r="F136" s="26">
        <f t="shared" si="35"/>
        <v>45079.5</v>
      </c>
      <c r="G136" s="25">
        <f t="shared" si="36"/>
        <v>8.6493110000446904E-2</v>
      </c>
      <c r="H136" s="26"/>
      <c r="I136" s="26"/>
      <c r="J136" s="27"/>
      <c r="K136" s="26"/>
      <c r="L136" s="26">
        <f t="shared" si="37"/>
        <v>8.6493110000446904E-2</v>
      </c>
      <c r="M136" s="26"/>
      <c r="N136" s="26"/>
      <c r="O136" s="26"/>
      <c r="P136" s="28">
        <f t="shared" si="27"/>
        <v>8.6871957799543376E-2</v>
      </c>
      <c r="Q136" s="29">
        <f t="shared" si="33"/>
        <v>40783.070899999999</v>
      </c>
      <c r="R136" s="26">
        <f t="shared" si="28"/>
        <v>1.4352565488024016E-7</v>
      </c>
      <c r="T136" s="26">
        <f t="shared" si="29"/>
        <v>0</v>
      </c>
      <c r="U136" s="26"/>
      <c r="V136" s="26">
        <f t="shared" si="30"/>
        <v>-3.7884779909647115E-4</v>
      </c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</row>
    <row r="137" spans="1:35">
      <c r="A137" s="27" t="s">
        <v>602</v>
      </c>
      <c r="B137" s="27" t="s">
        <v>97</v>
      </c>
      <c r="C137" s="102">
        <v>55806.435400000002</v>
      </c>
      <c r="D137" s="102" t="s">
        <v>217</v>
      </c>
      <c r="E137" s="26">
        <f t="shared" si="31"/>
        <v>45092.223124911769</v>
      </c>
      <c r="F137" s="26">
        <f t="shared" si="35"/>
        <v>45092</v>
      </c>
      <c r="G137" s="25">
        <f t="shared" si="36"/>
        <v>8.6825360005605035E-2</v>
      </c>
      <c r="H137" s="26"/>
      <c r="I137" s="26"/>
      <c r="J137" s="27"/>
      <c r="K137" s="26"/>
      <c r="L137" s="26">
        <f t="shared" si="37"/>
        <v>8.6825360005605035E-2</v>
      </c>
      <c r="M137" s="26"/>
      <c r="N137" s="26"/>
      <c r="O137" s="26"/>
      <c r="P137" s="28">
        <f t="shared" si="27"/>
        <v>8.6946079769128937E-2</v>
      </c>
      <c r="Q137" s="29">
        <f t="shared" si="33"/>
        <v>40787.935400000002</v>
      </c>
      <c r="R137" s="26">
        <f t="shared" si="28"/>
        <v>1.4573261305266849E-8</v>
      </c>
      <c r="T137" s="26">
        <f t="shared" si="29"/>
        <v>0</v>
      </c>
      <c r="U137" s="26"/>
      <c r="V137" s="26">
        <f t="shared" si="30"/>
        <v>-1.2071976352390212E-4</v>
      </c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</row>
    <row r="138" spans="1:35">
      <c r="A138" s="21" t="s">
        <v>229</v>
      </c>
      <c r="B138" s="22" t="s">
        <v>97</v>
      </c>
      <c r="C138" s="23">
        <v>55809.353690000004</v>
      </c>
      <c r="D138" s="23">
        <v>2.0000000000000001E-4</v>
      </c>
      <c r="E138" s="26">
        <f t="shared" si="31"/>
        <v>45099.722583580726</v>
      </c>
      <c r="F138" s="26">
        <f t="shared" si="35"/>
        <v>45099.5</v>
      </c>
      <c r="G138" s="25">
        <f t="shared" si="36"/>
        <v>8.6614710002322681E-2</v>
      </c>
      <c r="H138" s="26"/>
      <c r="I138" s="26"/>
      <c r="J138" s="27"/>
      <c r="K138" s="26"/>
      <c r="L138" s="26">
        <f t="shared" si="37"/>
        <v>8.6614710002322681E-2</v>
      </c>
      <c r="M138" s="26"/>
      <c r="N138" s="26"/>
      <c r="O138" s="26"/>
      <c r="P138" s="28">
        <f t="shared" si="27"/>
        <v>8.6990578254134865E-2</v>
      </c>
      <c r="Q138" s="29">
        <f t="shared" si="33"/>
        <v>40790.853690000004</v>
      </c>
      <c r="R138" s="26">
        <f t="shared" si="28"/>
        <v>1.412769427203471E-7</v>
      </c>
      <c r="S138" s="26">
        <v>1</v>
      </c>
      <c r="T138" s="26">
        <f t="shared" si="29"/>
        <v>1.412769427203471E-7</v>
      </c>
      <c r="U138" s="26"/>
      <c r="V138" s="26">
        <f t="shared" si="30"/>
        <v>-3.7586825181218364E-4</v>
      </c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</row>
    <row r="139" spans="1:35">
      <c r="A139" s="27" t="s">
        <v>602</v>
      </c>
      <c r="B139" s="27" t="s">
        <v>97</v>
      </c>
      <c r="C139" s="102">
        <v>55850.407800000001</v>
      </c>
      <c r="D139" s="102" t="s">
        <v>217</v>
      </c>
      <c r="E139" s="26">
        <f t="shared" si="31"/>
        <v>45205.223956348964</v>
      </c>
      <c r="F139" s="26">
        <f t="shared" si="35"/>
        <v>45205</v>
      </c>
      <c r="G139" s="25">
        <f t="shared" si="36"/>
        <v>8.7148899998283014E-2</v>
      </c>
      <c r="H139" s="26"/>
      <c r="I139" s="26"/>
      <c r="J139" s="27"/>
      <c r="K139" s="26"/>
      <c r="L139" s="26">
        <f t="shared" si="37"/>
        <v>8.7148899998283014E-2</v>
      </c>
      <c r="M139" s="26"/>
      <c r="N139" s="26"/>
      <c r="O139" s="26"/>
      <c r="P139" s="28">
        <f t="shared" si="27"/>
        <v>8.7618534628216505E-2</v>
      </c>
      <c r="Q139" s="29">
        <f t="shared" si="33"/>
        <v>40831.907800000001</v>
      </c>
      <c r="R139" s="26">
        <f t="shared" si="28"/>
        <v>2.2055668563276686E-7</v>
      </c>
      <c r="T139" s="26">
        <f t="shared" si="29"/>
        <v>0</v>
      </c>
      <c r="U139" s="26"/>
      <c r="V139" s="26">
        <f t="shared" si="30"/>
        <v>-4.6963462993349081E-4</v>
      </c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</row>
    <row r="140" spans="1:35">
      <c r="A140" s="27" t="s">
        <v>602</v>
      </c>
      <c r="B140" s="27" t="s">
        <v>101</v>
      </c>
      <c r="C140" s="102">
        <v>55850.6014</v>
      </c>
      <c r="D140" s="102" t="s">
        <v>217</v>
      </c>
      <c r="E140" s="26">
        <f t="shared" si="31"/>
        <v>45205.72147208533</v>
      </c>
      <c r="F140" s="26">
        <f t="shared" si="35"/>
        <v>45205.5</v>
      </c>
      <c r="G140" s="25">
        <f t="shared" si="36"/>
        <v>8.6182190003455617E-2</v>
      </c>
      <c r="H140" s="26"/>
      <c r="I140" s="26"/>
      <c r="J140" s="27"/>
      <c r="K140" s="26"/>
      <c r="L140" s="26">
        <f t="shared" si="37"/>
        <v>8.6182190003455617E-2</v>
      </c>
      <c r="M140" s="26"/>
      <c r="N140" s="26"/>
      <c r="O140" s="26"/>
      <c r="P140" s="28">
        <f t="shared" ref="P140:P157" si="38">D$11+D$12*F140+D$13*F140^2</f>
        <v>8.762151966525944E-2</v>
      </c>
      <c r="Q140" s="29">
        <f t="shared" si="33"/>
        <v>40832.1014</v>
      </c>
      <c r="R140" s="26">
        <f t="shared" ref="R140:R157" si="39">+(P140-G140)^2</f>
        <v>2.0716698753483081E-6</v>
      </c>
      <c r="T140" s="26">
        <f t="shared" ref="T140:T157" si="40">S140*R140</f>
        <v>0</v>
      </c>
      <c r="U140" s="26"/>
      <c r="V140" s="26">
        <f t="shared" ref="V140:V157" si="41">+G140-P140</f>
        <v>-1.4393296618038232E-3</v>
      </c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</row>
    <row r="141" spans="1:35">
      <c r="A141" s="21" t="s">
        <v>229</v>
      </c>
      <c r="B141" s="22" t="s">
        <v>101</v>
      </c>
      <c r="C141" s="23">
        <v>55956.25591</v>
      </c>
      <c r="D141" s="23">
        <v>5.9999999999999995E-4</v>
      </c>
      <c r="E141" s="26">
        <f t="shared" si="31"/>
        <v>45477.233772416672</v>
      </c>
      <c r="F141" s="26">
        <f t="shared" si="35"/>
        <v>45477</v>
      </c>
      <c r="G141" s="25">
        <f t="shared" si="36"/>
        <v>9.0968659998907242E-2</v>
      </c>
      <c r="H141" s="26"/>
      <c r="I141" s="26"/>
      <c r="J141" s="27"/>
      <c r="K141" s="26"/>
      <c r="L141" s="26">
        <f t="shared" si="37"/>
        <v>9.0968659998907242E-2</v>
      </c>
      <c r="M141" s="26"/>
      <c r="N141" s="26"/>
      <c r="O141" s="26"/>
      <c r="P141" s="28">
        <f t="shared" si="38"/>
        <v>8.9254852077866376E-2</v>
      </c>
      <c r="Q141" s="29">
        <f t="shared" si="33"/>
        <v>40937.75591</v>
      </c>
      <c r="R141" s="26">
        <f t="shared" si="39"/>
        <v>2.9371375902224164E-6</v>
      </c>
      <c r="S141" s="26">
        <v>1</v>
      </c>
      <c r="T141" s="26">
        <f t="shared" si="40"/>
        <v>2.9371375902224164E-6</v>
      </c>
      <c r="U141" s="26"/>
      <c r="V141" s="26">
        <f t="shared" si="41"/>
        <v>1.7138079210408663E-3</v>
      </c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</row>
    <row r="142" spans="1:35">
      <c r="A142" s="21" t="s">
        <v>225</v>
      </c>
      <c r="B142" s="22" t="s">
        <v>97</v>
      </c>
      <c r="C142" s="23">
        <v>56227.679400000001</v>
      </c>
      <c r="D142" s="23">
        <v>2.0000000000000001E-4</v>
      </c>
      <c r="E142" s="26">
        <f t="shared" si="31"/>
        <v>46174.741300811431</v>
      </c>
      <c r="F142" s="26">
        <f t="shared" si="35"/>
        <v>46174.5</v>
      </c>
      <c r="G142" s="25">
        <f t="shared" si="36"/>
        <v>9.3898209997860249E-2</v>
      </c>
      <c r="H142" s="26"/>
      <c r="I142" s="26"/>
      <c r="J142" s="26">
        <f>G142</f>
        <v>9.3898209997860249E-2</v>
      </c>
      <c r="K142" s="26"/>
      <c r="L142" s="26"/>
      <c r="M142" s="26"/>
      <c r="N142" s="26"/>
      <c r="O142" s="26"/>
      <c r="P142" s="28">
        <f t="shared" si="38"/>
        <v>9.3564994978864335E-2</v>
      </c>
      <c r="Q142" s="29">
        <f t="shared" si="33"/>
        <v>41209.179400000001</v>
      </c>
      <c r="R142" s="26">
        <f t="shared" si="39"/>
        <v>1.1103224888444717E-7</v>
      </c>
      <c r="S142" s="26">
        <v>1</v>
      </c>
      <c r="T142" s="26">
        <f t="shared" si="40"/>
        <v>1.1103224888444717E-7</v>
      </c>
      <c r="U142" s="26"/>
      <c r="V142" s="26">
        <f t="shared" si="41"/>
        <v>3.3321501899591377E-4</v>
      </c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</row>
    <row r="143" spans="1:35">
      <c r="A143" s="21" t="s">
        <v>229</v>
      </c>
      <c r="B143" s="22" t="s">
        <v>97</v>
      </c>
      <c r="C143" s="23">
        <v>56507.46989</v>
      </c>
      <c r="D143" s="23">
        <v>4.0000000000000002E-4</v>
      </c>
      <c r="E143" s="26">
        <f t="shared" si="31"/>
        <v>46893.75045196581</v>
      </c>
      <c r="F143" s="111">
        <f t="shared" ref="F143:F153" si="42">ROUND(2*E143,0)/2-0.5</f>
        <v>46893.5</v>
      </c>
      <c r="G143" s="25">
        <f t="shared" si="36"/>
        <v>9.7459229997184593E-2</v>
      </c>
      <c r="H143" s="26"/>
      <c r="I143" s="26"/>
      <c r="J143" s="27"/>
      <c r="K143" s="26"/>
      <c r="L143" s="26">
        <f t="shared" ref="L143:L157" si="43">G143</f>
        <v>9.7459229997184593E-2</v>
      </c>
      <c r="M143" s="26"/>
      <c r="N143" s="26"/>
      <c r="O143" s="26"/>
      <c r="P143" s="28">
        <f t="shared" si="38"/>
        <v>9.8179798272863439E-2</v>
      </c>
      <c r="Q143" s="29">
        <f t="shared" si="33"/>
        <v>41488.96989</v>
      </c>
      <c r="R143" s="26">
        <f t="shared" si="39"/>
        <v>5.1921863991478489E-7</v>
      </c>
      <c r="S143" s="26">
        <v>1</v>
      </c>
      <c r="T143" s="26">
        <f t="shared" si="40"/>
        <v>5.1921863991478489E-7</v>
      </c>
      <c r="U143" s="26"/>
      <c r="V143" s="26">
        <f t="shared" si="41"/>
        <v>-7.2056827567884563E-4</v>
      </c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</row>
    <row r="144" spans="1:35">
      <c r="A144" s="21" t="s">
        <v>229</v>
      </c>
      <c r="B144" s="22" t="s">
        <v>97</v>
      </c>
      <c r="C144" s="23">
        <v>56507.470029999997</v>
      </c>
      <c r="D144" s="23">
        <v>2.0000000000000001E-4</v>
      </c>
      <c r="E144" s="26">
        <f t="shared" si="31"/>
        <v>46893.750811739577</v>
      </c>
      <c r="F144" s="111">
        <f t="shared" si="42"/>
        <v>46893.5</v>
      </c>
      <c r="G144" s="25">
        <f t="shared" si="36"/>
        <v>9.7599229993647896E-2</v>
      </c>
      <c r="H144" s="26"/>
      <c r="I144" s="26"/>
      <c r="J144" s="27"/>
      <c r="K144" s="26"/>
      <c r="L144" s="26">
        <f t="shared" si="43"/>
        <v>9.7599229993647896E-2</v>
      </c>
      <c r="M144" s="26"/>
      <c r="N144" s="26"/>
      <c r="O144" s="26"/>
      <c r="P144" s="28">
        <f t="shared" si="38"/>
        <v>9.8179798272863439E-2</v>
      </c>
      <c r="Q144" s="29">
        <f t="shared" si="33"/>
        <v>41488.970029999997</v>
      </c>
      <c r="R144" s="26">
        <f t="shared" si="39"/>
        <v>3.3705952683129683E-7</v>
      </c>
      <c r="S144" s="26">
        <v>1</v>
      </c>
      <c r="T144" s="26">
        <f t="shared" si="40"/>
        <v>3.3705952683129683E-7</v>
      </c>
      <c r="U144" s="26"/>
      <c r="V144" s="26">
        <f t="shared" si="41"/>
        <v>-5.805682792155431E-4</v>
      </c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</row>
    <row r="145" spans="1:35">
      <c r="A145" s="21" t="s">
        <v>229</v>
      </c>
      <c r="B145" s="22" t="s">
        <v>97</v>
      </c>
      <c r="C145" s="23">
        <v>56507.471530000003</v>
      </c>
      <c r="D145" s="23">
        <v>1E-4</v>
      </c>
      <c r="E145" s="26">
        <f t="shared" si="31"/>
        <v>46893.754666458626</v>
      </c>
      <c r="F145" s="111">
        <f t="shared" si="42"/>
        <v>46893.5</v>
      </c>
      <c r="G145" s="25">
        <f t="shared" si="36"/>
        <v>9.9099229999410454E-2</v>
      </c>
      <c r="H145" s="26"/>
      <c r="I145" s="26"/>
      <c r="J145" s="27"/>
      <c r="K145" s="26"/>
      <c r="L145" s="26">
        <f t="shared" si="43"/>
        <v>9.9099229999410454E-2</v>
      </c>
      <c r="M145" s="26"/>
      <c r="N145" s="26"/>
      <c r="O145" s="26"/>
      <c r="P145" s="28">
        <f t="shared" si="38"/>
        <v>9.8179798272863439E-2</v>
      </c>
      <c r="Q145" s="29">
        <f t="shared" si="33"/>
        <v>41488.971530000003</v>
      </c>
      <c r="R145" s="26">
        <f t="shared" si="39"/>
        <v>8.4535469978122556E-7</v>
      </c>
      <c r="S145" s="26">
        <v>1</v>
      </c>
      <c r="T145" s="26">
        <f t="shared" si="40"/>
        <v>8.4535469978122556E-7</v>
      </c>
      <c r="U145" s="26"/>
      <c r="V145" s="26">
        <f t="shared" si="41"/>
        <v>9.1943172654701533E-4</v>
      </c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</row>
    <row r="146" spans="1:35">
      <c r="A146" s="21" t="s">
        <v>229</v>
      </c>
      <c r="B146" s="22" t="s">
        <v>101</v>
      </c>
      <c r="C146" s="23">
        <v>56510.389609999998</v>
      </c>
      <c r="D146" s="23">
        <v>2.0000000000000001E-4</v>
      </c>
      <c r="E146" s="26">
        <f t="shared" si="31"/>
        <v>46901.253585466904</v>
      </c>
      <c r="F146" s="111">
        <f t="shared" si="42"/>
        <v>46901</v>
      </c>
      <c r="G146" s="25">
        <f t="shared" si="36"/>
        <v>9.8678579997795168E-2</v>
      </c>
      <c r="H146" s="26"/>
      <c r="I146" s="26"/>
      <c r="J146" s="27"/>
      <c r="K146" s="26"/>
      <c r="L146" s="26">
        <f t="shared" si="43"/>
        <v>9.8678579997795168E-2</v>
      </c>
      <c r="M146" s="26"/>
      <c r="N146" s="26"/>
      <c r="O146" s="26"/>
      <c r="P146" s="28">
        <f t="shared" si="38"/>
        <v>9.8228855139184612E-2</v>
      </c>
      <c r="Q146" s="29">
        <f t="shared" si="33"/>
        <v>41491.889609999998</v>
      </c>
      <c r="R146" s="26">
        <f t="shared" si="39"/>
        <v>2.022524484522848E-7</v>
      </c>
      <c r="S146" s="26">
        <v>1</v>
      </c>
      <c r="T146" s="26">
        <f t="shared" si="40"/>
        <v>2.022524484522848E-7</v>
      </c>
      <c r="U146" s="26"/>
      <c r="V146" s="26">
        <f t="shared" si="41"/>
        <v>4.4972485861055622E-4</v>
      </c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</row>
    <row r="147" spans="1:35">
      <c r="A147" s="21" t="s">
        <v>229</v>
      </c>
      <c r="B147" s="22" t="s">
        <v>101</v>
      </c>
      <c r="C147" s="23">
        <v>56510.390079999997</v>
      </c>
      <c r="D147" s="23">
        <v>2.0000000000000001E-4</v>
      </c>
      <c r="E147" s="26">
        <f t="shared" si="31"/>
        <v>46901.254793278866</v>
      </c>
      <c r="F147" s="111">
        <f t="shared" si="42"/>
        <v>46901</v>
      </c>
      <c r="G147" s="25">
        <f t="shared" si="36"/>
        <v>9.9148579996835906E-2</v>
      </c>
      <c r="H147" s="26"/>
      <c r="I147" s="26"/>
      <c r="J147" s="27"/>
      <c r="K147" s="26"/>
      <c r="L147" s="26">
        <f t="shared" si="43"/>
        <v>9.9148579996835906E-2</v>
      </c>
      <c r="M147" s="26"/>
      <c r="N147" s="26"/>
      <c r="O147" s="26"/>
      <c r="P147" s="28">
        <f t="shared" si="38"/>
        <v>9.8228855139184612E-2</v>
      </c>
      <c r="Q147" s="29">
        <f t="shared" si="33"/>
        <v>41491.890079999997</v>
      </c>
      <c r="R147" s="26">
        <f t="shared" si="39"/>
        <v>8.4589381378169296E-7</v>
      </c>
      <c r="S147" s="26">
        <v>1</v>
      </c>
      <c r="T147" s="26">
        <f t="shared" si="40"/>
        <v>8.4589381378169296E-7</v>
      </c>
      <c r="U147" s="26"/>
      <c r="V147" s="26">
        <f t="shared" si="41"/>
        <v>9.1972485765129397E-4</v>
      </c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</row>
    <row r="148" spans="1:35">
      <c r="A148" s="21" t="s">
        <v>229</v>
      </c>
      <c r="B148" s="22" t="s">
        <v>101</v>
      </c>
      <c r="C148" s="23">
        <v>56510.390140000003</v>
      </c>
      <c r="D148" s="23">
        <v>2.0000000000000001E-4</v>
      </c>
      <c r="E148" s="26">
        <f t="shared" si="31"/>
        <v>46901.254947467642</v>
      </c>
      <c r="F148" s="111">
        <f t="shared" si="42"/>
        <v>46901</v>
      </c>
      <c r="G148" s="25">
        <f t="shared" si="36"/>
        <v>9.9208580002596136E-2</v>
      </c>
      <c r="H148" s="26"/>
      <c r="I148" s="26"/>
      <c r="J148" s="27"/>
      <c r="K148" s="26"/>
      <c r="L148" s="26">
        <f t="shared" si="43"/>
        <v>9.9208580002596136E-2</v>
      </c>
      <c r="M148" s="26"/>
      <c r="N148" s="26"/>
      <c r="O148" s="26"/>
      <c r="P148" s="28">
        <f t="shared" si="38"/>
        <v>9.8228855139184612E-2</v>
      </c>
      <c r="Q148" s="29">
        <f t="shared" si="33"/>
        <v>41491.890140000003</v>
      </c>
      <c r="R148" s="26">
        <f t="shared" si="39"/>
        <v>9.5986080798672957E-7</v>
      </c>
      <c r="S148" s="26">
        <v>1</v>
      </c>
      <c r="T148" s="26">
        <f t="shared" si="40"/>
        <v>9.5986080798672957E-7</v>
      </c>
      <c r="U148" s="26"/>
      <c r="V148" s="26">
        <f t="shared" si="41"/>
        <v>9.7972486341152409E-4</v>
      </c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</row>
    <row r="149" spans="1:35">
      <c r="A149" s="21" t="s">
        <v>229</v>
      </c>
      <c r="B149" s="22" t="s">
        <v>101</v>
      </c>
      <c r="C149" s="23">
        <v>56512.335429999999</v>
      </c>
      <c r="D149" s="23">
        <v>2.0000000000000001E-4</v>
      </c>
      <c r="E149" s="26">
        <f t="shared" ref="E149:E157" si="44">+(C149-C$7)/C$8</f>
        <v>46906.253978391265</v>
      </c>
      <c r="F149" s="111">
        <f t="shared" si="42"/>
        <v>46906</v>
      </c>
      <c r="G149" s="25">
        <f t="shared" si="36"/>
        <v>9.8831479997897986E-2</v>
      </c>
      <c r="H149" s="26"/>
      <c r="I149" s="26"/>
      <c r="J149" s="27"/>
      <c r="K149" s="26"/>
      <c r="L149" s="26">
        <f t="shared" si="43"/>
        <v>9.8831479997897986E-2</v>
      </c>
      <c r="M149" s="26"/>
      <c r="N149" s="26"/>
      <c r="O149" s="26"/>
      <c r="P149" s="28">
        <f t="shared" si="38"/>
        <v>9.8261570259754794E-2</v>
      </c>
      <c r="Q149" s="29">
        <f t="shared" ref="Q149:Q157" si="45">+C149-15018.5</f>
        <v>41493.835429999999</v>
      </c>
      <c r="R149" s="26">
        <f t="shared" si="39"/>
        <v>3.2479710963044259E-7</v>
      </c>
      <c r="S149" s="26">
        <v>1</v>
      </c>
      <c r="T149" s="26">
        <f t="shared" si="40"/>
        <v>3.2479710963044259E-7</v>
      </c>
      <c r="U149" s="26"/>
      <c r="V149" s="26">
        <f t="shared" si="41"/>
        <v>5.6990973814319279E-4</v>
      </c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</row>
    <row r="150" spans="1:35">
      <c r="A150" s="21" t="s">
        <v>229</v>
      </c>
      <c r="B150" s="22" t="s">
        <v>101</v>
      </c>
      <c r="C150" s="23">
        <v>56512.335720000003</v>
      </c>
      <c r="D150" s="23">
        <v>1E-4</v>
      </c>
      <c r="E150" s="26">
        <f t="shared" si="44"/>
        <v>46906.254723636957</v>
      </c>
      <c r="F150" s="111">
        <f t="shared" si="42"/>
        <v>46906</v>
      </c>
      <c r="G150" s="25">
        <f t="shared" si="36"/>
        <v>9.9121480001485907E-2</v>
      </c>
      <c r="H150" s="26"/>
      <c r="I150" s="26"/>
      <c r="J150" s="27"/>
      <c r="K150" s="26"/>
      <c r="L150" s="26">
        <f t="shared" si="43"/>
        <v>9.9121480001485907E-2</v>
      </c>
      <c r="M150" s="26"/>
      <c r="N150" s="26"/>
      <c r="O150" s="26"/>
      <c r="P150" s="28">
        <f t="shared" si="38"/>
        <v>9.8261570259754794E-2</v>
      </c>
      <c r="Q150" s="29">
        <f t="shared" si="45"/>
        <v>41493.835720000003</v>
      </c>
      <c r="R150" s="26">
        <f t="shared" si="39"/>
        <v>7.3944476392406946E-7</v>
      </c>
      <c r="S150" s="26">
        <v>1</v>
      </c>
      <c r="T150" s="26">
        <f t="shared" si="40"/>
        <v>7.3944476392406946E-7</v>
      </c>
      <c r="U150" s="26"/>
      <c r="V150" s="26">
        <f t="shared" si="41"/>
        <v>8.5990974173111301E-4</v>
      </c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</row>
    <row r="151" spans="1:35">
      <c r="A151" s="21" t="s">
        <v>229</v>
      </c>
      <c r="B151" s="22" t="s">
        <v>101</v>
      </c>
      <c r="C151" s="23">
        <v>56522.452590000001</v>
      </c>
      <c r="D151" s="23">
        <v>6.9999999999999999E-4</v>
      </c>
      <c r="E151" s="26">
        <f t="shared" si="44"/>
        <v>46932.253184524736</v>
      </c>
      <c r="F151" s="111">
        <f t="shared" si="42"/>
        <v>46932</v>
      </c>
      <c r="G151" s="25">
        <f t="shared" si="36"/>
        <v>9.852256000158377E-2</v>
      </c>
      <c r="H151" s="26"/>
      <c r="I151" s="26"/>
      <c r="J151" s="27"/>
      <c r="K151" s="26"/>
      <c r="L151" s="26">
        <f t="shared" si="43"/>
        <v>9.852256000158377E-2</v>
      </c>
      <c r="M151" s="26"/>
      <c r="N151" s="26"/>
      <c r="O151" s="26"/>
      <c r="P151" s="28">
        <f t="shared" si="38"/>
        <v>9.8431824849541327E-2</v>
      </c>
      <c r="Q151" s="29">
        <f t="shared" si="45"/>
        <v>41503.952590000001</v>
      </c>
      <c r="R151" s="26">
        <f t="shared" si="39"/>
        <v>8.2328678161651846E-9</v>
      </c>
      <c r="S151" s="26">
        <v>1</v>
      </c>
      <c r="T151" s="26">
        <f t="shared" si="40"/>
        <v>8.2328678161651846E-9</v>
      </c>
      <c r="U151" s="26"/>
      <c r="V151" s="26">
        <f t="shared" si="41"/>
        <v>9.0735152042442646E-5</v>
      </c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</row>
    <row r="152" spans="1:35">
      <c r="A152" s="21" t="s">
        <v>229</v>
      </c>
      <c r="B152" s="22" t="s">
        <v>101</v>
      </c>
      <c r="C152" s="23">
        <v>56522.452669999999</v>
      </c>
      <c r="D152" s="23">
        <v>2.9999999999999997E-4</v>
      </c>
      <c r="E152" s="26">
        <f t="shared" si="44"/>
        <v>46932.253390109749</v>
      </c>
      <c r="F152" s="111">
        <f t="shared" si="42"/>
        <v>46932</v>
      </c>
      <c r="G152" s="25">
        <f t="shared" si="36"/>
        <v>9.86025599995628E-2</v>
      </c>
      <c r="H152" s="26"/>
      <c r="I152" s="26"/>
      <c r="J152" s="27"/>
      <c r="K152" s="26"/>
      <c r="L152" s="26">
        <f t="shared" si="43"/>
        <v>9.86025599995628E-2</v>
      </c>
      <c r="M152" s="26"/>
      <c r="N152" s="26"/>
      <c r="O152" s="26"/>
      <c r="P152" s="28">
        <f t="shared" si="38"/>
        <v>9.8431824849541327E-2</v>
      </c>
      <c r="Q152" s="29">
        <f t="shared" si="45"/>
        <v>41503.952669999999</v>
      </c>
      <c r="R152" s="26">
        <f t="shared" si="39"/>
        <v>2.9150491452854774E-8</v>
      </c>
      <c r="S152" s="26">
        <v>1</v>
      </c>
      <c r="T152" s="26">
        <f t="shared" si="40"/>
        <v>2.9150491452854774E-8</v>
      </c>
      <c r="U152" s="26"/>
      <c r="V152" s="26">
        <f t="shared" si="41"/>
        <v>1.7073515002147266E-4</v>
      </c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</row>
    <row r="153" spans="1:35">
      <c r="A153" s="21" t="s">
        <v>229</v>
      </c>
      <c r="B153" s="22" t="s">
        <v>101</v>
      </c>
      <c r="C153" s="23">
        <v>56522.452859999998</v>
      </c>
      <c r="D153" s="23">
        <v>2.0000000000000001E-4</v>
      </c>
      <c r="E153" s="26">
        <f t="shared" si="44"/>
        <v>46932.253878374155</v>
      </c>
      <c r="F153" s="111">
        <f t="shared" si="42"/>
        <v>46932</v>
      </c>
      <c r="G153" s="25">
        <f t="shared" si="36"/>
        <v>9.8792559998400975E-2</v>
      </c>
      <c r="H153" s="26"/>
      <c r="I153" s="26"/>
      <c r="J153" s="27"/>
      <c r="K153" s="26"/>
      <c r="L153" s="26">
        <f t="shared" si="43"/>
        <v>9.8792559998400975E-2</v>
      </c>
      <c r="M153" s="26"/>
      <c r="N153" s="26"/>
      <c r="O153" s="26"/>
      <c r="P153" s="28">
        <f t="shared" si="38"/>
        <v>9.8431824849541327E-2</v>
      </c>
      <c r="Q153" s="29">
        <f t="shared" si="45"/>
        <v>41503.952859999998</v>
      </c>
      <c r="R153" s="26">
        <f t="shared" si="39"/>
        <v>1.3012984762279221E-7</v>
      </c>
      <c r="S153" s="26">
        <v>1</v>
      </c>
      <c r="T153" s="26">
        <f t="shared" si="40"/>
        <v>1.3012984762279221E-7</v>
      </c>
      <c r="U153" s="26"/>
      <c r="V153" s="26">
        <f t="shared" si="41"/>
        <v>3.6073514885964775E-4</v>
      </c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</row>
    <row r="154" spans="1:35">
      <c r="A154" s="21" t="s">
        <v>229</v>
      </c>
      <c r="B154" s="22" t="s">
        <v>97</v>
      </c>
      <c r="C154" s="23">
        <v>56523.423990000003</v>
      </c>
      <c r="D154" s="23">
        <v>2.0000000000000001E-4</v>
      </c>
      <c r="E154" s="26">
        <f t="shared" si="44"/>
        <v>46934.749500569764</v>
      </c>
      <c r="F154" s="26">
        <f>ROUND(2*E154,0)/2</f>
        <v>46934.5</v>
      </c>
      <c r="G154" s="25">
        <f t="shared" si="36"/>
        <v>9.7089010007039178E-2</v>
      </c>
      <c r="H154" s="26"/>
      <c r="I154" s="26"/>
      <c r="J154" s="27"/>
      <c r="K154" s="26"/>
      <c r="L154" s="26">
        <f t="shared" si="43"/>
        <v>9.7089010007039178E-2</v>
      </c>
      <c r="M154" s="26"/>
      <c r="N154" s="26"/>
      <c r="O154" s="26"/>
      <c r="P154" s="28">
        <f t="shared" si="38"/>
        <v>9.8448207502220497E-2</v>
      </c>
      <c r="Q154" s="29">
        <f t="shared" si="45"/>
        <v>41504.923990000003</v>
      </c>
      <c r="R154" s="26">
        <f t="shared" si="39"/>
        <v>1.8474178309071718E-6</v>
      </c>
      <c r="S154" s="26">
        <v>1</v>
      </c>
      <c r="T154" s="26">
        <f t="shared" si="40"/>
        <v>1.8474178309071718E-6</v>
      </c>
      <c r="U154" s="26"/>
      <c r="V154" s="26">
        <f t="shared" si="41"/>
        <v>-1.359197495181319E-3</v>
      </c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</row>
    <row r="155" spans="1:35">
      <c r="A155" s="21" t="s">
        <v>229</v>
      </c>
      <c r="B155" s="22" t="s">
        <v>97</v>
      </c>
      <c r="C155" s="23">
        <v>56523.42409</v>
      </c>
      <c r="D155" s="23">
        <v>2.9999999999999997E-4</v>
      </c>
      <c r="E155" s="26">
        <f t="shared" si="44"/>
        <v>46934.749757551028</v>
      </c>
      <c r="F155" s="26">
        <f>ROUND(2*E155,0)/2</f>
        <v>46934.5</v>
      </c>
      <c r="G155" s="25">
        <f t="shared" si="36"/>
        <v>9.7189010004512966E-2</v>
      </c>
      <c r="H155" s="26"/>
      <c r="I155" s="26"/>
      <c r="J155" s="27"/>
      <c r="K155" s="26"/>
      <c r="L155" s="26">
        <f t="shared" si="43"/>
        <v>9.7189010004512966E-2</v>
      </c>
      <c r="M155" s="26"/>
      <c r="N155" s="26"/>
      <c r="O155" s="26"/>
      <c r="P155" s="28">
        <f t="shared" si="38"/>
        <v>9.8448207502220497E-2</v>
      </c>
      <c r="Q155" s="29">
        <f t="shared" si="45"/>
        <v>41504.92409</v>
      </c>
      <c r="R155" s="26">
        <f t="shared" si="39"/>
        <v>1.585578338232909E-6</v>
      </c>
      <c r="S155" s="26">
        <v>1</v>
      </c>
      <c r="T155" s="26">
        <f t="shared" si="40"/>
        <v>1.585578338232909E-6</v>
      </c>
      <c r="U155" s="26"/>
      <c r="V155" s="26">
        <f t="shared" si="41"/>
        <v>-1.2591974977075315E-3</v>
      </c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</row>
    <row r="156" spans="1:35">
      <c r="A156" s="21" t="s">
        <v>229</v>
      </c>
      <c r="B156" s="22" t="s">
        <v>97</v>
      </c>
      <c r="C156" s="23">
        <v>56523.424760000002</v>
      </c>
      <c r="D156" s="23">
        <v>2.0000000000000001E-4</v>
      </c>
      <c r="E156" s="26">
        <f t="shared" si="44"/>
        <v>46934.751479325532</v>
      </c>
      <c r="F156" s="111">
        <f>ROUND(2*E156,0)/2-0.5</f>
        <v>46934.5</v>
      </c>
      <c r="G156" s="25">
        <f t="shared" si="36"/>
        <v>9.7859010005777236E-2</v>
      </c>
      <c r="H156" s="26"/>
      <c r="I156" s="26"/>
      <c r="J156" s="27"/>
      <c r="K156" s="26"/>
      <c r="L156" s="26">
        <f t="shared" si="43"/>
        <v>9.7859010005777236E-2</v>
      </c>
      <c r="M156" s="26"/>
      <c r="N156" s="26"/>
      <c r="O156" s="26"/>
      <c r="P156" s="28">
        <f t="shared" si="38"/>
        <v>9.8448207502220497E-2</v>
      </c>
      <c r="Q156" s="29">
        <f t="shared" si="45"/>
        <v>41504.924760000002</v>
      </c>
      <c r="R156" s="26">
        <f t="shared" si="39"/>
        <v>3.4715368981500671E-7</v>
      </c>
      <c r="S156" s="26">
        <v>1</v>
      </c>
      <c r="T156" s="26">
        <f t="shared" si="40"/>
        <v>3.4715368981500671E-7</v>
      </c>
      <c r="U156" s="26"/>
      <c r="V156" s="26">
        <f t="shared" si="41"/>
        <v>-5.8919749644326114E-4</v>
      </c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</row>
    <row r="157" spans="1:35">
      <c r="A157" s="21" t="s">
        <v>229</v>
      </c>
      <c r="B157" s="22" t="s">
        <v>97</v>
      </c>
      <c r="C157" s="23">
        <v>56527.316120000003</v>
      </c>
      <c r="D157" s="23">
        <v>2.0000000000000001E-4</v>
      </c>
      <c r="E157" s="26">
        <f t="shared" si="44"/>
        <v>46944.751545626699</v>
      </c>
      <c r="F157" s="111">
        <f>ROUND(2*E157,0)/2-0.5</f>
        <v>46944.5</v>
      </c>
      <c r="G157" s="25">
        <f t="shared" si="36"/>
        <v>9.7884810005780309E-2</v>
      </c>
      <c r="H157" s="26"/>
      <c r="I157" s="26"/>
      <c r="J157" s="27"/>
      <c r="K157" s="26"/>
      <c r="L157" s="26">
        <f t="shared" si="43"/>
        <v>9.7884810005780309E-2</v>
      </c>
      <c r="M157" s="26"/>
      <c r="N157" s="26"/>
      <c r="O157" s="26"/>
      <c r="P157" s="28">
        <f t="shared" si="38"/>
        <v>9.8513759198982975E-2</v>
      </c>
      <c r="Q157" s="29">
        <f t="shared" si="45"/>
        <v>41508.816120000003</v>
      </c>
      <c r="R157" s="26">
        <f t="shared" si="39"/>
        <v>3.9557708763028428E-7</v>
      </c>
      <c r="S157" s="26">
        <v>1</v>
      </c>
      <c r="T157" s="26">
        <f t="shared" si="40"/>
        <v>3.9557708763028428E-7</v>
      </c>
      <c r="U157" s="26"/>
      <c r="V157" s="26">
        <f t="shared" si="41"/>
        <v>-6.2894919320266585E-4</v>
      </c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</row>
    <row r="158" spans="1:35">
      <c r="A158" s="27"/>
      <c r="B158" s="27"/>
      <c r="C158" s="102"/>
      <c r="D158" s="102"/>
      <c r="E158" s="26"/>
      <c r="F158" s="111"/>
      <c r="G158" s="25"/>
      <c r="H158" s="26"/>
      <c r="I158" s="26"/>
      <c r="J158" s="27"/>
      <c r="K158" s="26"/>
      <c r="L158" s="26"/>
      <c r="M158" s="26"/>
      <c r="N158" s="26"/>
      <c r="O158" s="26"/>
      <c r="P158" s="28"/>
      <c r="Q158" s="29"/>
      <c r="R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</row>
    <row r="159" spans="1:35">
      <c r="A159" s="27"/>
      <c r="B159" s="27"/>
      <c r="C159" s="102"/>
      <c r="D159" s="102"/>
      <c r="E159" s="26"/>
      <c r="F159" s="111"/>
      <c r="G159" s="25"/>
      <c r="H159" s="26"/>
      <c r="I159" s="26"/>
      <c r="J159" s="27"/>
      <c r="K159" s="26"/>
      <c r="L159" s="26"/>
      <c r="M159" s="26"/>
      <c r="N159" s="26"/>
      <c r="O159" s="26"/>
      <c r="P159" s="28"/>
      <c r="Q159" s="29"/>
      <c r="R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</row>
    <row r="160" spans="1:35">
      <c r="A160" s="27"/>
      <c r="B160" s="27"/>
      <c r="C160" s="102"/>
      <c r="D160" s="102"/>
      <c r="E160" s="26"/>
      <c r="F160" s="111"/>
      <c r="G160" s="25"/>
      <c r="H160" s="26"/>
      <c r="I160" s="26"/>
      <c r="J160" s="27"/>
      <c r="K160" s="26"/>
      <c r="L160" s="26"/>
      <c r="M160" s="26"/>
      <c r="N160" s="26"/>
      <c r="O160" s="26"/>
      <c r="P160" s="28"/>
      <c r="Q160" s="29"/>
      <c r="R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</row>
    <row r="161" spans="1:35">
      <c r="A161" s="138"/>
      <c r="B161" s="138"/>
      <c r="C161" s="139"/>
      <c r="D161" s="139"/>
      <c r="E161" s="26"/>
      <c r="F161" s="111"/>
      <c r="G161" s="25"/>
      <c r="H161" s="26"/>
      <c r="I161" s="26"/>
      <c r="J161" s="27"/>
      <c r="K161" s="26"/>
      <c r="L161" s="26"/>
      <c r="M161" s="26"/>
      <c r="N161" s="26"/>
      <c r="O161" s="26"/>
      <c r="P161" s="28"/>
      <c r="Q161" s="29"/>
      <c r="R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</row>
    <row r="162" spans="1:35">
      <c r="A162" s="27"/>
      <c r="B162" s="27"/>
      <c r="C162" s="102"/>
      <c r="D162" s="102"/>
      <c r="E162" s="26"/>
      <c r="F162" s="111"/>
      <c r="G162" s="25"/>
      <c r="H162" s="26"/>
      <c r="I162" s="26"/>
      <c r="J162" s="27"/>
      <c r="K162" s="26"/>
      <c r="L162" s="26"/>
      <c r="M162" s="26"/>
      <c r="N162" s="26"/>
      <c r="O162" s="26"/>
      <c r="P162" s="28"/>
      <c r="Q162" s="29"/>
      <c r="R162" s="26"/>
      <c r="T162" s="26"/>
      <c r="U162" s="26"/>
      <c r="V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</row>
    <row r="163" spans="1:35">
      <c r="A163" s="27"/>
      <c r="B163" s="27"/>
      <c r="C163" s="102"/>
      <c r="D163" s="102"/>
      <c r="E163" s="26"/>
      <c r="F163" s="111"/>
      <c r="G163" s="25"/>
      <c r="H163" s="26"/>
      <c r="I163" s="26"/>
      <c r="J163" s="27"/>
      <c r="K163" s="26"/>
      <c r="L163" s="26"/>
      <c r="M163" s="26"/>
      <c r="N163" s="26"/>
      <c r="O163" s="26"/>
      <c r="P163" s="28"/>
      <c r="Q163" s="29"/>
      <c r="R163" s="26"/>
      <c r="T163" s="26"/>
      <c r="U163" s="26"/>
      <c r="V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</row>
    <row r="164" spans="1:35">
      <c r="A164" s="27"/>
      <c r="B164" s="27"/>
      <c r="C164" s="102"/>
      <c r="D164" s="102"/>
      <c r="E164" s="26"/>
      <c r="F164" s="111"/>
      <c r="G164" s="25"/>
      <c r="H164" s="26"/>
      <c r="I164" s="26"/>
      <c r="J164" s="27"/>
      <c r="K164" s="26"/>
      <c r="L164" s="26"/>
      <c r="M164" s="26"/>
      <c r="N164" s="26"/>
      <c r="O164" s="26"/>
      <c r="P164" s="28"/>
      <c r="Q164" s="29"/>
      <c r="R164" s="26"/>
      <c r="T164" s="26"/>
      <c r="U164" s="26"/>
      <c r="V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</row>
    <row r="165" spans="1:35">
      <c r="A165" s="138"/>
      <c r="B165" s="138"/>
      <c r="C165" s="139"/>
      <c r="D165" s="139"/>
      <c r="E165" s="26"/>
      <c r="F165" s="111"/>
      <c r="G165" s="25"/>
      <c r="H165" s="26"/>
      <c r="I165" s="26"/>
      <c r="J165" s="27"/>
      <c r="K165" s="26"/>
      <c r="L165" s="26"/>
      <c r="M165" s="26"/>
      <c r="N165" s="26"/>
      <c r="O165" s="26"/>
      <c r="P165" s="28"/>
      <c r="Q165" s="29"/>
      <c r="R165" s="26"/>
      <c r="T165" s="26"/>
      <c r="U165" s="26"/>
      <c r="V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</row>
    <row r="166" spans="1:35">
      <c r="A166" s="138"/>
      <c r="B166" s="138"/>
      <c r="C166" s="139"/>
      <c r="D166" s="139"/>
      <c r="E166" s="26"/>
      <c r="F166" s="111"/>
      <c r="G166" s="25"/>
      <c r="H166" s="26"/>
      <c r="I166" s="26"/>
      <c r="J166" s="27"/>
      <c r="K166" s="26"/>
      <c r="L166" s="26"/>
      <c r="M166" s="26"/>
      <c r="N166" s="26"/>
      <c r="O166" s="26"/>
      <c r="P166" s="28"/>
      <c r="Q166" s="29"/>
      <c r="R166" s="26"/>
      <c r="T166" s="26"/>
      <c r="U166" s="26"/>
      <c r="V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</row>
    <row r="167" spans="1:35">
      <c r="A167" s="27"/>
      <c r="B167" s="27"/>
      <c r="C167" s="102"/>
      <c r="D167" s="102"/>
      <c r="E167" s="26"/>
      <c r="F167" s="111"/>
      <c r="G167" s="25"/>
      <c r="H167" s="26"/>
      <c r="I167" s="26"/>
      <c r="J167" s="27"/>
      <c r="K167" s="26"/>
      <c r="L167" s="26"/>
      <c r="M167" s="26"/>
      <c r="N167" s="26"/>
      <c r="O167" s="26"/>
      <c r="P167" s="28"/>
      <c r="Q167" s="29"/>
      <c r="R167" s="26"/>
      <c r="T167" s="26"/>
      <c r="U167" s="26"/>
      <c r="V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</row>
    <row r="168" spans="1:35">
      <c r="A168" s="138"/>
      <c r="B168" s="138"/>
      <c r="C168" s="139"/>
      <c r="D168" s="139"/>
      <c r="E168" s="26"/>
      <c r="F168" s="111"/>
      <c r="G168" s="25"/>
      <c r="H168" s="26"/>
      <c r="I168" s="26"/>
      <c r="J168" s="27"/>
      <c r="K168" s="26"/>
      <c r="L168" s="26"/>
      <c r="M168" s="26"/>
      <c r="N168" s="26"/>
      <c r="O168" s="26"/>
      <c r="P168" s="28"/>
      <c r="Q168" s="29"/>
      <c r="R168" s="26"/>
      <c r="T168" s="26"/>
      <c r="U168" s="26"/>
      <c r="V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</row>
    <row r="169" spans="1:35">
      <c r="A169" s="27"/>
      <c r="B169" s="27"/>
      <c r="C169" s="102"/>
      <c r="D169" s="102"/>
      <c r="E169" s="26"/>
      <c r="F169" s="111"/>
      <c r="G169" s="25"/>
      <c r="H169" s="26"/>
      <c r="I169" s="26"/>
      <c r="J169" s="27"/>
      <c r="K169" s="26"/>
      <c r="L169" s="26"/>
      <c r="M169" s="26"/>
      <c r="N169" s="26"/>
      <c r="O169" s="26"/>
      <c r="P169" s="28"/>
      <c r="Q169" s="29"/>
      <c r="R169" s="26"/>
      <c r="T169" s="26"/>
      <c r="U169" s="26"/>
      <c r="V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</row>
    <row r="170" spans="1:35">
      <c r="A170" s="138"/>
      <c r="B170" s="138"/>
      <c r="C170" s="139"/>
      <c r="D170" s="139"/>
      <c r="E170" s="26"/>
      <c r="F170" s="111"/>
      <c r="G170" s="25"/>
      <c r="H170" s="26"/>
      <c r="I170" s="26"/>
      <c r="J170" s="27"/>
      <c r="K170" s="26"/>
      <c r="L170" s="26"/>
      <c r="M170" s="26"/>
      <c r="N170" s="26"/>
      <c r="O170" s="26"/>
      <c r="P170" s="28"/>
      <c r="Q170" s="29"/>
      <c r="R170" s="26"/>
      <c r="T170" s="26"/>
      <c r="U170" s="26"/>
      <c r="V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</row>
    <row r="171" spans="1:35">
      <c r="A171" s="138"/>
      <c r="B171" s="138"/>
      <c r="C171" s="139"/>
      <c r="D171" s="139"/>
      <c r="E171" s="26"/>
      <c r="F171" s="111"/>
      <c r="G171" s="25"/>
      <c r="H171" s="26"/>
      <c r="I171" s="26"/>
      <c r="J171" s="27"/>
      <c r="K171" s="26"/>
      <c r="L171" s="26"/>
      <c r="M171" s="26"/>
      <c r="N171" s="26"/>
      <c r="O171" s="26"/>
      <c r="P171" s="28"/>
      <c r="Q171" s="29"/>
      <c r="R171" s="26"/>
      <c r="T171" s="26"/>
      <c r="U171" s="26"/>
      <c r="V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</row>
    <row r="172" spans="1:35">
      <c r="A172" s="138"/>
      <c r="B172" s="138"/>
      <c r="C172" s="139"/>
      <c r="D172" s="139"/>
      <c r="E172" s="26"/>
      <c r="F172" s="111"/>
      <c r="G172" s="25"/>
      <c r="H172" s="26"/>
      <c r="I172" s="26"/>
      <c r="J172" s="27"/>
      <c r="K172" s="26"/>
      <c r="L172" s="26"/>
      <c r="M172" s="26"/>
      <c r="N172" s="26"/>
      <c r="O172" s="26"/>
      <c r="P172" s="28"/>
      <c r="Q172" s="29"/>
      <c r="R172" s="26"/>
      <c r="T172" s="26"/>
      <c r="U172" s="26"/>
      <c r="V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</row>
    <row r="173" spans="1:35">
      <c r="A173" s="138"/>
      <c r="B173" s="138"/>
      <c r="C173" s="139"/>
      <c r="D173" s="139"/>
      <c r="E173" s="26"/>
      <c r="F173" s="111"/>
      <c r="G173" s="25"/>
      <c r="H173" s="26"/>
      <c r="I173" s="26"/>
      <c r="J173" s="27"/>
      <c r="K173" s="26"/>
      <c r="L173" s="26"/>
      <c r="M173" s="26"/>
      <c r="N173" s="26"/>
      <c r="O173" s="26"/>
      <c r="P173" s="28"/>
      <c r="Q173" s="29"/>
      <c r="R173" s="26"/>
      <c r="T173" s="26"/>
      <c r="U173" s="26"/>
      <c r="V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</row>
    <row r="174" spans="1:35">
      <c r="A174" s="138"/>
      <c r="B174" s="138"/>
      <c r="C174" s="139"/>
      <c r="D174" s="139"/>
      <c r="E174" s="26"/>
      <c r="F174" s="111"/>
      <c r="G174" s="25"/>
      <c r="H174" s="26"/>
      <c r="I174" s="26"/>
      <c r="J174" s="27"/>
      <c r="K174" s="26"/>
      <c r="L174" s="26"/>
      <c r="M174" s="26"/>
      <c r="N174" s="26"/>
      <c r="O174" s="26"/>
      <c r="P174" s="28"/>
      <c r="Q174" s="29"/>
      <c r="R174" s="26"/>
      <c r="T174" s="26"/>
      <c r="U174" s="26"/>
      <c r="V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</row>
    <row r="175" spans="1:35">
      <c r="A175" s="138"/>
      <c r="B175" s="138"/>
      <c r="C175" s="139"/>
      <c r="D175" s="139"/>
      <c r="E175" s="26"/>
      <c r="F175" s="111"/>
      <c r="G175" s="25"/>
      <c r="H175" s="26"/>
      <c r="I175" s="26"/>
      <c r="J175" s="27"/>
      <c r="K175" s="26"/>
      <c r="L175" s="26"/>
      <c r="M175" s="26"/>
      <c r="N175" s="26"/>
      <c r="O175" s="26"/>
      <c r="P175" s="28"/>
      <c r="Q175" s="29"/>
      <c r="R175" s="26"/>
      <c r="T175" s="26"/>
      <c r="U175" s="26"/>
      <c r="V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</row>
    <row r="176" spans="1:35">
      <c r="A176" s="138"/>
      <c r="B176" s="138"/>
      <c r="C176" s="139"/>
      <c r="D176" s="139"/>
      <c r="E176" s="26"/>
      <c r="F176" s="111"/>
      <c r="G176" s="25"/>
      <c r="H176" s="26"/>
      <c r="I176" s="26"/>
      <c r="J176" s="27"/>
      <c r="K176" s="26"/>
      <c r="L176" s="26"/>
      <c r="M176" s="26"/>
      <c r="N176" s="26"/>
      <c r="O176" s="26"/>
      <c r="P176" s="28"/>
      <c r="Q176" s="29"/>
      <c r="R176" s="26"/>
      <c r="T176" s="26"/>
      <c r="U176" s="26"/>
      <c r="V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</row>
    <row r="177" spans="1:35">
      <c r="A177" s="138"/>
      <c r="B177" s="138"/>
      <c r="C177" s="139"/>
      <c r="D177" s="139"/>
      <c r="E177" s="26"/>
      <c r="F177" s="111"/>
      <c r="G177" s="25"/>
      <c r="H177" s="26"/>
      <c r="I177" s="26"/>
      <c r="J177" s="27"/>
      <c r="K177" s="26"/>
      <c r="L177" s="26"/>
      <c r="M177" s="26"/>
      <c r="N177" s="26"/>
      <c r="O177" s="26"/>
      <c r="P177" s="28"/>
      <c r="Q177" s="29"/>
      <c r="R177" s="26"/>
      <c r="T177" s="26"/>
      <c r="U177" s="26"/>
      <c r="V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</row>
    <row r="178" spans="1:35">
      <c r="A178" s="138"/>
      <c r="B178" s="138"/>
      <c r="C178" s="139"/>
      <c r="D178" s="139"/>
      <c r="E178" s="26"/>
      <c r="F178" s="111"/>
      <c r="G178" s="25"/>
      <c r="H178" s="26"/>
      <c r="I178" s="26"/>
      <c r="J178" s="27"/>
      <c r="K178" s="26"/>
      <c r="L178" s="26"/>
      <c r="M178" s="26"/>
      <c r="N178" s="26"/>
      <c r="O178" s="26"/>
      <c r="P178" s="28"/>
      <c r="Q178" s="29"/>
      <c r="R178" s="26"/>
      <c r="T178" s="26"/>
      <c r="U178" s="26"/>
      <c r="V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</row>
    <row r="179" spans="1:35">
      <c r="A179" s="138"/>
      <c r="B179" s="138"/>
      <c r="C179" s="139"/>
      <c r="D179" s="139"/>
      <c r="E179" s="26"/>
      <c r="F179" s="111"/>
      <c r="G179" s="25"/>
      <c r="H179" s="26"/>
      <c r="I179" s="26"/>
      <c r="J179" s="27"/>
      <c r="K179" s="26"/>
      <c r="L179" s="26"/>
      <c r="M179" s="26"/>
      <c r="N179" s="26"/>
      <c r="O179" s="26"/>
      <c r="P179" s="28"/>
      <c r="Q179" s="29"/>
      <c r="R179" s="26"/>
      <c r="T179" s="26"/>
      <c r="U179" s="26"/>
      <c r="V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</row>
    <row r="180" spans="1:35">
      <c r="A180" s="138"/>
      <c r="B180" s="138"/>
      <c r="C180" s="139"/>
      <c r="D180" s="139"/>
      <c r="E180" s="26"/>
      <c r="F180" s="111"/>
      <c r="G180" s="25"/>
      <c r="H180" s="26"/>
      <c r="I180" s="26"/>
      <c r="J180" s="27"/>
      <c r="K180" s="26"/>
      <c r="L180" s="26"/>
      <c r="M180" s="26"/>
      <c r="N180" s="26"/>
      <c r="O180" s="26"/>
      <c r="P180" s="28"/>
      <c r="Q180" s="29"/>
      <c r="R180" s="26"/>
      <c r="T180" s="26"/>
      <c r="U180" s="26"/>
      <c r="V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</row>
    <row r="181" spans="1:35">
      <c r="A181" s="138"/>
      <c r="B181" s="138"/>
      <c r="C181" s="139"/>
      <c r="D181" s="139"/>
      <c r="E181" s="26"/>
      <c r="F181" s="111"/>
      <c r="G181" s="25"/>
      <c r="H181" s="26"/>
      <c r="I181" s="26"/>
      <c r="J181" s="27"/>
      <c r="K181" s="26"/>
      <c r="L181" s="26"/>
      <c r="M181" s="26"/>
      <c r="N181" s="26"/>
      <c r="O181" s="26"/>
      <c r="P181" s="28"/>
      <c r="Q181" s="29"/>
      <c r="R181" s="26"/>
      <c r="T181" s="26"/>
      <c r="U181" s="26"/>
      <c r="V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</row>
    <row r="182" spans="1:35">
      <c r="A182" s="138"/>
      <c r="B182" s="138"/>
      <c r="C182" s="139"/>
      <c r="D182" s="139"/>
      <c r="E182" s="26"/>
      <c r="F182" s="111"/>
      <c r="G182" s="25"/>
      <c r="H182" s="26"/>
      <c r="I182" s="26"/>
      <c r="J182" s="27"/>
      <c r="K182" s="26"/>
      <c r="L182" s="26"/>
      <c r="M182" s="26"/>
      <c r="N182" s="26"/>
      <c r="O182" s="26"/>
      <c r="P182" s="28"/>
      <c r="Q182" s="29"/>
      <c r="R182" s="26"/>
      <c r="T182" s="26"/>
      <c r="U182" s="26"/>
      <c r="V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</row>
    <row r="183" spans="1:35">
      <c r="A183" s="138"/>
      <c r="B183" s="138"/>
      <c r="C183" s="139"/>
      <c r="D183" s="139"/>
      <c r="E183" s="26"/>
      <c r="F183" s="111"/>
      <c r="G183" s="25"/>
      <c r="H183" s="26"/>
      <c r="I183" s="26"/>
      <c r="J183" s="27"/>
      <c r="K183" s="26"/>
      <c r="L183" s="26"/>
      <c r="M183" s="26"/>
      <c r="N183" s="26"/>
      <c r="O183" s="26"/>
      <c r="P183" s="28"/>
      <c r="Q183" s="29"/>
      <c r="R183" s="26"/>
      <c r="T183" s="26"/>
      <c r="U183" s="26"/>
      <c r="V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</row>
    <row r="184" spans="1:35">
      <c r="A184" s="138"/>
      <c r="B184" s="138"/>
      <c r="C184" s="139"/>
      <c r="D184" s="139"/>
      <c r="E184" s="26"/>
      <c r="F184" s="111"/>
      <c r="G184" s="25"/>
      <c r="H184" s="26"/>
      <c r="I184" s="26"/>
      <c r="J184" s="27"/>
      <c r="K184" s="26"/>
      <c r="L184" s="26"/>
      <c r="M184" s="26"/>
      <c r="N184" s="26"/>
      <c r="O184" s="26"/>
      <c r="P184" s="28"/>
      <c r="Q184" s="29"/>
      <c r="R184" s="26"/>
      <c r="T184" s="26"/>
      <c r="U184" s="26"/>
      <c r="V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</row>
    <row r="185" spans="1:35">
      <c r="A185" s="138"/>
      <c r="B185" s="138"/>
      <c r="C185" s="139"/>
      <c r="D185" s="139"/>
      <c r="E185" s="26"/>
      <c r="F185" s="111"/>
      <c r="G185" s="25"/>
      <c r="H185" s="26"/>
      <c r="I185" s="26"/>
      <c r="J185" s="27"/>
      <c r="K185" s="26"/>
      <c r="L185" s="26"/>
      <c r="M185" s="26"/>
      <c r="N185" s="26"/>
      <c r="O185" s="26"/>
      <c r="P185" s="28"/>
      <c r="Q185" s="29"/>
      <c r="R185" s="26"/>
      <c r="T185" s="26"/>
      <c r="U185" s="26"/>
      <c r="V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</row>
    <row r="186" spans="1:35">
      <c r="A186" s="138"/>
      <c r="B186" s="138"/>
      <c r="C186" s="139"/>
      <c r="D186" s="139"/>
      <c r="E186" s="26"/>
      <c r="F186" s="111"/>
      <c r="G186" s="25"/>
      <c r="H186" s="26"/>
      <c r="I186" s="26"/>
      <c r="J186" s="27"/>
      <c r="K186" s="26"/>
      <c r="L186" s="26"/>
      <c r="M186" s="26"/>
      <c r="N186" s="26"/>
      <c r="O186" s="26"/>
      <c r="P186" s="28"/>
      <c r="Q186" s="29"/>
      <c r="R186" s="26"/>
      <c r="T186" s="26"/>
      <c r="U186" s="26"/>
      <c r="V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</row>
    <row r="187" spans="1:35">
      <c r="A187" s="138"/>
      <c r="B187" s="138"/>
      <c r="C187" s="139"/>
      <c r="D187" s="139"/>
      <c r="E187" s="26"/>
      <c r="F187" s="111"/>
      <c r="G187" s="25"/>
      <c r="H187" s="26"/>
      <c r="I187" s="26"/>
      <c r="J187" s="27"/>
      <c r="K187" s="26"/>
      <c r="L187" s="26"/>
      <c r="M187" s="26"/>
      <c r="N187" s="26"/>
      <c r="O187" s="26"/>
      <c r="P187" s="28"/>
      <c r="Q187" s="29"/>
      <c r="R187" s="26"/>
      <c r="T187" s="26"/>
      <c r="U187" s="26"/>
      <c r="V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</row>
    <row r="188" spans="1:35">
      <c r="A188" s="27"/>
      <c r="B188" s="13"/>
      <c r="C188" s="102"/>
      <c r="D188" s="102"/>
      <c r="E188" s="26"/>
      <c r="F188" s="111"/>
      <c r="G188" s="25"/>
      <c r="H188" s="26"/>
      <c r="I188" s="26"/>
      <c r="J188" s="27"/>
      <c r="K188" s="26"/>
      <c r="L188" s="26"/>
      <c r="M188" s="26"/>
      <c r="N188" s="26"/>
      <c r="O188" s="26"/>
      <c r="P188" s="28"/>
      <c r="Q188" s="29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</row>
    <row r="189" spans="1:35">
      <c r="A189" s="27"/>
      <c r="B189" s="13"/>
      <c r="C189" s="102"/>
      <c r="D189" s="102"/>
      <c r="E189" s="26"/>
      <c r="F189" s="111"/>
      <c r="G189" s="25"/>
      <c r="H189" s="26"/>
      <c r="I189" s="26"/>
      <c r="J189" s="27"/>
      <c r="K189" s="26"/>
      <c r="L189" s="26"/>
      <c r="M189" s="26"/>
      <c r="N189" s="26"/>
      <c r="O189" s="26"/>
      <c r="P189" s="28"/>
      <c r="Q189" s="29"/>
      <c r="R189" s="26"/>
      <c r="S189" s="26"/>
      <c r="T189" s="26"/>
      <c r="U189" s="26"/>
      <c r="V189" s="26"/>
      <c r="W189" s="83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</row>
    <row r="190" spans="1:35">
      <c r="P190" s="14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</row>
    <row r="191" spans="1:35">
      <c r="P191" s="14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</row>
    <row r="192" spans="1:35">
      <c r="P192" s="14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</row>
    <row r="193" spans="16:35">
      <c r="P193" s="14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</row>
    <row r="194" spans="16:35">
      <c r="P194" s="14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</row>
    <row r="195" spans="16:35">
      <c r="P195" s="14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</row>
    <row r="196" spans="16:35">
      <c r="P196" s="14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</row>
    <row r="197" spans="16:35">
      <c r="P197" s="14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</row>
    <row r="198" spans="16:35">
      <c r="P198" s="14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</row>
    <row r="199" spans="16:35">
      <c r="P199" s="14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</row>
    <row r="200" spans="16:35">
      <c r="P200" s="14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</row>
    <row r="201" spans="16:35">
      <c r="P201" s="14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</row>
    <row r="202" spans="16:35">
      <c r="P202" s="14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</row>
    <row r="203" spans="16:35">
      <c r="P203" s="14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</row>
    <row r="204" spans="16:35">
      <c r="P204" s="14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</row>
    <row r="205" spans="16:35">
      <c r="P205" s="14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</row>
    <row r="206" spans="16:35">
      <c r="P206" s="14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</row>
    <row r="207" spans="16:35">
      <c r="P207" s="14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</row>
    <row r="208" spans="16:35">
      <c r="P208" s="14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</row>
    <row r="209" spans="16:35">
      <c r="P209" s="14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</row>
    <row r="210" spans="16:35">
      <c r="P210" s="14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</row>
    <row r="211" spans="16:35">
      <c r="P211" s="14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</row>
    <row r="212" spans="16:35">
      <c r="P212" s="14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</row>
    <row r="213" spans="16:35">
      <c r="P213" s="14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</row>
    <row r="214" spans="16:35">
      <c r="P214" s="14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</row>
    <row r="215" spans="16:35">
      <c r="P215" s="14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</row>
    <row r="216" spans="16:35">
      <c r="P216" s="14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</row>
    <row r="217" spans="16:35">
      <c r="P217" s="14"/>
    </row>
    <row r="218" spans="16:35">
      <c r="P218" s="14"/>
    </row>
    <row r="219" spans="16:35">
      <c r="P219" s="14"/>
    </row>
    <row r="220" spans="16:35">
      <c r="P220" s="14"/>
    </row>
    <row r="221" spans="16:35">
      <c r="P221" s="14"/>
    </row>
    <row r="222" spans="16:35">
      <c r="P222" s="14"/>
    </row>
    <row r="223" spans="16:35">
      <c r="P223" s="14"/>
    </row>
    <row r="224" spans="16:35">
      <c r="P224" s="14"/>
    </row>
    <row r="225" spans="16:16">
      <c r="P225" s="14"/>
    </row>
    <row r="226" spans="16:16">
      <c r="P226" s="14"/>
    </row>
    <row r="227" spans="16:16">
      <c r="P227" s="14"/>
    </row>
    <row r="228" spans="16:16">
      <c r="P228" s="14"/>
    </row>
    <row r="229" spans="16:16">
      <c r="P229" s="14"/>
    </row>
    <row r="230" spans="16:16">
      <c r="P230" s="14"/>
    </row>
    <row r="231" spans="16:16">
      <c r="P231" s="14"/>
    </row>
    <row r="232" spans="16:16">
      <c r="P232" s="14"/>
    </row>
    <row r="233" spans="16:16">
      <c r="P233" s="14"/>
    </row>
    <row r="234" spans="16:16">
      <c r="P234" s="14"/>
    </row>
    <row r="235" spans="16:16">
      <c r="P235" s="14"/>
    </row>
    <row r="236" spans="16:16">
      <c r="P236" s="14"/>
    </row>
    <row r="237" spans="16:16">
      <c r="P237" s="14"/>
    </row>
    <row r="238" spans="16:16">
      <c r="P238" s="14"/>
    </row>
    <row r="239" spans="16:16">
      <c r="P239" s="14"/>
    </row>
    <row r="240" spans="16:16">
      <c r="P240" s="14"/>
    </row>
    <row r="241" spans="16:16">
      <c r="P241" s="14"/>
    </row>
    <row r="242" spans="16:16">
      <c r="P242" s="14"/>
    </row>
    <row r="243" spans="16:16">
      <c r="P243" s="14"/>
    </row>
    <row r="244" spans="16:16">
      <c r="P244" s="14"/>
    </row>
    <row r="245" spans="16:16">
      <c r="P245" s="14"/>
    </row>
    <row r="246" spans="16:16">
      <c r="P246" s="14"/>
    </row>
    <row r="247" spans="16:16">
      <c r="P247" s="14"/>
    </row>
    <row r="248" spans="16:16">
      <c r="P248" s="14"/>
    </row>
    <row r="249" spans="16:16">
      <c r="P249" s="14"/>
    </row>
    <row r="250" spans="16:16">
      <c r="P250" s="14"/>
    </row>
    <row r="251" spans="16:16">
      <c r="P251" s="14"/>
    </row>
    <row r="252" spans="16:16">
      <c r="P252" s="14"/>
    </row>
    <row r="253" spans="16:16">
      <c r="P253" s="14"/>
    </row>
    <row r="254" spans="16:16">
      <c r="P254" s="14"/>
    </row>
    <row r="255" spans="16:16">
      <c r="P255" s="14"/>
    </row>
    <row r="256" spans="16:16">
      <c r="P256" s="14"/>
    </row>
    <row r="257" spans="16:16">
      <c r="P257" s="14"/>
    </row>
    <row r="258" spans="16:16">
      <c r="P258" s="14"/>
    </row>
    <row r="259" spans="16:16">
      <c r="P259" s="14"/>
    </row>
    <row r="260" spans="16:16">
      <c r="P260" s="14"/>
    </row>
    <row r="261" spans="16:16">
      <c r="P261" s="14"/>
    </row>
    <row r="262" spans="16:16">
      <c r="P262" s="14"/>
    </row>
    <row r="263" spans="16:16">
      <c r="P263" s="14"/>
    </row>
    <row r="264" spans="16:16">
      <c r="P264" s="14"/>
    </row>
    <row r="265" spans="16:16">
      <c r="P265" s="14"/>
    </row>
    <row r="266" spans="16:16">
      <c r="P266" s="14"/>
    </row>
    <row r="267" spans="16:16">
      <c r="P267" s="14"/>
    </row>
    <row r="268" spans="16:16">
      <c r="P268" s="14"/>
    </row>
    <row r="269" spans="16:16">
      <c r="P269" s="14"/>
    </row>
    <row r="270" spans="16:16">
      <c r="P270" s="14"/>
    </row>
    <row r="271" spans="16:16">
      <c r="P271" s="14"/>
    </row>
    <row r="272" spans="16:16">
      <c r="P272" s="14"/>
    </row>
    <row r="273" spans="16:16">
      <c r="P273" s="14"/>
    </row>
    <row r="274" spans="16:16">
      <c r="P274" s="14"/>
    </row>
    <row r="275" spans="16:16">
      <c r="P275" s="14"/>
    </row>
    <row r="276" spans="16:16">
      <c r="P276" s="14"/>
    </row>
    <row r="277" spans="16:16">
      <c r="P277" s="14"/>
    </row>
    <row r="278" spans="16:16">
      <c r="P278" s="14"/>
    </row>
    <row r="279" spans="16:16">
      <c r="P279" s="14"/>
    </row>
    <row r="280" spans="16:16">
      <c r="P280" s="14"/>
    </row>
    <row r="281" spans="16:16">
      <c r="P281" s="14"/>
    </row>
    <row r="282" spans="16:16">
      <c r="P282" s="14"/>
    </row>
    <row r="283" spans="16:16">
      <c r="P283" s="14"/>
    </row>
    <row r="284" spans="16:16">
      <c r="P284" s="14"/>
    </row>
    <row r="285" spans="16:16">
      <c r="P285" s="14"/>
    </row>
    <row r="286" spans="16:16">
      <c r="P286" s="14"/>
    </row>
    <row r="287" spans="16:16">
      <c r="P287" s="14"/>
    </row>
    <row r="288" spans="16:16">
      <c r="P288" s="14"/>
    </row>
    <row r="289" spans="16:16">
      <c r="P289" s="14"/>
    </row>
    <row r="290" spans="16:16">
      <c r="P290" s="14"/>
    </row>
    <row r="291" spans="16:16">
      <c r="P291" s="14"/>
    </row>
    <row r="292" spans="16:16">
      <c r="P292" s="14"/>
    </row>
    <row r="293" spans="16:16">
      <c r="P293" s="14"/>
    </row>
    <row r="294" spans="16:16">
      <c r="P294" s="14"/>
    </row>
    <row r="295" spans="16:16">
      <c r="P295" s="14"/>
    </row>
    <row r="296" spans="16:16">
      <c r="P296" s="14"/>
    </row>
    <row r="297" spans="16:16">
      <c r="P297" s="14"/>
    </row>
    <row r="298" spans="16:16">
      <c r="P298" s="14"/>
    </row>
    <row r="299" spans="16:16">
      <c r="P299" s="14"/>
    </row>
    <row r="300" spans="16:16">
      <c r="P300" s="14"/>
    </row>
    <row r="301" spans="16:16">
      <c r="P301" s="14"/>
    </row>
    <row r="302" spans="16:16">
      <c r="P302" s="14"/>
    </row>
    <row r="303" spans="16:16">
      <c r="P303" s="14"/>
    </row>
    <row r="304" spans="16:16">
      <c r="P304" s="14"/>
    </row>
    <row r="305" spans="16:16">
      <c r="P305" s="14"/>
    </row>
    <row r="306" spans="16:16">
      <c r="P306" s="14"/>
    </row>
    <row r="307" spans="16:16">
      <c r="P307" s="14"/>
    </row>
    <row r="308" spans="16:16">
      <c r="P308" s="14"/>
    </row>
    <row r="309" spans="16:16">
      <c r="P309" s="14"/>
    </row>
    <row r="310" spans="16:16">
      <c r="P310" s="14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E890A-7216-4DAB-929D-60ED0A4355A5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1"/>
  </sheetPr>
  <dimension ref="A1:CA2542"/>
  <sheetViews>
    <sheetView workbookViewId="0">
      <pane xSplit="13" ySplit="22" topLeftCell="N150" activePane="bottomRight" state="frozen"/>
      <selection pane="topRight" activeCell="N1" sqref="N1"/>
      <selection pane="bottomLeft" activeCell="A23" sqref="A23"/>
      <selection pane="bottomRight" activeCell="A171" sqref="A171"/>
    </sheetView>
  </sheetViews>
  <sheetFormatPr defaultColWidth="10.28515625" defaultRowHeight="12.75"/>
  <cols>
    <col min="1" max="1" width="16.28515625" customWidth="1"/>
    <col min="2" max="2" width="5.140625" style="3" customWidth="1"/>
    <col min="3" max="3" width="12.85546875" style="24" customWidth="1"/>
    <col min="4" max="4" width="12" style="24" customWidth="1"/>
    <col min="5" max="5" width="12.42578125" bestFit="1" customWidth="1"/>
    <col min="6" max="6" width="16.42578125" customWidth="1"/>
    <col min="7" max="7" width="8.140625" style="24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90</v>
      </c>
      <c r="R1" s="4" t="s">
        <v>59</v>
      </c>
      <c r="S1" s="6" t="s">
        <v>71</v>
      </c>
      <c r="AA1" s="151" t="s">
        <v>18</v>
      </c>
      <c r="AB1" s="152"/>
      <c r="AC1" s="152" t="s">
        <v>19</v>
      </c>
      <c r="AD1" s="152" t="s">
        <v>20</v>
      </c>
      <c r="AE1" s="20"/>
      <c r="AW1" s="153" t="s">
        <v>59</v>
      </c>
      <c r="AX1" s="154" t="s">
        <v>48</v>
      </c>
      <c r="AY1" s="6" t="s">
        <v>21</v>
      </c>
      <c r="AZ1" s="155" t="s">
        <v>22</v>
      </c>
      <c r="BA1" s="156" t="s">
        <v>23</v>
      </c>
      <c r="BB1" s="155" t="s">
        <v>24</v>
      </c>
      <c r="BC1" s="156" t="s">
        <v>25</v>
      </c>
      <c r="BD1" s="155" t="s">
        <v>26</v>
      </c>
      <c r="BE1" s="157" t="s">
        <v>27</v>
      </c>
      <c r="BF1" s="156" t="s">
        <v>28</v>
      </c>
      <c r="BG1" s="155" t="s">
        <v>29</v>
      </c>
      <c r="BH1" s="157" t="s">
        <v>30</v>
      </c>
      <c r="BI1" s="156" t="s">
        <v>31</v>
      </c>
      <c r="BJ1" s="155" t="s">
        <v>32</v>
      </c>
      <c r="BK1" s="157" t="s">
        <v>33</v>
      </c>
      <c r="BL1" s="156" t="s">
        <v>161</v>
      </c>
    </row>
    <row r="2" spans="1:64" ht="12.95" customHeight="1" thickBot="1">
      <c r="A2" t="s">
        <v>74</v>
      </c>
      <c r="B2" s="3" t="s">
        <v>91</v>
      </c>
      <c r="C2" s="191" t="s">
        <v>742</v>
      </c>
      <c r="D2" s="191"/>
      <c r="E2" s="189"/>
      <c r="F2" s="189"/>
      <c r="R2" s="26">
        <v>30000</v>
      </c>
      <c r="S2" s="26">
        <f t="shared" ref="S2:S17" si="0">+D$11+D$12*R2+D$13*R2^2</f>
        <v>3.4974661022424275E-2</v>
      </c>
      <c r="AA2" s="158" t="s">
        <v>2</v>
      </c>
      <c r="AB2" s="159">
        <f>C7</f>
        <v>38259.544399999999</v>
      </c>
      <c r="AC2" s="160" t="s">
        <v>3</v>
      </c>
      <c r="AD2" s="159">
        <f>C8</f>
        <v>0.38913342000000001</v>
      </c>
      <c r="AE2" s="161" t="s">
        <v>15</v>
      </c>
      <c r="AW2">
        <v>-60000</v>
      </c>
      <c r="AX2">
        <f t="shared" ref="AX2:AX65" si="1">AB$3+AB$4*AW2+AB$5*AW2^2+AZ2</f>
        <v>0.22418383992230168</v>
      </c>
      <c r="AY2">
        <f t="shared" ref="AY2:AY65" si="2">AB$3+AB$4*AW2+AB$5*AW2^2</f>
        <v>0.22037279247652947</v>
      </c>
      <c r="AZ2" s="26">
        <f t="shared" ref="AZ2:AZ65" si="3">$AB$6*($AB$11/BA2*BB2+$AB$12)</f>
        <v>3.8110474457722161E-3</v>
      </c>
      <c r="BA2">
        <f t="shared" ref="BA2:BA65" si="4">1+$AB$7*COS(BC2)</f>
        <v>0.74762720487249301</v>
      </c>
      <c r="BB2">
        <f t="shared" ref="BB2:BB65" si="5">SIN(BC2+RADIANS($AB$9))</f>
        <v>0.26203403434996436</v>
      </c>
      <c r="BC2">
        <f t="shared" ref="BC2:BC65" si="6">2*ATAN(BD2)</f>
        <v>2.1037098297761627</v>
      </c>
      <c r="BD2">
        <f t="shared" ref="BD2:BD65" si="7">SQRT((1+$AB$7)/(1-$AB$7))*TAN(BE2/2)</f>
        <v>1.7508319012779234</v>
      </c>
      <c r="BE2">
        <f t="shared" ref="BE2:BK17" si="8">$BL2+$AB$7*SIN(BF2)</f>
        <v>-17.263655063218589</v>
      </c>
      <c r="BF2">
        <f t="shared" si="8"/>
        <v>-17.263655063219751</v>
      </c>
      <c r="BG2">
        <f t="shared" si="8"/>
        <v>-17.263655063065151</v>
      </c>
      <c r="BH2">
        <f t="shared" si="8"/>
        <v>-17.263655083670564</v>
      </c>
      <c r="BI2">
        <f t="shared" si="8"/>
        <v>-17.263652337602061</v>
      </c>
      <c r="BJ2">
        <f t="shared" si="8"/>
        <v>-17.264022813121993</v>
      </c>
      <c r="BK2">
        <f t="shared" si="8"/>
        <v>-17.32009966094104</v>
      </c>
      <c r="BL2">
        <f t="shared" ref="BL2:BL65" si="9">RADIANS($AB$9)+$AB$18*(AW2-AB$15)</f>
        <v>-17.760351251706936</v>
      </c>
    </row>
    <row r="3" spans="1:64" ht="12.95" customHeight="1" thickBot="1">
      <c r="R3" s="26">
        <v>31000</v>
      </c>
      <c r="S3" s="26">
        <f t="shared" si="0"/>
        <v>3.769618276022535E-2</v>
      </c>
      <c r="AA3" s="162" t="s">
        <v>34</v>
      </c>
      <c r="AB3" s="163">
        <f t="shared" ref="AB3:AB10" si="10">AC3*AD3</f>
        <v>2.1948979856164039E-3</v>
      </c>
      <c r="AC3" s="164">
        <v>0.21948979856164039</v>
      </c>
      <c r="AD3">
        <v>0.01</v>
      </c>
      <c r="AE3" s="165"/>
      <c r="AG3" s="164">
        <v>0.49386701098140995</v>
      </c>
      <c r="AH3" s="164">
        <v>0.21948979856164039</v>
      </c>
      <c r="AW3">
        <v>-59000</v>
      </c>
      <c r="AX3">
        <f t="shared" si="1"/>
        <v>0.21643833700316145</v>
      </c>
      <c r="AY3">
        <f t="shared" si="2"/>
        <v>0.21363640019551289</v>
      </c>
      <c r="AZ3" s="26">
        <f t="shared" si="3"/>
        <v>2.8019368076485644E-3</v>
      </c>
      <c r="BA3">
        <f t="shared" si="4"/>
        <v>0.67775097509180393</v>
      </c>
      <c r="BB3">
        <f t="shared" si="5"/>
        <v>9.2022984294816743E-2</v>
      </c>
      <c r="BC3">
        <f t="shared" si="6"/>
        <v>2.2766857506915721</v>
      </c>
      <c r="BD3">
        <f t="shared" si="7"/>
        <v>2.1664065936514727</v>
      </c>
      <c r="BE3">
        <f t="shared" si="8"/>
        <v>-17.052627925262556</v>
      </c>
      <c r="BF3">
        <f t="shared" si="8"/>
        <v>-17.052627853584571</v>
      </c>
      <c r="BG3">
        <f t="shared" si="8"/>
        <v>-17.052628497149165</v>
      </c>
      <c r="BH3">
        <f t="shared" si="8"/>
        <v>-17.052622718934778</v>
      </c>
      <c r="BI3">
        <f t="shared" si="8"/>
        <v>-17.052674603559421</v>
      </c>
      <c r="BJ3">
        <f t="shared" si="8"/>
        <v>-17.052209131629287</v>
      </c>
      <c r="BK3">
        <f t="shared" si="8"/>
        <v>-17.056419258643849</v>
      </c>
      <c r="BL3">
        <f t="shared" si="9"/>
        <v>-17.53673394022378</v>
      </c>
    </row>
    <row r="4" spans="1:64" ht="12.95" customHeight="1" thickTop="1" thickBot="1">
      <c r="A4" s="5" t="s">
        <v>50</v>
      </c>
      <c r="C4" s="97">
        <v>38259.544399999999</v>
      </c>
      <c r="D4" s="106">
        <v>0.38913342000000001</v>
      </c>
      <c r="R4" s="26">
        <v>32000</v>
      </c>
      <c r="S4" s="26">
        <f t="shared" si="0"/>
        <v>4.0522792431568838E-2</v>
      </c>
      <c r="AA4" s="166" t="s">
        <v>35</v>
      </c>
      <c r="AB4" s="167">
        <f t="shared" si="10"/>
        <v>-4.8366023524267545E-7</v>
      </c>
      <c r="AC4" s="168">
        <v>-4.8366023524267545</v>
      </c>
      <c r="AD4" s="169">
        <v>9.9999999999999995E-8</v>
      </c>
      <c r="AE4" s="165"/>
      <c r="AG4" s="168">
        <v>-4.8997973705177937</v>
      </c>
      <c r="AH4" s="168">
        <v>-4.8366023524267545</v>
      </c>
      <c r="AW4">
        <v>-58000</v>
      </c>
      <c r="AX4">
        <f t="shared" si="1"/>
        <v>0.20877281328486216</v>
      </c>
      <c r="AY4">
        <f t="shared" si="2"/>
        <v>0.20700509584803878</v>
      </c>
      <c r="AZ4" s="26">
        <f t="shared" si="3"/>
        <v>1.7677174368233904E-3</v>
      </c>
      <c r="BA4">
        <f t="shared" si="4"/>
        <v>0.62651503183018598</v>
      </c>
      <c r="BB4">
        <f t="shared" si="5"/>
        <v>-5.2800197002818787E-2</v>
      </c>
      <c r="BC4">
        <f t="shared" si="6"/>
        <v>2.4216638721501882</v>
      </c>
      <c r="BD4">
        <f t="shared" si="7"/>
        <v>2.6570149866370953</v>
      </c>
      <c r="BE4">
        <f t="shared" si="8"/>
        <v>-16.859403170351015</v>
      </c>
      <c r="BF4">
        <f t="shared" si="8"/>
        <v>-16.859421242755758</v>
      </c>
      <c r="BG4">
        <f t="shared" si="8"/>
        <v>-16.859331897606122</v>
      </c>
      <c r="BH4">
        <f t="shared" si="8"/>
        <v>-16.859773770909051</v>
      </c>
      <c r="BI4">
        <f t="shared" si="8"/>
        <v>-16.857592658227379</v>
      </c>
      <c r="BJ4">
        <f t="shared" si="8"/>
        <v>-16.86846468278134</v>
      </c>
      <c r="BK4">
        <f t="shared" si="8"/>
        <v>-16.816656931157116</v>
      </c>
      <c r="BL4">
        <f t="shared" si="9"/>
        <v>-17.313116628740623</v>
      </c>
    </row>
    <row r="5" spans="1:64" ht="12.95" customHeight="1" thickTop="1">
      <c r="A5" s="31" t="s">
        <v>80</v>
      </c>
      <c r="B5" s="144"/>
      <c r="C5" s="218">
        <v>-9.5</v>
      </c>
      <c r="D5" s="107" t="s">
        <v>81</v>
      </c>
      <c r="R5" s="26">
        <v>33000</v>
      </c>
      <c r="S5" s="26">
        <f t="shared" si="0"/>
        <v>4.3454490036454761E-2</v>
      </c>
      <c r="AA5" s="166" t="s">
        <v>17</v>
      </c>
      <c r="AB5" s="167">
        <f t="shared" si="10"/>
        <v>5.2543966771209038E-11</v>
      </c>
      <c r="AC5" s="168">
        <v>5.2543966771209041</v>
      </c>
      <c r="AD5">
        <v>9.9999999999999994E-12</v>
      </c>
      <c r="AE5" s="165"/>
      <c r="AG5" s="168">
        <v>5</v>
      </c>
      <c r="AH5" s="168">
        <v>5.2543966771209041</v>
      </c>
      <c r="AW5">
        <v>-57000</v>
      </c>
      <c r="AX5">
        <f t="shared" si="1"/>
        <v>0.20122258397547962</v>
      </c>
      <c r="AY5">
        <f t="shared" si="2"/>
        <v>0.20047887943410705</v>
      </c>
      <c r="AZ5" s="26">
        <f t="shared" si="3"/>
        <v>7.437045413725621E-4</v>
      </c>
      <c r="BA5">
        <f t="shared" si="4"/>
        <v>0.58834519370038896</v>
      </c>
      <c r="BB5">
        <f t="shared" si="5"/>
        <v>-0.1777728446633359</v>
      </c>
      <c r="BC5">
        <f t="shared" si="6"/>
        <v>2.5475618928420203</v>
      </c>
      <c r="BD5">
        <f t="shared" si="7"/>
        <v>3.2672366809089706</v>
      </c>
      <c r="BE5">
        <f t="shared" si="8"/>
        <v>-16.67930762214689</v>
      </c>
      <c r="BF5">
        <f t="shared" si="8"/>
        <v>-16.679486833483683</v>
      </c>
      <c r="BG5">
        <f t="shared" si="8"/>
        <v>-16.678847525065446</v>
      </c>
      <c r="BH5">
        <f t="shared" si="8"/>
        <v>-16.681130905131624</v>
      </c>
      <c r="BI5">
        <f t="shared" si="8"/>
        <v>-16.673010172706622</v>
      </c>
      <c r="BJ5">
        <f t="shared" si="8"/>
        <v>-16.702347014271638</v>
      </c>
      <c r="BK5">
        <f t="shared" si="8"/>
        <v>-16.601616646619636</v>
      </c>
      <c r="BL5">
        <f t="shared" si="9"/>
        <v>-17.089499317257463</v>
      </c>
    </row>
    <row r="6" spans="1:64" ht="12.95" customHeight="1">
      <c r="A6" s="5" t="s">
        <v>51</v>
      </c>
      <c r="R6" s="26">
        <v>34000</v>
      </c>
      <c r="S6" s="26">
        <f t="shared" si="0"/>
        <v>4.6491275574883091E-2</v>
      </c>
      <c r="AA6" s="166" t="s">
        <v>36</v>
      </c>
      <c r="AB6" s="167">
        <f t="shared" si="10"/>
        <v>6.2395595809470045E-3</v>
      </c>
      <c r="AC6" s="168">
        <v>0.62395595809470039</v>
      </c>
      <c r="AD6">
        <v>0.01</v>
      </c>
      <c r="AE6" s="165" t="s">
        <v>15</v>
      </c>
      <c r="AG6" s="168">
        <v>1</v>
      </c>
      <c r="AH6" s="168">
        <v>0.62395595809470039</v>
      </c>
      <c r="AW6">
        <v>-56000</v>
      </c>
      <c r="AX6">
        <f t="shared" si="1"/>
        <v>0.19381014718166686</v>
      </c>
      <c r="AY6">
        <f t="shared" si="2"/>
        <v>0.1940577509537178</v>
      </c>
      <c r="AZ6">
        <f t="shared" si="3"/>
        <v>-2.4760377205092893E-4</v>
      </c>
      <c r="BA6">
        <f t="shared" si="4"/>
        <v>0.55972053050843584</v>
      </c>
      <c r="BB6">
        <f t="shared" si="5"/>
        <v>-0.28718147709490904</v>
      </c>
      <c r="BC6">
        <f t="shared" si="6"/>
        <v>2.6601221745113071</v>
      </c>
      <c r="BD6">
        <f t="shared" si="7"/>
        <v>4.0733842431717999</v>
      </c>
      <c r="BE6">
        <f t="shared" si="8"/>
        <v>-16.508956453955914</v>
      </c>
      <c r="BF6">
        <f t="shared" si="8"/>
        <v>-16.509631507190871</v>
      </c>
      <c r="BG6">
        <f t="shared" si="8"/>
        <v>-16.507679607428425</v>
      </c>
      <c r="BH6">
        <f t="shared" si="8"/>
        <v>-16.513334287959019</v>
      </c>
      <c r="BI6">
        <f t="shared" si="8"/>
        <v>-16.497041890885185</v>
      </c>
      <c r="BJ6">
        <f t="shared" si="8"/>
        <v>-16.54476151628684</v>
      </c>
      <c r="BK6">
        <f t="shared" si="8"/>
        <v>-16.410871297595385</v>
      </c>
      <c r="BL6">
        <f t="shared" si="9"/>
        <v>-16.865882005774306</v>
      </c>
    </row>
    <row r="7" spans="1:64" ht="12.95" customHeight="1">
      <c r="A7" t="s">
        <v>52</v>
      </c>
      <c r="C7">
        <f>+C4</f>
        <v>38259.544399999999</v>
      </c>
      <c r="E7">
        <v>38259.544399999999</v>
      </c>
      <c r="R7" s="26">
        <v>35000</v>
      </c>
      <c r="S7" s="26">
        <f t="shared" si="0"/>
        <v>4.9633149046853835E-2</v>
      </c>
      <c r="AA7" s="170" t="s">
        <v>42</v>
      </c>
      <c r="AB7" s="171">
        <f t="shared" si="10"/>
        <v>0.49675285371600592</v>
      </c>
      <c r="AC7" s="168">
        <v>0.49675285371600592</v>
      </c>
      <c r="AD7">
        <v>1</v>
      </c>
      <c r="AE7" s="165"/>
      <c r="AG7" s="168">
        <v>0</v>
      </c>
      <c r="AH7" s="168">
        <v>-0.49675285371600592</v>
      </c>
      <c r="AW7">
        <v>-55000</v>
      </c>
      <c r="AX7">
        <f t="shared" si="1"/>
        <v>0.18655129729532696</v>
      </c>
      <c r="AY7">
        <f t="shared" si="2"/>
        <v>0.1877417104068709</v>
      </c>
      <c r="AZ7">
        <f t="shared" si="3"/>
        <v>-1.1904131115439342E-3</v>
      </c>
      <c r="BA7">
        <f t="shared" si="4"/>
        <v>0.53838410532271164</v>
      </c>
      <c r="BB7">
        <f t="shared" si="5"/>
        <v>-0.38423592188288813</v>
      </c>
      <c r="BC7">
        <f t="shared" si="6"/>
        <v>2.7632191813133478</v>
      </c>
      <c r="BD7">
        <f t="shared" si="7"/>
        <v>5.2225695883660119</v>
      </c>
      <c r="BE7">
        <f t="shared" si="8"/>
        <v>-16.345850735071718</v>
      </c>
      <c r="BF7">
        <f t="shared" si="8"/>
        <v>-16.347349568034332</v>
      </c>
      <c r="BG7">
        <f t="shared" si="8"/>
        <v>-16.343594796672445</v>
      </c>
      <c r="BH7">
        <f t="shared" si="8"/>
        <v>-16.353020851622777</v>
      </c>
      <c r="BI7">
        <f t="shared" si="8"/>
        <v>-16.329480226351098</v>
      </c>
      <c r="BJ7">
        <f t="shared" si="8"/>
        <v>-16.389076328599323</v>
      </c>
      <c r="BK7">
        <f t="shared" si="8"/>
        <v>-16.242783969604311</v>
      </c>
      <c r="BL7">
        <f t="shared" si="9"/>
        <v>-16.64226469429115</v>
      </c>
    </row>
    <row r="8" spans="1:64" ht="12.95" customHeight="1">
      <c r="A8" t="s">
        <v>53</v>
      </c>
      <c r="C8">
        <f>+D4</f>
        <v>0.38913342000000001</v>
      </c>
      <c r="E8">
        <v>0.38913342000000001</v>
      </c>
      <c r="R8" s="26">
        <v>36000</v>
      </c>
      <c r="S8" s="26">
        <f t="shared" si="0"/>
        <v>5.2880110452366999E-2</v>
      </c>
      <c r="AA8" s="166" t="s">
        <v>4</v>
      </c>
      <c r="AB8" s="171">
        <f t="shared" si="10"/>
        <v>29.935879884072314</v>
      </c>
      <c r="AC8" s="168">
        <v>2.9935879884072314</v>
      </c>
      <c r="AD8">
        <v>10</v>
      </c>
      <c r="AE8" s="165" t="s">
        <v>16</v>
      </c>
      <c r="AG8" s="168">
        <v>3.1837096115947068</v>
      </c>
      <c r="AH8" s="168">
        <v>2.9935879884072314</v>
      </c>
      <c r="AW8">
        <v>-54000</v>
      </c>
      <c r="AX8">
        <f t="shared" si="1"/>
        <v>0.17945864039531728</v>
      </c>
      <c r="AY8">
        <f t="shared" si="2"/>
        <v>0.18153075779356642</v>
      </c>
      <c r="AZ8">
        <f t="shared" si="3"/>
        <v>-2.0721173982491477E-3</v>
      </c>
      <c r="BA8">
        <f t="shared" si="4"/>
        <v>0.52287353103845735</v>
      </c>
      <c r="BB8">
        <f t="shared" si="5"/>
        <v>-0.47125842993174094</v>
      </c>
      <c r="BC8">
        <f t="shared" si="6"/>
        <v>2.8595561452094236</v>
      </c>
      <c r="BD8">
        <f t="shared" si="7"/>
        <v>7.0442120067895431</v>
      </c>
      <c r="BE8">
        <f t="shared" si="8"/>
        <v>-16.188163583103854</v>
      </c>
      <c r="BF8">
        <f t="shared" si="8"/>
        <v>-16.190447022562644</v>
      </c>
      <c r="BG8">
        <f t="shared" si="8"/>
        <v>-16.185264941183139</v>
      </c>
      <c r="BH8">
        <f t="shared" si="8"/>
        <v>-16.197045604876813</v>
      </c>
      <c r="BI8">
        <f t="shared" si="8"/>
        <v>-16.170366968312333</v>
      </c>
      <c r="BJ8">
        <f t="shared" si="8"/>
        <v>-16.231338877470204</v>
      </c>
      <c r="BK8">
        <f t="shared" si="8"/>
        <v>-16.094589454023144</v>
      </c>
      <c r="BL8">
        <f t="shared" si="9"/>
        <v>-16.418647382807993</v>
      </c>
    </row>
    <row r="9" spans="1:64" ht="12.95" customHeight="1">
      <c r="A9" s="18" t="s">
        <v>89</v>
      </c>
      <c r="B9" s="72">
        <v>21</v>
      </c>
      <c r="C9" s="99" t="str">
        <f>"F"&amp;B9</f>
        <v>F21</v>
      </c>
      <c r="D9" s="99" t="str">
        <f>"G"&amp;B9</f>
        <v>G21</v>
      </c>
      <c r="E9" s="30"/>
      <c r="R9" s="26">
        <v>37000</v>
      </c>
      <c r="S9" s="26">
        <f t="shared" si="0"/>
        <v>5.6232159791422577E-2</v>
      </c>
      <c r="AA9" s="172" t="s">
        <v>5</v>
      </c>
      <c r="AB9" s="171">
        <f t="shared" si="10"/>
        <v>44.275516591216359</v>
      </c>
      <c r="AC9" s="168">
        <v>4.4275516591216357</v>
      </c>
      <c r="AD9">
        <v>10</v>
      </c>
      <c r="AE9" s="165" t="s">
        <v>47</v>
      </c>
      <c r="AG9" s="168">
        <v>20.001546961055926</v>
      </c>
      <c r="AH9" s="168">
        <v>22.427551659121637</v>
      </c>
      <c r="AW9">
        <v>-53000</v>
      </c>
      <c r="AX9">
        <f t="shared" si="1"/>
        <v>0.17254293911851015</v>
      </c>
      <c r="AY9">
        <f t="shared" si="2"/>
        <v>0.17542489311380438</v>
      </c>
      <c r="AZ9">
        <f t="shared" si="3"/>
        <v>-2.8819539952942247E-3</v>
      </c>
      <c r="BA9">
        <f t="shared" si="4"/>
        <v>0.51223110010761497</v>
      </c>
      <c r="BB9">
        <f t="shared" si="5"/>
        <v>-0.54992941810751617</v>
      </c>
      <c r="BC9">
        <f t="shared" si="6"/>
        <v>2.9511188387245695</v>
      </c>
      <c r="BD9">
        <f t="shared" si="7"/>
        <v>10.468366109107546</v>
      </c>
      <c r="BE9">
        <f t="shared" si="8"/>
        <v>-16.034515010066258</v>
      </c>
      <c r="BF9">
        <f t="shared" si="8"/>
        <v>-16.036996859892298</v>
      </c>
      <c r="BG9">
        <f t="shared" si="8"/>
        <v>-16.03172222835401</v>
      </c>
      <c r="BH9">
        <f t="shared" si="8"/>
        <v>-16.042943699428609</v>
      </c>
      <c r="BI9">
        <f t="shared" si="8"/>
        <v>-16.019121067571991</v>
      </c>
      <c r="BJ9">
        <f t="shared" si="8"/>
        <v>-16.06993378819487</v>
      </c>
      <c r="BK9">
        <f t="shared" si="8"/>
        <v>-15.962531946284631</v>
      </c>
      <c r="BL9">
        <f t="shared" si="9"/>
        <v>-16.195030071324837</v>
      </c>
    </row>
    <row r="10" spans="1:64" ht="12.95" customHeight="1" thickBot="1">
      <c r="C10" s="100" t="s">
        <v>69</v>
      </c>
      <c r="D10" s="100" t="s">
        <v>70</v>
      </c>
      <c r="R10" s="26">
        <v>38000</v>
      </c>
      <c r="S10" s="26">
        <f t="shared" si="0"/>
        <v>5.9689297064020583E-2</v>
      </c>
      <c r="AA10" s="173" t="s">
        <v>44</v>
      </c>
      <c r="AB10" s="174">
        <f t="shared" si="10"/>
        <v>47162.398509459956</v>
      </c>
      <c r="AC10" s="175">
        <v>4.7162398509459953</v>
      </c>
      <c r="AD10">
        <v>10000</v>
      </c>
      <c r="AE10" s="165" t="s">
        <v>43</v>
      </c>
      <c r="AG10" s="175">
        <v>4.4753866585219884</v>
      </c>
      <c r="AH10" s="175">
        <v>4.7162398509459953</v>
      </c>
      <c r="AW10">
        <v>-52000</v>
      </c>
      <c r="AX10">
        <f t="shared" si="1"/>
        <v>0.16581319449758083</v>
      </c>
      <c r="AY10">
        <f t="shared" si="2"/>
        <v>0.16942411636758475</v>
      </c>
      <c r="AZ10">
        <f t="shared" si="3"/>
        <v>-3.6109218700039092E-3</v>
      </c>
      <c r="BA10">
        <f t="shared" si="4"/>
        <v>0.50583285565936986</v>
      </c>
      <c r="BB10">
        <f t="shared" si="5"/>
        <v>-0.62151699290837037</v>
      </c>
      <c r="BC10">
        <f t="shared" si="6"/>
        <v>3.0395167505103582</v>
      </c>
      <c r="BD10">
        <f t="shared" si="7"/>
        <v>19.57624724743922</v>
      </c>
      <c r="BE10">
        <f t="shared" si="8"/>
        <v>-15.883701074693883</v>
      </c>
      <c r="BF10">
        <f t="shared" si="8"/>
        <v>-15.885463939182253</v>
      </c>
      <c r="BG10">
        <f t="shared" si="8"/>
        <v>-15.881859672650997</v>
      </c>
      <c r="BH10">
        <f t="shared" si="8"/>
        <v>-15.889231270632369</v>
      </c>
      <c r="BI10">
        <f t="shared" si="8"/>
        <v>-15.874164751061995</v>
      </c>
      <c r="BJ10">
        <f t="shared" si="8"/>
        <v>-15.905003187005798</v>
      </c>
      <c r="BK10">
        <f t="shared" si="8"/>
        <v>-15.842052072462513</v>
      </c>
      <c r="BL10">
        <f t="shared" si="9"/>
        <v>-15.97141275984168</v>
      </c>
    </row>
    <row r="11" spans="1:64" ht="12.95" customHeight="1">
      <c r="A11" t="s">
        <v>65</v>
      </c>
      <c r="C11" s="101">
        <f ca="1">INTERCEPT(INDIRECT(D9):G976,INDIRECT(C9):$F976)</f>
        <v>1.3174142324898941E-2</v>
      </c>
      <c r="D11" s="80">
        <f>AB3</f>
        <v>2.1948979856164039E-3</v>
      </c>
      <c r="E11" s="9">
        <v>0.16245847482797529</v>
      </c>
      <c r="F11">
        <v>1</v>
      </c>
      <c r="R11" s="26">
        <v>39000</v>
      </c>
      <c r="S11" s="26">
        <f t="shared" si="0"/>
        <v>6.3251522270161009E-2</v>
      </c>
      <c r="AA11" s="176" t="s">
        <v>6</v>
      </c>
      <c r="AB11" s="8">
        <f>1-AB7^2</f>
        <v>0.75323660232500445</v>
      </c>
      <c r="AC11" s="8">
        <f>SUM(AE21:AE1950)</f>
        <v>3.846407928157239E-3</v>
      </c>
      <c r="AD11" s="176" t="s">
        <v>7</v>
      </c>
      <c r="AE11" s="165"/>
      <c r="AG11" s="8">
        <v>1.0875194664920773E-3</v>
      </c>
      <c r="AH11" s="8">
        <v>2.3941362976513309E-4</v>
      </c>
      <c r="AW11">
        <v>-51000</v>
      </c>
      <c r="AX11">
        <f t="shared" si="1"/>
        <v>0.15927685768509975</v>
      </c>
      <c r="AY11">
        <f t="shared" si="2"/>
        <v>0.16352842755490757</v>
      </c>
      <c r="AZ11">
        <f t="shared" si="3"/>
        <v>-4.2515698698078067E-3</v>
      </c>
      <c r="BA11">
        <f t="shared" si="4"/>
        <v>0.50330586156267498</v>
      </c>
      <c r="BB11">
        <f t="shared" si="5"/>
        <v>-0.68701870823534439</v>
      </c>
      <c r="BC11">
        <f t="shared" si="6"/>
        <v>3.1262173162337743</v>
      </c>
      <c r="BD11">
        <f t="shared" si="7"/>
        <v>130.07588408428663</v>
      </c>
      <c r="BE11">
        <f t="shared" si="8"/>
        <v>-15.73447829967864</v>
      </c>
      <c r="BF11">
        <f t="shared" si="8"/>
        <v>-15.734774879089573</v>
      </c>
      <c r="BG11">
        <f t="shared" si="8"/>
        <v>-15.734177633030068</v>
      </c>
      <c r="BH11">
        <f t="shared" si="8"/>
        <v>-15.735380365717527</v>
      </c>
      <c r="BI11">
        <f t="shared" si="8"/>
        <v>-15.732958344214289</v>
      </c>
      <c r="BJ11">
        <f t="shared" si="8"/>
        <v>-15.737835891668754</v>
      </c>
      <c r="BK11">
        <f t="shared" si="8"/>
        <v>-15.728013930939914</v>
      </c>
      <c r="BL11">
        <f t="shared" si="9"/>
        <v>-15.747795448358524</v>
      </c>
    </row>
    <row r="12" spans="1:64" ht="12.95" customHeight="1">
      <c r="A12" t="s">
        <v>66</v>
      </c>
      <c r="C12" s="101">
        <f ca="1">SLOPE(INDIRECT(D9):G976,INDIRECT(C9):$F976)</f>
        <v>1.6448813382423312E-6</v>
      </c>
      <c r="D12" s="80">
        <f>AB4</f>
        <v>-4.8366023524267545E-7</v>
      </c>
      <c r="E12" s="10">
        <v>-9.2811252443545322E-2</v>
      </c>
      <c r="F12">
        <v>1E-4</v>
      </c>
      <c r="R12" s="26">
        <v>40000</v>
      </c>
      <c r="S12" s="26">
        <f t="shared" si="0"/>
        <v>6.6918835409843863E-2</v>
      </c>
      <c r="AA12" s="177" t="s">
        <v>38</v>
      </c>
      <c r="AB12" s="8">
        <f>AB7*SIN(RADIANS(AB9))</f>
        <v>0.34678783399877278</v>
      </c>
      <c r="AE12" s="165"/>
      <c r="AW12">
        <v>-50000</v>
      </c>
      <c r="AX12">
        <f t="shared" si="1"/>
        <v>0.1529409189240096</v>
      </c>
      <c r="AY12">
        <f t="shared" si="2"/>
        <v>0.15773782667577277</v>
      </c>
      <c r="AZ12">
        <f t="shared" si="3"/>
        <v>-4.7969077517631582E-3</v>
      </c>
      <c r="BA12">
        <f t="shared" si="4"/>
        <v>0.50450110638300172</v>
      </c>
      <c r="BB12">
        <f t="shared" si="5"/>
        <v>-0.74718884651500284</v>
      </c>
      <c r="BC12">
        <f t="shared" si="6"/>
        <v>-3.0705240026560956</v>
      </c>
      <c r="BD12">
        <f t="shared" si="7"/>
        <v>-28.129957592753886</v>
      </c>
      <c r="BE12">
        <f t="shared" si="8"/>
        <v>-15.585501064135045</v>
      </c>
      <c r="BF12">
        <f t="shared" si="8"/>
        <v>-15.584199996585662</v>
      </c>
      <c r="BG12">
        <f t="shared" si="8"/>
        <v>-15.586838899091552</v>
      </c>
      <c r="BH12">
        <f t="shared" si="8"/>
        <v>-15.581485616393369</v>
      </c>
      <c r="BI12">
        <f t="shared" si="8"/>
        <v>-15.592341660590513</v>
      </c>
      <c r="BJ12">
        <f t="shared" si="8"/>
        <v>-15.570310785900226</v>
      </c>
      <c r="BK12">
        <f t="shared" si="8"/>
        <v>-15.614960843240626</v>
      </c>
      <c r="BL12">
        <f t="shared" si="9"/>
        <v>-15.524178136875367</v>
      </c>
    </row>
    <row r="13" spans="1:64" ht="12.95" customHeight="1" thickBot="1">
      <c r="A13" t="s">
        <v>68</v>
      </c>
      <c r="C13" s="24" t="s">
        <v>63</v>
      </c>
      <c r="D13" s="80">
        <f>AB5</f>
        <v>5.2543966771209038E-11</v>
      </c>
      <c r="E13" s="11">
        <v>1.6868836396427233E-2</v>
      </c>
      <c r="F13">
        <v>1E-8</v>
      </c>
      <c r="R13" s="26">
        <v>41000</v>
      </c>
      <c r="S13" s="26">
        <f t="shared" si="0"/>
        <v>7.0691236483069103E-2</v>
      </c>
      <c r="AA13" s="178" t="s">
        <v>8</v>
      </c>
      <c r="AB13" s="179">
        <f>AB6*86400*300000/149600000</f>
        <v>1.0810787723138127</v>
      </c>
      <c r="AC13" t="s">
        <v>736</v>
      </c>
      <c r="AE13" s="165"/>
      <c r="AW13">
        <v>-49000</v>
      </c>
      <c r="AX13">
        <f t="shared" si="1"/>
        <v>0.14681345878981006</v>
      </c>
      <c r="AY13">
        <f t="shared" si="2"/>
        <v>0.15205231373018041</v>
      </c>
      <c r="AZ13">
        <f t="shared" si="3"/>
        <v>-5.2388549403703574E-3</v>
      </c>
      <c r="BA13">
        <f t="shared" si="4"/>
        <v>0.50948926998296828</v>
      </c>
      <c r="BB13">
        <f t="shared" si="5"/>
        <v>-0.80248586783855524</v>
      </c>
      <c r="BC13">
        <f t="shared" si="6"/>
        <v>-2.9828963458133191</v>
      </c>
      <c r="BD13">
        <f t="shared" si="7"/>
        <v>-12.576227168669515</v>
      </c>
      <c r="BE13">
        <f t="shared" si="8"/>
        <v>-15.435402295209574</v>
      </c>
      <c r="BF13">
        <f t="shared" si="8"/>
        <v>-15.433068364385091</v>
      </c>
      <c r="BG13">
        <f t="shared" si="8"/>
        <v>-15.437946690274568</v>
      </c>
      <c r="BH13">
        <f t="shared" si="8"/>
        <v>-15.427742468593578</v>
      </c>
      <c r="BI13">
        <f t="shared" si="8"/>
        <v>-15.449054344006592</v>
      </c>
      <c r="BJ13">
        <f t="shared" si="8"/>
        <v>-15.404393794008934</v>
      </c>
      <c r="BK13">
        <f t="shared" si="8"/>
        <v>-15.497387078481879</v>
      </c>
      <c r="BL13">
        <f t="shared" si="9"/>
        <v>-15.300560825392211</v>
      </c>
    </row>
    <row r="14" spans="1:64" ht="12.95" customHeight="1">
      <c r="A14" t="s">
        <v>73</v>
      </c>
      <c r="E14">
        <f>SUM(T21:T921)</f>
        <v>7.981321934702577E-3</v>
      </c>
      <c r="R14" s="26">
        <v>42000</v>
      </c>
      <c r="S14" s="26">
        <f t="shared" si="0"/>
        <v>7.4568725489836785E-2</v>
      </c>
      <c r="AA14" s="178" t="s">
        <v>39</v>
      </c>
      <c r="AB14" s="8">
        <f>2*AB5*365.24/C8</f>
        <v>9.8635364824313412E-8</v>
      </c>
      <c r="AC14" t="s">
        <v>191</v>
      </c>
      <c r="AE14" s="165"/>
      <c r="AW14">
        <v>-48000</v>
      </c>
      <c r="AX14">
        <f t="shared" si="1"/>
        <v>0.14090470675680772</v>
      </c>
      <c r="AY14">
        <f t="shared" si="2"/>
        <v>0.14647188871813044</v>
      </c>
      <c r="AZ14">
        <f t="shared" si="3"/>
        <v>-5.5671819613227263E-3</v>
      </c>
      <c r="BA14">
        <f t="shared" si="4"/>
        <v>0.51856220698968336</v>
      </c>
      <c r="BB14">
        <f t="shared" si="5"/>
        <v>-0.85300260698073649</v>
      </c>
      <c r="BC14">
        <f t="shared" si="6"/>
        <v>-2.8926345185981726</v>
      </c>
      <c r="BD14">
        <f t="shared" si="7"/>
        <v>-7.9919432552631147</v>
      </c>
      <c r="BE14">
        <f t="shared" si="8"/>
        <v>-15.282900355917416</v>
      </c>
      <c r="BF14">
        <f t="shared" si="8"/>
        <v>-15.280453190336562</v>
      </c>
      <c r="BG14">
        <f t="shared" si="8"/>
        <v>-15.285860094523796</v>
      </c>
      <c r="BH14">
        <f t="shared" si="8"/>
        <v>-15.273895913744941</v>
      </c>
      <c r="BI14">
        <f t="shared" si="8"/>
        <v>-15.30028422901648</v>
      </c>
      <c r="BJ14">
        <f t="shared" si="8"/>
        <v>-15.241644367876004</v>
      </c>
      <c r="BK14">
        <f t="shared" si="8"/>
        <v>-15.370012020473935</v>
      </c>
      <c r="BL14">
        <f t="shared" si="9"/>
        <v>-15.076943513909056</v>
      </c>
    </row>
    <row r="15" spans="1:64" ht="12.95" customHeight="1">
      <c r="A15" s="2" t="s">
        <v>67</v>
      </c>
      <c r="C15" s="80">
        <f ca="1">(C7+C11)+(C8+C12)*INT(MAX(F21:F3504))</f>
        <v>59467.418610175257</v>
      </c>
      <c r="D15" s="80">
        <f>+C7+INT(MAX(F21:F1559))*C8+D11+D12*INT(MAX(F21:F3994))+D13*INT(MAX(F21:F4021)^2)</f>
        <v>59467.447694132468</v>
      </c>
      <c r="E15" s="34" t="s">
        <v>84</v>
      </c>
      <c r="F15" s="33">
        <v>1</v>
      </c>
      <c r="R15" s="26">
        <v>43000</v>
      </c>
      <c r="S15" s="26">
        <f t="shared" si="0"/>
        <v>7.8551302430146866E-2</v>
      </c>
      <c r="AA15" s="177" t="s">
        <v>9</v>
      </c>
      <c r="AB15" s="180">
        <f>(AB10-AB2)/AD2</f>
        <v>22878.667448968932</v>
      </c>
      <c r="AC15" t="s">
        <v>45</v>
      </c>
      <c r="AE15" s="165"/>
      <c r="AW15">
        <v>-47000</v>
      </c>
      <c r="AX15">
        <f t="shared" si="1"/>
        <v>0.13522716929707379</v>
      </c>
      <c r="AY15">
        <f t="shared" si="2"/>
        <v>0.14099655163962291</v>
      </c>
      <c r="AZ15">
        <f t="shared" si="3"/>
        <v>-5.7693823425491227E-3</v>
      </c>
      <c r="BA15">
        <f t="shared" si="4"/>
        <v>0.53224860118653761</v>
      </c>
      <c r="BB15">
        <f t="shared" si="5"/>
        <v>-0.89841459181314909</v>
      </c>
      <c r="BC15">
        <f t="shared" si="6"/>
        <v>-2.7982003091700816</v>
      </c>
      <c r="BD15">
        <f t="shared" si="7"/>
        <v>-5.7668968129696925</v>
      </c>
      <c r="BE15">
        <f t="shared" si="8"/>
        <v>-15.126795276815312</v>
      </c>
      <c r="BF15">
        <f t="shared" si="8"/>
        <v>-15.124984244165674</v>
      </c>
      <c r="BG15">
        <f t="shared" si="8"/>
        <v>-15.12934505385317</v>
      </c>
      <c r="BH15">
        <f t="shared" si="8"/>
        <v>-15.118823239353004</v>
      </c>
      <c r="BI15">
        <f t="shared" si="8"/>
        <v>-15.144088586204491</v>
      </c>
      <c r="BJ15">
        <f t="shared" si="8"/>
        <v>-15.08268113859981</v>
      </c>
      <c r="BK15">
        <f t="shared" si="8"/>
        <v>-15.228043124856134</v>
      </c>
      <c r="BL15">
        <f t="shared" si="9"/>
        <v>-14.853326202425899</v>
      </c>
    </row>
    <row r="16" spans="1:64" ht="12.95" customHeight="1">
      <c r="A16" s="5" t="s">
        <v>54</v>
      </c>
      <c r="C16" s="102">
        <f ca="1">+C8+C12</f>
        <v>0.38913506488133826</v>
      </c>
      <c r="D16" s="80">
        <f>+C8+D12+2*D13*F61</f>
        <v>0.38913668661284906</v>
      </c>
      <c r="E16" s="34" t="s">
        <v>85</v>
      </c>
      <c r="F16" s="35">
        <f ca="1">NOW()+15018.5+$C$5/24</f>
        <v>60356.753640625</v>
      </c>
      <c r="R16" s="26">
        <v>44000</v>
      </c>
      <c r="S16" s="26">
        <f t="shared" si="0"/>
        <v>8.2638967303999389E-2</v>
      </c>
      <c r="AA16" s="176" t="s">
        <v>10</v>
      </c>
      <c r="AB16" s="180">
        <f>365.24*AB8</f>
        <v>10933.780768858573</v>
      </c>
      <c r="AC16" t="s">
        <v>15</v>
      </c>
      <c r="AD16" s="8"/>
      <c r="AE16" s="165"/>
      <c r="AW16">
        <v>-46000</v>
      </c>
      <c r="AX16">
        <f t="shared" si="1"/>
        <v>0.12979538056873544</v>
      </c>
      <c r="AY16">
        <f t="shared" si="2"/>
        <v>0.13562630249465779</v>
      </c>
      <c r="AZ16">
        <f t="shared" si="3"/>
        <v>-5.8309219259223589E-3</v>
      </c>
      <c r="BA16">
        <f t="shared" si="4"/>
        <v>0.55137284794495378</v>
      </c>
      <c r="BB16">
        <f t="shared" si="5"/>
        <v>-0.93791518802847529</v>
      </c>
      <c r="BC16">
        <f t="shared" si="6"/>
        <v>-2.6977760274522327</v>
      </c>
      <c r="BD16">
        <f t="shared" si="7"/>
        <v>-4.4321522369694737</v>
      </c>
      <c r="BE16">
        <f t="shared" si="8"/>
        <v>-14.965800752513147</v>
      </c>
      <c r="BF16">
        <f t="shared" si="8"/>
        <v>-14.964858249321194</v>
      </c>
      <c r="BG16">
        <f t="shared" si="8"/>
        <v>-14.967431801103178</v>
      </c>
      <c r="BH16">
        <f t="shared" si="8"/>
        <v>-14.960390143239195</v>
      </c>
      <c r="BI16">
        <f t="shared" si="8"/>
        <v>-14.979550994136844</v>
      </c>
      <c r="BJ16">
        <f t="shared" si="8"/>
        <v>-14.92658601030195</v>
      </c>
      <c r="BK16">
        <f t="shared" si="8"/>
        <v>-15.067414571877977</v>
      </c>
      <c r="BL16">
        <f t="shared" si="9"/>
        <v>-14.629708890942743</v>
      </c>
    </row>
    <row r="17" spans="1:79" ht="12.95" customHeight="1" thickBot="1">
      <c r="A17" t="s">
        <v>78</v>
      </c>
      <c r="C17" s="214">
        <f>COUNT(C21:C4710)</f>
        <v>151</v>
      </c>
      <c r="E17" s="34" t="s">
        <v>86</v>
      </c>
      <c r="F17" s="35">
        <f ca="1">ROUND(2*(F16-$C$7)/$C$8,0)/2+F15</f>
        <v>56786.5</v>
      </c>
      <c r="R17" s="26">
        <v>45000</v>
      </c>
      <c r="S17" s="26">
        <f t="shared" si="0"/>
        <v>8.6831720111394312E-2</v>
      </c>
      <c r="AA17" s="176" t="s">
        <v>11</v>
      </c>
      <c r="AB17" s="181">
        <f>AB13^3/AB8^2</f>
        <v>1.409898875558536E-3</v>
      </c>
      <c r="AE17" s="165"/>
      <c r="AW17">
        <v>-45000</v>
      </c>
      <c r="AX17">
        <f t="shared" si="1"/>
        <v>0.12462626771547382</v>
      </c>
      <c r="AY17">
        <f t="shared" si="2"/>
        <v>0.13036114128323512</v>
      </c>
      <c r="AZ17">
        <f t="shared" si="3"/>
        <v>-5.7348735677612978E-3</v>
      </c>
      <c r="BA17">
        <f t="shared" si="4"/>
        <v>0.57719123086830004</v>
      </c>
      <c r="BB17">
        <f t="shared" si="5"/>
        <v>-0.97003794463720394</v>
      </c>
      <c r="BC17">
        <f t="shared" si="6"/>
        <v>-2.5889592548334117</v>
      </c>
      <c r="BD17">
        <f t="shared" si="7"/>
        <v>-3.5264578768912136</v>
      </c>
      <c r="BE17">
        <f t="shared" si="8"/>
        <v>-14.79827844174474</v>
      </c>
      <c r="BF17">
        <f t="shared" si="8"/>
        <v>-14.79796777274273</v>
      </c>
      <c r="BG17">
        <f t="shared" si="8"/>
        <v>-14.79898608802328</v>
      </c>
      <c r="BH17">
        <f t="shared" si="8"/>
        <v>-14.795643243425303</v>
      </c>
      <c r="BI17">
        <f t="shared" si="8"/>
        <v>-14.80656370086119</v>
      </c>
      <c r="BJ17">
        <f t="shared" si="8"/>
        <v>-14.770296467575813</v>
      </c>
      <c r="BK17">
        <f t="shared" si="8"/>
        <v>-14.884989730709892</v>
      </c>
      <c r="BL17">
        <f t="shared" si="9"/>
        <v>-14.406091579459586</v>
      </c>
    </row>
    <row r="18" spans="1:79" ht="12.95" customHeight="1" thickTop="1" thickBot="1">
      <c r="A18" s="5" t="s">
        <v>82</v>
      </c>
      <c r="C18" s="197">
        <f ca="1">+C15</f>
        <v>59467.418610175257</v>
      </c>
      <c r="D18" s="198">
        <f ca="1">C16</f>
        <v>0.38913506488133826</v>
      </c>
      <c r="E18" s="34" t="s">
        <v>87</v>
      </c>
      <c r="F18" s="8">
        <f ca="1">ROUND(2*(F16-$C$15)/$C$16,0)/2+F15</f>
        <v>2286.5</v>
      </c>
      <c r="AA18" s="182" t="s">
        <v>12</v>
      </c>
      <c r="AB18" s="183">
        <f>2*PI()/(AB8*365.2422)*AD2</f>
        <v>2.2361731148315658E-4</v>
      </c>
      <c r="AC18" s="115" t="s">
        <v>37</v>
      </c>
      <c r="AD18" s="115"/>
      <c r="AE18" s="184"/>
      <c r="AW18">
        <v>-44000</v>
      </c>
      <c r="AX18">
        <f t="shared" si="1"/>
        <v>0.11974053992085407</v>
      </c>
      <c r="AY18">
        <f t="shared" si="2"/>
        <v>0.12520106800535483</v>
      </c>
      <c r="AZ18">
        <f t="shared" si="3"/>
        <v>-5.4605280845007546E-3</v>
      </c>
      <c r="BA18">
        <f t="shared" si="4"/>
        <v>0.61163511211777433</v>
      </c>
      <c r="BB18">
        <f t="shared" si="5"/>
        <v>-0.9922219365211381</v>
      </c>
      <c r="BC18">
        <f t="shared" si="6"/>
        <v>-2.4683550574486453</v>
      </c>
      <c r="BD18">
        <f t="shared" si="7"/>
        <v>-2.8576562775046312</v>
      </c>
      <c r="BE18">
        <f t="shared" ref="BE18:BK33" si="11">$BL18+$AB$7*SIN(BF18)</f>
        <v>-14.621991017534498</v>
      </c>
      <c r="BF18">
        <f t="shared" si="11"/>
        <v>-14.621942600889408</v>
      </c>
      <c r="BG18">
        <f t="shared" si="11"/>
        <v>-14.622151710020777</v>
      </c>
      <c r="BH18">
        <f t="shared" si="11"/>
        <v>-14.621247982008661</v>
      </c>
      <c r="BI18">
        <f t="shared" si="11"/>
        <v>-14.625142656305474</v>
      </c>
      <c r="BJ18">
        <f t="shared" si="11"/>
        <v>-14.608147018219585</v>
      </c>
      <c r="BK18">
        <f t="shared" si="11"/>
        <v>-14.67871735323391</v>
      </c>
      <c r="BL18">
        <f t="shared" si="9"/>
        <v>-14.18247426797643</v>
      </c>
    </row>
    <row r="19" spans="1:79" ht="12.95" customHeight="1" thickBot="1">
      <c r="A19" s="5" t="s">
        <v>83</v>
      </c>
      <c r="C19" s="195">
        <f>+D15</f>
        <v>59467.447694132468</v>
      </c>
      <c r="D19" s="196">
        <f>+D16</f>
        <v>0.38913668661284906</v>
      </c>
      <c r="E19" s="34" t="s">
        <v>88</v>
      </c>
      <c r="F19" s="36">
        <f ca="1">+$C$15+$C$16*F18-15018.5-$C$5/24</f>
        <v>45339.071769359769</v>
      </c>
      <c r="G19" s="80" t="str">
        <f>"G"&amp;E9</f>
        <v>G</v>
      </c>
      <c r="AA19" s="185"/>
      <c r="AC19" s="185"/>
      <c r="AW19">
        <v>-43000</v>
      </c>
      <c r="AX19">
        <f t="shared" si="1"/>
        <v>0.11516459702837922</v>
      </c>
      <c r="AY19">
        <f t="shared" si="2"/>
        <v>0.12014608266101695</v>
      </c>
      <c r="AZ19">
        <f t="shared" si="3"/>
        <v>-4.9814856326377216E-3</v>
      </c>
      <c r="BA19">
        <f t="shared" si="4"/>
        <v>0.65770526377067839</v>
      </c>
      <c r="BB19">
        <f t="shared" si="5"/>
        <v>-0.99992117171351125</v>
      </c>
      <c r="BC19">
        <f t="shared" si="6"/>
        <v>-2.3309936499847761</v>
      </c>
      <c r="BD19">
        <f t="shared" si="7"/>
        <v>-2.3307083304469862</v>
      </c>
      <c r="BE19">
        <f t="shared" si="11"/>
        <v>-14.433900253809684</v>
      </c>
      <c r="BF19">
        <f t="shared" si="11"/>
        <v>-14.433899209495554</v>
      </c>
      <c r="BG19">
        <f t="shared" si="11"/>
        <v>-14.433906399232251</v>
      </c>
      <c r="BH19">
        <f t="shared" si="11"/>
        <v>-14.433856896990294</v>
      </c>
      <c r="BI19">
        <f t="shared" si="11"/>
        <v>-14.434197563947823</v>
      </c>
      <c r="BJ19">
        <f t="shared" si="11"/>
        <v>-14.431845410180257</v>
      </c>
      <c r="BK19">
        <f t="shared" si="11"/>
        <v>-14.447733719382594</v>
      </c>
      <c r="BL19">
        <f t="shared" si="9"/>
        <v>-13.958856956493273</v>
      </c>
    </row>
    <row r="20" spans="1:79" ht="12.95" customHeight="1" thickBot="1">
      <c r="A20" s="4" t="s">
        <v>55</v>
      </c>
      <c r="B20" s="4" t="s">
        <v>56</v>
      </c>
      <c r="C20" s="100" t="s">
        <v>57</v>
      </c>
      <c r="D20" s="100" t="s">
        <v>62</v>
      </c>
      <c r="E20" s="4" t="s">
        <v>58</v>
      </c>
      <c r="F20" s="4" t="s">
        <v>59</v>
      </c>
      <c r="G20" s="100" t="s">
        <v>60</v>
      </c>
      <c r="H20" s="7" t="s">
        <v>218</v>
      </c>
      <c r="I20" s="7" t="s">
        <v>217</v>
      </c>
      <c r="J20" s="7" t="s">
        <v>234</v>
      </c>
      <c r="K20" s="7" t="s">
        <v>233</v>
      </c>
      <c r="L20" s="7" t="s">
        <v>731</v>
      </c>
      <c r="M20" s="7" t="s">
        <v>79</v>
      </c>
      <c r="N20" s="7" t="s">
        <v>75</v>
      </c>
      <c r="O20" s="7" t="s">
        <v>72</v>
      </c>
      <c r="P20" s="15" t="s">
        <v>71</v>
      </c>
      <c r="Q20" s="4" t="s">
        <v>64</v>
      </c>
      <c r="R20" s="7" t="s">
        <v>208</v>
      </c>
      <c r="S20" s="6" t="s">
        <v>210</v>
      </c>
      <c r="T20" s="7" t="s">
        <v>209</v>
      </c>
      <c r="U20" s="94"/>
      <c r="V20" s="115"/>
      <c r="Z20" s="4" t="s">
        <v>59</v>
      </c>
      <c r="AA20" s="6" t="s">
        <v>46</v>
      </c>
      <c r="AB20" s="6" t="s">
        <v>49</v>
      </c>
      <c r="AC20" s="6" t="s">
        <v>14</v>
      </c>
      <c r="AD20" s="6" t="s">
        <v>40</v>
      </c>
      <c r="AE20" s="6" t="s">
        <v>13</v>
      </c>
      <c r="AF20" s="6" t="s">
        <v>1</v>
      </c>
      <c r="AG20" s="156"/>
      <c r="AH20" s="6" t="s">
        <v>22</v>
      </c>
      <c r="AI20" s="6" t="s">
        <v>23</v>
      </c>
      <c r="AJ20" s="6" t="s">
        <v>24</v>
      </c>
      <c r="AK20" s="6" t="s">
        <v>41</v>
      </c>
      <c r="AL20" s="6" t="s">
        <v>25</v>
      </c>
      <c r="AM20" s="6" t="s">
        <v>26</v>
      </c>
      <c r="AN20" s="4" t="s">
        <v>27</v>
      </c>
      <c r="AO20" s="4" t="s">
        <v>28</v>
      </c>
      <c r="AP20" s="4" t="s">
        <v>29</v>
      </c>
      <c r="AQ20" s="4" t="s">
        <v>30</v>
      </c>
      <c r="AR20" s="4" t="s">
        <v>31</v>
      </c>
      <c r="AS20" s="4" t="s">
        <v>32</v>
      </c>
      <c r="AT20" s="4" t="s">
        <v>33</v>
      </c>
      <c r="AU20" s="4" t="s">
        <v>161</v>
      </c>
      <c r="AV20" s="186"/>
      <c r="AW20">
        <v>-42000</v>
      </c>
      <c r="AX20">
        <f t="shared" si="1"/>
        <v>0.11093236593318673</v>
      </c>
      <c r="AY20">
        <f t="shared" si="2"/>
        <v>0.11519618525022152</v>
      </c>
      <c r="AZ20">
        <f t="shared" si="3"/>
        <v>-4.2638193170347963E-3</v>
      </c>
      <c r="BA20">
        <f t="shared" si="4"/>
        <v>0.72012550474142922</v>
      </c>
      <c r="BB20">
        <f t="shared" si="5"/>
        <v>-0.98485708739154931</v>
      </c>
      <c r="BC20">
        <f t="shared" si="6"/>
        <v>-2.1693012787556776</v>
      </c>
      <c r="BD20">
        <f t="shared" si="7"/>
        <v>-1.8923359122707801</v>
      </c>
      <c r="BE20">
        <f t="shared" si="11"/>
        <v>-14.229859976030198</v>
      </c>
      <c r="BF20">
        <f t="shared" si="11"/>
        <v>-14.229859982503031</v>
      </c>
      <c r="BG20">
        <f t="shared" si="11"/>
        <v>-14.229859841726807</v>
      </c>
      <c r="BH20">
        <f t="shared" si="11"/>
        <v>-14.22986290338994</v>
      </c>
      <c r="BI20">
        <f t="shared" si="11"/>
        <v>-14.229796294229175</v>
      </c>
      <c r="BJ20">
        <f t="shared" si="11"/>
        <v>-14.231234816778128</v>
      </c>
      <c r="BK20">
        <f t="shared" si="11"/>
        <v>-14.192405647527806</v>
      </c>
      <c r="BL20">
        <f t="shared" si="9"/>
        <v>-13.735239645010116</v>
      </c>
    </row>
    <row r="21" spans="1:79" s="83" customFormat="1" ht="12.95" customHeight="1">
      <c r="A21" s="145" t="s">
        <v>733</v>
      </c>
      <c r="B21" s="146" t="s">
        <v>101</v>
      </c>
      <c r="C21" s="147">
        <v>17793.437999999998</v>
      </c>
      <c r="D21" s="131" t="s">
        <v>218</v>
      </c>
      <c r="E21" s="87">
        <f t="shared" ref="E21:E52" si="12">+(C21-C$7)/C$8</f>
        <v>-52594.059898530431</v>
      </c>
      <c r="F21" s="87">
        <f>ROUND(2*E21,0)/2-0.5</f>
        <v>-52594.5</v>
      </c>
      <c r="G21" s="25">
        <f t="shared" ref="G21:G52" si="13">+C21-(C$7+F21*C$8)</f>
        <v>0.17125818999920739</v>
      </c>
      <c r="H21" s="149">
        <f t="shared" ref="H21:H29" si="14">G21</f>
        <v>0.17125818999920739</v>
      </c>
      <c r="I21" s="149"/>
      <c r="J21" s="149"/>
      <c r="K21" s="149"/>
      <c r="L21" s="149"/>
      <c r="M21" s="149"/>
      <c r="N21" s="149"/>
      <c r="O21" s="149"/>
      <c r="P21" s="149">
        <f t="shared" ref="P21:P29" si="15">D$11+D$12*F21+D$13*F21^2</f>
        <v>0.1729789113822788</v>
      </c>
      <c r="Q21" s="88">
        <f t="shared" ref="Q21:Q52" si="16">+C21-15018.5</f>
        <v>2774.9379999999983</v>
      </c>
      <c r="R21" s="26"/>
      <c r="S21" s="26">
        <v>1</v>
      </c>
      <c r="T21" s="26"/>
      <c r="U21" s="26"/>
      <c r="V21" s="26"/>
      <c r="W21" s="26"/>
      <c r="X21" s="26"/>
      <c r="Y21" s="26"/>
      <c r="Z21">
        <f t="shared" ref="Z21:Z84" si="17">F21</f>
        <v>-52594.5</v>
      </c>
      <c r="AA21" s="26">
        <f t="shared" ref="AA21:AA84" si="18">AB$3+AB$4*Z21+AB$5*Z21^2+AH21</f>
        <v>0.16979116527808127</v>
      </c>
      <c r="AB21" s="26">
        <f t="shared" ref="AB21:AB84" si="19">IF(S21&lt;&gt;0,G21-AH21, -9999)</f>
        <v>0.17444593610340492</v>
      </c>
      <c r="AC21" s="26">
        <f t="shared" ref="AC21:AC84" si="20">+G21-P21</f>
        <v>-1.7207213830714163E-3</v>
      </c>
      <c r="AD21" s="26">
        <f>IF(S21&lt;&gt;0,G21-AA21, -9999)</f>
        <v>1.4670247211261145E-3</v>
      </c>
      <c r="AE21" s="26">
        <f t="shared" ref="AE21:AE84" si="21">+(G21-AA21)^2*S21</f>
        <v>2.1521615323951541E-6</v>
      </c>
      <c r="AF21">
        <f>IF(S21&lt;&gt;0,G21-P21, -9999)</f>
        <v>-1.7207213830714163E-3</v>
      </c>
      <c r="AG21" s="187"/>
      <c r="AH21">
        <f t="shared" ref="AH21:AH84" si="22">$AB$6*($AB$11/AI21*AJ21+$AB$12)</f>
        <v>-3.1877461041975364E-3</v>
      </c>
      <c r="AI21">
        <f t="shared" ref="AI21:AI84" si="23">1+$AB$7*COS(AL21)</f>
        <v>0.50915127788397729</v>
      </c>
      <c r="AJ21">
        <f t="shared" ref="AJ21:AJ84" si="24">SIN(AL21+RADIANS($AB$9))</f>
        <v>-0.57975036351282139</v>
      </c>
      <c r="AK21">
        <f t="shared" ref="AK21:AK84" si="25">$AB$7*SIN(AL21)</f>
        <v>7.6360524304532051E-2</v>
      </c>
      <c r="AL21">
        <f t="shared" ref="AL21:AL84" si="26">2*ATAN(AM21)</f>
        <v>2.9872613884961621</v>
      </c>
      <c r="AM21">
        <f t="shared" ref="AM21:AM84" si="27">SQRT((1+$AB$7)/(1-$AB$7))*TAN(AN21/2)</f>
        <v>12.933404855804701</v>
      </c>
      <c r="AN21" s="26">
        <f t="shared" ref="AN21:AT36" si="28">$AU21+$AB$7*SIN(AO21)</f>
        <v>-15.973086108043939</v>
      </c>
      <c r="AO21" s="26">
        <f t="shared" si="28"/>
        <v>-15.975389886816378</v>
      </c>
      <c r="AP21" s="26">
        <f t="shared" si="28"/>
        <v>-15.970584429829481</v>
      </c>
      <c r="AQ21" s="26">
        <f t="shared" si="28"/>
        <v>-15.980615322310342</v>
      </c>
      <c r="AR21" s="26">
        <f t="shared" si="28"/>
        <v>-15.959707453141574</v>
      </c>
      <c r="AS21" s="26">
        <f t="shared" si="28"/>
        <v>-16.003426062604944</v>
      </c>
      <c r="AT21" s="26">
        <f t="shared" si="28"/>
        <v>-15.912561561357281</v>
      </c>
      <c r="AU21" s="26">
        <f t="shared" ref="AU21:AU84" si="29">RADIANS($AB$9)+$AB$18*(F21-AB$15)</f>
        <v>-16.104353251518418</v>
      </c>
      <c r="AV21"/>
      <c r="AW21">
        <v>-41000</v>
      </c>
      <c r="AX21">
        <f t="shared" si="1"/>
        <v>0.10708688949633476</v>
      </c>
      <c r="AY21">
        <f t="shared" si="2"/>
        <v>0.1103513757729685</v>
      </c>
      <c r="AZ21">
        <f t="shared" si="3"/>
        <v>-3.2644862766337424E-3</v>
      </c>
      <c r="BA21">
        <f t="shared" si="4"/>
        <v>0.8064353520941101</v>
      </c>
      <c r="BB21">
        <f t="shared" si="5"/>
        <v>-0.93142355704373891</v>
      </c>
      <c r="BC21">
        <f t="shared" si="6"/>
        <v>-1.9710585591940799</v>
      </c>
      <c r="BD21">
        <f t="shared" si="7"/>
        <v>-1.5089272117409573</v>
      </c>
      <c r="BE21">
        <f t="shared" si="11"/>
        <v>-14.003975499811721</v>
      </c>
      <c r="BF21">
        <f t="shared" si="11"/>
        <v>-14.003975355933003</v>
      </c>
      <c r="BG21">
        <f t="shared" si="11"/>
        <v>-14.003973174907751</v>
      </c>
      <c r="BH21">
        <f t="shared" si="11"/>
        <v>-14.003940117581903</v>
      </c>
      <c r="BI21">
        <f t="shared" si="11"/>
        <v>-14.003440069520279</v>
      </c>
      <c r="BJ21">
        <f t="shared" si="11"/>
        <v>-13.996090732953416</v>
      </c>
      <c r="BK21">
        <f t="shared" si="11"/>
        <v>-13.914312228144921</v>
      </c>
      <c r="BL21">
        <f t="shared" si="9"/>
        <v>-13.51162233352696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83" customFormat="1" ht="12.95" customHeight="1">
      <c r="A22" s="145" t="s">
        <v>733</v>
      </c>
      <c r="B22" s="146" t="s">
        <v>101</v>
      </c>
      <c r="C22" s="147">
        <v>32797.285000000003</v>
      </c>
      <c r="D22" s="131" t="s">
        <v>218</v>
      </c>
      <c r="E22" s="87">
        <f t="shared" si="12"/>
        <v>-14036.983510694083</v>
      </c>
      <c r="F22" s="87">
        <f t="shared" ref="F22:F52" si="30">ROUND(2*E22,0)/2</f>
        <v>-14037</v>
      </c>
      <c r="G22" s="25">
        <f t="shared" si="13"/>
        <v>6.4165400035562925E-3</v>
      </c>
      <c r="H22" s="149">
        <f t="shared" si="14"/>
        <v>6.4165400035562925E-3</v>
      </c>
      <c r="I22" s="149"/>
      <c r="J22" s="149"/>
      <c r="K22" s="149"/>
      <c r="L22" s="149"/>
      <c r="M22" s="149"/>
      <c r="N22" s="149"/>
      <c r="O22" s="149"/>
      <c r="P22" s="149">
        <f t="shared" si="15"/>
        <v>1.9337161677140294E-2</v>
      </c>
      <c r="Q22" s="88">
        <f t="shared" si="16"/>
        <v>17778.785000000003</v>
      </c>
      <c r="R22" s="26"/>
      <c r="S22" s="26">
        <v>0.2</v>
      </c>
      <c r="T22" s="26"/>
      <c r="U22" s="26"/>
      <c r="V22" s="26"/>
      <c r="W22" s="26"/>
      <c r="X22" s="26"/>
      <c r="Y22" s="26"/>
      <c r="Z22">
        <f t="shared" si="17"/>
        <v>-14037</v>
      </c>
      <c r="AA22" s="26">
        <f t="shared" si="18"/>
        <v>1.4961113426987827E-2</v>
      </c>
      <c r="AB22" s="26">
        <f t="shared" si="19"/>
        <v>1.0792588253708759E-2</v>
      </c>
      <c r="AC22" s="26">
        <f t="shared" si="20"/>
        <v>-1.2920621673584001E-2</v>
      </c>
      <c r="AD22" s="26">
        <f t="shared" ref="AD22:AD85" si="31">IF(S22&lt;&gt;0,G22-AA22, -9999)</f>
        <v>-8.5445734234315344E-3</v>
      </c>
      <c r="AE22" s="26">
        <f t="shared" si="21"/>
        <v>1.4601946997682499E-5</v>
      </c>
      <c r="AF22">
        <f t="shared" ref="AF22:AF85" si="32">IF(S22&lt;&gt;0,G22-P22, -9999)</f>
        <v>-1.2920621673584001E-2</v>
      </c>
      <c r="AG22" s="187"/>
      <c r="AH22">
        <f t="shared" si="22"/>
        <v>-4.3760482501524669E-3</v>
      </c>
      <c r="AI22">
        <f t="shared" si="23"/>
        <v>0.71051229850076569</v>
      </c>
      <c r="AJ22">
        <f t="shared" si="24"/>
        <v>-0.98867634096046342</v>
      </c>
      <c r="AK22">
        <f t="shared" si="25"/>
        <v>-0.40368337636777396</v>
      </c>
      <c r="AL22">
        <f t="shared" si="26"/>
        <v>-2.1929172388478047</v>
      </c>
      <c r="AM22">
        <f t="shared" si="27"/>
        <v>-1.9476664169072428</v>
      </c>
      <c r="AN22" s="26">
        <f t="shared" si="28"/>
        <v>-7.9753287299968987</v>
      </c>
      <c r="AO22" s="26">
        <f t="shared" si="28"/>
        <v>-7.9753287522324863</v>
      </c>
      <c r="AP22" s="26">
        <f t="shared" si="28"/>
        <v>-7.9753283824504706</v>
      </c>
      <c r="AQ22" s="26">
        <f t="shared" si="28"/>
        <v>-7.9753345318495468</v>
      </c>
      <c r="AR22" s="26">
        <f t="shared" si="28"/>
        <v>-7.9752322282719819</v>
      </c>
      <c r="AS22" s="26">
        <f t="shared" si="28"/>
        <v>-7.9769231690977414</v>
      </c>
      <c r="AT22" s="26">
        <f t="shared" si="28"/>
        <v>-7.9450494480264293</v>
      </c>
      <c r="AU22" s="26">
        <f t="shared" si="29"/>
        <v>-7.4822287640066083</v>
      </c>
      <c r="AV22"/>
      <c r="AW22">
        <v>-40000</v>
      </c>
      <c r="AX22">
        <f t="shared" si="1"/>
        <v>0.10367965987230177</v>
      </c>
      <c r="AY22">
        <f t="shared" si="2"/>
        <v>0.10561165422925789</v>
      </c>
      <c r="AZ22">
        <f t="shared" si="3"/>
        <v>-1.9319943569561307E-3</v>
      </c>
      <c r="BA22">
        <f t="shared" si="4"/>
        <v>0.92843063627209954</v>
      </c>
      <c r="BB22">
        <f t="shared" si="5"/>
        <v>-0.80910076124266783</v>
      </c>
      <c r="BC22">
        <f t="shared" si="6"/>
        <v>-1.7153738653028139</v>
      </c>
      <c r="BD22">
        <f t="shared" si="7"/>
        <v>-1.1561365228225795</v>
      </c>
      <c r="BE22">
        <f t="shared" si="11"/>
        <v>-13.747516400476965</v>
      </c>
      <c r="BF22">
        <f t="shared" si="11"/>
        <v>-13.74748562671609</v>
      </c>
      <c r="BG22">
        <f t="shared" si="11"/>
        <v>-13.747322587535324</v>
      </c>
      <c r="BH22">
        <f t="shared" si="11"/>
        <v>-13.746459884016579</v>
      </c>
      <c r="BI22">
        <f t="shared" si="11"/>
        <v>-13.741924718874973</v>
      </c>
      <c r="BJ22">
        <f t="shared" si="11"/>
        <v>-13.718849448286234</v>
      </c>
      <c r="BK22">
        <f t="shared" si="11"/>
        <v>-13.616166190355276</v>
      </c>
      <c r="BL22">
        <f t="shared" si="9"/>
        <v>-13.288005022043803</v>
      </c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s="26" customFormat="1" ht="12.95" customHeight="1">
      <c r="A23" s="145" t="s">
        <v>734</v>
      </c>
      <c r="B23" s="146" t="s">
        <v>101</v>
      </c>
      <c r="C23" s="147">
        <v>32879.404999999999</v>
      </c>
      <c r="D23" s="131" t="s">
        <v>218</v>
      </c>
      <c r="E23" s="87">
        <f t="shared" si="12"/>
        <v>-13825.950492764152</v>
      </c>
      <c r="F23" s="87">
        <f t="shared" si="30"/>
        <v>-13826</v>
      </c>
      <c r="G23" s="25">
        <f t="shared" si="13"/>
        <v>1.9264920003479347E-2</v>
      </c>
      <c r="H23" s="149">
        <f t="shared" si="14"/>
        <v>1.9264920003479347E-2</v>
      </c>
      <c r="I23" s="149"/>
      <c r="J23" s="149"/>
      <c r="K23" s="149"/>
      <c r="L23" s="149"/>
      <c r="M23" s="149"/>
      <c r="N23" s="149"/>
      <c r="O23" s="149"/>
      <c r="P23" s="149">
        <f t="shared" si="15"/>
        <v>1.8926198500267243E-2</v>
      </c>
      <c r="Q23" s="88">
        <f t="shared" si="16"/>
        <v>17860.904999999999</v>
      </c>
      <c r="S23" s="26">
        <v>0.2</v>
      </c>
      <c r="Z23">
        <f t="shared" si="17"/>
        <v>-13826</v>
      </c>
      <c r="AA23" s="26">
        <f t="shared" si="18"/>
        <v>1.4727887100773522E-2</v>
      </c>
      <c r="AB23" s="26">
        <f t="shared" si="19"/>
        <v>2.3463231402973066E-2</v>
      </c>
      <c r="AC23" s="26">
        <f t="shared" si="20"/>
        <v>3.3872150321210409E-4</v>
      </c>
      <c r="AD23" s="26">
        <f t="shared" si="31"/>
        <v>4.5370329027058249E-3</v>
      </c>
      <c r="AE23" s="26">
        <f t="shared" si="21"/>
        <v>4.1169335120470492E-6</v>
      </c>
      <c r="AF23">
        <f t="shared" si="32"/>
        <v>3.3872150321210409E-4</v>
      </c>
      <c r="AG23" s="187"/>
      <c r="AH23">
        <f t="shared" si="22"/>
        <v>-4.1983113994937208E-3</v>
      </c>
      <c r="AI23">
        <f t="shared" si="23"/>
        <v>0.72573167581415565</v>
      </c>
      <c r="AJ23">
        <f t="shared" si="24"/>
        <v>-0.98240875763376123</v>
      </c>
      <c r="AK23">
        <f t="shared" si="25"/>
        <v>-0.41417421940927729</v>
      </c>
      <c r="AL23">
        <f t="shared" si="26"/>
        <v>-2.1557038633396663</v>
      </c>
      <c r="AM23">
        <f t="shared" si="27"/>
        <v>-1.8615866023760042</v>
      </c>
      <c r="AN23" s="26">
        <f t="shared" si="28"/>
        <v>-7.9303504873680515</v>
      </c>
      <c r="AO23" s="26">
        <f t="shared" si="28"/>
        <v>-7.9303504898399799</v>
      </c>
      <c r="AP23" s="26">
        <f t="shared" si="28"/>
        <v>-7.9303504246168464</v>
      </c>
      <c r="AQ23" s="26">
        <f t="shared" si="28"/>
        <v>-7.9303521455449477</v>
      </c>
      <c r="AR23" s="26">
        <f t="shared" si="28"/>
        <v>-7.9303067254729749</v>
      </c>
      <c r="AS23" s="26">
        <f t="shared" si="28"/>
        <v>-7.9314965869952205</v>
      </c>
      <c r="AT23" s="26">
        <f t="shared" si="28"/>
        <v>-7.8888402862628215</v>
      </c>
      <c r="AU23" s="26">
        <f t="shared" si="29"/>
        <v>-7.4350455112836631</v>
      </c>
      <c r="AV23"/>
      <c r="AW23">
        <v>-39000</v>
      </c>
      <c r="AX23">
        <f t="shared" si="1"/>
        <v>0.10075744025145601</v>
      </c>
      <c r="AY23">
        <f t="shared" si="2"/>
        <v>0.1009770206190897</v>
      </c>
      <c r="AZ23">
        <f t="shared" si="3"/>
        <v>-2.1958036763368408E-4</v>
      </c>
      <c r="BA23">
        <f t="shared" si="4"/>
        <v>1.1013432550857878</v>
      </c>
      <c r="BB23">
        <f t="shared" si="5"/>
        <v>-0.5585104624684083</v>
      </c>
      <c r="BC23">
        <f t="shared" si="6"/>
        <v>-1.3653425439386151</v>
      </c>
      <c r="BD23">
        <f t="shared" si="7"/>
        <v>-0.81308905559654354</v>
      </c>
      <c r="BE23">
        <f t="shared" si="11"/>
        <v>-13.447498490249853</v>
      </c>
      <c r="BF23">
        <f t="shared" si="11"/>
        <v>-13.447142023325609</v>
      </c>
      <c r="BG23">
        <f t="shared" si="11"/>
        <v>-13.446015485461455</v>
      </c>
      <c r="BH23">
        <f t="shared" si="11"/>
        <v>-13.442465337094623</v>
      </c>
      <c r="BI23">
        <f t="shared" si="11"/>
        <v>-13.431374904612152</v>
      </c>
      <c r="BJ23">
        <f t="shared" si="11"/>
        <v>-13.397617352667742</v>
      </c>
      <c r="BK23">
        <f t="shared" si="11"/>
        <v>-13.301678817031721</v>
      </c>
      <c r="BL23">
        <f t="shared" si="9"/>
        <v>-13.064387710560647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s="26" customFormat="1" ht="12.95" customHeight="1">
      <c r="A24" s="145" t="s">
        <v>734</v>
      </c>
      <c r="B24" s="146" t="s">
        <v>101</v>
      </c>
      <c r="C24" s="147">
        <v>33204.324000000001</v>
      </c>
      <c r="D24" s="131" t="s">
        <v>218</v>
      </c>
      <c r="E24" s="87">
        <f t="shared" si="12"/>
        <v>-12990.969524025972</v>
      </c>
      <c r="F24" s="87">
        <f t="shared" si="30"/>
        <v>-12991</v>
      </c>
      <c r="G24" s="25">
        <f t="shared" si="13"/>
        <v>1.1859220001497306E-2</v>
      </c>
      <c r="H24" s="149">
        <f t="shared" si="14"/>
        <v>1.1859220001497306E-2</v>
      </c>
      <c r="I24" s="149"/>
      <c r="J24" s="149"/>
      <c r="K24" s="149"/>
      <c r="L24" s="149"/>
      <c r="M24" s="149"/>
      <c r="N24" s="149"/>
      <c r="O24" s="149"/>
      <c r="P24" s="149">
        <f t="shared" si="15"/>
        <v>1.7345767453825173E-2</v>
      </c>
      <c r="Q24" s="88">
        <f t="shared" si="16"/>
        <v>18185.824000000001</v>
      </c>
      <c r="S24" s="26">
        <v>0.2</v>
      </c>
      <c r="Z24">
        <f t="shared" si="17"/>
        <v>-12991</v>
      </c>
      <c r="AA24" s="26">
        <f t="shared" si="18"/>
        <v>1.3979701512671817E-2</v>
      </c>
      <c r="AB24" s="26">
        <f t="shared" si="19"/>
        <v>1.5225285942650662E-2</v>
      </c>
      <c r="AC24" s="26">
        <f t="shared" si="20"/>
        <v>-5.4865474523278675E-3</v>
      </c>
      <c r="AD24" s="26">
        <f t="shared" si="31"/>
        <v>-2.1204815111745112E-3</v>
      </c>
      <c r="AE24" s="26">
        <f t="shared" si="21"/>
        <v>8.9928836784658779E-7</v>
      </c>
      <c r="AF24">
        <f t="shared" si="32"/>
        <v>-5.4865474523278675E-3</v>
      </c>
      <c r="AG24" s="187"/>
      <c r="AH24">
        <f t="shared" si="22"/>
        <v>-3.3660659411533563E-3</v>
      </c>
      <c r="AI24">
        <f t="shared" si="23"/>
        <v>0.79752178553900954</v>
      </c>
      <c r="AJ24">
        <f t="shared" si="24"/>
        <v>-0.93836558131554981</v>
      </c>
      <c r="AK24">
        <f t="shared" si="25"/>
        <v>-0.45361434098106374</v>
      </c>
      <c r="AL24">
        <f t="shared" si="26"/>
        <v>-1.9906244688699255</v>
      </c>
      <c r="AM24">
        <f t="shared" si="27"/>
        <v>-1.5414659657027598</v>
      </c>
      <c r="AN24" s="26">
        <f t="shared" si="28"/>
        <v>-7.7419645813407127</v>
      </c>
      <c r="AO24" s="26">
        <f t="shared" si="28"/>
        <v>-7.7419645209899084</v>
      </c>
      <c r="AP24" s="26">
        <f t="shared" si="28"/>
        <v>-7.7419634341518346</v>
      </c>
      <c r="AQ24" s="26">
        <f t="shared" si="28"/>
        <v>-7.7419438634343782</v>
      </c>
      <c r="AR24" s="26">
        <f t="shared" si="28"/>
        <v>-7.7415920338391881</v>
      </c>
      <c r="AS24" s="26">
        <f t="shared" si="28"/>
        <v>-7.7354443213897834</v>
      </c>
      <c r="AT24" s="26">
        <f t="shared" si="28"/>
        <v>-7.6567197266591158</v>
      </c>
      <c r="AU24" s="26">
        <f t="shared" si="29"/>
        <v>-7.2483250561952275</v>
      </c>
      <c r="AV24"/>
      <c r="AW24">
        <v>-38000</v>
      </c>
      <c r="AX24">
        <f t="shared" si="1"/>
        <v>9.82933536764838E-2</v>
      </c>
      <c r="AY24">
        <f t="shared" si="2"/>
        <v>9.6447474942463918E-2</v>
      </c>
      <c r="AZ24">
        <f t="shared" si="3"/>
        <v>1.8458787340198781E-3</v>
      </c>
      <c r="BA24">
        <f t="shared" si="4"/>
        <v>1.3232024637051729</v>
      </c>
      <c r="BB24">
        <f t="shared" si="5"/>
        <v>-8.9508670689488173E-2</v>
      </c>
      <c r="BC24">
        <f t="shared" si="6"/>
        <v>-0.86238216716379401</v>
      </c>
      <c r="BD24">
        <f t="shared" si="7"/>
        <v>-0.46006342014002</v>
      </c>
      <c r="BE24">
        <f t="shared" si="11"/>
        <v>-13.08776412742454</v>
      </c>
      <c r="BF24">
        <f t="shared" si="11"/>
        <v>-13.086758282430125</v>
      </c>
      <c r="BG24">
        <f t="shared" si="11"/>
        <v>-13.084426069760298</v>
      </c>
      <c r="BH24">
        <f t="shared" si="11"/>
        <v>-13.079030331421952</v>
      </c>
      <c r="BI24">
        <f t="shared" si="11"/>
        <v>-13.066609028536703</v>
      </c>
      <c r="BJ24">
        <f t="shared" si="11"/>
        <v>-13.038327099484979</v>
      </c>
      <c r="BK24">
        <f t="shared" si="11"/>
        <v>-12.975375135246054</v>
      </c>
      <c r="BL24">
        <f t="shared" si="9"/>
        <v>-12.84077039907749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s="26" customFormat="1" ht="12.95" customHeight="1">
      <c r="A25" s="145" t="s">
        <v>734</v>
      </c>
      <c r="B25" s="146" t="s">
        <v>101</v>
      </c>
      <c r="C25" s="147">
        <v>33798.529000000002</v>
      </c>
      <c r="D25" s="131" t="s">
        <v>218</v>
      </c>
      <c r="E25" s="87">
        <f t="shared" si="12"/>
        <v>-11463.973975815279</v>
      </c>
      <c r="F25" s="87">
        <f t="shared" si="30"/>
        <v>-11464</v>
      </c>
      <c r="G25" s="25">
        <f t="shared" si="13"/>
        <v>1.012688000628259E-2</v>
      </c>
      <c r="H25" s="149">
        <f t="shared" si="14"/>
        <v>1.012688000628259E-2</v>
      </c>
      <c r="I25" s="149"/>
      <c r="J25" s="149"/>
      <c r="K25" s="149"/>
      <c r="L25" s="149"/>
      <c r="M25" s="149"/>
      <c r="N25" s="149"/>
      <c r="O25" s="149"/>
      <c r="P25" s="149">
        <f t="shared" si="15"/>
        <v>1.4645080220425204E-2</v>
      </c>
      <c r="Q25" s="88">
        <f t="shared" si="16"/>
        <v>18780.029000000002</v>
      </c>
      <c r="S25" s="26">
        <v>0.2</v>
      </c>
      <c r="Z25">
        <f t="shared" si="17"/>
        <v>-11464</v>
      </c>
      <c r="AA25" s="26">
        <f t="shared" si="18"/>
        <v>1.3414833999033624E-2</v>
      </c>
      <c r="AB25" s="26">
        <f t="shared" si="19"/>
        <v>1.135712622767417E-2</v>
      </c>
      <c r="AC25" s="26">
        <f t="shared" si="20"/>
        <v>-4.5182002141426134E-3</v>
      </c>
      <c r="AD25" s="26">
        <f t="shared" si="31"/>
        <v>-3.2879539927510339E-3</v>
      </c>
      <c r="AE25" s="26">
        <f t="shared" si="21"/>
        <v>2.1621282916894931E-6</v>
      </c>
      <c r="AF25">
        <f t="shared" si="32"/>
        <v>-4.5182002141426134E-3</v>
      </c>
      <c r="AG25" s="187"/>
      <c r="AH25">
        <f t="shared" si="22"/>
        <v>-1.2302462213915804E-3</v>
      </c>
      <c r="AI25">
        <f t="shared" si="23"/>
        <v>0.99709512622641094</v>
      </c>
      <c r="AJ25">
        <f t="shared" si="24"/>
        <v>-0.72006122169420439</v>
      </c>
      <c r="AK25">
        <f t="shared" si="25"/>
        <v>-0.49674436019280088</v>
      </c>
      <c r="AL25">
        <f t="shared" si="26"/>
        <v>-1.5766440845035832</v>
      </c>
      <c r="AM25">
        <f t="shared" si="27"/>
        <v>-1.005864922745501</v>
      </c>
      <c r="AN25" s="26">
        <f t="shared" si="28"/>
        <v>-7.3392109072375629</v>
      </c>
      <c r="AO25" s="26">
        <f t="shared" si="28"/>
        <v>-7.3391005516639343</v>
      </c>
      <c r="AP25" s="26">
        <f t="shared" si="28"/>
        <v>-7.3386495946163963</v>
      </c>
      <c r="AQ25" s="26">
        <f t="shared" si="28"/>
        <v>-7.3368105220508975</v>
      </c>
      <c r="AR25" s="26">
        <f t="shared" si="28"/>
        <v>-7.3293712078965187</v>
      </c>
      <c r="AS25" s="26">
        <f t="shared" si="28"/>
        <v>-7.3002027195962649</v>
      </c>
      <c r="AT25" s="26">
        <f t="shared" si="28"/>
        <v>-7.1969765820480234</v>
      </c>
      <c r="AU25" s="26">
        <f t="shared" si="29"/>
        <v>-6.9068614215604462</v>
      </c>
      <c r="AV25"/>
      <c r="AW25">
        <v>-37000</v>
      </c>
      <c r="AX25">
        <f t="shared" si="1"/>
        <v>9.5968437135273157E-2</v>
      </c>
      <c r="AY25">
        <f t="shared" si="2"/>
        <v>9.2023017199380552E-2</v>
      </c>
      <c r="AZ25">
        <f t="shared" si="3"/>
        <v>3.9454199358926034E-3</v>
      </c>
      <c r="BA25">
        <f t="shared" si="4"/>
        <v>1.4893524312704614</v>
      </c>
      <c r="BB25">
        <f t="shared" si="5"/>
        <v>0.56458114928816272</v>
      </c>
      <c r="BC25">
        <f t="shared" si="6"/>
        <v>-0.17282784267402707</v>
      </c>
      <c r="BD25">
        <f t="shared" si="7"/>
        <v>-8.6629660548348267E-2</v>
      </c>
      <c r="BE25">
        <f t="shared" si="11"/>
        <v>-12.666750648429803</v>
      </c>
      <c r="BF25">
        <f t="shared" si="11"/>
        <v>-12.666380783316869</v>
      </c>
      <c r="BG25">
        <f t="shared" si="11"/>
        <v>-12.665632506519545</v>
      </c>
      <c r="BH25">
        <f t="shared" si="11"/>
        <v>-12.664118832353193</v>
      </c>
      <c r="BI25">
        <f t="shared" si="11"/>
        <v>-12.661057534284105</v>
      </c>
      <c r="BJ25">
        <f t="shared" si="11"/>
        <v>-12.654868966007957</v>
      </c>
      <c r="BK25">
        <f t="shared" si="11"/>
        <v>-12.642368584959822</v>
      </c>
      <c r="BL25">
        <f t="shared" si="9"/>
        <v>-12.617153087594334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s="26" customFormat="1" ht="12.95" customHeight="1">
      <c r="A26" s="145" t="s">
        <v>734</v>
      </c>
      <c r="B26" s="146" t="str">
        <f>IF(X26=INT(X26),"I","II")</f>
        <v>I</v>
      </c>
      <c r="C26" s="147">
        <v>34705.213000000003</v>
      </c>
      <c r="D26" s="131" t="s">
        <v>218</v>
      </c>
      <c r="E26" s="87">
        <f t="shared" si="12"/>
        <v>-9133.9659287038248</v>
      </c>
      <c r="F26" s="87">
        <f t="shared" si="30"/>
        <v>-9134</v>
      </c>
      <c r="G26" s="25">
        <f t="shared" si="13"/>
        <v>1.3258280006994028E-2</v>
      </c>
      <c r="H26" s="149">
        <f t="shared" si="14"/>
        <v>1.3258280006994028E-2</v>
      </c>
      <c r="I26" s="149"/>
      <c r="J26" s="149"/>
      <c r="K26" s="149"/>
      <c r="L26" s="149"/>
      <c r="M26" s="149"/>
      <c r="N26" s="149"/>
      <c r="O26" s="149"/>
      <c r="P26" s="149">
        <f t="shared" si="15"/>
        <v>1.0996391410110433E-2</v>
      </c>
      <c r="Q26" s="88">
        <f t="shared" si="16"/>
        <v>19686.713000000003</v>
      </c>
      <c r="S26" s="26">
        <v>0.2</v>
      </c>
      <c r="Z26">
        <f t="shared" si="17"/>
        <v>-9134</v>
      </c>
      <c r="AA26" s="26">
        <f t="shared" si="18"/>
        <v>1.4486065574750122E-2</v>
      </c>
      <c r="AB26" s="26">
        <f t="shared" si="19"/>
        <v>9.7686058423543387E-3</v>
      </c>
      <c r="AC26" s="26">
        <f t="shared" si="20"/>
        <v>2.2618885968835947E-3</v>
      </c>
      <c r="AD26" s="26">
        <f t="shared" si="31"/>
        <v>-1.2277855677560942E-3</v>
      </c>
      <c r="AE26" s="26">
        <f t="shared" si="21"/>
        <v>3.0149148007803096E-7</v>
      </c>
      <c r="AF26">
        <f t="shared" si="32"/>
        <v>2.2618885968835947E-3</v>
      </c>
      <c r="AG26" s="187"/>
      <c r="AH26">
        <f t="shared" si="22"/>
        <v>3.4896741646396894E-3</v>
      </c>
      <c r="AI26">
        <f t="shared" si="23"/>
        <v>1.4673183046453782</v>
      </c>
      <c r="AJ26">
        <f t="shared" si="24"/>
        <v>0.41394266728255841</v>
      </c>
      <c r="AK26">
        <f t="shared" si="25"/>
        <v>-0.16845474115727688</v>
      </c>
      <c r="AL26">
        <f t="shared" si="26"/>
        <v>-0.34597256412863719</v>
      </c>
      <c r="AM26">
        <f t="shared" si="27"/>
        <v>-0.17473268409314996</v>
      </c>
      <c r="AN26" s="26">
        <f t="shared" si="28"/>
        <v>-6.4851336273043074</v>
      </c>
      <c r="AO26" s="26">
        <f t="shared" si="28"/>
        <v>-6.4844404397383819</v>
      </c>
      <c r="AP26" s="26">
        <f t="shared" si="28"/>
        <v>-6.4830164635286103</v>
      </c>
      <c r="AQ26" s="26">
        <f t="shared" si="28"/>
        <v>-6.4800925537289258</v>
      </c>
      <c r="AR26" s="26">
        <f t="shared" si="28"/>
        <v>-6.4740940802685385</v>
      </c>
      <c r="AS26" s="26">
        <f t="shared" si="28"/>
        <v>-6.4618095434896077</v>
      </c>
      <c r="AT26" s="26">
        <f t="shared" si="28"/>
        <v>-6.4367341656598107</v>
      </c>
      <c r="AU26" s="26">
        <f t="shared" si="29"/>
        <v>-6.3858330858046912</v>
      </c>
      <c r="AV26"/>
      <c r="AW26">
        <v>-36000</v>
      </c>
      <c r="AX26">
        <f t="shared" si="1"/>
        <v>9.3095048358005E-2</v>
      </c>
      <c r="AY26">
        <f t="shared" si="2"/>
        <v>8.7703647389839628E-2</v>
      </c>
      <c r="AZ26">
        <f t="shared" si="3"/>
        <v>5.3914009681653684E-3</v>
      </c>
      <c r="BA26">
        <f t="shared" si="4"/>
        <v>1.4183217345356796</v>
      </c>
      <c r="BB26">
        <f t="shared" si="5"/>
        <v>0.97402205839140754</v>
      </c>
      <c r="BC26">
        <f t="shared" si="6"/>
        <v>0.5696080981013476</v>
      </c>
      <c r="BD26">
        <f t="shared" si="7"/>
        <v>0.2927628447995908</v>
      </c>
      <c r="BE26">
        <f t="shared" si="11"/>
        <v>-12.230059719889814</v>
      </c>
      <c r="BF26">
        <f t="shared" si="11"/>
        <v>-12.231031605186114</v>
      </c>
      <c r="BG26">
        <f t="shared" si="11"/>
        <v>-12.233102742087679</v>
      </c>
      <c r="BH26">
        <f t="shared" si="11"/>
        <v>-12.237511504427399</v>
      </c>
      <c r="BI26">
        <f t="shared" si="11"/>
        <v>-12.246874383887818</v>
      </c>
      <c r="BJ26">
        <f t="shared" si="11"/>
        <v>-12.266663739918867</v>
      </c>
      <c r="BK26">
        <f t="shared" si="11"/>
        <v>-12.308106386708827</v>
      </c>
      <c r="BL26">
        <f t="shared" si="9"/>
        <v>-12.393535776111177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s="26" customFormat="1" ht="12.95" customHeight="1">
      <c r="A27" s="145" t="s">
        <v>734</v>
      </c>
      <c r="B27" s="146" t="str">
        <f>IF(X27=INT(X27),"I","II")</f>
        <v>I</v>
      </c>
      <c r="C27" s="147">
        <v>34983.442000000003</v>
      </c>
      <c r="D27" s="131" t="s">
        <v>218</v>
      </c>
      <c r="E27" s="87">
        <f t="shared" si="12"/>
        <v>-8418.969514363469</v>
      </c>
      <c r="F27" s="87">
        <f t="shared" si="30"/>
        <v>-8419</v>
      </c>
      <c r="G27" s="25">
        <f t="shared" si="13"/>
        <v>1.1862980005389545E-2</v>
      </c>
      <c r="H27" s="149">
        <f t="shared" si="14"/>
        <v>1.1862980005389545E-2</v>
      </c>
      <c r="I27" s="149"/>
      <c r="J27" s="149"/>
      <c r="K27" s="149"/>
      <c r="L27" s="149"/>
      <c r="M27" s="149"/>
      <c r="N27" s="149"/>
      <c r="O27" s="149"/>
      <c r="P27" s="149">
        <f t="shared" si="15"/>
        <v>9.991126804066372E-3</v>
      </c>
      <c r="Q27" s="88">
        <f t="shared" si="16"/>
        <v>19964.942000000003</v>
      </c>
      <c r="S27" s="26">
        <v>0.2</v>
      </c>
      <c r="Y27" s="90"/>
      <c r="Z27">
        <f t="shared" si="17"/>
        <v>-8419</v>
      </c>
      <c r="AA27" s="26">
        <f t="shared" si="18"/>
        <v>1.4756760015132759E-2</v>
      </c>
      <c r="AB27" s="26">
        <f t="shared" si="19"/>
        <v>7.0973467943231585E-3</v>
      </c>
      <c r="AC27" s="26">
        <f t="shared" si="20"/>
        <v>1.8718532013231731E-3</v>
      </c>
      <c r="AD27" s="26">
        <f t="shared" si="31"/>
        <v>-2.8937800097432135E-3</v>
      </c>
      <c r="AE27" s="26">
        <f t="shared" si="21"/>
        <v>1.6747925489578866E-6</v>
      </c>
      <c r="AF27">
        <f t="shared" si="32"/>
        <v>1.8718532013231731E-3</v>
      </c>
      <c r="AG27" s="187"/>
      <c r="AH27">
        <f t="shared" si="22"/>
        <v>4.7656332110663866E-3</v>
      </c>
      <c r="AI27">
        <f t="shared" si="23"/>
        <v>1.487373575384334</v>
      </c>
      <c r="AJ27">
        <f t="shared" si="24"/>
        <v>0.82340519583659255</v>
      </c>
      <c r="AK27">
        <f t="shared" si="25"/>
        <v>9.6074948306447083E-2</v>
      </c>
      <c r="AL27">
        <f t="shared" si="26"/>
        <v>0.19463244337887864</v>
      </c>
      <c r="AM27">
        <f t="shared" si="27"/>
        <v>9.7624599305066978E-2</v>
      </c>
      <c r="AN27" s="26">
        <f t="shared" si="28"/>
        <v>-6.170090769842691</v>
      </c>
      <c r="AO27" s="26">
        <f t="shared" si="28"/>
        <v>-6.17050490191252</v>
      </c>
      <c r="AP27" s="26">
        <f t="shared" si="28"/>
        <v>-6.1713438611762843</v>
      </c>
      <c r="AQ27" s="26">
        <f t="shared" si="28"/>
        <v>-6.173043204543089</v>
      </c>
      <c r="AR27" s="26">
        <f t="shared" si="28"/>
        <v>-6.1764843150307005</v>
      </c>
      <c r="AS27" s="26">
        <f t="shared" si="28"/>
        <v>-6.1834486036156528</v>
      </c>
      <c r="AT27" s="26">
        <f t="shared" si="28"/>
        <v>-6.1975287939885471</v>
      </c>
      <c r="AU27" s="26">
        <f t="shared" si="29"/>
        <v>-6.2259467080942343</v>
      </c>
      <c r="AV27"/>
      <c r="AW27">
        <v>-35000</v>
      </c>
      <c r="AX27">
        <f t="shared" si="1"/>
        <v>8.9320923497853047E-2</v>
      </c>
      <c r="AY27">
        <f t="shared" si="2"/>
        <v>8.3489365513841118E-2</v>
      </c>
      <c r="AZ27">
        <f t="shared" si="3"/>
        <v>5.8315579840119329E-3</v>
      </c>
      <c r="BA27">
        <f t="shared" si="4"/>
        <v>1.1984592887776957</v>
      </c>
      <c r="BB27">
        <f t="shared" si="5"/>
        <v>0.93527259328261381</v>
      </c>
      <c r="BC27">
        <f t="shared" si="6"/>
        <v>1.1598106349366166</v>
      </c>
      <c r="BD27">
        <f t="shared" si="7"/>
        <v>0.65503313255424456</v>
      </c>
      <c r="BE27">
        <f t="shared" si="11"/>
        <v>-11.840389581442929</v>
      </c>
      <c r="BF27">
        <f t="shared" si="11"/>
        <v>-11.841062735560026</v>
      </c>
      <c r="BG27">
        <f t="shared" si="11"/>
        <v>-11.842872213167539</v>
      </c>
      <c r="BH27">
        <f t="shared" si="11"/>
        <v>-11.847721936876676</v>
      </c>
      <c r="BI27">
        <f t="shared" si="11"/>
        <v>-11.860620046623666</v>
      </c>
      <c r="BJ27">
        <f t="shared" si="11"/>
        <v>-11.894258086533938</v>
      </c>
      <c r="BK27">
        <f t="shared" si="11"/>
        <v>-11.978098288124361</v>
      </c>
      <c r="BL27">
        <f t="shared" si="9"/>
        <v>-12.169918464628021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s="26" customFormat="1" ht="12.95" customHeight="1">
      <c r="A28" s="28" t="s">
        <v>735</v>
      </c>
      <c r="B28" s="146" t="str">
        <f>IF(X28=INT(X28),"I","II")</f>
        <v>I</v>
      </c>
      <c r="C28" s="147">
        <v>37854.464</v>
      </c>
      <c r="D28" s="23" t="s">
        <v>217</v>
      </c>
      <c r="E28" s="83">
        <f t="shared" si="12"/>
        <v>-1040.980751537606</v>
      </c>
      <c r="F28" s="83">
        <f t="shared" si="30"/>
        <v>-1041</v>
      </c>
      <c r="G28" s="25">
        <f t="shared" si="13"/>
        <v>7.4902199994539842E-3</v>
      </c>
      <c r="H28" s="149">
        <f t="shared" si="14"/>
        <v>7.4902199994539842E-3</v>
      </c>
      <c r="I28" s="149"/>
      <c r="J28" s="149"/>
      <c r="K28" s="149"/>
      <c r="L28" s="149"/>
      <c r="M28" s="149"/>
      <c r="N28" s="149"/>
      <c r="O28" s="149"/>
      <c r="P28" s="149">
        <f t="shared" si="15"/>
        <v>2.75532918895862E-3</v>
      </c>
      <c r="Q28" s="29">
        <f t="shared" si="16"/>
        <v>22835.964</v>
      </c>
      <c r="R28" s="83"/>
      <c r="S28" s="26">
        <v>0.2</v>
      </c>
      <c r="T28" s="83"/>
      <c r="Y28" s="93"/>
      <c r="Z28">
        <f t="shared" si="17"/>
        <v>-1041</v>
      </c>
      <c r="AA28" s="26">
        <f t="shared" si="18"/>
        <v>3.7393345776918869E-3</v>
      </c>
      <c r="AB28" s="26">
        <f t="shared" si="19"/>
        <v>6.5062146107207177E-3</v>
      </c>
      <c r="AC28" s="26">
        <f t="shared" si="20"/>
        <v>4.7348908104953638E-3</v>
      </c>
      <c r="AD28" s="26">
        <f t="shared" si="31"/>
        <v>3.7508854217620973E-3</v>
      </c>
      <c r="AE28" s="26">
        <f t="shared" si="21"/>
        <v>2.8138282894374854E-6</v>
      </c>
      <c r="AF28">
        <f t="shared" si="32"/>
        <v>4.7348908104953638E-3</v>
      </c>
      <c r="AG28" s="187"/>
      <c r="AH28">
        <f t="shared" si="22"/>
        <v>9.8400538873326675E-4</v>
      </c>
      <c r="AI28">
        <f t="shared" si="23"/>
        <v>0.59641795009722776</v>
      </c>
      <c r="AJ28">
        <f t="shared" si="24"/>
        <v>-0.14971764805576804</v>
      </c>
      <c r="AK28">
        <f t="shared" si="25"/>
        <v>0.28962894653551441</v>
      </c>
      <c r="AL28">
        <f t="shared" si="26"/>
        <v>2.5191218069794465</v>
      </c>
      <c r="AM28">
        <f t="shared" si="27"/>
        <v>3.1085805282531704</v>
      </c>
      <c r="AN28" s="26">
        <f t="shared" si="28"/>
        <v>-4.1546068578665283</v>
      </c>
      <c r="AO28" s="26">
        <f t="shared" si="28"/>
        <v>-4.1547237803465906</v>
      </c>
      <c r="AP28" s="26">
        <f t="shared" si="28"/>
        <v>-4.1542791719507264</v>
      </c>
      <c r="AQ28" s="26">
        <f t="shared" si="28"/>
        <v>-4.155971528435531</v>
      </c>
      <c r="AR28" s="26">
        <f t="shared" si="28"/>
        <v>-4.1495540489226643</v>
      </c>
      <c r="AS28" s="26">
        <f t="shared" si="28"/>
        <v>-4.1742513211213472</v>
      </c>
      <c r="AT28" s="26">
        <f t="shared" si="28"/>
        <v>-4.0839518302118947</v>
      </c>
      <c r="AU28" s="26">
        <f t="shared" si="29"/>
        <v>-4.5760981839715047</v>
      </c>
      <c r="AV28"/>
      <c r="AW28">
        <v>-34000</v>
      </c>
      <c r="AX28">
        <f t="shared" si="1"/>
        <v>8.4908479705263232E-2</v>
      </c>
      <c r="AY28">
        <f t="shared" si="2"/>
        <v>7.9380171571385022E-2</v>
      </c>
      <c r="AZ28">
        <f t="shared" si="3"/>
        <v>5.5283081338782097E-3</v>
      </c>
      <c r="BA28">
        <f t="shared" si="4"/>
        <v>0.99982831202411637</v>
      </c>
      <c r="BB28">
        <f t="shared" si="5"/>
        <v>0.715749788754385</v>
      </c>
      <c r="BC28">
        <f t="shared" si="6"/>
        <v>1.5711419473142705</v>
      </c>
      <c r="BD28">
        <f t="shared" si="7"/>
        <v>1.0003456802599104</v>
      </c>
      <c r="BE28">
        <f t="shared" si="11"/>
        <v>-11.515127635415091</v>
      </c>
      <c r="BF28">
        <f t="shared" si="11"/>
        <v>-11.515242526594122</v>
      </c>
      <c r="BG28">
        <f t="shared" si="11"/>
        <v>-11.515708080282726</v>
      </c>
      <c r="BH28">
        <f t="shared" si="11"/>
        <v>-11.517590703306036</v>
      </c>
      <c r="BI28">
        <f t="shared" si="11"/>
        <v>-11.525141772320335</v>
      </c>
      <c r="BJ28">
        <f t="shared" si="11"/>
        <v>-11.554500914396888</v>
      </c>
      <c r="BK28">
        <f t="shared" si="11"/>
        <v>-11.657642196812869</v>
      </c>
      <c r="BL28">
        <f t="shared" si="9"/>
        <v>-11.946301153144864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s="26" customFormat="1" ht="12.95" customHeight="1">
      <c r="A29" s="132" t="s">
        <v>61</v>
      </c>
      <c r="B29" s="22"/>
      <c r="C29" s="23">
        <v>38259.544399999999</v>
      </c>
      <c r="D29" s="23" t="s">
        <v>63</v>
      </c>
      <c r="E29" s="26">
        <f t="shared" si="12"/>
        <v>0</v>
      </c>
      <c r="F29" s="26">
        <f t="shared" si="30"/>
        <v>0</v>
      </c>
      <c r="G29" s="25">
        <f t="shared" si="13"/>
        <v>0</v>
      </c>
      <c r="H29" s="149">
        <f t="shared" si="14"/>
        <v>0</v>
      </c>
      <c r="I29" s="149"/>
      <c r="J29" s="149"/>
      <c r="K29" s="149"/>
      <c r="L29" s="149"/>
      <c r="M29" s="149"/>
      <c r="N29" s="149"/>
      <c r="O29" s="149"/>
      <c r="P29" s="149">
        <f t="shared" si="15"/>
        <v>2.1948979856164039E-3</v>
      </c>
      <c r="Q29" s="29">
        <f t="shared" si="16"/>
        <v>23241.044399999999</v>
      </c>
      <c r="S29" s="26">
        <v>0.2</v>
      </c>
      <c r="Y29" s="93"/>
      <c r="Z29">
        <f t="shared" si="17"/>
        <v>0</v>
      </c>
      <c r="AA29" s="26">
        <f t="shared" si="18"/>
        <v>2.1380834729415148E-3</v>
      </c>
      <c r="AB29" s="26">
        <f t="shared" si="19"/>
        <v>5.681451267488898E-5</v>
      </c>
      <c r="AC29" s="26">
        <f t="shared" si="20"/>
        <v>-2.1948979856164039E-3</v>
      </c>
      <c r="AD29" s="26">
        <f t="shared" si="31"/>
        <v>-2.1380834729415148E-3</v>
      </c>
      <c r="AE29" s="26">
        <f t="shared" si="21"/>
        <v>9.1428018745312991E-7</v>
      </c>
      <c r="AF29">
        <f t="shared" si="32"/>
        <v>-2.1948979856164039E-3</v>
      </c>
      <c r="AG29" s="187"/>
      <c r="AH29">
        <f t="shared" si="22"/>
        <v>-5.681451267488898E-5</v>
      </c>
      <c r="AI29">
        <f t="shared" si="23"/>
        <v>0.56469609540875809</v>
      </c>
      <c r="AJ29">
        <f t="shared" si="24"/>
        <v>-0.2668107123773617</v>
      </c>
      <c r="AK29">
        <f t="shared" si="25"/>
        <v>0.23931967809316171</v>
      </c>
      <c r="AL29">
        <f t="shared" si="26"/>
        <v>2.6389213677283485</v>
      </c>
      <c r="AM29">
        <f t="shared" si="27"/>
        <v>3.8946097777401278</v>
      </c>
      <c r="AN29" s="26">
        <f t="shared" si="28"/>
        <v>-3.975315110866434</v>
      </c>
      <c r="AO29" s="26">
        <f t="shared" si="28"/>
        <v>-3.9758619978093366</v>
      </c>
      <c r="AP29" s="26">
        <f t="shared" si="28"/>
        <v>-3.9742245114637487</v>
      </c>
      <c r="AQ29" s="26">
        <f t="shared" si="28"/>
        <v>-3.9791363303934308</v>
      </c>
      <c r="AR29" s="26">
        <f t="shared" si="28"/>
        <v>-3.9644813675395318</v>
      </c>
      <c r="AS29" s="26">
        <f t="shared" si="28"/>
        <v>-4.0089388978364173</v>
      </c>
      <c r="AT29" s="26">
        <f t="shared" si="28"/>
        <v>-3.8800105844175317</v>
      </c>
      <c r="AU29" s="26">
        <f t="shared" si="29"/>
        <v>-4.3433125627175393</v>
      </c>
      <c r="AV29"/>
      <c r="AW29">
        <v>-33000</v>
      </c>
      <c r="AX29">
        <f t="shared" si="1"/>
        <v>8.0194825560884128E-2</v>
      </c>
      <c r="AY29">
        <f t="shared" si="2"/>
        <v>7.5376065562471339E-2</v>
      </c>
      <c r="AZ29">
        <f t="shared" si="3"/>
        <v>4.8187599984127949E-3</v>
      </c>
      <c r="BA29">
        <f t="shared" si="4"/>
        <v>0.85653025577370578</v>
      </c>
      <c r="BB29">
        <f t="shared" si="5"/>
        <v>0.48385450653909801</v>
      </c>
      <c r="BC29">
        <f t="shared" si="6"/>
        <v>1.863785331015605</v>
      </c>
      <c r="BD29">
        <f t="shared" si="7"/>
        <v>1.3461828781928522</v>
      </c>
      <c r="BE29">
        <f t="shared" si="11"/>
        <v>-11.240791976763992</v>
      </c>
      <c r="BF29">
        <f t="shared" si="11"/>
        <v>-11.240795118402518</v>
      </c>
      <c r="BG29">
        <f t="shared" si="11"/>
        <v>-11.24082116777284</v>
      </c>
      <c r="BH29">
        <f t="shared" si="11"/>
        <v>-11.241037055713541</v>
      </c>
      <c r="BI29">
        <f t="shared" si="11"/>
        <v>-11.242819149692023</v>
      </c>
      <c r="BJ29">
        <f t="shared" si="11"/>
        <v>-11.257075761040376</v>
      </c>
      <c r="BK29">
        <f t="shared" si="11"/>
        <v>-11.351560362164836</v>
      </c>
      <c r="BL29">
        <f t="shared" si="9"/>
        <v>-11.722683841661707</v>
      </c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s="26" customFormat="1" ht="12.95" customHeight="1">
      <c r="A30" s="28" t="s">
        <v>732</v>
      </c>
      <c r="B30" s="146" t="s">
        <v>97</v>
      </c>
      <c r="C30" s="147">
        <v>38260.521200000003</v>
      </c>
      <c r="D30" s="102" t="s">
        <v>217</v>
      </c>
      <c r="E30" s="26">
        <f t="shared" si="12"/>
        <v>2.5101930335461926</v>
      </c>
      <c r="F30" s="26">
        <f t="shared" si="30"/>
        <v>2.5</v>
      </c>
      <c r="G30" s="25">
        <f t="shared" si="13"/>
        <v>3.9664500072831288E-3</v>
      </c>
      <c r="H30" s="149"/>
      <c r="I30" s="149"/>
      <c r="J30" s="149">
        <f t="shared" ref="J30:J54" si="33">G30</f>
        <v>3.9664500072831288E-3</v>
      </c>
      <c r="K30" s="149"/>
      <c r="L30" s="149"/>
      <c r="M30" s="149"/>
      <c r="N30" s="149"/>
      <c r="O30" s="149"/>
      <c r="P30" s="149">
        <f t="shared" ref="P30:P61" si="34">D$11+D$12*F30+D$13*F30^2</f>
        <v>2.1936891634280896E-3</v>
      </c>
      <c r="Q30" s="29">
        <f t="shared" si="16"/>
        <v>23242.021200000003</v>
      </c>
      <c r="R30" s="26">
        <f t="shared" ref="R30:R61" si="35">+(P30-G30)^2</f>
        <v>3.1426810095056308E-6</v>
      </c>
      <c r="S30" s="26">
        <v>1</v>
      </c>
      <c r="T30" s="26">
        <f t="shared" ref="T30:T61" si="36">S30*R30</f>
        <v>3.1426810095056308E-6</v>
      </c>
      <c r="Y30" s="92"/>
      <c r="Z30">
        <f t="shared" si="17"/>
        <v>2.5</v>
      </c>
      <c r="AA30" s="26">
        <f t="shared" si="18"/>
        <v>2.1344282211757152E-3</v>
      </c>
      <c r="AB30" s="26">
        <f t="shared" si="19"/>
        <v>4.0257109495355032E-3</v>
      </c>
      <c r="AC30" s="26">
        <f t="shared" si="20"/>
        <v>1.7727608438550392E-3</v>
      </c>
      <c r="AD30" s="26">
        <f t="shared" si="31"/>
        <v>1.8320217861074136E-3</v>
      </c>
      <c r="AE30" s="26">
        <f t="shared" si="21"/>
        <v>3.3563038247721979E-6</v>
      </c>
      <c r="AF30">
        <f t="shared" si="32"/>
        <v>1.7727608438550392E-3</v>
      </c>
      <c r="AG30" s="187"/>
      <c r="AH30">
        <f t="shared" si="22"/>
        <v>-5.9260942252374566E-5</v>
      </c>
      <c r="AI30">
        <f t="shared" si="23"/>
        <v>0.56463078780062292</v>
      </c>
      <c r="AJ30">
        <f t="shared" si="24"/>
        <v>-0.2670737638284274</v>
      </c>
      <c r="AK30">
        <f t="shared" si="25"/>
        <v>0.2392008502156491</v>
      </c>
      <c r="AL30">
        <f t="shared" si="26"/>
        <v>2.6391943240755316</v>
      </c>
      <c r="AM30">
        <f t="shared" si="27"/>
        <v>3.8968175283450623</v>
      </c>
      <c r="AN30" s="26">
        <f t="shared" si="28"/>
        <v>-3.9748955748625372</v>
      </c>
      <c r="AO30" s="26">
        <f t="shared" si="28"/>
        <v>-3.9754440051195008</v>
      </c>
      <c r="AP30" s="26">
        <f t="shared" si="28"/>
        <v>-3.9738026565252809</v>
      </c>
      <c r="AQ30" s="26">
        <f t="shared" si="28"/>
        <v>-3.9787237931713455</v>
      </c>
      <c r="AR30" s="26">
        <f t="shared" si="28"/>
        <v>-3.9640478197668796</v>
      </c>
      <c r="AS30" s="26">
        <f t="shared" si="28"/>
        <v>-4.0085484324650231</v>
      </c>
      <c r="AT30" s="26">
        <f t="shared" si="28"/>
        <v>-3.879551797260437</v>
      </c>
      <c r="AU30" s="26">
        <f t="shared" si="29"/>
        <v>-4.3427535194388316</v>
      </c>
      <c r="AV30"/>
      <c r="AW30">
        <v>-32000</v>
      </c>
      <c r="AX30">
        <f t="shared" si="1"/>
        <v>7.5383645278229744E-2</v>
      </c>
      <c r="AY30">
        <f t="shared" si="2"/>
        <v>7.147704748710007E-2</v>
      </c>
      <c r="AZ30">
        <f t="shared" si="3"/>
        <v>3.9065977911296743E-3</v>
      </c>
      <c r="BA30">
        <f t="shared" si="4"/>
        <v>0.75577101082865894</v>
      </c>
      <c r="BB30">
        <f t="shared" si="5"/>
        <v>0.28025349886090895</v>
      </c>
      <c r="BC30">
        <f t="shared" si="6"/>
        <v>2.0847809303573426</v>
      </c>
      <c r="BD30">
        <f t="shared" si="7"/>
        <v>1.7129810932852751</v>
      </c>
      <c r="BE30">
        <f t="shared" si="11"/>
        <v>-11.002324995444212</v>
      </c>
      <c r="BF30">
        <f t="shared" si="11"/>
        <v>-11.002324995444368</v>
      </c>
      <c r="BG30">
        <f t="shared" si="11"/>
        <v>-11.002324995491277</v>
      </c>
      <c r="BH30">
        <f t="shared" si="11"/>
        <v>-11.002325009479057</v>
      </c>
      <c r="BI30">
        <f t="shared" si="11"/>
        <v>-11.00232917939611</v>
      </c>
      <c r="BJ30">
        <f t="shared" si="11"/>
        <v>-11.003474756775363</v>
      </c>
      <c r="BK30">
        <f t="shared" si="11"/>
        <v>-11.063959243361932</v>
      </c>
      <c r="BL30">
        <f t="shared" si="9"/>
        <v>-11.499066530178551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s="26" customFormat="1" ht="12.95" customHeight="1">
      <c r="A31" s="28" t="s">
        <v>732</v>
      </c>
      <c r="B31" s="146" t="s">
        <v>101</v>
      </c>
      <c r="C31" s="147">
        <v>38263.438199999997</v>
      </c>
      <c r="D31" s="102" t="s">
        <v>217</v>
      </c>
      <c r="E31" s="26">
        <f t="shared" si="12"/>
        <v>10.006336644120696</v>
      </c>
      <c r="F31" s="26">
        <f t="shared" si="30"/>
        <v>10</v>
      </c>
      <c r="G31" s="25">
        <f t="shared" si="13"/>
        <v>2.4657999965711497E-3</v>
      </c>
      <c r="H31" s="149"/>
      <c r="I31" s="149"/>
      <c r="J31" s="149">
        <f t="shared" si="33"/>
        <v>2.4657999965711497E-3</v>
      </c>
      <c r="K31" s="149"/>
      <c r="L31" s="149"/>
      <c r="M31" s="149"/>
      <c r="N31" s="149"/>
      <c r="O31" s="149"/>
      <c r="P31" s="149">
        <f t="shared" si="34"/>
        <v>2.1900666376606544E-3</v>
      </c>
      <c r="Q31" s="29">
        <f t="shared" si="16"/>
        <v>23244.938199999997</v>
      </c>
      <c r="R31" s="26">
        <f t="shared" si="35"/>
        <v>7.6028885216064015E-8</v>
      </c>
      <c r="S31" s="26">
        <v>1</v>
      </c>
      <c r="T31" s="26">
        <f t="shared" si="36"/>
        <v>7.6028885216064015E-8</v>
      </c>
      <c r="Y31" s="92"/>
      <c r="Z31">
        <f t="shared" si="17"/>
        <v>10</v>
      </c>
      <c r="AA31" s="26">
        <f t="shared" si="18"/>
        <v>2.1234681344558331E-3</v>
      </c>
      <c r="AB31" s="26">
        <f t="shared" si="19"/>
        <v>2.532398499775971E-3</v>
      </c>
      <c r="AC31" s="26">
        <f t="shared" si="20"/>
        <v>2.757333589104953E-4</v>
      </c>
      <c r="AD31" s="26">
        <f t="shared" si="31"/>
        <v>3.4233186211531661E-4</v>
      </c>
      <c r="AE31" s="26">
        <f t="shared" si="21"/>
        <v>1.1719110381934014E-7</v>
      </c>
      <c r="AF31">
        <f t="shared" si="32"/>
        <v>2.757333589104953E-4</v>
      </c>
      <c r="AG31" s="187"/>
      <c r="AH31">
        <f t="shared" si="22"/>
        <v>-6.6598503204821157E-5</v>
      </c>
      <c r="AI31">
        <f t="shared" si="23"/>
        <v>0.56443514914017034</v>
      </c>
      <c r="AJ31">
        <f t="shared" si="24"/>
        <v>-0.26786243760075606</v>
      </c>
      <c r="AK31">
        <f t="shared" si="25"/>
        <v>0.23884442294190145</v>
      </c>
      <c r="AL31">
        <f t="shared" si="26"/>
        <v>2.6400128183082572</v>
      </c>
      <c r="AM31">
        <f t="shared" si="27"/>
        <v>3.9034518499208195</v>
      </c>
      <c r="AN31" s="26">
        <f t="shared" si="28"/>
        <v>-3.9736372521230416</v>
      </c>
      <c r="AO31" s="26">
        <f t="shared" si="28"/>
        <v>-3.9741903269616836</v>
      </c>
      <c r="AP31" s="26">
        <f t="shared" si="28"/>
        <v>-3.9725373669852826</v>
      </c>
      <c r="AQ31" s="26">
        <f t="shared" si="28"/>
        <v>-3.9774864858609065</v>
      </c>
      <c r="AR31" s="26">
        <f t="shared" si="28"/>
        <v>-3.9627474898543884</v>
      </c>
      <c r="AS31" s="26">
        <f t="shared" si="28"/>
        <v>-4.0073771387065671</v>
      </c>
      <c r="AT31" s="26">
        <f t="shared" si="28"/>
        <v>-3.8781763042484751</v>
      </c>
      <c r="AU31" s="26">
        <f t="shared" si="29"/>
        <v>-4.3410763896027085</v>
      </c>
      <c r="AV31"/>
      <c r="AW31">
        <v>-31000</v>
      </c>
      <c r="AX31">
        <f t="shared" si="1"/>
        <v>7.0585717651628507E-2</v>
      </c>
      <c r="AY31">
        <f t="shared" si="2"/>
        <v>6.7683117345271229E-2</v>
      </c>
      <c r="AZ31">
        <f t="shared" si="3"/>
        <v>2.9026003063572789E-3</v>
      </c>
      <c r="BA31">
        <f t="shared" si="4"/>
        <v>0.68365775265760043</v>
      </c>
      <c r="BB31">
        <f t="shared" si="5"/>
        <v>0.10746783195555304</v>
      </c>
      <c r="BC31">
        <f t="shared" si="6"/>
        <v>2.2611633328707992</v>
      </c>
      <c r="BD31">
        <f t="shared" si="7"/>
        <v>2.1229493810552409</v>
      </c>
      <c r="BE31">
        <f t="shared" si="11"/>
        <v>-10.789233874152007</v>
      </c>
      <c r="BF31">
        <f t="shared" si="11"/>
        <v>-10.789233770415388</v>
      </c>
      <c r="BG31">
        <f t="shared" si="11"/>
        <v>-10.789234789697558</v>
      </c>
      <c r="BH31">
        <f t="shared" si="11"/>
        <v>-10.789224774778672</v>
      </c>
      <c r="BI31">
        <f t="shared" si="11"/>
        <v>-10.789323196774285</v>
      </c>
      <c r="BJ31">
        <f t="shared" si="11"/>
        <v>-10.788357949766576</v>
      </c>
      <c r="BK31">
        <f t="shared" si="11"/>
        <v>-10.798025021357645</v>
      </c>
      <c r="BL31">
        <f t="shared" si="9"/>
        <v>-11.275449218695394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s="26" customFormat="1" ht="12.95" customHeight="1" thickBot="1">
      <c r="A32" s="28" t="s">
        <v>732</v>
      </c>
      <c r="B32" s="146" t="s">
        <v>97</v>
      </c>
      <c r="C32" s="147">
        <v>38264.410300000003</v>
      </c>
      <c r="D32" s="102" t="s">
        <v>217</v>
      </c>
      <c r="E32" s="26">
        <f t="shared" si="12"/>
        <v>12.504451558039735</v>
      </c>
      <c r="F32" s="26">
        <f t="shared" si="30"/>
        <v>12.5</v>
      </c>
      <c r="G32" s="113">
        <f t="shared" si="13"/>
        <v>1.7322500061709434E-3</v>
      </c>
      <c r="H32" s="149"/>
      <c r="I32" s="149"/>
      <c r="J32" s="149">
        <f t="shared" si="33"/>
        <v>1.7322500061709434E-3</v>
      </c>
      <c r="K32" s="149"/>
      <c r="L32" s="149"/>
      <c r="M32" s="149"/>
      <c r="N32" s="149"/>
      <c r="O32" s="149"/>
      <c r="P32" s="149">
        <f t="shared" si="34"/>
        <v>2.1888604426706787E-3</v>
      </c>
      <c r="Q32" s="29">
        <f t="shared" si="16"/>
        <v>23245.910300000003</v>
      </c>
      <c r="R32" s="26">
        <f t="shared" si="35"/>
        <v>2.0849309072047881E-7</v>
      </c>
      <c r="S32" s="26">
        <v>1</v>
      </c>
      <c r="T32" s="26">
        <f t="shared" si="36"/>
        <v>2.0849309072047881E-7</v>
      </c>
      <c r="Y32" s="92"/>
      <c r="Z32">
        <f t="shared" si="17"/>
        <v>12.5</v>
      </c>
      <c r="AA32" s="26">
        <f t="shared" si="18"/>
        <v>2.1198166624808172E-3</v>
      </c>
      <c r="AB32" s="26">
        <f t="shared" si="19"/>
        <v>1.8012937863608048E-3</v>
      </c>
      <c r="AC32" s="26">
        <f t="shared" si="20"/>
        <v>-4.5661043649973532E-4</v>
      </c>
      <c r="AD32" s="26">
        <f t="shared" si="31"/>
        <v>-3.8756665630987385E-4</v>
      </c>
      <c r="AE32" s="26">
        <f t="shared" si="21"/>
        <v>1.5020791308321587E-7</v>
      </c>
      <c r="AF32">
        <f t="shared" si="32"/>
        <v>-4.5661043649973532E-4</v>
      </c>
      <c r="AG32" s="187"/>
      <c r="AH32">
        <f t="shared" si="22"/>
        <v>-6.9043780189861415E-5</v>
      </c>
      <c r="AI32">
        <f t="shared" si="23"/>
        <v>0.56437003087456739</v>
      </c>
      <c r="AJ32">
        <f t="shared" si="24"/>
        <v>-0.26812516881469062</v>
      </c>
      <c r="AK32">
        <f t="shared" si="25"/>
        <v>0.2387256326303695</v>
      </c>
      <c r="AL32">
        <f t="shared" si="26"/>
        <v>2.640285524959102</v>
      </c>
      <c r="AM32">
        <f t="shared" si="27"/>
        <v>3.9056669892046849</v>
      </c>
      <c r="AN32" s="26">
        <f t="shared" si="28"/>
        <v>-3.9732179061835327</v>
      </c>
      <c r="AO32" s="26">
        <f t="shared" si="28"/>
        <v>-3.9737725340904233</v>
      </c>
      <c r="AP32" s="26">
        <f t="shared" si="28"/>
        <v>-3.9721156954677084</v>
      </c>
      <c r="AQ32" s="26">
        <f t="shared" si="28"/>
        <v>-3.977074151365815</v>
      </c>
      <c r="AR32" s="26">
        <f t="shared" si="28"/>
        <v>-3.9623141510266922</v>
      </c>
      <c r="AS32" s="26">
        <f t="shared" si="28"/>
        <v>-4.0069867412711044</v>
      </c>
      <c r="AT32" s="26">
        <f t="shared" si="28"/>
        <v>-3.8777180959595157</v>
      </c>
      <c r="AU32" s="26">
        <f t="shared" si="29"/>
        <v>-4.340517346323999</v>
      </c>
      <c r="AV32"/>
      <c r="AW32">
        <v>-30000</v>
      </c>
      <c r="AX32">
        <f t="shared" si="1"/>
        <v>6.5863278375459827E-2</v>
      </c>
      <c r="AY32">
        <f t="shared" si="2"/>
        <v>6.3994275136984802E-2</v>
      </c>
      <c r="AZ32">
        <f t="shared" si="3"/>
        <v>1.8690032384750263E-3</v>
      </c>
      <c r="BA32">
        <f t="shared" si="4"/>
        <v>0.6308847416831318</v>
      </c>
      <c r="BB32">
        <f t="shared" si="5"/>
        <v>-3.9572393481207502E-2</v>
      </c>
      <c r="BC32">
        <f t="shared" si="6"/>
        <v>2.4084218400432387</v>
      </c>
      <c r="BD32">
        <f t="shared" si="7"/>
        <v>2.6045731909686101</v>
      </c>
      <c r="BE32">
        <f t="shared" si="11"/>
        <v>-10.594498126970631</v>
      </c>
      <c r="BF32">
        <f t="shared" si="11"/>
        <v>-10.594511252373746</v>
      </c>
      <c r="BG32">
        <f t="shared" si="11"/>
        <v>-10.594443576965404</v>
      </c>
      <c r="BH32">
        <f t="shared" si="11"/>
        <v>-10.594792631452684</v>
      </c>
      <c r="BI32">
        <f t="shared" si="11"/>
        <v>-10.592995356429341</v>
      </c>
      <c r="BJ32">
        <f t="shared" si="11"/>
        <v>-10.60233245791045</v>
      </c>
      <c r="BK32">
        <f t="shared" si="11"/>
        <v>-10.555864937655116</v>
      </c>
      <c r="BL32">
        <f t="shared" si="9"/>
        <v>-11.051831907212238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s="26" customFormat="1" ht="12.95" customHeight="1">
      <c r="A33" s="28" t="s">
        <v>732</v>
      </c>
      <c r="B33" s="146" t="s">
        <v>97</v>
      </c>
      <c r="C33" s="147">
        <v>38315.386599999998</v>
      </c>
      <c r="D33" s="102" t="s">
        <v>217</v>
      </c>
      <c r="E33" s="26">
        <f t="shared" si="12"/>
        <v>143.5039940799717</v>
      </c>
      <c r="F33" s="26">
        <f t="shared" si="30"/>
        <v>143.5</v>
      </c>
      <c r="G33" s="25">
        <f t="shared" si="13"/>
        <v>1.5542300025117584E-3</v>
      </c>
      <c r="H33" s="149"/>
      <c r="I33" s="149"/>
      <c r="J33" s="149">
        <f t="shared" si="33"/>
        <v>1.5542300025117584E-3</v>
      </c>
      <c r="K33" s="149"/>
      <c r="L33" s="149"/>
      <c r="M33" s="149"/>
      <c r="N33" s="149"/>
      <c r="O33" s="149"/>
      <c r="P33" s="149">
        <f t="shared" si="34"/>
        <v>2.1265747403588242E-3</v>
      </c>
      <c r="Q33" s="29">
        <f t="shared" si="16"/>
        <v>23296.886599999998</v>
      </c>
      <c r="R33" s="26">
        <f t="shared" si="35"/>
        <v>3.2757849894122648E-7</v>
      </c>
      <c r="S33" s="26">
        <v>1</v>
      </c>
      <c r="T33" s="26">
        <f t="shared" si="36"/>
        <v>3.2757849894122648E-7</v>
      </c>
      <c r="Y33" s="92"/>
      <c r="Z33">
        <f t="shared" si="17"/>
        <v>143.5</v>
      </c>
      <c r="AA33" s="26">
        <f t="shared" si="18"/>
        <v>1.9298076318502028E-3</v>
      </c>
      <c r="AB33" s="26">
        <f t="shared" si="19"/>
        <v>1.7509971110203798E-3</v>
      </c>
      <c r="AC33" s="26">
        <f t="shared" si="20"/>
        <v>-5.723447378470658E-4</v>
      </c>
      <c r="AD33" s="26">
        <f t="shared" si="31"/>
        <v>-3.7557762933844441E-4</v>
      </c>
      <c r="AE33" s="26">
        <f t="shared" si="21"/>
        <v>1.4105855565948595E-7</v>
      </c>
      <c r="AF33">
        <f t="shared" si="32"/>
        <v>-5.723447378470658E-4</v>
      </c>
      <c r="AG33" s="187"/>
      <c r="AH33">
        <f t="shared" si="22"/>
        <v>-1.9676710850862142E-4</v>
      </c>
      <c r="AI33">
        <f t="shared" si="23"/>
        <v>0.56102324737038434</v>
      </c>
      <c r="AJ33">
        <f t="shared" si="24"/>
        <v>-0.28178149833234373</v>
      </c>
      <c r="AK33">
        <f t="shared" si="25"/>
        <v>0.23251410349858945</v>
      </c>
      <c r="AL33">
        <f t="shared" si="26"/>
        <v>2.6544894512377462</v>
      </c>
      <c r="AM33">
        <f t="shared" si="27"/>
        <v>4.024399347247761</v>
      </c>
      <c r="AN33" s="26">
        <f t="shared" si="28"/>
        <v>-3.9513097034469298</v>
      </c>
      <c r="AO33" s="26">
        <f t="shared" si="28"/>
        <v>-3.951949072491638</v>
      </c>
      <c r="AP33" s="26">
        <f t="shared" si="28"/>
        <v>-3.9500834867208954</v>
      </c>
      <c r="AQ33" s="26">
        <f t="shared" si="28"/>
        <v>-3.9555372755527021</v>
      </c>
      <c r="AR33" s="26">
        <f t="shared" si="28"/>
        <v>-3.9396803499855189</v>
      </c>
      <c r="AS33" s="26">
        <f t="shared" si="28"/>
        <v>-3.9865512365861271</v>
      </c>
      <c r="AT33" s="26">
        <f t="shared" si="28"/>
        <v>-3.8539095721378613</v>
      </c>
      <c r="AU33" s="26">
        <f t="shared" si="29"/>
        <v>-4.3112234785197057</v>
      </c>
      <c r="AV33"/>
      <c r="AW33">
        <v>-29000</v>
      </c>
      <c r="AX33">
        <f t="shared" si="1"/>
        <v>6.1253367238272918E-2</v>
      </c>
      <c r="AY33">
        <f t="shared" si="2"/>
        <v>6.0410520862240788E-2</v>
      </c>
      <c r="AZ33">
        <f t="shared" si="3"/>
        <v>8.4284637603213356E-4</v>
      </c>
      <c r="BA33">
        <f t="shared" si="4"/>
        <v>0.59161653529810199</v>
      </c>
      <c r="BB33">
        <f t="shared" si="5"/>
        <v>-0.16628138175256971</v>
      </c>
      <c r="BC33">
        <f t="shared" si="6"/>
        <v>2.5358964529435681</v>
      </c>
      <c r="BD33">
        <f t="shared" si="7"/>
        <v>3.2004133215335693</v>
      </c>
      <c r="BE33">
        <f t="shared" si="11"/>
        <v>-10.413282953278088</v>
      </c>
      <c r="BF33">
        <f t="shared" si="11"/>
        <v>-10.413434150383768</v>
      </c>
      <c r="BG33">
        <f t="shared" si="11"/>
        <v>-10.412880792946332</v>
      </c>
      <c r="BH33">
        <f t="shared" si="11"/>
        <v>-10.414908263212631</v>
      </c>
      <c r="BI33">
        <f t="shared" si="11"/>
        <v>-10.407509898824028</v>
      </c>
      <c r="BJ33">
        <f t="shared" si="11"/>
        <v>-10.434923931507527</v>
      </c>
      <c r="BK33">
        <f t="shared" si="11"/>
        <v>-10.33840236068372</v>
      </c>
      <c r="BL33">
        <f t="shared" si="9"/>
        <v>-10.828214595729081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s="26" customFormat="1" ht="12.95" customHeight="1">
      <c r="A34" s="28" t="s">
        <v>732</v>
      </c>
      <c r="B34" s="146" t="s">
        <v>101</v>
      </c>
      <c r="C34" s="147">
        <v>38316.360200000003</v>
      </c>
      <c r="D34" s="102" t="s">
        <v>217</v>
      </c>
      <c r="E34" s="26">
        <f t="shared" si="12"/>
        <v>146.00596371291869</v>
      </c>
      <c r="F34" s="26">
        <f t="shared" si="30"/>
        <v>146</v>
      </c>
      <c r="G34" s="25">
        <f t="shared" si="13"/>
        <v>2.3206800033221953E-3</v>
      </c>
      <c r="H34" s="149"/>
      <c r="I34" s="149"/>
      <c r="J34" s="149">
        <f t="shared" si="33"/>
        <v>2.3206800033221953E-3</v>
      </c>
      <c r="K34" s="149"/>
      <c r="L34" s="149"/>
      <c r="M34" s="149"/>
      <c r="N34" s="149"/>
      <c r="O34" s="149"/>
      <c r="P34" s="149">
        <f t="shared" si="34"/>
        <v>2.1254036184666686E-3</v>
      </c>
      <c r="Q34" s="29">
        <f t="shared" si="16"/>
        <v>23297.860200000003</v>
      </c>
      <c r="R34" s="26">
        <f t="shared" si="35"/>
        <v>3.8132866482243761E-8</v>
      </c>
      <c r="S34" s="26">
        <v>1</v>
      </c>
      <c r="T34" s="26">
        <f t="shared" si="36"/>
        <v>3.8132866482243761E-8</v>
      </c>
      <c r="Y34" s="92"/>
      <c r="Z34">
        <f t="shared" si="17"/>
        <v>146</v>
      </c>
      <c r="AA34" s="26">
        <f t="shared" si="18"/>
        <v>1.9262069563836526E-3</v>
      </c>
      <c r="AB34" s="26">
        <f t="shared" si="19"/>
        <v>2.5198766654052113E-3</v>
      </c>
      <c r="AC34" s="26">
        <f t="shared" si="20"/>
        <v>1.9527638485552666E-4</v>
      </c>
      <c r="AD34" s="26">
        <f t="shared" si="31"/>
        <v>3.9447304693854268E-4</v>
      </c>
      <c r="AE34" s="26">
        <f t="shared" si="21"/>
        <v>1.556089847609777E-7</v>
      </c>
      <c r="AF34">
        <f t="shared" si="32"/>
        <v>1.9527638485552666E-4</v>
      </c>
      <c r="AG34" s="187"/>
      <c r="AH34">
        <f t="shared" si="22"/>
        <v>-1.9919666208301597E-4</v>
      </c>
      <c r="AI34">
        <f t="shared" si="23"/>
        <v>0.5609606117133582</v>
      </c>
      <c r="AJ34">
        <f t="shared" si="24"/>
        <v>-0.28204002236776604</v>
      </c>
      <c r="AK34">
        <f t="shared" si="25"/>
        <v>0.23239581151106609</v>
      </c>
      <c r="AL34">
        <f t="shared" si="26"/>
        <v>2.6547589041129158</v>
      </c>
      <c r="AM34">
        <f t="shared" si="27"/>
        <v>4.0267173315991016</v>
      </c>
      <c r="AN34" s="26">
        <f t="shared" si="28"/>
        <v>-3.9508928418202593</v>
      </c>
      <c r="AO34" s="26">
        <f t="shared" si="28"/>
        <v>-3.9515338911656421</v>
      </c>
      <c r="AP34" s="26">
        <f t="shared" si="28"/>
        <v>-3.949664220842255</v>
      </c>
      <c r="AQ34" s="26">
        <f t="shared" si="28"/>
        <v>-3.9551275662551868</v>
      </c>
      <c r="AR34" s="26">
        <f t="shared" si="28"/>
        <v>-3.9392498046140707</v>
      </c>
      <c r="AS34" s="26">
        <f t="shared" si="28"/>
        <v>-3.9861616106910849</v>
      </c>
      <c r="AT34" s="26">
        <f t="shared" si="28"/>
        <v>-3.8534590423034398</v>
      </c>
      <c r="AU34" s="26">
        <f t="shared" si="29"/>
        <v>-4.310664435240998</v>
      </c>
      <c r="AV34"/>
      <c r="AW34">
        <v>-28000</v>
      </c>
      <c r="AX34">
        <f t="shared" si="1"/>
        <v>5.6779418105590576E-2</v>
      </c>
      <c r="AY34">
        <f t="shared" si="2"/>
        <v>5.6931854521039202E-2</v>
      </c>
      <c r="AZ34">
        <f t="shared" si="3"/>
        <v>-1.5243641544862894E-4</v>
      </c>
      <c r="BA34">
        <f t="shared" si="4"/>
        <v>0.56217281565435062</v>
      </c>
      <c r="BB34">
        <f t="shared" si="5"/>
        <v>-0.27705628277483019</v>
      </c>
      <c r="BC34">
        <f t="shared" si="6"/>
        <v>2.6495682133478065</v>
      </c>
      <c r="BD34">
        <f t="shared" si="7"/>
        <v>3.9825018661435934</v>
      </c>
      <c r="BE34">
        <f t="shared" ref="BE34:BK70" si="37">$BL34+$AB$7*SIN(BF34)</f>
        <v>-10.242100292694063</v>
      </c>
      <c r="BF34">
        <f t="shared" si="37"/>
        <v>-10.242709447972452</v>
      </c>
      <c r="BG34">
        <f t="shared" si="37"/>
        <v>-10.240917659149861</v>
      </c>
      <c r="BH34">
        <f t="shared" si="37"/>
        <v>-10.246197909538378</v>
      </c>
      <c r="BI34">
        <f t="shared" si="37"/>
        <v>-10.230721470727575</v>
      </c>
      <c r="BJ34">
        <f t="shared" si="37"/>
        <v>-10.276839650655228</v>
      </c>
      <c r="BK34">
        <f t="shared" si="37"/>
        <v>-10.145330805120109</v>
      </c>
      <c r="BL34">
        <f t="shared" si="9"/>
        <v>-10.604597284245925</v>
      </c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s="26" customFormat="1" ht="12.95" customHeight="1">
      <c r="A35" s="28" t="s">
        <v>732</v>
      </c>
      <c r="B35" s="146" t="s">
        <v>97</v>
      </c>
      <c r="C35" s="147">
        <v>38613.459000000003</v>
      </c>
      <c r="D35" s="102" t="s">
        <v>217</v>
      </c>
      <c r="E35" s="26">
        <f t="shared" si="12"/>
        <v>909.49422951131692</v>
      </c>
      <c r="F35" s="26">
        <f t="shared" si="30"/>
        <v>909.5</v>
      </c>
      <c r="G35" s="25">
        <f t="shared" si="13"/>
        <v>-2.2454899954027496E-3</v>
      </c>
      <c r="H35" s="149"/>
      <c r="I35" s="149"/>
      <c r="J35" s="149">
        <f t="shared" si="33"/>
        <v>-2.2454899954027496E-3</v>
      </c>
      <c r="K35" s="149"/>
      <c r="L35" s="149"/>
      <c r="M35" s="149"/>
      <c r="N35" s="149"/>
      <c r="O35" s="149"/>
      <c r="P35" s="149">
        <f t="shared" si="34"/>
        <v>1.7984728586726585E-3</v>
      </c>
      <c r="Q35" s="29">
        <f t="shared" si="16"/>
        <v>23594.959000000003</v>
      </c>
      <c r="R35" s="26">
        <f t="shared" si="35"/>
        <v>1.6353635565141722E-5</v>
      </c>
      <c r="S35" s="26">
        <v>1</v>
      </c>
      <c r="T35" s="26">
        <f t="shared" si="36"/>
        <v>1.6353635565141722E-5</v>
      </c>
      <c r="Y35" s="92"/>
      <c r="Z35">
        <f t="shared" si="17"/>
        <v>909.5</v>
      </c>
      <c r="AA35" s="26">
        <f t="shared" si="18"/>
        <v>8.7232702763001481E-4</v>
      </c>
      <c r="AB35" s="26">
        <f t="shared" si="19"/>
        <v>-1.3193441643601059E-3</v>
      </c>
      <c r="AC35" s="26">
        <f t="shared" si="20"/>
        <v>-4.0439628540754084E-3</v>
      </c>
      <c r="AD35" s="26">
        <f t="shared" si="31"/>
        <v>-3.1178170230327642E-3</v>
      </c>
      <c r="AE35" s="26">
        <f t="shared" si="21"/>
        <v>9.7207829891128877E-6</v>
      </c>
      <c r="AF35">
        <f t="shared" si="32"/>
        <v>-4.0439628540754084E-3</v>
      </c>
      <c r="AG35" s="187"/>
      <c r="AH35">
        <f t="shared" si="22"/>
        <v>-9.2614583104264374E-4</v>
      </c>
      <c r="AI35">
        <f t="shared" si="23"/>
        <v>0.54384639853214833</v>
      </c>
      <c r="AJ35">
        <f t="shared" si="24"/>
        <v>-0.3575544950668908</v>
      </c>
      <c r="AK35">
        <f t="shared" si="25"/>
        <v>0.19669084763380307</v>
      </c>
      <c r="AL35">
        <f t="shared" si="26"/>
        <v>2.7344870718365928</v>
      </c>
      <c r="AM35">
        <f t="shared" si="27"/>
        <v>4.8446913857322373</v>
      </c>
      <c r="AN35" s="26">
        <f t="shared" si="28"/>
        <v>-3.8255664876479649</v>
      </c>
      <c r="AO35" s="26">
        <f t="shared" si="28"/>
        <v>-3.8268110444169645</v>
      </c>
      <c r="AP35" s="26">
        <f t="shared" si="28"/>
        <v>-3.8235795499005314</v>
      </c>
      <c r="AQ35" s="26">
        <f t="shared" si="28"/>
        <v>-3.8319879122346152</v>
      </c>
      <c r="AR35" s="26">
        <f t="shared" si="28"/>
        <v>-3.8102274376710143</v>
      </c>
      <c r="AS35" s="26">
        <f t="shared" si="28"/>
        <v>-3.867374908805516</v>
      </c>
      <c r="AT35" s="26">
        <f t="shared" si="28"/>
        <v>-3.7223756287608598</v>
      </c>
      <c r="AU35" s="26">
        <f t="shared" si="29"/>
        <v>-4.1399326179236091</v>
      </c>
      <c r="AV35"/>
      <c r="AW35">
        <v>-27000</v>
      </c>
      <c r="AX35">
        <f t="shared" si="1"/>
        <v>5.2457688677593657E-2</v>
      </c>
      <c r="AY35">
        <f t="shared" si="2"/>
        <v>5.3558276113380029E-2</v>
      </c>
      <c r="AZ35">
        <f t="shared" si="3"/>
        <v>-1.1005874357863743E-3</v>
      </c>
      <c r="BA35">
        <f t="shared" si="4"/>
        <v>0.5401973660903534</v>
      </c>
      <c r="BB35">
        <f t="shared" si="5"/>
        <v>-0.37520555028429592</v>
      </c>
      <c r="BC35">
        <f t="shared" si="6"/>
        <v>2.7534576266515338</v>
      </c>
      <c r="BD35">
        <f t="shared" si="7"/>
        <v>5.0879937674663349</v>
      </c>
      <c r="BE35">
        <f t="shared" si="37"/>
        <v>-10.07837502669121</v>
      </c>
      <c r="BF35">
        <f t="shared" si="37"/>
        <v>-10.079786473527816</v>
      </c>
      <c r="BG35">
        <f t="shared" si="37"/>
        <v>-10.07620854138894</v>
      </c>
      <c r="BH35">
        <f t="shared" si="37"/>
        <v>-10.085297610542874</v>
      </c>
      <c r="BI35">
        <f t="shared" si="37"/>
        <v>-10.062330210671103</v>
      </c>
      <c r="BJ35">
        <f t="shared" si="37"/>
        <v>-10.121184871115531</v>
      </c>
      <c r="BK35">
        <f t="shared" si="37"/>
        <v>-9.9751291938387201</v>
      </c>
      <c r="BL35">
        <f t="shared" si="9"/>
        <v>-10.380979972762768</v>
      </c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s="26" customFormat="1" ht="12.95" customHeight="1">
      <c r="A36" s="28" t="s">
        <v>732</v>
      </c>
      <c r="B36" s="146" t="s">
        <v>101</v>
      </c>
      <c r="C36" s="147">
        <v>38617.546600000001</v>
      </c>
      <c r="D36" s="102" t="s">
        <v>217</v>
      </c>
      <c r="E36" s="26">
        <f t="shared" si="12"/>
        <v>919.99859585435411</v>
      </c>
      <c r="F36" s="26">
        <f t="shared" si="30"/>
        <v>920</v>
      </c>
      <c r="G36" s="25">
        <f t="shared" si="13"/>
        <v>-5.4639999871142209E-4</v>
      </c>
      <c r="H36" s="149"/>
      <c r="I36" s="149"/>
      <c r="J36" s="149">
        <f t="shared" si="33"/>
        <v>-5.4639999871142209E-4</v>
      </c>
      <c r="K36" s="149"/>
      <c r="L36" s="149"/>
      <c r="M36" s="149"/>
      <c r="N36" s="149"/>
      <c r="O36" s="149"/>
      <c r="P36" s="149">
        <f t="shared" si="34"/>
        <v>1.7944037826682939E-3</v>
      </c>
      <c r="Q36" s="29">
        <f t="shared" si="16"/>
        <v>23599.046600000001</v>
      </c>
      <c r="R36" s="26">
        <f t="shared" si="35"/>
        <v>5.4793623429215773E-6</v>
      </c>
      <c r="S36" s="26">
        <v>1</v>
      </c>
      <c r="T36" s="26">
        <f t="shared" si="36"/>
        <v>5.4793623429215773E-6</v>
      </c>
      <c r="Y36" s="92"/>
      <c r="Z36">
        <f t="shared" si="17"/>
        <v>920</v>
      </c>
      <c r="AA36" s="26">
        <f t="shared" si="18"/>
        <v>8.5848304608296985E-4</v>
      </c>
      <c r="AB36" s="26">
        <f t="shared" si="19"/>
        <v>3.8952073787390192E-4</v>
      </c>
      <c r="AC36" s="26">
        <f t="shared" si="20"/>
        <v>-2.3408037813797159E-3</v>
      </c>
      <c r="AD36" s="26">
        <f t="shared" si="31"/>
        <v>-1.4048830447943919E-3</v>
      </c>
      <c r="AE36" s="26">
        <f t="shared" si="21"/>
        <v>1.9736963695507613E-6</v>
      </c>
      <c r="AF36">
        <f t="shared" si="32"/>
        <v>-2.3408037813797159E-3</v>
      </c>
      <c r="AG36" s="187"/>
      <c r="AH36">
        <f t="shared" si="22"/>
        <v>-9.3592073658532401E-4</v>
      </c>
      <c r="AI36">
        <f t="shared" si="23"/>
        <v>0.54363741626774442</v>
      </c>
      <c r="AJ36">
        <f t="shared" si="24"/>
        <v>-0.35854777043867886</v>
      </c>
      <c r="AK36">
        <f t="shared" si="25"/>
        <v>0.19620547862946025</v>
      </c>
      <c r="AL36">
        <f t="shared" si="26"/>
        <v>2.7355508753426379</v>
      </c>
      <c r="AM36">
        <f t="shared" si="27"/>
        <v>4.8577412012446803</v>
      </c>
      <c r="AN36" s="26">
        <f t="shared" si="28"/>
        <v>-3.8238685006571913</v>
      </c>
      <c r="AO36" s="26">
        <f t="shared" si="28"/>
        <v>-3.8251222703161147</v>
      </c>
      <c r="AP36" s="26">
        <f t="shared" si="28"/>
        <v>-3.8218713479458106</v>
      </c>
      <c r="AQ36" s="26">
        <f t="shared" si="28"/>
        <v>-3.8303185912493189</v>
      </c>
      <c r="AR36" s="26">
        <f t="shared" si="28"/>
        <v>-3.8084875232821647</v>
      </c>
      <c r="AS36" s="26">
        <f t="shared" si="28"/>
        <v>-3.8657395754644774</v>
      </c>
      <c r="AT36" s="26">
        <f t="shared" si="28"/>
        <v>-3.7206606163923515</v>
      </c>
      <c r="AU36" s="26">
        <f t="shared" si="29"/>
        <v>-4.1375846361530346</v>
      </c>
      <c r="AV36"/>
      <c r="AW36">
        <v>-26000</v>
      </c>
      <c r="AX36">
        <f t="shared" si="1"/>
        <v>4.83010067034471E-2</v>
      </c>
      <c r="AY36">
        <f t="shared" si="2"/>
        <v>5.0289785639263278E-2</v>
      </c>
      <c r="AZ36">
        <f t="shared" si="3"/>
        <v>-1.9887789358161794E-3</v>
      </c>
      <c r="BA36">
        <f t="shared" si="4"/>
        <v>0.52416503877395293</v>
      </c>
      <c r="BB36">
        <f t="shared" si="5"/>
        <v>-0.46312790134189941</v>
      </c>
      <c r="BC36">
        <f t="shared" si="6"/>
        <v>2.8503602703586357</v>
      </c>
      <c r="BD36">
        <f t="shared" si="7"/>
        <v>6.8187606905612466</v>
      </c>
      <c r="BE36">
        <f t="shared" si="37"/>
        <v>-9.920223333939056</v>
      </c>
      <c r="BF36">
        <f t="shared" si="37"/>
        <v>-9.9224473020308483</v>
      </c>
      <c r="BG36">
        <f t="shared" si="37"/>
        <v>-9.9173592586565356</v>
      </c>
      <c r="BH36">
        <f t="shared" si="37"/>
        <v>-9.9290206092256987</v>
      </c>
      <c r="BI36">
        <f t="shared" si="37"/>
        <v>-9.9024007864506078</v>
      </c>
      <c r="BJ36">
        <f t="shared" si="37"/>
        <v>-9.9637534506021534</v>
      </c>
      <c r="BK36">
        <f t="shared" si="37"/>
        <v>-9.8251376024972927</v>
      </c>
      <c r="BL36">
        <f t="shared" si="9"/>
        <v>-10.157362661279612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s="26" customFormat="1" ht="12.95" customHeight="1">
      <c r="A37" s="28" t="s">
        <v>732</v>
      </c>
      <c r="B37" s="146" t="s">
        <v>97</v>
      </c>
      <c r="C37" s="147">
        <v>38618.518700000001</v>
      </c>
      <c r="D37" s="102" t="s">
        <v>217</v>
      </c>
      <c r="E37" s="26">
        <f t="shared" si="12"/>
        <v>922.49671076825439</v>
      </c>
      <c r="F37" s="26">
        <f t="shared" si="30"/>
        <v>922.5</v>
      </c>
      <c r="G37" s="25">
        <f t="shared" si="13"/>
        <v>-1.279949996387586E-3</v>
      </c>
      <c r="H37" s="149"/>
      <c r="I37" s="149"/>
      <c r="J37" s="149">
        <f t="shared" si="33"/>
        <v>-1.279949996387586E-3</v>
      </c>
      <c r="K37" s="149"/>
      <c r="L37" s="149"/>
      <c r="M37" s="149"/>
      <c r="N37" s="149"/>
      <c r="O37" s="149"/>
      <c r="P37" s="149">
        <f t="shared" si="34"/>
        <v>1.7934366627271269E-3</v>
      </c>
      <c r="Q37" s="29">
        <f t="shared" si="16"/>
        <v>23600.018700000001</v>
      </c>
      <c r="R37" s="26">
        <f t="shared" si="35"/>
        <v>9.4457055564242969E-6</v>
      </c>
      <c r="S37" s="26">
        <v>1</v>
      </c>
      <c r="T37" s="26">
        <f t="shared" si="36"/>
        <v>9.4457055564242969E-6</v>
      </c>
      <c r="Y37" s="92"/>
      <c r="Z37">
        <f t="shared" si="17"/>
        <v>922.5</v>
      </c>
      <c r="AA37" s="26">
        <f t="shared" si="18"/>
        <v>8.5518950939979027E-4</v>
      </c>
      <c r="AB37" s="26">
        <f t="shared" si="19"/>
        <v>-3.4170284306024937E-4</v>
      </c>
      <c r="AC37" s="26">
        <f t="shared" si="20"/>
        <v>-3.0733866591147129E-3</v>
      </c>
      <c r="AD37" s="26">
        <f t="shared" si="31"/>
        <v>-2.1351395057873763E-3</v>
      </c>
      <c r="AE37" s="26">
        <f t="shared" si="21"/>
        <v>4.558820709173961E-6</v>
      </c>
      <c r="AF37">
        <f t="shared" si="32"/>
        <v>-3.0733866591147129E-3</v>
      </c>
      <c r="AG37" s="187"/>
      <c r="AH37">
        <f t="shared" si="22"/>
        <v>-9.3824715332733663E-4</v>
      </c>
      <c r="AI37">
        <f t="shared" si="23"/>
        <v>0.54358775813788096</v>
      </c>
      <c r="AJ37">
        <f t="shared" si="24"/>
        <v>-0.3587840932353098</v>
      </c>
      <c r="AK37">
        <f t="shared" si="25"/>
        <v>0.1960899363898875</v>
      </c>
      <c r="AL37">
        <f t="shared" si="26"/>
        <v>2.7358040423575813</v>
      </c>
      <c r="AM37">
        <f t="shared" si="27"/>
        <v>4.8608567738169777</v>
      </c>
      <c r="AN37" s="26">
        <f t="shared" ref="AN37:AT52" si="38">$AU37+$AB$7*SIN(AO37)</f>
        <v>-3.823464312739699</v>
      </c>
      <c r="AO37" s="26">
        <f t="shared" si="38"/>
        <v>-3.8247202779078222</v>
      </c>
      <c r="AP37" s="26">
        <f t="shared" si="38"/>
        <v>-3.8214647310294896</v>
      </c>
      <c r="AQ37" s="26">
        <f t="shared" si="38"/>
        <v>-3.8299212170324837</v>
      </c>
      <c r="AR37" s="26">
        <f t="shared" si="38"/>
        <v>-3.8080733963018112</v>
      </c>
      <c r="AS37" s="26">
        <f t="shared" si="38"/>
        <v>-3.8653501873648914</v>
      </c>
      <c r="AT37" s="26">
        <f t="shared" si="38"/>
        <v>-3.7202526190274927</v>
      </c>
      <c r="AU37" s="26">
        <f t="shared" si="29"/>
        <v>-4.1370255928743269</v>
      </c>
      <c r="AV37"/>
      <c r="AW37">
        <v>-25000</v>
      </c>
      <c r="AX37">
        <f t="shared" si="1"/>
        <v>4.4320302155679329E-2</v>
      </c>
      <c r="AY37">
        <f t="shared" si="2"/>
        <v>4.712638309868894E-2</v>
      </c>
      <c r="AZ37">
        <f t="shared" si="3"/>
        <v>-2.8060809430096108E-3</v>
      </c>
      <c r="BA37">
        <f t="shared" si="4"/>
        <v>0.51307791577982109</v>
      </c>
      <c r="BB37">
        <f t="shared" si="5"/>
        <v>-0.54255559701982214</v>
      </c>
      <c r="BC37">
        <f t="shared" si="6"/>
        <v>2.9423155473016482</v>
      </c>
      <c r="BD37">
        <f t="shared" si="7"/>
        <v>10.00304094936287</v>
      </c>
      <c r="BE37">
        <f t="shared" si="37"/>
        <v>-9.7662332200205579</v>
      </c>
      <c r="BF37">
        <f t="shared" si="37"/>
        <v>-9.7687341913289618</v>
      </c>
      <c r="BG37">
        <f t="shared" si="37"/>
        <v>-9.7633914031960192</v>
      </c>
      <c r="BH37">
        <f t="shared" si="37"/>
        <v>-9.774817568396287</v>
      </c>
      <c r="BI37">
        <f t="shared" si="37"/>
        <v>-9.7504370504514633</v>
      </c>
      <c r="BJ37">
        <f t="shared" si="37"/>
        <v>-9.8027248929864896</v>
      </c>
      <c r="BK37">
        <f t="shared" si="37"/>
        <v>-9.6916897149288275</v>
      </c>
      <c r="BL37">
        <f t="shared" si="9"/>
        <v>-9.933745349796455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s="26" customFormat="1" ht="12.95" customHeight="1">
      <c r="A38" s="28" t="s">
        <v>732</v>
      </c>
      <c r="B38" s="146" t="s">
        <v>101</v>
      </c>
      <c r="C38" s="147">
        <v>38646.343399999998</v>
      </c>
      <c r="D38" s="102" t="s">
        <v>217</v>
      </c>
      <c r="E38" s="26">
        <f t="shared" si="12"/>
        <v>994.00097786512163</v>
      </c>
      <c r="F38" s="26">
        <f t="shared" si="30"/>
        <v>994</v>
      </c>
      <c r="G38" s="25">
        <f t="shared" si="13"/>
        <v>3.8051999581512064E-4</v>
      </c>
      <c r="H38" s="149"/>
      <c r="I38" s="149"/>
      <c r="J38" s="149">
        <f t="shared" si="33"/>
        <v>3.8051999581512064E-4</v>
      </c>
      <c r="K38" s="149"/>
      <c r="L38" s="149"/>
      <c r="M38" s="149"/>
      <c r="N38" s="149"/>
      <c r="O38" s="149"/>
      <c r="P38" s="149">
        <f t="shared" si="34"/>
        <v>1.7660550425379429E-3</v>
      </c>
      <c r="Q38" s="29">
        <f t="shared" si="16"/>
        <v>23627.843399999998</v>
      </c>
      <c r="R38" s="26">
        <f t="shared" si="35"/>
        <v>1.9197073656972131E-6</v>
      </c>
      <c r="S38" s="26">
        <v>1</v>
      </c>
      <c r="T38" s="26">
        <f t="shared" si="36"/>
        <v>1.9197073656972131E-6</v>
      </c>
      <c r="Y38" s="92"/>
      <c r="Z38">
        <f t="shared" si="17"/>
        <v>994</v>
      </c>
      <c r="AA38" s="26">
        <f t="shared" si="18"/>
        <v>7.6142657800852206E-4</v>
      </c>
      <c r="AB38" s="26">
        <f t="shared" si="19"/>
        <v>1.3851484603445415E-3</v>
      </c>
      <c r="AC38" s="26">
        <f t="shared" si="20"/>
        <v>-1.3855350467228222E-3</v>
      </c>
      <c r="AD38" s="26">
        <f t="shared" si="31"/>
        <v>-3.8090658219340143E-4</v>
      </c>
      <c r="AE38" s="26">
        <f t="shared" si="21"/>
        <v>1.4508982435825847E-7</v>
      </c>
      <c r="AF38">
        <f t="shared" si="32"/>
        <v>-1.3855350467228222E-3</v>
      </c>
      <c r="AG38" s="187"/>
      <c r="AH38">
        <f t="shared" si="22"/>
        <v>-1.0046284645294208E-3</v>
      </c>
      <c r="AI38">
        <f t="shared" si="23"/>
        <v>0.54218364672841934</v>
      </c>
      <c r="AJ38">
        <f t="shared" si="24"/>
        <v>-0.36551518852668224</v>
      </c>
      <c r="AK38">
        <f t="shared" si="25"/>
        <v>0.19278896325284503</v>
      </c>
      <c r="AL38">
        <f t="shared" si="26"/>
        <v>2.7430253408597389</v>
      </c>
      <c r="AM38">
        <f t="shared" si="27"/>
        <v>4.9513685372935887</v>
      </c>
      <c r="AN38" s="26">
        <f t="shared" si="38"/>
        <v>-3.811919831230965</v>
      </c>
      <c r="AO38" s="26">
        <f t="shared" si="38"/>
        <v>-3.8132388721918207</v>
      </c>
      <c r="AP38" s="26">
        <f t="shared" si="38"/>
        <v>-3.8098513317014397</v>
      </c>
      <c r="AQ38" s="26">
        <f t="shared" si="38"/>
        <v>-3.8185696230904989</v>
      </c>
      <c r="AR38" s="26">
        <f t="shared" si="38"/>
        <v>-3.7962518912750052</v>
      </c>
      <c r="AS38" s="26">
        <f t="shared" si="38"/>
        <v>-3.8542096954455509</v>
      </c>
      <c r="AT38" s="26">
        <f t="shared" si="38"/>
        <v>-3.7086388431805468</v>
      </c>
      <c r="AU38" s="26">
        <f t="shared" si="29"/>
        <v>-4.1210369551032819</v>
      </c>
      <c r="AV38"/>
      <c r="AW38">
        <v>-24000</v>
      </c>
      <c r="AX38">
        <f t="shared" si="1"/>
        <v>4.0524750819060359E-2</v>
      </c>
      <c r="AY38">
        <f t="shared" si="2"/>
        <v>4.4068068491657023E-2</v>
      </c>
      <c r="AZ38">
        <f t="shared" si="3"/>
        <v>-3.5433176725966666E-3</v>
      </c>
      <c r="BA38">
        <f t="shared" si="4"/>
        <v>0.50628420507271055</v>
      </c>
      <c r="BB38">
        <f t="shared" si="5"/>
        <v>-0.61478902927568357</v>
      </c>
      <c r="BC38">
        <f t="shared" si="6"/>
        <v>3.030957555083476</v>
      </c>
      <c r="BD38">
        <f t="shared" si="7"/>
        <v>18.0590028828797</v>
      </c>
      <c r="BE38">
        <f t="shared" si="37"/>
        <v>-9.6151949042887708</v>
      </c>
      <c r="BF38">
        <f t="shared" si="37"/>
        <v>-9.6170681520383035</v>
      </c>
      <c r="BG38">
        <f t="shared" si="37"/>
        <v>-9.6132277853839447</v>
      </c>
      <c r="BH38">
        <f t="shared" si="37"/>
        <v>-9.6211040593916923</v>
      </c>
      <c r="BI38">
        <f t="shared" si="37"/>
        <v>-9.6049631948960119</v>
      </c>
      <c r="BJ38">
        <f t="shared" si="37"/>
        <v>-9.6380966823098255</v>
      </c>
      <c r="BK38">
        <f t="shared" si="37"/>
        <v>-9.5702953935016506</v>
      </c>
      <c r="BL38">
        <f t="shared" si="9"/>
        <v>-9.7101280383132984</v>
      </c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s="26" customFormat="1" ht="12.95" customHeight="1">
      <c r="A39" s="28" t="s">
        <v>732</v>
      </c>
      <c r="B39" s="146" t="s">
        <v>97</v>
      </c>
      <c r="C39" s="147">
        <v>38646.536500000002</v>
      </c>
      <c r="D39" s="102" t="s">
        <v>217</v>
      </c>
      <c r="E39" s="26">
        <f t="shared" si="12"/>
        <v>994.49720869516455</v>
      </c>
      <c r="F39" s="26">
        <f t="shared" si="30"/>
        <v>994.5</v>
      </c>
      <c r="G39" s="25">
        <f t="shared" si="13"/>
        <v>-1.0861899936571717E-3</v>
      </c>
      <c r="H39" s="149"/>
      <c r="I39" s="149"/>
      <c r="J39" s="149">
        <f t="shared" si="33"/>
        <v>-1.0861899936571717E-3</v>
      </c>
      <c r="K39" s="149"/>
      <c r="L39" s="149"/>
      <c r="M39" s="149"/>
      <c r="N39" s="149"/>
      <c r="O39" s="149"/>
      <c r="P39" s="149">
        <f t="shared" si="34"/>
        <v>1.7658654542592838E-3</v>
      </c>
      <c r="Q39" s="29">
        <f t="shared" si="16"/>
        <v>23628.036500000002</v>
      </c>
      <c r="R39" s="26">
        <f t="shared" si="35"/>
        <v>8.1342202779899356E-6</v>
      </c>
      <c r="S39" s="26">
        <v>1</v>
      </c>
      <c r="T39" s="26">
        <f t="shared" si="36"/>
        <v>8.1342202779899356E-6</v>
      </c>
      <c r="Z39">
        <f t="shared" si="17"/>
        <v>994.5</v>
      </c>
      <c r="AA39" s="26">
        <f t="shared" si="18"/>
        <v>7.607738393418243E-4</v>
      </c>
      <c r="AB39" s="26">
        <f t="shared" si="19"/>
        <v>-8.1098378739712269E-5</v>
      </c>
      <c r="AC39" s="26">
        <f t="shared" si="20"/>
        <v>-2.8520554479164557E-3</v>
      </c>
      <c r="AD39" s="26">
        <f t="shared" si="31"/>
        <v>-1.846963832998996E-3</v>
      </c>
      <c r="AE39" s="26">
        <f t="shared" si="21"/>
        <v>3.4112754004063433E-6</v>
      </c>
      <c r="AF39">
        <f t="shared" si="32"/>
        <v>-2.8520554479164557E-3</v>
      </c>
      <c r="AG39" s="187"/>
      <c r="AH39">
        <f t="shared" si="22"/>
        <v>-1.0050916149174595E-3</v>
      </c>
      <c r="AI39">
        <f t="shared" si="23"/>
        <v>0.54217393681695802</v>
      </c>
      <c r="AJ39">
        <f t="shared" si="24"/>
        <v>-0.36556207133987123</v>
      </c>
      <c r="AK39">
        <f t="shared" si="25"/>
        <v>0.19276590348221029</v>
      </c>
      <c r="AL39">
        <f t="shared" si="26"/>
        <v>2.7430757093665172</v>
      </c>
      <c r="AM39">
        <f t="shared" si="27"/>
        <v>4.9520112201126008</v>
      </c>
      <c r="AN39" s="26">
        <f t="shared" si="38"/>
        <v>-3.8118392039046296</v>
      </c>
      <c r="AO39" s="26">
        <f t="shared" si="38"/>
        <v>-3.8131586876729044</v>
      </c>
      <c r="AP39" s="26">
        <f t="shared" si="38"/>
        <v>-3.8097702264313837</v>
      </c>
      <c r="AQ39" s="26">
        <f t="shared" si="38"/>
        <v>-3.8184903304934465</v>
      </c>
      <c r="AR39" s="26">
        <f t="shared" si="38"/>
        <v>-3.7961693766928071</v>
      </c>
      <c r="AS39" s="26">
        <f t="shared" si="38"/>
        <v>-3.8541317612990134</v>
      </c>
      <c r="AT39" s="26">
        <f t="shared" si="38"/>
        <v>-3.7085580004693321</v>
      </c>
      <c r="AU39" s="26">
        <f t="shared" si="29"/>
        <v>-4.12092514644754</v>
      </c>
      <c r="AV39"/>
      <c r="AW39">
        <v>-23000</v>
      </c>
      <c r="AX39">
        <f t="shared" si="1"/>
        <v>3.692192198479366E-2</v>
      </c>
      <c r="AY39">
        <f t="shared" si="2"/>
        <v>4.1114841818167519E-2</v>
      </c>
      <c r="AZ39">
        <f t="shared" si="3"/>
        <v>-4.1929198333738628E-3</v>
      </c>
      <c r="BA39">
        <f t="shared" si="4"/>
        <v>0.50338820825674346</v>
      </c>
      <c r="BB39">
        <f t="shared" si="5"/>
        <v>-0.68084928547875412</v>
      </c>
      <c r="BC39">
        <f t="shared" si="6"/>
        <v>3.1177606768274537</v>
      </c>
      <c r="BD39">
        <f t="shared" si="7"/>
        <v>83.916888579082041</v>
      </c>
      <c r="BE39">
        <f t="shared" si="37"/>
        <v>-9.4658743702305657</v>
      </c>
      <c r="BF39">
        <f t="shared" si="37"/>
        <v>-9.4663324212884419</v>
      </c>
      <c r="BG39">
        <f t="shared" si="37"/>
        <v>-9.4654095517287757</v>
      </c>
      <c r="BH39">
        <f t="shared" si="37"/>
        <v>-9.4672689619269264</v>
      </c>
      <c r="BI39">
        <f t="shared" si="37"/>
        <v>-9.463522740506928</v>
      </c>
      <c r="BJ39">
        <f t="shared" si="37"/>
        <v>-9.471070999492829</v>
      </c>
      <c r="BK39">
        <f t="shared" si="37"/>
        <v>-9.4558642730504427</v>
      </c>
      <c r="BL39">
        <f t="shared" si="9"/>
        <v>-9.4865107268301418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s="26" customFormat="1" ht="12.95" customHeight="1">
      <c r="A40" s="28" t="s">
        <v>732</v>
      </c>
      <c r="B40" s="146" t="s">
        <v>101</v>
      </c>
      <c r="C40" s="147">
        <v>38647.511599999998</v>
      </c>
      <c r="D40" s="102" t="s">
        <v>217</v>
      </c>
      <c r="E40" s="26">
        <f t="shared" si="12"/>
        <v>997.00303304712077</v>
      </c>
      <c r="F40" s="26">
        <f t="shared" si="30"/>
        <v>997</v>
      </c>
      <c r="G40" s="25">
        <f t="shared" si="13"/>
        <v>1.1802599983639084E-3</v>
      </c>
      <c r="H40" s="149"/>
      <c r="I40" s="149"/>
      <c r="J40" s="149">
        <f t="shared" si="33"/>
        <v>1.1802599983639084E-3</v>
      </c>
      <c r="K40" s="149"/>
      <c r="L40" s="149"/>
      <c r="M40" s="149"/>
      <c r="N40" s="149"/>
      <c r="O40" s="149"/>
      <c r="P40" s="149">
        <f t="shared" si="34"/>
        <v>1.7649179069457392E-3</v>
      </c>
      <c r="Q40" s="29">
        <f t="shared" si="16"/>
        <v>23629.011599999998</v>
      </c>
      <c r="R40" s="26">
        <f t="shared" si="35"/>
        <v>3.4182487006728042E-7</v>
      </c>
      <c r="S40" s="26">
        <v>1</v>
      </c>
      <c r="T40" s="26">
        <f t="shared" si="36"/>
        <v>3.4182487006728042E-7</v>
      </c>
      <c r="Z40">
        <f t="shared" si="17"/>
        <v>997</v>
      </c>
      <c r="AA40" s="26">
        <f t="shared" si="18"/>
        <v>7.5751076090609386E-4</v>
      </c>
      <c r="AB40" s="26">
        <f t="shared" si="19"/>
        <v>2.1876671444035537E-3</v>
      </c>
      <c r="AC40" s="26">
        <f t="shared" si="20"/>
        <v>-5.8465790858183079E-4</v>
      </c>
      <c r="AD40" s="26">
        <f t="shared" si="31"/>
        <v>4.2274923745781452E-4</v>
      </c>
      <c r="AE40" s="26">
        <f t="shared" si="21"/>
        <v>1.7871691777116364E-7</v>
      </c>
      <c r="AF40">
        <f t="shared" si="32"/>
        <v>-5.8465790858183079E-4</v>
      </c>
      <c r="AG40" s="187"/>
      <c r="AH40">
        <f t="shared" si="22"/>
        <v>-1.0074071460396453E-3</v>
      </c>
      <c r="AI40">
        <f t="shared" si="23"/>
        <v>0.54212540986037283</v>
      </c>
      <c r="AJ40">
        <f t="shared" si="24"/>
        <v>-0.36579644647833726</v>
      </c>
      <c r="AK40">
        <f t="shared" si="25"/>
        <v>0.19265060960055128</v>
      </c>
      <c r="AL40">
        <f t="shared" si="26"/>
        <v>2.7433275250240281</v>
      </c>
      <c r="AM40">
        <f t="shared" si="27"/>
        <v>4.9552266968424954</v>
      </c>
      <c r="AN40" s="26">
        <f t="shared" si="38"/>
        <v>-3.8114360886434597</v>
      </c>
      <c r="AO40" s="26">
        <f t="shared" si="38"/>
        <v>-3.8127577867612032</v>
      </c>
      <c r="AP40" s="26">
        <f t="shared" si="38"/>
        <v>-3.8093647223360239</v>
      </c>
      <c r="AQ40" s="26">
        <f t="shared" si="38"/>
        <v>-3.8180938858020377</v>
      </c>
      <c r="AR40" s="26">
        <f t="shared" si="38"/>
        <v>-3.7957568357181195</v>
      </c>
      <c r="AS40" s="26">
        <f t="shared" si="38"/>
        <v>-3.853742084309582</v>
      </c>
      <c r="AT40" s="26">
        <f t="shared" si="38"/>
        <v>-3.7081538642316265</v>
      </c>
      <c r="AU40" s="26">
        <f t="shared" si="29"/>
        <v>-4.1203661031688323</v>
      </c>
      <c r="AV40"/>
      <c r="AW40">
        <v>-22000</v>
      </c>
      <c r="AX40">
        <f t="shared" si="1"/>
        <v>3.3518782665243385E-2</v>
      </c>
      <c r="AY40">
        <f t="shared" si="2"/>
        <v>3.8266703078220436E-2</v>
      </c>
      <c r="AZ40">
        <f t="shared" si="3"/>
        <v>-4.7479204129770546E-3</v>
      </c>
      <c r="BA40">
        <f t="shared" si="4"/>
        <v>0.50421933290344767</v>
      </c>
      <c r="BB40">
        <f t="shared" si="5"/>
        <v>-0.74151597952686576</v>
      </c>
      <c r="BC40">
        <f t="shared" si="6"/>
        <v>-3.0790191479353273</v>
      </c>
      <c r="BD40">
        <f t="shared" si="7"/>
        <v>-31.951979716723411</v>
      </c>
      <c r="BE40">
        <f t="shared" si="37"/>
        <v>-9.3169341041017617</v>
      </c>
      <c r="BF40">
        <f t="shared" si="37"/>
        <v>-9.3157743515491109</v>
      </c>
      <c r="BG40">
        <f t="shared" si="37"/>
        <v>-9.31812265808429</v>
      </c>
      <c r="BH40">
        <f t="shared" si="37"/>
        <v>-9.3133671004540179</v>
      </c>
      <c r="BI40">
        <f t="shared" si="37"/>
        <v>-9.322995073456104</v>
      </c>
      <c r="BJ40">
        <f t="shared" si="37"/>
        <v>-9.3034917646456492</v>
      </c>
      <c r="BK40">
        <f t="shared" si="37"/>
        <v>-9.3429592441435663</v>
      </c>
      <c r="BL40">
        <f t="shared" si="9"/>
        <v>-9.2628934153469853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s="26" customFormat="1" ht="12.95" customHeight="1">
      <c r="A41" s="28" t="s">
        <v>732</v>
      </c>
      <c r="B41" s="146" t="s">
        <v>97</v>
      </c>
      <c r="C41" s="147">
        <v>38648.481800000001</v>
      </c>
      <c r="D41" s="102" t="s">
        <v>217</v>
      </c>
      <c r="E41" s="26">
        <f t="shared" si="12"/>
        <v>999.49626531692525</v>
      </c>
      <c r="F41" s="26">
        <f t="shared" si="30"/>
        <v>999.5</v>
      </c>
      <c r="G41" s="25">
        <f t="shared" si="13"/>
        <v>-1.453289994969964E-3</v>
      </c>
      <c r="H41" s="149"/>
      <c r="I41" s="149"/>
      <c r="J41" s="149">
        <f t="shared" si="33"/>
        <v>-1.453289994969964E-3</v>
      </c>
      <c r="K41" s="149"/>
      <c r="L41" s="149"/>
      <c r="M41" s="149"/>
      <c r="N41" s="149"/>
      <c r="O41" s="149"/>
      <c r="P41" s="149">
        <f t="shared" si="34"/>
        <v>1.7639710164317794E-3</v>
      </c>
      <c r="Q41" s="29">
        <f t="shared" si="16"/>
        <v>23629.981800000001</v>
      </c>
      <c r="R41" s="26">
        <f t="shared" si="35"/>
        <v>1.0350768415485768E-5</v>
      </c>
      <c r="S41" s="26">
        <v>1</v>
      </c>
      <c r="T41" s="26">
        <f t="shared" si="36"/>
        <v>1.0350768415485768E-5</v>
      </c>
      <c r="Z41">
        <f t="shared" si="17"/>
        <v>999.5</v>
      </c>
      <c r="AA41" s="26">
        <f t="shared" si="18"/>
        <v>7.54248707436496E-4</v>
      </c>
      <c r="AB41" s="26">
        <f t="shared" si="19"/>
        <v>-4.4356768597468067E-4</v>
      </c>
      <c r="AC41" s="26">
        <f t="shared" si="20"/>
        <v>-3.2172610114017432E-3</v>
      </c>
      <c r="AD41" s="26">
        <f t="shared" si="31"/>
        <v>-2.20753870240646E-3</v>
      </c>
      <c r="AE41" s="26">
        <f t="shared" si="21"/>
        <v>4.8732271226223974E-6</v>
      </c>
      <c r="AF41">
        <f t="shared" si="32"/>
        <v>-3.2172610114017432E-3</v>
      </c>
      <c r="AG41" s="187"/>
      <c r="AH41">
        <f t="shared" si="22"/>
        <v>-1.0097223089952834E-3</v>
      </c>
      <c r="AI41">
        <f t="shared" si="23"/>
        <v>0.54207692055726642</v>
      </c>
      <c r="AJ41">
        <f t="shared" si="24"/>
        <v>-0.36603075676139318</v>
      </c>
      <c r="AK41">
        <f t="shared" si="25"/>
        <v>0.19253532400232296</v>
      </c>
      <c r="AL41">
        <f t="shared" si="26"/>
        <v>2.7435792959150196</v>
      </c>
      <c r="AM41">
        <f t="shared" si="27"/>
        <v>4.95844561565867</v>
      </c>
      <c r="AN41" s="26">
        <f t="shared" si="38"/>
        <v>-3.8110330089810676</v>
      </c>
      <c r="AO41" s="26">
        <f t="shared" si="38"/>
        <v>-3.8123569219632363</v>
      </c>
      <c r="AP41" s="26">
        <f t="shared" si="38"/>
        <v>-3.808959255319766</v>
      </c>
      <c r="AQ41" s="26">
        <f t="shared" si="38"/>
        <v>-3.8176974715654404</v>
      </c>
      <c r="AR41" s="26">
        <f t="shared" si="38"/>
        <v>-3.7953443479707083</v>
      </c>
      <c r="AS41" s="26">
        <f t="shared" si="38"/>
        <v>-3.8533523968562946</v>
      </c>
      <c r="AT41" s="26">
        <f t="shared" si="38"/>
        <v>-3.7077498568223559</v>
      </c>
      <c r="AU41" s="26">
        <f t="shared" si="29"/>
        <v>-4.1198070598901246</v>
      </c>
      <c r="AV41"/>
      <c r="AW41">
        <v>-21000</v>
      </c>
      <c r="AX41">
        <f t="shared" si="1"/>
        <v>3.0323245460622504E-2</v>
      </c>
      <c r="AY41">
        <f t="shared" si="2"/>
        <v>3.5523652271815774E-2</v>
      </c>
      <c r="AZ41">
        <f t="shared" si="3"/>
        <v>-5.20040681119327E-3</v>
      </c>
      <c r="BA41">
        <f t="shared" si="4"/>
        <v>0.50882674894361357</v>
      </c>
      <c r="BB41">
        <f t="shared" si="5"/>
        <v>-0.79727979166091001</v>
      </c>
      <c r="BC41">
        <f t="shared" si="6"/>
        <v>-2.9915710533860418</v>
      </c>
      <c r="BD41">
        <f t="shared" si="7"/>
        <v>-13.306400607554146</v>
      </c>
      <c r="BE41">
        <f t="shared" si="37"/>
        <v>-9.16700366747747</v>
      </c>
      <c r="BF41">
        <f t="shared" si="37"/>
        <v>-9.1647319954731987</v>
      </c>
      <c r="BG41">
        <f t="shared" si="37"/>
        <v>-9.1694611838856375</v>
      </c>
      <c r="BH41">
        <f t="shared" si="37"/>
        <v>-9.1596092010589061</v>
      </c>
      <c r="BI41">
        <f t="shared" si="37"/>
        <v>-9.1801046610478618</v>
      </c>
      <c r="BJ41">
        <f t="shared" si="37"/>
        <v>-9.1373379103065808</v>
      </c>
      <c r="BK41">
        <f t="shared" si="37"/>
        <v>-9.2260672030624669</v>
      </c>
      <c r="BL41">
        <f t="shared" si="9"/>
        <v>-9.0392761038638287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s="26" customFormat="1" ht="12.95" customHeight="1">
      <c r="A42" s="28" t="s">
        <v>732</v>
      </c>
      <c r="B42" s="146" t="s">
        <v>97</v>
      </c>
      <c r="C42" s="147">
        <v>38735.258300000001</v>
      </c>
      <c r="D42" s="102" t="s">
        <v>217</v>
      </c>
      <c r="E42" s="26">
        <f t="shared" si="12"/>
        <v>1222.4956160280515</v>
      </c>
      <c r="F42" s="26">
        <f t="shared" si="30"/>
        <v>1222.5</v>
      </c>
      <c r="G42" s="25">
        <f t="shared" si="13"/>
        <v>-1.7059499950846657E-3</v>
      </c>
      <c r="H42" s="149"/>
      <c r="I42" s="149"/>
      <c r="J42" s="149">
        <f t="shared" si="33"/>
        <v>-1.7059499950846657E-3</v>
      </c>
      <c r="K42" s="149"/>
      <c r="L42" s="149"/>
      <c r="M42" s="149"/>
      <c r="N42" s="149"/>
      <c r="O42" s="149"/>
      <c r="P42" s="149">
        <f t="shared" si="34"/>
        <v>1.6821506347715974E-3</v>
      </c>
      <c r="Q42" s="29">
        <f t="shared" si="16"/>
        <v>23716.758300000001</v>
      </c>
      <c r="R42" s="26">
        <f t="shared" si="35"/>
        <v>1.1479225878032409E-5</v>
      </c>
      <c r="S42" s="26">
        <v>1</v>
      </c>
      <c r="T42" s="26">
        <f t="shared" si="36"/>
        <v>1.1479225878032409E-5</v>
      </c>
      <c r="Z42">
        <f t="shared" si="17"/>
        <v>1222.5</v>
      </c>
      <c r="AA42" s="26">
        <f t="shared" si="18"/>
        <v>4.6741948267473715E-4</v>
      </c>
      <c r="AB42" s="26">
        <f t="shared" si="19"/>
        <v>-4.9121884298780551E-4</v>
      </c>
      <c r="AC42" s="26">
        <f t="shared" si="20"/>
        <v>-3.3881006298562633E-3</v>
      </c>
      <c r="AD42" s="26">
        <f t="shared" si="31"/>
        <v>-2.1733694777594029E-3</v>
      </c>
      <c r="AE42" s="26">
        <f t="shared" si="21"/>
        <v>4.7235348868561795E-6</v>
      </c>
      <c r="AF42">
        <f t="shared" si="32"/>
        <v>-3.3881006298562633E-3</v>
      </c>
      <c r="AG42" s="187"/>
      <c r="AH42">
        <f t="shared" si="22"/>
        <v>-1.2147311520968602E-3</v>
      </c>
      <c r="AI42">
        <f t="shared" si="23"/>
        <v>0.53790080868479517</v>
      </c>
      <c r="AJ42">
        <f t="shared" si="24"/>
        <v>-0.38667420744456565</v>
      </c>
      <c r="AK42">
        <f t="shared" si="25"/>
        <v>0.18228476365519239</v>
      </c>
      <c r="AL42">
        <f t="shared" si="26"/>
        <v>2.7658616613516478</v>
      </c>
      <c r="AM42">
        <f t="shared" si="27"/>
        <v>5.2601875538262961</v>
      </c>
      <c r="AN42" s="26">
        <f t="shared" si="38"/>
        <v>-3.7752184448778681</v>
      </c>
      <c r="AO42" s="26">
        <f t="shared" si="38"/>
        <v>-3.7767410195923836</v>
      </c>
      <c r="AP42" s="26">
        <f t="shared" si="38"/>
        <v>-3.7729387394953959</v>
      </c>
      <c r="AQ42" s="26">
        <f t="shared" si="38"/>
        <v>-3.7824540817368608</v>
      </c>
      <c r="AR42" s="26">
        <f t="shared" si="38"/>
        <v>-3.7587645217380783</v>
      </c>
      <c r="AS42" s="26">
        <f t="shared" si="38"/>
        <v>-3.8185444538953996</v>
      </c>
      <c r="AT42" s="26">
        <f t="shared" si="38"/>
        <v>-3.6722246289142748</v>
      </c>
      <c r="AU42" s="26">
        <f t="shared" si="29"/>
        <v>-4.069940399429381</v>
      </c>
      <c r="AV42"/>
      <c r="AW42">
        <v>-20000</v>
      </c>
      <c r="AX42">
        <f t="shared" si="1"/>
        <v>2.7345309922942779E-2</v>
      </c>
      <c r="AY42">
        <f t="shared" si="2"/>
        <v>3.2885689398953533E-2</v>
      </c>
      <c r="AZ42">
        <f t="shared" si="3"/>
        <v>-5.5403794760107532E-3</v>
      </c>
      <c r="BA42">
        <f t="shared" si="4"/>
        <v>0.51748036512128659</v>
      </c>
      <c r="BB42">
        <f t="shared" si="5"/>
        <v>-0.84827194661159522</v>
      </c>
      <c r="BC42">
        <f t="shared" si="6"/>
        <v>-2.9016326633808558</v>
      </c>
      <c r="BD42">
        <f t="shared" si="7"/>
        <v>-8.2946910286282804</v>
      </c>
      <c r="BE42">
        <f t="shared" si="37"/>
        <v>-9.0147906264304662</v>
      </c>
      <c r="BF42">
        <f t="shared" si="37"/>
        <v>-9.0123149274241339</v>
      </c>
      <c r="BG42">
        <f t="shared" si="37"/>
        <v>-9.017748476235985</v>
      </c>
      <c r="BH42">
        <f t="shared" si="37"/>
        <v>-9.0058061770023041</v>
      </c>
      <c r="BI42">
        <f t="shared" si="37"/>
        <v>-9.0319736396082266</v>
      </c>
      <c r="BJ42">
        <f t="shared" si="37"/>
        <v>-8.974231326820437</v>
      </c>
      <c r="BK42">
        <f t="shared" si="37"/>
        <v>-9.099873586043973</v>
      </c>
      <c r="BL42">
        <f t="shared" si="9"/>
        <v>-8.8156587923806704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s="26" customFormat="1" ht="12.95" customHeight="1">
      <c r="A43" s="28" t="s">
        <v>732</v>
      </c>
      <c r="B43" s="146" t="s">
        <v>97</v>
      </c>
      <c r="C43" s="147">
        <v>38736.424700000003</v>
      </c>
      <c r="D43" s="102"/>
      <c r="E43" s="26">
        <f t="shared" si="12"/>
        <v>1225.493045547217</v>
      </c>
      <c r="F43" s="26">
        <f t="shared" si="30"/>
        <v>1225.5</v>
      </c>
      <c r="G43" s="25">
        <f t="shared" si="13"/>
        <v>-2.7062099979957566E-3</v>
      </c>
      <c r="H43" s="149"/>
      <c r="I43" s="149"/>
      <c r="J43" s="149">
        <f t="shared" si="33"/>
        <v>-2.7062099979957566E-3</v>
      </c>
      <c r="K43" s="149"/>
      <c r="L43" s="149"/>
      <c r="M43" s="149"/>
      <c r="N43" s="149"/>
      <c r="O43" s="149"/>
      <c r="P43" s="149">
        <f t="shared" si="34"/>
        <v>1.6810855369578373E-3</v>
      </c>
      <c r="Q43" s="29">
        <f t="shared" si="16"/>
        <v>23717.924700000003</v>
      </c>
      <c r="R43" s="26">
        <f t="shared" si="35"/>
        <v>1.9248362111023742E-5</v>
      </c>
      <c r="S43" s="26">
        <v>1</v>
      </c>
      <c r="T43" s="26">
        <f t="shared" si="36"/>
        <v>1.9248362111023742E-5</v>
      </c>
      <c r="Y43" s="90"/>
      <c r="Z43">
        <f t="shared" si="17"/>
        <v>1225.5</v>
      </c>
      <c r="AA43" s="26">
        <f t="shared" si="18"/>
        <v>4.6361699502234471E-4</v>
      </c>
      <c r="AB43" s="26">
        <f t="shared" si="19"/>
        <v>-1.488741456060264E-3</v>
      </c>
      <c r="AC43" s="26">
        <f t="shared" si="20"/>
        <v>-4.3872955349535938E-3</v>
      </c>
      <c r="AD43" s="26">
        <f t="shared" si="31"/>
        <v>-3.1698269930181015E-3</v>
      </c>
      <c r="AE43" s="26">
        <f t="shared" si="21"/>
        <v>1.0047803165666179E-5</v>
      </c>
      <c r="AF43">
        <f t="shared" si="32"/>
        <v>-4.3872955349535938E-3</v>
      </c>
      <c r="AG43" s="187"/>
      <c r="AH43">
        <f t="shared" si="22"/>
        <v>-1.2174685419354926E-3</v>
      </c>
      <c r="AI43">
        <f t="shared" si="23"/>
        <v>0.53784660764432335</v>
      </c>
      <c r="AJ43">
        <f t="shared" si="24"/>
        <v>-0.38694850805675551</v>
      </c>
      <c r="AK43">
        <f t="shared" si="25"/>
        <v>0.18214730195403808</v>
      </c>
      <c r="AL43">
        <f t="shared" si="26"/>
        <v>2.7661591161871968</v>
      </c>
      <c r="AM43">
        <f t="shared" si="27"/>
        <v>5.2644548438804062</v>
      </c>
      <c r="AN43" s="26">
        <f t="shared" si="38"/>
        <v>-3.7747384833487039</v>
      </c>
      <c r="AO43" s="26">
        <f t="shared" si="38"/>
        <v>-3.7762637318405177</v>
      </c>
      <c r="AP43" s="26">
        <f t="shared" si="38"/>
        <v>-3.7724561157132412</v>
      </c>
      <c r="AQ43" s="26">
        <f t="shared" si="38"/>
        <v>-3.7819814528562672</v>
      </c>
      <c r="AR43" s="26">
        <f t="shared" si="38"/>
        <v>-3.7582753012456651</v>
      </c>
      <c r="AS43" s="26">
        <f t="shared" si="38"/>
        <v>-3.8180754670728807</v>
      </c>
      <c r="AT43" s="26">
        <f t="shared" si="38"/>
        <v>-3.6717535343144116</v>
      </c>
      <c r="AU43" s="26">
        <f t="shared" si="29"/>
        <v>-4.0692695474949314</v>
      </c>
      <c r="AV43"/>
      <c r="AW43">
        <v>-19000</v>
      </c>
      <c r="AX43">
        <f t="shared" si="1"/>
        <v>2.4597272280769755E-2</v>
      </c>
      <c r="AY43">
        <f t="shared" si="2"/>
        <v>3.0352814459633698E-2</v>
      </c>
      <c r="AZ43">
        <f t="shared" si="3"/>
        <v>-5.7555421788639425E-3</v>
      </c>
      <c r="BA43">
        <f t="shared" si="4"/>
        <v>0.53068404074865616</v>
      </c>
      <c r="BB43">
        <f t="shared" si="5"/>
        <v>-0.89421091704634337</v>
      </c>
      <c r="BC43">
        <f t="shared" si="6"/>
        <v>-2.807680847968379</v>
      </c>
      <c r="BD43">
        <f t="shared" si="7"/>
        <v>-5.9338498774170905</v>
      </c>
      <c r="BE43">
        <f t="shared" si="37"/>
        <v>-8.8590919374634449</v>
      </c>
      <c r="BF43">
        <f t="shared" si="37"/>
        <v>-8.8571989997699454</v>
      </c>
      <c r="BG43">
        <f t="shared" si="37"/>
        <v>-8.8617117359840645</v>
      </c>
      <c r="BH43">
        <f t="shared" si="37"/>
        <v>-8.8509319128970088</v>
      </c>
      <c r="BI43">
        <f t="shared" si="37"/>
        <v>-8.8765619950047761</v>
      </c>
      <c r="BJ43">
        <f t="shared" si="37"/>
        <v>-8.8149082013645721</v>
      </c>
      <c r="BK43">
        <f t="shared" si="37"/>
        <v>-8.9595270168926913</v>
      </c>
      <c r="BL43">
        <f t="shared" si="9"/>
        <v>-8.5920414808975138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s="26" customFormat="1" ht="12.95" customHeight="1">
      <c r="A44" s="28" t="s">
        <v>732</v>
      </c>
      <c r="B44" s="146" t="s">
        <v>101</v>
      </c>
      <c r="C44" s="147">
        <v>40088.469499999999</v>
      </c>
      <c r="D44" s="102" t="s">
        <v>217</v>
      </c>
      <c r="E44" s="26">
        <f t="shared" si="12"/>
        <v>4699.9949271897549</v>
      </c>
      <c r="F44" s="26">
        <f t="shared" si="30"/>
        <v>4700</v>
      </c>
      <c r="G44" s="25">
        <f t="shared" si="13"/>
        <v>-1.9739999988814816E-3</v>
      </c>
      <c r="H44" s="149"/>
      <c r="I44" s="149"/>
      <c r="J44" s="149">
        <f t="shared" si="33"/>
        <v>-1.9739999988814816E-3</v>
      </c>
      <c r="K44" s="149"/>
      <c r="L44" s="149"/>
      <c r="M44" s="149"/>
      <c r="N44" s="149"/>
      <c r="O44" s="149"/>
      <c r="P44" s="149">
        <f t="shared" si="34"/>
        <v>1.082391105951837E-3</v>
      </c>
      <c r="Q44" s="29">
        <f t="shared" si="16"/>
        <v>25069.969499999999</v>
      </c>
      <c r="R44" s="26">
        <f t="shared" si="35"/>
        <v>9.341526585704233E-6</v>
      </c>
      <c r="S44" s="26">
        <v>1</v>
      </c>
      <c r="T44" s="26">
        <f t="shared" si="36"/>
        <v>9.341526585704233E-6</v>
      </c>
      <c r="Y44" s="83"/>
      <c r="Z44">
        <f t="shared" si="17"/>
        <v>4700</v>
      </c>
      <c r="AA44" s="26">
        <f t="shared" si="18"/>
        <v>-2.8629668579930557E-3</v>
      </c>
      <c r="AB44" s="26">
        <f t="shared" si="19"/>
        <v>1.9713579650634111E-3</v>
      </c>
      <c r="AC44" s="26">
        <f t="shared" si="20"/>
        <v>-3.0563911048333186E-3</v>
      </c>
      <c r="AD44" s="26">
        <f t="shared" si="31"/>
        <v>8.8896685911157413E-4</v>
      </c>
      <c r="AE44" s="26">
        <f t="shared" si="21"/>
        <v>7.9026207659869734E-7</v>
      </c>
      <c r="AF44">
        <f t="shared" si="32"/>
        <v>-3.0563911048333186E-3</v>
      </c>
      <c r="AG44" s="187"/>
      <c r="AH44">
        <f t="shared" si="22"/>
        <v>-3.9453579639448927E-3</v>
      </c>
      <c r="AI44">
        <f t="shared" si="23"/>
        <v>0.50408955473863448</v>
      </c>
      <c r="AJ44">
        <f t="shared" si="24"/>
        <v>-0.65524533816849373</v>
      </c>
      <c r="AK44">
        <f t="shared" si="25"/>
        <v>2.8917606326765027E-2</v>
      </c>
      <c r="AL44">
        <f t="shared" si="26"/>
        <v>3.0833464580097645</v>
      </c>
      <c r="AM44">
        <f t="shared" si="27"/>
        <v>34.327298316479251</v>
      </c>
      <c r="AN44" s="26">
        <f t="shared" si="38"/>
        <v>-3.2419871188616201</v>
      </c>
      <c r="AO44" s="26">
        <f t="shared" si="38"/>
        <v>-3.24307281250544</v>
      </c>
      <c r="AP44" s="26">
        <f t="shared" si="38"/>
        <v>-3.2408761730316868</v>
      </c>
      <c r="AQ44" s="26">
        <f t="shared" si="38"/>
        <v>-3.2453210525234355</v>
      </c>
      <c r="AR44" s="26">
        <f t="shared" si="38"/>
        <v>-3.2363289166012086</v>
      </c>
      <c r="AS44" s="26">
        <f t="shared" si="38"/>
        <v>-3.2545290253550112</v>
      </c>
      <c r="AT44" s="26">
        <f t="shared" si="38"/>
        <v>-3.2177244678675523</v>
      </c>
      <c r="AU44" s="26">
        <f t="shared" si="29"/>
        <v>-3.2923111987467037</v>
      </c>
      <c r="AV44"/>
      <c r="AW44">
        <v>-18000</v>
      </c>
      <c r="AX44">
        <f t="shared" si="1"/>
        <v>2.2093468311992645E-2</v>
      </c>
      <c r="AY44">
        <f t="shared" si="2"/>
        <v>2.7925027453856291E-2</v>
      </c>
      <c r="AZ44">
        <f t="shared" si="3"/>
        <v>-5.8315591418636459E-3</v>
      </c>
      <c r="BA44">
        <f t="shared" si="4"/>
        <v>0.54922868339314657</v>
      </c>
      <c r="BB44">
        <f t="shared" si="5"/>
        <v>-0.93434231295876602</v>
      </c>
      <c r="BC44">
        <f t="shared" si="6"/>
        <v>-2.7079371011167916</v>
      </c>
      <c r="BD44">
        <f t="shared" si="7"/>
        <v>-4.5394517676603083</v>
      </c>
      <c r="BE44">
        <f t="shared" si="37"/>
        <v>-8.6986408422046839</v>
      </c>
      <c r="BF44">
        <f t="shared" si="37"/>
        <v>-8.69761826039813</v>
      </c>
      <c r="BG44">
        <f t="shared" si="37"/>
        <v>-8.7003703851290872</v>
      </c>
      <c r="BH44">
        <f t="shared" si="37"/>
        <v>-8.6929480419545406</v>
      </c>
      <c r="BI44">
        <f t="shared" si="37"/>
        <v>-8.7128556088898854</v>
      </c>
      <c r="BJ44">
        <f t="shared" si="37"/>
        <v>-8.6586284199003245</v>
      </c>
      <c r="BK44">
        <f t="shared" si="37"/>
        <v>-8.8008808893919106</v>
      </c>
      <c r="BL44">
        <f t="shared" si="9"/>
        <v>-8.3684241694143573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s="26" customFormat="1" ht="12.95" customHeight="1">
      <c r="A45" s="28" t="s">
        <v>732</v>
      </c>
      <c r="B45" s="146" t="s">
        <v>97</v>
      </c>
      <c r="C45" s="147">
        <v>40089.441500000001</v>
      </c>
      <c r="D45" s="102" t="s">
        <v>217</v>
      </c>
      <c r="E45" s="26">
        <f t="shared" si="12"/>
        <v>4702.4927851223929</v>
      </c>
      <c r="F45" s="26">
        <f t="shared" si="30"/>
        <v>4702.5</v>
      </c>
      <c r="G45" s="25">
        <f t="shared" si="13"/>
        <v>-2.8075500013073906E-3</v>
      </c>
      <c r="H45" s="149"/>
      <c r="I45" s="149"/>
      <c r="J45" s="149">
        <f t="shared" si="33"/>
        <v>-2.8075500013073906E-3</v>
      </c>
      <c r="K45" s="149"/>
      <c r="L45" s="149"/>
      <c r="M45" s="149"/>
      <c r="N45" s="149"/>
      <c r="O45" s="149"/>
      <c r="P45" s="149">
        <f t="shared" si="34"/>
        <v>1.0824170669826458E-3</v>
      </c>
      <c r="Q45" s="29">
        <f t="shared" si="16"/>
        <v>25070.941500000001</v>
      </c>
      <c r="R45" s="26">
        <f t="shared" si="35"/>
        <v>1.5131843792380979E-5</v>
      </c>
      <c r="S45" s="26">
        <v>1</v>
      </c>
      <c r="T45" s="26">
        <f t="shared" si="36"/>
        <v>1.5131843792380979E-5</v>
      </c>
      <c r="Y45" s="92"/>
      <c r="Z45">
        <f t="shared" si="17"/>
        <v>4702.5</v>
      </c>
      <c r="AA45" s="26">
        <f t="shared" si="18"/>
        <v>-2.864541991902096E-3</v>
      </c>
      <c r="AB45" s="26">
        <f t="shared" si="19"/>
        <v>1.139409057577351E-3</v>
      </c>
      <c r="AC45" s="26">
        <f t="shared" si="20"/>
        <v>-3.8899670682900362E-3</v>
      </c>
      <c r="AD45" s="26">
        <f t="shared" si="31"/>
        <v>5.6991990594705381E-5</v>
      </c>
      <c r="AE45" s="26">
        <f t="shared" si="21"/>
        <v>3.2480869919469868E-9</v>
      </c>
      <c r="AF45">
        <f t="shared" si="32"/>
        <v>-3.8899670682900362E-3</v>
      </c>
      <c r="AG45" s="187"/>
      <c r="AH45">
        <f t="shared" si="22"/>
        <v>-3.9469590588847416E-3</v>
      </c>
      <c r="AI45">
        <f t="shared" si="23"/>
        <v>0.5040833031515104</v>
      </c>
      <c r="AJ45">
        <f t="shared" si="24"/>
        <v>-0.65540893719262372</v>
      </c>
      <c r="AK45">
        <f t="shared" si="25"/>
        <v>2.8810197185698581E-2</v>
      </c>
      <c r="AL45">
        <f t="shared" si="26"/>
        <v>3.0835630464374981</v>
      </c>
      <c r="AM45">
        <f t="shared" si="27"/>
        <v>34.455493107741063</v>
      </c>
      <c r="AN45" s="26">
        <f t="shared" si="38"/>
        <v>-3.2416142157968486</v>
      </c>
      <c r="AO45" s="26">
        <f t="shared" si="38"/>
        <v>-3.2426961680319657</v>
      </c>
      <c r="AP45" s="26">
        <f t="shared" si="38"/>
        <v>-3.2405071804455075</v>
      </c>
      <c r="AQ45" s="26">
        <f t="shared" si="38"/>
        <v>-3.2449364067040096</v>
      </c>
      <c r="AR45" s="26">
        <f t="shared" si="38"/>
        <v>-3.2359762662461367</v>
      </c>
      <c r="AS45" s="26">
        <f t="shared" si="38"/>
        <v>-3.2541108873083577</v>
      </c>
      <c r="AT45" s="26">
        <f t="shared" si="38"/>
        <v>-3.2174399943405221</v>
      </c>
      <c r="AU45" s="26">
        <f t="shared" si="29"/>
        <v>-3.2917521554679952</v>
      </c>
      <c r="AV45"/>
      <c r="AW45">
        <v>-17000</v>
      </c>
      <c r="AX45">
        <f t="shared" si="1"/>
        <v>1.9850544416604967E-2</v>
      </c>
      <c r="AY45">
        <f t="shared" si="2"/>
        <v>2.5602328381621298E-2</v>
      </c>
      <c r="AZ45">
        <f t="shared" si="3"/>
        <v>-5.7517839650163315E-3</v>
      </c>
      <c r="BA45">
        <f t="shared" si="4"/>
        <v>0.57431949577015895</v>
      </c>
      <c r="BB45">
        <f t="shared" si="5"/>
        <v>-0.96727809135272069</v>
      </c>
      <c r="BC45">
        <f t="shared" si="6"/>
        <v>-2.6000725243276785</v>
      </c>
      <c r="BD45">
        <f t="shared" si="7"/>
        <v>-3.6026092830615513</v>
      </c>
      <c r="BE45">
        <f t="shared" si="37"/>
        <v>-8.5318454080991355</v>
      </c>
      <c r="BF45">
        <f t="shared" si="37"/>
        <v>-8.5314899701076463</v>
      </c>
      <c r="BG45">
        <f t="shared" si="37"/>
        <v>-8.5326306129473384</v>
      </c>
      <c r="BH45">
        <f t="shared" si="37"/>
        <v>-8.52896440186659</v>
      </c>
      <c r="BI45">
        <f t="shared" si="37"/>
        <v>-8.5406895480680944</v>
      </c>
      <c r="BJ45">
        <f t="shared" si="37"/>
        <v>-8.5025639721600044</v>
      </c>
      <c r="BK45">
        <f t="shared" si="37"/>
        <v>-8.6206998545119031</v>
      </c>
      <c r="BL45">
        <f t="shared" si="9"/>
        <v>-8.1448068579312007</v>
      </c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s="26" customFormat="1" ht="12.95" customHeight="1">
      <c r="A46" s="28" t="s">
        <v>732</v>
      </c>
      <c r="B46" s="146" t="s">
        <v>101</v>
      </c>
      <c r="C46" s="147">
        <v>41890.549200000001</v>
      </c>
      <c r="D46" s="102" t="s">
        <v>217</v>
      </c>
      <c r="E46" s="26">
        <f t="shared" si="12"/>
        <v>9331.0022048478968</v>
      </c>
      <c r="F46" s="26">
        <f t="shared" si="30"/>
        <v>9331</v>
      </c>
      <c r="G46" s="25">
        <f t="shared" si="13"/>
        <v>8.579800050938502E-4</v>
      </c>
      <c r="H46" s="149"/>
      <c r="I46" s="149"/>
      <c r="J46" s="149">
        <f t="shared" si="33"/>
        <v>8.579800050938502E-4</v>
      </c>
      <c r="K46" s="149"/>
      <c r="L46" s="149"/>
      <c r="M46" s="149"/>
      <c r="N46" s="149"/>
      <c r="O46" s="149"/>
      <c r="P46" s="149">
        <f t="shared" si="34"/>
        <v>2.2567393626012153E-3</v>
      </c>
      <c r="Q46" s="29">
        <f t="shared" si="16"/>
        <v>26872.049200000001</v>
      </c>
      <c r="R46" s="26">
        <f t="shared" si="35"/>
        <v>1.9565277402144171E-6</v>
      </c>
      <c r="S46" s="26">
        <v>1</v>
      </c>
      <c r="T46" s="26">
        <f t="shared" si="36"/>
        <v>1.9565277402144171E-6</v>
      </c>
      <c r="Z46">
        <f t="shared" si="17"/>
        <v>9331</v>
      </c>
      <c r="AA46" s="26">
        <f t="shared" si="18"/>
        <v>-3.5295231898638101E-3</v>
      </c>
      <c r="AB46" s="26">
        <f t="shared" si="19"/>
        <v>6.6442425575588757E-3</v>
      </c>
      <c r="AC46" s="26">
        <f t="shared" si="20"/>
        <v>-1.3987593575073651E-3</v>
      </c>
      <c r="AD46" s="26">
        <f t="shared" si="31"/>
        <v>4.3875031949576603E-3</v>
      </c>
      <c r="AE46" s="26">
        <f t="shared" si="21"/>
        <v>1.9250184285763679E-5</v>
      </c>
      <c r="AF46">
        <f t="shared" si="32"/>
        <v>-1.3987593575073651E-3</v>
      </c>
      <c r="AG46" s="187"/>
      <c r="AH46">
        <f t="shared" si="22"/>
        <v>-5.7862625524650255E-3</v>
      </c>
      <c r="AI46">
        <f t="shared" si="23"/>
        <v>0.53449249899561435</v>
      </c>
      <c r="AJ46">
        <f t="shared" si="24"/>
        <v>-0.90412190585908681</v>
      </c>
      <c r="AK46">
        <f t="shared" si="25"/>
        <v>-0.17339597510798069</v>
      </c>
      <c r="AL46">
        <f t="shared" si="26"/>
        <v>-2.7850260692133122</v>
      </c>
      <c r="AM46">
        <f t="shared" si="27"/>
        <v>-5.54949648699258</v>
      </c>
      <c r="AN46" s="26">
        <f t="shared" si="38"/>
        <v>-2.5389874466080538</v>
      </c>
      <c r="AO46" s="26">
        <f t="shared" si="38"/>
        <v>-2.5372928780264354</v>
      </c>
      <c r="AP46" s="26">
        <f t="shared" si="38"/>
        <v>-2.5414324235358334</v>
      </c>
      <c r="AQ46" s="26">
        <f t="shared" si="38"/>
        <v>-2.5312992549732738</v>
      </c>
      <c r="AR46" s="26">
        <f t="shared" si="38"/>
        <v>-2.5559811391264033</v>
      </c>
      <c r="AS46" s="26">
        <f t="shared" si="38"/>
        <v>-2.495093729375951</v>
      </c>
      <c r="AT46" s="26">
        <f t="shared" si="38"/>
        <v>-2.6411377295967613</v>
      </c>
      <c r="AU46" s="26">
        <f t="shared" si="29"/>
        <v>-2.256739429268205</v>
      </c>
      <c r="AV46"/>
      <c r="AW46">
        <v>-16000</v>
      </c>
      <c r="AX46">
        <f t="shared" si="1"/>
        <v>1.7888757292534037E-2</v>
      </c>
      <c r="AY46">
        <f t="shared" si="2"/>
        <v>2.3384717242928725E-2</v>
      </c>
      <c r="AZ46">
        <f t="shared" si="3"/>
        <v>-5.4959599503946899E-3</v>
      </c>
      <c r="BA46">
        <f t="shared" si="4"/>
        <v>0.60780728530370365</v>
      </c>
      <c r="BB46">
        <f t="shared" si="5"/>
        <v>-0.99059446963733977</v>
      </c>
      <c r="BC46">
        <f t="shared" si="6"/>
        <v>-2.4808110179155847</v>
      </c>
      <c r="BD46">
        <f t="shared" si="7"/>
        <v>-2.9157783611932953</v>
      </c>
      <c r="BE46">
        <f t="shared" si="37"/>
        <v>-8.356536033664355</v>
      </c>
      <c r="BF46">
        <f t="shared" si="37"/>
        <v>-8.3564749590485814</v>
      </c>
      <c r="BG46">
        <f t="shared" si="37"/>
        <v>-8.3567301834005576</v>
      </c>
      <c r="BH46">
        <f t="shared" si="37"/>
        <v>-8.3556628392991286</v>
      </c>
      <c r="BI46">
        <f t="shared" si="37"/>
        <v>-8.3601127606602326</v>
      </c>
      <c r="BJ46">
        <f t="shared" si="37"/>
        <v>-8.3413150450969713</v>
      </c>
      <c r="BK46">
        <f t="shared" si="37"/>
        <v>-8.4168209300388739</v>
      </c>
      <c r="BL46">
        <f t="shared" si="9"/>
        <v>-7.9211895464480442</v>
      </c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s="26" customFormat="1" ht="12.95" customHeight="1">
      <c r="A47" s="28" t="s">
        <v>732</v>
      </c>
      <c r="B47" s="146" t="s">
        <v>101</v>
      </c>
      <c r="C47" s="147">
        <v>41892.495699999999</v>
      </c>
      <c r="D47" s="102" t="s">
        <v>217</v>
      </c>
      <c r="E47" s="26">
        <f t="shared" si="12"/>
        <v>9336.004345244879</v>
      </c>
      <c r="F47" s="26">
        <f t="shared" si="30"/>
        <v>9336</v>
      </c>
      <c r="G47" s="25">
        <f t="shared" si="13"/>
        <v>1.6908800025703385E-3</v>
      </c>
      <c r="H47" s="149"/>
      <c r="I47" s="149"/>
      <c r="J47" s="149">
        <f t="shared" si="33"/>
        <v>1.6908800025703385E-3</v>
      </c>
      <c r="K47" s="149"/>
      <c r="L47" s="149"/>
      <c r="M47" s="149"/>
      <c r="N47" s="149"/>
      <c r="O47" s="149"/>
      <c r="P47" s="149">
        <f t="shared" si="34"/>
        <v>2.2592252525635926E-3</v>
      </c>
      <c r="Q47" s="29">
        <f t="shared" si="16"/>
        <v>26873.995699999999</v>
      </c>
      <c r="R47" s="26">
        <f t="shared" si="35"/>
        <v>3.230163231898944E-7</v>
      </c>
      <c r="S47" s="26">
        <v>1</v>
      </c>
      <c r="T47" s="26">
        <f t="shared" si="36"/>
        <v>3.230163231898944E-7</v>
      </c>
      <c r="Z47">
        <f t="shared" si="17"/>
        <v>9336</v>
      </c>
      <c r="AA47" s="26">
        <f t="shared" si="18"/>
        <v>-3.5276122052973159E-3</v>
      </c>
      <c r="AB47" s="26">
        <f t="shared" si="19"/>
        <v>7.477717460431247E-3</v>
      </c>
      <c r="AC47" s="26">
        <f t="shared" si="20"/>
        <v>-5.6834524999325401E-4</v>
      </c>
      <c r="AD47" s="26">
        <f t="shared" si="31"/>
        <v>5.2184922078676544E-3</v>
      </c>
      <c r="AE47" s="26">
        <f t="shared" si="21"/>
        <v>2.7232660923575427E-5</v>
      </c>
      <c r="AF47">
        <f t="shared" si="32"/>
        <v>-5.6834524999325401E-4</v>
      </c>
      <c r="AG47" s="187"/>
      <c r="AH47">
        <f t="shared" si="22"/>
        <v>-5.7868374578609084E-3</v>
      </c>
      <c r="AI47">
        <f t="shared" si="23"/>
        <v>0.53457745520869704</v>
      </c>
      <c r="AJ47">
        <f t="shared" si="24"/>
        <v>-0.90433100527532262</v>
      </c>
      <c r="AK47">
        <f t="shared" si="25"/>
        <v>-0.17362388221377603</v>
      </c>
      <c r="AL47">
        <f t="shared" si="26"/>
        <v>-2.784536436072194</v>
      </c>
      <c r="AM47">
        <f t="shared" si="27"/>
        <v>-5.5417226376877231</v>
      </c>
      <c r="AN47" s="26">
        <f t="shared" si="38"/>
        <v>-2.5381924589369174</v>
      </c>
      <c r="AO47" s="26">
        <f t="shared" si="38"/>
        <v>-2.5365022603019818</v>
      </c>
      <c r="AP47" s="26">
        <f t="shared" si="38"/>
        <v>-2.5406333892094315</v>
      </c>
      <c r="AQ47" s="26">
        <f t="shared" si="38"/>
        <v>-2.5305152799531223</v>
      </c>
      <c r="AR47" s="26">
        <f t="shared" si="38"/>
        <v>-2.5551738532614059</v>
      </c>
      <c r="AS47" s="26">
        <f t="shared" si="38"/>
        <v>-2.4943096506274181</v>
      </c>
      <c r="AT47" s="26">
        <f t="shared" si="38"/>
        <v>-2.6403712028054995</v>
      </c>
      <c r="AU47" s="26">
        <f t="shared" si="29"/>
        <v>-2.2556213427107896</v>
      </c>
      <c r="AV47"/>
      <c r="AW47">
        <v>-15000</v>
      </c>
      <c r="AX47">
        <f t="shared" si="1"/>
        <v>1.623386545330769E-2</v>
      </c>
      <c r="AY47">
        <f t="shared" si="2"/>
        <v>2.127219403777857E-2</v>
      </c>
      <c r="AZ47">
        <f t="shared" si="3"/>
        <v>-5.0383285844708813E-3</v>
      </c>
      <c r="BA47">
        <f t="shared" si="4"/>
        <v>0.65256467086660641</v>
      </c>
      <c r="BB47">
        <f t="shared" si="5"/>
        <v>-0.99999833995717624</v>
      </c>
      <c r="BC47">
        <f t="shared" si="6"/>
        <v>-2.3453719798033097</v>
      </c>
      <c r="BD47">
        <f t="shared" si="7"/>
        <v>-2.3777393411299323</v>
      </c>
      <c r="BE47">
        <f t="shared" si="37"/>
        <v>-8.1697629533737501</v>
      </c>
      <c r="BF47">
        <f t="shared" si="37"/>
        <v>-8.169761042325943</v>
      </c>
      <c r="BG47">
        <f t="shared" si="37"/>
        <v>-8.1697734297503004</v>
      </c>
      <c r="BH47">
        <f t="shared" si="37"/>
        <v>-8.1696931260381547</v>
      </c>
      <c r="BI47">
        <f t="shared" si="37"/>
        <v>-8.1702133590619166</v>
      </c>
      <c r="BJ47">
        <f t="shared" si="37"/>
        <v>-8.1668282871148676</v>
      </c>
      <c r="BK47">
        <f t="shared" si="37"/>
        <v>-8.1882612099005101</v>
      </c>
      <c r="BL47">
        <f t="shared" si="9"/>
        <v>-7.6975722349648876</v>
      </c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s="26" customFormat="1" ht="12.95" customHeight="1">
      <c r="A48" s="28" t="s">
        <v>732</v>
      </c>
      <c r="B48" s="146" t="s">
        <v>97</v>
      </c>
      <c r="C48" s="147">
        <v>41895.413</v>
      </c>
      <c r="D48" s="102" t="s">
        <v>217</v>
      </c>
      <c r="E48" s="26">
        <f t="shared" si="12"/>
        <v>9343.5012597992772</v>
      </c>
      <c r="F48" s="26">
        <f t="shared" si="30"/>
        <v>9343.5</v>
      </c>
      <c r="G48" s="25">
        <f t="shared" si="13"/>
        <v>4.902299988316372E-4</v>
      </c>
      <c r="H48" s="149"/>
      <c r="I48" s="149"/>
      <c r="J48" s="149">
        <f t="shared" si="33"/>
        <v>4.902299988316372E-4</v>
      </c>
      <c r="K48" s="149"/>
      <c r="L48" s="149"/>
      <c r="M48" s="149"/>
      <c r="N48" s="149"/>
      <c r="O48" s="149"/>
      <c r="P48" s="149">
        <f t="shared" si="34"/>
        <v>2.2629590135040435E-3</v>
      </c>
      <c r="Q48" s="29">
        <f t="shared" si="16"/>
        <v>26876.913</v>
      </c>
      <c r="R48" s="26">
        <f t="shared" si="35"/>
        <v>3.1425681594614004E-6</v>
      </c>
      <c r="S48" s="26">
        <v>1</v>
      </c>
      <c r="T48" s="26">
        <f t="shared" si="36"/>
        <v>3.1425681594614004E-6</v>
      </c>
      <c r="Z48">
        <f t="shared" si="17"/>
        <v>9343.5</v>
      </c>
      <c r="AA48" s="26">
        <f t="shared" si="18"/>
        <v>-3.5247341142075894E-3</v>
      </c>
      <c r="AB48" s="26">
        <f t="shared" si="19"/>
        <v>6.2779231265432701E-3</v>
      </c>
      <c r="AC48" s="26">
        <f t="shared" si="20"/>
        <v>-1.7727290146724063E-3</v>
      </c>
      <c r="AD48" s="26">
        <f t="shared" si="31"/>
        <v>4.0149641130392266E-3</v>
      </c>
      <c r="AE48" s="26">
        <f t="shared" si="21"/>
        <v>1.6119936828992863E-5</v>
      </c>
      <c r="AF48">
        <f t="shared" si="32"/>
        <v>-1.7727290146724063E-3</v>
      </c>
      <c r="AG48" s="187"/>
      <c r="AH48">
        <f t="shared" si="22"/>
        <v>-5.7876931277116329E-3</v>
      </c>
      <c r="AI48">
        <f t="shared" si="23"/>
        <v>0.53470514956420057</v>
      </c>
      <c r="AJ48">
        <f t="shared" si="24"/>
        <v>-0.90464437239044648</v>
      </c>
      <c r="AK48">
        <f t="shared" si="25"/>
        <v>-0.17396580075670798</v>
      </c>
      <c r="AL48">
        <f t="shared" si="26"/>
        <v>-2.7838016941853367</v>
      </c>
      <c r="AM48">
        <f t="shared" si="27"/>
        <v>-5.530096719971036</v>
      </c>
      <c r="AN48" s="26">
        <f t="shared" si="38"/>
        <v>-2.536999740259704</v>
      </c>
      <c r="AO48" s="26">
        <f t="shared" si="38"/>
        <v>-2.5353161032728484</v>
      </c>
      <c r="AP48" s="26">
        <f t="shared" si="38"/>
        <v>-2.5394345791182911</v>
      </c>
      <c r="AQ48" s="26">
        <f t="shared" si="38"/>
        <v>-2.5293391454524738</v>
      </c>
      <c r="AR48" s="26">
        <f t="shared" si="38"/>
        <v>-2.5539625277637201</v>
      </c>
      <c r="AS48" s="26">
        <f t="shared" si="38"/>
        <v>-2.4931336621846909</v>
      </c>
      <c r="AT48" s="26">
        <f t="shared" si="38"/>
        <v>-2.6392205106392375</v>
      </c>
      <c r="AU48" s="26">
        <f t="shared" si="29"/>
        <v>-2.2539442128746656</v>
      </c>
      <c r="AV48"/>
      <c r="AW48">
        <v>-14000</v>
      </c>
      <c r="AX48">
        <f t="shared" si="1"/>
        <v>1.4918981550610243E-2</v>
      </c>
      <c r="AY48">
        <f t="shared" si="2"/>
        <v>1.9264758766170835E-2</v>
      </c>
      <c r="AZ48">
        <f t="shared" si="3"/>
        <v>-4.3457772155605914E-3</v>
      </c>
      <c r="BA48">
        <f t="shared" si="4"/>
        <v>0.71310689811804662</v>
      </c>
      <c r="BB48">
        <f t="shared" si="5"/>
        <v>-0.98769371966145691</v>
      </c>
      <c r="BC48">
        <f t="shared" si="6"/>
        <v>-2.1865046258167036</v>
      </c>
      <c r="BD48">
        <f t="shared" si="7"/>
        <v>-1.9323926226059089</v>
      </c>
      <c r="BE48">
        <f t="shared" si="37"/>
        <v>-7.9675099681588923</v>
      </c>
      <c r="BF48">
        <f t="shared" si="37"/>
        <v>-7.9675099847654778</v>
      </c>
      <c r="BG48">
        <f t="shared" si="37"/>
        <v>-7.9675096896652695</v>
      </c>
      <c r="BH48">
        <f t="shared" si="37"/>
        <v>-7.9675149335032929</v>
      </c>
      <c r="BI48">
        <f t="shared" si="37"/>
        <v>-7.9674217161870509</v>
      </c>
      <c r="BJ48">
        <f t="shared" si="37"/>
        <v>-7.9690675880522086</v>
      </c>
      <c r="BK48">
        <f t="shared" si="37"/>
        <v>-7.9352668096216794</v>
      </c>
      <c r="BL48">
        <f t="shared" si="9"/>
        <v>-7.4739549234817311</v>
      </c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s="26" customFormat="1" ht="12.95" customHeight="1">
      <c r="A49" s="132" t="s">
        <v>355</v>
      </c>
      <c r="B49" s="22" t="s">
        <v>97</v>
      </c>
      <c r="C49" s="23">
        <v>48514.409</v>
      </c>
      <c r="D49" s="23" t="s">
        <v>217</v>
      </c>
      <c r="E49" s="132">
        <f t="shared" si="12"/>
        <v>26353.081161725971</v>
      </c>
      <c r="F49" s="132">
        <f t="shared" si="30"/>
        <v>26353</v>
      </c>
      <c r="G49" s="23">
        <f t="shared" si="13"/>
        <v>3.1582740004523657E-2</v>
      </c>
      <c r="H49" s="149"/>
      <c r="I49" s="149"/>
      <c r="J49" s="149">
        <f t="shared" si="33"/>
        <v>3.1582740004523657E-2</v>
      </c>
      <c r="K49" s="149"/>
      <c r="L49" s="149"/>
      <c r="M49" s="149"/>
      <c r="N49" s="149"/>
      <c r="O49" s="149"/>
      <c r="P49" s="149">
        <f t="shared" si="34"/>
        <v>2.5939765848811195E-2</v>
      </c>
      <c r="Q49" s="29">
        <f t="shared" si="16"/>
        <v>33495.909</v>
      </c>
      <c r="R49" s="26">
        <f t="shared" si="35"/>
        <v>3.1843157322038778E-5</v>
      </c>
      <c r="S49" s="26">
        <v>1</v>
      </c>
      <c r="T49" s="26">
        <f t="shared" si="36"/>
        <v>3.1843157322038778E-5</v>
      </c>
      <c r="Y49" s="90"/>
      <c r="Z49">
        <f t="shared" si="17"/>
        <v>26353</v>
      </c>
      <c r="AA49" s="26">
        <f t="shared" si="18"/>
        <v>2.7646323923836195E-2</v>
      </c>
      <c r="AB49" s="26">
        <f t="shared" si="19"/>
        <v>2.9876181929498657E-2</v>
      </c>
      <c r="AC49" s="26">
        <f t="shared" si="20"/>
        <v>5.6429741557124623E-3</v>
      </c>
      <c r="AD49" s="26">
        <f t="shared" si="31"/>
        <v>3.9364160806874618E-3</v>
      </c>
      <c r="AE49" s="26">
        <f t="shared" si="21"/>
        <v>1.5495371560294837E-5</v>
      </c>
      <c r="AF49">
        <f t="shared" si="32"/>
        <v>5.6429741557124623E-3</v>
      </c>
      <c r="AG49" s="187"/>
      <c r="AH49">
        <f t="shared" si="22"/>
        <v>1.7065580750250018E-3</v>
      </c>
      <c r="AI49">
        <f t="shared" si="23"/>
        <v>0.62393454122677228</v>
      </c>
      <c r="AJ49">
        <f t="shared" si="24"/>
        <v>-6.0701986747652058E-2</v>
      </c>
      <c r="AK49">
        <f t="shared" si="25"/>
        <v>0.32455842061588447</v>
      </c>
      <c r="AL49">
        <f t="shared" si="26"/>
        <v>2.4295784381650458</v>
      </c>
      <c r="AM49">
        <f t="shared" si="27"/>
        <v>2.6892487054656198</v>
      </c>
      <c r="AN49" s="26">
        <f t="shared" si="38"/>
        <v>2.0011392320164014</v>
      </c>
      <c r="AO49" s="26">
        <f t="shared" si="38"/>
        <v>2.00111756014131</v>
      </c>
      <c r="AP49" s="26">
        <f t="shared" si="38"/>
        <v>2.001222128696913</v>
      </c>
      <c r="AQ49" s="26">
        <f t="shared" si="38"/>
        <v>2.0007173568962076</v>
      </c>
      <c r="AR49" s="26">
        <f t="shared" si="38"/>
        <v>2.0031488803432094</v>
      </c>
      <c r="AS49" s="26">
        <f t="shared" si="38"/>
        <v>1.9913149101915033</v>
      </c>
      <c r="AT49" s="26">
        <f t="shared" si="38"/>
        <v>2.0463164955109012</v>
      </c>
      <c r="AU49" s="26">
        <f t="shared" si="29"/>
        <v>1.5496744467980861</v>
      </c>
      <c r="AV49"/>
      <c r="AW49">
        <v>-13000</v>
      </c>
      <c r="AX49">
        <f t="shared" si="1"/>
        <v>1.3986211499431469E-2</v>
      </c>
      <c r="AY49">
        <f t="shared" si="2"/>
        <v>1.7362411428105511E-2</v>
      </c>
      <c r="AZ49">
        <f t="shared" si="3"/>
        <v>-3.3761999286740425E-3</v>
      </c>
      <c r="BA49">
        <f t="shared" si="4"/>
        <v>0.79663493671403451</v>
      </c>
      <c r="BB49">
        <f t="shared" si="5"/>
        <v>-0.93903984124689432</v>
      </c>
      <c r="BC49">
        <f t="shared" si="6"/>
        <v>-1.9925803962204922</v>
      </c>
      <c r="BD49">
        <f t="shared" si="7"/>
        <v>-1.5447726717145287</v>
      </c>
      <c r="BE49">
        <f t="shared" si="37"/>
        <v>-7.7440942767188066</v>
      </c>
      <c r="BF49">
        <f t="shared" si="37"/>
        <v>-7.7440942218897666</v>
      </c>
      <c r="BG49">
        <f t="shared" si="37"/>
        <v>-7.7440932154338977</v>
      </c>
      <c r="BH49">
        <f t="shared" si="37"/>
        <v>-7.7440747423037246</v>
      </c>
      <c r="BI49">
        <f t="shared" si="37"/>
        <v>-7.7437362223453272</v>
      </c>
      <c r="BJ49">
        <f t="shared" si="37"/>
        <v>-7.7377065194862071</v>
      </c>
      <c r="BK49">
        <f t="shared" si="37"/>
        <v>-7.6593006105892618</v>
      </c>
      <c r="BL49">
        <f t="shared" si="9"/>
        <v>-7.2503376119985745</v>
      </c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s="26" customFormat="1" ht="12.95" customHeight="1">
      <c r="A50" s="132" t="s">
        <v>355</v>
      </c>
      <c r="B50" s="22" t="s">
        <v>97</v>
      </c>
      <c r="C50" s="23">
        <v>49219.517899999999</v>
      </c>
      <c r="D50" s="23" t="s">
        <v>217</v>
      </c>
      <c r="E50" s="132">
        <f t="shared" si="12"/>
        <v>28165.078959293704</v>
      </c>
      <c r="F50" s="132">
        <f t="shared" si="30"/>
        <v>28165</v>
      </c>
      <c r="G50" s="23">
        <f t="shared" si="13"/>
        <v>3.0725700002221856E-2</v>
      </c>
      <c r="H50" s="149"/>
      <c r="I50" s="149"/>
      <c r="J50" s="149">
        <f t="shared" si="33"/>
        <v>3.0725700002221856E-2</v>
      </c>
      <c r="K50" s="149"/>
      <c r="L50" s="149"/>
      <c r="M50" s="149"/>
      <c r="N50" s="149"/>
      <c r="O50" s="149"/>
      <c r="P50" s="149">
        <f t="shared" si="34"/>
        <v>3.0254014171095654E-2</v>
      </c>
      <c r="Q50" s="29">
        <f t="shared" si="16"/>
        <v>34201.017899999999</v>
      </c>
      <c r="R50" s="26">
        <f t="shared" si="35"/>
        <v>2.2248752328521599E-7</v>
      </c>
      <c r="S50" s="26">
        <v>1</v>
      </c>
      <c r="T50" s="26">
        <f t="shared" si="36"/>
        <v>2.2248752328521599E-7</v>
      </c>
      <c r="Z50">
        <f t="shared" si="17"/>
        <v>28165</v>
      </c>
      <c r="AA50" s="26">
        <f t="shared" si="18"/>
        <v>3.0131674796099676E-2</v>
      </c>
      <c r="AB50" s="26">
        <f t="shared" si="19"/>
        <v>3.0848039377217834E-2</v>
      </c>
      <c r="AC50" s="26">
        <f t="shared" si="20"/>
        <v>4.7168583112620205E-4</v>
      </c>
      <c r="AD50" s="26">
        <f t="shared" si="31"/>
        <v>5.9402520612217985E-4</v>
      </c>
      <c r="AE50" s="26">
        <f t="shared" si="21"/>
        <v>3.5286594550849825E-7</v>
      </c>
      <c r="AF50">
        <f t="shared" si="32"/>
        <v>4.7168583112620205E-4</v>
      </c>
      <c r="AG50" s="187"/>
      <c r="AH50">
        <f t="shared" si="22"/>
        <v>-1.2233937499597775E-4</v>
      </c>
      <c r="AI50">
        <f t="shared" si="23"/>
        <v>0.56296055230039643</v>
      </c>
      <c r="AJ50">
        <f t="shared" si="24"/>
        <v>-0.27383941150989499</v>
      </c>
      <c r="AK50">
        <f t="shared" si="25"/>
        <v>0.23613538241741969</v>
      </c>
      <c r="AL50">
        <f t="shared" si="26"/>
        <v>2.6462218911390285</v>
      </c>
      <c r="AM50">
        <f t="shared" si="27"/>
        <v>3.954478536236183</v>
      </c>
      <c r="AN50" s="26">
        <f t="shared" si="38"/>
        <v>2.3191078243281393</v>
      </c>
      <c r="AO50" s="26">
        <f t="shared" si="38"/>
        <v>2.3185186976061143</v>
      </c>
      <c r="AP50" s="26">
        <f t="shared" si="38"/>
        <v>2.3202611891778822</v>
      </c>
      <c r="AQ50" s="26">
        <f t="shared" si="38"/>
        <v>2.3150978092439676</v>
      </c>
      <c r="AR50" s="26">
        <f t="shared" si="38"/>
        <v>2.3303157089350308</v>
      </c>
      <c r="AS50" s="26">
        <f t="shared" si="38"/>
        <v>2.2847149250515186</v>
      </c>
      <c r="AT50" s="26">
        <f t="shared" si="38"/>
        <v>2.4154315828022943</v>
      </c>
      <c r="AU50" s="26">
        <f t="shared" si="29"/>
        <v>1.9548690152055659</v>
      </c>
      <c r="AV50"/>
      <c r="AW50">
        <v>-12000</v>
      </c>
      <c r="AX50">
        <f t="shared" si="1"/>
        <v>1.3486448660039844E-2</v>
      </c>
      <c r="AY50">
        <f t="shared" si="2"/>
        <v>1.556515202358261E-2</v>
      </c>
      <c r="AZ50">
        <f t="shared" si="3"/>
        <v>-2.078703363542767E-3</v>
      </c>
      <c r="BA50">
        <f t="shared" si="4"/>
        <v>0.914478461637936</v>
      </c>
      <c r="BB50">
        <f t="shared" si="5"/>
        <v>-0.82548781647502678</v>
      </c>
      <c r="BC50">
        <f t="shared" si="6"/>
        <v>-1.7438194763327122</v>
      </c>
      <c r="BD50">
        <f t="shared" si="7"/>
        <v>-1.1899281970750653</v>
      </c>
      <c r="BE50">
        <f t="shared" si="37"/>
        <v>-7.4911238777889295</v>
      </c>
      <c r="BF50">
        <f t="shared" si="37"/>
        <v>-7.491102015111375</v>
      </c>
      <c r="BG50">
        <f t="shared" si="37"/>
        <v>-7.4909780489548474</v>
      </c>
      <c r="BH50">
        <f t="shared" si="37"/>
        <v>-7.4902758974082824</v>
      </c>
      <c r="BI50">
        <f t="shared" si="37"/>
        <v>-7.4863230528476903</v>
      </c>
      <c r="BJ50">
        <f t="shared" si="37"/>
        <v>-7.4647847997260683</v>
      </c>
      <c r="BK50">
        <f t="shared" si="37"/>
        <v>-7.3629694134209887</v>
      </c>
      <c r="BL50">
        <f t="shared" si="9"/>
        <v>-7.026720300515418</v>
      </c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s="26" customFormat="1" ht="12.95" customHeight="1" thickBot="1">
      <c r="A51" s="148" t="s">
        <v>355</v>
      </c>
      <c r="B51" s="142" t="s">
        <v>101</v>
      </c>
      <c r="C51" s="143">
        <v>49268.356899999999</v>
      </c>
      <c r="D51" s="143" t="s">
        <v>217</v>
      </c>
      <c r="E51" s="148">
        <f t="shared" si="12"/>
        <v>28290.586041157811</v>
      </c>
      <c r="F51" s="148">
        <f t="shared" si="30"/>
        <v>28290.5</v>
      </c>
      <c r="G51" s="143">
        <f t="shared" si="13"/>
        <v>3.3481489997939207E-2</v>
      </c>
      <c r="H51" s="150"/>
      <c r="I51" s="149"/>
      <c r="J51" s="149">
        <f t="shared" si="33"/>
        <v>3.3481489997939207E-2</v>
      </c>
      <c r="K51" s="149"/>
      <c r="L51" s="149"/>
      <c r="M51" s="149"/>
      <c r="N51" s="149"/>
      <c r="O51" s="149"/>
      <c r="P51" s="149">
        <f t="shared" si="34"/>
        <v>3.0565597499037225E-2</v>
      </c>
      <c r="Q51" s="29">
        <f t="shared" si="16"/>
        <v>34249.856899999999</v>
      </c>
      <c r="R51" s="26">
        <f t="shared" si="35"/>
        <v>8.5024290651528454E-6</v>
      </c>
      <c r="S51" s="26">
        <v>1</v>
      </c>
      <c r="T51" s="26">
        <f t="shared" si="36"/>
        <v>8.5024290651528454E-6</v>
      </c>
      <c r="Z51">
        <f t="shared" si="17"/>
        <v>28290.5</v>
      </c>
      <c r="AA51" s="26">
        <f t="shared" si="18"/>
        <v>3.0321205806017455E-2</v>
      </c>
      <c r="AB51" s="26">
        <f t="shared" si="19"/>
        <v>3.3725881690958977E-2</v>
      </c>
      <c r="AC51" s="26">
        <f t="shared" si="20"/>
        <v>2.915892498901982E-3</v>
      </c>
      <c r="AD51" s="26">
        <f t="shared" si="31"/>
        <v>3.1602841919217521E-3</v>
      </c>
      <c r="AE51" s="26">
        <f t="shared" si="21"/>
        <v>9.9873961737105224E-6</v>
      </c>
      <c r="AF51">
        <f t="shared" si="32"/>
        <v>2.915892498901982E-3</v>
      </c>
      <c r="AG51" s="187"/>
      <c r="AH51">
        <f t="shared" si="22"/>
        <v>-2.4439169301976988E-4</v>
      </c>
      <c r="AI51">
        <f t="shared" si="23"/>
        <v>0.55980235290393987</v>
      </c>
      <c r="AJ51">
        <f t="shared" si="24"/>
        <v>-0.28684086679905013</v>
      </c>
      <c r="AK51">
        <f t="shared" si="25"/>
        <v>0.23019432913538088</v>
      </c>
      <c r="AL51">
        <f t="shared" si="26"/>
        <v>2.6597666043951631</v>
      </c>
      <c r="AM51">
        <f t="shared" si="27"/>
        <v>4.0702588301427305</v>
      </c>
      <c r="AN51" s="26">
        <f t="shared" si="38"/>
        <v>2.3400481675906204</v>
      </c>
      <c r="AO51" s="26">
        <f t="shared" si="38"/>
        <v>2.339375401545809</v>
      </c>
      <c r="AP51" s="26">
        <f t="shared" si="38"/>
        <v>2.3413217955655377</v>
      </c>
      <c r="AQ51" s="26">
        <f t="shared" si="38"/>
        <v>2.3356798639335317</v>
      </c>
      <c r="AR51" s="26">
        <f t="shared" si="38"/>
        <v>2.3519447820806136</v>
      </c>
      <c r="AS51" s="26">
        <f t="shared" si="38"/>
        <v>2.3042783114109469</v>
      </c>
      <c r="AT51" s="26">
        <f t="shared" si="38"/>
        <v>2.4380912531845409</v>
      </c>
      <c r="AU51" s="26">
        <f t="shared" si="29"/>
        <v>1.9829329877967019</v>
      </c>
      <c r="AV51"/>
      <c r="AW51">
        <v>-11000</v>
      </c>
      <c r="AX51">
        <f t="shared" si="1"/>
        <v>1.3468415276134332E-2</v>
      </c>
      <c r="AY51">
        <f t="shared" si="2"/>
        <v>1.3872980552602127E-2</v>
      </c>
      <c r="AZ51">
        <f t="shared" si="3"/>
        <v>-4.0456527646779512E-4</v>
      </c>
      <c r="BA51">
        <f t="shared" si="4"/>
        <v>1.08183682767234</v>
      </c>
      <c r="BB51">
        <f t="shared" si="5"/>
        <v>-0.5911991027944874</v>
      </c>
      <c r="BC51">
        <f t="shared" si="6"/>
        <v>-1.4052983255767519</v>
      </c>
      <c r="BD51">
        <f t="shared" si="7"/>
        <v>-0.84682712923476877</v>
      </c>
      <c r="BE51">
        <f t="shared" si="37"/>
        <v>-7.1960813739171101</v>
      </c>
      <c r="BF51">
        <f t="shared" si="37"/>
        <v>-7.1957813177980432</v>
      </c>
      <c r="BG51">
        <f t="shared" si="37"/>
        <v>-7.1947944685201843</v>
      </c>
      <c r="BH51">
        <f t="shared" si="37"/>
        <v>-7.1915576601719984</v>
      </c>
      <c r="BI51">
        <f t="shared" si="37"/>
        <v>-7.1810339612231555</v>
      </c>
      <c r="BJ51">
        <f t="shared" si="37"/>
        <v>-7.1477345705750404</v>
      </c>
      <c r="BK51">
        <f t="shared" si="37"/>
        <v>-7.0498941279584111</v>
      </c>
      <c r="BL51">
        <f t="shared" si="9"/>
        <v>-6.8031029890322614</v>
      </c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s="26" customFormat="1" ht="12.95" customHeight="1">
      <c r="A52" s="132" t="s">
        <v>95</v>
      </c>
      <c r="B52" s="22"/>
      <c r="C52" s="23">
        <v>49935.526400000002</v>
      </c>
      <c r="D52" s="23">
        <v>4.0000000000000002E-4</v>
      </c>
      <c r="E52" s="132">
        <f t="shared" si="12"/>
        <v>30005.086687234427</v>
      </c>
      <c r="F52" s="132">
        <f t="shared" si="30"/>
        <v>30005</v>
      </c>
      <c r="G52" s="23">
        <f t="shared" si="13"/>
        <v>3.3732900003087707E-2</v>
      </c>
      <c r="H52" s="149"/>
      <c r="I52" s="149"/>
      <c r="J52" s="149">
        <f t="shared" si="33"/>
        <v>3.3732900003087707E-2</v>
      </c>
      <c r="K52" s="149"/>
      <c r="L52" s="149"/>
      <c r="M52" s="149"/>
      <c r="N52" s="149"/>
      <c r="O52" s="149"/>
      <c r="P52" s="149">
        <f t="shared" si="34"/>
        <v>3.4988007224878589E-2</v>
      </c>
      <c r="Q52" s="29">
        <f t="shared" si="16"/>
        <v>34917.026400000002</v>
      </c>
      <c r="R52" s="26">
        <f t="shared" si="35"/>
        <v>1.5752941381916278E-6</v>
      </c>
      <c r="S52" s="26">
        <v>1</v>
      </c>
      <c r="T52" s="26">
        <f t="shared" si="36"/>
        <v>1.5752941381916278E-6</v>
      </c>
      <c r="Z52">
        <f t="shared" si="17"/>
        <v>30005</v>
      </c>
      <c r="AA52" s="26">
        <f t="shared" si="18"/>
        <v>3.3163599858515531E-2</v>
      </c>
      <c r="AB52" s="26">
        <f t="shared" si="19"/>
        <v>3.5557307369450765E-2</v>
      </c>
      <c r="AC52" s="26">
        <f t="shared" si="20"/>
        <v>-1.2551072217908826E-3</v>
      </c>
      <c r="AD52" s="26">
        <f t="shared" si="31"/>
        <v>5.6930014457217543E-4</v>
      </c>
      <c r="AE52" s="26">
        <f t="shared" si="21"/>
        <v>3.2410265460989982E-7</v>
      </c>
      <c r="AF52">
        <f t="shared" si="32"/>
        <v>-1.2551072217908826E-3</v>
      </c>
      <c r="AG52" s="187"/>
      <c r="AH52">
        <f t="shared" si="22"/>
        <v>-1.8244073663630552E-3</v>
      </c>
      <c r="AI52">
        <f t="shared" si="23"/>
        <v>0.52681835836624891</v>
      </c>
      <c r="AJ52">
        <f t="shared" si="24"/>
        <v>-0.4470474739412521</v>
      </c>
      <c r="AK52">
        <f t="shared" si="25"/>
        <v>0.15120361006200825</v>
      </c>
      <c r="AL52">
        <f t="shared" si="26"/>
        <v>2.8323009991255983</v>
      </c>
      <c r="AM52">
        <f t="shared" si="27"/>
        <v>6.4147575243209474</v>
      </c>
      <c r="AN52" s="26">
        <f t="shared" si="38"/>
        <v>2.6163201378361722</v>
      </c>
      <c r="AO52" s="26">
        <f t="shared" si="38"/>
        <v>2.6142267775502011</v>
      </c>
      <c r="AP52" s="26">
        <f t="shared" si="38"/>
        <v>2.6190965420795154</v>
      </c>
      <c r="AQ52" s="26">
        <f t="shared" si="38"/>
        <v>2.607746647998848</v>
      </c>
      <c r="AR52" s="26">
        <f t="shared" si="38"/>
        <v>2.6340858777908958</v>
      </c>
      <c r="AS52" s="26">
        <f t="shared" si="38"/>
        <v>2.5723163944653997</v>
      </c>
      <c r="AT52" s="26">
        <f t="shared" si="38"/>
        <v>2.7140058475836226</v>
      </c>
      <c r="AU52" s="26">
        <f t="shared" si="29"/>
        <v>2.3663248683345737</v>
      </c>
      <c r="AV52"/>
      <c r="AW52">
        <v>-10000</v>
      </c>
      <c r="AX52">
        <f t="shared" si="1"/>
        <v>1.3919195044547656E-2</v>
      </c>
      <c r="AY52">
        <f t="shared" si="2"/>
        <v>1.2285897015164061E-2</v>
      </c>
      <c r="AZ52">
        <f t="shared" si="3"/>
        <v>1.6332980293835937E-3</v>
      </c>
      <c r="BA52">
        <f t="shared" si="4"/>
        <v>1.3008927217346802</v>
      </c>
      <c r="BB52">
        <f t="shared" si="5"/>
        <v>-0.14684050783999752</v>
      </c>
      <c r="BC52">
        <f t="shared" si="6"/>
        <v>-0.9201269364542094</v>
      </c>
      <c r="BD52">
        <f t="shared" si="7"/>
        <v>-0.49552781934539802</v>
      </c>
      <c r="BE52">
        <f t="shared" si="37"/>
        <v>-6.8427741729738791</v>
      </c>
      <c r="BF52">
        <f t="shared" si="37"/>
        <v>-6.841808384401256</v>
      </c>
      <c r="BG52">
        <f t="shared" si="37"/>
        <v>-6.8395172915387201</v>
      </c>
      <c r="BH52">
        <f t="shared" si="37"/>
        <v>-6.8340952349942059</v>
      </c>
      <c r="BI52">
        <f t="shared" si="37"/>
        <v>-6.8213346063778406</v>
      </c>
      <c r="BJ52">
        <f t="shared" si="37"/>
        <v>-6.7916762461156157</v>
      </c>
      <c r="BK52">
        <f t="shared" si="37"/>
        <v>-6.7245294639909412</v>
      </c>
      <c r="BL52">
        <f t="shared" si="9"/>
        <v>-6.5794856775491048</v>
      </c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s="26" customFormat="1" ht="12.95" customHeight="1">
      <c r="A53" s="132" t="s">
        <v>96</v>
      </c>
      <c r="B53" s="22" t="s">
        <v>97</v>
      </c>
      <c r="C53" s="23">
        <v>50114.334999999999</v>
      </c>
      <c r="D53" s="23">
        <v>7.0000000000000001E-3</v>
      </c>
      <c r="E53" s="132">
        <f t="shared" ref="E53:E84" si="39">+(C53-C$7)/C$8</f>
        <v>30464.591296219172</v>
      </c>
      <c r="F53" s="132">
        <f t="shared" ref="F53:F84" si="40">ROUND(2*E53,0)/2</f>
        <v>30464.5</v>
      </c>
      <c r="G53" s="23">
        <f t="shared" ref="G53:G84" si="41">+C53-(C$7+F53*C$8)</f>
        <v>3.5526409999874886E-2</v>
      </c>
      <c r="H53" s="149"/>
      <c r="I53" s="149"/>
      <c r="J53" s="149">
        <f t="shared" si="33"/>
        <v>3.5526409999874886E-2</v>
      </c>
      <c r="K53" s="149"/>
      <c r="L53" s="149"/>
      <c r="M53" s="149"/>
      <c r="N53" s="149"/>
      <c r="O53" s="149"/>
      <c r="P53" s="149">
        <f t="shared" si="34"/>
        <v>3.6225738096474197E-2</v>
      </c>
      <c r="Q53" s="29">
        <f t="shared" ref="Q53:Q84" si="42">+C53-15018.5</f>
        <v>35095.834999999999</v>
      </c>
      <c r="R53" s="26">
        <f t="shared" si="35"/>
        <v>4.8905978669321518E-7</v>
      </c>
      <c r="S53" s="26">
        <v>0.2</v>
      </c>
      <c r="T53" s="26">
        <f t="shared" si="36"/>
        <v>9.7811957338643037E-8</v>
      </c>
      <c r="Z53">
        <f t="shared" si="17"/>
        <v>30464.5</v>
      </c>
      <c r="AA53" s="26">
        <f t="shared" si="18"/>
        <v>3.4010034339652953E-2</v>
      </c>
      <c r="AB53" s="26">
        <f t="shared" si="19"/>
        <v>3.774211375669613E-2</v>
      </c>
      <c r="AC53" s="26">
        <f t="shared" si="20"/>
        <v>-6.9932809659931094E-4</v>
      </c>
      <c r="AD53" s="26">
        <f t="shared" si="31"/>
        <v>1.516375660221933E-3</v>
      </c>
      <c r="AE53" s="26">
        <f t="shared" si="21"/>
        <v>4.5987902858270068E-7</v>
      </c>
      <c r="AF53">
        <f t="shared" si="32"/>
        <v>-6.9932809659931094E-4</v>
      </c>
      <c r="AG53" s="187"/>
      <c r="AH53">
        <f t="shared" si="22"/>
        <v>-2.2157037568212431E-3</v>
      </c>
      <c r="AI53">
        <f t="shared" si="23"/>
        <v>0.5207332620612577</v>
      </c>
      <c r="AJ53">
        <f t="shared" si="24"/>
        <v>-0.48523844592907323</v>
      </c>
      <c r="AK53">
        <f t="shared" si="25"/>
        <v>0.13063993103393928</v>
      </c>
      <c r="AL53">
        <f t="shared" si="26"/>
        <v>2.8754749603827801</v>
      </c>
      <c r="AM53">
        <f t="shared" si="27"/>
        <v>7.4710663418919365</v>
      </c>
      <c r="AN53" s="26">
        <f t="shared" ref="AN53:AT68" si="43">$AU53+$AB$7*SIN(AO53)</f>
        <v>2.6878699349909145</v>
      </c>
      <c r="AO53" s="26">
        <f t="shared" si="43"/>
        <v>2.6854970246602656</v>
      </c>
      <c r="AP53" s="26">
        <f t="shared" si="43"/>
        <v>2.6908108568348363</v>
      </c>
      <c r="AQ53" s="26">
        <f t="shared" si="43"/>
        <v>2.6788918994668616</v>
      </c>
      <c r="AR53" s="26">
        <f t="shared" si="43"/>
        <v>2.7055311988166211</v>
      </c>
      <c r="AS53" s="26">
        <f t="shared" si="43"/>
        <v>2.6454923086850934</v>
      </c>
      <c r="AT53" s="26">
        <f t="shared" si="43"/>
        <v>2.7785321071786302</v>
      </c>
      <c r="AU53" s="26">
        <f t="shared" si="29"/>
        <v>2.4690770229610841</v>
      </c>
      <c r="AV53"/>
      <c r="AW53">
        <v>-9000</v>
      </c>
      <c r="AX53">
        <f t="shared" si="1"/>
        <v>1.4560814201437686E-2</v>
      </c>
      <c r="AY53">
        <f t="shared" si="2"/>
        <v>1.0803901411268415E-2</v>
      </c>
      <c r="AZ53">
        <f t="shared" si="3"/>
        <v>3.7569127901692719E-3</v>
      </c>
      <c r="BA53">
        <f t="shared" si="4"/>
        <v>1.4817321978011153</v>
      </c>
      <c r="BB53">
        <f t="shared" si="5"/>
        <v>0.50226160119035834</v>
      </c>
      <c r="BC53">
        <f t="shared" si="6"/>
        <v>-0.24654132017260846</v>
      </c>
      <c r="BD53">
        <f t="shared" si="7"/>
        <v>-0.12389887163096559</v>
      </c>
      <c r="BE53">
        <f t="shared" si="37"/>
        <v>-6.4266243700890566</v>
      </c>
      <c r="BF53">
        <f t="shared" si="37"/>
        <v>-6.4261084284891172</v>
      </c>
      <c r="BG53">
        <f t="shared" si="37"/>
        <v>-6.4250591800695886</v>
      </c>
      <c r="BH53">
        <f t="shared" si="37"/>
        <v>-6.4229258520162107</v>
      </c>
      <c r="BI53">
        <f t="shared" si="37"/>
        <v>-6.4185903396305513</v>
      </c>
      <c r="BJ53">
        <f t="shared" si="37"/>
        <v>-6.4097871748451141</v>
      </c>
      <c r="BK53">
        <f t="shared" si="37"/>
        <v>-6.39194210151362</v>
      </c>
      <c r="BL53">
        <f t="shared" si="9"/>
        <v>-6.3558683660659483</v>
      </c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s="26" customFormat="1" ht="12.95" customHeight="1">
      <c r="A54" s="132" t="s">
        <v>98</v>
      </c>
      <c r="B54" s="22" t="s">
        <v>97</v>
      </c>
      <c r="C54" s="23">
        <v>50747.457999999999</v>
      </c>
      <c r="D54" s="23">
        <v>2E-3</v>
      </c>
      <c r="E54" s="132">
        <f t="shared" si="39"/>
        <v>32091.598814617362</v>
      </c>
      <c r="F54" s="132">
        <f t="shared" si="40"/>
        <v>32091.5</v>
      </c>
      <c r="G54" s="23">
        <f t="shared" si="41"/>
        <v>3.8452070002676919E-2</v>
      </c>
      <c r="J54" s="27">
        <f t="shared" si="33"/>
        <v>3.8452070002676919E-2</v>
      </c>
      <c r="P54" s="28">
        <f t="shared" si="34"/>
        <v>4.0786674900682135E-2</v>
      </c>
      <c r="Q54" s="29">
        <f t="shared" si="42"/>
        <v>35728.957999999999</v>
      </c>
      <c r="R54" s="26">
        <f t="shared" si="35"/>
        <v>5.4503800297899444E-6</v>
      </c>
      <c r="S54" s="26">
        <v>0.5</v>
      </c>
      <c r="T54" s="26">
        <f t="shared" si="36"/>
        <v>2.7251900148949722E-6</v>
      </c>
      <c r="Z54">
        <f t="shared" si="17"/>
        <v>32091.5</v>
      </c>
      <c r="AA54" s="26">
        <f t="shared" si="18"/>
        <v>3.7316331000475968E-2</v>
      </c>
      <c r="AB54" s="26">
        <f t="shared" si="19"/>
        <v>4.1922413902883086E-2</v>
      </c>
      <c r="AC54" s="26">
        <f t="shared" si="20"/>
        <v>-2.3346048980052159E-3</v>
      </c>
      <c r="AD54" s="26">
        <f t="shared" si="31"/>
        <v>1.1357390022009514E-3</v>
      </c>
      <c r="AE54" s="26">
        <f t="shared" si="21"/>
        <v>6.4495154056020635E-7</v>
      </c>
      <c r="AF54">
        <f t="shared" si="32"/>
        <v>-2.3346048980052159E-3</v>
      </c>
      <c r="AG54" s="187"/>
      <c r="AH54">
        <f t="shared" si="22"/>
        <v>-3.4703439002061686E-3</v>
      </c>
      <c r="AI54">
        <f t="shared" si="23"/>
        <v>0.50680618945013478</v>
      </c>
      <c r="AJ54">
        <f t="shared" si="24"/>
        <v>-0.60755381422823174</v>
      </c>
      <c r="AK54">
        <f t="shared" si="25"/>
        <v>5.9357079698206083E-2</v>
      </c>
      <c r="AL54">
        <f t="shared" si="26"/>
        <v>3.0218163027521632</v>
      </c>
      <c r="AM54">
        <f t="shared" si="27"/>
        <v>16.677819550745035</v>
      </c>
      <c r="AN54" s="26">
        <f t="shared" si="43"/>
        <v>2.9355133866551961</v>
      </c>
      <c r="AO54" s="26">
        <f t="shared" si="43"/>
        <v>2.9335312731076781</v>
      </c>
      <c r="AP54" s="26">
        <f t="shared" si="43"/>
        <v>2.9376076219922096</v>
      </c>
      <c r="AQ54" s="26">
        <f t="shared" si="43"/>
        <v>2.9292205220713123</v>
      </c>
      <c r="AR54" s="26">
        <f t="shared" si="43"/>
        <v>2.9464612151808161</v>
      </c>
      <c r="AS54" s="26">
        <f t="shared" si="43"/>
        <v>2.9109509694393876</v>
      </c>
      <c r="AT54" s="26">
        <f t="shared" si="43"/>
        <v>2.9838214049534955</v>
      </c>
      <c r="AU54" s="26">
        <f t="shared" si="29"/>
        <v>2.8329023887441802</v>
      </c>
      <c r="AV54"/>
      <c r="AW54">
        <v>-8000</v>
      </c>
      <c r="AX54">
        <f t="shared" si="1"/>
        <v>1.4721671340657019E-2</v>
      </c>
      <c r="AY54">
        <f t="shared" si="2"/>
        <v>9.4269937409151867E-3</v>
      </c>
      <c r="AZ54">
        <f t="shared" si="3"/>
        <v>5.294677599741832E-3</v>
      </c>
      <c r="BA54">
        <f t="shared" si="4"/>
        <v>1.4355945438460662</v>
      </c>
      <c r="BB54">
        <f t="shared" si="5"/>
        <v>0.95633945094336714</v>
      </c>
      <c r="BC54">
        <f t="shared" si="6"/>
        <v>0.50145550182378062</v>
      </c>
      <c r="BD54">
        <f t="shared" si="7"/>
        <v>0.25611726534157453</v>
      </c>
      <c r="BE54">
        <f t="shared" si="37"/>
        <v>-5.9883212949146873</v>
      </c>
      <c r="BF54">
        <f t="shared" si="37"/>
        <v>-5.9892288966444589</v>
      </c>
      <c r="BG54">
        <f t="shared" si="37"/>
        <v>-5.9911373000111512</v>
      </c>
      <c r="BH54">
        <f t="shared" si="37"/>
        <v>-5.995146517967747</v>
      </c>
      <c r="BI54">
        <f t="shared" si="37"/>
        <v>-6.0035537792017228</v>
      </c>
      <c r="BJ54">
        <f t="shared" si="37"/>
        <v>-6.0211187796053212</v>
      </c>
      <c r="BK54">
        <f t="shared" si="37"/>
        <v>-6.0575583869025422</v>
      </c>
      <c r="BL54">
        <f t="shared" si="9"/>
        <v>-6.1322510545827917</v>
      </c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s="26" customFormat="1" ht="12.95" customHeight="1">
      <c r="A55" s="132" t="s">
        <v>688</v>
      </c>
      <c r="B55" s="22" t="s">
        <v>97</v>
      </c>
      <c r="C55" s="23">
        <v>51325.711000000003</v>
      </c>
      <c r="D55" s="23" t="s">
        <v>682</v>
      </c>
      <c r="E55" s="132">
        <f t="shared" si="39"/>
        <v>33577.60071083076</v>
      </c>
      <c r="F55" s="132">
        <f t="shared" si="40"/>
        <v>33577.5</v>
      </c>
      <c r="G55" s="23">
        <f t="shared" si="41"/>
        <v>3.9189950002764817E-2</v>
      </c>
      <c r="J55" s="27"/>
      <c r="K55" s="26">
        <f>G55</f>
        <v>3.9189950002764817E-2</v>
      </c>
      <c r="P55" s="28">
        <f t="shared" si="34"/>
        <v>4.5195413285404731E-2</v>
      </c>
      <c r="Q55" s="29">
        <f t="shared" si="42"/>
        <v>36307.211000000003</v>
      </c>
      <c r="R55" s="26">
        <f t="shared" si="35"/>
        <v>3.606558923913617E-5</v>
      </c>
      <c r="S55" s="26">
        <v>1</v>
      </c>
      <c r="T55" s="26">
        <f t="shared" si="36"/>
        <v>3.606558923913617E-5</v>
      </c>
      <c r="Z55">
        <f t="shared" si="17"/>
        <v>33577.5</v>
      </c>
      <c r="AA55" s="26">
        <f t="shared" si="18"/>
        <v>4.0779135992591475E-2</v>
      </c>
      <c r="AB55" s="26">
        <f t="shared" si="19"/>
        <v>4.3606227295578073E-2</v>
      </c>
      <c r="AC55" s="26">
        <f t="shared" si="20"/>
        <v>-6.005463282639914E-3</v>
      </c>
      <c r="AD55" s="26">
        <f t="shared" si="31"/>
        <v>-1.589185989826658E-3</v>
      </c>
      <c r="AE55" s="26">
        <f t="shared" si="21"/>
        <v>2.525512110261335E-6</v>
      </c>
      <c r="AF55">
        <f t="shared" si="32"/>
        <v>-6.005463282639914E-3</v>
      </c>
      <c r="AG55" s="187"/>
      <c r="AH55">
        <f t="shared" si="22"/>
        <v>-4.4162772928132542E-3</v>
      </c>
      <c r="AI55">
        <f t="shared" si="23"/>
        <v>0.50326776439972309</v>
      </c>
      <c r="AJ55">
        <f t="shared" si="24"/>
        <v>-0.70460379526183226</v>
      </c>
      <c r="AK55">
        <f t="shared" si="25"/>
        <v>-4.5259021803992164E-3</v>
      </c>
      <c r="AL55">
        <f t="shared" si="26"/>
        <v>-3.1324815538454867</v>
      </c>
      <c r="AM55">
        <f t="shared" si="27"/>
        <v>-219.51095046174282</v>
      </c>
      <c r="AN55" s="26">
        <f t="shared" si="43"/>
        <v>3.1573052970952311</v>
      </c>
      <c r="AO55" s="26">
        <f t="shared" si="43"/>
        <v>3.1574813365382774</v>
      </c>
      <c r="AP55" s="26">
        <f t="shared" si="43"/>
        <v>3.1571269124568011</v>
      </c>
      <c r="AQ55" s="26">
        <f t="shared" si="43"/>
        <v>3.1578404842895123</v>
      </c>
      <c r="AR55" s="26">
        <f t="shared" si="43"/>
        <v>3.1564038383963156</v>
      </c>
      <c r="AS55" s="26">
        <f t="shared" si="43"/>
        <v>3.1592962953988146</v>
      </c>
      <c r="AT55" s="26">
        <f t="shared" si="43"/>
        <v>3.153472921592801</v>
      </c>
      <c r="AU55" s="26">
        <f t="shared" si="29"/>
        <v>3.1651977136081508</v>
      </c>
      <c r="AV55"/>
      <c r="AW55">
        <v>-7000</v>
      </c>
      <c r="AX55">
        <f t="shared" si="1"/>
        <v>1.3982837604248406E-2</v>
      </c>
      <c r="AY55">
        <f t="shared" si="2"/>
        <v>8.1551740041043742E-3</v>
      </c>
      <c r="AZ55">
        <f t="shared" si="3"/>
        <v>5.8276636001440311E-3</v>
      </c>
      <c r="BA55">
        <f t="shared" si="4"/>
        <v>1.2205652457224063</v>
      </c>
      <c r="BB55">
        <f t="shared" si="5"/>
        <v>0.9515126090945798</v>
      </c>
      <c r="BC55">
        <f t="shared" si="6"/>
        <v>1.1107227342124351</v>
      </c>
      <c r="BD55">
        <f t="shared" si="7"/>
        <v>0.62050630649486038</v>
      </c>
      <c r="BE55">
        <f t="shared" si="37"/>
        <v>-5.5924273171075276</v>
      </c>
      <c r="BF55">
        <f t="shared" si="37"/>
        <v>-5.5931728717334437</v>
      </c>
      <c r="BG55">
        <f t="shared" si="37"/>
        <v>-5.5951173475197526</v>
      </c>
      <c r="BH55">
        <f t="shared" si="37"/>
        <v>-5.600174175070932</v>
      </c>
      <c r="BI55">
        <f t="shared" si="37"/>
        <v>-5.6132289495903178</v>
      </c>
      <c r="BJ55">
        <f t="shared" si="37"/>
        <v>-5.646328245942402</v>
      </c>
      <c r="BK55">
        <f t="shared" si="37"/>
        <v>-5.7268941188998683</v>
      </c>
      <c r="BL55">
        <f t="shared" si="9"/>
        <v>-5.9086337430996352</v>
      </c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s="26" customFormat="1" ht="12.95" customHeight="1">
      <c r="A56" s="132" t="s">
        <v>99</v>
      </c>
      <c r="B56" s="22"/>
      <c r="C56" s="23">
        <v>51385.447</v>
      </c>
      <c r="D56" s="23">
        <v>8.9999999999999998E-4</v>
      </c>
      <c r="E56" s="132">
        <f t="shared" si="39"/>
        <v>33731.111041554854</v>
      </c>
      <c r="F56" s="132">
        <f t="shared" si="40"/>
        <v>33731</v>
      </c>
      <c r="G56" s="23">
        <f t="shared" si="41"/>
        <v>4.3209980001847725E-2</v>
      </c>
      <c r="J56" s="26">
        <f>G56</f>
        <v>4.3209980001847725E-2</v>
      </c>
      <c r="P56" s="28">
        <f t="shared" si="34"/>
        <v>4.5664048071963941E-2</v>
      </c>
      <c r="Q56" s="29">
        <f t="shared" si="42"/>
        <v>36366.947</v>
      </c>
      <c r="R56" s="26">
        <f t="shared" si="35"/>
        <v>6.0224500927639248E-6</v>
      </c>
      <c r="S56" s="26">
        <v>1</v>
      </c>
      <c r="T56" s="26">
        <f t="shared" si="36"/>
        <v>6.0224500927639248E-6</v>
      </c>
      <c r="Z56">
        <f t="shared" si="17"/>
        <v>33731</v>
      </c>
      <c r="AA56" s="26">
        <f t="shared" si="18"/>
        <v>4.1161903190526664E-2</v>
      </c>
      <c r="AB56" s="26">
        <f t="shared" si="19"/>
        <v>4.7712124883285002E-2</v>
      </c>
      <c r="AC56" s="26">
        <f t="shared" si="20"/>
        <v>-2.4540680701162151E-3</v>
      </c>
      <c r="AD56" s="26">
        <f t="shared" si="31"/>
        <v>2.0480768113210618E-3</v>
      </c>
      <c r="AE56" s="26">
        <f t="shared" si="21"/>
        <v>4.194618625071048E-6</v>
      </c>
      <c r="AF56">
        <f t="shared" si="32"/>
        <v>-2.4540680701162151E-3</v>
      </c>
      <c r="AG56" s="187"/>
      <c r="AH56">
        <f t="shared" si="22"/>
        <v>-4.5021448814372743E-3</v>
      </c>
      <c r="AI56">
        <f t="shared" si="23"/>
        <v>0.50337136034422836</v>
      </c>
      <c r="AJ56">
        <f t="shared" si="24"/>
        <v>-0.71394554396148591</v>
      </c>
      <c r="AK56">
        <f t="shared" si="25"/>
        <v>-1.1108192861723463E-2</v>
      </c>
      <c r="AL56">
        <f t="shared" si="26"/>
        <v>-3.1192291809964612</v>
      </c>
      <c r="AM56">
        <f t="shared" si="27"/>
        <v>-89.427821945257193</v>
      </c>
      <c r="AN56" s="26">
        <f t="shared" si="43"/>
        <v>3.1801571709237439</v>
      </c>
      <c r="AO56" s="26">
        <f t="shared" si="43"/>
        <v>3.1805873138298915</v>
      </c>
      <c r="AP56" s="26">
        <f t="shared" si="43"/>
        <v>3.1797207603281388</v>
      </c>
      <c r="AQ56" s="26">
        <f t="shared" si="43"/>
        <v>3.181466523982416</v>
      </c>
      <c r="AR56" s="26">
        <f t="shared" si="43"/>
        <v>3.1779496172967803</v>
      </c>
      <c r="AS56" s="26">
        <f t="shared" si="43"/>
        <v>3.1850350629290531</v>
      </c>
      <c r="AT56" s="26">
        <f t="shared" si="43"/>
        <v>3.1707620133572445</v>
      </c>
      <c r="AU56" s="26">
        <f t="shared" si="29"/>
        <v>3.1995229709208153</v>
      </c>
      <c r="AV56"/>
      <c r="AW56">
        <v>-6000</v>
      </c>
      <c r="AX56">
        <f t="shared" si="1"/>
        <v>1.2568798663441679E-2</v>
      </c>
      <c r="AY56">
        <f t="shared" si="2"/>
        <v>6.9884422008359825E-3</v>
      </c>
      <c r="AZ56">
        <f t="shared" si="3"/>
        <v>5.5803564626056975E-3</v>
      </c>
      <c r="BA56">
        <f t="shared" si="4"/>
        <v>1.0167499798374418</v>
      </c>
      <c r="BB56">
        <f t="shared" si="5"/>
        <v>0.73912347660128019</v>
      </c>
      <c r="BC56">
        <f t="shared" si="6"/>
        <v>1.5370709936316489</v>
      </c>
      <c r="BD56">
        <f t="shared" si="7"/>
        <v>0.96683084332891844</v>
      </c>
      <c r="BE56">
        <f t="shared" si="37"/>
        <v>-5.2612698087246601</v>
      </c>
      <c r="BF56">
        <f t="shared" si="37"/>
        <v>-5.2614152155073253</v>
      </c>
      <c r="BG56">
        <f t="shared" si="37"/>
        <v>-5.2619758683034883</v>
      </c>
      <c r="BH56">
        <f t="shared" si="37"/>
        <v>-5.2641328221678334</v>
      </c>
      <c r="BI56">
        <f t="shared" si="37"/>
        <v>-5.2723616357369458</v>
      </c>
      <c r="BJ56">
        <f t="shared" si="37"/>
        <v>-5.3028134797098616</v>
      </c>
      <c r="BK56">
        <f t="shared" si="37"/>
        <v>-5.4052798801682869</v>
      </c>
      <c r="BL56">
        <f t="shared" si="9"/>
        <v>-5.6850164316164786</v>
      </c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s="26" customFormat="1" ht="12.95" customHeight="1">
      <c r="A57" s="133" t="s">
        <v>100</v>
      </c>
      <c r="B57" s="22" t="s">
        <v>101</v>
      </c>
      <c r="C57" s="23">
        <v>51690.918442603201</v>
      </c>
      <c r="D57" s="134">
        <v>3.0000000000000001E-5</v>
      </c>
      <c r="E57" s="132">
        <f t="shared" si="39"/>
        <v>34516.115430546168</v>
      </c>
      <c r="F57" s="132">
        <f t="shared" si="40"/>
        <v>34516</v>
      </c>
      <c r="G57" s="23">
        <f t="shared" si="41"/>
        <v>4.4917883205926046E-2</v>
      </c>
      <c r="J57" s="27"/>
      <c r="K57" s="26">
        <f>G57</f>
        <v>4.4917883205926046E-2</v>
      </c>
      <c r="P57" s="28">
        <f t="shared" si="34"/>
        <v>4.809935974598268E-2</v>
      </c>
      <c r="Q57" s="29">
        <f t="shared" si="42"/>
        <v>36672.418442603201</v>
      </c>
      <c r="R57" s="26">
        <f t="shared" si="35"/>
        <v>1.0121792974930731E-5</v>
      </c>
      <c r="S57" s="26">
        <v>1</v>
      </c>
      <c r="T57" s="26">
        <f t="shared" si="36"/>
        <v>1.0121792974930731E-5</v>
      </c>
      <c r="Z57">
        <f t="shared" si="17"/>
        <v>34516</v>
      </c>
      <c r="AA57" s="26">
        <f t="shared" si="18"/>
        <v>4.3195000513612983E-2</v>
      </c>
      <c r="AB57" s="26">
        <f t="shared" si="19"/>
        <v>4.9822242438295743E-2</v>
      </c>
      <c r="AC57" s="26">
        <f t="shared" si="20"/>
        <v>-3.1814765400566339E-3</v>
      </c>
      <c r="AD57" s="26">
        <f t="shared" si="31"/>
        <v>1.722882692313063E-3</v>
      </c>
      <c r="AE57" s="26">
        <f t="shared" si="21"/>
        <v>2.9683247714719085E-6</v>
      </c>
      <c r="AF57">
        <f t="shared" si="32"/>
        <v>-3.1814765400566339E-3</v>
      </c>
      <c r="AG57" s="187"/>
      <c r="AH57">
        <f t="shared" si="22"/>
        <v>-4.9043592323696969E-3</v>
      </c>
      <c r="AI57">
        <f t="shared" si="23"/>
        <v>0.50527488066931392</v>
      </c>
      <c r="AJ57">
        <f t="shared" si="24"/>
        <v>-0.75988677669831051</v>
      </c>
      <c r="AK57">
        <f t="shared" si="25"/>
        <v>-4.483808624633704E-2</v>
      </c>
      <c r="AL57">
        <f t="shared" si="26"/>
        <v>-3.0512072736848395</v>
      </c>
      <c r="AM57">
        <f t="shared" si="27"/>
        <v>-22.112406127228223</v>
      </c>
      <c r="AN57" s="26">
        <f t="shared" si="43"/>
        <v>3.2972609350948945</v>
      </c>
      <c r="AO57" s="26">
        <f t="shared" si="43"/>
        <v>3.2988605309165346</v>
      </c>
      <c r="AP57" s="26">
        <f t="shared" si="43"/>
        <v>3.2956010273302287</v>
      </c>
      <c r="AQ57" s="26">
        <f t="shared" si="43"/>
        <v>3.3022447151125984</v>
      </c>
      <c r="AR57" s="26">
        <f t="shared" si="43"/>
        <v>3.2887104476903222</v>
      </c>
      <c r="AS57" s="26">
        <f t="shared" si="43"/>
        <v>3.3163134065278372</v>
      </c>
      <c r="AT57" s="26">
        <f t="shared" si="43"/>
        <v>3.2601364649153672</v>
      </c>
      <c r="AU57" s="26">
        <f t="shared" si="29"/>
        <v>3.3750625604350932</v>
      </c>
      <c r="AV57"/>
      <c r="AW57">
        <v>-5000</v>
      </c>
      <c r="AX57">
        <f t="shared" si="1"/>
        <v>1.0826392508057597E-2</v>
      </c>
      <c r="AY57">
        <f t="shared" si="2"/>
        <v>5.9267983311100062E-3</v>
      </c>
      <c r="AZ57">
        <f t="shared" si="3"/>
        <v>4.8995941769475913E-3</v>
      </c>
      <c r="BA57">
        <f t="shared" si="4"/>
        <v>0.86842468618383528</v>
      </c>
      <c r="BB57">
        <f t="shared" si="5"/>
        <v>0.50550993719237558</v>
      </c>
      <c r="BC57">
        <f t="shared" si="6"/>
        <v>1.8388662362657675</v>
      </c>
      <c r="BD57">
        <f t="shared" si="7"/>
        <v>1.311720286948699</v>
      </c>
      <c r="BE57">
        <f t="shared" si="37"/>
        <v>-4.9826828090699671</v>
      </c>
      <c r="BF57">
        <f t="shared" si="37"/>
        <v>-4.9826879295239408</v>
      </c>
      <c r="BG57">
        <f t="shared" si="37"/>
        <v>-4.9827265301898871</v>
      </c>
      <c r="BH57">
        <f t="shared" si="37"/>
        <v>-4.9830173493831031</v>
      </c>
      <c r="BI57">
        <f t="shared" si="37"/>
        <v>-4.9851986725956658</v>
      </c>
      <c r="BJ57">
        <f t="shared" si="37"/>
        <v>-5.0010479091860418</v>
      </c>
      <c r="BK57">
        <f t="shared" si="37"/>
        <v>-5.0975955919906806</v>
      </c>
      <c r="BL57">
        <f t="shared" si="9"/>
        <v>-5.4613991201333221</v>
      </c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s="26" customFormat="1" ht="12.95" customHeight="1">
      <c r="A58" s="132" t="s">
        <v>99</v>
      </c>
      <c r="B58" s="42"/>
      <c r="C58" s="23">
        <v>51780.419300000001</v>
      </c>
      <c r="D58" s="23">
        <v>2.0000000000000001E-4</v>
      </c>
      <c r="E58" s="132">
        <f t="shared" si="39"/>
        <v>34746.115869461952</v>
      </c>
      <c r="F58" s="132">
        <f t="shared" si="40"/>
        <v>34746</v>
      </c>
      <c r="G58" s="23">
        <f t="shared" si="41"/>
        <v>4.508868000266375E-2</v>
      </c>
      <c r="J58" s="26">
        <f t="shared" ref="J58:J64" si="44">G58</f>
        <v>4.508868000266375E-2</v>
      </c>
      <c r="P58" s="28">
        <f t="shared" si="34"/>
        <v>4.8825156943973595E-2</v>
      </c>
      <c r="Q58" s="29">
        <f t="shared" si="42"/>
        <v>36761.919300000001</v>
      </c>
      <c r="R58" s="26">
        <f t="shared" si="35"/>
        <v>1.3961259932940175E-5</v>
      </c>
      <c r="S58" s="26">
        <v>1</v>
      </c>
      <c r="T58" s="26">
        <f t="shared" si="36"/>
        <v>1.3961259932940175E-5</v>
      </c>
      <c r="Z58">
        <f t="shared" si="17"/>
        <v>34746</v>
      </c>
      <c r="AA58" s="26">
        <f t="shared" si="18"/>
        <v>4.3815043109082921E-2</v>
      </c>
      <c r="AB58" s="26">
        <f t="shared" si="19"/>
        <v>5.0098793837554417E-2</v>
      </c>
      <c r="AC58" s="26">
        <f t="shared" si="20"/>
        <v>-3.736476941309845E-3</v>
      </c>
      <c r="AD58" s="26">
        <f t="shared" si="31"/>
        <v>1.273636893580829E-3</v>
      </c>
      <c r="AE58" s="26">
        <f t="shared" si="21"/>
        <v>1.6221509366902239E-6</v>
      </c>
      <c r="AF58">
        <f t="shared" si="32"/>
        <v>-3.736476941309845E-3</v>
      </c>
      <c r="AG58" s="187"/>
      <c r="AH58">
        <f t="shared" si="22"/>
        <v>-5.0101138348906706E-3</v>
      </c>
      <c r="AI58">
        <f t="shared" si="23"/>
        <v>0.50627459627932514</v>
      </c>
      <c r="AJ58">
        <f t="shared" si="24"/>
        <v>-0.77278225892308816</v>
      </c>
      <c r="AK58">
        <f t="shared" si="25"/>
        <v>-5.4759687689506148E-2</v>
      </c>
      <c r="AL58">
        <f t="shared" si="26"/>
        <v>-3.0311328885236786</v>
      </c>
      <c r="AM58">
        <f t="shared" si="27"/>
        <v>-18.08772655996156</v>
      </c>
      <c r="AN58" s="26">
        <f t="shared" si="43"/>
        <v>3.3317090308641202</v>
      </c>
      <c r="AO58" s="26">
        <f t="shared" si="43"/>
        <v>3.3335800981593771</v>
      </c>
      <c r="AP58" s="26">
        <f t="shared" si="43"/>
        <v>3.3297444235525755</v>
      </c>
      <c r="AQ58" s="26">
        <f t="shared" si="43"/>
        <v>3.3376106104276508</v>
      </c>
      <c r="AR58" s="26">
        <f t="shared" si="43"/>
        <v>3.321491330402357</v>
      </c>
      <c r="AS58" s="26">
        <f t="shared" si="43"/>
        <v>3.3545784644276102</v>
      </c>
      <c r="AT58" s="26">
        <f t="shared" si="43"/>
        <v>3.2868755476711731</v>
      </c>
      <c r="AU58" s="26">
        <f t="shared" si="29"/>
        <v>3.4264945420762194</v>
      </c>
      <c r="AV58"/>
      <c r="AW58">
        <v>-4000</v>
      </c>
      <c r="AX58">
        <f t="shared" si="1"/>
        <v>8.9715458143040626E-3</v>
      </c>
      <c r="AY58">
        <f t="shared" si="2"/>
        <v>4.9702423949264506E-3</v>
      </c>
      <c r="AZ58">
        <f t="shared" si="3"/>
        <v>4.0013034193776111E-3</v>
      </c>
      <c r="BA58">
        <f t="shared" si="4"/>
        <v>0.7641855969091137</v>
      </c>
      <c r="BB58">
        <f t="shared" si="5"/>
        <v>0.29877266424116866</v>
      </c>
      <c r="BC58">
        <f t="shared" si="6"/>
        <v>2.0654327946726641</v>
      </c>
      <c r="BD58">
        <f t="shared" si="7"/>
        <v>1.6755396598051748</v>
      </c>
      <c r="BE58">
        <f t="shared" si="37"/>
        <v>-4.7412356217615619</v>
      </c>
      <c r="BF58">
        <f t="shared" si="37"/>
        <v>-4.7412356218503833</v>
      </c>
      <c r="BG58">
        <f t="shared" si="37"/>
        <v>-4.7412356280496448</v>
      </c>
      <c r="BH58">
        <f t="shared" si="37"/>
        <v>-4.741236060724078</v>
      </c>
      <c r="BI58">
        <f t="shared" si="37"/>
        <v>-4.7412662430120038</v>
      </c>
      <c r="BJ58">
        <f t="shared" si="37"/>
        <v>-4.7432990555334023</v>
      </c>
      <c r="BK58">
        <f t="shared" si="37"/>
        <v>-4.8080275104087171</v>
      </c>
      <c r="BL58">
        <f t="shared" si="9"/>
        <v>-5.2377818086501655</v>
      </c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s="26" customFormat="1" ht="12.95" customHeight="1">
      <c r="A59" s="132" t="s">
        <v>99</v>
      </c>
      <c r="B59" s="42"/>
      <c r="C59" s="23">
        <v>51926.345699999998</v>
      </c>
      <c r="D59" s="23">
        <v>5.0000000000000001E-4</v>
      </c>
      <c r="E59" s="132">
        <f t="shared" si="39"/>
        <v>35121.119383680794</v>
      </c>
      <c r="F59" s="132">
        <f t="shared" si="40"/>
        <v>35121</v>
      </c>
      <c r="G59" s="23">
        <f t="shared" si="41"/>
        <v>4.645617999631213E-2</v>
      </c>
      <c r="J59" s="26">
        <f t="shared" si="44"/>
        <v>4.645617999631213E-2</v>
      </c>
      <c r="P59" s="28">
        <f t="shared" si="34"/>
        <v>5.0020442853159104E-2</v>
      </c>
      <c r="Q59" s="29">
        <f t="shared" si="42"/>
        <v>36907.845699999998</v>
      </c>
      <c r="R59" s="26">
        <f t="shared" si="35"/>
        <v>1.2703969712698952E-5</v>
      </c>
      <c r="S59" s="26">
        <v>1</v>
      </c>
      <c r="T59" s="26">
        <f t="shared" si="36"/>
        <v>1.2703969712698952E-5</v>
      </c>
      <c r="Z59">
        <f t="shared" si="17"/>
        <v>35121</v>
      </c>
      <c r="AA59" s="26">
        <f t="shared" si="18"/>
        <v>4.485015770149206E-2</v>
      </c>
      <c r="AB59" s="26">
        <f t="shared" si="19"/>
        <v>5.1626465147979174E-2</v>
      </c>
      <c r="AC59" s="26">
        <f t="shared" si="20"/>
        <v>-3.5642628568469739E-3</v>
      </c>
      <c r="AD59" s="26">
        <f t="shared" si="31"/>
        <v>1.6060222948200698E-3</v>
      </c>
      <c r="AE59" s="26">
        <f t="shared" si="21"/>
        <v>2.579307611459123E-6</v>
      </c>
      <c r="AF59">
        <f t="shared" si="32"/>
        <v>-3.5642628568469739E-3</v>
      </c>
      <c r="AG59" s="187"/>
      <c r="AH59">
        <f t="shared" si="22"/>
        <v>-5.1702851516670437E-3</v>
      </c>
      <c r="AI59">
        <f t="shared" si="23"/>
        <v>0.50834631158949439</v>
      </c>
      <c r="AJ59">
        <f t="shared" si="24"/>
        <v>-0.79326897910909344</v>
      </c>
      <c r="AK59">
        <f t="shared" si="25"/>
        <v>-7.0993297904386757E-2</v>
      </c>
      <c r="AL59">
        <f t="shared" si="26"/>
        <v>-2.998186904715634</v>
      </c>
      <c r="AM59">
        <f t="shared" si="27"/>
        <v>-13.922533130630018</v>
      </c>
      <c r="AN59" s="26">
        <f t="shared" si="43"/>
        <v>3.3880770973411098</v>
      </c>
      <c r="AO59" s="26">
        <f t="shared" si="43"/>
        <v>3.3902949807326608</v>
      </c>
      <c r="AP59" s="26">
        <f t="shared" si="43"/>
        <v>3.3856911640471101</v>
      </c>
      <c r="AQ59" s="26">
        <f t="shared" si="43"/>
        <v>3.3952536507658477</v>
      </c>
      <c r="AR59" s="26">
        <f t="shared" si="43"/>
        <v>3.3754170057837292</v>
      </c>
      <c r="AS59" s="26">
        <f t="shared" si="43"/>
        <v>3.4166811578478673</v>
      </c>
      <c r="AT59" s="26">
        <f t="shared" si="43"/>
        <v>3.3312927135409991</v>
      </c>
      <c r="AU59" s="26">
        <f t="shared" si="29"/>
        <v>3.5103510338824031</v>
      </c>
      <c r="AV59"/>
      <c r="AW59">
        <v>-3000</v>
      </c>
      <c r="AX59">
        <f t="shared" si="1"/>
        <v>7.1217730529871161E-3</v>
      </c>
      <c r="AY59">
        <f t="shared" si="2"/>
        <v>4.1187743922853114E-3</v>
      </c>
      <c r="AZ59">
        <f t="shared" si="3"/>
        <v>3.0029986607018042E-3</v>
      </c>
      <c r="BA59">
        <f t="shared" si="4"/>
        <v>0.68974732611968359</v>
      </c>
      <c r="BB59">
        <f t="shared" si="5"/>
        <v>0.12315944440327548</v>
      </c>
      <c r="BC59">
        <f t="shared" si="6"/>
        <v>2.2453661698786176</v>
      </c>
      <c r="BD59">
        <f t="shared" si="7"/>
        <v>2.0801690349813109</v>
      </c>
      <c r="BE59">
        <f t="shared" si="37"/>
        <v>-4.5260142016500868</v>
      </c>
      <c r="BF59">
        <f t="shared" si="37"/>
        <v>-4.5260141051256761</v>
      </c>
      <c r="BG59">
        <f t="shared" si="37"/>
        <v>-4.5260151537689932</v>
      </c>
      <c r="BH59">
        <f t="shared" si="37"/>
        <v>-4.526003761597428</v>
      </c>
      <c r="BI59">
        <f t="shared" si="37"/>
        <v>-4.5261275599036512</v>
      </c>
      <c r="BJ59">
        <f t="shared" si="37"/>
        <v>-4.524786577227415</v>
      </c>
      <c r="BK59">
        <f t="shared" si="37"/>
        <v>-4.5398597645850591</v>
      </c>
      <c r="BL59">
        <f t="shared" si="9"/>
        <v>-5.014164497167009</v>
      </c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s="26" customFormat="1" ht="12.95" customHeight="1">
      <c r="A60" s="132" t="s">
        <v>99</v>
      </c>
      <c r="B60" s="42" t="s">
        <v>97</v>
      </c>
      <c r="C60" s="23">
        <v>52146.401700000002</v>
      </c>
      <c r="D60" s="23">
        <v>1.6999999999999999E-3</v>
      </c>
      <c r="E60" s="132">
        <f t="shared" si="39"/>
        <v>35686.622084528237</v>
      </c>
      <c r="F60" s="132">
        <f t="shared" si="40"/>
        <v>35686.5</v>
      </c>
      <c r="G60" s="23">
        <f t="shared" si="41"/>
        <v>4.7507170005701482E-2</v>
      </c>
      <c r="J60" s="26">
        <f t="shared" si="44"/>
        <v>4.7507170005701482E-2</v>
      </c>
      <c r="P60" s="28">
        <f t="shared" si="34"/>
        <v>5.1850879657434047E-2</v>
      </c>
      <c r="Q60" s="29">
        <f t="shared" si="42"/>
        <v>37127.901700000002</v>
      </c>
      <c r="R60" s="26">
        <f t="shared" si="35"/>
        <v>1.8867813538554639E-5</v>
      </c>
      <c r="S60" s="26">
        <v>0.5</v>
      </c>
      <c r="T60" s="26">
        <f t="shared" si="36"/>
        <v>9.4339067692773193E-6</v>
      </c>
      <c r="Z60">
        <f t="shared" si="17"/>
        <v>35686.5</v>
      </c>
      <c r="AA60" s="26">
        <f t="shared" si="18"/>
        <v>4.6468901938570908E-2</v>
      </c>
      <c r="AB60" s="26">
        <f t="shared" si="19"/>
        <v>5.2889147724564614E-2</v>
      </c>
      <c r="AC60" s="26">
        <f t="shared" si="20"/>
        <v>-4.3437096517325649E-3</v>
      </c>
      <c r="AD60" s="26">
        <f t="shared" si="31"/>
        <v>1.0382680671305738E-3</v>
      </c>
      <c r="AE60" s="26">
        <f t="shared" si="21"/>
        <v>5.3900028961152892E-7</v>
      </c>
      <c r="AF60">
        <f t="shared" si="32"/>
        <v>-4.3437096517325649E-3</v>
      </c>
      <c r="AG60" s="187"/>
      <c r="AH60">
        <f t="shared" si="22"/>
        <v>-5.3819777188631353E-3</v>
      </c>
      <c r="AI60">
        <f t="shared" si="23"/>
        <v>0.5125413640451818</v>
      </c>
      <c r="AJ60">
        <f t="shared" si="24"/>
        <v>-0.8229013394532847</v>
      </c>
      <c r="AK60">
        <f t="shared" si="25"/>
        <v>-9.5642437798623817E-2</v>
      </c>
      <c r="AL60">
        <f t="shared" si="26"/>
        <v>-2.9478475638999138</v>
      </c>
      <c r="AM60">
        <f t="shared" si="27"/>
        <v>-10.290531194354253</v>
      </c>
      <c r="AN60" s="26">
        <f t="shared" si="43"/>
        <v>3.4736853640563785</v>
      </c>
      <c r="AO60" s="26">
        <f t="shared" si="43"/>
        <v>3.4761754001326315</v>
      </c>
      <c r="AP60" s="26">
        <f t="shared" si="43"/>
        <v>3.4708733544588304</v>
      </c>
      <c r="AQ60" s="26">
        <f t="shared" si="43"/>
        <v>3.4821748084058322</v>
      </c>
      <c r="AR60" s="26">
        <f t="shared" si="43"/>
        <v>3.4581377863571379</v>
      </c>
      <c r="AS60" s="26">
        <f t="shared" si="43"/>
        <v>3.5095106055645515</v>
      </c>
      <c r="AT60" s="26">
        <f t="shared" si="43"/>
        <v>3.4007397685249008</v>
      </c>
      <c r="AU60" s="26">
        <f t="shared" si="29"/>
        <v>3.636806623526128</v>
      </c>
      <c r="AV60"/>
      <c r="AW60">
        <v>-2000</v>
      </c>
      <c r="AX60">
        <f t="shared" si="1"/>
        <v>5.3427650390786927E-3</v>
      </c>
      <c r="AY60">
        <f t="shared" si="2"/>
        <v>3.3723943231865911E-3</v>
      </c>
      <c r="AZ60">
        <f t="shared" si="3"/>
        <v>1.970370715892102E-3</v>
      </c>
      <c r="BA60">
        <f t="shared" si="4"/>
        <v>0.63538233896874541</v>
      </c>
      <c r="BB60">
        <f t="shared" si="5"/>
        <v>-2.6150472365271328E-2</v>
      </c>
      <c r="BC60">
        <f t="shared" si="6"/>
        <v>2.3949925648224313</v>
      </c>
      <c r="BD60">
        <f t="shared" si="7"/>
        <v>2.553205372332942</v>
      </c>
      <c r="BE60">
        <f t="shared" si="37"/>
        <v>-4.3297217507834</v>
      </c>
      <c r="BF60">
        <f t="shared" si="37"/>
        <v>-4.3297310233498765</v>
      </c>
      <c r="BG60">
        <f t="shared" si="37"/>
        <v>-4.3296810345357786</v>
      </c>
      <c r="BH60">
        <f t="shared" si="37"/>
        <v>-4.3299505999590888</v>
      </c>
      <c r="BI60">
        <f t="shared" si="37"/>
        <v>-4.328499095728068</v>
      </c>
      <c r="BJ60">
        <f t="shared" si="37"/>
        <v>-4.3363777496126135</v>
      </c>
      <c r="BK60">
        <f t="shared" si="37"/>
        <v>-4.2953108180859001</v>
      </c>
      <c r="BL60">
        <f t="shared" si="9"/>
        <v>-4.7905471856838524</v>
      </c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s="26" customFormat="1" ht="12.95" customHeight="1">
      <c r="A61" s="132" t="s">
        <v>99</v>
      </c>
      <c r="B61" s="42"/>
      <c r="C61" s="23">
        <v>52146.593999999997</v>
      </c>
      <c r="D61" s="23">
        <v>7.0000000000000001E-3</v>
      </c>
      <c r="E61" s="132">
        <f t="shared" si="39"/>
        <v>35687.116259508111</v>
      </c>
      <c r="F61" s="132">
        <f t="shared" si="40"/>
        <v>35687</v>
      </c>
      <c r="G61" s="23">
        <f t="shared" si="41"/>
        <v>4.5240460000059102E-2</v>
      </c>
      <c r="J61" s="26">
        <f t="shared" si="44"/>
        <v>4.5240460000059102E-2</v>
      </c>
      <c r="P61" s="28">
        <f t="shared" si="34"/>
        <v>5.1852512950722601E-2</v>
      </c>
      <c r="Q61" s="29">
        <f t="shared" si="42"/>
        <v>37128.093999999997</v>
      </c>
      <c r="R61" s="26">
        <f t="shared" si="35"/>
        <v>4.3719244222377889E-5</v>
      </c>
      <c r="S61" s="26">
        <v>0.2</v>
      </c>
      <c r="T61" s="26">
        <f t="shared" si="36"/>
        <v>8.7438488444755774E-6</v>
      </c>
      <c r="Z61">
        <f t="shared" si="17"/>
        <v>35687</v>
      </c>
      <c r="AA61" s="26">
        <f t="shared" si="18"/>
        <v>4.64703644492135E-2</v>
      </c>
      <c r="AB61" s="26">
        <f t="shared" si="19"/>
        <v>5.0622608501568203E-2</v>
      </c>
      <c r="AC61" s="26">
        <f t="shared" si="20"/>
        <v>-6.6120529506634995E-3</v>
      </c>
      <c r="AD61" s="26">
        <f t="shared" si="31"/>
        <v>-1.2299044491543981E-3</v>
      </c>
      <c r="AE61" s="26">
        <f t="shared" si="21"/>
        <v>3.0253299080995672E-7</v>
      </c>
      <c r="AF61">
        <f t="shared" si="32"/>
        <v>-6.6120529506634995E-3</v>
      </c>
      <c r="AG61" s="187"/>
      <c r="AH61">
        <f t="shared" si="22"/>
        <v>-5.3821485015090979E-3</v>
      </c>
      <c r="AI61">
        <f t="shared" si="23"/>
        <v>0.51254566110247324</v>
      </c>
      <c r="AJ61">
        <f t="shared" si="24"/>
        <v>-0.82292686328566278</v>
      </c>
      <c r="AK61">
        <f t="shared" si="25"/>
        <v>-9.5664335909317638E-2</v>
      </c>
      <c r="AL61">
        <f t="shared" si="26"/>
        <v>-2.9478026406888067</v>
      </c>
      <c r="AM61">
        <f t="shared" si="27"/>
        <v>-10.28813071515475</v>
      </c>
      <c r="AN61" s="26">
        <f t="shared" si="43"/>
        <v>3.4737614327151753</v>
      </c>
      <c r="AO61" s="26">
        <f t="shared" si="43"/>
        <v>3.476251572268052</v>
      </c>
      <c r="AP61" s="26">
        <f t="shared" si="43"/>
        <v>3.4709491673565291</v>
      </c>
      <c r="AQ61" s="26">
        <f t="shared" si="43"/>
        <v>3.4822516874006744</v>
      </c>
      <c r="AR61" s="26">
        <f t="shared" si="43"/>
        <v>3.4582117794150373</v>
      </c>
      <c r="AS61" s="26">
        <f t="shared" si="43"/>
        <v>3.5095921922660369</v>
      </c>
      <c r="AT61" s="26">
        <f t="shared" si="43"/>
        <v>3.4008027097241156</v>
      </c>
      <c r="AU61" s="26">
        <f t="shared" si="29"/>
        <v>3.6369184321818695</v>
      </c>
      <c r="AV61"/>
      <c r="AW61">
        <v>-1000</v>
      </c>
      <c r="AX61">
        <f t="shared" si="1"/>
        <v>3.6733919686695992E-3</v>
      </c>
      <c r="AY61">
        <f t="shared" si="2"/>
        <v>2.7311021876302885E-3</v>
      </c>
      <c r="AZ61">
        <f t="shared" si="3"/>
        <v>9.4228978103931093E-4</v>
      </c>
      <c r="BA61">
        <f t="shared" si="4"/>
        <v>0.59498109750749473</v>
      </c>
      <c r="BB61">
        <f t="shared" si="5"/>
        <v>-0.15463796044108549</v>
      </c>
      <c r="BC61">
        <f t="shared" si="6"/>
        <v>2.5241001063973059</v>
      </c>
      <c r="BD61">
        <f t="shared" si="7"/>
        <v>3.1353300464796772</v>
      </c>
      <c r="BE61">
        <f t="shared" si="37"/>
        <v>-4.1473538142725896</v>
      </c>
      <c r="BF61">
        <f t="shared" si="37"/>
        <v>-4.1474802096904861</v>
      </c>
      <c r="BG61">
        <f t="shared" si="37"/>
        <v>-4.1470050938199261</v>
      </c>
      <c r="BH61">
        <f t="shared" si="37"/>
        <v>-4.1487928884222596</v>
      </c>
      <c r="BI61">
        <f t="shared" si="37"/>
        <v>-4.1420916343630161</v>
      </c>
      <c r="BJ61">
        <f t="shared" si="37"/>
        <v>-4.1675882859141797</v>
      </c>
      <c r="BK61">
        <f t="shared" si="37"/>
        <v>-4.0754229967684727</v>
      </c>
      <c r="BL61">
        <f t="shared" si="9"/>
        <v>-4.5669298742006958</v>
      </c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s="26" customFormat="1" ht="12.95" customHeight="1">
      <c r="A62" s="132" t="s">
        <v>99</v>
      </c>
      <c r="B62" s="42"/>
      <c r="C62" s="23">
        <v>52148.5412</v>
      </c>
      <c r="D62" s="23">
        <v>3.5999999999999999E-3</v>
      </c>
      <c r="E62" s="132">
        <f t="shared" si="39"/>
        <v>35692.120198773984</v>
      </c>
      <c r="F62" s="132">
        <f t="shared" si="40"/>
        <v>35692</v>
      </c>
      <c r="G62" s="23">
        <f t="shared" si="41"/>
        <v>4.6773360001679976E-2</v>
      </c>
      <c r="J62" s="26">
        <f t="shared" si="44"/>
        <v>4.6773360001679976E-2</v>
      </c>
      <c r="P62" s="28">
        <f t="shared" ref="P62:P93" si="45">D$11+D$12*F62+D$13*F62^2</f>
        <v>5.1868847328567197E-2</v>
      </c>
      <c r="Q62" s="29">
        <f t="shared" si="42"/>
        <v>37130.0412</v>
      </c>
      <c r="R62" s="26">
        <f t="shared" ref="R62:R93" si="46">+(P62-G62)^2</f>
        <v>2.5963991098468281E-5</v>
      </c>
      <c r="S62" s="26">
        <v>0.5</v>
      </c>
      <c r="T62" s="26">
        <f t="shared" ref="T62:T93" si="47">S62*R62</f>
        <v>1.298199554923414E-5</v>
      </c>
      <c r="Z62">
        <f t="shared" si="17"/>
        <v>35692</v>
      </c>
      <c r="AA62" s="26">
        <f t="shared" si="18"/>
        <v>4.6484992624751156E-2</v>
      </c>
      <c r="AB62" s="26">
        <f t="shared" si="19"/>
        <v>5.2157214705496016E-2</v>
      </c>
      <c r="AC62" s="26">
        <f t="shared" si="20"/>
        <v>-5.0954873268872214E-3</v>
      </c>
      <c r="AD62" s="26">
        <f t="shared" si="31"/>
        <v>2.883673769288192E-4</v>
      </c>
      <c r="AE62" s="26">
        <f t="shared" si="21"/>
        <v>4.1577872038403841E-8</v>
      </c>
      <c r="AF62">
        <f t="shared" si="32"/>
        <v>-5.0954873268872214E-3</v>
      </c>
      <c r="AG62" s="187"/>
      <c r="AH62">
        <f t="shared" si="22"/>
        <v>-5.3838547038160432E-3</v>
      </c>
      <c r="AI62">
        <f t="shared" si="23"/>
        <v>0.51258869001361562</v>
      </c>
      <c r="AJ62">
        <f t="shared" si="24"/>
        <v>-0.82318203533513412</v>
      </c>
      <c r="AK62">
        <f t="shared" si="25"/>
        <v>-9.5883327916548036E-2</v>
      </c>
      <c r="AL62">
        <f t="shared" si="26"/>
        <v>-2.9473533644140759</v>
      </c>
      <c r="AM62">
        <f t="shared" si="27"/>
        <v>-10.264184452994327</v>
      </c>
      <c r="AN62" s="26">
        <f t="shared" si="43"/>
        <v>3.4745221589771145</v>
      </c>
      <c r="AO62" s="26">
        <f t="shared" si="43"/>
        <v>3.4770133201151587</v>
      </c>
      <c r="AP62" s="26">
        <f t="shared" si="43"/>
        <v>3.4717073481082497</v>
      </c>
      <c r="AQ62" s="26">
        <f t="shared" si="43"/>
        <v>3.4830204820751058</v>
      </c>
      <c r="AR62" s="26">
        <f t="shared" si="43"/>
        <v>3.4589517987315066</v>
      </c>
      <c r="AS62" s="26">
        <f t="shared" si="43"/>
        <v>3.5104080090569947</v>
      </c>
      <c r="AT62" s="26">
        <f t="shared" si="43"/>
        <v>3.4014322841618654</v>
      </c>
      <c r="AU62" s="26">
        <f t="shared" si="29"/>
        <v>3.6380365187392854</v>
      </c>
      <c r="AV62"/>
      <c r="AW62">
        <v>0</v>
      </c>
      <c r="AX62">
        <f t="shared" si="1"/>
        <v>2.1380834729415148E-3</v>
      </c>
      <c r="AY62">
        <f t="shared" si="2"/>
        <v>2.1948979856164039E-3</v>
      </c>
      <c r="AZ62">
        <f t="shared" si="3"/>
        <v>-5.681451267488898E-5</v>
      </c>
      <c r="BA62">
        <f t="shared" si="4"/>
        <v>0.56469609540875809</v>
      </c>
      <c r="BB62">
        <f t="shared" si="5"/>
        <v>-0.2668107123773617</v>
      </c>
      <c r="BC62">
        <f t="shared" si="6"/>
        <v>2.6389213677283485</v>
      </c>
      <c r="BD62">
        <f t="shared" si="7"/>
        <v>3.8946097777401278</v>
      </c>
      <c r="BE62">
        <f t="shared" si="37"/>
        <v>-3.975315110866434</v>
      </c>
      <c r="BF62">
        <f t="shared" si="37"/>
        <v>-3.9758619978093366</v>
      </c>
      <c r="BG62">
        <f t="shared" si="37"/>
        <v>-3.9742245114637487</v>
      </c>
      <c r="BH62">
        <f t="shared" si="37"/>
        <v>-3.9791363303934308</v>
      </c>
      <c r="BI62">
        <f t="shared" si="37"/>
        <v>-3.9644813675395318</v>
      </c>
      <c r="BJ62">
        <f t="shared" si="37"/>
        <v>-4.0089388978364173</v>
      </c>
      <c r="BK62">
        <f t="shared" si="37"/>
        <v>-3.8800105844175317</v>
      </c>
      <c r="BL62">
        <f t="shared" si="9"/>
        <v>-4.3433125627175393</v>
      </c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s="26" customFormat="1" ht="12.95" customHeight="1">
      <c r="A63" s="132" t="s">
        <v>99</v>
      </c>
      <c r="B63" s="42"/>
      <c r="C63" s="23">
        <v>52150.485699999997</v>
      </c>
      <c r="D63" s="23">
        <v>5.0000000000000001E-4</v>
      </c>
      <c r="E63" s="132">
        <f t="shared" si="39"/>
        <v>35697.117199545588</v>
      </c>
      <c r="F63" s="132">
        <f t="shared" si="40"/>
        <v>35697</v>
      </c>
      <c r="G63" s="23">
        <f t="shared" si="41"/>
        <v>4.560625999874901E-2</v>
      </c>
      <c r="J63" s="26">
        <f t="shared" si="44"/>
        <v>4.560625999874901E-2</v>
      </c>
      <c r="P63" s="28">
        <f t="shared" si="45"/>
        <v>5.188518433361014E-2</v>
      </c>
      <c r="Q63" s="29">
        <f t="shared" si="42"/>
        <v>37131.985699999997</v>
      </c>
      <c r="R63" s="26">
        <f t="shared" si="46"/>
        <v>3.9424890802911288E-5</v>
      </c>
      <c r="S63" s="26">
        <v>1</v>
      </c>
      <c r="T63" s="26">
        <f t="shared" si="47"/>
        <v>3.9424890802911288E-5</v>
      </c>
      <c r="Z63">
        <f t="shared" si="17"/>
        <v>35697</v>
      </c>
      <c r="AA63" s="26">
        <f t="shared" si="18"/>
        <v>4.6499626381571804E-2</v>
      </c>
      <c r="AB63" s="26">
        <f t="shared" si="19"/>
        <v>5.0991817950787346E-2</v>
      </c>
      <c r="AC63" s="26">
        <f t="shared" si="20"/>
        <v>-6.2789243348611301E-3</v>
      </c>
      <c r="AD63" s="26">
        <f t="shared" si="31"/>
        <v>-8.933663828227939E-4</v>
      </c>
      <c r="AE63" s="26">
        <f t="shared" si="21"/>
        <v>7.9810349395788277E-7</v>
      </c>
      <c r="AF63">
        <f t="shared" si="32"/>
        <v>-6.2789243348611301E-3</v>
      </c>
      <c r="AG63" s="187"/>
      <c r="AH63">
        <f t="shared" si="22"/>
        <v>-5.3855579520383397E-3</v>
      </c>
      <c r="AI63">
        <f t="shared" si="23"/>
        <v>0.51263182503771954</v>
      </c>
      <c r="AJ63">
        <f t="shared" si="24"/>
        <v>-0.8234370868619113</v>
      </c>
      <c r="AK63">
        <f t="shared" si="25"/>
        <v>-9.6102339768247197E-2</v>
      </c>
      <c r="AL63">
        <f t="shared" si="26"/>
        <v>-2.9469040077105433</v>
      </c>
      <c r="AM63">
        <f t="shared" si="27"/>
        <v>-10.240344106621286</v>
      </c>
      <c r="AN63" s="26">
        <f t="shared" si="43"/>
        <v>3.4752829574770465</v>
      </c>
      <c r="AO63" s="26">
        <f t="shared" si="43"/>
        <v>3.4777751162468307</v>
      </c>
      <c r="AP63" s="26">
        <f t="shared" si="43"/>
        <v>3.4724656231062179</v>
      </c>
      <c r="AQ63" s="26">
        <f t="shared" si="43"/>
        <v>3.4837892854295336</v>
      </c>
      <c r="AR63" s="26">
        <f t="shared" si="43"/>
        <v>3.4596919795700494</v>
      </c>
      <c r="AS63" s="26">
        <f t="shared" si="43"/>
        <v>3.5112237344603088</v>
      </c>
      <c r="AT63" s="26">
        <f t="shared" si="43"/>
        <v>3.402062154382691</v>
      </c>
      <c r="AU63" s="26">
        <f t="shared" si="29"/>
        <v>3.6391546052967012</v>
      </c>
      <c r="AV63"/>
      <c r="AW63">
        <v>1000</v>
      </c>
      <c r="AX63">
        <f t="shared" si="1"/>
        <v>7.5359641975489234E-4</v>
      </c>
      <c r="AY63">
        <f t="shared" si="2"/>
        <v>1.7637817171449375E-3</v>
      </c>
      <c r="AZ63">
        <f t="shared" si="3"/>
        <v>-1.0101852973900451E-3</v>
      </c>
      <c r="BA63">
        <f t="shared" si="4"/>
        <v>0.54206722721333689</v>
      </c>
      <c r="BB63">
        <f t="shared" si="5"/>
        <v>-0.36607761103820041</v>
      </c>
      <c r="BC63">
        <f t="shared" si="6"/>
        <v>2.7436296447245279</v>
      </c>
      <c r="BD63">
        <f t="shared" si="7"/>
        <v>4.959089812996357</v>
      </c>
      <c r="BE63">
        <f t="shared" si="37"/>
        <v>-3.8109523973181956</v>
      </c>
      <c r="BF63">
        <f t="shared" si="37"/>
        <v>-3.8122767533343631</v>
      </c>
      <c r="BG63">
        <f t="shared" si="37"/>
        <v>-3.8088781663645155</v>
      </c>
      <c r="BH63">
        <f t="shared" si="37"/>
        <v>-3.8176181923685064</v>
      </c>
      <c r="BI63">
        <f t="shared" si="37"/>
        <v>-3.7952618568085112</v>
      </c>
      <c r="BJ63">
        <f t="shared" si="37"/>
        <v>-3.8532744581056653</v>
      </c>
      <c r="BK63">
        <f t="shared" si="37"/>
        <v>-3.7076690707956508</v>
      </c>
      <c r="BL63">
        <f t="shared" si="9"/>
        <v>-4.1196952512343827</v>
      </c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s="26" customFormat="1" ht="12.95" customHeight="1">
      <c r="A64" s="132" t="s">
        <v>99</v>
      </c>
      <c r="B64" s="42" t="s">
        <v>97</v>
      </c>
      <c r="C64" s="23">
        <v>52267.421199999997</v>
      </c>
      <c r="D64" s="23">
        <v>8.9999999999999998E-4</v>
      </c>
      <c r="E64" s="132">
        <f t="shared" si="39"/>
        <v>35997.61953111094</v>
      </c>
      <c r="F64" s="132">
        <f t="shared" si="40"/>
        <v>35997.5</v>
      </c>
      <c r="G64" s="23">
        <f t="shared" si="41"/>
        <v>4.651354999805335E-2</v>
      </c>
      <c r="J64" s="26">
        <f t="shared" si="44"/>
        <v>4.651354999805335E-2</v>
      </c>
      <c r="P64" s="28">
        <f t="shared" si="45"/>
        <v>5.2871862017336076E-2</v>
      </c>
      <c r="Q64" s="29">
        <f t="shared" si="42"/>
        <v>37248.921199999997</v>
      </c>
      <c r="R64" s="26">
        <f t="shared" si="46"/>
        <v>4.0428131734555176E-5</v>
      </c>
      <c r="S64" s="26">
        <v>1</v>
      </c>
      <c r="T64" s="26">
        <f t="shared" si="47"/>
        <v>4.0428131734555176E-5</v>
      </c>
      <c r="Y64" s="91"/>
      <c r="Z64">
        <f t="shared" si="17"/>
        <v>35997.5</v>
      </c>
      <c r="AA64" s="26">
        <f t="shared" si="18"/>
        <v>4.7389422123878616E-2</v>
      </c>
      <c r="AB64" s="26">
        <f t="shared" si="19"/>
        <v>5.1995989891510809E-2</v>
      </c>
      <c r="AC64" s="26">
        <f t="shared" si="20"/>
        <v>-6.3583120192827261E-3</v>
      </c>
      <c r="AD64" s="26">
        <f t="shared" si="31"/>
        <v>-8.7587212582526663E-4</v>
      </c>
      <c r="AE64" s="26">
        <f t="shared" si="21"/>
        <v>7.671519807976717E-7</v>
      </c>
      <c r="AF64">
        <f t="shared" si="32"/>
        <v>-6.3583120192827261E-3</v>
      </c>
      <c r="AG64" s="187"/>
      <c r="AH64">
        <f t="shared" si="22"/>
        <v>-5.4824398934574621E-3</v>
      </c>
      <c r="AI64">
        <f t="shared" si="23"/>
        <v>0.51542151974280848</v>
      </c>
      <c r="AJ64">
        <f t="shared" si="24"/>
        <v>-0.83854293690097259</v>
      </c>
      <c r="AK64">
        <f t="shared" si="25"/>
        <v>-0.1093027636733223</v>
      </c>
      <c r="AL64">
        <f t="shared" si="26"/>
        <v>-2.9197428208386649</v>
      </c>
      <c r="AM64">
        <f t="shared" si="27"/>
        <v>-8.9781017514446617</v>
      </c>
      <c r="AN64" s="26">
        <f t="shared" si="43"/>
        <v>3.5211451811205312</v>
      </c>
      <c r="AO64" s="26">
        <f t="shared" si="43"/>
        <v>3.5236541800399577</v>
      </c>
      <c r="AP64" s="26">
        <f t="shared" si="43"/>
        <v>3.5182168230399324</v>
      </c>
      <c r="AQ64" s="26">
        <f t="shared" si="43"/>
        <v>3.5300154215088111</v>
      </c>
      <c r="AR64" s="26">
        <f t="shared" si="43"/>
        <v>3.5044828681690241</v>
      </c>
      <c r="AS64" s="26">
        <f t="shared" si="43"/>
        <v>3.5600776001178014</v>
      </c>
      <c r="AT64" s="26">
        <f t="shared" si="43"/>
        <v>3.4404834119583123</v>
      </c>
      <c r="AU64" s="26">
        <f t="shared" si="29"/>
        <v>3.7063516073973899</v>
      </c>
      <c r="AV64"/>
      <c r="AW64">
        <v>2000</v>
      </c>
      <c r="AX64">
        <f t="shared" si="1"/>
        <v>-4.6700573192371146E-4</v>
      </c>
      <c r="AY64">
        <f t="shared" si="2"/>
        <v>1.4377533822158891E-3</v>
      </c>
      <c r="AZ64">
        <f t="shared" si="3"/>
        <v>-1.9047591141396006E-3</v>
      </c>
      <c r="BA64">
        <f t="shared" si="4"/>
        <v>0.52550371568076604</v>
      </c>
      <c r="BB64">
        <f t="shared" si="5"/>
        <v>-0.45491622605516902</v>
      </c>
      <c r="BC64">
        <f t="shared" si="6"/>
        <v>2.8411172513600782</v>
      </c>
      <c r="BD64">
        <f t="shared" si="7"/>
        <v>6.6059641342853572</v>
      </c>
      <c r="BE64">
        <f t="shared" si="37"/>
        <v>-3.6523228462542217</v>
      </c>
      <c r="BF64">
        <f t="shared" si="37"/>
        <v>-3.6544820567816187</v>
      </c>
      <c r="BG64">
        <f t="shared" si="37"/>
        <v>-3.649500502980191</v>
      </c>
      <c r="BH64">
        <f t="shared" si="37"/>
        <v>-3.6610147058465774</v>
      </c>
      <c r="BI64">
        <f t="shared" si="37"/>
        <v>-3.6345118296388188</v>
      </c>
      <c r="BJ64">
        <f t="shared" si="37"/>
        <v>-3.6961320788783403</v>
      </c>
      <c r="BK64">
        <f t="shared" si="37"/>
        <v>-3.555845091585133</v>
      </c>
      <c r="BL64">
        <f t="shared" si="9"/>
        <v>-3.8960779397512257</v>
      </c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s="26" customFormat="1" ht="12.95" customHeight="1">
      <c r="A65" s="133" t="s">
        <v>102</v>
      </c>
      <c r="B65" s="22" t="s">
        <v>101</v>
      </c>
      <c r="C65" s="23">
        <v>52551.686000000002</v>
      </c>
      <c r="D65" s="23">
        <v>1E-4</v>
      </c>
      <c r="E65" s="132">
        <f t="shared" si="39"/>
        <v>36728.126820872909</v>
      </c>
      <c r="F65" s="132">
        <f t="shared" si="40"/>
        <v>36728</v>
      </c>
      <c r="G65" s="23">
        <f t="shared" si="41"/>
        <v>4.9350240005878732E-2</v>
      </c>
      <c r="J65" s="27"/>
      <c r="K65" s="26">
        <f>G65</f>
        <v>4.9350240005878732E-2</v>
      </c>
      <c r="P65" s="28">
        <f t="shared" si="45"/>
        <v>5.5309997825075299E-2</v>
      </c>
      <c r="Q65" s="29">
        <f t="shared" si="42"/>
        <v>37533.186000000002</v>
      </c>
      <c r="R65" s="26">
        <f t="shared" si="46"/>
        <v>3.5518713263474631E-5</v>
      </c>
      <c r="S65" s="26">
        <v>1</v>
      </c>
      <c r="T65" s="26">
        <f t="shared" si="47"/>
        <v>3.5518713263474631E-5</v>
      </c>
      <c r="Z65">
        <f t="shared" si="17"/>
        <v>36728</v>
      </c>
      <c r="AA65" s="26">
        <f t="shared" si="18"/>
        <v>4.9638722721167608E-2</v>
      </c>
      <c r="AB65" s="26">
        <f t="shared" si="19"/>
        <v>5.5021515109786423E-2</v>
      </c>
      <c r="AC65" s="26">
        <f t="shared" si="20"/>
        <v>-5.9597578191965678E-3</v>
      </c>
      <c r="AD65" s="26">
        <f t="shared" si="31"/>
        <v>-2.8848271528887637E-4</v>
      </c>
      <c r="AE65" s="26">
        <f t="shared" si="21"/>
        <v>8.3222277020442903E-8</v>
      </c>
      <c r="AF65">
        <f t="shared" si="32"/>
        <v>-5.9597578191965678E-3</v>
      </c>
      <c r="AG65" s="187"/>
      <c r="AH65">
        <f t="shared" si="22"/>
        <v>-5.6712751039076888E-3</v>
      </c>
      <c r="AI65">
        <f t="shared" si="23"/>
        <v>0.52389743299038094</v>
      </c>
      <c r="AJ65">
        <f t="shared" si="24"/>
        <v>-0.87338206277407038</v>
      </c>
      <c r="AK65">
        <f t="shared" si="25"/>
        <v>-0.14173829179811215</v>
      </c>
      <c r="AL65">
        <f t="shared" si="26"/>
        <v>-2.8522423496985176</v>
      </c>
      <c r="AM65">
        <f t="shared" si="27"/>
        <v>-6.8637444996961889</v>
      </c>
      <c r="AN65" s="26">
        <f t="shared" si="43"/>
        <v>3.633920956536675</v>
      </c>
      <c r="AO65" s="26">
        <f t="shared" si="43"/>
        <v>3.6361575188228583</v>
      </c>
      <c r="AP65" s="26">
        <f t="shared" si="43"/>
        <v>3.6310492287236564</v>
      </c>
      <c r="AQ65" s="26">
        <f t="shared" si="43"/>
        <v>3.6427372480280065</v>
      </c>
      <c r="AR65" s="26">
        <f t="shared" si="43"/>
        <v>3.6161006522873129</v>
      </c>
      <c r="AS65" s="26">
        <f t="shared" si="43"/>
        <v>3.6773847363450569</v>
      </c>
      <c r="AT65" s="26">
        <f t="shared" si="43"/>
        <v>3.5391343479810535</v>
      </c>
      <c r="AU65" s="26">
        <f t="shared" si="29"/>
        <v>3.8697040534358358</v>
      </c>
      <c r="AV65"/>
      <c r="AW65">
        <v>3000</v>
      </c>
      <c r="AX65">
        <f t="shared" si="1"/>
        <v>-1.5126255529033792E-3</v>
      </c>
      <c r="AY65">
        <f t="shared" si="2"/>
        <v>1.216812980829259E-3</v>
      </c>
      <c r="AZ65">
        <f t="shared" si="3"/>
        <v>-2.7294385337326382E-3</v>
      </c>
      <c r="BA65">
        <f t="shared" si="4"/>
        <v>0.51396571660388579</v>
      </c>
      <c r="BB65">
        <f t="shared" si="5"/>
        <v>-0.53511297771623534</v>
      </c>
      <c r="BC65">
        <f t="shared" si="6"/>
        <v>2.9334805887006077</v>
      </c>
      <c r="BD65">
        <f t="shared" si="7"/>
        <v>9.5754964831301361</v>
      </c>
      <c r="BE65">
        <f t="shared" si="37"/>
        <v>-3.4979797798219994</v>
      </c>
      <c r="BF65">
        <f t="shared" si="37"/>
        <v>-3.5004907699237671</v>
      </c>
      <c r="BG65">
        <f t="shared" si="37"/>
        <v>-3.4950974049987904</v>
      </c>
      <c r="BH65">
        <f t="shared" si="37"/>
        <v>-3.5066953272959749</v>
      </c>
      <c r="BI65">
        <f t="shared" si="37"/>
        <v>-3.4818160933060316</v>
      </c>
      <c r="BJ65">
        <f t="shared" si="37"/>
        <v>-3.5354805237219238</v>
      </c>
      <c r="BK65">
        <f t="shared" si="37"/>
        <v>-3.4209635774448959</v>
      </c>
      <c r="BL65">
        <f t="shared" si="9"/>
        <v>-3.6724606282680692</v>
      </c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s="26" customFormat="1" ht="12.95" customHeight="1">
      <c r="A66" s="132" t="s">
        <v>103</v>
      </c>
      <c r="B66" s="22" t="s">
        <v>101</v>
      </c>
      <c r="C66" s="135">
        <v>52629.512900000002</v>
      </c>
      <c r="D66" s="135">
        <v>2.9999999999999997E-4</v>
      </c>
      <c r="E66" s="132">
        <f t="shared" si="39"/>
        <v>36928.127375952448</v>
      </c>
      <c r="F66" s="132">
        <f t="shared" si="40"/>
        <v>36928</v>
      </c>
      <c r="G66" s="23">
        <f t="shared" si="41"/>
        <v>4.9566240006242879E-2</v>
      </c>
      <c r="K66" s="26">
        <f>G66</f>
        <v>4.9566240006242879E-2</v>
      </c>
      <c r="P66" s="28">
        <f t="shared" si="45"/>
        <v>5.5987301461326799E-2</v>
      </c>
      <c r="Q66" s="29">
        <f t="shared" si="42"/>
        <v>37611.012900000002</v>
      </c>
      <c r="R66" s="26">
        <f t="shared" si="46"/>
        <v>4.1230030209964437E-5</v>
      </c>
      <c r="S66" s="26">
        <v>1</v>
      </c>
      <c r="T66" s="26">
        <f t="shared" si="47"/>
        <v>4.1230030209964437E-5</v>
      </c>
      <c r="Y66" s="90"/>
      <c r="Z66">
        <f t="shared" si="17"/>
        <v>36928</v>
      </c>
      <c r="AA66" s="26">
        <f t="shared" si="18"/>
        <v>5.0276381219170378E-2</v>
      </c>
      <c r="AB66" s="26">
        <f t="shared" si="19"/>
        <v>5.52771602483993E-2</v>
      </c>
      <c r="AC66" s="26">
        <f t="shared" si="20"/>
        <v>-6.4210614550839207E-3</v>
      </c>
      <c r="AD66" s="26">
        <f t="shared" si="31"/>
        <v>-7.1014121292749949E-4</v>
      </c>
      <c r="AE66" s="26">
        <f t="shared" si="21"/>
        <v>5.0430054229814018E-7</v>
      </c>
      <c r="AF66">
        <f t="shared" si="32"/>
        <v>-6.4210614550839207E-3</v>
      </c>
      <c r="AG66" s="187"/>
      <c r="AH66">
        <f t="shared" si="22"/>
        <v>-5.7109202421564203E-3</v>
      </c>
      <c r="AI66">
        <f t="shared" si="23"/>
        <v>0.5266622062336288</v>
      </c>
      <c r="AJ66">
        <f t="shared" si="24"/>
        <v>-0.88243377262945866</v>
      </c>
      <c r="AK66">
        <f t="shared" si="25"/>
        <v>-0.15071406924165948</v>
      </c>
      <c r="AL66">
        <f t="shared" si="26"/>
        <v>-2.833335401079514</v>
      </c>
      <c r="AM66">
        <f t="shared" si="27"/>
        <v>-6.4366296548393569</v>
      </c>
      <c r="AN66" s="26">
        <f t="shared" si="43"/>
        <v>3.6651608202815962</v>
      </c>
      <c r="AO66" s="26">
        <f t="shared" si="43"/>
        <v>3.667262095116913</v>
      </c>
      <c r="AP66" s="26">
        <f t="shared" si="43"/>
        <v>3.6623787288419258</v>
      </c>
      <c r="AQ66" s="26">
        <f t="shared" si="43"/>
        <v>3.6737490641162673</v>
      </c>
      <c r="AR66" s="26">
        <f t="shared" si="43"/>
        <v>3.6473880640420466</v>
      </c>
      <c r="AS66" s="26">
        <f t="shared" si="43"/>
        <v>3.7091453416921198</v>
      </c>
      <c r="AT66" s="26">
        <f t="shared" si="43"/>
        <v>3.567610759885504</v>
      </c>
      <c r="AU66" s="26">
        <f t="shared" si="29"/>
        <v>3.9144275157324668</v>
      </c>
      <c r="AV66"/>
      <c r="AW66">
        <v>4000</v>
      </c>
      <c r="AX66">
        <f t="shared" ref="AX66:AX99" si="48">AB$3+AB$4*AW66+AB$5*AW66^2+AZ66</f>
        <v>-2.3739118413410964E-3</v>
      </c>
      <c r="AY66">
        <f t="shared" ref="AY66:AY99" si="49">AB$3+AB$4*AW66+AB$5*AW66^2</f>
        <v>1.1009605129850466E-3</v>
      </c>
      <c r="AZ66">
        <f t="shared" ref="AZ66:AZ99" si="50">$AB$6*($AB$11/BA66*BB66+$AB$12)</f>
        <v>-3.474872354326143E-3</v>
      </c>
      <c r="BA66">
        <f t="shared" ref="BA66:BA99" si="51">1+$AB$7*COS(BC66)</f>
        <v>0.5067727648584015</v>
      </c>
      <c r="BB66">
        <f t="shared" ref="BB66:BB99" si="52">SIN(BC66+RADIANS($AB$9))</f>
        <v>-0.60800203525079077</v>
      </c>
      <c r="BC66">
        <f t="shared" ref="BC66:BC99" si="53">2*ATAN(BD66)</f>
        <v>3.0223807367833988</v>
      </c>
      <c r="BD66">
        <f t="shared" ref="BD66:BD99" si="54">SQRT((1+$AB$7)/(1-$AB$7))*TAN(BE66/2)</f>
        <v>16.756972894348841</v>
      </c>
      <c r="BE66">
        <f t="shared" si="37"/>
        <v>-3.346705310441243</v>
      </c>
      <c r="BF66">
        <f t="shared" si="37"/>
        <v>-3.3486809792504411</v>
      </c>
      <c r="BG66">
        <f t="shared" si="37"/>
        <v>-3.3446187026444383</v>
      </c>
      <c r="BH66">
        <f t="shared" si="37"/>
        <v>-3.3529751327291653</v>
      </c>
      <c r="BI66">
        <f t="shared" si="37"/>
        <v>-3.3358008728781012</v>
      </c>
      <c r="BJ66">
        <f t="shared" si="37"/>
        <v>-3.3711666801795479</v>
      </c>
      <c r="BK66">
        <f t="shared" si="37"/>
        <v>-3.2986057805818629</v>
      </c>
      <c r="BL66">
        <f t="shared" ref="BL66:BL99" si="55">RADIANS($AB$9)+$AB$18*(AW66-AB$15)</f>
        <v>-3.4488433167849126</v>
      </c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s="26" customFormat="1" ht="12.95" customHeight="1">
      <c r="A67" s="136" t="s">
        <v>104</v>
      </c>
      <c r="B67" s="42" t="s">
        <v>97</v>
      </c>
      <c r="C67" s="41">
        <v>52836.338000000003</v>
      </c>
      <c r="D67" s="41">
        <v>4.0000000000000002E-4</v>
      </c>
      <c r="E67" s="132">
        <f t="shared" si="39"/>
        <v>37459.629142107617</v>
      </c>
      <c r="F67" s="132">
        <f t="shared" si="40"/>
        <v>37459.5</v>
      </c>
      <c r="G67" s="23">
        <f t="shared" si="41"/>
        <v>5.0253510002221446E-2</v>
      </c>
      <c r="K67" s="26">
        <f>G67</f>
        <v>5.0253510002221446E-2</v>
      </c>
      <c r="P67" s="28">
        <f t="shared" si="45"/>
        <v>5.780766456173006E-2</v>
      </c>
      <c r="Q67" s="29">
        <f t="shared" si="42"/>
        <v>37817.838000000003</v>
      </c>
      <c r="R67" s="26">
        <f t="shared" si="46"/>
        <v>5.7065251108944771E-5</v>
      </c>
      <c r="S67" s="26">
        <v>1</v>
      </c>
      <c r="T67" s="26">
        <f t="shared" si="47"/>
        <v>5.7065251108944771E-5</v>
      </c>
      <c r="Z67">
        <f t="shared" si="17"/>
        <v>37459.5</v>
      </c>
      <c r="AA67" s="26">
        <f t="shared" si="18"/>
        <v>5.2017943705276862E-2</v>
      </c>
      <c r="AB67" s="26">
        <f t="shared" si="19"/>
        <v>5.6043230858674645E-2</v>
      </c>
      <c r="AC67" s="26">
        <f t="shared" si="20"/>
        <v>-7.5541545595086135E-3</v>
      </c>
      <c r="AD67" s="26">
        <f t="shared" si="31"/>
        <v>-1.7644337030554152E-3</v>
      </c>
      <c r="AE67" s="26">
        <f t="shared" si="21"/>
        <v>3.1132262924778454E-6</v>
      </c>
      <c r="AF67">
        <f t="shared" si="32"/>
        <v>-7.5541545595086135E-3</v>
      </c>
      <c r="AG67" s="187"/>
      <c r="AH67">
        <f t="shared" si="22"/>
        <v>-5.7897208564531982E-3</v>
      </c>
      <c r="AI67">
        <f t="shared" si="23"/>
        <v>0.53501395831155685</v>
      </c>
      <c r="AJ67">
        <f t="shared" si="24"/>
        <v>-0.90539766107108433</v>
      </c>
      <c r="AK67">
        <f t="shared" si="25"/>
        <v>-0.17478952688850957</v>
      </c>
      <c r="AL67">
        <f t="shared" si="26"/>
        <v>-2.7820307754800346</v>
      </c>
      <c r="AM67">
        <f t="shared" si="27"/>
        <v>-5.5022684283475334</v>
      </c>
      <c r="AN67" s="26">
        <f t="shared" si="43"/>
        <v>3.7490591561414575</v>
      </c>
      <c r="AO67" s="26">
        <f t="shared" si="43"/>
        <v>3.7507269589860042</v>
      </c>
      <c r="AP67" s="26">
        <f t="shared" si="43"/>
        <v>3.746639091558098</v>
      </c>
      <c r="AQ67" s="26">
        <f t="shared" si="43"/>
        <v>3.756679493342916</v>
      </c>
      <c r="AR67" s="26">
        <f t="shared" si="43"/>
        <v>3.7321419622592886</v>
      </c>
      <c r="AS67" s="26">
        <f t="shared" si="43"/>
        <v>3.7928831378768471</v>
      </c>
      <c r="AT67" s="26">
        <f t="shared" si="43"/>
        <v>3.6467404525119966</v>
      </c>
      <c r="AU67" s="26">
        <f t="shared" si="29"/>
        <v>4.0332801167857646</v>
      </c>
      <c r="AV67"/>
      <c r="AW67">
        <v>5000</v>
      </c>
      <c r="AX67">
        <f t="shared" si="48"/>
        <v>-3.043167218161477E-3</v>
      </c>
      <c r="AY67">
        <f t="shared" si="49"/>
        <v>1.0901959786832529E-3</v>
      </c>
      <c r="AZ67">
        <f t="shared" si="50"/>
        <v>-4.1333631968447299E-3</v>
      </c>
      <c r="BA67">
        <f t="shared" si="51"/>
        <v>0.50350613100745945</v>
      </c>
      <c r="BB67">
        <f t="shared" si="52"/>
        <v>-0.67462835541504607</v>
      </c>
      <c r="BC67">
        <f t="shared" si="53"/>
        <v>3.1093002213852499</v>
      </c>
      <c r="BD67">
        <f t="shared" si="54"/>
        <v>61.92863343695813</v>
      </c>
      <c r="BE67">
        <f t="shared" si="37"/>
        <v>-3.1972741191492289</v>
      </c>
      <c r="BF67">
        <f t="shared" si="37"/>
        <v>-3.1978915904084424</v>
      </c>
      <c r="BG67">
        <f t="shared" si="37"/>
        <v>-3.1966466462231571</v>
      </c>
      <c r="BH67">
        <f t="shared" si="37"/>
        <v>-3.1991567894324064</v>
      </c>
      <c r="BI67">
        <f t="shared" si="37"/>
        <v>-3.1940960194161967</v>
      </c>
      <c r="BJ67">
        <f t="shared" si="37"/>
        <v>-3.2043006925684656</v>
      </c>
      <c r="BK67">
        <f t="shared" si="37"/>
        <v>-3.1837293137052942</v>
      </c>
      <c r="BL67">
        <f t="shared" si="55"/>
        <v>-3.2252260053017565</v>
      </c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s="26" customFormat="1" ht="12.95" customHeight="1">
      <c r="A68" s="41" t="s">
        <v>105</v>
      </c>
      <c r="B68" s="42" t="s">
        <v>101</v>
      </c>
      <c r="C68" s="41">
        <v>52838.479099999997</v>
      </c>
      <c r="D68" s="41">
        <v>2.9999999999999997E-4</v>
      </c>
      <c r="E68" s="132">
        <f t="shared" si="39"/>
        <v>37465.131368053655</v>
      </c>
      <c r="F68" s="132">
        <f t="shared" si="40"/>
        <v>37465</v>
      </c>
      <c r="G68" s="23">
        <f t="shared" si="41"/>
        <v>5.1119700001436286E-2</v>
      </c>
      <c r="J68" s="26">
        <f>G68</f>
        <v>5.1119700001436286E-2</v>
      </c>
      <c r="P68" s="28">
        <f t="shared" si="45"/>
        <v>5.7826656997847142E-2</v>
      </c>
      <c r="Q68" s="29">
        <f t="shared" si="42"/>
        <v>37819.979099999997</v>
      </c>
      <c r="R68" s="26">
        <f t="shared" si="46"/>
        <v>4.498327215170454E-5</v>
      </c>
      <c r="S68" s="26">
        <v>1</v>
      </c>
      <c r="T68" s="26">
        <f t="shared" si="47"/>
        <v>4.498327215170454E-5</v>
      </c>
      <c r="Z68">
        <f t="shared" si="17"/>
        <v>37465</v>
      </c>
      <c r="AA68" s="26">
        <f t="shared" si="18"/>
        <v>5.203632795789194E-2</v>
      </c>
      <c r="AB68" s="26">
        <f t="shared" si="19"/>
        <v>5.6910029041391488E-2</v>
      </c>
      <c r="AC68" s="26">
        <f t="shared" si="20"/>
        <v>-6.7069569964108566E-3</v>
      </c>
      <c r="AD68" s="26">
        <f t="shared" si="31"/>
        <v>-9.1662795645565398E-4</v>
      </c>
      <c r="AE68" s="26">
        <f t="shared" si="21"/>
        <v>8.4020681055606829E-7</v>
      </c>
      <c r="AF68">
        <f t="shared" si="32"/>
        <v>-6.7069569964108566E-3</v>
      </c>
      <c r="AG68" s="187"/>
      <c r="AH68">
        <f t="shared" si="22"/>
        <v>-5.7903290399552027E-3</v>
      </c>
      <c r="AI68">
        <f t="shared" si="23"/>
        <v>0.53510835242101207</v>
      </c>
      <c r="AJ68">
        <f t="shared" si="24"/>
        <v>-0.90562664849616403</v>
      </c>
      <c r="AK68">
        <f t="shared" si="25"/>
        <v>-0.1750404344324179</v>
      </c>
      <c r="AL68">
        <f t="shared" si="26"/>
        <v>-2.7814911184031632</v>
      </c>
      <c r="AM68">
        <f t="shared" si="27"/>
        <v>-5.4938420623394846</v>
      </c>
      <c r="AN68" s="26">
        <f t="shared" si="43"/>
        <v>3.7499345029884679</v>
      </c>
      <c r="AO68" s="26">
        <f t="shared" si="43"/>
        <v>3.7515974757623844</v>
      </c>
      <c r="AP68" s="26">
        <f t="shared" si="43"/>
        <v>3.7475189661695083</v>
      </c>
      <c r="AQ68" s="26">
        <f t="shared" si="43"/>
        <v>3.7575424932385482</v>
      </c>
      <c r="AR68" s="26">
        <f t="shared" si="43"/>
        <v>3.7330314114665017</v>
      </c>
      <c r="AS68" s="26">
        <f t="shared" si="43"/>
        <v>3.7937451601218264</v>
      </c>
      <c r="AT68" s="26">
        <f t="shared" si="43"/>
        <v>3.6475869000806171</v>
      </c>
      <c r="AU68" s="26">
        <f t="shared" si="29"/>
        <v>4.0345100119989219</v>
      </c>
      <c r="AV68"/>
      <c r="AW68">
        <v>6000</v>
      </c>
      <c r="AX68">
        <f t="shared" si="48"/>
        <v>-3.5134321703096357E-3</v>
      </c>
      <c r="AY68">
        <f t="shared" si="49"/>
        <v>1.1845193779238766E-3</v>
      </c>
      <c r="AZ68">
        <f t="shared" si="50"/>
        <v>-4.6979515482335121E-3</v>
      </c>
      <c r="BA68">
        <f t="shared" si="51"/>
        <v>0.50397360702763394</v>
      </c>
      <c r="BB68">
        <f t="shared" si="52"/>
        <v>-0.73579637261661812</v>
      </c>
      <c r="BC68">
        <f t="shared" si="53"/>
        <v>-3.0875042916784272</v>
      </c>
      <c r="BD68">
        <f t="shared" si="54"/>
        <v>-36.967516000662741</v>
      </c>
      <c r="BE68">
        <f t="shared" si="37"/>
        <v>-3.0483575728387184</v>
      </c>
      <c r="BF68">
        <f t="shared" si="37"/>
        <v>-3.0473442555980341</v>
      </c>
      <c r="BG68">
        <f t="shared" si="37"/>
        <v>-3.0493930342579922</v>
      </c>
      <c r="BH68">
        <f t="shared" si="37"/>
        <v>-3.0452502946303208</v>
      </c>
      <c r="BI68">
        <f t="shared" si="37"/>
        <v>-3.0536254963540386</v>
      </c>
      <c r="BJ68">
        <f t="shared" si="37"/>
        <v>-3.0366866937509949</v>
      </c>
      <c r="BK68">
        <f t="shared" si="37"/>
        <v>-3.0709192441554234</v>
      </c>
      <c r="BL68">
        <f t="shared" si="55"/>
        <v>-3.0016086938186</v>
      </c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s="26" customFormat="1" ht="12.95" customHeight="1">
      <c r="A69" s="136" t="s">
        <v>106</v>
      </c>
      <c r="B69" s="42"/>
      <c r="C69" s="23">
        <v>52928.367700000003</v>
      </c>
      <c r="D69" s="23">
        <v>2.9999999999999997E-4</v>
      </c>
      <c r="E69" s="132">
        <f t="shared" si="39"/>
        <v>37696.128232830793</v>
      </c>
      <c r="F69" s="132">
        <f t="shared" si="40"/>
        <v>37696</v>
      </c>
      <c r="G69" s="23">
        <f t="shared" si="41"/>
        <v>4.9899680001544766E-2</v>
      </c>
      <c r="J69" s="26">
        <f>G69</f>
        <v>4.9899680001544766E-2</v>
      </c>
      <c r="P69" s="28">
        <f t="shared" si="45"/>
        <v>5.8627209870485482E-2</v>
      </c>
      <c r="Q69" s="29">
        <f t="shared" si="42"/>
        <v>37909.867700000003</v>
      </c>
      <c r="R69" s="26">
        <f t="shared" si="46"/>
        <v>7.6169777613252349E-5</v>
      </c>
      <c r="S69" s="26">
        <v>1</v>
      </c>
      <c r="T69" s="26">
        <f t="shared" si="47"/>
        <v>7.6169777613252349E-5</v>
      </c>
      <c r="Z69">
        <f t="shared" si="17"/>
        <v>37696</v>
      </c>
      <c r="AA69" s="26">
        <f t="shared" si="18"/>
        <v>5.2815280616791291E-2</v>
      </c>
      <c r="AB69" s="26">
        <f t="shared" si="19"/>
        <v>5.5711609255238957E-2</v>
      </c>
      <c r="AC69" s="26">
        <f t="shared" si="20"/>
        <v>-8.7275298689407158E-3</v>
      </c>
      <c r="AD69" s="26">
        <f t="shared" si="31"/>
        <v>-2.9156006152465247E-3</v>
      </c>
      <c r="AE69" s="26">
        <f t="shared" si="21"/>
        <v>8.5007269476259135E-6</v>
      </c>
      <c r="AF69">
        <f t="shared" si="32"/>
        <v>-8.7275298689407158E-3</v>
      </c>
      <c r="AG69" s="187"/>
      <c r="AH69">
        <f t="shared" si="22"/>
        <v>-5.8119292536941937E-3</v>
      </c>
      <c r="AI69">
        <f t="shared" si="23"/>
        <v>0.53922756113763326</v>
      </c>
      <c r="AJ69">
        <f t="shared" si="24"/>
        <v>-0.91507631679132062</v>
      </c>
      <c r="AK69">
        <f t="shared" si="25"/>
        <v>-0.18561292320262093</v>
      </c>
      <c r="AL69">
        <f t="shared" si="26"/>
        <v>-2.7586490761759177</v>
      </c>
      <c r="AM69">
        <f t="shared" si="27"/>
        <v>-5.1587210419239407</v>
      </c>
      <c r="AN69" s="26">
        <f t="shared" ref="AN69:AT84" si="56">$AU69+$AB$7*SIN(AO69)</f>
        <v>3.7868415195123077</v>
      </c>
      <c r="AO69" s="26">
        <f t="shared" si="56"/>
        <v>3.7882993623888699</v>
      </c>
      <c r="AP69" s="26">
        <f t="shared" si="56"/>
        <v>3.7846271540237226</v>
      </c>
      <c r="AQ69" s="26">
        <f t="shared" si="56"/>
        <v>3.7938967774332322</v>
      </c>
      <c r="AR69" s="26">
        <f t="shared" si="56"/>
        <v>3.7706201133476274</v>
      </c>
      <c r="AS69" s="26">
        <f t="shared" si="56"/>
        <v>3.8298811697949686</v>
      </c>
      <c r="AT69" s="26">
        <f t="shared" si="56"/>
        <v>3.6836732392324345</v>
      </c>
      <c r="AU69" s="26">
        <f t="shared" si="29"/>
        <v>4.0861656109515305</v>
      </c>
      <c r="AV69"/>
      <c r="AW69">
        <v>7000</v>
      </c>
      <c r="AX69">
        <f t="shared" si="48"/>
        <v>-3.776950639351258E-3</v>
      </c>
      <c r="AY69">
        <f t="shared" si="49"/>
        <v>1.3839307107069189E-3</v>
      </c>
      <c r="AZ69">
        <f t="shared" si="50"/>
        <v>-5.1608813500581769E-3</v>
      </c>
      <c r="BA69">
        <f t="shared" si="51"/>
        <v>0.50820285717969371</v>
      </c>
      <c r="BB69">
        <f t="shared" si="52"/>
        <v>-0.792028273980945</v>
      </c>
      <c r="BC69">
        <f t="shared" si="53"/>
        <v>-3.0002219214631332</v>
      </c>
      <c r="BD69">
        <f t="shared" si="54"/>
        <v>-14.123630206886567</v>
      </c>
      <c r="BE69">
        <f t="shared" si="37"/>
        <v>-2.8985830549377654</v>
      </c>
      <c r="BF69">
        <f t="shared" si="37"/>
        <v>-2.8963828074568583</v>
      </c>
      <c r="BG69">
        <f t="shared" si="37"/>
        <v>-2.9009460584146778</v>
      </c>
      <c r="BH69">
        <f t="shared" si="37"/>
        <v>-2.8914761919927496</v>
      </c>
      <c r="BI69">
        <f t="shared" si="37"/>
        <v>-2.911104020793033</v>
      </c>
      <c r="BJ69">
        <f t="shared" si="37"/>
        <v>-2.8703119489922058</v>
      </c>
      <c r="BK69">
        <f t="shared" si="37"/>
        <v>-2.9546577395533133</v>
      </c>
      <c r="BL69">
        <f t="shared" si="55"/>
        <v>-2.7779913823354434</v>
      </c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s="26" customFormat="1" ht="12.95" customHeight="1">
      <c r="A70" s="136" t="s">
        <v>106</v>
      </c>
      <c r="B70" s="22" t="s">
        <v>97</v>
      </c>
      <c r="C70" s="23">
        <v>52928.564400000003</v>
      </c>
      <c r="D70" s="23">
        <v>4.0000000000000002E-4</v>
      </c>
      <c r="E70" s="132">
        <f t="shared" si="39"/>
        <v>37696.633714986507</v>
      </c>
      <c r="F70" s="132">
        <f t="shared" si="40"/>
        <v>37696.5</v>
      </c>
      <c r="G70" s="23">
        <f t="shared" si="41"/>
        <v>5.2032970001164358E-2</v>
      </c>
      <c r="J70" s="26">
        <f>G70</f>
        <v>5.2032970001164358E-2</v>
      </c>
      <c r="P70" s="28">
        <f t="shared" si="45"/>
        <v>5.8628948750875244E-2</v>
      </c>
      <c r="Q70" s="29">
        <f t="shared" si="42"/>
        <v>37910.064400000003</v>
      </c>
      <c r="R70" s="26">
        <f t="shared" si="46"/>
        <v>4.350693566663758E-5</v>
      </c>
      <c r="S70" s="26">
        <v>1</v>
      </c>
      <c r="T70" s="26">
        <f t="shared" si="47"/>
        <v>4.350693566663758E-5</v>
      </c>
      <c r="Z70">
        <f t="shared" si="17"/>
        <v>37696.5</v>
      </c>
      <c r="AA70" s="26">
        <f t="shared" si="18"/>
        <v>5.2816981172657242E-2</v>
      </c>
      <c r="AB70" s="26">
        <f t="shared" si="19"/>
        <v>5.7844937579382361E-2</v>
      </c>
      <c r="AC70" s="26">
        <f t="shared" si="20"/>
        <v>-6.595978749710886E-3</v>
      </c>
      <c r="AD70" s="26">
        <f t="shared" si="31"/>
        <v>-7.8401117149288352E-4</v>
      </c>
      <c r="AE70" s="26">
        <f t="shared" si="21"/>
        <v>6.1467351702564359E-7</v>
      </c>
      <c r="AF70">
        <f t="shared" si="32"/>
        <v>-6.595978749710886E-3</v>
      </c>
      <c r="AG70" s="187"/>
      <c r="AH70">
        <f t="shared" si="22"/>
        <v>-5.8119675782180051E-3</v>
      </c>
      <c r="AI70">
        <f t="shared" si="23"/>
        <v>0.53923680997482271</v>
      </c>
      <c r="AJ70">
        <f t="shared" si="24"/>
        <v>-0.91509640933720404</v>
      </c>
      <c r="AK70">
        <f t="shared" si="25"/>
        <v>-0.1856358812105513</v>
      </c>
      <c r="AL70">
        <f t="shared" si="26"/>
        <v>-2.7585992506299357</v>
      </c>
      <c r="AM70">
        <f t="shared" si="27"/>
        <v>-5.1580332287977892</v>
      </c>
      <c r="AN70" s="26">
        <f t="shared" si="56"/>
        <v>3.7869217135292428</v>
      </c>
      <c r="AO70" s="26">
        <f t="shared" si="56"/>
        <v>3.7883791101620585</v>
      </c>
      <c r="AP70" s="26">
        <f t="shared" si="56"/>
        <v>3.7847078043869975</v>
      </c>
      <c r="AQ70" s="26">
        <f t="shared" si="56"/>
        <v>3.7939757088902621</v>
      </c>
      <c r="AR70" s="26">
        <f t="shared" si="56"/>
        <v>3.7707019661555865</v>
      </c>
      <c r="AS70" s="26">
        <f t="shared" si="56"/>
        <v>3.8299592516033369</v>
      </c>
      <c r="AT70" s="26">
        <f t="shared" si="56"/>
        <v>3.6837524982805649</v>
      </c>
      <c r="AU70" s="26">
        <f t="shared" si="29"/>
        <v>4.0862774196072724</v>
      </c>
      <c r="AV70"/>
      <c r="AW70">
        <v>8000</v>
      </c>
      <c r="AX70">
        <f t="shared" si="48"/>
        <v>-3.8239514087154963E-3</v>
      </c>
      <c r="AY70">
        <f t="shared" si="49"/>
        <v>1.6884299770323786E-3</v>
      </c>
      <c r="AZ70">
        <f t="shared" si="50"/>
        <v>-5.5123813857478748E-3</v>
      </c>
      <c r="BA70">
        <f t="shared" si="51"/>
        <v>0.51644194728719661</v>
      </c>
      <c r="BB70">
        <f t="shared" si="52"/>
        <v>-0.84349318153381336</v>
      </c>
      <c r="BC70">
        <f t="shared" si="53"/>
        <v>-2.9105925017311507</v>
      </c>
      <c r="BD70">
        <f t="shared" si="54"/>
        <v>-8.6194686573534494</v>
      </c>
      <c r="BE70">
        <f t="shared" si="37"/>
        <v>-2.7466475009734683</v>
      </c>
      <c r="BF70">
        <f t="shared" si="37"/>
        <v>-2.7441511439538369</v>
      </c>
      <c r="BG70">
        <f t="shared" si="37"/>
        <v>-2.7495951175968241</v>
      </c>
      <c r="BH70">
        <f t="shared" ref="BH70:BK99" si="57">$BL70+$AB$7*SIN(BI70)</f>
        <v>-2.7377070042925777</v>
      </c>
      <c r="BI70">
        <f t="shared" si="57"/>
        <v>-2.7635923649297318</v>
      </c>
      <c r="BJ70">
        <f t="shared" si="57"/>
        <v>-2.7068557406056248</v>
      </c>
      <c r="BK70">
        <f t="shared" si="57"/>
        <v>-2.8295988375147387</v>
      </c>
      <c r="BL70">
        <f t="shared" si="55"/>
        <v>-2.5543740708522864</v>
      </c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s="26" customFormat="1" ht="12.95" customHeight="1">
      <c r="A71" s="136" t="s">
        <v>107</v>
      </c>
      <c r="B71" s="42" t="s">
        <v>97</v>
      </c>
      <c r="C71" s="41">
        <v>52952.300799999997</v>
      </c>
      <c r="D71" s="41">
        <v>1E-4</v>
      </c>
      <c r="E71" s="132">
        <f t="shared" si="39"/>
        <v>37757.631816871442</v>
      </c>
      <c r="F71" s="132">
        <f t="shared" si="40"/>
        <v>37757.5</v>
      </c>
      <c r="G71" s="23">
        <f t="shared" si="41"/>
        <v>5.1294349999807309E-2</v>
      </c>
      <c r="K71" s="26">
        <f>G71</f>
        <v>5.1294349999807309E-2</v>
      </c>
      <c r="P71" s="28">
        <f t="shared" si="45"/>
        <v>5.8841289277119499E-2</v>
      </c>
      <c r="Q71" s="29">
        <f t="shared" si="42"/>
        <v>37933.800799999997</v>
      </c>
      <c r="R71" s="26">
        <f t="shared" si="46"/>
        <v>5.6956292455437432E-5</v>
      </c>
      <c r="S71" s="26">
        <v>1</v>
      </c>
      <c r="T71" s="26">
        <f t="shared" si="47"/>
        <v>5.6956292455437432E-5</v>
      </c>
      <c r="Z71">
        <f t="shared" si="17"/>
        <v>37757.5</v>
      </c>
      <c r="AA71" s="26">
        <f t="shared" si="18"/>
        <v>5.302492229255984E-2</v>
      </c>
      <c r="AB71" s="26">
        <f t="shared" si="19"/>
        <v>5.7110716984366969E-2</v>
      </c>
      <c r="AC71" s="26">
        <f t="shared" si="20"/>
        <v>-7.5469392773121896E-3</v>
      </c>
      <c r="AD71" s="26">
        <f t="shared" si="31"/>
        <v>-1.7305722927525302E-3</v>
      </c>
      <c r="AE71" s="26">
        <f t="shared" si="21"/>
        <v>2.994880460442749E-6</v>
      </c>
      <c r="AF71">
        <f t="shared" si="32"/>
        <v>-7.5469392773121896E-3</v>
      </c>
      <c r="AG71" s="187"/>
      <c r="AH71">
        <f t="shared" si="22"/>
        <v>-5.8163669845596568E-3</v>
      </c>
      <c r="AI71">
        <f t="shared" si="23"/>
        <v>0.54037616581813452</v>
      </c>
      <c r="AJ71">
        <f t="shared" si="24"/>
        <v>-0.91753575097311368</v>
      </c>
      <c r="AK71">
        <f t="shared" si="25"/>
        <v>-0.18843919105896376</v>
      </c>
      <c r="AL71">
        <f t="shared" si="26"/>
        <v>-2.752507680222946</v>
      </c>
      <c r="AM71">
        <f t="shared" si="27"/>
        <v>-5.0752536270367212</v>
      </c>
      <c r="AN71" s="26">
        <f t="shared" si="56"/>
        <v>3.7967156702864311</v>
      </c>
      <c r="AO71" s="26">
        <f t="shared" si="56"/>
        <v>3.7981186522993928</v>
      </c>
      <c r="AP71" s="26">
        <f t="shared" si="56"/>
        <v>3.794558015218723</v>
      </c>
      <c r="AQ71" s="26">
        <f t="shared" si="56"/>
        <v>3.8036137408861745</v>
      </c>
      <c r="AR71" s="26">
        <f t="shared" si="56"/>
        <v>3.7807039754397058</v>
      </c>
      <c r="AS71" s="26">
        <f t="shared" si="56"/>
        <v>3.8394813546420443</v>
      </c>
      <c r="AT71" s="26">
        <f t="shared" si="56"/>
        <v>3.6934599800563466</v>
      </c>
      <c r="AU71" s="26">
        <f t="shared" si="29"/>
        <v>4.0999180756077447</v>
      </c>
      <c r="AV71"/>
      <c r="AW71">
        <v>9000</v>
      </c>
      <c r="AX71">
        <f t="shared" si="48"/>
        <v>-3.6423518788422015E-3</v>
      </c>
      <c r="AY71">
        <f t="shared" si="49"/>
        <v>2.0980171769002572E-3</v>
      </c>
      <c r="AZ71">
        <f t="shared" si="50"/>
        <v>-5.7403690557424588E-3</v>
      </c>
      <c r="BA71">
        <f t="shared" si="51"/>
        <v>0.5291703927844601</v>
      </c>
      <c r="BB71">
        <f t="shared" si="52"/>
        <v>-0.88995201381909794</v>
      </c>
      <c r="BC71">
        <f t="shared" si="53"/>
        <v>-2.8171062577613837</v>
      </c>
      <c r="BD71">
        <f t="shared" si="54"/>
        <v>-6.1094103872128125</v>
      </c>
      <c r="BE71">
        <f t="shared" ref="BE71:BG99" si="58">$BL71+$AB$7*SIN(BF71)</f>
        <v>-2.5913432736695237</v>
      </c>
      <c r="BF71">
        <f t="shared" si="58"/>
        <v>-2.5893711741843441</v>
      </c>
      <c r="BG71">
        <f t="shared" si="58"/>
        <v>-2.5940276091732901</v>
      </c>
      <c r="BH71">
        <f t="shared" si="57"/>
        <v>-2.583011465595288</v>
      </c>
      <c r="BI71">
        <f t="shared" si="57"/>
        <v>-2.6089551216588966</v>
      </c>
      <c r="BJ71">
        <f t="shared" si="57"/>
        <v>-2.5471661193098587</v>
      </c>
      <c r="BK71">
        <f t="shared" si="57"/>
        <v>-2.6908346568095434</v>
      </c>
      <c r="BL71">
        <f t="shared" si="55"/>
        <v>-2.3307567593691298</v>
      </c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s="26" customFormat="1" ht="12.95" customHeight="1">
      <c r="A72" s="136" t="s">
        <v>106</v>
      </c>
      <c r="B72" s="42"/>
      <c r="C72" s="23">
        <v>52981.293799999999</v>
      </c>
      <c r="D72" s="23">
        <v>1.2999999999999999E-3</v>
      </c>
      <c r="E72" s="26">
        <f t="shared" si="39"/>
        <v>37832.138396131588</v>
      </c>
      <c r="F72" s="26">
        <f t="shared" si="40"/>
        <v>37832</v>
      </c>
      <c r="G72" s="25">
        <f t="shared" si="41"/>
        <v>5.3854559999308549E-2</v>
      </c>
      <c r="J72" s="26">
        <f>G72</f>
        <v>5.3854559999308549E-2</v>
      </c>
      <c r="P72" s="28">
        <f t="shared" si="45"/>
        <v>5.910115361672471E-2</v>
      </c>
      <c r="Q72" s="29">
        <f t="shared" si="42"/>
        <v>37962.793799999999</v>
      </c>
      <c r="R72" s="26">
        <f t="shared" si="46"/>
        <v>2.7526744586311994E-5</v>
      </c>
      <c r="S72" s="26">
        <v>0.5</v>
      </c>
      <c r="T72" s="26">
        <f t="shared" si="47"/>
        <v>1.3763372293155997E-5</v>
      </c>
      <c r="Z72">
        <f t="shared" si="17"/>
        <v>37832</v>
      </c>
      <c r="AA72" s="26">
        <f t="shared" si="18"/>
        <v>5.328016056240311E-2</v>
      </c>
      <c r="AB72" s="26">
        <f t="shared" si="19"/>
        <v>5.9675553053630148E-2</v>
      </c>
      <c r="AC72" s="26">
        <f t="shared" si="20"/>
        <v>-5.2465936174161606E-3</v>
      </c>
      <c r="AD72" s="26">
        <f t="shared" si="31"/>
        <v>5.7439943690543865E-4</v>
      </c>
      <c r="AE72" s="26">
        <f t="shared" si="21"/>
        <v>1.6496735655864249E-7</v>
      </c>
      <c r="AF72">
        <f t="shared" si="32"/>
        <v>-5.2465936174161606E-3</v>
      </c>
      <c r="AG72" s="187"/>
      <c r="AH72">
        <f t="shared" si="22"/>
        <v>-5.8209930543216002E-3</v>
      </c>
      <c r="AI72">
        <f t="shared" si="23"/>
        <v>0.54179754243724054</v>
      </c>
      <c r="AJ72">
        <f t="shared" si="24"/>
        <v>-0.92048247854227672</v>
      </c>
      <c r="AK72">
        <f t="shared" si="25"/>
        <v>-0.1918695013764386</v>
      </c>
      <c r="AL72">
        <f t="shared" si="26"/>
        <v>-2.745032857641569</v>
      </c>
      <c r="AM72">
        <f t="shared" si="27"/>
        <v>-4.9771084222770243</v>
      </c>
      <c r="AN72" s="26">
        <f t="shared" si="56"/>
        <v>3.8087051842770054</v>
      </c>
      <c r="AO72" s="26">
        <f t="shared" si="56"/>
        <v>3.8100419018274199</v>
      </c>
      <c r="AP72" s="26">
        <f t="shared" si="56"/>
        <v>3.8066176687049449</v>
      </c>
      <c r="AQ72" s="26">
        <f t="shared" si="56"/>
        <v>3.8154080500420022</v>
      </c>
      <c r="AR72" s="26">
        <f t="shared" si="56"/>
        <v>3.7929625207803168</v>
      </c>
      <c r="AS72" s="26">
        <f t="shared" si="56"/>
        <v>3.851101033760524</v>
      </c>
      <c r="AT72" s="26">
        <f t="shared" si="56"/>
        <v>3.7054184964224448</v>
      </c>
      <c r="AU72" s="26">
        <f t="shared" si="29"/>
        <v>4.116577565313241</v>
      </c>
      <c r="AV72"/>
      <c r="AW72">
        <v>10000</v>
      </c>
      <c r="AX72">
        <f t="shared" si="48"/>
        <v>-3.2180125102834502E-3</v>
      </c>
      <c r="AY72">
        <f t="shared" si="49"/>
        <v>2.612692310310554E-3</v>
      </c>
      <c r="AZ72">
        <f t="shared" si="50"/>
        <v>-5.8307048205940041E-3</v>
      </c>
      <c r="BA72">
        <f t="shared" si="51"/>
        <v>0.54714681163579226</v>
      </c>
      <c r="BB72">
        <f t="shared" si="52"/>
        <v>-0.93070119565699905</v>
      </c>
      <c r="BC72">
        <f t="shared" si="53"/>
        <v>-2.7180210175560573</v>
      </c>
      <c r="BD72">
        <f t="shared" si="54"/>
        <v>-4.6509442080283447</v>
      </c>
      <c r="BE72">
        <f t="shared" si="58"/>
        <v>-2.4314205443589905</v>
      </c>
      <c r="BF72">
        <f t="shared" si="58"/>
        <v>-2.4303156395439611</v>
      </c>
      <c r="BG72">
        <f t="shared" si="58"/>
        <v>-2.4332481362528129</v>
      </c>
      <c r="BH72">
        <f t="shared" si="57"/>
        <v>-2.4254487322555143</v>
      </c>
      <c r="BI72">
        <f t="shared" si="57"/>
        <v>-2.4460788530269357</v>
      </c>
      <c r="BJ72">
        <f t="shared" si="57"/>
        <v>-2.3906749716208662</v>
      </c>
      <c r="BK72">
        <f t="shared" si="57"/>
        <v>-2.5341397935354912</v>
      </c>
      <c r="BL72">
        <f t="shared" si="55"/>
        <v>-2.1071394478859733</v>
      </c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s="26" customFormat="1" ht="12.95" customHeight="1">
      <c r="A73" s="21" t="s">
        <v>108</v>
      </c>
      <c r="B73" s="42" t="s">
        <v>97</v>
      </c>
      <c r="C73" s="41">
        <v>53183.450100000002</v>
      </c>
      <c r="D73" s="41">
        <v>4.0000000000000002E-4</v>
      </c>
      <c r="E73" s="26">
        <f t="shared" si="39"/>
        <v>38351.642220809517</v>
      </c>
      <c r="F73" s="26">
        <f t="shared" si="40"/>
        <v>38351.5</v>
      </c>
      <c r="G73" s="25">
        <f t="shared" si="41"/>
        <v>5.5342870000458788E-2</v>
      </c>
      <c r="K73" s="26">
        <f>G73</f>
        <v>5.5342870000458788E-2</v>
      </c>
      <c r="P73" s="28">
        <f t="shared" si="45"/>
        <v>6.0929441944977375E-2</v>
      </c>
      <c r="Q73" s="29">
        <f t="shared" si="42"/>
        <v>38164.950100000002</v>
      </c>
      <c r="R73" s="26">
        <f t="shared" si="46"/>
        <v>3.1209786091282182E-5</v>
      </c>
      <c r="S73" s="26">
        <v>1</v>
      </c>
      <c r="T73" s="26">
        <f t="shared" si="47"/>
        <v>3.1209786091282182E-5</v>
      </c>
      <c r="Z73">
        <f t="shared" si="17"/>
        <v>38351.5</v>
      </c>
      <c r="AA73" s="26">
        <f t="shared" si="18"/>
        <v>5.5099600232589037E-2</v>
      </c>
      <c r="AB73" s="26">
        <f t="shared" si="19"/>
        <v>6.1172711712847126E-2</v>
      </c>
      <c r="AC73" s="26">
        <f t="shared" si="20"/>
        <v>-5.5865719445185869E-3</v>
      </c>
      <c r="AD73" s="26">
        <f t="shared" si="31"/>
        <v>2.4326976786975124E-4</v>
      </c>
      <c r="AE73" s="26">
        <f t="shared" si="21"/>
        <v>5.9180179959402653E-8</v>
      </c>
      <c r="AF73">
        <f t="shared" si="32"/>
        <v>-5.5865719445185869E-3</v>
      </c>
      <c r="AG73" s="187"/>
      <c r="AH73">
        <f t="shared" si="22"/>
        <v>-5.8298417123883381E-3</v>
      </c>
      <c r="AI73">
        <f t="shared" si="23"/>
        <v>0.55266550155264205</v>
      </c>
      <c r="AJ73">
        <f t="shared" si="24"/>
        <v>-0.9399870378423868</v>
      </c>
      <c r="AK73">
        <f t="shared" si="25"/>
        <v>-0.21599825039533618</v>
      </c>
      <c r="AL73">
        <f t="shared" si="26"/>
        <v>-2.691753881374503</v>
      </c>
      <c r="AM73">
        <f t="shared" si="27"/>
        <v>-4.3708101821909429</v>
      </c>
      <c r="AN73" s="26">
        <f t="shared" si="56"/>
        <v>3.8932232964436175</v>
      </c>
      <c r="AO73" s="26">
        <f t="shared" si="56"/>
        <v>3.8941198192093918</v>
      </c>
      <c r="AP73" s="26">
        <f t="shared" si="56"/>
        <v>3.8916502672051783</v>
      </c>
      <c r="AQ73" s="26">
        <f t="shared" si="56"/>
        <v>3.8984667339132022</v>
      </c>
      <c r="AR73" s="26">
        <f t="shared" si="56"/>
        <v>3.8797557177421846</v>
      </c>
      <c r="AS73" s="26">
        <f t="shared" si="56"/>
        <v>3.9319388605353955</v>
      </c>
      <c r="AT73" s="26">
        <f t="shared" si="56"/>
        <v>3.7920474569134455</v>
      </c>
      <c r="AU73" s="26">
        <f t="shared" si="29"/>
        <v>4.2327467586287408</v>
      </c>
      <c r="AV73"/>
      <c r="AW73">
        <v>11000</v>
      </c>
      <c r="AX73">
        <f t="shared" si="48"/>
        <v>-2.5345547344185447E-3</v>
      </c>
      <c r="AY73">
        <f t="shared" si="49"/>
        <v>3.2324553772632679E-3</v>
      </c>
      <c r="AZ73">
        <f t="shared" si="50"/>
        <v>-5.7670101116818126E-3</v>
      </c>
      <c r="BA73">
        <f t="shared" si="51"/>
        <v>0.57152751781162858</v>
      </c>
      <c r="BB73">
        <f t="shared" si="52"/>
        <v>-0.96442737447432703</v>
      </c>
      <c r="BC73">
        <f t="shared" si="53"/>
        <v>-2.6110776296306097</v>
      </c>
      <c r="BD73">
        <f t="shared" si="54"/>
        <v>-3.6810847859767843</v>
      </c>
      <c r="BE73">
        <f t="shared" si="58"/>
        <v>-2.2653313214214643</v>
      </c>
      <c r="BF73">
        <f t="shared" si="58"/>
        <v>-2.2649272623246053</v>
      </c>
      <c r="BG73">
        <f t="shared" si="58"/>
        <v>-2.2661977922774326</v>
      </c>
      <c r="BH73">
        <f t="shared" si="57"/>
        <v>-2.2621961542679316</v>
      </c>
      <c r="BI73">
        <f t="shared" si="57"/>
        <v>-2.2747354207549311</v>
      </c>
      <c r="BJ73">
        <f t="shared" si="57"/>
        <v>-2.2347839291523952</v>
      </c>
      <c r="BK73">
        <f t="shared" si="57"/>
        <v>-2.3561817321894156</v>
      </c>
      <c r="BL73">
        <f t="shared" si="55"/>
        <v>-1.8835221364028167</v>
      </c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s="26" customFormat="1" ht="12.95" customHeight="1">
      <c r="A74" s="21" t="s">
        <v>108</v>
      </c>
      <c r="B74" s="42" t="s">
        <v>97</v>
      </c>
      <c r="C74" s="41">
        <v>53225.475899999998</v>
      </c>
      <c r="D74" s="41">
        <v>2.9999999999999997E-4</v>
      </c>
      <c r="E74" s="26">
        <f t="shared" si="39"/>
        <v>38459.640654868446</v>
      </c>
      <c r="F74" s="26">
        <f t="shared" si="40"/>
        <v>38459.5</v>
      </c>
      <c r="G74" s="25">
        <f t="shared" si="41"/>
        <v>5.4733509998186491E-2</v>
      </c>
      <c r="K74" s="26">
        <f>G74</f>
        <v>5.4733509998186491E-2</v>
      </c>
      <c r="P74" s="28">
        <f t="shared" si="45"/>
        <v>6.1313089739790806E-2</v>
      </c>
      <c r="Q74" s="29">
        <f t="shared" si="42"/>
        <v>38206.975899999998</v>
      </c>
      <c r="R74" s="26">
        <f t="shared" si="46"/>
        <v>4.3290869576129901E-5</v>
      </c>
      <c r="S74" s="26">
        <v>1</v>
      </c>
      <c r="T74" s="26">
        <f t="shared" si="47"/>
        <v>4.3290869576129901E-5</v>
      </c>
      <c r="Z74">
        <f t="shared" si="17"/>
        <v>38459.5</v>
      </c>
      <c r="AA74" s="26">
        <f t="shared" si="18"/>
        <v>5.5486689913125886E-2</v>
      </c>
      <c r="AB74" s="26">
        <f t="shared" si="19"/>
        <v>6.0559909824851405E-2</v>
      </c>
      <c r="AC74" s="26">
        <f t="shared" si="20"/>
        <v>-6.5795797416043147E-3</v>
      </c>
      <c r="AD74" s="26">
        <f t="shared" si="31"/>
        <v>-7.5317991493939473E-4</v>
      </c>
      <c r="AE74" s="26">
        <f t="shared" si="21"/>
        <v>5.6727998426811386E-7</v>
      </c>
      <c r="AF74">
        <f t="shared" si="32"/>
        <v>-6.5795797416043147E-3</v>
      </c>
      <c r="AG74" s="187"/>
      <c r="AH74">
        <f t="shared" si="22"/>
        <v>-5.8263998266649165E-3</v>
      </c>
      <c r="AI74">
        <f t="shared" si="23"/>
        <v>0.55514602209614694</v>
      </c>
      <c r="AJ74">
        <f t="shared" si="24"/>
        <v>-0.94379941392834577</v>
      </c>
      <c r="AK74">
        <f t="shared" si="25"/>
        <v>-0.22106183754351125</v>
      </c>
      <c r="AL74">
        <f t="shared" si="26"/>
        <v>-2.680403067245396</v>
      </c>
      <c r="AM74">
        <f t="shared" si="27"/>
        <v>-4.2594725624431842</v>
      </c>
      <c r="AN74" s="26">
        <f t="shared" si="56"/>
        <v>3.9110086014884788</v>
      </c>
      <c r="AO74" s="26">
        <f t="shared" si="56"/>
        <v>3.9118216607478544</v>
      </c>
      <c r="AP74" s="26">
        <f t="shared" si="56"/>
        <v>3.9095437921160787</v>
      </c>
      <c r="AQ74" s="26">
        <f t="shared" si="56"/>
        <v>3.9159382361525443</v>
      </c>
      <c r="AR74" s="26">
        <f t="shared" si="56"/>
        <v>3.8980866110476806</v>
      </c>
      <c r="AS74" s="26">
        <f t="shared" si="56"/>
        <v>3.9487330788161241</v>
      </c>
      <c r="AT74" s="26">
        <f t="shared" si="56"/>
        <v>3.810791060913866</v>
      </c>
      <c r="AU74" s="26">
        <f t="shared" si="29"/>
        <v>4.2568974282689211</v>
      </c>
      <c r="AV74"/>
      <c r="AW74">
        <v>12000</v>
      </c>
      <c r="AX74">
        <f t="shared" si="48"/>
        <v>-1.572155571601579E-3</v>
      </c>
      <c r="AY74">
        <f t="shared" si="49"/>
        <v>3.9573063777583999E-3</v>
      </c>
      <c r="AZ74">
        <f t="shared" si="50"/>
        <v>-5.5294619493599789E-3</v>
      </c>
      <c r="BA74">
        <f t="shared" si="51"/>
        <v>0.60408629900872191</v>
      </c>
      <c r="BB74">
        <f t="shared" si="52"/>
        <v>-0.9888361688547922</v>
      </c>
      <c r="BC74">
        <f t="shared" si="53"/>
        <v>-2.493113668833796</v>
      </c>
      <c r="BD74">
        <f t="shared" si="54"/>
        <v>-2.9752950365378781</v>
      </c>
      <c r="BE74">
        <f t="shared" si="58"/>
        <v>-2.0909719007225132</v>
      </c>
      <c r="BF74">
        <f t="shared" si="58"/>
        <v>-2.0908958949614935</v>
      </c>
      <c r="BG74">
        <f t="shared" si="58"/>
        <v>-2.0912036904896807</v>
      </c>
      <c r="BH74">
        <f t="shared" si="57"/>
        <v>-2.089956207901563</v>
      </c>
      <c r="BI74">
        <f t="shared" si="57"/>
        <v>-2.0949955225088965</v>
      </c>
      <c r="BJ74">
        <f t="shared" si="57"/>
        <v>-2.0743577800044561</v>
      </c>
      <c r="BK74">
        <f t="shared" si="57"/>
        <v>-2.1546867938636138</v>
      </c>
      <c r="BL74">
        <f t="shared" si="55"/>
        <v>-1.6599048249196602</v>
      </c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s="26" customFormat="1" ht="12.95" customHeight="1">
      <c r="A75" s="136" t="s">
        <v>109</v>
      </c>
      <c r="B75" s="42"/>
      <c r="C75" s="23">
        <v>53228.392200000002</v>
      </c>
      <c r="D75" s="23">
        <v>2.7000000000000001E-3</v>
      </c>
      <c r="E75" s="26">
        <f t="shared" si="39"/>
        <v>38467.134999610164</v>
      </c>
      <c r="F75" s="26">
        <f t="shared" si="40"/>
        <v>38467</v>
      </c>
      <c r="G75" s="25">
        <f t="shared" si="41"/>
        <v>5.2532860005158E-2</v>
      </c>
      <c r="J75" s="26">
        <f>G75</f>
        <v>5.2532860005158E-2</v>
      </c>
      <c r="P75" s="28">
        <f t="shared" si="45"/>
        <v>6.1339777463975176E-2</v>
      </c>
      <c r="Q75" s="29">
        <f t="shared" si="42"/>
        <v>38209.892200000002</v>
      </c>
      <c r="R75" s="26">
        <f t="shared" si="46"/>
        <v>7.7561795126418793E-5</v>
      </c>
      <c r="S75" s="26">
        <v>0.5</v>
      </c>
      <c r="T75" s="26">
        <f t="shared" si="47"/>
        <v>3.8780897563209396E-5</v>
      </c>
      <c r="Z75">
        <f t="shared" si="17"/>
        <v>38467</v>
      </c>
      <c r="AA75" s="26">
        <f t="shared" si="18"/>
        <v>5.5513685844372662E-2</v>
      </c>
      <c r="AB75" s="26">
        <f t="shared" si="19"/>
        <v>5.8358951624760513E-2</v>
      </c>
      <c r="AC75" s="26">
        <f t="shared" si="20"/>
        <v>-8.8069174588171761E-3</v>
      </c>
      <c r="AD75" s="26">
        <f t="shared" si="31"/>
        <v>-2.9808258392146625E-3</v>
      </c>
      <c r="AE75" s="26">
        <f t="shared" si="21"/>
        <v>4.4426613418648987E-6</v>
      </c>
      <c r="AF75">
        <f t="shared" si="32"/>
        <v>-8.8069174588171761E-3</v>
      </c>
      <c r="AG75" s="187"/>
      <c r="AH75">
        <f t="shared" si="22"/>
        <v>-5.8260916196025128E-3</v>
      </c>
      <c r="AI75">
        <f t="shared" si="23"/>
        <v>0.55532124569385877</v>
      </c>
      <c r="AJ75">
        <f t="shared" si="24"/>
        <v>-0.94406089341910737</v>
      </c>
      <c r="AK75">
        <f t="shared" si="25"/>
        <v>-0.221414098791685</v>
      </c>
      <c r="AL75">
        <f t="shared" si="26"/>
        <v>-2.6796110531530433</v>
      </c>
      <c r="AM75">
        <f t="shared" si="27"/>
        <v>-4.2519045226107419</v>
      </c>
      <c r="AN75" s="26">
        <f t="shared" si="56"/>
        <v>3.9122466078394238</v>
      </c>
      <c r="AO75" s="26">
        <f t="shared" si="56"/>
        <v>3.9130540052672345</v>
      </c>
      <c r="AP75" s="26">
        <f t="shared" si="56"/>
        <v>3.9107892813529492</v>
      </c>
      <c r="AQ75" s="26">
        <f t="shared" si="56"/>
        <v>3.9171544445888484</v>
      </c>
      <c r="AR75" s="26">
        <f t="shared" si="56"/>
        <v>3.8993632451298041</v>
      </c>
      <c r="AS75" s="26">
        <f t="shared" si="56"/>
        <v>3.949899588038507</v>
      </c>
      <c r="AT75" s="26">
        <f t="shared" si="56"/>
        <v>3.8121023260872953</v>
      </c>
      <c r="AU75" s="26">
        <f t="shared" si="29"/>
        <v>4.2585745581050443</v>
      </c>
      <c r="AV75"/>
      <c r="AW75">
        <v>13000</v>
      </c>
      <c r="AX75">
        <f t="shared" si="48"/>
        <v>-3.0568012425045282E-4</v>
      </c>
      <c r="AY75">
        <f t="shared" si="49"/>
        <v>4.7872453117959509E-3</v>
      </c>
      <c r="AZ75">
        <f t="shared" si="50"/>
        <v>-5.0929254360464037E-3</v>
      </c>
      <c r="BA75">
        <f t="shared" si="51"/>
        <v>0.64757341828413417</v>
      </c>
      <c r="BB75">
        <f t="shared" si="52"/>
        <v>-0.99987233849355683</v>
      </c>
      <c r="BC75">
        <f t="shared" si="53"/>
        <v>-2.3595288694756249</v>
      </c>
      <c r="BD75">
        <f t="shared" si="54"/>
        <v>-2.4256438623413556</v>
      </c>
      <c r="BE75">
        <f t="shared" si="58"/>
        <v>-1.9054784427523401</v>
      </c>
      <c r="BF75">
        <f t="shared" si="58"/>
        <v>-1.905475251205436</v>
      </c>
      <c r="BG75">
        <f t="shared" si="58"/>
        <v>-1.9054948107313401</v>
      </c>
      <c r="BH75">
        <f t="shared" si="57"/>
        <v>-1.9053749220822001</v>
      </c>
      <c r="BI75">
        <f t="shared" si="57"/>
        <v>-1.9061091220715771</v>
      </c>
      <c r="BJ75">
        <f t="shared" si="57"/>
        <v>-1.9015882659684598</v>
      </c>
      <c r="BK75">
        <f t="shared" si="57"/>
        <v>-1.928553357898851</v>
      </c>
      <c r="BL75">
        <f t="shared" si="55"/>
        <v>-1.4362875134365036</v>
      </c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s="26" customFormat="1" ht="12.95" customHeight="1">
      <c r="A76" s="21" t="s">
        <v>110</v>
      </c>
      <c r="B76" s="42" t="s">
        <v>101</v>
      </c>
      <c r="C76" s="41">
        <v>53228.589399999997</v>
      </c>
      <c r="D76" s="41">
        <v>2.0000000000000001E-4</v>
      </c>
      <c r="E76" s="26">
        <f t="shared" si="39"/>
        <v>38467.641766672205</v>
      </c>
      <c r="F76" s="26">
        <f t="shared" si="40"/>
        <v>38467.5</v>
      </c>
      <c r="G76" s="25">
        <f t="shared" si="41"/>
        <v>5.5166149999422487E-2</v>
      </c>
      <c r="K76" s="26">
        <f>G76</f>
        <v>5.5166149999422487E-2</v>
      </c>
      <c r="P76" s="28">
        <f t="shared" si="45"/>
        <v>6.1341556855763327E-2</v>
      </c>
      <c r="Q76" s="29">
        <f t="shared" si="42"/>
        <v>38210.089399999997</v>
      </c>
      <c r="R76" s="26">
        <f t="shared" si="46"/>
        <v>3.8135649841341457E-5</v>
      </c>
      <c r="S76" s="26">
        <v>1</v>
      </c>
      <c r="T76" s="26">
        <f t="shared" si="47"/>
        <v>3.8135649841341457E-5</v>
      </c>
      <c r="Z76">
        <f t="shared" si="17"/>
        <v>38467.5</v>
      </c>
      <c r="AA76" s="26">
        <f t="shared" si="18"/>
        <v>5.5515486104239425E-2</v>
      </c>
      <c r="AB76" s="26">
        <f t="shared" si="19"/>
        <v>6.0992220750946388E-2</v>
      </c>
      <c r="AC76" s="26">
        <f t="shared" si="20"/>
        <v>-6.1754068563408399E-3</v>
      </c>
      <c r="AD76" s="26">
        <f t="shared" si="31"/>
        <v>-3.4933610481693855E-4</v>
      </c>
      <c r="AE76" s="26">
        <f t="shared" si="21"/>
        <v>1.2203571412867107E-7</v>
      </c>
      <c r="AF76">
        <f t="shared" si="32"/>
        <v>-6.1754068563408399E-3</v>
      </c>
      <c r="AG76" s="187"/>
      <c r="AH76">
        <f t="shared" si="22"/>
        <v>-5.8260707515239048E-3</v>
      </c>
      <c r="AI76">
        <f t="shared" si="23"/>
        <v>0.5553329410840897</v>
      </c>
      <c r="AJ76">
        <f t="shared" si="24"/>
        <v>-0.94407831013513532</v>
      </c>
      <c r="AK76">
        <f t="shared" si="25"/>
        <v>-0.22143758576644118</v>
      </c>
      <c r="AL76">
        <f t="shared" si="26"/>
        <v>-2.679558234610691</v>
      </c>
      <c r="AM76">
        <f t="shared" si="27"/>
        <v>-4.2514007248293799</v>
      </c>
      <c r="AN76" s="26">
        <f t="shared" si="56"/>
        <v>3.9123291552125101</v>
      </c>
      <c r="AO76" s="26">
        <f t="shared" si="56"/>
        <v>3.9131361758262431</v>
      </c>
      <c r="AP76" s="26">
        <f t="shared" si="56"/>
        <v>3.9108723273963433</v>
      </c>
      <c r="AQ76" s="26">
        <f t="shared" si="56"/>
        <v>3.9172355388436011</v>
      </c>
      <c r="AR76" s="26">
        <f t="shared" si="56"/>
        <v>3.8994483709314292</v>
      </c>
      <c r="AS76" s="26">
        <f t="shared" si="56"/>
        <v>3.9499773568079983</v>
      </c>
      <c r="AT76" s="26">
        <f t="shared" si="56"/>
        <v>3.812189788405572</v>
      </c>
      <c r="AU76" s="26">
        <f t="shared" si="29"/>
        <v>4.2586863667607862</v>
      </c>
      <c r="AV76"/>
      <c r="AW76">
        <v>14000</v>
      </c>
      <c r="AX76">
        <f t="shared" si="48"/>
        <v>1.2971864629546361E-3</v>
      </c>
      <c r="AY76">
        <f t="shared" si="49"/>
        <v>5.72227217937592E-3</v>
      </c>
      <c r="AZ76">
        <f t="shared" si="50"/>
        <v>-4.4250857164212839E-3</v>
      </c>
      <c r="BA76">
        <f t="shared" si="51"/>
        <v>0.70630545044269821</v>
      </c>
      <c r="BB76">
        <f t="shared" si="52"/>
        <v>-0.99019197347446752</v>
      </c>
      <c r="BC76">
        <f t="shared" si="53"/>
        <v>-2.2033778215545343</v>
      </c>
      <c r="BD76">
        <f t="shared" si="54"/>
        <v>-1.9729955744897152</v>
      </c>
      <c r="BE76">
        <f t="shared" si="58"/>
        <v>-1.7049590687023155</v>
      </c>
      <c r="BF76">
        <f t="shared" si="58"/>
        <v>-1.7049591025089048</v>
      </c>
      <c r="BG76">
        <f t="shared" si="58"/>
        <v>-1.7049585937249458</v>
      </c>
      <c r="BH76">
        <f t="shared" si="57"/>
        <v>-1.7049662506423839</v>
      </c>
      <c r="BI76">
        <f t="shared" si="57"/>
        <v>-1.7048509723082632</v>
      </c>
      <c r="BJ76">
        <f t="shared" si="57"/>
        <v>-1.706576246569631</v>
      </c>
      <c r="BK76">
        <f t="shared" si="57"/>
        <v>-1.6779067189319377</v>
      </c>
      <c r="BL76">
        <f t="shared" si="55"/>
        <v>-1.2126702019533471</v>
      </c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s="26" customFormat="1" ht="12.95" customHeight="1">
      <c r="A77" s="136" t="s">
        <v>109</v>
      </c>
      <c r="B77" s="42"/>
      <c r="C77" s="23">
        <v>53233.4519</v>
      </c>
      <c r="D77" s="23">
        <v>4.7999999999999996E-3</v>
      </c>
      <c r="E77" s="26">
        <f t="shared" si="39"/>
        <v>38480.137480867103</v>
      </c>
      <c r="F77" s="26">
        <f t="shared" si="40"/>
        <v>38480</v>
      </c>
      <c r="G77" s="25">
        <f t="shared" si="41"/>
        <v>5.3498399996897206E-2</v>
      </c>
      <c r="J77" s="26">
        <f>G77</f>
        <v>5.3498399996897206E-2</v>
      </c>
      <c r="P77" s="28">
        <f t="shared" si="45"/>
        <v>6.1386050188861889E-2</v>
      </c>
      <c r="Q77" s="29">
        <f t="shared" si="42"/>
        <v>38214.9519</v>
      </c>
      <c r="R77" s="26">
        <f t="shared" si="46"/>
        <v>6.2215025550800502E-5</v>
      </c>
      <c r="S77" s="26">
        <v>0.2</v>
      </c>
      <c r="T77" s="26">
        <f t="shared" si="47"/>
        <v>1.24430051101601E-5</v>
      </c>
      <c r="Z77">
        <f t="shared" si="17"/>
        <v>38480</v>
      </c>
      <c r="AA77" s="26">
        <f t="shared" si="18"/>
        <v>5.5560514188102685E-2</v>
      </c>
      <c r="AB77" s="26">
        <f t="shared" si="19"/>
        <v>5.932393599765641E-2</v>
      </c>
      <c r="AC77" s="26">
        <f t="shared" si="20"/>
        <v>-7.8876501919646833E-3</v>
      </c>
      <c r="AD77" s="26">
        <f t="shared" si="31"/>
        <v>-2.0621141912054788E-3</v>
      </c>
      <c r="AE77" s="26">
        <f t="shared" si="21"/>
        <v>8.5046298751420516E-7</v>
      </c>
      <c r="AF77">
        <f t="shared" si="32"/>
        <v>-7.8876501919646833E-3</v>
      </c>
      <c r="AG77" s="187"/>
      <c r="AH77">
        <f t="shared" si="22"/>
        <v>-5.8255360007592053E-3</v>
      </c>
      <c r="AI77">
        <f t="shared" si="23"/>
        <v>0.55562588806602409</v>
      </c>
      <c r="AJ77">
        <f t="shared" si="24"/>
        <v>-0.94451310736538729</v>
      </c>
      <c r="AK77">
        <f t="shared" si="25"/>
        <v>-0.22202487770041857</v>
      </c>
      <c r="AL77">
        <f t="shared" si="26"/>
        <v>-2.6782370542923744</v>
      </c>
      <c r="AM77">
        <f t="shared" si="27"/>
        <v>-4.2388356448949756</v>
      </c>
      <c r="AN77" s="26">
        <f t="shared" si="56"/>
        <v>3.9143933938119249</v>
      </c>
      <c r="AO77" s="26">
        <f t="shared" si="56"/>
        <v>3.9151910202755378</v>
      </c>
      <c r="AP77" s="26">
        <f t="shared" si="56"/>
        <v>3.9129490248070615</v>
      </c>
      <c r="AQ77" s="26">
        <f t="shared" si="56"/>
        <v>3.9192634533110775</v>
      </c>
      <c r="AR77" s="26">
        <f t="shared" si="56"/>
        <v>3.9015772009058267</v>
      </c>
      <c r="AS77" s="26">
        <f t="shared" si="56"/>
        <v>3.9519216391355894</v>
      </c>
      <c r="AT77" s="26">
        <f t="shared" si="56"/>
        <v>3.8143781612155201</v>
      </c>
      <c r="AU77" s="26">
        <f t="shared" si="29"/>
        <v>4.2614815831543265</v>
      </c>
      <c r="AV77"/>
      <c r="AW77">
        <v>15000</v>
      </c>
      <c r="AX77">
        <f t="shared" si="48"/>
        <v>3.2776168871070021E-3</v>
      </c>
      <c r="AY77">
        <f t="shared" si="49"/>
        <v>6.7623869804983062E-3</v>
      </c>
      <c r="AZ77">
        <f t="shared" si="50"/>
        <v>-3.4847700933913041E-3</v>
      </c>
      <c r="BA77">
        <f t="shared" si="51"/>
        <v>0.78715958696527322</v>
      </c>
      <c r="BB77">
        <f t="shared" si="52"/>
        <v>-0.94605463416412405</v>
      </c>
      <c r="BC77">
        <f t="shared" si="53"/>
        <v>-2.013587800457052</v>
      </c>
      <c r="BD77">
        <f t="shared" si="54"/>
        <v>-1.5809296016419387</v>
      </c>
      <c r="BE77">
        <f t="shared" si="58"/>
        <v>-1.4839328561680787</v>
      </c>
      <c r="BF77">
        <f t="shared" si="58"/>
        <v>-1.4839328391213924</v>
      </c>
      <c r="BG77">
        <f t="shared" si="58"/>
        <v>-1.4839324435657069</v>
      </c>
      <c r="BH77">
        <f t="shared" si="57"/>
        <v>-1.4839232654945278</v>
      </c>
      <c r="BI77">
        <f t="shared" si="57"/>
        <v>-1.4837105778019384</v>
      </c>
      <c r="BJ77">
        <f t="shared" si="57"/>
        <v>-1.4789193208955764</v>
      </c>
      <c r="BK77">
        <f t="shared" si="57"/>
        <v>-1.404092847639236</v>
      </c>
      <c r="BL77">
        <f t="shared" si="55"/>
        <v>-0.98905289047019052</v>
      </c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s="26" customFormat="1" ht="12.95" customHeight="1">
      <c r="A78" s="136" t="s">
        <v>109</v>
      </c>
      <c r="B78" s="42"/>
      <c r="C78" s="23">
        <v>53251.353300000002</v>
      </c>
      <c r="D78" s="23">
        <v>3.5999999999999999E-3</v>
      </c>
      <c r="E78" s="26">
        <f t="shared" si="39"/>
        <v>38526.140725718193</v>
      </c>
      <c r="F78" s="26">
        <f t="shared" si="40"/>
        <v>38526</v>
      </c>
      <c r="G78" s="25">
        <f t="shared" si="41"/>
        <v>5.4761080005846452E-2</v>
      </c>
      <c r="J78" s="26">
        <f>G78</f>
        <v>5.4761080005846452E-2</v>
      </c>
      <c r="P78" s="28">
        <f t="shared" si="45"/>
        <v>6.1549927050479181E-2</v>
      </c>
      <c r="Q78" s="29">
        <f t="shared" si="42"/>
        <v>38232.853300000002</v>
      </c>
      <c r="R78" s="26">
        <f t="shared" si="46"/>
        <v>4.6088444195418535E-5</v>
      </c>
      <c r="S78" s="26">
        <v>0.5</v>
      </c>
      <c r="T78" s="26">
        <f t="shared" si="47"/>
        <v>2.3044222097709268E-5</v>
      </c>
      <c r="Z78">
        <f t="shared" si="17"/>
        <v>38526</v>
      </c>
      <c r="AA78" s="26">
        <f t="shared" si="18"/>
        <v>5.5726575526056671E-2</v>
      </c>
      <c r="AB78" s="26">
        <f t="shared" si="19"/>
        <v>6.0584431530268962E-2</v>
      </c>
      <c r="AC78" s="26">
        <f t="shared" si="20"/>
        <v>-6.7888470446327287E-3</v>
      </c>
      <c r="AD78" s="26">
        <f t="shared" si="31"/>
        <v>-9.6549552021021889E-4</v>
      </c>
      <c r="AE78" s="26">
        <f t="shared" si="21"/>
        <v>4.6609079977300063E-7</v>
      </c>
      <c r="AF78">
        <f t="shared" si="32"/>
        <v>-6.7888470446327287E-3</v>
      </c>
      <c r="AG78" s="187"/>
      <c r="AH78">
        <f t="shared" si="22"/>
        <v>-5.8233515244225098E-3</v>
      </c>
      <c r="AI78">
        <f t="shared" si="23"/>
        <v>0.55671328703635348</v>
      </c>
      <c r="AJ78">
        <f t="shared" si="24"/>
        <v>-0.946102828118351</v>
      </c>
      <c r="AK78">
        <f t="shared" si="25"/>
        <v>-0.22418806343086428</v>
      </c>
      <c r="AL78">
        <f t="shared" si="26"/>
        <v>-2.6733631624012477</v>
      </c>
      <c r="AM78">
        <f t="shared" si="27"/>
        <v>-4.1930848248285262</v>
      </c>
      <c r="AN78" s="26">
        <f t="shared" si="56"/>
        <v>3.9219990236890041</v>
      </c>
      <c r="AO78" s="26">
        <f t="shared" si="56"/>
        <v>3.9227625203819816</v>
      </c>
      <c r="AP78" s="26">
        <f t="shared" si="56"/>
        <v>3.9206003583436759</v>
      </c>
      <c r="AQ78" s="26">
        <f t="shared" si="56"/>
        <v>3.9267355088479761</v>
      </c>
      <c r="AR78" s="26">
        <f t="shared" si="56"/>
        <v>3.9094226320700654</v>
      </c>
      <c r="AS78" s="26">
        <f t="shared" si="56"/>
        <v>3.9590777699200004</v>
      </c>
      <c r="AT78" s="26">
        <f t="shared" si="56"/>
        <v>3.8224614910236792</v>
      </c>
      <c r="AU78" s="26">
        <f t="shared" si="29"/>
        <v>4.2717679794825507</v>
      </c>
      <c r="AV78"/>
      <c r="AW78">
        <v>16000</v>
      </c>
      <c r="AX78">
        <f t="shared" si="48"/>
        <v>5.6858227657863754E-3</v>
      </c>
      <c r="AY78">
        <f t="shared" si="49"/>
        <v>7.9075897151631089E-3</v>
      </c>
      <c r="AZ78">
        <f t="shared" si="50"/>
        <v>-2.2217669493767339E-3</v>
      </c>
      <c r="BA78">
        <f t="shared" si="51"/>
        <v>0.90100486233169397</v>
      </c>
      <c r="BB78">
        <f t="shared" si="52"/>
        <v>-0.84075190515120113</v>
      </c>
      <c r="BC78">
        <f t="shared" si="53"/>
        <v>-1.7714240346454746</v>
      </c>
      <c r="BD78">
        <f t="shared" si="54"/>
        <v>-1.223832513148547</v>
      </c>
      <c r="BE78">
        <f t="shared" si="58"/>
        <v>-1.2343319511231465</v>
      </c>
      <c r="BF78">
        <f t="shared" si="58"/>
        <v>-1.2343168063601615</v>
      </c>
      <c r="BG78">
        <f t="shared" si="58"/>
        <v>-1.2342244785918486</v>
      </c>
      <c r="BH78">
        <f t="shared" si="57"/>
        <v>-1.2336621423776726</v>
      </c>
      <c r="BI78">
        <f t="shared" si="57"/>
        <v>-1.2302564351069034</v>
      </c>
      <c r="BJ78">
        <f t="shared" si="57"/>
        <v>-1.210290579389935</v>
      </c>
      <c r="BK78">
        <f t="shared" si="57"/>
        <v>-1.1096113658703282</v>
      </c>
      <c r="BL78">
        <f t="shared" si="55"/>
        <v>-0.76543557898703396</v>
      </c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s="26" customFormat="1" ht="12.95" customHeight="1">
      <c r="A79" s="136" t="s">
        <v>107</v>
      </c>
      <c r="B79" s="42" t="s">
        <v>101</v>
      </c>
      <c r="C79" s="41">
        <v>53251.353799999997</v>
      </c>
      <c r="D79" s="41">
        <v>1E-4</v>
      </c>
      <c r="E79" s="26">
        <f t="shared" si="39"/>
        <v>38526.142010624528</v>
      </c>
      <c r="F79" s="26">
        <f t="shared" si="40"/>
        <v>38526</v>
      </c>
      <c r="G79" s="25">
        <f t="shared" si="41"/>
        <v>5.5261080000491347E-2</v>
      </c>
      <c r="K79" s="26">
        <f>G79</f>
        <v>5.5261080000491347E-2</v>
      </c>
      <c r="P79" s="28">
        <f t="shared" si="45"/>
        <v>6.1549927050479181E-2</v>
      </c>
      <c r="Q79" s="29">
        <f t="shared" si="42"/>
        <v>38232.853799999997</v>
      </c>
      <c r="R79" s="26">
        <f t="shared" si="46"/>
        <v>3.9549597218140674E-5</v>
      </c>
      <c r="S79" s="26">
        <v>1</v>
      </c>
      <c r="T79" s="26">
        <f t="shared" si="47"/>
        <v>3.9549597218140674E-5</v>
      </c>
      <c r="Z79">
        <f t="shared" si="17"/>
        <v>38526</v>
      </c>
      <c r="AA79" s="26">
        <f t="shared" si="18"/>
        <v>5.5726575526056671E-2</v>
      </c>
      <c r="AB79" s="26">
        <f t="shared" si="19"/>
        <v>6.1084431524913857E-2</v>
      </c>
      <c r="AC79" s="26">
        <f t="shared" si="20"/>
        <v>-6.2888470499878335E-3</v>
      </c>
      <c r="AD79" s="26">
        <f t="shared" si="31"/>
        <v>-4.654955255653237E-4</v>
      </c>
      <c r="AE79" s="26">
        <f t="shared" si="21"/>
        <v>2.1668608432133693E-7</v>
      </c>
      <c r="AF79">
        <f t="shared" si="32"/>
        <v>-6.2888470499878335E-3</v>
      </c>
      <c r="AG79" s="187"/>
      <c r="AH79">
        <f t="shared" si="22"/>
        <v>-5.8233515244225098E-3</v>
      </c>
      <c r="AI79">
        <f t="shared" si="23"/>
        <v>0.55671328703635348</v>
      </c>
      <c r="AJ79">
        <f t="shared" si="24"/>
        <v>-0.946102828118351</v>
      </c>
      <c r="AK79">
        <f t="shared" si="25"/>
        <v>-0.22418806343086428</v>
      </c>
      <c r="AL79">
        <f t="shared" si="26"/>
        <v>-2.6733631624012477</v>
      </c>
      <c r="AM79">
        <f t="shared" si="27"/>
        <v>-4.1930848248285262</v>
      </c>
      <c r="AN79" s="26">
        <f t="shared" si="56"/>
        <v>3.9219990236890041</v>
      </c>
      <c r="AO79" s="26">
        <f t="shared" si="56"/>
        <v>3.9227625203819816</v>
      </c>
      <c r="AP79" s="26">
        <f t="shared" si="56"/>
        <v>3.9206003583436759</v>
      </c>
      <c r="AQ79" s="26">
        <f t="shared" si="56"/>
        <v>3.9267355088479761</v>
      </c>
      <c r="AR79" s="26">
        <f t="shared" si="56"/>
        <v>3.9094226320700654</v>
      </c>
      <c r="AS79" s="26">
        <f t="shared" si="56"/>
        <v>3.9590777699200004</v>
      </c>
      <c r="AT79" s="26">
        <f t="shared" si="56"/>
        <v>3.8224614910236792</v>
      </c>
      <c r="AU79" s="26">
        <f t="shared" si="29"/>
        <v>4.2717679794825507</v>
      </c>
      <c r="AV79"/>
      <c r="AW79">
        <v>17000</v>
      </c>
      <c r="AX79">
        <f t="shared" si="48"/>
        <v>8.5720101825005838E-3</v>
      </c>
      <c r="AY79">
        <f t="shared" si="49"/>
        <v>9.1578803833703339E-3</v>
      </c>
      <c r="AZ79">
        <f t="shared" si="50"/>
        <v>-5.8587020086975079E-4</v>
      </c>
      <c r="BA79">
        <f t="shared" si="51"/>
        <v>1.0628899795314926</v>
      </c>
      <c r="BB79">
        <f t="shared" si="52"/>
        <v>-0.62184779322888173</v>
      </c>
      <c r="BC79">
        <f t="shared" si="53"/>
        <v>-1.4438535147399594</v>
      </c>
      <c r="BD79">
        <f t="shared" si="54"/>
        <v>-0.88048258638692523</v>
      </c>
      <c r="BE79">
        <f t="shared" si="58"/>
        <v>-0.94410035127927106</v>
      </c>
      <c r="BF79">
        <f t="shared" si="58"/>
        <v>-0.94385102942832155</v>
      </c>
      <c r="BG79">
        <f t="shared" si="58"/>
        <v>-0.94299602733393373</v>
      </c>
      <c r="BH79">
        <f t="shared" si="57"/>
        <v>-0.94007157491894999</v>
      </c>
      <c r="BI79">
        <f t="shared" si="57"/>
        <v>-0.93015596906857267</v>
      </c>
      <c r="BJ79">
        <f t="shared" si="57"/>
        <v>-0.89747096280903382</v>
      </c>
      <c r="BK79">
        <f t="shared" si="57"/>
        <v>-0.79799107378743273</v>
      </c>
      <c r="BL79">
        <f t="shared" si="55"/>
        <v>-0.5418182675038774</v>
      </c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s="26" customFormat="1" ht="12.95" customHeight="1">
      <c r="A80" s="136" t="s">
        <v>109</v>
      </c>
      <c r="B80" s="22" t="s">
        <v>97</v>
      </c>
      <c r="C80" s="23">
        <v>53251.548199999997</v>
      </c>
      <c r="D80" s="23">
        <v>5.1000000000000004E-3</v>
      </c>
      <c r="E80" s="26">
        <f t="shared" si="39"/>
        <v>38526.64158221105</v>
      </c>
      <c r="F80" s="26">
        <f t="shared" si="40"/>
        <v>38526.5</v>
      </c>
      <c r="G80" s="25">
        <f t="shared" si="41"/>
        <v>5.5094370000006165E-2</v>
      </c>
      <c r="J80" s="26">
        <f>G80</f>
        <v>5.5094370000006165E-2</v>
      </c>
      <c r="P80" s="28">
        <f t="shared" si="45"/>
        <v>6.1551709542361374E-2</v>
      </c>
      <c r="Q80" s="29">
        <f t="shared" si="42"/>
        <v>38233.048199999997</v>
      </c>
      <c r="R80" s="26">
        <f t="shared" si="46"/>
        <v>4.1697233965264179E-5</v>
      </c>
      <c r="S80" s="26">
        <v>0.2</v>
      </c>
      <c r="T80" s="26">
        <f t="shared" si="47"/>
        <v>8.3394467930528362E-6</v>
      </c>
      <c r="Z80">
        <f t="shared" si="17"/>
        <v>38526.5</v>
      </c>
      <c r="AA80" s="26">
        <f t="shared" si="18"/>
        <v>5.5728383637976137E-2</v>
      </c>
      <c r="AB80" s="26">
        <f t="shared" si="19"/>
        <v>6.0917695904391403E-2</v>
      </c>
      <c r="AC80" s="26">
        <f t="shared" si="20"/>
        <v>-6.4573395423552088E-3</v>
      </c>
      <c r="AD80" s="26">
        <f t="shared" si="31"/>
        <v>-6.3401363796997123E-4</v>
      </c>
      <c r="AE80" s="26">
        <f t="shared" si="21"/>
        <v>8.0394658626383554E-8</v>
      </c>
      <c r="AF80">
        <f t="shared" si="32"/>
        <v>-6.4573395423552088E-3</v>
      </c>
      <c r="AG80" s="187"/>
      <c r="AH80">
        <f t="shared" si="22"/>
        <v>-5.8233259043852341E-3</v>
      </c>
      <c r="AI80">
        <f t="shared" si="23"/>
        <v>0.55672518778799762</v>
      </c>
      <c r="AJ80">
        <f t="shared" si="24"/>
        <v>-0.94612001793812917</v>
      </c>
      <c r="AK80">
        <f t="shared" si="25"/>
        <v>-0.22421159321812417</v>
      </c>
      <c r="AL80">
        <f t="shared" si="26"/>
        <v>-2.6733100813987765</v>
      </c>
      <c r="AM80">
        <f t="shared" si="27"/>
        <v>-4.1925917051644266</v>
      </c>
      <c r="AN80" s="26">
        <f t="shared" si="56"/>
        <v>3.9220817738020175</v>
      </c>
      <c r="AO80" s="26">
        <f t="shared" si="56"/>
        <v>3.9228449033841493</v>
      </c>
      <c r="AP80" s="26">
        <f t="shared" si="56"/>
        <v>3.9206836038717099</v>
      </c>
      <c r="AQ80" s="26">
        <f t="shared" si="56"/>
        <v>3.9268168082186743</v>
      </c>
      <c r="AR80" s="26">
        <f t="shared" si="56"/>
        <v>3.9095080063963743</v>
      </c>
      <c r="AS80" s="26">
        <f t="shared" si="56"/>
        <v>3.959155565181621</v>
      </c>
      <c r="AT80" s="26">
        <f t="shared" si="56"/>
        <v>3.8225496140681869</v>
      </c>
      <c r="AU80" s="26">
        <f t="shared" si="29"/>
        <v>4.2718797881382926</v>
      </c>
      <c r="AV80"/>
      <c r="AW80">
        <v>18000</v>
      </c>
      <c r="AX80">
        <f t="shared" si="48"/>
        <v>1.1935243134952403E-2</v>
      </c>
      <c r="AY80">
        <f t="shared" si="49"/>
        <v>1.0513258985119974E-2</v>
      </c>
      <c r="AZ80">
        <f t="shared" si="50"/>
        <v>1.4219841498324293E-3</v>
      </c>
      <c r="BA80">
        <f t="shared" si="51"/>
        <v>1.2783809417413683</v>
      </c>
      <c r="BB80">
        <f t="shared" si="52"/>
        <v>-0.2017776253909081</v>
      </c>
      <c r="BC80">
        <f t="shared" si="53"/>
        <v>-0.97592608171558737</v>
      </c>
      <c r="BD80">
        <f t="shared" si="54"/>
        <v>-0.53077450276408111</v>
      </c>
      <c r="BE80">
        <f t="shared" si="58"/>
        <v>-0.59713900410132459</v>
      </c>
      <c r="BF80">
        <f t="shared" si="58"/>
        <v>-0.59622496838522165</v>
      </c>
      <c r="BG80">
        <f t="shared" si="58"/>
        <v>-0.59400294734596226</v>
      </c>
      <c r="BH80">
        <f t="shared" si="57"/>
        <v>-0.58861504797378195</v>
      </c>
      <c r="BI80">
        <f t="shared" si="57"/>
        <v>-0.57563007804660771</v>
      </c>
      <c r="BJ80">
        <f t="shared" si="57"/>
        <v>-0.54477273970589968</v>
      </c>
      <c r="BK80">
        <f t="shared" si="57"/>
        <v>-0.47361422734534164</v>
      </c>
      <c r="BL80">
        <f t="shared" si="55"/>
        <v>-0.31820095602072085</v>
      </c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s="26" customFormat="1" ht="12.95" customHeight="1">
      <c r="A81" s="136" t="s">
        <v>109</v>
      </c>
      <c r="B81" s="42"/>
      <c r="C81" s="23">
        <v>53254.467299999997</v>
      </c>
      <c r="D81" s="23">
        <v>4.8999999999999998E-3</v>
      </c>
      <c r="E81" s="26">
        <f t="shared" si="39"/>
        <v>38534.143122428286</v>
      </c>
      <c r="F81" s="26">
        <f t="shared" si="40"/>
        <v>38534</v>
      </c>
      <c r="G81" s="25">
        <f t="shared" si="41"/>
        <v>5.5693719994451385E-2</v>
      </c>
      <c r="J81" s="26">
        <f>G81</f>
        <v>5.5693719994451385E-2</v>
      </c>
      <c r="P81" s="28">
        <f t="shared" si="45"/>
        <v>6.1578450073232351E-2</v>
      </c>
      <c r="Q81" s="29">
        <f t="shared" si="42"/>
        <v>38235.967299999997</v>
      </c>
      <c r="R81" s="26">
        <f t="shared" si="46"/>
        <v>3.4630048100109432E-5</v>
      </c>
      <c r="S81" s="26">
        <v>0.2</v>
      </c>
      <c r="T81" s="26">
        <f t="shared" si="47"/>
        <v>6.9260096200218865E-6</v>
      </c>
      <c r="Z81">
        <f t="shared" si="17"/>
        <v>38534</v>
      </c>
      <c r="AA81" s="26">
        <f t="shared" si="18"/>
        <v>5.5755513320381547E-2</v>
      </c>
      <c r="AB81" s="26">
        <f t="shared" si="19"/>
        <v>6.1516656747302195E-2</v>
      </c>
      <c r="AC81" s="26">
        <f t="shared" si="20"/>
        <v>-5.8847300787809656E-3</v>
      </c>
      <c r="AD81" s="26">
        <f t="shared" si="31"/>
        <v>-6.1793325930162291E-5</v>
      </c>
      <c r="AE81" s="26">
        <f t="shared" si="21"/>
        <v>7.6368302590225348E-10</v>
      </c>
      <c r="AF81">
        <f t="shared" si="32"/>
        <v>-5.8847300787809656E-3</v>
      </c>
      <c r="AG81" s="187"/>
      <c r="AH81">
        <f t="shared" si="22"/>
        <v>-5.8229367528508068E-3</v>
      </c>
      <c r="AI81">
        <f t="shared" si="23"/>
        <v>0.55690390950707225</v>
      </c>
      <c r="AJ81">
        <f t="shared" si="24"/>
        <v>-0.9463776324756108</v>
      </c>
      <c r="AK81">
        <f t="shared" si="25"/>
        <v>-0.22456458372788601</v>
      </c>
      <c r="AL81">
        <f t="shared" si="26"/>
        <v>-2.6725135965637632</v>
      </c>
      <c r="AM81">
        <f t="shared" si="27"/>
        <v>-4.1852055591623776</v>
      </c>
      <c r="AN81" s="26">
        <f t="shared" si="56"/>
        <v>3.9233232336187984</v>
      </c>
      <c r="AO81" s="26">
        <f t="shared" si="56"/>
        <v>3.9240808666437319</v>
      </c>
      <c r="AP81" s="26">
        <f t="shared" si="56"/>
        <v>3.9219324911287865</v>
      </c>
      <c r="AQ81" s="26">
        <f t="shared" si="56"/>
        <v>3.9280365105850663</v>
      </c>
      <c r="AR81" s="26">
        <f t="shared" si="56"/>
        <v>3.9107888738223564</v>
      </c>
      <c r="AS81" s="26">
        <f t="shared" si="56"/>
        <v>3.9603225257292052</v>
      </c>
      <c r="AT81" s="26">
        <f t="shared" si="56"/>
        <v>3.8238721339600912</v>
      </c>
      <c r="AU81" s="26">
        <f t="shared" si="29"/>
        <v>4.2735569179744166</v>
      </c>
      <c r="AV81"/>
      <c r="AW81">
        <v>19000</v>
      </c>
      <c r="AX81">
        <f t="shared" si="48"/>
        <v>1.5536282195835643E-2</v>
      </c>
      <c r="AY81">
        <f t="shared" si="49"/>
        <v>1.1973725520412032E-2</v>
      </c>
      <c r="AZ81">
        <f t="shared" si="50"/>
        <v>3.5625566754236104E-3</v>
      </c>
      <c r="BA81">
        <f t="shared" si="51"/>
        <v>1.4716285423242366</v>
      </c>
      <c r="BB81">
        <f t="shared" si="52"/>
        <v>0.4379797001848848</v>
      </c>
      <c r="BC81">
        <f t="shared" si="53"/>
        <v>-0.31940341503768471</v>
      </c>
      <c r="BD81">
        <f t="shared" si="54"/>
        <v>-0.16107341444789106</v>
      </c>
      <c r="BE81">
        <f t="shared" si="58"/>
        <v>-0.18625648391170785</v>
      </c>
      <c r="BF81">
        <f t="shared" si="58"/>
        <v>-0.18560803845965584</v>
      </c>
      <c r="BG81">
        <f t="shared" si="58"/>
        <v>-0.18428002275896616</v>
      </c>
      <c r="BH81">
        <f t="shared" si="57"/>
        <v>-0.1815612707507428</v>
      </c>
      <c r="BI81">
        <f t="shared" si="57"/>
        <v>-0.17599956983622816</v>
      </c>
      <c r="BJ81">
        <f t="shared" si="57"/>
        <v>-0.16463901770570988</v>
      </c>
      <c r="BK81">
        <f t="shared" si="57"/>
        <v>-0.1414983165093564</v>
      </c>
      <c r="BL81">
        <f t="shared" si="55"/>
        <v>-9.4583644537564182E-2</v>
      </c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s="26" customFormat="1" ht="12.95" customHeight="1">
      <c r="A82" s="21" t="s">
        <v>110</v>
      </c>
      <c r="B82" s="42" t="s">
        <v>101</v>
      </c>
      <c r="C82" s="41">
        <v>53259.331299999998</v>
      </c>
      <c r="D82" s="41">
        <v>2.0000000000000001E-4</v>
      </c>
      <c r="E82" s="26">
        <f t="shared" si="39"/>
        <v>38546.642691342211</v>
      </c>
      <c r="F82" s="26">
        <f t="shared" si="40"/>
        <v>38546.5</v>
      </c>
      <c r="G82" s="25">
        <f t="shared" si="41"/>
        <v>5.5525969997688662E-2</v>
      </c>
      <c r="K82" s="26">
        <f>G82</f>
        <v>5.5525969997688662E-2</v>
      </c>
      <c r="P82" s="28">
        <f t="shared" si="45"/>
        <v>6.1623030760675671E-2</v>
      </c>
      <c r="Q82" s="29">
        <f t="shared" si="42"/>
        <v>38240.831299999998</v>
      </c>
      <c r="R82" s="26">
        <f t="shared" si="46"/>
        <v>3.7174149947555722E-5</v>
      </c>
      <c r="S82" s="26">
        <v>1</v>
      </c>
      <c r="T82" s="26">
        <f t="shared" si="47"/>
        <v>3.7174149947555722E-5</v>
      </c>
      <c r="Z82">
        <f t="shared" si="17"/>
        <v>38546.5</v>
      </c>
      <c r="AA82" s="26">
        <f t="shared" si="18"/>
        <v>5.5800762822596162E-2</v>
      </c>
      <c r="AB82" s="26">
        <f t="shared" si="19"/>
        <v>6.1348237935768171E-2</v>
      </c>
      <c r="AC82" s="26">
        <f t="shared" si="20"/>
        <v>-6.0970607629870083E-3</v>
      </c>
      <c r="AD82" s="26">
        <f t="shared" si="31"/>
        <v>-2.7479282490749934E-4</v>
      </c>
      <c r="AE82" s="26">
        <f t="shared" si="21"/>
        <v>7.5511096620643591E-8</v>
      </c>
      <c r="AF82">
        <f t="shared" si="32"/>
        <v>-6.0970607629870083E-3</v>
      </c>
      <c r="AG82" s="187"/>
      <c r="AH82">
        <f t="shared" si="22"/>
        <v>-5.8222679380795055E-3</v>
      </c>
      <c r="AI82">
        <f t="shared" si="23"/>
        <v>0.55720265732790786</v>
      </c>
      <c r="AJ82">
        <f t="shared" si="24"/>
        <v>-0.94680601839314549</v>
      </c>
      <c r="AK82">
        <f t="shared" si="25"/>
        <v>-0.225153083473288</v>
      </c>
      <c r="AL82">
        <f t="shared" si="26"/>
        <v>-2.6711849950936473</v>
      </c>
      <c r="AM82">
        <f t="shared" si="27"/>
        <v>-4.1729395036225032</v>
      </c>
      <c r="AN82" s="26">
        <f t="shared" si="56"/>
        <v>3.9253932022270903</v>
      </c>
      <c r="AO82" s="26">
        <f t="shared" si="56"/>
        <v>3.9261417166315016</v>
      </c>
      <c r="AP82" s="26">
        <f t="shared" si="56"/>
        <v>3.924014822616793</v>
      </c>
      <c r="AQ82" s="26">
        <f t="shared" si="56"/>
        <v>3.9300702332442587</v>
      </c>
      <c r="AR82" s="26">
        <f t="shared" si="56"/>
        <v>3.9129247048972644</v>
      </c>
      <c r="AS82" s="26">
        <f t="shared" si="56"/>
        <v>3.9622675959523339</v>
      </c>
      <c r="AT82" s="26">
        <f t="shared" si="56"/>
        <v>3.826079145064424</v>
      </c>
      <c r="AU82" s="26">
        <f t="shared" si="29"/>
        <v>4.276352134367956</v>
      </c>
      <c r="AV82"/>
      <c r="AW82">
        <v>20000</v>
      </c>
      <c r="AX82">
        <f t="shared" si="48"/>
        <v>1.8726927613480979E-2</v>
      </c>
      <c r="AY82">
        <f t="shared" si="49"/>
        <v>1.3539279989246512E-2</v>
      </c>
      <c r="AZ82">
        <f t="shared" si="50"/>
        <v>5.1876476242344663E-3</v>
      </c>
      <c r="BA82">
        <f t="shared" si="51"/>
        <v>1.4511660881274575</v>
      </c>
      <c r="BB82">
        <f t="shared" si="52"/>
        <v>0.93366523974336746</v>
      </c>
      <c r="BC82">
        <f t="shared" si="53"/>
        <v>0.4317603796074852</v>
      </c>
      <c r="BD82">
        <f t="shared" si="54"/>
        <v>0.21929755470640114</v>
      </c>
      <c r="BE82">
        <f t="shared" si="58"/>
        <v>0.25296174686606271</v>
      </c>
      <c r="BF82">
        <f t="shared" si="58"/>
        <v>0.25213945102339752</v>
      </c>
      <c r="BG82">
        <f t="shared" si="58"/>
        <v>0.25043043503011631</v>
      </c>
      <c r="BH82">
        <f t="shared" si="57"/>
        <v>0.24688088910156342</v>
      </c>
      <c r="BI82">
        <f t="shared" si="57"/>
        <v>0.2395187253572722</v>
      </c>
      <c r="BJ82">
        <f t="shared" si="57"/>
        <v>0.22429034851975305</v>
      </c>
      <c r="BK82">
        <f t="shared" si="57"/>
        <v>0.19295378906928828</v>
      </c>
      <c r="BL82">
        <f t="shared" si="55"/>
        <v>0.12903366694559237</v>
      </c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s="26" customFormat="1" ht="12.95" customHeight="1">
      <c r="A83" s="21" t="s">
        <v>110</v>
      </c>
      <c r="B83" s="42" t="s">
        <v>97</v>
      </c>
      <c r="C83" s="41">
        <v>53259.527199999997</v>
      </c>
      <c r="D83" s="41">
        <v>2.9999999999999997E-4</v>
      </c>
      <c r="E83" s="26">
        <f t="shared" si="39"/>
        <v>38547.146117647768</v>
      </c>
      <c r="F83" s="26">
        <f t="shared" si="40"/>
        <v>38547</v>
      </c>
      <c r="G83" s="25">
        <f t="shared" si="41"/>
        <v>5.6859259995690081E-2</v>
      </c>
      <c r="K83" s="26">
        <f>G83</f>
        <v>5.6859259995690081E-2</v>
      </c>
      <c r="P83" s="28">
        <f t="shared" si="45"/>
        <v>6.1624814329709197E-2</v>
      </c>
      <c r="Q83" s="29">
        <f t="shared" si="42"/>
        <v>38241.027199999997</v>
      </c>
      <c r="R83" s="26">
        <f t="shared" si="46"/>
        <v>2.2710508110488381E-5</v>
      </c>
      <c r="S83" s="26">
        <v>1</v>
      </c>
      <c r="T83" s="26">
        <f t="shared" si="47"/>
        <v>2.2710508110488381E-5</v>
      </c>
      <c r="Z83">
        <f t="shared" si="17"/>
        <v>38547</v>
      </c>
      <c r="AA83" s="26">
        <f t="shared" si="18"/>
        <v>5.58025736706005E-2</v>
      </c>
      <c r="AB83" s="26">
        <f t="shared" si="19"/>
        <v>6.2681500654798772E-2</v>
      </c>
      <c r="AC83" s="26">
        <f t="shared" si="20"/>
        <v>-4.7655543340191162E-3</v>
      </c>
      <c r="AD83" s="26">
        <f t="shared" si="31"/>
        <v>1.0566863250895814E-3</v>
      </c>
      <c r="AE83" s="26">
        <f t="shared" si="21"/>
        <v>1.1165859896313245E-6</v>
      </c>
      <c r="AF83">
        <f t="shared" si="32"/>
        <v>-4.7655543340191162E-3</v>
      </c>
      <c r="AG83" s="187"/>
      <c r="AH83">
        <f t="shared" si="22"/>
        <v>-5.8222406591086958E-3</v>
      </c>
      <c r="AI83">
        <f t="shared" si="23"/>
        <v>0.55721463011371175</v>
      </c>
      <c r="AJ83">
        <f t="shared" si="24"/>
        <v>-0.9468231285197517</v>
      </c>
      <c r="AK83">
        <f t="shared" si="25"/>
        <v>-0.2251766282047461</v>
      </c>
      <c r="AL83">
        <f t="shared" si="26"/>
        <v>-2.6711318216720827</v>
      </c>
      <c r="AM83">
        <f t="shared" si="27"/>
        <v>-4.172450005548539</v>
      </c>
      <c r="AN83" s="26">
        <f t="shared" si="56"/>
        <v>3.9254760236085042</v>
      </c>
      <c r="AO83" s="26">
        <f t="shared" si="56"/>
        <v>3.9262241743733068</v>
      </c>
      <c r="AP83" s="26">
        <f t="shared" si="56"/>
        <v>3.924098138081717</v>
      </c>
      <c r="AQ83" s="26">
        <f t="shared" si="56"/>
        <v>3.9301516052448711</v>
      </c>
      <c r="AR83" s="26">
        <f t="shared" si="56"/>
        <v>3.9130101654883447</v>
      </c>
      <c r="AS83" s="26">
        <f t="shared" si="56"/>
        <v>3.9623454024065365</v>
      </c>
      <c r="AT83" s="26">
        <f t="shared" si="56"/>
        <v>3.8261674986542951</v>
      </c>
      <c r="AU83" s="26">
        <f t="shared" si="29"/>
        <v>4.2764639430236979</v>
      </c>
      <c r="AV83"/>
      <c r="AW83">
        <v>21000</v>
      </c>
      <c r="AX83">
        <f t="shared" si="48"/>
        <v>2.1026189724333181E-2</v>
      </c>
      <c r="AY83">
        <f t="shared" si="49"/>
        <v>1.5209922391623405E-2</v>
      </c>
      <c r="AZ83">
        <f t="shared" si="50"/>
        <v>5.8162673327097772E-3</v>
      </c>
      <c r="BA83">
        <f t="shared" si="51"/>
        <v>1.242930132543576</v>
      </c>
      <c r="BB83">
        <f t="shared" si="52"/>
        <v>0.96593367448747114</v>
      </c>
      <c r="BC83">
        <f t="shared" si="53"/>
        <v>1.0598118472298432</v>
      </c>
      <c r="BD83">
        <f t="shared" si="54"/>
        <v>0.58579064687342608</v>
      </c>
      <c r="BE83">
        <f t="shared" si="58"/>
        <v>0.65488654316453276</v>
      </c>
      <c r="BF83">
        <f t="shared" si="58"/>
        <v>0.6540712060363354</v>
      </c>
      <c r="BG83">
        <f t="shared" si="58"/>
        <v>0.65200466378243949</v>
      </c>
      <c r="BH83">
        <f t="shared" si="57"/>
        <v>0.6467813591612469</v>
      </c>
      <c r="BI83">
        <f t="shared" si="57"/>
        <v>0.63366978513060923</v>
      </c>
      <c r="BJ83">
        <f t="shared" si="57"/>
        <v>0.60129584913212808</v>
      </c>
      <c r="BK83">
        <f t="shared" si="57"/>
        <v>0.52422288500554803</v>
      </c>
      <c r="BL83">
        <f t="shared" si="55"/>
        <v>0.35265097842874893</v>
      </c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s="26" customFormat="1" ht="12.95" customHeight="1">
      <c r="A84" s="136" t="s">
        <v>109</v>
      </c>
      <c r="B84" s="22" t="s">
        <v>97</v>
      </c>
      <c r="C84" s="23">
        <v>53303.303899999999</v>
      </c>
      <c r="D84" s="23">
        <v>5.9999999999999995E-4</v>
      </c>
      <c r="E84" s="26">
        <f t="shared" si="39"/>
        <v>38659.644036741949</v>
      </c>
      <c r="F84" s="26">
        <f t="shared" si="40"/>
        <v>38659.5</v>
      </c>
      <c r="G84" s="25">
        <f t="shared" si="41"/>
        <v>5.6049509999866132E-2</v>
      </c>
      <c r="J84" s="26">
        <f>G84</f>
        <v>5.6049509999866132E-2</v>
      </c>
      <c r="P84" s="28">
        <f t="shared" si="45"/>
        <v>6.2026785327428051E-2</v>
      </c>
      <c r="Q84" s="29">
        <f t="shared" si="42"/>
        <v>38284.803899999999</v>
      </c>
      <c r="R84" s="26">
        <f t="shared" si="46"/>
        <v>3.5727820341480447E-5</v>
      </c>
      <c r="S84" s="26">
        <v>1</v>
      </c>
      <c r="T84" s="26">
        <f t="shared" si="47"/>
        <v>3.5727820341480447E-5</v>
      </c>
      <c r="Z84">
        <f t="shared" si="17"/>
        <v>38659.5</v>
      </c>
      <c r="AA84" s="26">
        <f t="shared" si="18"/>
        <v>5.6211717089114523E-2</v>
      </c>
      <c r="AB84" s="26">
        <f t="shared" si="19"/>
        <v>6.186457823817966E-2</v>
      </c>
      <c r="AC84" s="26">
        <f t="shared" si="20"/>
        <v>-5.9772753275619192E-3</v>
      </c>
      <c r="AD84" s="26">
        <f t="shared" si="31"/>
        <v>-1.6220708924839095E-4</v>
      </c>
      <c r="AE84" s="26">
        <f t="shared" si="21"/>
        <v>2.6311139802435466E-8</v>
      </c>
      <c r="AF84">
        <f t="shared" si="32"/>
        <v>-5.9772753275619192E-3</v>
      </c>
      <c r="AG84" s="187"/>
      <c r="AH84">
        <f t="shared" si="22"/>
        <v>-5.8150682383135283E-3</v>
      </c>
      <c r="AI84">
        <f t="shared" si="23"/>
        <v>0.55995369614723578</v>
      </c>
      <c r="AJ84">
        <f t="shared" si="24"/>
        <v>-0.95062282907617213</v>
      </c>
      <c r="AK84">
        <f t="shared" si="25"/>
        <v>-0.23048350947630983</v>
      </c>
      <c r="AL84">
        <f t="shared" si="26"/>
        <v>-2.6591095585155209</v>
      </c>
      <c r="AM84">
        <f t="shared" si="27"/>
        <v>-4.0644953719131873</v>
      </c>
      <c r="AN84" s="26">
        <f t="shared" si="56"/>
        <v>3.9441556559210409</v>
      </c>
      <c r="AO84" s="26">
        <f t="shared" si="56"/>
        <v>3.9448242077767177</v>
      </c>
      <c r="AP84" s="26">
        <f t="shared" si="56"/>
        <v>3.9428879675890816</v>
      </c>
      <c r="AQ84" s="26">
        <f t="shared" si="56"/>
        <v>3.9485063642237082</v>
      </c>
      <c r="AR84" s="26">
        <f t="shared" si="56"/>
        <v>3.9322922287828681</v>
      </c>
      <c r="AS84" s="26">
        <f t="shared" si="56"/>
        <v>3.9798603237647798</v>
      </c>
      <c r="AT84" s="26">
        <f t="shared" si="56"/>
        <v>3.8461907287140056</v>
      </c>
      <c r="AU84" s="26">
        <f t="shared" si="29"/>
        <v>4.3016208905655526</v>
      </c>
      <c r="AV84"/>
      <c r="AW84">
        <v>22000</v>
      </c>
      <c r="AX84">
        <f t="shared" si="48"/>
        <v>2.2614027104826587E-2</v>
      </c>
      <c r="AY84">
        <f t="shared" si="49"/>
        <v>1.6985652727542717E-2</v>
      </c>
      <c r="AZ84">
        <f t="shared" si="50"/>
        <v>5.6283743772838702E-3</v>
      </c>
      <c r="BA84">
        <f t="shared" si="51"/>
        <v>1.0342351105524095</v>
      </c>
      <c r="BB84">
        <f t="shared" si="52"/>
        <v>0.7624008896693798</v>
      </c>
      <c r="BC84">
        <f t="shared" si="53"/>
        <v>1.5018238604002125</v>
      </c>
      <c r="BD84">
        <f t="shared" si="54"/>
        <v>0.933301277600178</v>
      </c>
      <c r="BE84">
        <f t="shared" si="58"/>
        <v>0.99208459512655001</v>
      </c>
      <c r="BF84">
        <f t="shared" si="58"/>
        <v>0.99190329063653282</v>
      </c>
      <c r="BG84">
        <f t="shared" si="58"/>
        <v>0.99123651168091165</v>
      </c>
      <c r="BH84">
        <f t="shared" si="57"/>
        <v>0.98879013401354188</v>
      </c>
      <c r="BI84">
        <f t="shared" si="57"/>
        <v>0.97989124691696716</v>
      </c>
      <c r="BJ84">
        <f t="shared" si="57"/>
        <v>0.94846673377527646</v>
      </c>
      <c r="BK84">
        <f t="shared" si="57"/>
        <v>0.84694827021579433</v>
      </c>
      <c r="BL84">
        <f t="shared" si="55"/>
        <v>0.57626828991190548</v>
      </c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s="26" customFormat="1" ht="12.95" customHeight="1">
      <c r="A85" s="136" t="s">
        <v>109</v>
      </c>
      <c r="B85" s="42"/>
      <c r="C85" s="23">
        <v>53303.500099999997</v>
      </c>
      <c r="D85" s="23">
        <v>5.0000000000000001E-4</v>
      </c>
      <c r="E85" s="26">
        <f t="shared" ref="E85:E116" si="59">+(C85-C$7)/C$8</f>
        <v>38660.148233991305</v>
      </c>
      <c r="F85" s="26">
        <f t="shared" ref="F85:F99" si="60">ROUND(2*E85,0)/2</f>
        <v>38660</v>
      </c>
      <c r="G85" s="25">
        <f t="shared" ref="G85:G116" si="61">+C85-(C$7+F85*C$8)</f>
        <v>5.7682799997564871E-2</v>
      </c>
      <c r="J85" s="26">
        <f>G85</f>
        <v>5.7682799997564871E-2</v>
      </c>
      <c r="P85" s="28">
        <f t="shared" si="45"/>
        <v>6.202857483392981E-2</v>
      </c>
      <c r="Q85" s="29">
        <f t="shared" ref="Q85:Q116" si="62">+C85-15018.5</f>
        <v>38285.000099999997</v>
      </c>
      <c r="R85" s="26">
        <f t="shared" si="46"/>
        <v>1.8885758928382716E-5</v>
      </c>
      <c r="S85" s="26">
        <v>1</v>
      </c>
      <c r="T85" s="26">
        <f t="shared" si="47"/>
        <v>1.8885758928382716E-5</v>
      </c>
      <c r="Z85">
        <f t="shared" ref="Z85:Z116" si="63">F85</f>
        <v>38660</v>
      </c>
      <c r="AA85" s="26">
        <f t="shared" ref="AA85:AA116" si="64">AB$3+AB$4*Z85+AB$5*Z85^2+AH85</f>
        <v>5.6213543092440713E-2</v>
      </c>
      <c r="AB85" s="26">
        <f t="shared" ref="AB85:AB116" si="65">IF(S85&lt;&gt;0,G85-AH85, -9999)</f>
        <v>6.3497831739053961E-2</v>
      </c>
      <c r="AC85" s="26">
        <f t="shared" ref="AC85:AC116" si="66">+G85-P85</f>
        <v>-4.3457748363649393E-3</v>
      </c>
      <c r="AD85" s="26">
        <f t="shared" si="31"/>
        <v>1.4692569051241583E-3</v>
      </c>
      <c r="AE85" s="26">
        <f t="shared" ref="AE85:AE116" si="67">+(G85-AA85)^2*S85</f>
        <v>2.15871585325502E-6</v>
      </c>
      <c r="AF85">
        <f t="shared" si="32"/>
        <v>-4.3457748363649393E-3</v>
      </c>
      <c r="AG85" s="187"/>
      <c r="AH85">
        <f t="shared" ref="AH85:AH116" si="68">$AB$6*($AB$11/AI85*AJ85+$AB$12)</f>
        <v>-5.8150317414890967E-3</v>
      </c>
      <c r="AI85">
        <f t="shared" ref="AI85:AI116" si="69">1+$AB$7*COS(AL85)</f>
        <v>0.55996607246895436</v>
      </c>
      <c r="AJ85">
        <f t="shared" ref="AJ85:AJ116" si="70">SIN(AL85+RADIANS($AB$9))</f>
        <v>-0.95063949170456807</v>
      </c>
      <c r="AK85">
        <f t="shared" ref="AK85:AK116" si="71">$AB$7*SIN(AL85)</f>
        <v>-0.2305071371923178</v>
      </c>
      <c r="AL85">
        <f t="shared" ref="AL85:AL116" si="72">2*ATAN(AM85)</f>
        <v>-2.6590558640564028</v>
      </c>
      <c r="AM85">
        <f t="shared" ref="AM85:AM116" si="73">SQRT((1+$AB$7)/(1-$AB$7))*TAN(AN85/2)</f>
        <v>-4.064025056479994</v>
      </c>
      <c r="AN85" s="26">
        <f t="shared" ref="AN85:AT99" si="74">$AU85+$AB$7*SIN(AO85)</f>
        <v>3.944238877943302</v>
      </c>
      <c r="AO85" s="26">
        <f t="shared" si="74"/>
        <v>3.9449070861132367</v>
      </c>
      <c r="AP85" s="26">
        <f t="shared" si="74"/>
        <v>3.9429716745547436</v>
      </c>
      <c r="AQ85" s="26">
        <f t="shared" si="74"/>
        <v>3.9485881492282227</v>
      </c>
      <c r="AR85" s="26">
        <f t="shared" si="74"/>
        <v>3.9323781640867579</v>
      </c>
      <c r="AS85" s="26">
        <f t="shared" si="74"/>
        <v>3.9799382109787667</v>
      </c>
      <c r="AT85" s="26">
        <f t="shared" si="74"/>
        <v>3.8462803618301975</v>
      </c>
      <c r="AU85" s="26">
        <f t="shared" ref="AU85:AU116" si="75">RADIANS($AB$9)+$AB$18*(F85-AB$15)</f>
        <v>4.3017326992212936</v>
      </c>
      <c r="AV85"/>
      <c r="AW85">
        <v>23000</v>
      </c>
      <c r="AX85">
        <f t="shared" si="48"/>
        <v>2.3844888286432601E-2</v>
      </c>
      <c r="AY85">
        <f t="shared" si="49"/>
        <v>1.8866470997004448E-2</v>
      </c>
      <c r="AZ85">
        <f t="shared" si="50"/>
        <v>4.9784172894281522E-3</v>
      </c>
      <c r="BA85">
        <f t="shared" si="51"/>
        <v>0.88074055381593441</v>
      </c>
      <c r="BB85">
        <f t="shared" si="52"/>
        <v>0.52745021779479828</v>
      </c>
      <c r="BC85">
        <f t="shared" si="53"/>
        <v>1.8132425571956008</v>
      </c>
      <c r="BD85">
        <f t="shared" si="54"/>
        <v>1.2774385150647976</v>
      </c>
      <c r="BE85">
        <f t="shared" si="58"/>
        <v>1.275074220950922</v>
      </c>
      <c r="BF85">
        <f t="shared" si="58"/>
        <v>1.2750662053615271</v>
      </c>
      <c r="BG85">
        <f t="shared" si="58"/>
        <v>1.2750108437238392</v>
      </c>
      <c r="BH85">
        <f t="shared" si="57"/>
        <v>1.2746287492493686</v>
      </c>
      <c r="BI85">
        <f t="shared" si="57"/>
        <v>1.2720045450350346</v>
      </c>
      <c r="BJ85">
        <f t="shared" si="57"/>
        <v>1.2545519958868441</v>
      </c>
      <c r="BK85">
        <f t="shared" si="57"/>
        <v>1.156194692015418</v>
      </c>
      <c r="BL85">
        <f t="shared" si="55"/>
        <v>0.79988560139506204</v>
      </c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s="26" customFormat="1" ht="12.95" customHeight="1">
      <c r="A86" s="136" t="s">
        <v>109</v>
      </c>
      <c r="B86" s="42"/>
      <c r="C86" s="23">
        <v>53335.404900000001</v>
      </c>
      <c r="D86" s="23">
        <v>5.0000000000000001E-4</v>
      </c>
      <c r="E86" s="26">
        <f t="shared" si="59"/>
        <v>38742.137593836072</v>
      </c>
      <c r="F86" s="26">
        <f t="shared" si="60"/>
        <v>38742</v>
      </c>
      <c r="G86" s="25">
        <f t="shared" si="61"/>
        <v>5.3542360001301859E-2</v>
      </c>
      <c r="J86" s="26">
        <f>G86</f>
        <v>5.3542360001301859E-2</v>
      </c>
      <c r="P86" s="28">
        <f t="shared" si="45"/>
        <v>6.2322409360153964E-2</v>
      </c>
      <c r="Q86" s="29">
        <f t="shared" si="62"/>
        <v>38316.904900000001</v>
      </c>
      <c r="R86" s="26">
        <f t="shared" si="46"/>
        <v>7.708926674387927E-5</v>
      </c>
      <c r="S86" s="26">
        <v>1</v>
      </c>
      <c r="T86" s="26">
        <f t="shared" si="47"/>
        <v>7.708926674387927E-5</v>
      </c>
      <c r="Z86">
        <f t="shared" si="63"/>
        <v>38742</v>
      </c>
      <c r="AA86" s="26">
        <f t="shared" si="64"/>
        <v>5.6513920554694022E-2</v>
      </c>
      <c r="AB86" s="26">
        <f t="shared" si="65"/>
        <v>5.9350848806761801E-2</v>
      </c>
      <c r="AC86" s="26">
        <f t="shared" si="66"/>
        <v>-8.7800493588521059E-3</v>
      </c>
      <c r="AD86" s="26">
        <f t="shared" ref="AD86:AD117" si="76">IF(S86&lt;&gt;0,G86-AA86, -9999)</f>
        <v>-2.9715605533921635E-3</v>
      </c>
      <c r="AE86" s="26">
        <f t="shared" si="67"/>
        <v>8.8301721224763417E-6</v>
      </c>
      <c r="AF86">
        <f t="shared" ref="AF86:AF117" si="77">IF(S86&lt;&gt;0,G86-P86, -9999)</f>
        <v>-8.7800493588521059E-3</v>
      </c>
      <c r="AG86" s="187"/>
      <c r="AH86">
        <f t="shared" si="68"/>
        <v>-5.8084888054599423E-3</v>
      </c>
      <c r="AI86">
        <f t="shared" si="69"/>
        <v>0.56202044834694864</v>
      </c>
      <c r="AJ86">
        <f t="shared" si="70"/>
        <v>-0.95334473184092694</v>
      </c>
      <c r="AK86">
        <f t="shared" si="71"/>
        <v>-0.2343870943733628</v>
      </c>
      <c r="AL86">
        <f t="shared" si="72"/>
        <v>-2.6502178860122019</v>
      </c>
      <c r="AM86">
        <f t="shared" si="73"/>
        <v>-3.9879858055669719</v>
      </c>
      <c r="AN86" s="26">
        <f t="shared" si="74"/>
        <v>3.9579118737285466</v>
      </c>
      <c r="AO86" s="26">
        <f t="shared" si="74"/>
        <v>3.9585249659548345</v>
      </c>
      <c r="AP86" s="26">
        <f t="shared" si="74"/>
        <v>3.9567235228312678</v>
      </c>
      <c r="AQ86" s="26">
        <f t="shared" si="74"/>
        <v>3.9620265714267937</v>
      </c>
      <c r="AR86" s="26">
        <f t="shared" si="74"/>
        <v>3.9464999158096647</v>
      </c>
      <c r="AS86" s="26">
        <f t="shared" si="74"/>
        <v>3.992718033604838</v>
      </c>
      <c r="AT86" s="26">
        <f t="shared" si="74"/>
        <v>3.8610574301239913</v>
      </c>
      <c r="AU86" s="26">
        <f t="shared" si="75"/>
        <v>4.3200693187629131</v>
      </c>
      <c r="AV86"/>
      <c r="AW86">
        <v>24000</v>
      </c>
      <c r="AX86">
        <f t="shared" si="48"/>
        <v>2.494746555464495E-2</v>
      </c>
      <c r="AY86">
        <f t="shared" si="49"/>
        <v>2.0852377200008598E-2</v>
      </c>
      <c r="AZ86">
        <f t="shared" si="50"/>
        <v>4.0950883546363517E-3</v>
      </c>
      <c r="BA86">
        <f t="shared" si="51"/>
        <v>0.77288196314624091</v>
      </c>
      <c r="BB86">
        <f t="shared" si="52"/>
        <v>0.31759538890336941</v>
      </c>
      <c r="BC86">
        <f t="shared" si="53"/>
        <v>2.0456466085191471</v>
      </c>
      <c r="BD86">
        <f t="shared" si="54"/>
        <v>1.6384853820756664</v>
      </c>
      <c r="BE86">
        <f t="shared" si="58"/>
        <v>1.51960502602257</v>
      </c>
      <c r="BF86">
        <f t="shared" si="58"/>
        <v>1.5196050247186679</v>
      </c>
      <c r="BG86">
        <f t="shared" si="58"/>
        <v>1.5196049734209678</v>
      </c>
      <c r="BH86">
        <f t="shared" si="57"/>
        <v>1.519602955323869</v>
      </c>
      <c r="BI86">
        <f t="shared" si="57"/>
        <v>1.5195236245673869</v>
      </c>
      <c r="BJ86">
        <f t="shared" si="57"/>
        <v>1.5164968260982667</v>
      </c>
      <c r="BK86">
        <f t="shared" si="57"/>
        <v>1.4476981053001445</v>
      </c>
      <c r="BL86">
        <f t="shared" si="55"/>
        <v>1.0235029128782187</v>
      </c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s="26" customFormat="1" ht="12.95" customHeight="1">
      <c r="A87" s="21" t="s">
        <v>228</v>
      </c>
      <c r="B87" s="22" t="s">
        <v>101</v>
      </c>
      <c r="C87" s="23">
        <v>53359.532899999998</v>
      </c>
      <c r="D87" s="23">
        <v>2.9999999999999997E-4</v>
      </c>
      <c r="E87" s="26">
        <f t="shared" si="59"/>
        <v>38804.142034369601</v>
      </c>
      <c r="F87" s="26">
        <f t="shared" si="60"/>
        <v>38804</v>
      </c>
      <c r="G87" s="25">
        <f t="shared" si="61"/>
        <v>5.5270320001000073E-2</v>
      </c>
      <c r="J87" s="27">
        <f>G87</f>
        <v>5.5270320001000073E-2</v>
      </c>
      <c r="O87" s="26">
        <f>G87</f>
        <v>5.5270320001000073E-2</v>
      </c>
      <c r="P87" s="28">
        <f t="shared" si="45"/>
        <v>6.2545046041297805E-2</v>
      </c>
      <c r="Q87" s="29">
        <f t="shared" si="62"/>
        <v>38341.032899999998</v>
      </c>
      <c r="R87" s="26">
        <f t="shared" si="46"/>
        <v>5.2921638961385928E-5</v>
      </c>
      <c r="S87" s="26">
        <v>1</v>
      </c>
      <c r="T87" s="26">
        <f t="shared" si="47"/>
        <v>5.2921638961385928E-5</v>
      </c>
      <c r="Z87">
        <f t="shared" si="63"/>
        <v>38804</v>
      </c>
      <c r="AA87" s="26">
        <f t="shared" si="64"/>
        <v>5.6742244349761974E-2</v>
      </c>
      <c r="AB87" s="26">
        <f t="shared" si="65"/>
        <v>6.1073121692535905E-2</v>
      </c>
      <c r="AC87" s="26">
        <f t="shared" si="66"/>
        <v>-7.2747260402977326E-3</v>
      </c>
      <c r="AD87" s="26">
        <f t="shared" si="76"/>
        <v>-1.4719243487619008E-3</v>
      </c>
      <c r="AE87" s="26">
        <f t="shared" si="67"/>
        <v>2.1665612884781458E-6</v>
      </c>
      <c r="AF87">
        <f t="shared" si="77"/>
        <v>-7.2747260402977326E-3</v>
      </c>
      <c r="AG87" s="187"/>
      <c r="AH87">
        <f t="shared" si="68"/>
        <v>-5.8028016915358336E-3</v>
      </c>
      <c r="AI87">
        <f t="shared" si="69"/>
        <v>0.56360669212274317</v>
      </c>
      <c r="AJ87">
        <f t="shared" si="70"/>
        <v>-0.95535344997067007</v>
      </c>
      <c r="AK87">
        <f t="shared" si="71"/>
        <v>-0.2373273657101965</v>
      </c>
      <c r="AL87">
        <f t="shared" si="72"/>
        <v>-2.6434924708255143</v>
      </c>
      <c r="AM87">
        <f t="shared" si="73"/>
        <v>-3.9318944901311532</v>
      </c>
      <c r="AN87" s="26">
        <f t="shared" si="74"/>
        <v>3.9682829017291383</v>
      </c>
      <c r="AO87" s="26">
        <f t="shared" si="74"/>
        <v>3.9688560025316844</v>
      </c>
      <c r="AP87" s="26">
        <f t="shared" si="74"/>
        <v>3.9671531810467737</v>
      </c>
      <c r="AQ87" s="26">
        <f t="shared" si="74"/>
        <v>3.972221949362023</v>
      </c>
      <c r="AR87" s="26">
        <f t="shared" si="74"/>
        <v>3.9572147270867433</v>
      </c>
      <c r="AS87" s="26">
        <f t="shared" si="74"/>
        <v>4.0023903359757202</v>
      </c>
      <c r="AT87" s="26">
        <f t="shared" si="74"/>
        <v>3.87233273096555</v>
      </c>
      <c r="AU87" s="26">
        <f t="shared" si="75"/>
        <v>4.3339335920748692</v>
      </c>
      <c r="AV87"/>
      <c r="AW87">
        <v>25000</v>
      </c>
      <c r="AX87">
        <f t="shared" si="48"/>
        <v>2.604645909101342E-2</v>
      </c>
      <c r="AY87">
        <f t="shared" si="49"/>
        <v>2.2943371336555166E-2</v>
      </c>
      <c r="AZ87">
        <f t="shared" si="50"/>
        <v>3.1030877544582533E-3</v>
      </c>
      <c r="BA87">
        <f t="shared" si="51"/>
        <v>0.69602659825065638</v>
      </c>
      <c r="BB87">
        <f t="shared" si="52"/>
        <v>0.13910335185663122</v>
      </c>
      <c r="BC87">
        <f t="shared" si="53"/>
        <v>2.2292832051113995</v>
      </c>
      <c r="BD87">
        <f t="shared" si="54"/>
        <v>2.0380351211764682</v>
      </c>
      <c r="BE87">
        <f t="shared" si="58"/>
        <v>1.737025675111705</v>
      </c>
      <c r="BF87">
        <f t="shared" si="58"/>
        <v>1.7370257479861051</v>
      </c>
      <c r="BG87">
        <f t="shared" si="58"/>
        <v>1.7370248613818562</v>
      </c>
      <c r="BH87">
        <f t="shared" si="57"/>
        <v>1.7370356476648907</v>
      </c>
      <c r="BI87">
        <f t="shared" si="57"/>
        <v>1.7369043763669905</v>
      </c>
      <c r="BJ87">
        <f t="shared" si="57"/>
        <v>1.7384950552397544</v>
      </c>
      <c r="BK87">
        <f t="shared" si="57"/>
        <v>1.7180780078206175</v>
      </c>
      <c r="BL87">
        <f t="shared" si="55"/>
        <v>1.2471202243613753</v>
      </c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s="26" customFormat="1" ht="12.95" customHeight="1">
      <c r="A88" s="21" t="s">
        <v>111</v>
      </c>
      <c r="B88" s="42" t="s">
        <v>97</v>
      </c>
      <c r="C88" s="41">
        <v>53590.486599999997</v>
      </c>
      <c r="D88" s="41">
        <v>2.9999999999999997E-4</v>
      </c>
      <c r="E88" s="26">
        <f t="shared" si="59"/>
        <v>39397.649782945904</v>
      </c>
      <c r="F88" s="26">
        <f t="shared" si="60"/>
        <v>39397.5</v>
      </c>
      <c r="G88" s="25">
        <f t="shared" si="61"/>
        <v>5.8285549996071495E-2</v>
      </c>
      <c r="K88" s="26">
        <f>G88</f>
        <v>5.8285549996071495E-2</v>
      </c>
      <c r="O88" s="26">
        <f t="shared" ref="O88:O135" si="78">G88</f>
        <v>5.8285549996071495E-2</v>
      </c>
      <c r="P88" s="28">
        <f t="shared" si="45"/>
        <v>6.4696695291543024E-2</v>
      </c>
      <c r="Q88" s="29">
        <f t="shared" si="62"/>
        <v>38571.986599999997</v>
      </c>
      <c r="R88" s="26">
        <f t="shared" si="46"/>
        <v>4.1102783999646725E-5</v>
      </c>
      <c r="S88" s="26">
        <v>1</v>
      </c>
      <c r="T88" s="26">
        <f t="shared" si="47"/>
        <v>4.1102783999646725E-5</v>
      </c>
      <c r="Z88">
        <f t="shared" si="63"/>
        <v>39397.5</v>
      </c>
      <c r="AA88" s="26">
        <f t="shared" si="64"/>
        <v>5.8981583988257889E-2</v>
      </c>
      <c r="AB88" s="26">
        <f t="shared" si="65"/>
        <v>6.4000661299356623E-2</v>
      </c>
      <c r="AC88" s="26">
        <f t="shared" si="66"/>
        <v>-6.4111452954715292E-3</v>
      </c>
      <c r="AD88" s="26">
        <f t="shared" si="76"/>
        <v>-6.9603399218639422E-4</v>
      </c>
      <c r="AE88" s="26">
        <f t="shared" si="67"/>
        <v>4.8446331827892954E-7</v>
      </c>
      <c r="AF88">
        <f t="shared" si="77"/>
        <v>-6.4111452954715292E-3</v>
      </c>
      <c r="AG88" s="187"/>
      <c r="AH88">
        <f t="shared" si="68"/>
        <v>-5.7151113032851324E-3</v>
      </c>
      <c r="AI88">
        <f t="shared" si="69"/>
        <v>0.58032084729759625</v>
      </c>
      <c r="AJ88">
        <f t="shared" si="70"/>
        <v>-0.97285746731608402</v>
      </c>
      <c r="AK88">
        <f t="shared" si="71"/>
        <v>-0.26576833231592528</v>
      </c>
      <c r="AL88">
        <f t="shared" si="72"/>
        <v>-2.577071668832088</v>
      </c>
      <c r="AM88">
        <f t="shared" si="73"/>
        <v>-3.4482362832040678</v>
      </c>
      <c r="AN88" s="26">
        <f t="shared" si="74"/>
        <v>4.0691040841068578</v>
      </c>
      <c r="AO88" s="26">
        <f t="shared" si="74"/>
        <v>4.0693714985439513</v>
      </c>
      <c r="AP88" s="26">
        <f t="shared" si="74"/>
        <v>4.0684742484498999</v>
      </c>
      <c r="AQ88" s="26">
        <f t="shared" si="74"/>
        <v>4.0714890319876327</v>
      </c>
      <c r="AR88" s="26">
        <f t="shared" si="74"/>
        <v>4.061406791430608</v>
      </c>
      <c r="AS88" s="26">
        <f t="shared" si="74"/>
        <v>4.0956783653198636</v>
      </c>
      <c r="AT88" s="26">
        <f t="shared" si="74"/>
        <v>3.9848210971241125</v>
      </c>
      <c r="AU88" s="26">
        <f t="shared" si="75"/>
        <v>4.4666504664401216</v>
      </c>
      <c r="AV88"/>
      <c r="AW88">
        <v>26000</v>
      </c>
      <c r="AX88">
        <f t="shared" si="48"/>
        <v>2.7211246138898543E-2</v>
      </c>
      <c r="AY88">
        <f t="shared" si="49"/>
        <v>2.5139453406644155E-2</v>
      </c>
      <c r="AZ88">
        <f t="shared" si="50"/>
        <v>2.0717927322543885E-3</v>
      </c>
      <c r="BA88">
        <f t="shared" si="51"/>
        <v>0.64001214275495577</v>
      </c>
      <c r="BB88">
        <f t="shared" si="52"/>
        <v>-1.2529704213277242E-2</v>
      </c>
      <c r="BC88">
        <f t="shared" si="53"/>
        <v>2.3813691431351263</v>
      </c>
      <c r="BD88">
        <f t="shared" si="54"/>
        <v>2.5028638341442062</v>
      </c>
      <c r="BE88">
        <f t="shared" si="58"/>
        <v>1.9349221320470331</v>
      </c>
      <c r="BF88">
        <f t="shared" si="58"/>
        <v>1.9349157948711573</v>
      </c>
      <c r="BG88">
        <f t="shared" si="58"/>
        <v>1.93495161527932</v>
      </c>
      <c r="BH88">
        <f t="shared" si="57"/>
        <v>1.9347490988385001</v>
      </c>
      <c r="BI88">
        <f t="shared" si="57"/>
        <v>1.9358926462270465</v>
      </c>
      <c r="BJ88">
        <f t="shared" si="57"/>
        <v>1.9293896868916036</v>
      </c>
      <c r="BK88">
        <f t="shared" si="57"/>
        <v>1.9650057779592707</v>
      </c>
      <c r="BL88">
        <f t="shared" si="55"/>
        <v>1.4707375358445318</v>
      </c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s="26" customFormat="1" ht="12.95" customHeight="1">
      <c r="A89" s="21" t="s">
        <v>112</v>
      </c>
      <c r="B89" s="42"/>
      <c r="C89" s="23">
        <v>53614.420400000003</v>
      </c>
      <c r="D89" s="23">
        <v>2.5999999999999999E-3</v>
      </c>
      <c r="E89" s="26">
        <f t="shared" si="59"/>
        <v>39459.15516585546</v>
      </c>
      <c r="F89" s="26">
        <f t="shared" si="60"/>
        <v>39459</v>
      </c>
      <c r="G89" s="25">
        <f t="shared" si="61"/>
        <v>6.0380220005754381E-2</v>
      </c>
      <c r="J89" s="26">
        <f t="shared" ref="J89:J95" si="79">G89</f>
        <v>6.0380220005754381E-2</v>
      </c>
      <c r="O89" s="26">
        <f t="shared" si="78"/>
        <v>6.0380220005754381E-2</v>
      </c>
      <c r="P89" s="28">
        <f t="shared" si="45"/>
        <v>6.492177133599078E-2</v>
      </c>
      <c r="Q89" s="29">
        <f t="shared" si="62"/>
        <v>38595.920400000003</v>
      </c>
      <c r="R89" s="26">
        <f t="shared" si="46"/>
        <v>2.0625688485172E-5</v>
      </c>
      <c r="S89" s="26">
        <v>0.5</v>
      </c>
      <c r="T89" s="26">
        <f t="shared" si="47"/>
        <v>1.0312844242586E-5</v>
      </c>
      <c r="Y89" s="83"/>
      <c r="Z89">
        <f t="shared" si="63"/>
        <v>39459</v>
      </c>
      <c r="AA89" s="26">
        <f t="shared" si="64"/>
        <v>5.9219295565612576E-2</v>
      </c>
      <c r="AB89" s="26">
        <f t="shared" si="65"/>
        <v>6.6082695776132586E-2</v>
      </c>
      <c r="AC89" s="26">
        <f t="shared" si="66"/>
        <v>-4.5415513302363986E-3</v>
      </c>
      <c r="AD89" s="26">
        <f t="shared" si="76"/>
        <v>1.1609244401418056E-3</v>
      </c>
      <c r="AE89" s="26">
        <f t="shared" si="67"/>
        <v>6.7387277785928237E-7</v>
      </c>
      <c r="AF89">
        <f t="shared" si="77"/>
        <v>-4.5415513302363986E-3</v>
      </c>
      <c r="AG89" s="187"/>
      <c r="AH89">
        <f t="shared" si="68"/>
        <v>-5.7024757703782042E-3</v>
      </c>
      <c r="AI89">
        <f t="shared" si="69"/>
        <v>0.58222159300062204</v>
      </c>
      <c r="AJ89">
        <f t="shared" si="70"/>
        <v>-0.97447860614275383</v>
      </c>
      <c r="AK89">
        <f t="shared" si="71"/>
        <v>-0.26874634940787134</v>
      </c>
      <c r="AL89">
        <f t="shared" si="72"/>
        <v>-2.5699596557995164</v>
      </c>
      <c r="AM89">
        <f t="shared" si="73"/>
        <v>-3.4029532409663257</v>
      </c>
      <c r="AN89" s="26">
        <f t="shared" si="74"/>
        <v>4.0797230233652915</v>
      </c>
      <c r="AO89" s="26">
        <f t="shared" si="74"/>
        <v>4.0799667577135299</v>
      </c>
      <c r="AP89" s="26">
        <f t="shared" si="74"/>
        <v>4.0791371562294225</v>
      </c>
      <c r="AQ89" s="26">
        <f t="shared" si="74"/>
        <v>4.0819647340581158</v>
      </c>
      <c r="AR89" s="26">
        <f t="shared" si="74"/>
        <v>4.0723715880519205</v>
      </c>
      <c r="AS89" s="26">
        <f t="shared" si="74"/>
        <v>4.1054488522578065</v>
      </c>
      <c r="AT89" s="26">
        <f t="shared" si="74"/>
        <v>3.996957241630763</v>
      </c>
      <c r="AU89" s="26">
        <f t="shared" si="75"/>
        <v>4.4804029310963358</v>
      </c>
      <c r="AV89"/>
      <c r="AW89">
        <v>27000</v>
      </c>
      <c r="AX89">
        <f t="shared" si="48"/>
        <v>2.8482640355373574E-2</v>
      </c>
      <c r="AY89">
        <f t="shared" si="49"/>
        <v>2.7440623410275554E-2</v>
      </c>
      <c r="AZ89">
        <f t="shared" si="50"/>
        <v>1.0420169450980213E-3</v>
      </c>
      <c r="BA89">
        <f t="shared" si="51"/>
        <v>0.59844163088574609</v>
      </c>
      <c r="BB89">
        <f t="shared" si="52"/>
        <v>-0.14283894020448099</v>
      </c>
      <c r="BC89">
        <f t="shared" si="53"/>
        <v>2.512168288695241</v>
      </c>
      <c r="BD89">
        <f t="shared" si="54"/>
        <v>3.0719031501723562</v>
      </c>
      <c r="BE89">
        <f t="shared" si="58"/>
        <v>2.1184769688418443</v>
      </c>
      <c r="BF89">
        <f t="shared" si="58"/>
        <v>2.1183723488166342</v>
      </c>
      <c r="BG89">
        <f t="shared" si="58"/>
        <v>2.1187767480266104</v>
      </c>
      <c r="BH89">
        <f t="shared" si="57"/>
        <v>2.1172120912712056</v>
      </c>
      <c r="BI89">
        <f t="shared" si="57"/>
        <v>2.1232437998343694</v>
      </c>
      <c r="BJ89">
        <f t="shared" si="57"/>
        <v>2.0996520419199478</v>
      </c>
      <c r="BK89">
        <f t="shared" si="57"/>
        <v>2.1873206323476797</v>
      </c>
      <c r="BL89">
        <f t="shared" si="55"/>
        <v>1.6943548473276884</v>
      </c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s="26" customFormat="1" ht="12.95" customHeight="1">
      <c r="A90" s="21" t="s">
        <v>112</v>
      </c>
      <c r="B90" s="22" t="s">
        <v>97</v>
      </c>
      <c r="C90" s="23">
        <v>53657.417999999998</v>
      </c>
      <c r="D90" s="23">
        <v>1.9E-3</v>
      </c>
      <c r="E90" s="26">
        <f t="shared" si="59"/>
        <v>39569.650943884488</v>
      </c>
      <c r="F90" s="26">
        <f t="shared" si="60"/>
        <v>39569.5</v>
      </c>
      <c r="G90" s="25">
        <f t="shared" si="61"/>
        <v>5.8737309998832643E-2</v>
      </c>
      <c r="J90" s="26">
        <f t="shared" si="79"/>
        <v>5.8737309998832643E-2</v>
      </c>
      <c r="O90" s="26">
        <f t="shared" si="78"/>
        <v>5.8737309998832643E-2</v>
      </c>
      <c r="P90" s="28">
        <f t="shared" si="45"/>
        <v>6.5327174912013092E-2</v>
      </c>
      <c r="Q90" s="29">
        <f t="shared" si="62"/>
        <v>38638.917999999998</v>
      </c>
      <c r="R90" s="26">
        <f t="shared" si="46"/>
        <v>4.3426319573966764E-5</v>
      </c>
      <c r="S90" s="26">
        <v>0.5</v>
      </c>
      <c r="T90" s="26">
        <f t="shared" si="47"/>
        <v>2.1713159786983382E-5</v>
      </c>
      <c r="Z90">
        <f t="shared" si="63"/>
        <v>39569.5</v>
      </c>
      <c r="AA90" s="26">
        <f t="shared" si="64"/>
        <v>5.9649132582657062E-2</v>
      </c>
      <c r="AB90" s="26">
        <f t="shared" si="65"/>
        <v>6.4415352328188666E-2</v>
      </c>
      <c r="AC90" s="26">
        <f t="shared" si="66"/>
        <v>-6.5898649131804488E-3</v>
      </c>
      <c r="AD90" s="26">
        <f t="shared" si="76"/>
        <v>-9.11822583824419E-4</v>
      </c>
      <c r="AE90" s="26">
        <f t="shared" si="67"/>
        <v>4.157102121861198E-7</v>
      </c>
      <c r="AF90">
        <f t="shared" si="77"/>
        <v>-6.5898649131804488E-3</v>
      </c>
      <c r="AG90" s="187"/>
      <c r="AH90">
        <f t="shared" si="68"/>
        <v>-5.6780423293560272E-3</v>
      </c>
      <c r="AI90">
        <f t="shared" si="69"/>
        <v>0.58572211681463437</v>
      </c>
      <c r="AJ90">
        <f t="shared" si="70"/>
        <v>-0.9772924936820423</v>
      </c>
      <c r="AK90">
        <f t="shared" si="71"/>
        <v>-0.27411171660191419</v>
      </c>
      <c r="AL90">
        <f t="shared" si="72"/>
        <v>-2.5570631897943694</v>
      </c>
      <c r="AM90">
        <f t="shared" si="73"/>
        <v>-3.3235745928527352</v>
      </c>
      <c r="AN90" s="26">
        <f t="shared" si="74"/>
        <v>4.0988898448483004</v>
      </c>
      <c r="AO90" s="26">
        <f t="shared" si="74"/>
        <v>4.0990946298128179</v>
      </c>
      <c r="AP90" s="26">
        <f t="shared" si="74"/>
        <v>4.0983787454369542</v>
      </c>
      <c r="AQ90" s="26">
        <f t="shared" si="74"/>
        <v>4.1008845092041257</v>
      </c>
      <c r="AR90" s="26">
        <f t="shared" si="74"/>
        <v>4.0921523466723464</v>
      </c>
      <c r="AS90" s="26">
        <f t="shared" si="74"/>
        <v>4.1230700847555077</v>
      </c>
      <c r="AT90" s="26">
        <f t="shared" si="74"/>
        <v>4.018992754837365</v>
      </c>
      <c r="AU90" s="26">
        <f t="shared" si="75"/>
        <v>4.5051126440152256</v>
      </c>
      <c r="AV90"/>
      <c r="AW90">
        <v>28000</v>
      </c>
      <c r="AX90">
        <f t="shared" si="48"/>
        <v>2.9886130079035782E-2</v>
      </c>
      <c r="AY90">
        <f t="shared" si="49"/>
        <v>2.984688134744938E-2</v>
      </c>
      <c r="AZ90">
        <f t="shared" si="50"/>
        <v>3.9248731586400497E-5</v>
      </c>
      <c r="BA90">
        <f t="shared" si="51"/>
        <v>0.56729214244961634</v>
      </c>
      <c r="BB90">
        <f t="shared" si="52"/>
        <v>-0.25644209567264253</v>
      </c>
      <c r="BC90">
        <f t="shared" si="53"/>
        <v>2.6281785079971498</v>
      </c>
      <c r="BD90">
        <f t="shared" si="54"/>
        <v>3.8095433186765848</v>
      </c>
      <c r="BE90">
        <f t="shared" si="58"/>
        <v>2.2913970081666859</v>
      </c>
      <c r="BF90">
        <f t="shared" si="58"/>
        <v>2.290908644128522</v>
      </c>
      <c r="BG90">
        <f t="shared" si="58"/>
        <v>2.2923981440136196</v>
      </c>
      <c r="BH90">
        <f t="shared" si="57"/>
        <v>2.2878472637101042</v>
      </c>
      <c r="BI90">
        <f t="shared" si="57"/>
        <v>2.3016785753889586</v>
      </c>
      <c r="BJ90">
        <f t="shared" si="57"/>
        <v>2.2589354212847175</v>
      </c>
      <c r="BK90">
        <f t="shared" si="57"/>
        <v>2.3850874290204294</v>
      </c>
      <c r="BL90">
        <f t="shared" si="55"/>
        <v>1.9179721588108449</v>
      </c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s="26" customFormat="1" ht="12.95" customHeight="1">
      <c r="A91" s="21" t="s">
        <v>112</v>
      </c>
      <c r="B91" s="42"/>
      <c r="C91" s="23">
        <v>53657.613899999997</v>
      </c>
      <c r="D91" s="23">
        <v>2.0999999999999999E-3</v>
      </c>
      <c r="E91" s="26">
        <f t="shared" si="59"/>
        <v>39570.154370190045</v>
      </c>
      <c r="F91" s="26">
        <f t="shared" si="60"/>
        <v>39570</v>
      </c>
      <c r="G91" s="25">
        <f t="shared" si="61"/>
        <v>6.0070599996834062E-2</v>
      </c>
      <c r="J91" s="26">
        <f t="shared" si="79"/>
        <v>6.0070599996834062E-2</v>
      </c>
      <c r="O91" s="26">
        <f t="shared" si="78"/>
        <v>6.0070599996834062E-2</v>
      </c>
      <c r="P91" s="28">
        <f t="shared" si="45"/>
        <v>6.5329012233524608E-2</v>
      </c>
      <c r="Q91" s="29">
        <f t="shared" si="62"/>
        <v>38639.113899999997</v>
      </c>
      <c r="R91" s="26">
        <f t="shared" si="46"/>
        <v>2.7650899250976872E-5</v>
      </c>
      <c r="S91" s="26">
        <v>0.5</v>
      </c>
      <c r="T91" s="26">
        <f t="shared" si="47"/>
        <v>1.3825449625488436E-5</v>
      </c>
      <c r="Z91">
        <f t="shared" si="63"/>
        <v>39570</v>
      </c>
      <c r="AA91" s="26">
        <f t="shared" si="64"/>
        <v>5.9651085554977966E-2</v>
      </c>
      <c r="AB91" s="26">
        <f t="shared" si="65"/>
        <v>6.5748526675380697E-2</v>
      </c>
      <c r="AC91" s="26">
        <f t="shared" si="66"/>
        <v>-5.2584122366905461E-3</v>
      </c>
      <c r="AD91" s="26">
        <f t="shared" si="76"/>
        <v>4.1951444185609615E-4</v>
      </c>
      <c r="AE91" s="26">
        <f t="shared" si="67"/>
        <v>8.7996183462915938E-8</v>
      </c>
      <c r="AF91">
        <f t="shared" si="77"/>
        <v>-5.2584122366905461E-3</v>
      </c>
      <c r="AG91" s="187"/>
      <c r="AH91">
        <f t="shared" si="68"/>
        <v>-5.6779266785466414E-3</v>
      </c>
      <c r="AI91">
        <f t="shared" si="69"/>
        <v>0.58573820965386747</v>
      </c>
      <c r="AJ91">
        <f t="shared" si="70"/>
        <v>-0.97730493158569565</v>
      </c>
      <c r="AK91">
        <f t="shared" si="71"/>
        <v>-0.27413603691272054</v>
      </c>
      <c r="AL91">
        <f t="shared" si="72"/>
        <v>-2.5570044833459606</v>
      </c>
      <c r="AM91">
        <f t="shared" si="73"/>
        <v>-3.3232210340597712</v>
      </c>
      <c r="AN91" s="26">
        <f t="shared" si="74"/>
        <v>4.0989768317627435</v>
      </c>
      <c r="AO91" s="26">
        <f t="shared" si="74"/>
        <v>4.0991814507803035</v>
      </c>
      <c r="AP91" s="26">
        <f t="shared" si="74"/>
        <v>4.0984660580873493</v>
      </c>
      <c r="AQ91" s="26">
        <f t="shared" si="74"/>
        <v>4.1009704093683599</v>
      </c>
      <c r="AR91" s="26">
        <f t="shared" si="74"/>
        <v>4.0922420859790876</v>
      </c>
      <c r="AS91" s="26">
        <f t="shared" si="74"/>
        <v>4.123150024090477</v>
      </c>
      <c r="AT91" s="26">
        <f t="shared" si="74"/>
        <v>4.0190931363994382</v>
      </c>
      <c r="AU91" s="26">
        <f t="shared" si="75"/>
        <v>4.5052244526709666</v>
      </c>
      <c r="AV91"/>
      <c r="AW91">
        <v>29000</v>
      </c>
      <c r="AX91">
        <f t="shared" si="48"/>
        <v>3.1439009410445841E-2</v>
      </c>
      <c r="AY91">
        <f t="shared" si="49"/>
        <v>3.2358227218165614E-2</v>
      </c>
      <c r="AZ91">
        <f t="shared" si="50"/>
        <v>-9.1921780771977144E-4</v>
      </c>
      <c r="BA91">
        <f t="shared" si="51"/>
        <v>0.54399484270805809</v>
      </c>
      <c r="BB91">
        <f t="shared" si="52"/>
        <v>-0.35685019308416688</v>
      </c>
      <c r="BC91">
        <f t="shared" si="53"/>
        <v>2.7337330229845898</v>
      </c>
      <c r="BD91">
        <f t="shared" si="54"/>
        <v>4.8354820290204401</v>
      </c>
      <c r="BE91">
        <f t="shared" si="58"/>
        <v>2.4564156420721042</v>
      </c>
      <c r="BF91">
        <f t="shared" si="58"/>
        <v>2.4551776030802959</v>
      </c>
      <c r="BG91">
        <f t="shared" si="58"/>
        <v>2.4583953313156846</v>
      </c>
      <c r="BH91">
        <f t="shared" si="57"/>
        <v>2.4500145700914957</v>
      </c>
      <c r="BI91">
        <f t="shared" si="57"/>
        <v>2.4717248139044647</v>
      </c>
      <c r="BJ91">
        <f t="shared" si="57"/>
        <v>2.4146520848155859</v>
      </c>
      <c r="BK91">
        <f t="shared" si="57"/>
        <v>2.5595934377005491</v>
      </c>
      <c r="BL91">
        <f t="shared" si="55"/>
        <v>2.1415894702940017</v>
      </c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s="26" customFormat="1" ht="12.95" customHeight="1">
      <c r="A92" s="21" t="s">
        <v>113</v>
      </c>
      <c r="B92" s="42" t="s">
        <v>101</v>
      </c>
      <c r="C92" s="23">
        <v>54018.3439</v>
      </c>
      <c r="D92" s="23">
        <v>6.9999999999999999E-4</v>
      </c>
      <c r="E92" s="26">
        <f t="shared" si="59"/>
        <v>40497.162901094438</v>
      </c>
      <c r="F92" s="26">
        <f t="shared" si="60"/>
        <v>40497</v>
      </c>
      <c r="G92" s="25">
        <f t="shared" si="61"/>
        <v>6.3390260002051946E-2</v>
      </c>
      <c r="J92" s="26">
        <f t="shared" si="79"/>
        <v>6.3390260002051946E-2</v>
      </c>
      <c r="O92" s="26">
        <f t="shared" si="78"/>
        <v>6.3390260002051946E-2</v>
      </c>
      <c r="P92" s="28">
        <f t="shared" si="45"/>
        <v>6.8780583224439695E-2</v>
      </c>
      <c r="Q92" s="29">
        <f t="shared" si="62"/>
        <v>38999.8439</v>
      </c>
      <c r="R92" s="26">
        <f t="shared" si="46"/>
        <v>2.9055584441812653E-5</v>
      </c>
      <c r="S92" s="26">
        <v>1</v>
      </c>
      <c r="T92" s="26">
        <f t="shared" si="47"/>
        <v>2.9055584441812653E-5</v>
      </c>
      <c r="Z92">
        <f t="shared" si="63"/>
        <v>40497</v>
      </c>
      <c r="AA92" s="26">
        <f t="shared" si="64"/>
        <v>6.3399839289178375E-2</v>
      </c>
      <c r="AB92" s="26">
        <f t="shared" si="65"/>
        <v>6.8771003937313266E-2</v>
      </c>
      <c r="AC92" s="26">
        <f t="shared" si="66"/>
        <v>-5.3903232223877495E-3</v>
      </c>
      <c r="AD92" s="26">
        <f t="shared" si="76"/>
        <v>-9.5792871264294144E-6</v>
      </c>
      <c r="AE92" s="26">
        <f t="shared" si="67"/>
        <v>9.1762741850576305E-11</v>
      </c>
      <c r="AF92">
        <f t="shared" si="77"/>
        <v>-5.3903232223877495E-3</v>
      </c>
      <c r="AG92" s="187"/>
      <c r="AH92">
        <f t="shared" si="68"/>
        <v>-5.3807439352613262E-3</v>
      </c>
      <c r="AI92">
        <f t="shared" si="69"/>
        <v>0.61993200256929692</v>
      </c>
      <c r="AJ92">
        <f t="shared" si="70"/>
        <v>-0.99515765835288694</v>
      </c>
      <c r="AK92">
        <f t="shared" si="71"/>
        <v>-0.3198620249482747</v>
      </c>
      <c r="AL92">
        <f t="shared" si="72"/>
        <v>-2.4420004127224928</v>
      </c>
      <c r="AM92">
        <f t="shared" si="73"/>
        <v>-2.7412471089323627</v>
      </c>
      <c r="AN92" s="26">
        <f t="shared" si="74"/>
        <v>4.2647113306219504</v>
      </c>
      <c r="AO92" s="26">
        <f t="shared" si="74"/>
        <v>4.2647397816303956</v>
      </c>
      <c r="AP92" s="26">
        <f t="shared" si="74"/>
        <v>4.2646074808238605</v>
      </c>
      <c r="AQ92" s="26">
        <f t="shared" si="74"/>
        <v>4.2652230060972025</v>
      </c>
      <c r="AR92" s="26">
        <f t="shared" si="74"/>
        <v>4.262365963453413</v>
      </c>
      <c r="AS92" s="26">
        <f t="shared" si="74"/>
        <v>4.2757745602416151</v>
      </c>
      <c r="AT92" s="26">
        <f t="shared" si="74"/>
        <v>4.2157648508151579</v>
      </c>
      <c r="AU92" s="26">
        <f t="shared" si="75"/>
        <v>4.7125177004158534</v>
      </c>
      <c r="AV92"/>
      <c r="AW92">
        <v>30000</v>
      </c>
      <c r="AX92">
        <f t="shared" si="48"/>
        <v>3.315459352191915E-2</v>
      </c>
      <c r="AY92">
        <f t="shared" si="49"/>
        <v>3.4974661022424275E-2</v>
      </c>
      <c r="AZ92">
        <f t="shared" si="50"/>
        <v>-1.8200675005051259E-3</v>
      </c>
      <c r="BA92">
        <f t="shared" si="51"/>
        <v>0.52689032183999363</v>
      </c>
      <c r="BB92">
        <f t="shared" si="52"/>
        <v>-0.44662200896162368</v>
      </c>
      <c r="BC92">
        <f t="shared" si="53"/>
        <v>2.8318254154780833</v>
      </c>
      <c r="BD92">
        <f t="shared" si="54"/>
        <v>6.4047500745543129</v>
      </c>
      <c r="BE92">
        <f t="shared" si="58"/>
        <v>2.6155367044642288</v>
      </c>
      <c r="BF92">
        <f t="shared" si="58"/>
        <v>2.6134469989599847</v>
      </c>
      <c r="BG92">
        <f t="shared" si="58"/>
        <v>2.6183104680499372</v>
      </c>
      <c r="BH92">
        <f t="shared" si="57"/>
        <v>2.6069700735180579</v>
      </c>
      <c r="BI92">
        <f t="shared" si="57"/>
        <v>2.6332990680345065</v>
      </c>
      <c r="BJ92">
        <f t="shared" si="57"/>
        <v>2.5715244432219508</v>
      </c>
      <c r="BK92">
        <f t="shared" si="57"/>
        <v>2.7132842380455617</v>
      </c>
      <c r="BL92">
        <f t="shared" si="55"/>
        <v>2.3652067817771583</v>
      </c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s="26" customFormat="1" ht="12.95" customHeight="1">
      <c r="A93" s="21" t="s">
        <v>113</v>
      </c>
      <c r="B93" s="22" t="s">
        <v>97</v>
      </c>
      <c r="C93" s="23">
        <v>54018.538699999997</v>
      </c>
      <c r="D93" s="23">
        <v>3.2000000000000002E-3</v>
      </c>
      <c r="E93" s="26">
        <f t="shared" si="59"/>
        <v>40497.663500606031</v>
      </c>
      <c r="F93" s="26">
        <f t="shared" si="60"/>
        <v>40497.5</v>
      </c>
      <c r="G93" s="25">
        <f t="shared" si="61"/>
        <v>6.3623549998737872E-2</v>
      </c>
      <c r="J93" s="26">
        <f t="shared" si="79"/>
        <v>6.3623549998737872E-2</v>
      </c>
      <c r="O93" s="26">
        <f t="shared" si="78"/>
        <v>6.3623549998737872E-2</v>
      </c>
      <c r="P93" s="28">
        <f t="shared" si="45"/>
        <v>6.8782469280480402E-2</v>
      </c>
      <c r="Q93" s="29">
        <f t="shared" si="62"/>
        <v>39000.038699999997</v>
      </c>
      <c r="R93" s="26">
        <f t="shared" si="46"/>
        <v>2.6614448155534861E-5</v>
      </c>
      <c r="S93" s="26">
        <v>0.5</v>
      </c>
      <c r="T93" s="26">
        <f t="shared" si="47"/>
        <v>1.3307224077767431E-5</v>
      </c>
      <c r="Z93">
        <f t="shared" si="63"/>
        <v>40497.5</v>
      </c>
      <c r="AA93" s="26">
        <f t="shared" si="64"/>
        <v>6.3401932278266501E-2</v>
      </c>
      <c r="AB93" s="26">
        <f t="shared" si="65"/>
        <v>6.9004087000951772E-2</v>
      </c>
      <c r="AC93" s="26">
        <f t="shared" si="66"/>
        <v>-5.15891928174253E-3</v>
      </c>
      <c r="AD93" s="26">
        <f t="shared" si="76"/>
        <v>2.2161772047137041E-4</v>
      </c>
      <c r="AE93" s="26">
        <f t="shared" si="67"/>
        <v>2.4557207013463234E-8</v>
      </c>
      <c r="AF93">
        <f t="shared" si="77"/>
        <v>-5.15891928174253E-3</v>
      </c>
      <c r="AG93" s="187"/>
      <c r="AH93">
        <f t="shared" si="68"/>
        <v>-5.3805370022139039E-3</v>
      </c>
      <c r="AI93">
        <f t="shared" si="69"/>
        <v>0.61995303060039952</v>
      </c>
      <c r="AJ93">
        <f t="shared" si="70"/>
        <v>-0.99516411773147329</v>
      </c>
      <c r="AK93">
        <f t="shared" si="71"/>
        <v>-0.31988700930981029</v>
      </c>
      <c r="AL93">
        <f t="shared" si="72"/>
        <v>-2.4419346743470709</v>
      </c>
      <c r="AM93">
        <f t="shared" si="73"/>
        <v>-2.7409672715606486</v>
      </c>
      <c r="AN93" s="26">
        <f t="shared" si="74"/>
        <v>4.2648033614338283</v>
      </c>
      <c r="AO93" s="26">
        <f t="shared" si="74"/>
        <v>4.264831772601223</v>
      </c>
      <c r="AP93" s="26">
        <f t="shared" si="74"/>
        <v>4.2646996317262333</v>
      </c>
      <c r="AQ93" s="26">
        <f t="shared" si="74"/>
        <v>4.2653145305873945</v>
      </c>
      <c r="AR93" s="26">
        <f t="shared" si="74"/>
        <v>4.2624598456927529</v>
      </c>
      <c r="AS93" s="26">
        <f t="shared" si="74"/>
        <v>4.2758599059963496</v>
      </c>
      <c r="AT93" s="26">
        <f t="shared" si="74"/>
        <v>4.2158766697251702</v>
      </c>
      <c r="AU93" s="26">
        <f t="shared" si="75"/>
        <v>4.7126295090715944</v>
      </c>
      <c r="AV93"/>
      <c r="AW93">
        <v>31000</v>
      </c>
      <c r="AX93">
        <f t="shared" si="48"/>
        <v>3.5044148164447064E-2</v>
      </c>
      <c r="AY93">
        <f t="shared" si="49"/>
        <v>3.769618276022535E-2</v>
      </c>
      <c r="AZ93">
        <f t="shared" si="50"/>
        <v>-2.6520345957782888E-3</v>
      </c>
      <c r="BA93">
        <f t="shared" si="51"/>
        <v>0.51489499376817971</v>
      </c>
      <c r="BB93">
        <f t="shared" si="52"/>
        <v>-0.52760048006571203</v>
      </c>
      <c r="BC93">
        <f t="shared" si="53"/>
        <v>2.9246125399187468</v>
      </c>
      <c r="BD93">
        <f t="shared" si="54"/>
        <v>9.1812428060001121</v>
      </c>
      <c r="BE93">
        <f t="shared" si="58"/>
        <v>2.7702442043702526</v>
      </c>
      <c r="BF93">
        <f t="shared" si="58"/>
        <v>2.767732112968587</v>
      </c>
      <c r="BG93">
        <f t="shared" si="58"/>
        <v>2.7731586248982016</v>
      </c>
      <c r="BH93">
        <f t="shared" si="57"/>
        <v>2.7614219842409842</v>
      </c>
      <c r="BI93">
        <f t="shared" si="57"/>
        <v>2.7867399617868407</v>
      </c>
      <c r="BJ93">
        <f t="shared" si="57"/>
        <v>2.7317999671647097</v>
      </c>
      <c r="BK93">
        <f t="shared" si="57"/>
        <v>2.8496419379084585</v>
      </c>
      <c r="BL93">
        <f t="shared" si="55"/>
        <v>2.5888240932603148</v>
      </c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s="26" customFormat="1" ht="12.95" customHeight="1">
      <c r="A94" s="23" t="s">
        <v>114</v>
      </c>
      <c r="B94" s="22" t="s">
        <v>101</v>
      </c>
      <c r="C94" s="23">
        <v>54307.474300000002</v>
      </c>
      <c r="D94" s="23">
        <v>2.0000000000000001E-4</v>
      </c>
      <c r="E94" s="26">
        <f t="shared" si="59"/>
        <v>41240.173871470623</v>
      </c>
      <c r="F94" s="26">
        <f t="shared" si="60"/>
        <v>41240</v>
      </c>
      <c r="G94" s="25">
        <f t="shared" si="61"/>
        <v>6.7659200001799036E-2</v>
      </c>
      <c r="J94" s="26">
        <f t="shared" si="79"/>
        <v>6.7659200001799036E-2</v>
      </c>
      <c r="O94" s="26">
        <f t="shared" si="78"/>
        <v>6.7659200001799036E-2</v>
      </c>
      <c r="P94" s="28">
        <f t="shared" ref="P94:P135" si="80">D$11+D$12*F94+D$13*F94^2</f>
        <v>7.1612249825154267E-2</v>
      </c>
      <c r="Q94" s="29">
        <f t="shared" si="62"/>
        <v>39288.974300000002</v>
      </c>
      <c r="R94" s="26">
        <f t="shared" ref="R94:R135" si="81">+(P94-G94)^2</f>
        <v>1.5626602905928824E-5</v>
      </c>
      <c r="S94" s="26">
        <v>1</v>
      </c>
      <c r="T94" s="26">
        <f t="shared" ref="T94:T135" si="82">S94*R94</f>
        <v>1.5626602905928824E-5</v>
      </c>
      <c r="Z94">
        <f t="shared" si="63"/>
        <v>41240</v>
      </c>
      <c r="AA94" s="26">
        <f t="shared" si="64"/>
        <v>6.6599250874559549E-2</v>
      </c>
      <c r="AB94" s="26">
        <f t="shared" si="65"/>
        <v>7.2672198952393754E-2</v>
      </c>
      <c r="AC94" s="26">
        <f t="shared" si="66"/>
        <v>-3.9530498233552314E-3</v>
      </c>
      <c r="AD94" s="26">
        <f t="shared" si="76"/>
        <v>1.0599491272394873E-3</v>
      </c>
      <c r="AE94" s="26">
        <f t="shared" si="67"/>
        <v>1.1234921523357508E-6</v>
      </c>
      <c r="AF94">
        <f t="shared" si="77"/>
        <v>-3.9530498233552314E-3</v>
      </c>
      <c r="AG94" s="187"/>
      <c r="AH94">
        <f t="shared" si="68"/>
        <v>-5.0129989505947169E-3</v>
      </c>
      <c r="AI94">
        <f t="shared" si="69"/>
        <v>0.65486189119112981</v>
      </c>
      <c r="AJ94">
        <f t="shared" si="70"/>
        <v>-0.99998929116925739</v>
      </c>
      <c r="AK94">
        <f t="shared" si="71"/>
        <v>-0.35727172225468956</v>
      </c>
      <c r="AL94">
        <f t="shared" si="72"/>
        <v>-2.3389219432627439</v>
      </c>
      <c r="AM94">
        <f t="shared" si="73"/>
        <v>-2.3564444373370099</v>
      </c>
      <c r="AN94" s="26">
        <f t="shared" si="74"/>
        <v>4.4051709739996658</v>
      </c>
      <c r="AO94" s="26">
        <f t="shared" si="74"/>
        <v>4.4051724498687248</v>
      </c>
      <c r="AP94" s="26">
        <f t="shared" si="74"/>
        <v>4.4051626253932659</v>
      </c>
      <c r="AQ94" s="26">
        <f t="shared" si="74"/>
        <v>4.4052280300933955</v>
      </c>
      <c r="AR94" s="26">
        <f t="shared" si="74"/>
        <v>4.404792863519436</v>
      </c>
      <c r="AS94" s="26">
        <f t="shared" si="74"/>
        <v>4.4076995389353852</v>
      </c>
      <c r="AT94" s="26">
        <f t="shared" si="74"/>
        <v>4.3887637726277413</v>
      </c>
      <c r="AU94" s="26">
        <f t="shared" si="75"/>
        <v>4.8786653628478387</v>
      </c>
      <c r="AV94"/>
      <c r="AW94">
        <v>32000</v>
      </c>
      <c r="AX94">
        <f t="shared" si="48"/>
        <v>3.7117199999887739E-2</v>
      </c>
      <c r="AY94">
        <f t="shared" si="49"/>
        <v>4.0522792431568838E-2</v>
      </c>
      <c r="AZ94">
        <f t="shared" si="50"/>
        <v>-3.4055924316811017E-3</v>
      </c>
      <c r="BA94">
        <f t="shared" si="51"/>
        <v>0.50729880860002563</v>
      </c>
      <c r="BB94">
        <f t="shared" si="52"/>
        <v>-0.60115515039607137</v>
      </c>
      <c r="BC94">
        <f t="shared" si="53"/>
        <v>3.0137849410497637</v>
      </c>
      <c r="BD94">
        <f t="shared" si="54"/>
        <v>15.627200818091804</v>
      </c>
      <c r="BE94">
        <f t="shared" si="58"/>
        <v>2.9217665026111734</v>
      </c>
      <c r="BF94">
        <f t="shared" si="58"/>
        <v>2.9196967306563852</v>
      </c>
      <c r="BG94">
        <f t="shared" si="58"/>
        <v>2.9239660152247637</v>
      </c>
      <c r="BH94">
        <f t="shared" si="57"/>
        <v>2.9151553188309496</v>
      </c>
      <c r="BI94">
        <f t="shared" si="57"/>
        <v>2.9333195238962002</v>
      </c>
      <c r="BJ94">
        <f t="shared" si="57"/>
        <v>2.8957883440338072</v>
      </c>
      <c r="BK94">
        <f t="shared" si="57"/>
        <v>2.9730117759394501</v>
      </c>
      <c r="BL94">
        <f t="shared" si="55"/>
        <v>2.8124414047434714</v>
      </c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s="26" customFormat="1" ht="12.95" customHeight="1">
      <c r="A95" s="27" t="s">
        <v>556</v>
      </c>
      <c r="B95" s="13" t="s">
        <v>101</v>
      </c>
      <c r="C95" s="102">
        <v>54357.477500000001</v>
      </c>
      <c r="D95" s="102" t="s">
        <v>217</v>
      </c>
      <c r="E95" s="26">
        <f t="shared" si="59"/>
        <v>41368.672729265971</v>
      </c>
      <c r="F95" s="26">
        <f t="shared" si="60"/>
        <v>41368.5</v>
      </c>
      <c r="G95" s="25">
        <f t="shared" si="61"/>
        <v>6.7214729999250267E-2</v>
      </c>
      <c r="J95" s="27">
        <f t="shared" si="79"/>
        <v>6.7214729999250267E-2</v>
      </c>
      <c r="O95" s="26">
        <f t="shared" si="78"/>
        <v>6.7214729999250267E-2</v>
      </c>
      <c r="P95" s="28">
        <f t="shared" si="80"/>
        <v>7.2107863793779592E-2</v>
      </c>
      <c r="Q95" s="29">
        <f t="shared" si="62"/>
        <v>39338.977500000001</v>
      </c>
      <c r="R95" s="26">
        <f t="shared" si="81"/>
        <v>2.3942758331164951E-5</v>
      </c>
      <c r="S95" s="26">
        <v>1</v>
      </c>
      <c r="T95" s="26">
        <f t="shared" si="82"/>
        <v>2.3942758331164951E-5</v>
      </c>
      <c r="Z95">
        <f t="shared" si="63"/>
        <v>41368.5</v>
      </c>
      <c r="AA95" s="26">
        <f t="shared" si="64"/>
        <v>6.7171257581525118E-2</v>
      </c>
      <c r="AB95" s="26">
        <f t="shared" si="65"/>
        <v>7.2151336211504741E-2</v>
      </c>
      <c r="AC95" s="26">
        <f t="shared" si="66"/>
        <v>-4.8931337945293252E-3</v>
      </c>
      <c r="AD95" s="26">
        <f t="shared" si="76"/>
        <v>4.3472417725148871E-5</v>
      </c>
      <c r="AE95" s="26">
        <f t="shared" si="67"/>
        <v>1.8898511028698378E-9</v>
      </c>
      <c r="AF95">
        <f t="shared" si="77"/>
        <v>-4.8931337945293252E-3</v>
      </c>
      <c r="AG95" s="187"/>
      <c r="AH95">
        <f t="shared" si="68"/>
        <v>-4.9366062122544723E-3</v>
      </c>
      <c r="AI95">
        <f t="shared" si="69"/>
        <v>0.66172909036699812</v>
      </c>
      <c r="AJ95">
        <f t="shared" si="70"/>
        <v>-0.99971975864321549</v>
      </c>
      <c r="AK95">
        <f t="shared" si="71"/>
        <v>-0.36378041367156777</v>
      </c>
      <c r="AL95">
        <f t="shared" si="72"/>
        <v>-2.3198748002954721</v>
      </c>
      <c r="AM95">
        <f t="shared" si="73"/>
        <v>-2.2954060525723987</v>
      </c>
      <c r="AN95" s="26">
        <f t="shared" si="74"/>
        <v>4.4302832122761036</v>
      </c>
      <c r="AO95" s="26">
        <f t="shared" si="74"/>
        <v>4.430283809626828</v>
      </c>
      <c r="AP95" s="26">
        <f t="shared" si="74"/>
        <v>4.4302794899571936</v>
      </c>
      <c r="AQ95" s="26">
        <f t="shared" si="74"/>
        <v>4.4303107285772132</v>
      </c>
      <c r="AR95" s="26">
        <f t="shared" si="74"/>
        <v>4.4300848955913361</v>
      </c>
      <c r="AS95" s="26">
        <f t="shared" si="74"/>
        <v>4.431721489658381</v>
      </c>
      <c r="AT95" s="26">
        <f t="shared" si="74"/>
        <v>4.4200630366422198</v>
      </c>
      <c r="AU95" s="26">
        <f t="shared" si="75"/>
        <v>4.9074001873734243</v>
      </c>
      <c r="AV95"/>
      <c r="AW95">
        <v>33000</v>
      </c>
      <c r="AX95">
        <f t="shared" si="48"/>
        <v>3.938158350019999E-2</v>
      </c>
      <c r="AY95">
        <f t="shared" si="49"/>
        <v>4.3454490036454761E-2</v>
      </c>
      <c r="AZ95">
        <f t="shared" si="50"/>
        <v>-4.0729065362547718E-3</v>
      </c>
      <c r="BA95">
        <f t="shared" si="51"/>
        <v>0.50365969685966006</v>
      </c>
      <c r="BB95">
        <f t="shared" si="52"/>
        <v>-0.66835529103150004</v>
      </c>
      <c r="BC95">
        <f t="shared" si="53"/>
        <v>3.1008345965843107</v>
      </c>
      <c r="BD95">
        <f t="shared" si="54"/>
        <v>49.063259374619705</v>
      </c>
      <c r="BE95">
        <f t="shared" si="58"/>
        <v>3.0713211542291106</v>
      </c>
      <c r="BF95">
        <f t="shared" si="58"/>
        <v>3.0705470226797735</v>
      </c>
      <c r="BG95">
        <f t="shared" si="58"/>
        <v>3.072109261415874</v>
      </c>
      <c r="BH95">
        <f t="shared" si="57"/>
        <v>3.0689564019010622</v>
      </c>
      <c r="BI95">
        <f t="shared" si="57"/>
        <v>3.075318690216573</v>
      </c>
      <c r="BJ95">
        <f t="shared" si="57"/>
        <v>3.0624769318244676</v>
      </c>
      <c r="BK95">
        <f t="shared" si="57"/>
        <v>3.088385743142644</v>
      </c>
      <c r="BL95">
        <f t="shared" si="55"/>
        <v>3.0360587162266279</v>
      </c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s="26" customFormat="1" ht="12.95" customHeight="1">
      <c r="A96" s="43" t="s">
        <v>115</v>
      </c>
      <c r="B96" s="42" t="s">
        <v>101</v>
      </c>
      <c r="C96" s="41">
        <v>54440.558400000002</v>
      </c>
      <c r="D96" s="41">
        <v>1E-4</v>
      </c>
      <c r="E96" s="26">
        <f t="shared" si="59"/>
        <v>41582.175080207715</v>
      </c>
      <c r="F96" s="26">
        <f t="shared" si="60"/>
        <v>41582</v>
      </c>
      <c r="G96" s="25">
        <f t="shared" si="61"/>
        <v>6.8129560000670608E-2</v>
      </c>
      <c r="K96" s="26">
        <f>G96</f>
        <v>6.8129560000670608E-2</v>
      </c>
      <c r="O96" s="26">
        <f t="shared" si="78"/>
        <v>6.8129560000670608E-2</v>
      </c>
      <c r="P96" s="28">
        <f t="shared" si="80"/>
        <v>7.2935152398947656E-2</v>
      </c>
      <c r="Q96" s="29">
        <f t="shared" si="62"/>
        <v>39422.058400000002</v>
      </c>
      <c r="R96" s="26">
        <f t="shared" si="81"/>
        <v>2.3093718298378145E-5</v>
      </c>
      <c r="S96" s="26">
        <v>1</v>
      </c>
      <c r="T96" s="26">
        <f t="shared" si="82"/>
        <v>2.3093718298378145E-5</v>
      </c>
      <c r="Z96">
        <f t="shared" si="63"/>
        <v>41582</v>
      </c>
      <c r="AA96" s="26">
        <f t="shared" si="64"/>
        <v>6.8134300771762843E-2</v>
      </c>
      <c r="AB96" s="26">
        <f t="shared" si="65"/>
        <v>7.2930411627855421E-2</v>
      </c>
      <c r="AC96" s="26">
        <f t="shared" si="66"/>
        <v>-4.8055923982770476E-3</v>
      </c>
      <c r="AD96" s="26">
        <f t="shared" si="76"/>
        <v>-4.7407710922348079E-6</v>
      </c>
      <c r="AE96" s="26">
        <f t="shared" si="67"/>
        <v>2.2474910548969214E-11</v>
      </c>
      <c r="AF96">
        <f t="shared" si="77"/>
        <v>-4.8055923982770476E-3</v>
      </c>
      <c r="AG96" s="187"/>
      <c r="AH96">
        <f t="shared" si="68"/>
        <v>-4.8008516271848163E-3</v>
      </c>
      <c r="AI96">
        <f t="shared" si="69"/>
        <v>0.67374995185904796</v>
      </c>
      <c r="AJ96">
        <f t="shared" si="70"/>
        <v>-0.99841937965612904</v>
      </c>
      <c r="AK96">
        <f t="shared" si="71"/>
        <v>-0.37459885712989299</v>
      </c>
      <c r="AL96">
        <f t="shared" si="72"/>
        <v>-2.2873175492152096</v>
      </c>
      <c r="AM96">
        <f t="shared" si="73"/>
        <v>-2.1970245936217037</v>
      </c>
      <c r="AN96" s="26">
        <f t="shared" si="74"/>
        <v>4.4726023857080301</v>
      </c>
      <c r="AO96" s="26">
        <f t="shared" si="74"/>
        <v>4.4726023767160372</v>
      </c>
      <c r="AP96" s="26">
        <f t="shared" si="74"/>
        <v>4.4726024529345638</v>
      </c>
      <c r="AQ96" s="26">
        <f t="shared" si="74"/>
        <v>4.4726018068867752</v>
      </c>
      <c r="AR96" s="26">
        <f t="shared" si="74"/>
        <v>4.4726072830077097</v>
      </c>
      <c r="AS96" s="26">
        <f t="shared" si="74"/>
        <v>4.4725608694286629</v>
      </c>
      <c r="AT96" s="26">
        <f t="shared" si="74"/>
        <v>4.4729545333339882</v>
      </c>
      <c r="AU96" s="26">
        <f t="shared" si="75"/>
        <v>4.9551424833750772</v>
      </c>
      <c r="AV96"/>
      <c r="AW96">
        <v>34000</v>
      </c>
      <c r="AX96">
        <f t="shared" si="48"/>
        <v>4.1844266268347627E-2</v>
      </c>
      <c r="AY96">
        <f t="shared" si="49"/>
        <v>4.6491275574883091E-2</v>
      </c>
      <c r="AZ96">
        <f t="shared" si="50"/>
        <v>-4.6470093065354616E-3</v>
      </c>
      <c r="BA96">
        <f t="shared" si="51"/>
        <v>0.50376378957513746</v>
      </c>
      <c r="BB96">
        <f t="shared" si="52"/>
        <v>-0.7300297017382078</v>
      </c>
      <c r="BC96">
        <f t="shared" si="53"/>
        <v>-3.0959807857674773</v>
      </c>
      <c r="BD96">
        <f t="shared" si="54"/>
        <v>-43.840634971405251</v>
      </c>
      <c r="BE96">
        <f t="shared" si="58"/>
        <v>3.220227253509067</v>
      </c>
      <c r="BF96">
        <f t="shared" si="58"/>
        <v>3.2210896424172146</v>
      </c>
      <c r="BG96">
        <f t="shared" si="58"/>
        <v>3.2193482098758888</v>
      </c>
      <c r="BH96">
        <f t="shared" si="57"/>
        <v>3.2228649547546326</v>
      </c>
      <c r="BI96">
        <f t="shared" si="57"/>
        <v>3.2157640375937109</v>
      </c>
      <c r="BJ96">
        <f t="shared" si="57"/>
        <v>3.2301062503810551</v>
      </c>
      <c r="BK96">
        <f t="shared" si="57"/>
        <v>3.201153998314989</v>
      </c>
      <c r="BL96">
        <f t="shared" si="55"/>
        <v>3.2596760277097845</v>
      </c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s="26" customFormat="1" ht="12.95" customHeight="1">
      <c r="A97" s="95" t="s">
        <v>212</v>
      </c>
      <c r="B97" s="96" t="s">
        <v>97</v>
      </c>
      <c r="C97" s="95">
        <v>54647.38508</v>
      </c>
      <c r="D97" s="95">
        <v>2.9999999999999997E-4</v>
      </c>
      <c r="E97" s="26">
        <f t="shared" si="59"/>
        <v>42113.680906666923</v>
      </c>
      <c r="F97" s="26">
        <f t="shared" si="60"/>
        <v>42113.5</v>
      </c>
      <c r="G97" s="25">
        <f t="shared" si="61"/>
        <v>7.0396830000390764E-2</v>
      </c>
      <c r="J97" s="27"/>
      <c r="K97" s="26">
        <f>G97</f>
        <v>7.0396830000390764E-2</v>
      </c>
      <c r="O97" s="26">
        <f t="shared" si="78"/>
        <v>7.0396830000390764E-2</v>
      </c>
      <c r="P97" s="28">
        <f t="shared" si="80"/>
        <v>7.5015461116849383E-2</v>
      </c>
      <c r="Q97" s="29">
        <f t="shared" si="62"/>
        <v>39628.88508</v>
      </c>
      <c r="R97" s="26">
        <f t="shared" si="81"/>
        <v>2.1331753389919785E-5</v>
      </c>
      <c r="S97" s="26">
        <v>1</v>
      </c>
      <c r="T97" s="26">
        <f t="shared" si="82"/>
        <v>2.1331753389919785E-5</v>
      </c>
      <c r="Y97" s="90"/>
      <c r="Z97">
        <f t="shared" si="63"/>
        <v>42113.5</v>
      </c>
      <c r="AA97" s="26">
        <f t="shared" si="64"/>
        <v>7.0602802192835531E-2</v>
      </c>
      <c r="AB97" s="26">
        <f t="shared" si="65"/>
        <v>7.4809488924404616E-2</v>
      </c>
      <c r="AC97" s="26">
        <f t="shared" si="66"/>
        <v>-4.6186311164586186E-3</v>
      </c>
      <c r="AD97" s="26">
        <f t="shared" si="76"/>
        <v>-2.0597219244476717E-4</v>
      </c>
      <c r="AE97" s="26">
        <f t="shared" si="67"/>
        <v>4.2424544060504203E-8</v>
      </c>
      <c r="AF97">
        <f t="shared" si="77"/>
        <v>-4.6186311164586186E-3</v>
      </c>
      <c r="AG97" s="187"/>
      <c r="AH97">
        <f t="shared" si="68"/>
        <v>-4.4126589240138575E-3</v>
      </c>
      <c r="AI97">
        <f t="shared" si="69"/>
        <v>0.70737202012769929</v>
      </c>
      <c r="AJ97">
        <f t="shared" si="70"/>
        <v>-0.98981688694782555</v>
      </c>
      <c r="AK97">
        <f t="shared" si="71"/>
        <v>-0.40141283371468328</v>
      </c>
      <c r="AL97">
        <f t="shared" si="72"/>
        <v>-2.2007182007914463</v>
      </c>
      <c r="AM97">
        <f t="shared" si="73"/>
        <v>-1.9665062182575457</v>
      </c>
      <c r="AN97" s="26">
        <f t="shared" si="74"/>
        <v>4.5814918556412874</v>
      </c>
      <c r="AO97" s="26">
        <f t="shared" si="74"/>
        <v>4.581491825057709</v>
      </c>
      <c r="AP97" s="26">
        <f t="shared" si="74"/>
        <v>4.5814922967506932</v>
      </c>
      <c r="AQ97" s="26">
        <f t="shared" si="74"/>
        <v>4.5814850219799972</v>
      </c>
      <c r="AR97" s="26">
        <f t="shared" si="74"/>
        <v>4.5815972631968496</v>
      </c>
      <c r="AS97" s="26">
        <f t="shared" si="74"/>
        <v>4.5798760337190183</v>
      </c>
      <c r="AT97" s="26">
        <f t="shared" si="74"/>
        <v>4.6093673233302885</v>
      </c>
      <c r="AU97" s="26">
        <f t="shared" si="75"/>
        <v>5.0739950844283754</v>
      </c>
      <c r="AV97"/>
      <c r="AW97">
        <v>35000</v>
      </c>
      <c r="AX97">
        <f t="shared" si="48"/>
        <v>4.4512860070466433E-2</v>
      </c>
      <c r="AY97">
        <f t="shared" si="49"/>
        <v>4.9633149046853835E-2</v>
      </c>
      <c r="AZ97">
        <f t="shared" si="50"/>
        <v>-5.1202889763874047E-3</v>
      </c>
      <c r="BA97">
        <f t="shared" si="51"/>
        <v>0.50761724753142068</v>
      </c>
      <c r="BB97">
        <f t="shared" si="52"/>
        <v>-0.78673135655177406</v>
      </c>
      <c r="BC97">
        <f t="shared" si="53"/>
        <v>-3.0088503155186945</v>
      </c>
      <c r="BD97">
        <f t="shared" si="54"/>
        <v>-15.044652757254381</v>
      </c>
      <c r="BE97">
        <f t="shared" si="58"/>
        <v>3.3698583810138509</v>
      </c>
      <c r="BF97">
        <f t="shared" si="58"/>
        <v>3.3719782069633677</v>
      </c>
      <c r="BG97">
        <f t="shared" si="58"/>
        <v>3.3675972679355182</v>
      </c>
      <c r="BH97">
        <f t="shared" si="57"/>
        <v>3.3766561063227472</v>
      </c>
      <c r="BI97">
        <f t="shared" si="57"/>
        <v>3.3579451464305934</v>
      </c>
      <c r="BJ97">
        <f t="shared" si="57"/>
        <v>3.3966853677529758</v>
      </c>
      <c r="BK97">
        <f t="shared" si="57"/>
        <v>3.316836456052453</v>
      </c>
      <c r="BL97">
        <f t="shared" si="55"/>
        <v>3.483293339192941</v>
      </c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s="26" customFormat="1" ht="12.95" customHeight="1">
      <c r="A98" s="21" t="s">
        <v>230</v>
      </c>
      <c r="B98" s="22" t="s">
        <v>101</v>
      </c>
      <c r="C98" s="137">
        <v>55051.506300000001</v>
      </c>
      <c r="D98" s="137">
        <v>2.0000000000000001E-4</v>
      </c>
      <c r="E98" s="26">
        <f t="shared" si="59"/>
        <v>43152.196745270558</v>
      </c>
      <c r="F98" s="26">
        <f t="shared" si="60"/>
        <v>43152</v>
      </c>
      <c r="G98" s="25">
        <f t="shared" si="61"/>
        <v>7.6560160006920341E-2</v>
      </c>
      <c r="J98" s="26">
        <f>G98</f>
        <v>7.6560160006920341E-2</v>
      </c>
      <c r="O98" s="26">
        <f t="shared" si="78"/>
        <v>7.6560160006920341E-2</v>
      </c>
      <c r="P98" s="28">
        <f t="shared" si="80"/>
        <v>7.9165854783831507E-2</v>
      </c>
      <c r="Q98" s="29">
        <f t="shared" si="62"/>
        <v>40033.006300000001</v>
      </c>
      <c r="R98" s="26">
        <f t="shared" si="81"/>
        <v>6.789645270422131E-6</v>
      </c>
      <c r="S98" s="26">
        <v>1</v>
      </c>
      <c r="T98" s="26">
        <f t="shared" si="82"/>
        <v>6.789645270422131E-6</v>
      </c>
      <c r="Z98">
        <f t="shared" si="63"/>
        <v>43152</v>
      </c>
      <c r="AA98" s="26">
        <f t="shared" si="64"/>
        <v>7.5740630419832686E-2</v>
      </c>
      <c r="AB98" s="26">
        <f t="shared" si="65"/>
        <v>7.9985384370919163E-2</v>
      </c>
      <c r="AC98" s="26">
        <f t="shared" si="66"/>
        <v>-2.605694776911166E-3</v>
      </c>
      <c r="AD98" s="26">
        <f t="shared" si="76"/>
        <v>8.1952958708765566E-4</v>
      </c>
      <c r="AE98" s="26">
        <f t="shared" si="67"/>
        <v>6.7162874411206334E-7</v>
      </c>
      <c r="AF98">
        <f t="shared" si="77"/>
        <v>-2.605694776911166E-3</v>
      </c>
      <c r="AG98" s="187"/>
      <c r="AH98">
        <f t="shared" si="68"/>
        <v>-3.42522436399882E-3</v>
      </c>
      <c r="AI98">
        <f t="shared" si="69"/>
        <v>0.79235061185868172</v>
      </c>
      <c r="AJ98">
        <f t="shared" si="70"/>
        <v>-0.94225469287938757</v>
      </c>
      <c r="AK98">
        <f t="shared" si="71"/>
        <v>-0.45127057213996541</v>
      </c>
      <c r="AL98">
        <f t="shared" si="72"/>
        <v>-2.0020538060437398</v>
      </c>
      <c r="AM98">
        <f t="shared" si="73"/>
        <v>-1.5609310363779887</v>
      </c>
      <c r="AN98" s="26">
        <f t="shared" si="74"/>
        <v>4.8119276810844633</v>
      </c>
      <c r="AO98" s="26">
        <f t="shared" si="74"/>
        <v>4.8119277145697481</v>
      </c>
      <c r="AP98" s="26">
        <f t="shared" si="74"/>
        <v>4.8119283928941368</v>
      </c>
      <c r="AQ98" s="26">
        <f t="shared" si="74"/>
        <v>4.8119421329824146</v>
      </c>
      <c r="AR98" s="26">
        <f t="shared" si="74"/>
        <v>4.8122200454197825</v>
      </c>
      <c r="AS98" s="26">
        <f t="shared" si="74"/>
        <v>4.8176843903392443</v>
      </c>
      <c r="AT98" s="26">
        <f t="shared" si="74"/>
        <v>4.8945117912691769</v>
      </c>
      <c r="AU98" s="26">
        <f t="shared" si="75"/>
        <v>5.3062216624036331</v>
      </c>
      <c r="AV98"/>
      <c r="AW98">
        <v>36000</v>
      </c>
      <c r="AX98">
        <f t="shared" si="48"/>
        <v>4.7396910290078614E-2</v>
      </c>
      <c r="AY98">
        <f t="shared" si="49"/>
        <v>5.2880110452366999E-2</v>
      </c>
      <c r="AZ98">
        <f t="shared" si="50"/>
        <v>-5.4832001622883873E-3</v>
      </c>
      <c r="BA98">
        <f t="shared" si="51"/>
        <v>0.51544637716587149</v>
      </c>
      <c r="BB98">
        <f t="shared" si="52"/>
        <v>-0.83866675827882609</v>
      </c>
      <c r="BC98">
        <f t="shared" si="53"/>
        <v>-2.9195155173002321</v>
      </c>
      <c r="BD98">
        <f t="shared" si="54"/>
        <v>-8.9688365038206044</v>
      </c>
      <c r="BE98">
        <f t="shared" si="58"/>
        <v>3.5215279167441871</v>
      </c>
      <c r="BF98">
        <f t="shared" si="58"/>
        <v>3.5240367086721132</v>
      </c>
      <c r="BG98">
        <f t="shared" si="58"/>
        <v>3.5185989710363073</v>
      </c>
      <c r="BH98">
        <f t="shared" si="57"/>
        <v>3.5304002171259414</v>
      </c>
      <c r="BI98">
        <f t="shared" si="57"/>
        <v>3.5048581038250437</v>
      </c>
      <c r="BJ98">
        <f t="shared" si="57"/>
        <v>3.5604826009863721</v>
      </c>
      <c r="BK98">
        <f t="shared" si="57"/>
        <v>3.4408079133486504</v>
      </c>
      <c r="BL98">
        <f t="shared" si="55"/>
        <v>3.7069106506760976</v>
      </c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s="26" customFormat="1" ht="12.95" customHeight="1">
      <c r="A99" s="21" t="s">
        <v>230</v>
      </c>
      <c r="B99" s="22" t="s">
        <v>101</v>
      </c>
      <c r="C99" s="23">
        <v>55068.4329</v>
      </c>
      <c r="D99" s="23">
        <v>8.9999999999999998E-4</v>
      </c>
      <c r="E99" s="26">
        <f t="shared" si="59"/>
        <v>43195.69493671348</v>
      </c>
      <c r="F99" s="26">
        <f t="shared" si="60"/>
        <v>43195.5</v>
      </c>
      <c r="G99" s="25">
        <f t="shared" si="61"/>
        <v>7.5856390001717955E-2</v>
      </c>
      <c r="J99" s="26">
        <f>G99</f>
        <v>7.5856390001717955E-2</v>
      </c>
      <c r="O99" s="26">
        <f t="shared" si="78"/>
        <v>7.5856390001717955E-2</v>
      </c>
      <c r="P99" s="28">
        <f t="shared" si="80"/>
        <v>7.9342176811027246E-2</v>
      </c>
      <c r="Q99" s="29">
        <f t="shared" si="62"/>
        <v>40049.9329</v>
      </c>
      <c r="R99" s="26">
        <f t="shared" si="81"/>
        <v>1.2150709679954646E-5</v>
      </c>
      <c r="S99" s="26">
        <v>1</v>
      </c>
      <c r="T99" s="26">
        <f t="shared" si="82"/>
        <v>1.2150709679954646E-5</v>
      </c>
      <c r="Z99">
        <f t="shared" si="63"/>
        <v>43195.5</v>
      </c>
      <c r="AA99" s="26">
        <f t="shared" si="64"/>
        <v>7.5965554553466957E-2</v>
      </c>
      <c r="AB99" s="26">
        <f t="shared" si="65"/>
        <v>7.9233012259278243E-2</v>
      </c>
      <c r="AC99" s="26">
        <f t="shared" si="66"/>
        <v>-3.4857868093092909E-3</v>
      </c>
      <c r="AD99" s="26">
        <f t="shared" si="76"/>
        <v>-1.0916455174900253E-4</v>
      </c>
      <c r="AE99" s="26">
        <f t="shared" si="67"/>
        <v>1.191689935856065E-8</v>
      </c>
      <c r="AF99">
        <f t="shared" si="77"/>
        <v>-3.4857868093092909E-3</v>
      </c>
      <c r="AG99" s="187"/>
      <c r="AH99">
        <f t="shared" si="68"/>
        <v>-3.3766222575602944E-3</v>
      </c>
      <c r="AI99">
        <f t="shared" si="69"/>
        <v>0.79659798694194961</v>
      </c>
      <c r="AJ99">
        <f t="shared" si="70"/>
        <v>-0.93906786853950852</v>
      </c>
      <c r="AK99">
        <f t="shared" si="71"/>
        <v>-0.45320085917717357</v>
      </c>
      <c r="AL99">
        <f t="shared" si="72"/>
        <v>-1.992661925404231</v>
      </c>
      <c r="AM99">
        <f t="shared" si="73"/>
        <v>-1.5449107224669647</v>
      </c>
      <c r="AN99" s="26">
        <f t="shared" si="74"/>
        <v>4.8221875138042529</v>
      </c>
      <c r="AO99" s="26">
        <f t="shared" si="74"/>
        <v>4.8221875684122022</v>
      </c>
      <c r="AP99" s="26">
        <f t="shared" si="74"/>
        <v>4.8221885716173229</v>
      </c>
      <c r="AQ99" s="26">
        <f t="shared" si="74"/>
        <v>4.8222069999200983</v>
      </c>
      <c r="AR99" s="26">
        <f t="shared" si="74"/>
        <v>4.8225449710219319</v>
      </c>
      <c r="AS99" s="26">
        <f t="shared" si="74"/>
        <v>4.828569764035552</v>
      </c>
      <c r="AT99" s="26">
        <f t="shared" si="74"/>
        <v>4.906962335685181</v>
      </c>
      <c r="AU99" s="26">
        <f t="shared" si="75"/>
        <v>5.3159490154531515</v>
      </c>
      <c r="AV99"/>
      <c r="AW99">
        <v>37000</v>
      </c>
      <c r="AX99">
        <f t="shared" si="48"/>
        <v>5.0508282545905378E-2</v>
      </c>
      <c r="AY99">
        <f t="shared" si="49"/>
        <v>5.6232159791422577E-2</v>
      </c>
      <c r="AZ99">
        <f t="shared" si="50"/>
        <v>-5.7238772455171991E-3</v>
      </c>
      <c r="BA99">
        <f t="shared" si="51"/>
        <v>0.52770677820671774</v>
      </c>
      <c r="BB99">
        <f t="shared" si="52"/>
        <v>-0.88563880408353102</v>
      </c>
      <c r="BC99">
        <f t="shared" si="53"/>
        <v>-2.8264783625105512</v>
      </c>
      <c r="BD99">
        <f t="shared" si="54"/>
        <v>-6.2942973387489065</v>
      </c>
      <c r="BE99">
        <f t="shared" si="58"/>
        <v>3.6764494529648966</v>
      </c>
      <c r="BF99">
        <f t="shared" si="58"/>
        <v>3.678497404217274</v>
      </c>
      <c r="BG99">
        <f t="shared" si="58"/>
        <v>3.6737064795539878</v>
      </c>
      <c r="BH99">
        <f t="shared" si="57"/>
        <v>3.6849357520680521</v>
      </c>
      <c r="BI99">
        <f t="shared" si="57"/>
        <v>3.6587315270925549</v>
      </c>
      <c r="BJ99">
        <f t="shared" si="57"/>
        <v>3.7205436673384944</v>
      </c>
      <c r="BK99">
        <f t="shared" si="57"/>
        <v>3.5780304025677721</v>
      </c>
      <c r="BL99">
        <f t="shared" si="55"/>
        <v>3.9305279621592542</v>
      </c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s="26" customFormat="1" ht="12.95" customHeight="1">
      <c r="A100" s="21" t="s">
        <v>116</v>
      </c>
      <c r="B100" s="22" t="s">
        <v>101</v>
      </c>
      <c r="C100" s="23">
        <v>55083.414219999999</v>
      </c>
      <c r="D100" s="23">
        <v>2.0000000000000001E-4</v>
      </c>
      <c r="E100" s="26">
        <f t="shared" si="59"/>
        <v>43234.194122930894</v>
      </c>
      <c r="F100" s="26">
        <f t="shared" ref="F100:F113" si="83">ROUND(2*E100,0)/2</f>
        <v>43234</v>
      </c>
      <c r="G100" s="25">
        <f t="shared" si="61"/>
        <v>7.5539720004599076E-2</v>
      </c>
      <c r="J100" s="27"/>
      <c r="K100" s="26">
        <f>G100</f>
        <v>7.5539720004599076E-2</v>
      </c>
      <c r="O100" s="26">
        <f t="shared" si="78"/>
        <v>7.5539720004599076E-2</v>
      </c>
      <c r="P100" s="28">
        <f t="shared" si="80"/>
        <v>7.9498397819848424E-2</v>
      </c>
      <c r="Q100" s="29">
        <f t="shared" si="62"/>
        <v>40064.914219999999</v>
      </c>
      <c r="R100" s="26">
        <f t="shared" si="81"/>
        <v>1.5671130044947351E-5</v>
      </c>
      <c r="S100" s="26">
        <v>1</v>
      </c>
      <c r="T100" s="26">
        <f t="shared" si="82"/>
        <v>1.5671130044947351E-5</v>
      </c>
      <c r="Z100">
        <f t="shared" si="63"/>
        <v>43234</v>
      </c>
      <c r="AA100" s="26">
        <f t="shared" si="64"/>
        <v>7.6165308354997491E-2</v>
      </c>
      <c r="AB100" s="26">
        <f t="shared" si="65"/>
        <v>7.8872809469450009E-2</v>
      </c>
      <c r="AC100" s="26">
        <f t="shared" si="66"/>
        <v>-3.9586778152493479E-3</v>
      </c>
      <c r="AD100" s="26">
        <f t="shared" si="76"/>
        <v>-6.2558835039841498E-4</v>
      </c>
      <c r="AE100" s="26">
        <f t="shared" si="67"/>
        <v>3.9136078415421004E-7</v>
      </c>
      <c r="AF100">
        <f t="shared" si="77"/>
        <v>-3.9586778152493479E-3</v>
      </c>
      <c r="AG100" s="187"/>
      <c r="AH100">
        <f t="shared" si="68"/>
        <v>-3.3330894648509321E-3</v>
      </c>
      <c r="AI100">
        <f t="shared" si="69"/>
        <v>0.80041060301703459</v>
      </c>
      <c r="AJ100">
        <f t="shared" si="70"/>
        <v>-0.93614850934148741</v>
      </c>
      <c r="AK100">
        <f t="shared" si="71"/>
        <v>-0.45489281186557767</v>
      </c>
      <c r="AL100">
        <f t="shared" si="72"/>
        <v>-1.9842650082250808</v>
      </c>
      <c r="AM100">
        <f t="shared" si="73"/>
        <v>-1.530783148327133</v>
      </c>
      <c r="AN100" s="26">
        <f t="shared" ref="AN100:AT109" si="84">$AU100+$AB$7*SIN(AO100)</f>
        <v>4.831314130055782</v>
      </c>
      <c r="AO100" s="26">
        <f t="shared" si="84"/>
        <v>4.8313142114918461</v>
      </c>
      <c r="AP100" s="26">
        <f t="shared" si="84"/>
        <v>4.8313155932247209</v>
      </c>
      <c r="AQ100" s="26">
        <f t="shared" si="84"/>
        <v>4.8313390347733378</v>
      </c>
      <c r="AR100" s="26">
        <f t="shared" si="84"/>
        <v>4.8317360299381225</v>
      </c>
      <c r="AS100" s="26">
        <f t="shared" si="84"/>
        <v>4.8382702499502219</v>
      </c>
      <c r="AT100" s="26">
        <f t="shared" si="84"/>
        <v>4.9180140734165967</v>
      </c>
      <c r="AU100" s="26">
        <f t="shared" si="75"/>
        <v>5.3245582819452526</v>
      </c>
      <c r="AV100"/>
      <c r="AW100">
        <v>38000</v>
      </c>
      <c r="AX100">
        <f t="shared" ref="AX100:AX112" si="85">AB$3+AB$4*AW100+AB$5*AW100^2+AZ100</f>
        <v>5.3860921345616507E-2</v>
      </c>
      <c r="AY100">
        <f t="shared" ref="AY100:AY112" si="86">AB$3+AB$4*AW100+AB$5*AW100^2</f>
        <v>5.9689297064020583E-2</v>
      </c>
      <c r="AZ100">
        <f t="shared" ref="AZ100:AZ112" si="87">$AB$6*($AB$11/BA100*BB100+$AB$12)</f>
        <v>-5.8283757184040786E-3</v>
      </c>
      <c r="BA100">
        <f t="shared" ref="BA100:BA112" si="88">1+$AB$7*COS(BC100)</f>
        <v>0.54512589355278762</v>
      </c>
      <c r="BB100">
        <f t="shared" ref="BB100:BB112" si="89">SIN(BC100+RADIANS($AB$9))</f>
        <v>-0.92699345058159921</v>
      </c>
      <c r="BC100">
        <f t="shared" ref="BC100:BC112" si="90">2*ATAN(BD100)</f>
        <v>-2.7280302626672119</v>
      </c>
      <c r="BD100">
        <f t="shared" ref="BD100:BD112" si="91">SQRT((1+$AB$7)/(1-$AB$7))*TAN(BE100/2)</f>
        <v>-4.7669053374433705</v>
      </c>
      <c r="BE100">
        <f t="shared" ref="BE100:BK112" si="92">$BL100+$AB$7*SIN(BF100)</f>
        <v>3.8358584523256551</v>
      </c>
      <c r="BF100">
        <f t="shared" si="92"/>
        <v>3.8370475545598364</v>
      </c>
      <c r="BG100">
        <f t="shared" si="92"/>
        <v>3.8339337681175873</v>
      </c>
      <c r="BH100">
        <f t="shared" si="92"/>
        <v>3.8421047718415022</v>
      </c>
      <c r="BI100">
        <f t="shared" si="92"/>
        <v>3.8207794116575826</v>
      </c>
      <c r="BJ100">
        <f t="shared" si="92"/>
        <v>3.8772706750488624</v>
      </c>
      <c r="BK100">
        <f t="shared" si="92"/>
        <v>3.7328060987242262</v>
      </c>
      <c r="BL100">
        <f t="shared" ref="BL100:BL112" si="93">RADIANS($AB$9)+$AB$18*(AW100-AB$15)</f>
        <v>4.1541452736424107</v>
      </c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s="26" customFormat="1" ht="12.95" customHeight="1">
      <c r="A101" s="21" t="s">
        <v>116</v>
      </c>
      <c r="B101" s="22" t="s">
        <v>101</v>
      </c>
      <c r="C101" s="23">
        <v>55164.355860000003</v>
      </c>
      <c r="D101" s="23">
        <v>2.0000000000000001E-4</v>
      </c>
      <c r="E101" s="26">
        <f t="shared" si="59"/>
        <v>43442.198976381944</v>
      </c>
      <c r="F101" s="26">
        <f t="shared" si="83"/>
        <v>43442</v>
      </c>
      <c r="G101" s="25">
        <f t="shared" si="61"/>
        <v>7.7428360003978014E-2</v>
      </c>
      <c r="J101" s="27"/>
      <c r="K101" s="26">
        <f>G101</f>
        <v>7.7428360003978014E-2</v>
      </c>
      <c r="O101" s="26">
        <f t="shared" si="78"/>
        <v>7.7428360003978014E-2</v>
      </c>
      <c r="P101" s="28">
        <f t="shared" si="80"/>
        <v>8.0345091070601102E-2</v>
      </c>
      <c r="Q101" s="29">
        <f t="shared" si="62"/>
        <v>40145.855860000003</v>
      </c>
      <c r="R101" s="26">
        <f t="shared" si="81"/>
        <v>8.5073201150042556E-6</v>
      </c>
      <c r="S101" s="26">
        <v>1</v>
      </c>
      <c r="T101" s="26">
        <f t="shared" si="82"/>
        <v>8.5073201150042556E-6</v>
      </c>
      <c r="Z101">
        <f t="shared" si="63"/>
        <v>43442</v>
      </c>
      <c r="AA101" s="26">
        <f t="shared" si="64"/>
        <v>7.725572688186097E-2</v>
      </c>
      <c r="AB101" s="26">
        <f t="shared" si="65"/>
        <v>8.0517724192718146E-2</v>
      </c>
      <c r="AC101" s="26">
        <f t="shared" si="66"/>
        <v>-2.9167310666230878E-3</v>
      </c>
      <c r="AD101" s="26">
        <f t="shared" si="76"/>
        <v>1.7263312211704407E-4</v>
      </c>
      <c r="AE101" s="26">
        <f t="shared" si="67"/>
        <v>2.980219485187825E-8</v>
      </c>
      <c r="AF101">
        <f t="shared" si="77"/>
        <v>-2.9167310666230878E-3</v>
      </c>
      <c r="AG101" s="187"/>
      <c r="AH101">
        <f t="shared" si="68"/>
        <v>-3.0893641887401267E-3</v>
      </c>
      <c r="AI101">
        <f t="shared" si="69"/>
        <v>0.82191170894411558</v>
      </c>
      <c r="AJ101">
        <f t="shared" si="70"/>
        <v>-0.91867324368267245</v>
      </c>
      <c r="AK101">
        <f t="shared" si="71"/>
        <v>-0.46373263661703834</v>
      </c>
      <c r="AL101">
        <f t="shared" si="72"/>
        <v>-1.9374620790308796</v>
      </c>
      <c r="AM101">
        <f t="shared" si="73"/>
        <v>-1.4552375474258252</v>
      </c>
      <c r="AN101" s="26">
        <f t="shared" si="84"/>
        <v>4.8813954180895598</v>
      </c>
      <c r="AO101" s="26">
        <f t="shared" si="84"/>
        <v>4.8813958969023776</v>
      </c>
      <c r="AP101" s="26">
        <f t="shared" si="84"/>
        <v>4.8814016272778842</v>
      </c>
      <c r="AQ101" s="26">
        <f t="shared" si="84"/>
        <v>4.8814701928115136</v>
      </c>
      <c r="AR101" s="26">
        <f t="shared" si="84"/>
        <v>4.8822884726337268</v>
      </c>
      <c r="AS101" s="26">
        <f t="shared" si="84"/>
        <v>4.8917689432192386</v>
      </c>
      <c r="AT101" s="26">
        <f t="shared" si="84"/>
        <v>4.9782386177644522</v>
      </c>
      <c r="AU101" s="26">
        <f t="shared" si="75"/>
        <v>5.3710706827337482</v>
      </c>
      <c r="AV101"/>
      <c r="AW101">
        <v>39000</v>
      </c>
      <c r="AX101">
        <f t="shared" si="85"/>
        <v>5.7470949359943797E-2</v>
      </c>
      <c r="AY101">
        <f t="shared" si="86"/>
        <v>6.3251522270161009E-2</v>
      </c>
      <c r="AZ101">
        <f t="shared" si="87"/>
        <v>-5.7805729102172135E-3</v>
      </c>
      <c r="BA101">
        <f t="shared" si="88"/>
        <v>0.56881323179137933</v>
      </c>
      <c r="BB101">
        <f t="shared" si="89"/>
        <v>-0.96148860966939143</v>
      </c>
      <c r="BC101">
        <f t="shared" si="90"/>
        <v>-2.6219781315532309</v>
      </c>
      <c r="BD101">
        <f t="shared" si="91"/>
        <v>-3.7620124772246739</v>
      </c>
      <c r="BE101">
        <f t="shared" si="92"/>
        <v>4.0012614937367479</v>
      </c>
      <c r="BF101">
        <f t="shared" si="92"/>
        <v>4.0017180424846748</v>
      </c>
      <c r="BG101">
        <f t="shared" si="92"/>
        <v>4.0003103224739291</v>
      </c>
      <c r="BH101">
        <f t="shared" si="92"/>
        <v>4.0046583028128655</v>
      </c>
      <c r="BI101">
        <f t="shared" si="92"/>
        <v>3.9912986557492536</v>
      </c>
      <c r="BJ101">
        <f t="shared" si="92"/>
        <v>4.0330374212987454</v>
      </c>
      <c r="BK101">
        <f t="shared" si="92"/>
        <v>3.9085630854652598</v>
      </c>
      <c r="BL101">
        <f t="shared" si="93"/>
        <v>4.3777625851255673</v>
      </c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s="26" customFormat="1" ht="12.95" customHeight="1">
      <c r="A102" s="21" t="s">
        <v>116</v>
      </c>
      <c r="B102" s="22" t="s">
        <v>101</v>
      </c>
      <c r="C102" s="23">
        <v>55164.355860000003</v>
      </c>
      <c r="D102" s="23">
        <v>2.0000000000000001E-4</v>
      </c>
      <c r="E102" s="26">
        <f t="shared" si="59"/>
        <v>43442.198976381944</v>
      </c>
      <c r="F102" s="26">
        <f t="shared" si="83"/>
        <v>43442</v>
      </c>
      <c r="G102" s="25">
        <f t="shared" si="61"/>
        <v>7.7428360003978014E-2</v>
      </c>
      <c r="J102" s="27"/>
      <c r="K102" s="26">
        <f>G102</f>
        <v>7.7428360003978014E-2</v>
      </c>
      <c r="O102" s="26">
        <f t="shared" si="78"/>
        <v>7.7428360003978014E-2</v>
      </c>
      <c r="P102" s="28">
        <f t="shared" si="80"/>
        <v>8.0345091070601102E-2</v>
      </c>
      <c r="Q102" s="29">
        <f t="shared" si="62"/>
        <v>40145.855860000003</v>
      </c>
      <c r="R102" s="26">
        <f t="shared" si="81"/>
        <v>8.5073201150042556E-6</v>
      </c>
      <c r="S102" s="26">
        <v>1</v>
      </c>
      <c r="T102" s="26">
        <f t="shared" si="82"/>
        <v>8.5073201150042556E-6</v>
      </c>
      <c r="W102"/>
      <c r="Z102">
        <f t="shared" si="63"/>
        <v>43442</v>
      </c>
      <c r="AA102" s="26">
        <f t="shared" si="64"/>
        <v>7.725572688186097E-2</v>
      </c>
      <c r="AB102" s="26">
        <f t="shared" si="65"/>
        <v>8.0517724192718146E-2</v>
      </c>
      <c r="AC102" s="26">
        <f t="shared" si="66"/>
        <v>-2.9167310666230878E-3</v>
      </c>
      <c r="AD102" s="26">
        <f t="shared" si="76"/>
        <v>1.7263312211704407E-4</v>
      </c>
      <c r="AE102" s="26">
        <f t="shared" si="67"/>
        <v>2.980219485187825E-8</v>
      </c>
      <c r="AF102">
        <f t="shared" si="77"/>
        <v>-2.9167310666230878E-3</v>
      </c>
      <c r="AG102" s="187"/>
      <c r="AH102">
        <f t="shared" si="68"/>
        <v>-3.0893641887401267E-3</v>
      </c>
      <c r="AI102">
        <f t="shared" si="69"/>
        <v>0.82191170894411558</v>
      </c>
      <c r="AJ102">
        <f t="shared" si="70"/>
        <v>-0.91867324368267245</v>
      </c>
      <c r="AK102">
        <f t="shared" si="71"/>
        <v>-0.46373263661703834</v>
      </c>
      <c r="AL102">
        <f t="shared" si="72"/>
        <v>-1.9374620790308796</v>
      </c>
      <c r="AM102">
        <f t="shared" si="73"/>
        <v>-1.4552375474258252</v>
      </c>
      <c r="AN102" s="26">
        <f t="shared" si="84"/>
        <v>4.8813954180895598</v>
      </c>
      <c r="AO102" s="26">
        <f t="shared" si="84"/>
        <v>4.8813958969023776</v>
      </c>
      <c r="AP102" s="26">
        <f t="shared" si="84"/>
        <v>4.8814016272778842</v>
      </c>
      <c r="AQ102" s="26">
        <f t="shared" si="84"/>
        <v>4.8814701928115136</v>
      </c>
      <c r="AR102" s="26">
        <f t="shared" si="84"/>
        <v>4.8822884726337268</v>
      </c>
      <c r="AS102" s="26">
        <f t="shared" si="84"/>
        <v>4.8917689432192386</v>
      </c>
      <c r="AT102" s="26">
        <f t="shared" si="84"/>
        <v>4.9782386177644522</v>
      </c>
      <c r="AU102" s="26">
        <f t="shared" si="75"/>
        <v>5.3710706827337482</v>
      </c>
      <c r="AV102"/>
      <c r="AW102">
        <v>40000</v>
      </c>
      <c r="AX102">
        <f t="shared" si="85"/>
        <v>6.1357774423071151E-2</v>
      </c>
      <c r="AY102">
        <f t="shared" si="86"/>
        <v>6.6918835409843863E-2</v>
      </c>
      <c r="AZ102">
        <f t="shared" si="87"/>
        <v>-5.5610609867727092E-3</v>
      </c>
      <c r="BA102">
        <f t="shared" si="88"/>
        <v>0.6004689378833481</v>
      </c>
      <c r="BB102">
        <f t="shared" si="89"/>
        <v>-0.98695205536673025</v>
      </c>
      <c r="BC102">
        <f t="shared" si="90"/>
        <v>-2.5052682578230643</v>
      </c>
      <c r="BD102">
        <f t="shared" si="91"/>
        <v>-3.0362742152754438</v>
      </c>
      <c r="BE102">
        <f t="shared" si="92"/>
        <v>4.1746982469196361</v>
      </c>
      <c r="BF102">
        <f t="shared" si="92"/>
        <v>4.1747916763347419</v>
      </c>
      <c r="BG102">
        <f t="shared" si="92"/>
        <v>4.1744244979717839</v>
      </c>
      <c r="BH102">
        <f t="shared" si="92"/>
        <v>4.1758688164906577</v>
      </c>
      <c r="BI102">
        <f t="shared" si="92"/>
        <v>4.17020752035077</v>
      </c>
      <c r="BJ102">
        <f t="shared" si="92"/>
        <v>4.1927161141026339</v>
      </c>
      <c r="BK102">
        <f t="shared" si="92"/>
        <v>4.1076846478986058</v>
      </c>
      <c r="BL102">
        <f t="shared" si="93"/>
        <v>4.6013798966087238</v>
      </c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s="26" customFormat="1" ht="12.95" customHeight="1">
      <c r="A103" s="21" t="s">
        <v>116</v>
      </c>
      <c r="B103" s="22" t="s">
        <v>97</v>
      </c>
      <c r="C103" s="23">
        <v>55473.525350000004</v>
      </c>
      <c r="D103" s="23">
        <v>2.0000000000000001E-4</v>
      </c>
      <c r="E103" s="26">
        <f t="shared" si="59"/>
        <v>44236.706654493988</v>
      </c>
      <c r="F103" s="26">
        <f t="shared" si="83"/>
        <v>44236.5</v>
      </c>
      <c r="G103" s="25">
        <f t="shared" si="61"/>
        <v>8.0416169999807607E-2</v>
      </c>
      <c r="J103" s="27"/>
      <c r="K103" s="26">
        <f>G103</f>
        <v>8.0416169999807607E-2</v>
      </c>
      <c r="O103" s="26">
        <f t="shared" si="78"/>
        <v>8.0416169999807607E-2</v>
      </c>
      <c r="P103" s="28">
        <f t="shared" si="80"/>
        <v>8.3621065597092328E-2</v>
      </c>
      <c r="Q103" s="29">
        <f t="shared" si="62"/>
        <v>40455.025350000004</v>
      </c>
      <c r="R103" s="26">
        <f t="shared" si="81"/>
        <v>1.0271355789494988E-5</v>
      </c>
      <c r="S103" s="26">
        <v>1</v>
      </c>
      <c r="T103" s="26">
        <f t="shared" si="82"/>
        <v>1.0271355789494988E-5</v>
      </c>
      <c r="W103"/>
      <c r="Z103">
        <f t="shared" si="63"/>
        <v>44236.5</v>
      </c>
      <c r="AA103" s="26">
        <f t="shared" si="64"/>
        <v>8.1602772103176957E-2</v>
      </c>
      <c r="AB103" s="26">
        <f t="shared" si="65"/>
        <v>8.2434463493722979E-2</v>
      </c>
      <c r="AC103" s="26">
        <f t="shared" si="66"/>
        <v>-3.204895597284721E-3</v>
      </c>
      <c r="AD103" s="26">
        <f t="shared" si="76"/>
        <v>-1.1866021033693497E-3</v>
      </c>
      <c r="AE103" s="26">
        <f t="shared" si="67"/>
        <v>1.4080245517205649E-6</v>
      </c>
      <c r="AF103">
        <f t="shared" si="77"/>
        <v>-3.204895597284721E-3</v>
      </c>
      <c r="AG103" s="187"/>
      <c r="AH103">
        <f t="shared" si="68"/>
        <v>-2.0182934939153669E-3</v>
      </c>
      <c r="AI103">
        <f t="shared" si="69"/>
        <v>0.92020680439136548</v>
      </c>
      <c r="AJ103">
        <f t="shared" si="70"/>
        <v>-0.81883080765588345</v>
      </c>
      <c r="AK103">
        <f t="shared" si="71"/>
        <v>-0.49030240016703747</v>
      </c>
      <c r="AL103">
        <f t="shared" si="72"/>
        <v>-1.7321247959289356</v>
      </c>
      <c r="AM103">
        <f t="shared" si="73"/>
        <v>-1.1758988924553935</v>
      </c>
      <c r="AN103" s="26">
        <f t="shared" si="84"/>
        <v>5.0863110468232451</v>
      </c>
      <c r="AO103" s="26">
        <f t="shared" si="84"/>
        <v>5.0863363138878643</v>
      </c>
      <c r="AP103" s="26">
        <f t="shared" si="84"/>
        <v>5.086475532167638</v>
      </c>
      <c r="AQ103" s="26">
        <f t="shared" si="84"/>
        <v>5.0872417233648415</v>
      </c>
      <c r="AR103" s="26">
        <f t="shared" si="84"/>
        <v>5.0914320677148748</v>
      </c>
      <c r="AS103" s="26">
        <f t="shared" si="84"/>
        <v>5.1136129250629452</v>
      </c>
      <c r="AT103" s="26">
        <f t="shared" si="84"/>
        <v>5.2158210352551064</v>
      </c>
      <c r="AU103" s="26">
        <f t="shared" si="75"/>
        <v>5.5487346367071169</v>
      </c>
      <c r="AV103"/>
      <c r="AW103">
        <v>41000</v>
      </c>
      <c r="AX103">
        <f t="shared" si="85"/>
        <v>6.5545925737691607E-2</v>
      </c>
      <c r="AY103">
        <f t="shared" si="86"/>
        <v>7.0691236483069103E-2</v>
      </c>
      <c r="AZ103">
        <f t="shared" si="87"/>
        <v>-5.1453107453774917E-3</v>
      </c>
      <c r="BA103">
        <f t="shared" si="88"/>
        <v>0.64272642656775192</v>
      </c>
      <c r="BB103">
        <f t="shared" si="89"/>
        <v>-0.99955235445938651</v>
      </c>
      <c r="BC103">
        <f t="shared" si="90"/>
        <v>-2.3734724007217638</v>
      </c>
      <c r="BD103">
        <f t="shared" si="91"/>
        <v>-2.4744620981640657</v>
      </c>
      <c r="BE103">
        <f t="shared" si="92"/>
        <v>4.3589489847463687</v>
      </c>
      <c r="BF103">
        <f t="shared" si="92"/>
        <v>4.3589539901236556</v>
      </c>
      <c r="BG103">
        <f t="shared" si="92"/>
        <v>4.3589248796371081</v>
      </c>
      <c r="BH103">
        <f t="shared" si="92"/>
        <v>4.3590942138253848</v>
      </c>
      <c r="BI103">
        <f t="shared" si="92"/>
        <v>4.3581102919611672</v>
      </c>
      <c r="BJ103">
        <f t="shared" si="92"/>
        <v>4.3638645887922696</v>
      </c>
      <c r="BK103">
        <f t="shared" si="92"/>
        <v>4.3313905929149987</v>
      </c>
      <c r="BL103">
        <f t="shared" si="93"/>
        <v>4.8249972080918813</v>
      </c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s="26" customFormat="1" ht="12.95" customHeight="1">
      <c r="A104" s="21" t="s">
        <v>116</v>
      </c>
      <c r="B104" s="22" t="s">
        <v>97</v>
      </c>
      <c r="C104" s="23">
        <v>55473.527450000001</v>
      </c>
      <c r="D104" s="23">
        <v>2.9999999999999997E-4</v>
      </c>
      <c r="E104" s="26">
        <f t="shared" si="59"/>
        <v>44236.712051100629</v>
      </c>
      <c r="F104" s="26">
        <f t="shared" si="83"/>
        <v>44236.5</v>
      </c>
      <c r="G104" s="25">
        <f t="shared" si="61"/>
        <v>8.2516169997688849E-2</v>
      </c>
      <c r="J104" s="27"/>
      <c r="K104" s="26">
        <f>G104</f>
        <v>8.2516169997688849E-2</v>
      </c>
      <c r="O104" s="26">
        <f t="shared" si="78"/>
        <v>8.2516169997688849E-2</v>
      </c>
      <c r="P104" s="28">
        <f t="shared" si="80"/>
        <v>8.3621065597092328E-2</v>
      </c>
      <c r="Q104" s="29">
        <f t="shared" si="62"/>
        <v>40455.027450000001</v>
      </c>
      <c r="R104" s="26">
        <f t="shared" si="81"/>
        <v>1.2207942855811749E-6</v>
      </c>
      <c r="S104" s="26">
        <v>1</v>
      </c>
      <c r="T104" s="26">
        <f t="shared" si="82"/>
        <v>1.2207942855811749E-6</v>
      </c>
      <c r="W104"/>
      <c r="Z104">
        <f t="shared" si="63"/>
        <v>44236.5</v>
      </c>
      <c r="AA104" s="26">
        <f t="shared" si="64"/>
        <v>8.1602772103176957E-2</v>
      </c>
      <c r="AB104" s="26">
        <f t="shared" si="65"/>
        <v>8.453446349160422E-2</v>
      </c>
      <c r="AC104" s="26">
        <f t="shared" si="66"/>
        <v>-1.1048955994034798E-3</v>
      </c>
      <c r="AD104" s="26">
        <f t="shared" si="76"/>
        <v>9.1339789451189146E-4</v>
      </c>
      <c r="AE104" s="26">
        <f t="shared" si="67"/>
        <v>8.3429571369875645E-7</v>
      </c>
      <c r="AF104">
        <f t="shared" si="77"/>
        <v>-1.1048955994034798E-3</v>
      </c>
      <c r="AG104" s="187"/>
      <c r="AH104">
        <f t="shared" si="68"/>
        <v>-2.0182934939153669E-3</v>
      </c>
      <c r="AI104">
        <f t="shared" si="69"/>
        <v>0.92020680439136548</v>
      </c>
      <c r="AJ104">
        <f t="shared" si="70"/>
        <v>-0.81883080765588345</v>
      </c>
      <c r="AK104">
        <f t="shared" si="71"/>
        <v>-0.49030240016703747</v>
      </c>
      <c r="AL104">
        <f t="shared" si="72"/>
        <v>-1.7321247959289356</v>
      </c>
      <c r="AM104">
        <f t="shared" si="73"/>
        <v>-1.1758988924553935</v>
      </c>
      <c r="AN104" s="26">
        <f t="shared" si="84"/>
        <v>5.0863110468232451</v>
      </c>
      <c r="AO104" s="26">
        <f t="shared" si="84"/>
        <v>5.0863363138878643</v>
      </c>
      <c r="AP104" s="26">
        <f t="shared" si="84"/>
        <v>5.086475532167638</v>
      </c>
      <c r="AQ104" s="26">
        <f t="shared" si="84"/>
        <v>5.0872417233648415</v>
      </c>
      <c r="AR104" s="26">
        <f t="shared" si="84"/>
        <v>5.0914320677148748</v>
      </c>
      <c r="AS104" s="26">
        <f t="shared" si="84"/>
        <v>5.1136129250629452</v>
      </c>
      <c r="AT104" s="26">
        <f t="shared" si="84"/>
        <v>5.2158210352551064</v>
      </c>
      <c r="AU104" s="26">
        <f t="shared" si="75"/>
        <v>5.5487346367071169</v>
      </c>
      <c r="AV104"/>
      <c r="AW104">
        <v>42000</v>
      </c>
      <c r="AX104">
        <f t="shared" si="85"/>
        <v>7.0066936948903313E-2</v>
      </c>
      <c r="AY104">
        <f t="shared" si="86"/>
        <v>7.4568725489836785E-2</v>
      </c>
      <c r="AZ104">
        <f t="shared" si="87"/>
        <v>-4.5017885409334643E-3</v>
      </c>
      <c r="BA104">
        <f t="shared" si="88"/>
        <v>0.69971301167802724</v>
      </c>
      <c r="BB104">
        <f t="shared" si="89"/>
        <v>-0.99236929503043625</v>
      </c>
      <c r="BC104">
        <f t="shared" si="90"/>
        <v>-2.2199340986941101</v>
      </c>
      <c r="BD104">
        <f t="shared" si="91"/>
        <v>-2.0141715756842293</v>
      </c>
      <c r="BE104">
        <f t="shared" si="92"/>
        <v>4.5577865279264236</v>
      </c>
      <c r="BF104">
        <f t="shared" si="92"/>
        <v>4.5577864702854045</v>
      </c>
      <c r="BG104">
        <f t="shared" si="92"/>
        <v>4.5577872238270345</v>
      </c>
      <c r="BH104">
        <f t="shared" si="92"/>
        <v>4.557777373057152</v>
      </c>
      <c r="BI104">
        <f t="shared" si="92"/>
        <v>4.5579061976851252</v>
      </c>
      <c r="BJ104">
        <f t="shared" si="92"/>
        <v>4.5562298038320446</v>
      </c>
      <c r="BK104">
        <f t="shared" si="92"/>
        <v>4.5796765068590544</v>
      </c>
      <c r="BL104">
        <f t="shared" si="93"/>
        <v>5.0486145195750378</v>
      </c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s="26" customFormat="1" ht="12.95" customHeight="1">
      <c r="A105" s="95" t="s">
        <v>211</v>
      </c>
      <c r="B105" s="96" t="s">
        <v>97</v>
      </c>
      <c r="C105" s="95">
        <v>55754.485699999997</v>
      </c>
      <c r="D105" s="95">
        <v>8.9999999999999998E-4</v>
      </c>
      <c r="E105" s="26">
        <f t="shared" si="59"/>
        <v>44958.722126719411</v>
      </c>
      <c r="F105" s="26">
        <f t="shared" si="83"/>
        <v>44958.5</v>
      </c>
      <c r="G105" s="25">
        <f t="shared" si="61"/>
        <v>8.6436930003401358E-2</v>
      </c>
      <c r="J105" s="26">
        <f>G105</f>
        <v>8.6436930003401358E-2</v>
      </c>
      <c r="O105" s="26">
        <f t="shared" si="78"/>
        <v>8.6436930003401358E-2</v>
      </c>
      <c r="P105" s="28">
        <f t="shared" si="80"/>
        <v>8.6655630789113175E-2</v>
      </c>
      <c r="Q105" s="29">
        <f t="shared" si="62"/>
        <v>40735.985699999997</v>
      </c>
      <c r="R105" s="26">
        <f t="shared" si="81"/>
        <v>4.7830033670966223E-8</v>
      </c>
      <c r="S105" s="26">
        <v>1</v>
      </c>
      <c r="T105" s="26">
        <f t="shared" si="82"/>
        <v>4.7830033670966223E-8</v>
      </c>
      <c r="W105"/>
      <c r="Z105">
        <f t="shared" si="63"/>
        <v>44958.5</v>
      </c>
      <c r="AA105" s="26">
        <f t="shared" si="64"/>
        <v>8.5818080656048415E-2</v>
      </c>
      <c r="AB105" s="26">
        <f t="shared" si="65"/>
        <v>8.7274480136466118E-2</v>
      </c>
      <c r="AC105" s="26">
        <f t="shared" si="66"/>
        <v>-2.1870078571181728E-4</v>
      </c>
      <c r="AD105" s="26">
        <f t="shared" si="76"/>
        <v>6.1884934735294272E-4</v>
      </c>
      <c r="AE105" s="26">
        <f t="shared" si="67"/>
        <v>3.8297451471916317E-7</v>
      </c>
      <c r="AF105">
        <f t="shared" si="77"/>
        <v>-2.1870078571181728E-4</v>
      </c>
      <c r="AG105" s="187"/>
      <c r="AH105">
        <f t="shared" si="68"/>
        <v>-8.3755013306476488E-4</v>
      </c>
      <c r="AI105">
        <f t="shared" si="69"/>
        <v>1.0368939671896553</v>
      </c>
      <c r="AJ105">
        <f t="shared" si="70"/>
        <v>-0.66216488095213699</v>
      </c>
      <c r="AK105">
        <f t="shared" si="71"/>
        <v>-0.49538089674512503</v>
      </c>
      <c r="AL105">
        <f t="shared" si="72"/>
        <v>-1.496457609494698</v>
      </c>
      <c r="AM105">
        <f t="shared" si="73"/>
        <v>-0.92829354048133483</v>
      </c>
      <c r="AN105" s="26">
        <f t="shared" si="84"/>
        <v>5.2955980934078069</v>
      </c>
      <c r="AO105" s="26">
        <f t="shared" si="84"/>
        <v>5.2957852380778139</v>
      </c>
      <c r="AP105" s="26">
        <f t="shared" si="84"/>
        <v>5.2964687872951366</v>
      </c>
      <c r="AQ105" s="26">
        <f t="shared" si="84"/>
        <v>5.2989594819421786</v>
      </c>
      <c r="AR105" s="26">
        <f t="shared" si="84"/>
        <v>5.3079571935233156</v>
      </c>
      <c r="AS105" s="26">
        <f t="shared" si="84"/>
        <v>5.3395159156370164</v>
      </c>
      <c r="AT105" s="26">
        <f t="shared" si="84"/>
        <v>5.4408695627377686</v>
      </c>
      <c r="AU105" s="26">
        <f t="shared" si="75"/>
        <v>5.710186335597955</v>
      </c>
      <c r="AV105"/>
      <c r="AW105">
        <v>43000</v>
      </c>
      <c r="AX105">
        <f t="shared" si="85"/>
        <v>7.496105425060165E-2</v>
      </c>
      <c r="AY105">
        <f t="shared" si="86"/>
        <v>7.8551302430146866E-2</v>
      </c>
      <c r="AZ105">
        <f t="shared" si="87"/>
        <v>-3.590248179545221E-3</v>
      </c>
      <c r="BA105">
        <f t="shared" si="88"/>
        <v>0.77799655194009887</v>
      </c>
      <c r="BB105">
        <f t="shared" si="89"/>
        <v>-0.95250237536715199</v>
      </c>
      <c r="BC105">
        <f t="shared" si="90"/>
        <v>-2.0341037023506807</v>
      </c>
      <c r="BD105">
        <f t="shared" si="91"/>
        <v>-1.6174186700291919</v>
      </c>
      <c r="BE105">
        <f t="shared" si="92"/>
        <v>4.7764994942060603</v>
      </c>
      <c r="BF105">
        <f t="shared" si="92"/>
        <v>4.7764994980594739</v>
      </c>
      <c r="BG105">
        <f t="shared" si="92"/>
        <v>4.776499619139674</v>
      </c>
      <c r="BH105">
        <f t="shared" si="92"/>
        <v>4.7765034235498289</v>
      </c>
      <c r="BI105">
        <f t="shared" si="92"/>
        <v>4.7766228457155862</v>
      </c>
      <c r="BJ105">
        <f t="shared" si="92"/>
        <v>4.7802649757081461</v>
      </c>
      <c r="BK105">
        <f t="shared" si="92"/>
        <v>4.8513139753146515</v>
      </c>
      <c r="BL105">
        <f t="shared" si="93"/>
        <v>5.2722318310581944</v>
      </c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s="26" customFormat="1" ht="12.95" customHeight="1">
      <c r="A106" s="27" t="s">
        <v>602</v>
      </c>
      <c r="B106" s="13" t="s">
        <v>97</v>
      </c>
      <c r="C106" s="102">
        <v>55801.376700000001</v>
      </c>
      <c r="D106" s="102" t="s">
        <v>217</v>
      </c>
      <c r="E106" s="26">
        <f t="shared" si="59"/>
        <v>45079.223213467507</v>
      </c>
      <c r="F106" s="26">
        <f t="shared" si="83"/>
        <v>45079</v>
      </c>
      <c r="G106" s="25">
        <f t="shared" si="61"/>
        <v>8.6859820003155619E-2</v>
      </c>
      <c r="J106" s="27">
        <f>G106</f>
        <v>8.6859820003155619E-2</v>
      </c>
      <c r="O106" s="26">
        <f t="shared" si="78"/>
        <v>8.6859820003155619E-2</v>
      </c>
      <c r="P106" s="28">
        <f t="shared" si="80"/>
        <v>8.716742648345005E-2</v>
      </c>
      <c r="Q106" s="29">
        <f t="shared" si="62"/>
        <v>40782.876700000001</v>
      </c>
      <c r="R106" s="26">
        <f t="shared" si="81"/>
        <v>9.4621746719128263E-8</v>
      </c>
      <c r="S106" s="26">
        <v>1</v>
      </c>
      <c r="T106" s="26">
        <f t="shared" si="82"/>
        <v>9.4621746719128263E-8</v>
      </c>
      <c r="W106"/>
      <c r="Z106">
        <f t="shared" si="63"/>
        <v>45079</v>
      </c>
      <c r="AA106" s="26">
        <f t="shared" si="64"/>
        <v>8.654692759146769E-2</v>
      </c>
      <c r="AB106" s="26">
        <f t="shared" si="65"/>
        <v>8.7480318895137979E-2</v>
      </c>
      <c r="AC106" s="26">
        <f t="shared" si="66"/>
        <v>-3.0760648029443116E-4</v>
      </c>
      <c r="AD106" s="26">
        <f t="shared" si="76"/>
        <v>3.1289241168792892E-4</v>
      </c>
      <c r="AE106" s="26">
        <f t="shared" si="67"/>
        <v>9.7901661291888401E-8</v>
      </c>
      <c r="AF106">
        <f t="shared" si="77"/>
        <v>-3.0760648029443116E-4</v>
      </c>
      <c r="AG106" s="187"/>
      <c r="AH106">
        <f t="shared" si="68"/>
        <v>-6.2049889198235834E-4</v>
      </c>
      <c r="AI106">
        <f t="shared" si="69"/>
        <v>1.0592916237697894</v>
      </c>
      <c r="AJ106">
        <f t="shared" si="70"/>
        <v>-0.62754744219969938</v>
      </c>
      <c r="AK106">
        <f t="shared" si="71"/>
        <v>-0.49320168392427183</v>
      </c>
      <c r="AL106">
        <f t="shared" si="72"/>
        <v>-1.4511526933686647</v>
      </c>
      <c r="AM106">
        <f t="shared" si="73"/>
        <v>-0.8869824337691965</v>
      </c>
      <c r="AN106" s="26">
        <f t="shared" si="84"/>
        <v>5.33311477548685</v>
      </c>
      <c r="AO106" s="26">
        <f t="shared" si="84"/>
        <v>5.3333549588064564</v>
      </c>
      <c r="AP106" s="26">
        <f t="shared" si="84"/>
        <v>5.334185499730987</v>
      </c>
      <c r="AQ106" s="26">
        <f t="shared" si="84"/>
        <v>5.3370500793309255</v>
      </c>
      <c r="AR106" s="26">
        <f t="shared" si="84"/>
        <v>5.3468441573166086</v>
      </c>
      <c r="AS106" s="26">
        <f t="shared" si="84"/>
        <v>5.379393084304728</v>
      </c>
      <c r="AT106" s="26">
        <f t="shared" si="84"/>
        <v>5.4791593616663254</v>
      </c>
      <c r="AU106" s="26">
        <f t="shared" si="75"/>
        <v>5.7371322216316756</v>
      </c>
      <c r="AV106"/>
      <c r="AW106">
        <v>44000</v>
      </c>
      <c r="AX106">
        <f t="shared" si="85"/>
        <v>8.0277739889225125E-2</v>
      </c>
      <c r="AY106">
        <f t="shared" si="86"/>
        <v>8.2638967303999389E-2</v>
      </c>
      <c r="AZ106">
        <f t="shared" si="87"/>
        <v>-2.3612274147742649E-3</v>
      </c>
      <c r="BA106">
        <f t="shared" si="88"/>
        <v>0.88799384226839828</v>
      </c>
      <c r="BB106">
        <f t="shared" si="89"/>
        <v>-0.85496067416455579</v>
      </c>
      <c r="BC106">
        <f t="shared" si="90"/>
        <v>-1.7982285601803956</v>
      </c>
      <c r="BD106">
        <f t="shared" si="91"/>
        <v>-1.2578685305747541</v>
      </c>
      <c r="BE106">
        <f t="shared" si="92"/>
        <v>5.0228455015921378</v>
      </c>
      <c r="BF106">
        <f t="shared" si="92"/>
        <v>5.0228556996911591</v>
      </c>
      <c r="BG106">
        <f t="shared" si="92"/>
        <v>5.0229228917260631</v>
      </c>
      <c r="BH106">
        <f t="shared" si="92"/>
        <v>5.0233652474929285</v>
      </c>
      <c r="BI106">
        <f t="shared" si="92"/>
        <v>5.0262624191482237</v>
      </c>
      <c r="BJ106">
        <f t="shared" si="92"/>
        <v>5.0446336745065787</v>
      </c>
      <c r="BK106">
        <f t="shared" si="92"/>
        <v>5.1439117540601904</v>
      </c>
      <c r="BL106">
        <f t="shared" si="93"/>
        <v>5.4958491425413509</v>
      </c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s="26" customFormat="1" ht="12.95" customHeight="1">
      <c r="A107" s="27" t="s">
        <v>602</v>
      </c>
      <c r="B107" s="13" t="s">
        <v>101</v>
      </c>
      <c r="C107" s="102">
        <v>55801.570899999999</v>
      </c>
      <c r="D107" s="102" t="s">
        <v>217</v>
      </c>
      <c r="E107" s="26">
        <f t="shared" si="59"/>
        <v>45079.722271091494</v>
      </c>
      <c r="F107" s="26">
        <f t="shared" si="83"/>
        <v>45079.5</v>
      </c>
      <c r="G107" s="25">
        <f t="shared" si="61"/>
        <v>8.6493110000446904E-2</v>
      </c>
      <c r="J107" s="27">
        <f>G107</f>
        <v>8.6493110000446904E-2</v>
      </c>
      <c r="O107" s="26">
        <f t="shared" si="78"/>
        <v>8.6493110000446904E-2</v>
      </c>
      <c r="P107" s="28">
        <f t="shared" si="80"/>
        <v>8.71695532959465E-2</v>
      </c>
      <c r="Q107" s="29">
        <f t="shared" si="62"/>
        <v>40783.070899999999</v>
      </c>
      <c r="R107" s="26">
        <f t="shared" si="81"/>
        <v>4.5757553202635351E-7</v>
      </c>
      <c r="S107" s="26">
        <v>1</v>
      </c>
      <c r="T107" s="26">
        <f t="shared" si="82"/>
        <v>4.5757553202635351E-7</v>
      </c>
      <c r="W107"/>
      <c r="Z107">
        <f t="shared" si="63"/>
        <v>45079.5</v>
      </c>
      <c r="AA107" s="26">
        <f t="shared" si="64"/>
        <v>8.6549966881278556E-2</v>
      </c>
      <c r="AB107" s="26">
        <f t="shared" si="65"/>
        <v>8.7112696415114849E-2</v>
      </c>
      <c r="AC107" s="26">
        <f t="shared" si="66"/>
        <v>-6.7644329549959581E-4</v>
      </c>
      <c r="AD107" s="26">
        <f t="shared" si="76"/>
        <v>-5.6856880831651635E-5</v>
      </c>
      <c r="AE107" s="26">
        <f t="shared" si="67"/>
        <v>3.232704897904635E-9</v>
      </c>
      <c r="AF107">
        <f t="shared" si="77"/>
        <v>-6.7644329549959581E-4</v>
      </c>
      <c r="AG107" s="187"/>
      <c r="AH107">
        <f t="shared" si="68"/>
        <v>-6.1958641466793908E-4</v>
      </c>
      <c r="AI107">
        <f t="shared" si="69"/>
        <v>1.0593863553345755</v>
      </c>
      <c r="AJ107">
        <f t="shared" si="70"/>
        <v>-0.62739788369981564</v>
      </c>
      <c r="AK107">
        <f t="shared" si="71"/>
        <v>-0.4931902862740416</v>
      </c>
      <c r="AL107">
        <f t="shared" si="72"/>
        <v>-1.4509606164512587</v>
      </c>
      <c r="AM107">
        <f t="shared" si="73"/>
        <v>-0.88681085283664207</v>
      </c>
      <c r="AN107" s="26">
        <f t="shared" si="84"/>
        <v>5.333272139683233</v>
      </c>
      <c r="AO107" s="26">
        <f t="shared" si="84"/>
        <v>5.3335125614682903</v>
      </c>
      <c r="AP107" s="26">
        <f t="shared" si="84"/>
        <v>5.3343437436746353</v>
      </c>
      <c r="AQ107" s="26">
        <f t="shared" si="84"/>
        <v>5.3372099009916063</v>
      </c>
      <c r="AR107" s="26">
        <f t="shared" si="84"/>
        <v>5.3470072021549715</v>
      </c>
      <c r="AS107" s="26">
        <f t="shared" si="84"/>
        <v>5.3795597921230307</v>
      </c>
      <c r="AT107" s="26">
        <f t="shared" si="84"/>
        <v>5.4793186364407225</v>
      </c>
      <c r="AU107" s="26">
        <f t="shared" si="75"/>
        <v>5.7372440302874175</v>
      </c>
      <c r="AV107"/>
      <c r="AW107">
        <v>45000</v>
      </c>
      <c r="AX107">
        <f t="shared" si="85"/>
        <v>8.606827846313235E-2</v>
      </c>
      <c r="AY107">
        <f t="shared" si="86"/>
        <v>8.6831720111394312E-2</v>
      </c>
      <c r="AZ107">
        <f t="shared" si="87"/>
        <v>-7.6344164826196506E-4</v>
      </c>
      <c r="BA107">
        <f t="shared" si="88"/>
        <v>1.044510357902408</v>
      </c>
      <c r="BB107">
        <f t="shared" si="89"/>
        <v>-0.65055867457497796</v>
      </c>
      <c r="BC107">
        <f t="shared" si="90"/>
        <v>-1.481073372381285</v>
      </c>
      <c r="BD107">
        <f t="shared" si="91"/>
        <v>-0.9140741547830783</v>
      </c>
      <c r="BE107">
        <f t="shared" si="92"/>
        <v>5.3084278028005913</v>
      </c>
      <c r="BF107">
        <f t="shared" si="92"/>
        <v>5.30863222163413</v>
      </c>
      <c r="BG107">
        <f t="shared" si="92"/>
        <v>5.3093646534405741</v>
      </c>
      <c r="BH107">
        <f t="shared" si="92"/>
        <v>5.3119825010522206</v>
      </c>
      <c r="BI107">
        <f t="shared" si="92"/>
        <v>5.3212584419385216</v>
      </c>
      <c r="BJ107">
        <f t="shared" si="92"/>
        <v>5.3531818763987822</v>
      </c>
      <c r="BK107">
        <f t="shared" si="92"/>
        <v>5.4540348450835037</v>
      </c>
      <c r="BL107">
        <f t="shared" si="93"/>
        <v>5.7194664540245075</v>
      </c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2.95" customHeight="1">
      <c r="A108" s="27" t="s">
        <v>602</v>
      </c>
      <c r="B108" s="13" t="s">
        <v>97</v>
      </c>
      <c r="C108" s="102">
        <v>55806.435400000002</v>
      </c>
      <c r="D108" s="102" t="s">
        <v>217</v>
      </c>
      <c r="E108" s="26">
        <f t="shared" si="59"/>
        <v>45092.223124911769</v>
      </c>
      <c r="F108" s="26">
        <f t="shared" si="83"/>
        <v>45092</v>
      </c>
      <c r="G108" s="25">
        <f t="shared" si="61"/>
        <v>8.6825360005605035E-2</v>
      </c>
      <c r="H108" s="26"/>
      <c r="I108" s="26"/>
      <c r="J108" s="27">
        <f>G108</f>
        <v>8.6825360005605035E-2</v>
      </c>
      <c r="K108" s="26"/>
      <c r="L108" s="26"/>
      <c r="M108" s="26"/>
      <c r="N108" s="26"/>
      <c r="O108" s="26">
        <f t="shared" si="78"/>
        <v>8.6825360005605035E-2</v>
      </c>
      <c r="P108" s="28">
        <f t="shared" si="80"/>
        <v>8.7222732146752344E-2</v>
      </c>
      <c r="Q108" s="29">
        <f t="shared" si="62"/>
        <v>40787.935400000002</v>
      </c>
      <c r="R108" s="26">
        <f t="shared" si="81"/>
        <v>1.5790461855999696E-7</v>
      </c>
      <c r="S108" s="26">
        <v>1</v>
      </c>
      <c r="T108" s="26">
        <f t="shared" si="82"/>
        <v>1.5790461855999696E-7</v>
      </c>
      <c r="U108" s="26"/>
      <c r="V108" s="26"/>
      <c r="X108" s="26"/>
      <c r="Y108" s="26"/>
      <c r="Z108">
        <f t="shared" si="63"/>
        <v>45092</v>
      </c>
      <c r="AA108" s="26">
        <f t="shared" si="64"/>
        <v>8.6625989355996885E-2</v>
      </c>
      <c r="AB108" s="26">
        <f t="shared" si="65"/>
        <v>8.7422102796360493E-2</v>
      </c>
      <c r="AC108" s="26">
        <f t="shared" si="66"/>
        <v>-3.9737214114730912E-4</v>
      </c>
      <c r="AD108" s="26">
        <f t="shared" si="76"/>
        <v>1.9937064960814932E-4</v>
      </c>
      <c r="AE108" s="26">
        <f t="shared" si="67"/>
        <v>3.9748655925175449E-8</v>
      </c>
      <c r="AF108">
        <f t="shared" si="77"/>
        <v>-3.9737214114730912E-4</v>
      </c>
      <c r="AG108" s="187"/>
      <c r="AH108">
        <f t="shared" si="68"/>
        <v>-5.9674279075545378E-4</v>
      </c>
      <c r="AI108">
        <f t="shared" si="69"/>
        <v>1.0617594583988796</v>
      </c>
      <c r="AJ108">
        <f t="shared" si="70"/>
        <v>-0.62364263450653579</v>
      </c>
      <c r="AK108">
        <f t="shared" si="71"/>
        <v>-0.49289873906642595</v>
      </c>
      <c r="AL108">
        <f t="shared" si="72"/>
        <v>-1.4461474638413898</v>
      </c>
      <c r="AM108">
        <f t="shared" si="73"/>
        <v>-0.88252081176150887</v>
      </c>
      <c r="AN108" s="26">
        <f t="shared" si="84"/>
        <v>5.3372108581987137</v>
      </c>
      <c r="AO108" s="26">
        <f t="shared" si="84"/>
        <v>5.3374572911934735</v>
      </c>
      <c r="AP108" s="26">
        <f t="shared" si="84"/>
        <v>5.3383045858051164</v>
      </c>
      <c r="AQ108" s="26">
        <f t="shared" si="84"/>
        <v>5.3412102407211863</v>
      </c>
      <c r="AR108" s="26">
        <f t="shared" si="84"/>
        <v>5.3510878661524997</v>
      </c>
      <c r="AS108" s="26">
        <f t="shared" si="84"/>
        <v>5.383730795156576</v>
      </c>
      <c r="AT108" s="26">
        <f t="shared" si="84"/>
        <v>5.4833015521775712</v>
      </c>
      <c r="AU108" s="26">
        <f t="shared" si="75"/>
        <v>5.7400392466809578</v>
      </c>
      <c r="AW108">
        <v>46000</v>
      </c>
      <c r="AX108">
        <f t="shared" si="85"/>
        <v>9.2341943406757943E-2</v>
      </c>
      <c r="AY108">
        <f t="shared" si="86"/>
        <v>9.1129560852331648E-2</v>
      </c>
      <c r="AZ108">
        <f t="shared" si="87"/>
        <v>1.2123825544262995E-3</v>
      </c>
      <c r="BA108">
        <f t="shared" si="88"/>
        <v>1.2558235714551167</v>
      </c>
      <c r="BB108">
        <f t="shared" si="89"/>
        <v>-0.25422363215697058</v>
      </c>
      <c r="BC108">
        <f t="shared" si="90"/>
        <v>-1.0297984194028578</v>
      </c>
      <c r="BD108">
        <f t="shared" si="91"/>
        <v>-0.56580852749132926</v>
      </c>
      <c r="BE108">
        <f t="shared" si="92"/>
        <v>5.6491477625239392</v>
      </c>
      <c r="BF108">
        <f t="shared" si="92"/>
        <v>5.6500009995681912</v>
      </c>
      <c r="BG108">
        <f t="shared" si="92"/>
        <v>5.652130001236543</v>
      </c>
      <c r="BH108">
        <f t="shared" si="92"/>
        <v>5.6574279310930535</v>
      </c>
      <c r="BI108">
        <f t="shared" si="92"/>
        <v>5.6705247052635492</v>
      </c>
      <c r="BJ108">
        <f t="shared" si="92"/>
        <v>5.7023990786466463</v>
      </c>
      <c r="BK108">
        <f t="shared" si="92"/>
        <v>5.7773755480666011</v>
      </c>
      <c r="BL108">
        <f t="shared" si="93"/>
        <v>5.943083765507664</v>
      </c>
    </row>
    <row r="109" spans="1:79" ht="12.95" customHeight="1">
      <c r="A109" s="21" t="s">
        <v>229</v>
      </c>
      <c r="B109" s="22" t="s">
        <v>97</v>
      </c>
      <c r="C109" s="23">
        <v>55809.353690000004</v>
      </c>
      <c r="D109" s="23">
        <v>2.0000000000000001E-4</v>
      </c>
      <c r="E109" s="26">
        <f t="shared" si="59"/>
        <v>45099.722583580726</v>
      </c>
      <c r="F109" s="26">
        <f t="shared" si="83"/>
        <v>45099.5</v>
      </c>
      <c r="G109" s="25">
        <f t="shared" si="61"/>
        <v>8.6614710002322681E-2</v>
      </c>
      <c r="H109" s="26"/>
      <c r="I109" s="26"/>
      <c r="J109" s="27"/>
      <c r="K109" s="26">
        <f>G109</f>
        <v>8.6614710002322681E-2</v>
      </c>
      <c r="L109" s="26"/>
      <c r="M109" s="26"/>
      <c r="N109" s="26"/>
      <c r="O109" s="26">
        <f t="shared" si="78"/>
        <v>8.6614710002322681E-2</v>
      </c>
      <c r="P109" s="28">
        <f t="shared" si="80"/>
        <v>8.7254647338830871E-2</v>
      </c>
      <c r="Q109" s="29">
        <f t="shared" si="62"/>
        <v>40790.853690000004</v>
      </c>
      <c r="R109" s="26">
        <f t="shared" si="81"/>
        <v>4.0951979465719579E-7</v>
      </c>
      <c r="S109" s="26">
        <v>1</v>
      </c>
      <c r="T109" s="26">
        <f t="shared" si="82"/>
        <v>4.0951979465719579E-7</v>
      </c>
      <c r="U109" s="26"/>
      <c r="V109" s="26"/>
      <c r="X109" s="26"/>
      <c r="Y109" s="90"/>
      <c r="Z109">
        <f t="shared" si="63"/>
        <v>45099.5</v>
      </c>
      <c r="AA109" s="26">
        <f t="shared" si="64"/>
        <v>8.6671639952934768E-2</v>
      </c>
      <c r="AB109" s="26">
        <f t="shared" si="65"/>
        <v>8.7197717388218784E-2</v>
      </c>
      <c r="AC109" s="26">
        <f t="shared" si="66"/>
        <v>-6.3993733650818951E-4</v>
      </c>
      <c r="AD109" s="26">
        <f t="shared" si="76"/>
        <v>-5.6929950612086277E-5</v>
      </c>
      <c r="AE109" s="26">
        <f t="shared" si="67"/>
        <v>3.2410192766945827E-9</v>
      </c>
      <c r="AF109">
        <f t="shared" si="77"/>
        <v>-6.3993733650818951E-4</v>
      </c>
      <c r="AG109" s="187"/>
      <c r="AH109">
        <f t="shared" si="68"/>
        <v>-5.8300738589610692E-4</v>
      </c>
      <c r="AI109">
        <f t="shared" si="69"/>
        <v>1.0631877617277405</v>
      </c>
      <c r="AJ109">
        <f t="shared" si="70"/>
        <v>-0.62137439533851258</v>
      </c>
      <c r="AK109">
        <f t="shared" si="71"/>
        <v>-0.49271767214382911</v>
      </c>
      <c r="AL109">
        <f t="shared" si="72"/>
        <v>-1.4432491713357227</v>
      </c>
      <c r="AM109">
        <f t="shared" si="73"/>
        <v>-0.87994629886484677</v>
      </c>
      <c r="AN109" s="26">
        <f t="shared" si="84"/>
        <v>5.3395783572708124</v>
      </c>
      <c r="AO109" s="26">
        <f t="shared" si="84"/>
        <v>5.3398284427401537</v>
      </c>
      <c r="AP109" s="26">
        <f t="shared" si="84"/>
        <v>5.3406854783407844</v>
      </c>
      <c r="AQ109" s="26">
        <f t="shared" si="84"/>
        <v>5.3436148798848784</v>
      </c>
      <c r="AR109" s="26">
        <f t="shared" si="84"/>
        <v>5.3535404590426685</v>
      </c>
      <c r="AS109" s="26">
        <f t="shared" si="84"/>
        <v>5.386236445798553</v>
      </c>
      <c r="AT109" s="26">
        <f t="shared" si="84"/>
        <v>5.4856922650705027</v>
      </c>
      <c r="AU109" s="26">
        <f t="shared" si="75"/>
        <v>5.7417163765170809</v>
      </c>
      <c r="AW109">
        <v>47000</v>
      </c>
      <c r="AX109">
        <f t="shared" si="85"/>
        <v>9.8895627167045475E-2</v>
      </c>
      <c r="AY109">
        <f t="shared" si="86"/>
        <v>9.5532489526811412E-2</v>
      </c>
      <c r="AZ109">
        <f t="shared" si="87"/>
        <v>3.3631376402340576E-3</v>
      </c>
      <c r="BA109">
        <f t="shared" si="88"/>
        <v>1.4592262311541748</v>
      </c>
      <c r="BB109">
        <f t="shared" si="89"/>
        <v>0.37237243625431127</v>
      </c>
      <c r="BC109">
        <f t="shared" si="90"/>
        <v>-0.39118955374737069</v>
      </c>
      <c r="BD109">
        <f t="shared" si="91"/>
        <v>-0.1981278579453917</v>
      </c>
      <c r="BE109">
        <f t="shared" si="92"/>
        <v>6.0544193883908344</v>
      </c>
      <c r="BF109">
        <f t="shared" si="92"/>
        <v>6.0551837114405229</v>
      </c>
      <c r="BG109">
        <f t="shared" si="92"/>
        <v>6.0567629390355382</v>
      </c>
      <c r="BH109">
        <f t="shared" si="92"/>
        <v>6.0600240904618099</v>
      </c>
      <c r="BI109">
        <f t="shared" si="92"/>
        <v>6.0667508763571769</v>
      </c>
      <c r="BJ109">
        <f t="shared" si="92"/>
        <v>6.0805952408348052</v>
      </c>
      <c r="BK109">
        <f t="shared" si="92"/>
        <v>6.1089679695448007</v>
      </c>
      <c r="BL109">
        <f t="shared" si="93"/>
        <v>6.1667010769908206</v>
      </c>
    </row>
    <row r="110" spans="1:79" ht="12.95" customHeight="1">
      <c r="A110" s="27" t="s">
        <v>602</v>
      </c>
      <c r="B110" s="13" t="s">
        <v>97</v>
      </c>
      <c r="C110" s="102">
        <v>55850.407800000001</v>
      </c>
      <c r="D110" s="102" t="s">
        <v>217</v>
      </c>
      <c r="E110" s="26">
        <f t="shared" si="59"/>
        <v>45205.223956348964</v>
      </c>
      <c r="F110" s="26">
        <f t="shared" si="83"/>
        <v>45205</v>
      </c>
      <c r="G110" s="25">
        <f t="shared" si="61"/>
        <v>8.7148899998283014E-2</v>
      </c>
      <c r="H110" s="26"/>
      <c r="I110" s="26"/>
      <c r="J110" s="27">
        <f>G110</f>
        <v>8.7148899998283014E-2</v>
      </c>
      <c r="K110" s="26"/>
      <c r="L110" s="26"/>
      <c r="M110" s="26"/>
      <c r="N110" s="26"/>
      <c r="O110" s="26">
        <f t="shared" si="78"/>
        <v>8.7148899998283014E-2</v>
      </c>
      <c r="P110" s="28">
        <f t="shared" si="80"/>
        <v>8.7704214110301923E-2</v>
      </c>
      <c r="Q110" s="29">
        <f t="shared" si="62"/>
        <v>40831.907800000001</v>
      </c>
      <c r="R110" s="26">
        <f t="shared" si="81"/>
        <v>3.083737630073497E-7</v>
      </c>
      <c r="S110" s="26">
        <v>1</v>
      </c>
      <c r="T110" s="26">
        <f t="shared" si="82"/>
        <v>3.083737630073497E-7</v>
      </c>
      <c r="U110" s="26"/>
      <c r="V110" s="26"/>
      <c r="X110" s="26"/>
      <c r="Y110" s="90"/>
      <c r="Z110">
        <f t="shared" si="63"/>
        <v>45205</v>
      </c>
      <c r="AA110" s="26">
        <f t="shared" si="64"/>
        <v>8.7316728565023871E-2</v>
      </c>
      <c r="AB110" s="26">
        <f t="shared" si="65"/>
        <v>8.7536385543561065E-2</v>
      </c>
      <c r="AC110" s="26">
        <f t="shared" si="66"/>
        <v>-5.5531411201890923E-4</v>
      </c>
      <c r="AD110" s="26">
        <f t="shared" si="76"/>
        <v>-1.6782856674085744E-4</v>
      </c>
      <c r="AE110" s="26">
        <f t="shared" si="67"/>
        <v>2.8166427814290441E-8</v>
      </c>
      <c r="AF110">
        <f t="shared" si="77"/>
        <v>-5.5531411201890923E-4</v>
      </c>
      <c r="AG110" s="187"/>
      <c r="AH110">
        <f t="shared" si="68"/>
        <v>-3.8748554527805016E-4</v>
      </c>
      <c r="AI110">
        <f t="shared" si="69"/>
        <v>1.0836306833410845</v>
      </c>
      <c r="AJ110">
        <f t="shared" si="70"/>
        <v>-0.58824139248455443</v>
      </c>
      <c r="AK110">
        <f t="shared" si="71"/>
        <v>-0.48966244136026893</v>
      </c>
      <c r="AL110">
        <f t="shared" si="72"/>
        <v>-1.4016360090994786</v>
      </c>
      <c r="AM110">
        <f t="shared" si="73"/>
        <v>-0.84368768253345949</v>
      </c>
      <c r="AN110" s="26">
        <f t="shared" ref="AN110:AT119" si="94">$AU110+$AB$7*SIN(AO110)</f>
        <v>5.373224861297599</v>
      </c>
      <c r="AO110" s="26">
        <f t="shared" si="94"/>
        <v>5.3735299373876604</v>
      </c>
      <c r="AP110" s="26">
        <f t="shared" si="94"/>
        <v>5.3745294953709255</v>
      </c>
      <c r="AQ110" s="26">
        <f t="shared" si="94"/>
        <v>5.3777955328040727</v>
      </c>
      <c r="AR110" s="26">
        <f t="shared" si="94"/>
        <v>5.3883739305068614</v>
      </c>
      <c r="AS110" s="26">
        <f t="shared" si="94"/>
        <v>5.4217227365350631</v>
      </c>
      <c r="AT110" s="26">
        <f t="shared" si="94"/>
        <v>5.5193970082425823</v>
      </c>
      <c r="AU110" s="26">
        <f t="shared" si="75"/>
        <v>5.7653080028785535</v>
      </c>
      <c r="AW110">
        <v>48000</v>
      </c>
      <c r="AX110">
        <f t="shared" si="85"/>
        <v>0.10511085737727566</v>
      </c>
      <c r="AY110">
        <f t="shared" si="86"/>
        <v>0.1000405061348336</v>
      </c>
      <c r="AZ110">
        <f t="shared" si="87"/>
        <v>5.0703512424420498E-3</v>
      </c>
      <c r="BA110">
        <f t="shared" si="88"/>
        <v>1.4647897334340372</v>
      </c>
      <c r="BB110">
        <f t="shared" si="89"/>
        <v>0.90587321518998942</v>
      </c>
      <c r="BC110">
        <f t="shared" si="90"/>
        <v>0.36068331776084483</v>
      </c>
      <c r="BD110">
        <f t="shared" si="91"/>
        <v>0.18232252320012138</v>
      </c>
      <c r="BE110">
        <f t="shared" si="92"/>
        <v>6.4938422259385211</v>
      </c>
      <c r="BF110">
        <f t="shared" si="92"/>
        <v>6.4931251793528197</v>
      </c>
      <c r="BG110">
        <f t="shared" si="92"/>
        <v>6.4916495382644701</v>
      </c>
      <c r="BH110">
        <f t="shared" si="92"/>
        <v>6.488614197727677</v>
      </c>
      <c r="BI110">
        <f t="shared" si="92"/>
        <v>6.4823766087441284</v>
      </c>
      <c r="BJ110">
        <f t="shared" si="92"/>
        <v>6.4695827621284749</v>
      </c>
      <c r="BK110">
        <f t="shared" si="92"/>
        <v>6.4434353078970625</v>
      </c>
      <c r="BL110">
        <f t="shared" si="93"/>
        <v>6.3903183884739772</v>
      </c>
    </row>
    <row r="111" spans="1:79" ht="12.95" customHeight="1">
      <c r="A111" s="27" t="s">
        <v>602</v>
      </c>
      <c r="B111" s="13" t="s">
        <v>101</v>
      </c>
      <c r="C111" s="102">
        <v>55850.6014</v>
      </c>
      <c r="D111" s="102" t="s">
        <v>217</v>
      </c>
      <c r="E111" s="26">
        <f t="shared" si="59"/>
        <v>45205.72147208533</v>
      </c>
      <c r="F111" s="26">
        <f t="shared" si="83"/>
        <v>45205.5</v>
      </c>
      <c r="G111" s="25">
        <f t="shared" si="61"/>
        <v>8.6182190003455617E-2</v>
      </c>
      <c r="H111" s="26"/>
      <c r="I111" s="26"/>
      <c r="J111" s="27">
        <f>G111</f>
        <v>8.6182190003455617E-2</v>
      </c>
      <c r="K111" s="26"/>
      <c r="L111" s="26"/>
      <c r="M111" s="26"/>
      <c r="N111" s="26"/>
      <c r="O111" s="26">
        <f t="shared" si="78"/>
        <v>8.6182190003455617E-2</v>
      </c>
      <c r="P111" s="28">
        <f t="shared" si="80"/>
        <v>8.7706347543338198E-2</v>
      </c>
      <c r="Q111" s="29">
        <f t="shared" si="62"/>
        <v>40832.1014</v>
      </c>
      <c r="R111" s="26">
        <f t="shared" si="81"/>
        <v>2.3230562063809226E-6</v>
      </c>
      <c r="S111" s="26">
        <v>1</v>
      </c>
      <c r="T111" s="26">
        <f t="shared" si="82"/>
        <v>2.3230562063809226E-6</v>
      </c>
      <c r="U111" s="26"/>
      <c r="V111" s="26"/>
      <c r="X111" s="26"/>
      <c r="Y111" s="26"/>
      <c r="Z111">
        <f t="shared" si="63"/>
        <v>45205.5</v>
      </c>
      <c r="AA111" s="26">
        <f t="shared" si="64"/>
        <v>8.7319798856101513E-2</v>
      </c>
      <c r="AB111" s="26">
        <f t="shared" si="65"/>
        <v>8.6568738690692301E-2</v>
      </c>
      <c r="AC111" s="26">
        <f t="shared" si="66"/>
        <v>-1.5241575398825813E-3</v>
      </c>
      <c r="AD111" s="26">
        <f t="shared" si="76"/>
        <v>-1.1376088526458966E-3</v>
      </c>
      <c r="AE111" s="26">
        <f t="shared" si="67"/>
        <v>1.2941539016183133E-6</v>
      </c>
      <c r="AF111">
        <f t="shared" si="77"/>
        <v>-1.5241575398825813E-3</v>
      </c>
      <c r="AG111" s="187"/>
      <c r="AH111">
        <f t="shared" si="68"/>
        <v>-3.8654868723668072E-4</v>
      </c>
      <c r="AI111">
        <f t="shared" si="69"/>
        <v>1.0837291234226809</v>
      </c>
      <c r="AJ111">
        <f t="shared" si="70"/>
        <v>-0.58807880242884314</v>
      </c>
      <c r="AK111">
        <f t="shared" si="71"/>
        <v>-0.48964561834643744</v>
      </c>
      <c r="AL111">
        <f t="shared" si="72"/>
        <v>-1.4014349690277892</v>
      </c>
      <c r="AM111">
        <f t="shared" si="73"/>
        <v>-0.84351562603200847</v>
      </c>
      <c r="AN111" s="26">
        <f t="shared" si="94"/>
        <v>5.3733858692470307</v>
      </c>
      <c r="AO111" s="26">
        <f t="shared" si="94"/>
        <v>5.3736912218462116</v>
      </c>
      <c r="AP111" s="26">
        <f t="shared" si="94"/>
        <v>5.3746914781913055</v>
      </c>
      <c r="AQ111" s="26">
        <f t="shared" si="94"/>
        <v>5.3779591174979897</v>
      </c>
      <c r="AR111" s="26">
        <f t="shared" si="94"/>
        <v>5.3885405020528143</v>
      </c>
      <c r="AS111" s="26">
        <f t="shared" si="94"/>
        <v>5.4218919766001603</v>
      </c>
      <c r="AT111" s="26">
        <f t="shared" si="94"/>
        <v>5.519557076685798</v>
      </c>
      <c r="AU111" s="26">
        <f t="shared" si="75"/>
        <v>5.7654198115342954</v>
      </c>
      <c r="AW111">
        <v>49000</v>
      </c>
      <c r="AX111">
        <f t="shared" si="85"/>
        <v>0.11045058573914</v>
      </c>
      <c r="AY111">
        <f t="shared" si="86"/>
        <v>0.1046536106763982</v>
      </c>
      <c r="AZ111">
        <f t="shared" si="87"/>
        <v>5.7969750627418059E-3</v>
      </c>
      <c r="BA111">
        <f t="shared" si="88"/>
        <v>1.2654516088376133</v>
      </c>
      <c r="BB111">
        <f t="shared" si="89"/>
        <v>0.97824157079580054</v>
      </c>
      <c r="BC111">
        <f t="shared" si="90"/>
        <v>1.0070298418958226</v>
      </c>
      <c r="BD111">
        <f t="shared" si="91"/>
        <v>0.55087522577660619</v>
      </c>
      <c r="BE111">
        <f t="shared" si="92"/>
        <v>6.9015477783596975</v>
      </c>
      <c r="BF111">
        <f t="shared" si="92"/>
        <v>6.9006676446367674</v>
      </c>
      <c r="BG111">
        <f t="shared" si="92"/>
        <v>6.8984962644794923</v>
      </c>
      <c r="BH111">
        <f t="shared" si="92"/>
        <v>6.8931534257090892</v>
      </c>
      <c r="BI111">
        <f t="shared" si="92"/>
        <v>6.8800908413000537</v>
      </c>
      <c r="BJ111">
        <f t="shared" si="92"/>
        <v>6.848628239165504</v>
      </c>
      <c r="BK111">
        <f t="shared" si="92"/>
        <v>6.7752576001968423</v>
      </c>
      <c r="BL111">
        <f t="shared" si="93"/>
        <v>6.6139356999571337</v>
      </c>
    </row>
    <row r="112" spans="1:79" ht="12.95" customHeight="1">
      <c r="A112" s="21" t="s">
        <v>229</v>
      </c>
      <c r="B112" s="22" t="s">
        <v>101</v>
      </c>
      <c r="C112" s="23">
        <v>55956.25591</v>
      </c>
      <c r="D112" s="23">
        <v>5.9999999999999995E-4</v>
      </c>
      <c r="E112" s="26">
        <f t="shared" si="59"/>
        <v>45477.233772416672</v>
      </c>
      <c r="F112" s="26">
        <f t="shared" si="83"/>
        <v>45477</v>
      </c>
      <c r="G112" s="25">
        <f t="shared" si="61"/>
        <v>9.0968659998907242E-2</v>
      </c>
      <c r="H112" s="26"/>
      <c r="I112" s="26"/>
      <c r="J112" s="27"/>
      <c r="K112" s="26">
        <f t="shared" ref="K112:K135" si="95">G112</f>
        <v>9.0968659998907242E-2</v>
      </c>
      <c r="L112" s="26"/>
      <c r="M112" s="26"/>
      <c r="N112" s="26"/>
      <c r="O112" s="26">
        <f t="shared" si="78"/>
        <v>9.0968659998907242E-2</v>
      </c>
      <c r="P112" s="28">
        <f t="shared" si="80"/>
        <v>8.8868681948887029E-2</v>
      </c>
      <c r="Q112" s="29">
        <f t="shared" si="62"/>
        <v>40937.75591</v>
      </c>
      <c r="R112" s="26">
        <f t="shared" si="81"/>
        <v>4.4099078105666939E-6</v>
      </c>
      <c r="S112" s="26">
        <v>1</v>
      </c>
      <c r="T112" s="26">
        <f t="shared" si="82"/>
        <v>4.4099078105666939E-6</v>
      </c>
      <c r="U112" s="26"/>
      <c r="V112" s="26"/>
      <c r="X112" s="26"/>
      <c r="Y112" s="90"/>
      <c r="Z112">
        <f t="shared" si="63"/>
        <v>45477</v>
      </c>
      <c r="AA112" s="26">
        <f t="shared" si="64"/>
        <v>8.900470602626491E-2</v>
      </c>
      <c r="AB112" s="26">
        <f t="shared" si="65"/>
        <v>9.0832635921529362E-2</v>
      </c>
      <c r="AC112" s="26">
        <f t="shared" si="66"/>
        <v>2.0999780500202125E-3</v>
      </c>
      <c r="AD112" s="26">
        <f t="shared" si="76"/>
        <v>1.9639539726423322E-3</v>
      </c>
      <c r="AE112" s="26">
        <f t="shared" si="67"/>
        <v>3.8571152066575985E-6</v>
      </c>
      <c r="AF112">
        <f t="shared" si="77"/>
        <v>2.0999780500202125E-3</v>
      </c>
      <c r="AG112" s="187"/>
      <c r="AH112">
        <f t="shared" si="68"/>
        <v>1.3602407737788676E-4</v>
      </c>
      <c r="AI112">
        <f t="shared" si="69"/>
        <v>1.139274462180067</v>
      </c>
      <c r="AJ112">
        <f t="shared" si="70"/>
        <v>-0.49154546151003109</v>
      </c>
      <c r="AK112">
        <f t="shared" si="71"/>
        <v>-0.47682913277131955</v>
      </c>
      <c r="AL112">
        <f t="shared" si="72"/>
        <v>-1.2866170632382969</v>
      </c>
      <c r="AM112">
        <f t="shared" si="73"/>
        <v>-0.74969914161553652</v>
      </c>
      <c r="AN112" s="26">
        <f t="shared" si="94"/>
        <v>5.4630477154818831</v>
      </c>
      <c r="AO112" s="26">
        <f t="shared" si="94"/>
        <v>5.4635233482180086</v>
      </c>
      <c r="AP112" s="26">
        <f t="shared" si="94"/>
        <v>5.4649252677890265</v>
      </c>
      <c r="AQ112" s="26">
        <f t="shared" si="94"/>
        <v>5.4690452552081092</v>
      </c>
      <c r="AR112" s="26">
        <f t="shared" si="94"/>
        <v>5.4810506562798116</v>
      </c>
      <c r="AS112" s="26">
        <f t="shared" si="94"/>
        <v>5.5152188108270339</v>
      </c>
      <c r="AT112" s="26">
        <f t="shared" si="94"/>
        <v>5.6069119606964088</v>
      </c>
      <c r="AU112" s="26">
        <f t="shared" si="75"/>
        <v>5.8261319116019727</v>
      </c>
      <c r="AW112">
        <v>50000</v>
      </c>
      <c r="AX112">
        <f t="shared" si="85"/>
        <v>0.11504389282317712</v>
      </c>
      <c r="AY112">
        <f t="shared" si="86"/>
        <v>0.10937180315150523</v>
      </c>
      <c r="AZ112">
        <f t="shared" si="87"/>
        <v>5.6720896716718969E-3</v>
      </c>
      <c r="BA112">
        <f t="shared" si="88"/>
        <v>1.0522884844435956</v>
      </c>
      <c r="BB112">
        <f t="shared" si="89"/>
        <v>0.78549693707684043</v>
      </c>
      <c r="BC112">
        <f t="shared" si="90"/>
        <v>1.4653404120223472</v>
      </c>
      <c r="BD112">
        <f t="shared" si="91"/>
        <v>0.89973777284085887</v>
      </c>
      <c r="BE112">
        <f t="shared" si="92"/>
        <v>7.2449186143886912</v>
      </c>
      <c r="BF112">
        <f t="shared" si="92"/>
        <v>7.2446957371520195</v>
      </c>
      <c r="BG112">
        <f t="shared" si="92"/>
        <v>7.2439121784192828</v>
      </c>
      <c r="BH112">
        <f t="shared" si="92"/>
        <v>7.2411644001961513</v>
      </c>
      <c r="BI112">
        <f t="shared" si="92"/>
        <v>7.2316120925838687</v>
      </c>
      <c r="BJ112">
        <f t="shared" si="92"/>
        <v>7.1993460930351159</v>
      </c>
      <c r="BK112">
        <f t="shared" si="92"/>
        <v>7.0990465980201627</v>
      </c>
      <c r="BL112">
        <f t="shared" si="93"/>
        <v>6.8375530114402903</v>
      </c>
    </row>
    <row r="113" spans="1:47" ht="12.95" customHeight="1">
      <c r="A113" s="21" t="s">
        <v>225</v>
      </c>
      <c r="B113" s="22" t="s">
        <v>97</v>
      </c>
      <c r="C113" s="23">
        <v>56227.679400000001</v>
      </c>
      <c r="D113" s="23">
        <v>2.0000000000000001E-4</v>
      </c>
      <c r="E113" s="26">
        <f t="shared" si="59"/>
        <v>46174.741300811431</v>
      </c>
      <c r="F113" s="26">
        <f t="shared" si="83"/>
        <v>46174.5</v>
      </c>
      <c r="G113" s="25">
        <f t="shared" si="61"/>
        <v>9.3898209997860249E-2</v>
      </c>
      <c r="H113" s="26"/>
      <c r="I113" s="26"/>
      <c r="J113" s="26"/>
      <c r="K113" s="26">
        <f t="shared" si="95"/>
        <v>9.3898209997860249E-2</v>
      </c>
      <c r="L113" s="26"/>
      <c r="M113" s="26"/>
      <c r="N113" s="26"/>
      <c r="O113" s="26">
        <f t="shared" si="78"/>
        <v>9.3898209997860249E-2</v>
      </c>
      <c r="P113" s="28">
        <f t="shared" si="80"/>
        <v>9.1890302960750986E-2</v>
      </c>
      <c r="Q113" s="29">
        <f t="shared" si="62"/>
        <v>41209.179400000001</v>
      </c>
      <c r="R113" s="26">
        <f t="shared" si="81"/>
        <v>4.0316906696729006E-6</v>
      </c>
      <c r="S113" s="26">
        <v>1</v>
      </c>
      <c r="T113" s="26">
        <f t="shared" si="82"/>
        <v>4.0316906696729006E-6</v>
      </c>
      <c r="U113" s="26"/>
      <c r="V113" s="26"/>
      <c r="X113" s="26"/>
      <c r="Y113" s="90"/>
      <c r="Z113">
        <f t="shared" si="63"/>
        <v>46174.5</v>
      </c>
      <c r="AA113" s="26">
        <f t="shared" si="64"/>
        <v>9.3477355948328622E-2</v>
      </c>
      <c r="AB113" s="26">
        <f t="shared" si="65"/>
        <v>9.2311157010282613E-2</v>
      </c>
      <c r="AC113" s="26">
        <f t="shared" si="66"/>
        <v>2.0079070371092633E-3</v>
      </c>
      <c r="AD113" s="26">
        <f t="shared" si="76"/>
        <v>4.2085404953162708E-4</v>
      </c>
      <c r="AE113" s="26">
        <f t="shared" si="67"/>
        <v>1.7711813100716922E-7</v>
      </c>
      <c r="AF113">
        <f t="shared" si="77"/>
        <v>2.0079070371092633E-3</v>
      </c>
      <c r="AG113" s="187"/>
      <c r="AH113">
        <f t="shared" si="68"/>
        <v>1.5870529875776343E-3</v>
      </c>
      <c r="AI113">
        <f t="shared" si="69"/>
        <v>1.295990847396983</v>
      </c>
      <c r="AJ113">
        <f t="shared" si="70"/>
        <v>-0.15903930177406292</v>
      </c>
      <c r="AK113">
        <f t="shared" si="71"/>
        <v>-0.39893961439322057</v>
      </c>
      <c r="AL113">
        <f t="shared" si="72"/>
        <v>-0.93247103567166278</v>
      </c>
      <c r="AM113">
        <f t="shared" si="73"/>
        <v>-0.50323908450249566</v>
      </c>
      <c r="AN113" s="26">
        <f t="shared" si="94"/>
        <v>5.7153455308705157</v>
      </c>
      <c r="AO113" s="26">
        <f t="shared" si="94"/>
        <v>5.7163009304536754</v>
      </c>
      <c r="AP113" s="26">
        <f t="shared" si="94"/>
        <v>5.7185791989303612</v>
      </c>
      <c r="AQ113" s="26">
        <f t="shared" si="94"/>
        <v>5.7239988119767578</v>
      </c>
      <c r="AR113" s="26">
        <f t="shared" si="94"/>
        <v>5.7368181526569204</v>
      </c>
      <c r="AS113" s="26">
        <f t="shared" si="94"/>
        <v>5.7667535151556732</v>
      </c>
      <c r="AT113" s="26">
        <f t="shared" si="94"/>
        <v>5.8347918824695331</v>
      </c>
      <c r="AU113" s="26">
        <f t="shared" si="75"/>
        <v>5.9821049863614739</v>
      </c>
    </row>
    <row r="114" spans="1:47" ht="12.95" customHeight="1">
      <c r="A114" s="21" t="s">
        <v>229</v>
      </c>
      <c r="B114" s="22" t="s">
        <v>97</v>
      </c>
      <c r="C114" s="23">
        <v>56507.46989</v>
      </c>
      <c r="D114" s="23">
        <v>4.0000000000000002E-4</v>
      </c>
      <c r="E114" s="26">
        <f t="shared" si="59"/>
        <v>46893.75045196581</v>
      </c>
      <c r="F114" s="111">
        <f t="shared" ref="F114:F125" si="96">ROUND(2*E114,0)/2-0.5</f>
        <v>46893.5</v>
      </c>
      <c r="G114" s="25">
        <f t="shared" si="61"/>
        <v>9.7459229997184593E-2</v>
      </c>
      <c r="H114" s="26"/>
      <c r="I114" s="26"/>
      <c r="J114" s="27"/>
      <c r="K114" s="26">
        <f t="shared" si="95"/>
        <v>9.7459229997184593E-2</v>
      </c>
      <c r="L114" s="26"/>
      <c r="M114" s="26"/>
      <c r="N114" s="26"/>
      <c r="O114" s="26">
        <f t="shared" si="78"/>
        <v>9.7459229997184593E-2</v>
      </c>
      <c r="P114" s="28">
        <f t="shared" si="80"/>
        <v>9.5058577657325311E-2</v>
      </c>
      <c r="Q114" s="29">
        <f t="shared" si="62"/>
        <v>41488.96989</v>
      </c>
      <c r="R114" s="26">
        <f t="shared" si="81"/>
        <v>5.7631316568718489E-6</v>
      </c>
      <c r="S114" s="26">
        <v>1</v>
      </c>
      <c r="T114" s="26">
        <f t="shared" si="82"/>
        <v>5.7631316568718489E-6</v>
      </c>
      <c r="U114" s="26"/>
      <c r="V114" s="26"/>
      <c r="X114" s="26"/>
      <c r="Y114" s="26"/>
      <c r="Z114">
        <f t="shared" si="63"/>
        <v>46893.5</v>
      </c>
      <c r="AA114" s="26">
        <f t="shared" si="64"/>
        <v>9.8200048574209747E-2</v>
      </c>
      <c r="AB114" s="26">
        <f t="shared" si="65"/>
        <v>9.4317759080300156E-2</v>
      </c>
      <c r="AC114" s="26">
        <f t="shared" si="66"/>
        <v>2.4006523398592827E-3</v>
      </c>
      <c r="AD114" s="26">
        <f t="shared" si="76"/>
        <v>-7.4081857702515408E-4</v>
      </c>
      <c r="AE114" s="26">
        <f t="shared" si="67"/>
        <v>5.4881216406557413E-7</v>
      </c>
      <c r="AF114">
        <f t="shared" si="77"/>
        <v>2.4006523398592827E-3</v>
      </c>
      <c r="AG114" s="187"/>
      <c r="AH114">
        <f t="shared" si="68"/>
        <v>3.1414709168844424E-3</v>
      </c>
      <c r="AI114">
        <f t="shared" si="69"/>
        <v>1.4433839931710015</v>
      </c>
      <c r="AJ114">
        <f t="shared" si="70"/>
        <v>0.30025326599636759</v>
      </c>
      <c r="AK114">
        <f t="shared" si="71"/>
        <v>-0.22399560771303734</v>
      </c>
      <c r="AL114">
        <f t="shared" si="72"/>
        <v>-0.46779538253135627</v>
      </c>
      <c r="AM114">
        <f t="shared" si="73"/>
        <v>-0.23825851359271188</v>
      </c>
      <c r="AN114" s="26">
        <f t="shared" si="94"/>
        <v>6.0086150056914729</v>
      </c>
      <c r="AO114" s="26">
        <f t="shared" si="94"/>
        <v>6.0094837614034793</v>
      </c>
      <c r="AP114" s="26">
        <f t="shared" si="94"/>
        <v>6.0112997835792887</v>
      </c>
      <c r="AQ114" s="26">
        <f t="shared" si="94"/>
        <v>6.0150929849452863</v>
      </c>
      <c r="AR114" s="26">
        <f t="shared" si="94"/>
        <v>6.0230033439883606</v>
      </c>
      <c r="AS114" s="26">
        <f t="shared" si="94"/>
        <v>6.0394468513965274</v>
      </c>
      <c r="AT114" s="26">
        <f t="shared" si="94"/>
        <v>6.0734200870294828</v>
      </c>
      <c r="AU114" s="26">
        <f t="shared" si="75"/>
        <v>6.1428858333178642</v>
      </c>
    </row>
    <row r="115" spans="1:47" ht="12.95" customHeight="1">
      <c r="A115" s="21" t="s">
        <v>229</v>
      </c>
      <c r="B115" s="22" t="s">
        <v>97</v>
      </c>
      <c r="C115" s="23">
        <v>56507.470029999997</v>
      </c>
      <c r="D115" s="23">
        <v>2.0000000000000001E-4</v>
      </c>
      <c r="E115" s="26">
        <f t="shared" si="59"/>
        <v>46893.750811739577</v>
      </c>
      <c r="F115" s="111">
        <f t="shared" si="96"/>
        <v>46893.5</v>
      </c>
      <c r="G115" s="25">
        <f t="shared" si="61"/>
        <v>9.7599229993647896E-2</v>
      </c>
      <c r="H115" s="26"/>
      <c r="I115" s="26"/>
      <c r="J115" s="27"/>
      <c r="K115" s="26">
        <f t="shared" si="95"/>
        <v>9.7599229993647896E-2</v>
      </c>
      <c r="L115" s="26"/>
      <c r="M115" s="26"/>
      <c r="N115" s="26"/>
      <c r="O115" s="26">
        <f t="shared" si="78"/>
        <v>9.7599229993647896E-2</v>
      </c>
      <c r="P115" s="28">
        <f t="shared" si="80"/>
        <v>9.5058577657325311E-2</v>
      </c>
      <c r="Q115" s="29">
        <f t="shared" si="62"/>
        <v>41488.970029999997</v>
      </c>
      <c r="R115" s="26">
        <f t="shared" si="81"/>
        <v>6.4549142940614109E-6</v>
      </c>
      <c r="S115" s="26">
        <v>1</v>
      </c>
      <c r="T115" s="26">
        <f t="shared" si="82"/>
        <v>6.4549142940614109E-6</v>
      </c>
      <c r="U115" s="26"/>
      <c r="V115" s="26"/>
      <c r="X115" s="26"/>
      <c r="Y115" s="26"/>
      <c r="Z115">
        <f t="shared" si="63"/>
        <v>46893.5</v>
      </c>
      <c r="AA115" s="26">
        <f t="shared" si="64"/>
        <v>9.8200048574209747E-2</v>
      </c>
      <c r="AB115" s="26">
        <f t="shared" si="65"/>
        <v>9.4457759076763459E-2</v>
      </c>
      <c r="AC115" s="26">
        <f t="shared" si="66"/>
        <v>2.5406523363225852E-3</v>
      </c>
      <c r="AD115" s="26">
        <f t="shared" si="76"/>
        <v>-6.0081858056185156E-4</v>
      </c>
      <c r="AE115" s="26">
        <f t="shared" si="67"/>
        <v>3.6098296674835811E-7</v>
      </c>
      <c r="AF115">
        <f t="shared" si="77"/>
        <v>2.5406523363225852E-3</v>
      </c>
      <c r="AG115" s="187"/>
      <c r="AH115">
        <f t="shared" si="68"/>
        <v>3.1414709168844424E-3</v>
      </c>
      <c r="AI115">
        <f t="shared" si="69"/>
        <v>1.4433839931710015</v>
      </c>
      <c r="AJ115">
        <f t="shared" si="70"/>
        <v>0.30025326599636759</v>
      </c>
      <c r="AK115">
        <f t="shared" si="71"/>
        <v>-0.22399560771303734</v>
      </c>
      <c r="AL115">
        <f t="shared" si="72"/>
        <v>-0.46779538253135627</v>
      </c>
      <c r="AM115">
        <f t="shared" si="73"/>
        <v>-0.23825851359271188</v>
      </c>
      <c r="AN115" s="26">
        <f t="shared" si="94"/>
        <v>6.0086150056914729</v>
      </c>
      <c r="AO115" s="26">
        <f t="shared" si="94"/>
        <v>6.0094837614034793</v>
      </c>
      <c r="AP115" s="26">
        <f t="shared" si="94"/>
        <v>6.0112997835792887</v>
      </c>
      <c r="AQ115" s="26">
        <f t="shared" si="94"/>
        <v>6.0150929849452863</v>
      </c>
      <c r="AR115" s="26">
        <f t="shared" si="94"/>
        <v>6.0230033439883606</v>
      </c>
      <c r="AS115" s="26">
        <f t="shared" si="94"/>
        <v>6.0394468513965274</v>
      </c>
      <c r="AT115" s="26">
        <f t="shared" si="94"/>
        <v>6.0734200870294828</v>
      </c>
      <c r="AU115" s="26">
        <f t="shared" si="75"/>
        <v>6.1428858333178642</v>
      </c>
    </row>
    <row r="116" spans="1:47" ht="12.95" customHeight="1">
      <c r="A116" s="21" t="s">
        <v>229</v>
      </c>
      <c r="B116" s="22" t="s">
        <v>97</v>
      </c>
      <c r="C116" s="23">
        <v>56507.471530000003</v>
      </c>
      <c r="D116" s="23">
        <v>1E-4</v>
      </c>
      <c r="E116" s="26">
        <f t="shared" si="59"/>
        <v>46893.754666458626</v>
      </c>
      <c r="F116" s="111">
        <f t="shared" si="96"/>
        <v>46893.5</v>
      </c>
      <c r="G116" s="25">
        <f t="shared" si="61"/>
        <v>9.9099229999410454E-2</v>
      </c>
      <c r="H116" s="26"/>
      <c r="I116" s="26"/>
      <c r="J116" s="27"/>
      <c r="K116" s="26">
        <f t="shared" si="95"/>
        <v>9.9099229999410454E-2</v>
      </c>
      <c r="L116" s="26"/>
      <c r="M116" s="26"/>
      <c r="N116" s="26"/>
      <c r="O116" s="26">
        <f t="shared" si="78"/>
        <v>9.9099229999410454E-2</v>
      </c>
      <c r="P116" s="28">
        <f t="shared" si="80"/>
        <v>9.5058577657325311E-2</v>
      </c>
      <c r="Q116" s="29">
        <f t="shared" si="62"/>
        <v>41488.971530000003</v>
      </c>
      <c r="R116" s="26">
        <f t="shared" si="81"/>
        <v>1.6326871349598157E-5</v>
      </c>
      <c r="S116" s="26">
        <v>1</v>
      </c>
      <c r="T116" s="26">
        <f t="shared" si="82"/>
        <v>1.6326871349598157E-5</v>
      </c>
      <c r="U116" s="26"/>
      <c r="V116" s="26"/>
      <c r="X116" s="26"/>
      <c r="Y116" s="26"/>
      <c r="Z116">
        <f t="shared" si="63"/>
        <v>46893.5</v>
      </c>
      <c r="AA116" s="26">
        <f t="shared" si="64"/>
        <v>9.8200048574209747E-2</v>
      </c>
      <c r="AB116" s="26">
        <f t="shared" si="65"/>
        <v>9.5957759082526017E-2</v>
      </c>
      <c r="AC116" s="26">
        <f t="shared" si="66"/>
        <v>4.0406523420851437E-3</v>
      </c>
      <c r="AD116" s="26">
        <f t="shared" si="76"/>
        <v>8.9918142520070687E-4</v>
      </c>
      <c r="AE116" s="26">
        <f t="shared" si="67"/>
        <v>8.0852723542597443E-7</v>
      </c>
      <c r="AF116">
        <f t="shared" si="77"/>
        <v>4.0406523420851437E-3</v>
      </c>
      <c r="AG116" s="187"/>
      <c r="AH116">
        <f t="shared" si="68"/>
        <v>3.1414709168844424E-3</v>
      </c>
      <c r="AI116">
        <f t="shared" si="69"/>
        <v>1.4433839931710015</v>
      </c>
      <c r="AJ116">
        <f t="shared" si="70"/>
        <v>0.30025326599636759</v>
      </c>
      <c r="AK116">
        <f t="shared" si="71"/>
        <v>-0.22399560771303734</v>
      </c>
      <c r="AL116">
        <f t="shared" si="72"/>
        <v>-0.46779538253135627</v>
      </c>
      <c r="AM116">
        <f t="shared" si="73"/>
        <v>-0.23825851359271188</v>
      </c>
      <c r="AN116" s="26">
        <f t="shared" si="94"/>
        <v>6.0086150056914729</v>
      </c>
      <c r="AO116" s="26">
        <f t="shared" si="94"/>
        <v>6.0094837614034793</v>
      </c>
      <c r="AP116" s="26">
        <f t="shared" si="94"/>
        <v>6.0112997835792887</v>
      </c>
      <c r="AQ116" s="26">
        <f t="shared" si="94"/>
        <v>6.0150929849452863</v>
      </c>
      <c r="AR116" s="26">
        <f t="shared" si="94"/>
        <v>6.0230033439883606</v>
      </c>
      <c r="AS116" s="26">
        <f t="shared" si="94"/>
        <v>6.0394468513965274</v>
      </c>
      <c r="AT116" s="26">
        <f t="shared" si="94"/>
        <v>6.0734200870294828</v>
      </c>
      <c r="AU116" s="26">
        <f t="shared" si="75"/>
        <v>6.1428858333178642</v>
      </c>
    </row>
    <row r="117" spans="1:47" ht="12.95" customHeight="1">
      <c r="A117" s="21" t="s">
        <v>229</v>
      </c>
      <c r="B117" s="22" t="s">
        <v>101</v>
      </c>
      <c r="C117" s="23">
        <v>56510.389609999998</v>
      </c>
      <c r="D117" s="23">
        <v>2.0000000000000001E-4</v>
      </c>
      <c r="E117" s="26">
        <f t="shared" ref="E117:E135" si="97">+(C117-C$7)/C$8</f>
        <v>46901.253585466904</v>
      </c>
      <c r="F117" s="111">
        <f t="shared" si="96"/>
        <v>46901</v>
      </c>
      <c r="G117" s="25">
        <f t="shared" ref="G117:G135" si="98">+C117-(C$7+F117*C$8)</f>
        <v>9.8678579997795168E-2</v>
      </c>
      <c r="H117" s="26"/>
      <c r="I117" s="26"/>
      <c r="J117" s="27"/>
      <c r="K117" s="26">
        <f t="shared" si="95"/>
        <v>9.8678579997795168E-2</v>
      </c>
      <c r="L117" s="26"/>
      <c r="M117" s="26"/>
      <c r="N117" s="26"/>
      <c r="O117" s="26">
        <f t="shared" si="78"/>
        <v>9.8678579997795168E-2</v>
      </c>
      <c r="P117" s="28">
        <f t="shared" si="80"/>
        <v>9.5091912718745897E-2</v>
      </c>
      <c r="Q117" s="29">
        <f t="shared" ref="Q117:Q135" si="99">+C117-15018.5</f>
        <v>41491.889609999998</v>
      </c>
      <c r="R117" s="26">
        <f t="shared" si="81"/>
        <v>1.2864182170602705E-5</v>
      </c>
      <c r="S117" s="26">
        <v>1</v>
      </c>
      <c r="T117" s="26">
        <f t="shared" si="82"/>
        <v>1.2864182170602705E-5</v>
      </c>
      <c r="U117" s="26"/>
      <c r="V117" s="26"/>
      <c r="X117" s="26"/>
      <c r="Y117" s="26"/>
      <c r="Z117">
        <f t="shared" ref="Z117:Z135" si="100">F117</f>
        <v>46901</v>
      </c>
      <c r="AA117" s="26">
        <f t="shared" ref="AA117:AA135" si="101">AB$3+AB$4*Z117+AB$5*Z117^2+AH117</f>
        <v>9.8249137390950342E-2</v>
      </c>
      <c r="AB117" s="26">
        <f t="shared" ref="AB117:AB135" si="102">IF(S117&lt;&gt;0,G117-AH117, -9999)</f>
        <v>9.5521355325590723E-2</v>
      </c>
      <c r="AC117" s="26">
        <f t="shared" ref="AC117:AC135" si="103">+G117-P117</f>
        <v>3.5866672790492715E-3</v>
      </c>
      <c r="AD117" s="26">
        <f t="shared" si="76"/>
        <v>4.2944260684482649E-4</v>
      </c>
      <c r="AE117" s="26">
        <f t="shared" ref="AE117:AE135" si="104">+(G117-AA117)^2*S117</f>
        <v>1.8442095257368021E-7</v>
      </c>
      <c r="AF117">
        <f t="shared" si="77"/>
        <v>3.5866672790492715E-3</v>
      </c>
      <c r="AG117" s="187"/>
      <c r="AH117">
        <f t="shared" ref="AH117:AH135" si="105">$AB$6*($AB$11/AI117*AJ117+$AB$12)</f>
        <v>3.1572246722044494E-3</v>
      </c>
      <c r="AI117">
        <f t="shared" ref="AI117:AI135" si="106">1+$AB$7*COS(AL117)</f>
        <v>1.4445738886641815</v>
      </c>
      <c r="AJ117">
        <f t="shared" ref="AJ117:AJ135" si="107">SIN(AL117+RADIANS($AB$9))</f>
        <v>0.3053429414550391</v>
      </c>
      <c r="AK117">
        <f t="shared" ref="AK117:AK135" si="108">$AB$7*SIN(AL117)</f>
        <v>-0.22162458165330776</v>
      </c>
      <c r="AL117">
        <f t="shared" ref="AL117:AL135" si="109">2*ATAN(AM117)</f>
        <v>-0.46245499314321176</v>
      </c>
      <c r="AM117">
        <f t="shared" ref="AM117:AM135" si="110">SQRT((1+$AB$7)/(1-$AB$7))*TAN(AN117/2)</f>
        <v>-0.23543852700170825</v>
      </c>
      <c r="AN117" s="26">
        <f t="shared" si="94"/>
        <v>6.0118248020485234</v>
      </c>
      <c r="AO117" s="26">
        <f t="shared" si="94"/>
        <v>6.0126869839328849</v>
      </c>
      <c r="AP117" s="26">
        <f t="shared" si="94"/>
        <v>6.0144876637281843</v>
      </c>
      <c r="AQ117" s="26">
        <f t="shared" si="94"/>
        <v>6.0182455407131794</v>
      </c>
      <c r="AR117" s="26">
        <f t="shared" si="94"/>
        <v>6.0260756803977396</v>
      </c>
      <c r="AS117" s="26">
        <f t="shared" si="94"/>
        <v>6.0423400131434963</v>
      </c>
      <c r="AT117" s="26">
        <f t="shared" si="94"/>
        <v>6.075922247113998</v>
      </c>
      <c r="AU117" s="26">
        <f t="shared" ref="AU117:AU135" si="111">RADIANS($AB$9)+$AB$18*(F117-AB$15)</f>
        <v>6.1445629631539873</v>
      </c>
    </row>
    <row r="118" spans="1:47" ht="12.95" customHeight="1">
      <c r="A118" s="21" t="s">
        <v>229</v>
      </c>
      <c r="B118" s="22" t="s">
        <v>101</v>
      </c>
      <c r="C118" s="23">
        <v>56510.390079999997</v>
      </c>
      <c r="D118" s="23">
        <v>2.0000000000000001E-4</v>
      </c>
      <c r="E118" s="26">
        <f t="shared" si="97"/>
        <v>46901.254793278866</v>
      </c>
      <c r="F118" s="111">
        <f t="shared" si="96"/>
        <v>46901</v>
      </c>
      <c r="G118" s="25">
        <f t="shared" si="98"/>
        <v>9.9148579996835906E-2</v>
      </c>
      <c r="H118" s="26"/>
      <c r="I118" s="26"/>
      <c r="J118" s="27"/>
      <c r="K118" s="26">
        <f t="shared" si="95"/>
        <v>9.9148579996835906E-2</v>
      </c>
      <c r="L118" s="26"/>
      <c r="M118" s="26"/>
      <c r="N118" s="26"/>
      <c r="O118" s="26">
        <f t="shared" si="78"/>
        <v>9.9148579996835906E-2</v>
      </c>
      <c r="P118" s="28">
        <f t="shared" si="80"/>
        <v>9.5091912718745897E-2</v>
      </c>
      <c r="Q118" s="29">
        <f t="shared" si="99"/>
        <v>41491.890079999997</v>
      </c>
      <c r="R118" s="26">
        <f t="shared" si="81"/>
        <v>1.6456549405126204E-5</v>
      </c>
      <c r="S118" s="26">
        <v>1</v>
      </c>
      <c r="T118" s="26">
        <f t="shared" si="82"/>
        <v>1.6456549405126204E-5</v>
      </c>
      <c r="U118" s="26"/>
      <c r="V118" s="26"/>
      <c r="X118" s="26"/>
      <c r="Y118" s="26"/>
      <c r="Z118">
        <f t="shared" si="100"/>
        <v>46901</v>
      </c>
      <c r="AA118" s="26">
        <f t="shared" si="101"/>
        <v>9.8249137390950342E-2</v>
      </c>
      <c r="AB118" s="26">
        <f t="shared" si="102"/>
        <v>9.5991355324631461E-2</v>
      </c>
      <c r="AC118" s="26">
        <f t="shared" si="103"/>
        <v>4.0566672780900093E-3</v>
      </c>
      <c r="AD118" s="26">
        <f t="shared" ref="AD118:AD135" si="112">IF(S118&lt;&gt;0,G118-AA118, -9999)</f>
        <v>8.9944260588556424E-4</v>
      </c>
      <c r="AE118" s="26">
        <f t="shared" si="104"/>
        <v>8.0899700128221447E-7</v>
      </c>
      <c r="AF118">
        <f t="shared" ref="AF118:AF135" si="113">IF(S118&lt;&gt;0,G118-P118, -9999)</f>
        <v>4.0566672780900093E-3</v>
      </c>
      <c r="AG118" s="187"/>
      <c r="AH118">
        <f t="shared" si="105"/>
        <v>3.1572246722044494E-3</v>
      </c>
      <c r="AI118">
        <f t="shared" si="106"/>
        <v>1.4445738886641815</v>
      </c>
      <c r="AJ118">
        <f t="shared" si="107"/>
        <v>0.3053429414550391</v>
      </c>
      <c r="AK118">
        <f t="shared" si="108"/>
        <v>-0.22162458165330776</v>
      </c>
      <c r="AL118">
        <f t="shared" si="109"/>
        <v>-0.46245499314321176</v>
      </c>
      <c r="AM118">
        <f t="shared" si="110"/>
        <v>-0.23543852700170825</v>
      </c>
      <c r="AN118" s="26">
        <f t="shared" si="94"/>
        <v>6.0118248020485234</v>
      </c>
      <c r="AO118" s="26">
        <f t="shared" si="94"/>
        <v>6.0126869839328849</v>
      </c>
      <c r="AP118" s="26">
        <f t="shared" si="94"/>
        <v>6.0144876637281843</v>
      </c>
      <c r="AQ118" s="26">
        <f t="shared" si="94"/>
        <v>6.0182455407131794</v>
      </c>
      <c r="AR118" s="26">
        <f t="shared" si="94"/>
        <v>6.0260756803977396</v>
      </c>
      <c r="AS118" s="26">
        <f t="shared" si="94"/>
        <v>6.0423400131434963</v>
      </c>
      <c r="AT118" s="26">
        <f t="shared" si="94"/>
        <v>6.075922247113998</v>
      </c>
      <c r="AU118" s="26">
        <f t="shared" si="111"/>
        <v>6.1445629631539873</v>
      </c>
    </row>
    <row r="119" spans="1:47" ht="12.95" customHeight="1">
      <c r="A119" s="21" t="s">
        <v>229</v>
      </c>
      <c r="B119" s="22" t="s">
        <v>101</v>
      </c>
      <c r="C119" s="23">
        <v>56510.390140000003</v>
      </c>
      <c r="D119" s="23">
        <v>2.0000000000000001E-4</v>
      </c>
      <c r="E119" s="26">
        <f t="shared" si="97"/>
        <v>46901.254947467642</v>
      </c>
      <c r="F119" s="111">
        <f t="shared" si="96"/>
        <v>46901</v>
      </c>
      <c r="G119" s="25">
        <f t="shared" si="98"/>
        <v>9.9208580002596136E-2</v>
      </c>
      <c r="H119" s="26"/>
      <c r="I119" s="26"/>
      <c r="J119" s="27"/>
      <c r="K119" s="26">
        <f t="shared" si="95"/>
        <v>9.9208580002596136E-2</v>
      </c>
      <c r="L119" s="26"/>
      <c r="M119" s="26"/>
      <c r="N119" s="26"/>
      <c r="O119" s="26">
        <f t="shared" si="78"/>
        <v>9.9208580002596136E-2</v>
      </c>
      <c r="P119" s="28">
        <f t="shared" si="80"/>
        <v>9.5091912718745897E-2</v>
      </c>
      <c r="Q119" s="29">
        <f t="shared" si="99"/>
        <v>41491.890140000003</v>
      </c>
      <c r="R119" s="26">
        <f t="shared" si="81"/>
        <v>1.6946949525922909E-5</v>
      </c>
      <c r="S119" s="26">
        <v>1</v>
      </c>
      <c r="T119" s="26">
        <f t="shared" si="82"/>
        <v>1.6946949525922909E-5</v>
      </c>
      <c r="U119" s="26"/>
      <c r="V119" s="26"/>
      <c r="X119" s="26"/>
      <c r="Y119" s="26"/>
      <c r="Z119">
        <f t="shared" si="100"/>
        <v>46901</v>
      </c>
      <c r="AA119" s="26">
        <f t="shared" si="101"/>
        <v>9.8249137390950342E-2</v>
      </c>
      <c r="AB119" s="26">
        <f t="shared" si="102"/>
        <v>9.6051355330391691E-2</v>
      </c>
      <c r="AC119" s="26">
        <f t="shared" si="103"/>
        <v>4.1166672838502394E-3</v>
      </c>
      <c r="AD119" s="26">
        <f t="shared" si="112"/>
        <v>9.5944261164579436E-4</v>
      </c>
      <c r="AE119" s="26">
        <f t="shared" si="104"/>
        <v>9.2053012504170253E-7</v>
      </c>
      <c r="AF119">
        <f t="shared" si="113"/>
        <v>4.1166672838502394E-3</v>
      </c>
      <c r="AG119" s="187"/>
      <c r="AH119">
        <f t="shared" si="105"/>
        <v>3.1572246722044494E-3</v>
      </c>
      <c r="AI119">
        <f t="shared" si="106"/>
        <v>1.4445738886641815</v>
      </c>
      <c r="AJ119">
        <f t="shared" si="107"/>
        <v>0.3053429414550391</v>
      </c>
      <c r="AK119">
        <f t="shared" si="108"/>
        <v>-0.22162458165330776</v>
      </c>
      <c r="AL119">
        <f t="shared" si="109"/>
        <v>-0.46245499314321176</v>
      </c>
      <c r="AM119">
        <f t="shared" si="110"/>
        <v>-0.23543852700170825</v>
      </c>
      <c r="AN119" s="26">
        <f t="shared" si="94"/>
        <v>6.0118248020485234</v>
      </c>
      <c r="AO119" s="26">
        <f t="shared" si="94"/>
        <v>6.0126869839328849</v>
      </c>
      <c r="AP119" s="26">
        <f t="shared" si="94"/>
        <v>6.0144876637281843</v>
      </c>
      <c r="AQ119" s="26">
        <f t="shared" si="94"/>
        <v>6.0182455407131794</v>
      </c>
      <c r="AR119" s="26">
        <f t="shared" si="94"/>
        <v>6.0260756803977396</v>
      </c>
      <c r="AS119" s="26">
        <f t="shared" si="94"/>
        <v>6.0423400131434963</v>
      </c>
      <c r="AT119" s="26">
        <f t="shared" si="94"/>
        <v>6.075922247113998</v>
      </c>
      <c r="AU119" s="26">
        <f t="shared" si="111"/>
        <v>6.1445629631539873</v>
      </c>
    </row>
    <row r="120" spans="1:47" ht="12.95" customHeight="1">
      <c r="A120" s="192" t="s">
        <v>743</v>
      </c>
      <c r="B120" s="193"/>
      <c r="C120" s="192">
        <v>56512.334889999998</v>
      </c>
      <c r="D120" s="192">
        <v>2.3000000000000001E-4</v>
      </c>
      <c r="E120" s="26">
        <f t="shared" si="97"/>
        <v>46906.252590692413</v>
      </c>
      <c r="F120" s="111">
        <f t="shared" si="96"/>
        <v>46906</v>
      </c>
      <c r="G120" s="25">
        <f t="shared" si="98"/>
        <v>9.8291479996987619E-2</v>
      </c>
      <c r="H120" s="26"/>
      <c r="I120" s="26"/>
      <c r="J120" s="27"/>
      <c r="K120" s="26">
        <f t="shared" si="95"/>
        <v>9.8291479996987619E-2</v>
      </c>
      <c r="L120" s="26"/>
      <c r="M120" s="26"/>
      <c r="N120" s="26"/>
      <c r="O120" s="26">
        <f t="shared" si="78"/>
        <v>9.8291479996987619E-2</v>
      </c>
      <c r="P120" s="28">
        <f t="shared" si="80"/>
        <v>9.5114139377024232E-2</v>
      </c>
      <c r="Q120" s="29">
        <f t="shared" si="99"/>
        <v>41493.834889999998</v>
      </c>
      <c r="R120" s="26">
        <f t="shared" si="81"/>
        <v>1.009549341526932E-5</v>
      </c>
      <c r="S120" s="26">
        <v>1</v>
      </c>
      <c r="T120" s="26">
        <f t="shared" si="82"/>
        <v>1.009549341526932E-5</v>
      </c>
      <c r="U120" s="26"/>
      <c r="V120" s="26"/>
      <c r="X120" s="26"/>
      <c r="Y120" s="26"/>
      <c r="Z120">
        <f t="shared" si="100"/>
        <v>46906</v>
      </c>
      <c r="AA120" s="26">
        <f t="shared" si="101"/>
        <v>9.828185530911708E-2</v>
      </c>
      <c r="AB120" s="26">
        <f t="shared" si="102"/>
        <v>9.512376406489477E-2</v>
      </c>
      <c r="AC120" s="26">
        <f t="shared" si="103"/>
        <v>3.1773406199633869E-3</v>
      </c>
      <c r="AD120" s="26">
        <f t="shared" si="112"/>
        <v>9.6246878705380512E-6</v>
      </c>
      <c r="AE120" s="26">
        <f t="shared" si="104"/>
        <v>9.2634616605282288E-11</v>
      </c>
      <c r="AF120">
        <f t="shared" si="113"/>
        <v>3.1773406199633869E-3</v>
      </c>
      <c r="AG120" s="187"/>
      <c r="AH120">
        <f t="shared" si="105"/>
        <v>3.167715932092848E-3</v>
      </c>
      <c r="AI120">
        <f t="shared" si="106"/>
        <v>1.4453611566051086</v>
      </c>
      <c r="AJ120">
        <f t="shared" si="107"/>
        <v>0.30873575155520155</v>
      </c>
      <c r="AK120">
        <f t="shared" si="108"/>
        <v>-0.22003826454131897</v>
      </c>
      <c r="AL120">
        <f t="shared" si="109"/>
        <v>-0.45888997917879704</v>
      </c>
      <c r="AM120">
        <f t="shared" si="110"/>
        <v>-0.23355800055061285</v>
      </c>
      <c r="AN120" s="26">
        <f t="shared" ref="AN120:AT129" si="114">$AU120+$AB$7*SIN(AO120)</f>
        <v>6.0139660587066288</v>
      </c>
      <c r="AO120" s="26">
        <f t="shared" si="114"/>
        <v>6.0148237909464539</v>
      </c>
      <c r="AP120" s="26">
        <f t="shared" si="114"/>
        <v>6.0166141271053935</v>
      </c>
      <c r="AQ120" s="26">
        <f t="shared" si="114"/>
        <v>6.0203482677421505</v>
      </c>
      <c r="AR120" s="26">
        <f t="shared" si="114"/>
        <v>6.0281246534235668</v>
      </c>
      <c r="AS120" s="26">
        <f t="shared" si="114"/>
        <v>6.0442691958956676</v>
      </c>
      <c r="AT120" s="26">
        <f t="shared" si="114"/>
        <v>6.0775904612414591</v>
      </c>
      <c r="AU120" s="26">
        <f t="shared" si="111"/>
        <v>6.1456810497114027</v>
      </c>
    </row>
    <row r="121" spans="1:47" ht="12.95" customHeight="1">
      <c r="A121" s="21" t="s">
        <v>229</v>
      </c>
      <c r="B121" s="22" t="s">
        <v>101</v>
      </c>
      <c r="C121" s="23">
        <v>56512.335429999999</v>
      </c>
      <c r="D121" s="23">
        <v>2.0000000000000001E-4</v>
      </c>
      <c r="E121" s="26">
        <f t="shared" si="97"/>
        <v>46906.253978391265</v>
      </c>
      <c r="F121" s="111">
        <f t="shared" si="96"/>
        <v>46906</v>
      </c>
      <c r="G121" s="25">
        <f t="shared" si="98"/>
        <v>9.8831479997897986E-2</v>
      </c>
      <c r="H121" s="26"/>
      <c r="I121" s="26"/>
      <c r="J121" s="27"/>
      <c r="K121" s="26">
        <f t="shared" si="95"/>
        <v>9.8831479997897986E-2</v>
      </c>
      <c r="L121" s="26"/>
      <c r="M121" s="26"/>
      <c r="N121" s="26"/>
      <c r="O121" s="26">
        <f t="shared" si="78"/>
        <v>9.8831479997897986E-2</v>
      </c>
      <c r="P121" s="28">
        <f t="shared" si="80"/>
        <v>9.5114139377024232E-2</v>
      </c>
      <c r="Q121" s="29">
        <f t="shared" si="99"/>
        <v>41493.835429999999</v>
      </c>
      <c r="R121" s="26">
        <f t="shared" si="81"/>
        <v>1.3818621291598073E-5</v>
      </c>
      <c r="S121" s="26">
        <v>1</v>
      </c>
      <c r="T121" s="26">
        <f t="shared" si="82"/>
        <v>1.3818621291598073E-5</v>
      </c>
      <c r="U121" s="26"/>
      <c r="V121" s="26"/>
      <c r="X121" s="26"/>
      <c r="Y121" s="26"/>
      <c r="Z121">
        <f t="shared" si="100"/>
        <v>46906</v>
      </c>
      <c r="AA121" s="26">
        <f t="shared" si="101"/>
        <v>9.828185530911708E-2</v>
      </c>
      <c r="AB121" s="26">
        <f t="shared" si="102"/>
        <v>9.5663764065805137E-2</v>
      </c>
      <c r="AC121" s="26">
        <f t="shared" si="103"/>
        <v>3.7173406208737547E-3</v>
      </c>
      <c r="AD121" s="26">
        <f t="shared" si="112"/>
        <v>5.4962468878090587E-4</v>
      </c>
      <c r="AE121" s="26">
        <f t="shared" si="104"/>
        <v>3.0208729851750761E-7</v>
      </c>
      <c r="AF121">
        <f t="shared" si="113"/>
        <v>3.7173406208737547E-3</v>
      </c>
      <c r="AG121" s="187"/>
      <c r="AH121">
        <f t="shared" si="105"/>
        <v>3.167715932092848E-3</v>
      </c>
      <c r="AI121">
        <f t="shared" si="106"/>
        <v>1.4453611566051086</v>
      </c>
      <c r="AJ121">
        <f t="shared" si="107"/>
        <v>0.30873575155520155</v>
      </c>
      <c r="AK121">
        <f t="shared" si="108"/>
        <v>-0.22003826454131897</v>
      </c>
      <c r="AL121">
        <f t="shared" si="109"/>
        <v>-0.45888997917879704</v>
      </c>
      <c r="AM121">
        <f t="shared" si="110"/>
        <v>-0.23355800055061285</v>
      </c>
      <c r="AN121" s="26">
        <f t="shared" si="114"/>
        <v>6.0139660587066288</v>
      </c>
      <c r="AO121" s="26">
        <f t="shared" si="114"/>
        <v>6.0148237909464539</v>
      </c>
      <c r="AP121" s="26">
        <f t="shared" si="114"/>
        <v>6.0166141271053935</v>
      </c>
      <c r="AQ121" s="26">
        <f t="shared" si="114"/>
        <v>6.0203482677421505</v>
      </c>
      <c r="AR121" s="26">
        <f t="shared" si="114"/>
        <v>6.0281246534235668</v>
      </c>
      <c r="AS121" s="26">
        <f t="shared" si="114"/>
        <v>6.0442691958956676</v>
      </c>
      <c r="AT121" s="26">
        <f t="shared" si="114"/>
        <v>6.0775904612414591</v>
      </c>
      <c r="AU121" s="26">
        <f t="shared" si="111"/>
        <v>6.1456810497114027</v>
      </c>
    </row>
    <row r="122" spans="1:47" ht="12.95" customHeight="1">
      <c r="A122" s="21" t="s">
        <v>229</v>
      </c>
      <c r="B122" s="22" t="s">
        <v>101</v>
      </c>
      <c r="C122" s="23">
        <v>56512.335720000003</v>
      </c>
      <c r="D122" s="23">
        <v>1E-4</v>
      </c>
      <c r="E122" s="26">
        <f t="shared" si="97"/>
        <v>46906.254723636957</v>
      </c>
      <c r="F122" s="111">
        <f t="shared" si="96"/>
        <v>46906</v>
      </c>
      <c r="G122" s="25">
        <f t="shared" si="98"/>
        <v>9.9121480001485907E-2</v>
      </c>
      <c r="H122" s="26"/>
      <c r="I122" s="26"/>
      <c r="J122" s="27"/>
      <c r="K122" s="26">
        <f t="shared" si="95"/>
        <v>9.9121480001485907E-2</v>
      </c>
      <c r="L122" s="26"/>
      <c r="M122" s="26"/>
      <c r="N122" s="26"/>
      <c r="O122" s="26">
        <f t="shared" si="78"/>
        <v>9.9121480001485907E-2</v>
      </c>
      <c r="P122" s="28">
        <f t="shared" si="80"/>
        <v>9.5114139377024232E-2</v>
      </c>
      <c r="Q122" s="29">
        <f t="shared" si="99"/>
        <v>41493.835720000003</v>
      </c>
      <c r="R122" s="26">
        <f t="shared" si="81"/>
        <v>1.6058778880460888E-5</v>
      </c>
      <c r="S122" s="26">
        <v>1</v>
      </c>
      <c r="T122" s="26">
        <f t="shared" si="82"/>
        <v>1.6058778880460888E-5</v>
      </c>
      <c r="U122" s="26"/>
      <c r="V122" s="26"/>
      <c r="X122" s="26"/>
      <c r="Y122" s="26"/>
      <c r="Z122">
        <f t="shared" si="100"/>
        <v>46906</v>
      </c>
      <c r="AA122" s="26">
        <f t="shared" si="101"/>
        <v>9.828185530911708E-2</v>
      </c>
      <c r="AB122" s="26">
        <f t="shared" si="102"/>
        <v>9.5953764069393058E-2</v>
      </c>
      <c r="AC122" s="26">
        <f t="shared" si="103"/>
        <v>4.0073406244616749E-3</v>
      </c>
      <c r="AD122" s="26">
        <f t="shared" si="112"/>
        <v>8.3962469236882609E-4</v>
      </c>
      <c r="AE122" s="26">
        <f t="shared" si="104"/>
        <v>7.0496962403544585E-7</v>
      </c>
      <c r="AF122">
        <f t="shared" si="113"/>
        <v>4.0073406244616749E-3</v>
      </c>
      <c r="AG122" s="187"/>
      <c r="AH122">
        <f t="shared" si="105"/>
        <v>3.167715932092848E-3</v>
      </c>
      <c r="AI122">
        <f t="shared" si="106"/>
        <v>1.4453611566051086</v>
      </c>
      <c r="AJ122">
        <f t="shared" si="107"/>
        <v>0.30873575155520155</v>
      </c>
      <c r="AK122">
        <f t="shared" si="108"/>
        <v>-0.22003826454131897</v>
      </c>
      <c r="AL122">
        <f t="shared" si="109"/>
        <v>-0.45888997917879704</v>
      </c>
      <c r="AM122">
        <f t="shared" si="110"/>
        <v>-0.23355800055061285</v>
      </c>
      <c r="AN122" s="26">
        <f t="shared" si="114"/>
        <v>6.0139660587066288</v>
      </c>
      <c r="AO122" s="26">
        <f t="shared" si="114"/>
        <v>6.0148237909464539</v>
      </c>
      <c r="AP122" s="26">
        <f t="shared" si="114"/>
        <v>6.0166141271053935</v>
      </c>
      <c r="AQ122" s="26">
        <f t="shared" si="114"/>
        <v>6.0203482677421505</v>
      </c>
      <c r="AR122" s="26">
        <f t="shared" si="114"/>
        <v>6.0281246534235668</v>
      </c>
      <c r="AS122" s="26">
        <f t="shared" si="114"/>
        <v>6.0442691958956676</v>
      </c>
      <c r="AT122" s="26">
        <f t="shared" si="114"/>
        <v>6.0775904612414591</v>
      </c>
      <c r="AU122" s="26">
        <f t="shared" si="111"/>
        <v>6.1456810497114027</v>
      </c>
    </row>
    <row r="123" spans="1:47" ht="12.95" customHeight="1">
      <c r="A123" s="21" t="s">
        <v>229</v>
      </c>
      <c r="B123" s="22" t="s">
        <v>101</v>
      </c>
      <c r="C123" s="23">
        <v>56522.452590000001</v>
      </c>
      <c r="D123" s="23">
        <v>6.9999999999999999E-4</v>
      </c>
      <c r="E123" s="26">
        <f t="shared" si="97"/>
        <v>46932.253184524736</v>
      </c>
      <c r="F123" s="111">
        <f t="shared" si="96"/>
        <v>46932</v>
      </c>
      <c r="G123" s="25">
        <f t="shared" si="98"/>
        <v>9.852256000158377E-2</v>
      </c>
      <c r="H123" s="26"/>
      <c r="I123" s="26"/>
      <c r="J123" s="27"/>
      <c r="K123" s="26">
        <f t="shared" si="95"/>
        <v>9.852256000158377E-2</v>
      </c>
      <c r="L123" s="26"/>
      <c r="M123" s="26"/>
      <c r="N123" s="26"/>
      <c r="O123" s="26">
        <f t="shared" si="78"/>
        <v>9.852256000158377E-2</v>
      </c>
      <c r="P123" s="28">
        <f t="shared" si="80"/>
        <v>9.5229760350508702E-2</v>
      </c>
      <c r="Q123" s="29">
        <f t="shared" si="99"/>
        <v>41503.952590000001</v>
      </c>
      <c r="R123" s="26">
        <f t="shared" si="81"/>
        <v>1.084252954212009E-5</v>
      </c>
      <c r="S123" s="26">
        <v>1</v>
      </c>
      <c r="T123" s="26">
        <f t="shared" si="82"/>
        <v>1.084252954212009E-5</v>
      </c>
      <c r="U123" s="26"/>
      <c r="V123" s="26"/>
      <c r="X123" s="26"/>
      <c r="Y123" s="26"/>
      <c r="Z123">
        <f t="shared" si="100"/>
        <v>46932</v>
      </c>
      <c r="AA123" s="26">
        <f t="shared" si="101"/>
        <v>9.8451881468942515E-2</v>
      </c>
      <c r="AB123" s="26">
        <f t="shared" si="102"/>
        <v>9.5300438883149957E-2</v>
      </c>
      <c r="AC123" s="26">
        <f t="shared" si="103"/>
        <v>3.2927996510750679E-3</v>
      </c>
      <c r="AD123" s="26">
        <f t="shared" si="112"/>
        <v>7.0678532641255121E-5</v>
      </c>
      <c r="AE123" s="26">
        <f t="shared" si="104"/>
        <v>4.9954549763209653E-9</v>
      </c>
      <c r="AF123">
        <f t="shared" si="113"/>
        <v>3.2927996510750679E-3</v>
      </c>
      <c r="AG123" s="187"/>
      <c r="AH123">
        <f t="shared" si="105"/>
        <v>3.2221211184338071E-3</v>
      </c>
      <c r="AI123">
        <f t="shared" si="106"/>
        <v>1.4493762741231211</v>
      </c>
      <c r="AJ123">
        <f t="shared" si="107"/>
        <v>0.32637124093116687</v>
      </c>
      <c r="AK123">
        <f t="shared" si="108"/>
        <v>-0.21171764671424337</v>
      </c>
      <c r="AL123">
        <f t="shared" si="109"/>
        <v>-0.44029149945559776</v>
      </c>
      <c r="AM123">
        <f t="shared" si="110"/>
        <v>-0.22377246454486319</v>
      </c>
      <c r="AN123" s="26">
        <f t="shared" si="114"/>
        <v>6.0251182543902058</v>
      </c>
      <c r="AO123" s="26">
        <f t="shared" si="114"/>
        <v>6.0259519897947893</v>
      </c>
      <c r="AP123" s="26">
        <f t="shared" si="114"/>
        <v>6.0276870666306808</v>
      </c>
      <c r="AQ123" s="26">
        <f t="shared" si="114"/>
        <v>6.031295401709718</v>
      </c>
      <c r="AR123" s="26">
        <f t="shared" si="114"/>
        <v>6.0387887837256855</v>
      </c>
      <c r="AS123" s="26">
        <f t="shared" si="114"/>
        <v>6.0543061055522784</v>
      </c>
      <c r="AT123" s="26">
        <f t="shared" si="114"/>
        <v>6.0862665313336386</v>
      </c>
      <c r="AU123" s="26">
        <f t="shared" si="111"/>
        <v>6.1514950998099653</v>
      </c>
    </row>
    <row r="124" spans="1:47" ht="12.95" customHeight="1">
      <c r="A124" s="21" t="s">
        <v>229</v>
      </c>
      <c r="B124" s="22" t="s">
        <v>101</v>
      </c>
      <c r="C124" s="23">
        <v>56522.452669999999</v>
      </c>
      <c r="D124" s="23">
        <v>2.9999999999999997E-4</v>
      </c>
      <c r="E124" s="26">
        <f t="shared" si="97"/>
        <v>46932.253390109749</v>
      </c>
      <c r="F124" s="111">
        <f t="shared" si="96"/>
        <v>46932</v>
      </c>
      <c r="G124" s="25">
        <f t="shared" si="98"/>
        <v>9.86025599995628E-2</v>
      </c>
      <c r="H124" s="26"/>
      <c r="I124" s="26"/>
      <c r="J124" s="27"/>
      <c r="K124" s="26">
        <f t="shared" si="95"/>
        <v>9.86025599995628E-2</v>
      </c>
      <c r="L124" s="26"/>
      <c r="M124" s="26"/>
      <c r="N124" s="26"/>
      <c r="O124" s="26">
        <f t="shared" si="78"/>
        <v>9.86025599995628E-2</v>
      </c>
      <c r="P124" s="28">
        <f t="shared" si="80"/>
        <v>9.5229760350508702E-2</v>
      </c>
      <c r="Q124" s="29">
        <f t="shared" si="99"/>
        <v>41503.952669999999</v>
      </c>
      <c r="R124" s="26">
        <f t="shared" si="81"/>
        <v>1.1375777472659446E-5</v>
      </c>
      <c r="S124" s="26">
        <v>1</v>
      </c>
      <c r="T124" s="26">
        <f t="shared" si="82"/>
        <v>1.1375777472659446E-5</v>
      </c>
      <c r="U124" s="26"/>
      <c r="V124" s="26"/>
      <c r="X124" s="26"/>
      <c r="Y124" s="26"/>
      <c r="Z124">
        <f t="shared" si="100"/>
        <v>46932</v>
      </c>
      <c r="AA124" s="26">
        <f t="shared" si="101"/>
        <v>9.8451881468942515E-2</v>
      </c>
      <c r="AB124" s="26">
        <f t="shared" si="102"/>
        <v>9.5380438881128987E-2</v>
      </c>
      <c r="AC124" s="26">
        <f t="shared" si="103"/>
        <v>3.3727996490540979E-3</v>
      </c>
      <c r="AD124" s="26">
        <f t="shared" si="112"/>
        <v>1.5067853062028513E-4</v>
      </c>
      <c r="AE124" s="26">
        <f t="shared" si="104"/>
        <v>2.2704019589888206E-8</v>
      </c>
      <c r="AF124">
        <f t="shared" si="113"/>
        <v>3.3727996490540979E-3</v>
      </c>
      <c r="AG124" s="187"/>
      <c r="AH124">
        <f t="shared" si="105"/>
        <v>3.2221211184338071E-3</v>
      </c>
      <c r="AI124">
        <f t="shared" si="106"/>
        <v>1.4493762741231211</v>
      </c>
      <c r="AJ124">
        <f t="shared" si="107"/>
        <v>0.32637124093116687</v>
      </c>
      <c r="AK124">
        <f t="shared" si="108"/>
        <v>-0.21171764671424337</v>
      </c>
      <c r="AL124">
        <f t="shared" si="109"/>
        <v>-0.44029149945559776</v>
      </c>
      <c r="AM124">
        <f t="shared" si="110"/>
        <v>-0.22377246454486319</v>
      </c>
      <c r="AN124" s="26">
        <f t="shared" si="114"/>
        <v>6.0251182543902058</v>
      </c>
      <c r="AO124" s="26">
        <f t="shared" si="114"/>
        <v>6.0259519897947893</v>
      </c>
      <c r="AP124" s="26">
        <f t="shared" si="114"/>
        <v>6.0276870666306808</v>
      </c>
      <c r="AQ124" s="26">
        <f t="shared" si="114"/>
        <v>6.031295401709718</v>
      </c>
      <c r="AR124" s="26">
        <f t="shared" si="114"/>
        <v>6.0387887837256855</v>
      </c>
      <c r="AS124" s="26">
        <f t="shared" si="114"/>
        <v>6.0543061055522784</v>
      </c>
      <c r="AT124" s="26">
        <f t="shared" si="114"/>
        <v>6.0862665313336386</v>
      </c>
      <c r="AU124" s="26">
        <f t="shared" si="111"/>
        <v>6.1514950998099653</v>
      </c>
    </row>
    <row r="125" spans="1:47" ht="12.95" customHeight="1">
      <c r="A125" s="21" t="s">
        <v>229</v>
      </c>
      <c r="B125" s="22" t="s">
        <v>101</v>
      </c>
      <c r="C125" s="23">
        <v>56522.452859999998</v>
      </c>
      <c r="D125" s="23">
        <v>2.0000000000000001E-4</v>
      </c>
      <c r="E125" s="26">
        <f t="shared" si="97"/>
        <v>46932.253878374155</v>
      </c>
      <c r="F125" s="111">
        <f t="shared" si="96"/>
        <v>46932</v>
      </c>
      <c r="G125" s="25">
        <f t="shared" si="98"/>
        <v>9.8792559998400975E-2</v>
      </c>
      <c r="H125" s="26"/>
      <c r="I125" s="26"/>
      <c r="J125" s="27"/>
      <c r="K125" s="26">
        <f t="shared" si="95"/>
        <v>9.8792559998400975E-2</v>
      </c>
      <c r="L125" s="26"/>
      <c r="M125" s="26"/>
      <c r="N125" s="26"/>
      <c r="O125" s="26">
        <f t="shared" si="78"/>
        <v>9.8792559998400975E-2</v>
      </c>
      <c r="P125" s="28">
        <f t="shared" si="80"/>
        <v>9.5229760350508702E-2</v>
      </c>
      <c r="Q125" s="29">
        <f t="shared" si="99"/>
        <v>41503.952859999998</v>
      </c>
      <c r="R125" s="26">
        <f t="shared" si="81"/>
        <v>1.2693541331021304E-5</v>
      </c>
      <c r="S125" s="26">
        <v>1</v>
      </c>
      <c r="T125" s="26">
        <f t="shared" si="82"/>
        <v>1.2693541331021304E-5</v>
      </c>
      <c r="U125" s="26"/>
      <c r="V125" s="26"/>
      <c r="X125" s="26"/>
      <c r="Y125" s="26"/>
      <c r="Z125">
        <f t="shared" si="100"/>
        <v>46932</v>
      </c>
      <c r="AA125" s="26">
        <f t="shared" si="101"/>
        <v>9.8451881468942515E-2</v>
      </c>
      <c r="AB125" s="26">
        <f t="shared" si="102"/>
        <v>9.5570438879967162E-2</v>
      </c>
      <c r="AC125" s="26">
        <f t="shared" si="103"/>
        <v>3.562799647892273E-3</v>
      </c>
      <c r="AD125" s="26">
        <f t="shared" si="112"/>
        <v>3.4067852945846022E-4</v>
      </c>
      <c r="AE125" s="26">
        <f t="shared" si="104"/>
        <v>1.1606186043397895E-7</v>
      </c>
      <c r="AF125">
        <f t="shared" si="113"/>
        <v>3.562799647892273E-3</v>
      </c>
      <c r="AG125" s="187"/>
      <c r="AH125">
        <f t="shared" si="105"/>
        <v>3.2221211184338071E-3</v>
      </c>
      <c r="AI125">
        <f t="shared" si="106"/>
        <v>1.4493762741231211</v>
      </c>
      <c r="AJ125">
        <f t="shared" si="107"/>
        <v>0.32637124093116687</v>
      </c>
      <c r="AK125">
        <f t="shared" si="108"/>
        <v>-0.21171764671424337</v>
      </c>
      <c r="AL125">
        <f t="shared" si="109"/>
        <v>-0.44029149945559776</v>
      </c>
      <c r="AM125">
        <f t="shared" si="110"/>
        <v>-0.22377246454486319</v>
      </c>
      <c r="AN125" s="26">
        <f t="shared" si="114"/>
        <v>6.0251182543902058</v>
      </c>
      <c r="AO125" s="26">
        <f t="shared" si="114"/>
        <v>6.0259519897947893</v>
      </c>
      <c r="AP125" s="26">
        <f t="shared" si="114"/>
        <v>6.0276870666306808</v>
      </c>
      <c r="AQ125" s="26">
        <f t="shared" si="114"/>
        <v>6.031295401709718</v>
      </c>
      <c r="AR125" s="26">
        <f t="shared" si="114"/>
        <v>6.0387887837256855</v>
      </c>
      <c r="AS125" s="26">
        <f t="shared" si="114"/>
        <v>6.0543061055522784</v>
      </c>
      <c r="AT125" s="26">
        <f t="shared" si="114"/>
        <v>6.0862665313336386</v>
      </c>
      <c r="AU125" s="26">
        <f t="shared" si="111"/>
        <v>6.1514950998099653</v>
      </c>
    </row>
    <row r="126" spans="1:47" ht="12.95" customHeight="1">
      <c r="A126" s="21" t="s">
        <v>229</v>
      </c>
      <c r="B126" s="22" t="s">
        <v>97</v>
      </c>
      <c r="C126" s="23">
        <v>56523.423990000003</v>
      </c>
      <c r="D126" s="23">
        <v>2.0000000000000001E-4</v>
      </c>
      <c r="E126" s="26">
        <f t="shared" si="97"/>
        <v>46934.749500569764</v>
      </c>
      <c r="F126" s="26">
        <f>ROUND(2*E126,0)/2</f>
        <v>46934.5</v>
      </c>
      <c r="G126" s="25">
        <f t="shared" si="98"/>
        <v>9.7089010007039178E-2</v>
      </c>
      <c r="H126" s="26"/>
      <c r="I126" s="26"/>
      <c r="J126" s="27"/>
      <c r="K126" s="26">
        <f t="shared" si="95"/>
        <v>9.7089010007039178E-2</v>
      </c>
      <c r="L126" s="26"/>
      <c r="M126" s="26"/>
      <c r="N126" s="26"/>
      <c r="O126" s="26">
        <f t="shared" si="78"/>
        <v>9.7089010007039178E-2</v>
      </c>
      <c r="P126" s="28">
        <f t="shared" si="80"/>
        <v>9.5240881495562923E-2</v>
      </c>
      <c r="Q126" s="29">
        <f t="shared" si="99"/>
        <v>41504.923990000003</v>
      </c>
      <c r="R126" s="26">
        <f t="shared" si="81"/>
        <v>3.415578994931437E-6</v>
      </c>
      <c r="S126" s="26">
        <v>1</v>
      </c>
      <c r="T126" s="26">
        <f t="shared" si="82"/>
        <v>3.415578994931437E-6</v>
      </c>
      <c r="U126" s="26"/>
      <c r="V126" s="26"/>
      <c r="X126" s="26"/>
      <c r="Y126" s="26"/>
      <c r="Z126">
        <f t="shared" si="100"/>
        <v>46934.5</v>
      </c>
      <c r="AA126" s="26">
        <f t="shared" si="101"/>
        <v>9.8468220341605669E-2</v>
      </c>
      <c r="AB126" s="26">
        <f t="shared" si="102"/>
        <v>9.3861671160996432E-2</v>
      </c>
      <c r="AC126" s="26">
        <f t="shared" si="103"/>
        <v>1.8481285114762547E-3</v>
      </c>
      <c r="AD126" s="26">
        <f t="shared" si="112"/>
        <v>-1.3792103345664913E-3</v>
      </c>
      <c r="AE126" s="26">
        <f t="shared" si="104"/>
        <v>1.9022211469750129E-6</v>
      </c>
      <c r="AF126">
        <f t="shared" si="113"/>
        <v>1.8481285114762547E-3</v>
      </c>
      <c r="AG126" s="187"/>
      <c r="AH126">
        <f t="shared" si="105"/>
        <v>3.2273388460427525E-3</v>
      </c>
      <c r="AI126">
        <f t="shared" si="106"/>
        <v>1.4497552845931438</v>
      </c>
      <c r="AJ126">
        <f t="shared" si="107"/>
        <v>0.32806608583990571</v>
      </c>
      <c r="AK126">
        <f t="shared" si="108"/>
        <v>-0.21091131229864332</v>
      </c>
      <c r="AL126">
        <f t="shared" si="109"/>
        <v>-0.43849791498706875</v>
      </c>
      <c r="AM126">
        <f t="shared" si="110"/>
        <v>-0.22283095491964511</v>
      </c>
      <c r="AN126" s="26">
        <f t="shared" si="114"/>
        <v>6.0261921191257386</v>
      </c>
      <c r="AO126" s="26">
        <f t="shared" si="114"/>
        <v>6.0270234717748039</v>
      </c>
      <c r="AP126" s="26">
        <f t="shared" si="114"/>
        <v>6.0287531063014175</v>
      </c>
      <c r="AQ126" s="26">
        <f t="shared" si="114"/>
        <v>6.0323491371245019</v>
      </c>
      <c r="AR126" s="26">
        <f t="shared" si="114"/>
        <v>6.0398150037527571</v>
      </c>
      <c r="AS126" s="26">
        <f t="shared" si="114"/>
        <v>6.0552716409749641</v>
      </c>
      <c r="AT126" s="26">
        <f t="shared" si="114"/>
        <v>6.0871008865781873</v>
      </c>
      <c r="AU126" s="26">
        <f t="shared" si="111"/>
        <v>6.152054143088673</v>
      </c>
    </row>
    <row r="127" spans="1:47" ht="12.95" customHeight="1">
      <c r="A127" s="21" t="s">
        <v>229</v>
      </c>
      <c r="B127" s="22" t="s">
        <v>97</v>
      </c>
      <c r="C127" s="23">
        <v>56523.42409</v>
      </c>
      <c r="D127" s="23">
        <v>2.9999999999999997E-4</v>
      </c>
      <c r="E127" s="26">
        <f t="shared" si="97"/>
        <v>46934.749757551028</v>
      </c>
      <c r="F127" s="26">
        <f>ROUND(2*E127,0)/2</f>
        <v>46934.5</v>
      </c>
      <c r="G127" s="25">
        <f t="shared" si="98"/>
        <v>9.7189010004512966E-2</v>
      </c>
      <c r="H127" s="26"/>
      <c r="I127" s="26"/>
      <c r="J127" s="27"/>
      <c r="K127" s="26">
        <f t="shared" si="95"/>
        <v>9.7189010004512966E-2</v>
      </c>
      <c r="L127" s="26"/>
      <c r="M127" s="26"/>
      <c r="N127" s="26"/>
      <c r="O127" s="26">
        <f t="shared" si="78"/>
        <v>9.7189010004512966E-2</v>
      </c>
      <c r="P127" s="28">
        <f t="shared" si="80"/>
        <v>9.5240881495562923E-2</v>
      </c>
      <c r="Q127" s="29">
        <f t="shared" si="99"/>
        <v>41504.92409</v>
      </c>
      <c r="R127" s="26">
        <f t="shared" si="81"/>
        <v>3.7952046873839146E-6</v>
      </c>
      <c r="S127" s="26">
        <v>1</v>
      </c>
      <c r="T127" s="26">
        <f t="shared" si="82"/>
        <v>3.7952046873839146E-6</v>
      </c>
      <c r="U127" s="26"/>
      <c r="V127" s="26"/>
      <c r="X127" s="26"/>
      <c r="Y127" s="26"/>
      <c r="Z127">
        <f t="shared" si="100"/>
        <v>46934.5</v>
      </c>
      <c r="AA127" s="26">
        <f t="shared" si="101"/>
        <v>9.8468220341605669E-2</v>
      </c>
      <c r="AB127" s="26">
        <f t="shared" si="102"/>
        <v>9.396167115847022E-2</v>
      </c>
      <c r="AC127" s="26">
        <f t="shared" si="103"/>
        <v>1.9481285089500422E-3</v>
      </c>
      <c r="AD127" s="26">
        <f t="shared" si="112"/>
        <v>-1.2792103370927038E-3</v>
      </c>
      <c r="AE127" s="26">
        <f t="shared" si="104"/>
        <v>1.6363790865248289E-6</v>
      </c>
      <c r="AF127">
        <f t="shared" si="113"/>
        <v>1.9481285089500422E-3</v>
      </c>
      <c r="AG127" s="187"/>
      <c r="AH127">
        <f t="shared" si="105"/>
        <v>3.2273388460427525E-3</v>
      </c>
      <c r="AI127">
        <f t="shared" si="106"/>
        <v>1.4497552845931438</v>
      </c>
      <c r="AJ127">
        <f t="shared" si="107"/>
        <v>0.32806608583990571</v>
      </c>
      <c r="AK127">
        <f t="shared" si="108"/>
        <v>-0.21091131229864332</v>
      </c>
      <c r="AL127">
        <f t="shared" si="109"/>
        <v>-0.43849791498706875</v>
      </c>
      <c r="AM127">
        <f t="shared" si="110"/>
        <v>-0.22283095491964511</v>
      </c>
      <c r="AN127" s="26">
        <f t="shared" si="114"/>
        <v>6.0261921191257386</v>
      </c>
      <c r="AO127" s="26">
        <f t="shared" si="114"/>
        <v>6.0270234717748039</v>
      </c>
      <c r="AP127" s="26">
        <f t="shared" si="114"/>
        <v>6.0287531063014175</v>
      </c>
      <c r="AQ127" s="26">
        <f t="shared" si="114"/>
        <v>6.0323491371245019</v>
      </c>
      <c r="AR127" s="26">
        <f t="shared" si="114"/>
        <v>6.0398150037527571</v>
      </c>
      <c r="AS127" s="26">
        <f t="shared" si="114"/>
        <v>6.0552716409749641</v>
      </c>
      <c r="AT127" s="26">
        <f t="shared" si="114"/>
        <v>6.0871008865781873</v>
      </c>
      <c r="AU127" s="26">
        <f t="shared" si="111"/>
        <v>6.152054143088673</v>
      </c>
    </row>
    <row r="128" spans="1:47" ht="12.95" customHeight="1">
      <c r="A128" s="21" t="s">
        <v>229</v>
      </c>
      <c r="B128" s="22" t="s">
        <v>97</v>
      </c>
      <c r="C128" s="23">
        <v>56523.424760000002</v>
      </c>
      <c r="D128" s="23">
        <v>2.0000000000000001E-4</v>
      </c>
      <c r="E128" s="26">
        <f t="shared" si="97"/>
        <v>46934.751479325532</v>
      </c>
      <c r="F128" s="111">
        <f t="shared" ref="F128:F135" si="115">ROUND(2*E128,0)/2-0.5</f>
        <v>46934.5</v>
      </c>
      <c r="G128" s="25">
        <f t="shared" si="98"/>
        <v>9.7859010005777236E-2</v>
      </c>
      <c r="H128" s="26"/>
      <c r="I128" s="26"/>
      <c r="J128" s="27"/>
      <c r="K128" s="26">
        <f t="shared" si="95"/>
        <v>9.7859010005777236E-2</v>
      </c>
      <c r="L128" s="26"/>
      <c r="M128" s="26"/>
      <c r="N128" s="26"/>
      <c r="O128" s="26">
        <f t="shared" si="78"/>
        <v>9.7859010005777236E-2</v>
      </c>
      <c r="P128" s="28">
        <f t="shared" si="80"/>
        <v>9.5240881495562923E-2</v>
      </c>
      <c r="Q128" s="29">
        <f t="shared" si="99"/>
        <v>41504.924760000002</v>
      </c>
      <c r="R128" s="26">
        <f t="shared" si="81"/>
        <v>6.8545968959970161E-6</v>
      </c>
      <c r="S128" s="26">
        <v>1</v>
      </c>
      <c r="T128" s="26">
        <f t="shared" si="82"/>
        <v>6.8545968959970161E-6</v>
      </c>
      <c r="U128" s="26"/>
      <c r="V128" s="26"/>
      <c r="X128" s="26"/>
      <c r="Y128" s="26"/>
      <c r="Z128">
        <f t="shared" si="100"/>
        <v>46934.5</v>
      </c>
      <c r="AA128" s="26">
        <f t="shared" si="101"/>
        <v>9.8468220341605669E-2</v>
      </c>
      <c r="AB128" s="26">
        <f t="shared" si="102"/>
        <v>9.463167115973449E-2</v>
      </c>
      <c r="AC128" s="26">
        <f t="shared" si="103"/>
        <v>2.6181285102143126E-3</v>
      </c>
      <c r="AD128" s="26">
        <f t="shared" si="112"/>
        <v>-6.0921033582843342E-4</v>
      </c>
      <c r="AE128" s="26">
        <f t="shared" si="104"/>
        <v>3.7113723328019262E-7</v>
      </c>
      <c r="AF128">
        <f t="shared" si="113"/>
        <v>2.6181285102143126E-3</v>
      </c>
      <c r="AG128" s="187"/>
      <c r="AH128">
        <f t="shared" si="105"/>
        <v>3.2273388460427525E-3</v>
      </c>
      <c r="AI128">
        <f t="shared" si="106"/>
        <v>1.4497552845931438</v>
      </c>
      <c r="AJ128">
        <f t="shared" si="107"/>
        <v>0.32806608583990571</v>
      </c>
      <c r="AK128">
        <f t="shared" si="108"/>
        <v>-0.21091131229864332</v>
      </c>
      <c r="AL128">
        <f t="shared" si="109"/>
        <v>-0.43849791498706875</v>
      </c>
      <c r="AM128">
        <f t="shared" si="110"/>
        <v>-0.22283095491964511</v>
      </c>
      <c r="AN128" s="26">
        <f t="shared" si="114"/>
        <v>6.0261921191257386</v>
      </c>
      <c r="AO128" s="26">
        <f t="shared" si="114"/>
        <v>6.0270234717748039</v>
      </c>
      <c r="AP128" s="26">
        <f t="shared" si="114"/>
        <v>6.0287531063014175</v>
      </c>
      <c r="AQ128" s="26">
        <f t="shared" si="114"/>
        <v>6.0323491371245019</v>
      </c>
      <c r="AR128" s="26">
        <f t="shared" si="114"/>
        <v>6.0398150037527571</v>
      </c>
      <c r="AS128" s="26">
        <f t="shared" si="114"/>
        <v>6.0552716409749641</v>
      </c>
      <c r="AT128" s="26">
        <f t="shared" si="114"/>
        <v>6.0871008865781873</v>
      </c>
      <c r="AU128" s="26">
        <f t="shared" si="111"/>
        <v>6.152054143088673</v>
      </c>
    </row>
    <row r="129" spans="1:47" ht="12.95" customHeight="1">
      <c r="A129" s="21" t="s">
        <v>229</v>
      </c>
      <c r="B129" s="22" t="s">
        <v>97</v>
      </c>
      <c r="C129" s="23">
        <v>56527.316120000003</v>
      </c>
      <c r="D129" s="23">
        <v>2.0000000000000001E-4</v>
      </c>
      <c r="E129" s="26">
        <f t="shared" si="97"/>
        <v>46944.751545626699</v>
      </c>
      <c r="F129" s="111">
        <f t="shared" si="115"/>
        <v>46944.5</v>
      </c>
      <c r="G129" s="25">
        <f t="shared" si="98"/>
        <v>9.7884810005780309E-2</v>
      </c>
      <c r="H129" s="26"/>
      <c r="I129" s="26"/>
      <c r="J129" s="27"/>
      <c r="K129" s="26">
        <f t="shared" si="95"/>
        <v>9.7884810005780309E-2</v>
      </c>
      <c r="L129" s="26"/>
      <c r="M129" s="26"/>
      <c r="N129" s="26"/>
      <c r="O129" s="26">
        <f t="shared" si="78"/>
        <v>9.7884810005780309E-2</v>
      </c>
      <c r="P129" s="28">
        <f t="shared" si="80"/>
        <v>9.5285372643775637E-2</v>
      </c>
      <c r="Q129" s="29">
        <f t="shared" si="99"/>
        <v>41508.816120000003</v>
      </c>
      <c r="R129" s="26">
        <f t="shared" si="81"/>
        <v>6.7570745989858096E-6</v>
      </c>
      <c r="S129" s="26">
        <v>1</v>
      </c>
      <c r="T129" s="26">
        <f t="shared" si="82"/>
        <v>6.7570745989858096E-6</v>
      </c>
      <c r="U129" s="26"/>
      <c r="V129" s="26"/>
      <c r="X129" s="26"/>
      <c r="Y129" s="26"/>
      <c r="Z129">
        <f t="shared" si="100"/>
        <v>46944.5</v>
      </c>
      <c r="AA129" s="26">
        <f t="shared" si="101"/>
        <v>9.8533557965656757E-2</v>
      </c>
      <c r="AB129" s="26">
        <f t="shared" si="102"/>
        <v>9.463662468389919E-2</v>
      </c>
      <c r="AC129" s="26">
        <f t="shared" si="103"/>
        <v>2.5994373620046723E-3</v>
      </c>
      <c r="AD129" s="26">
        <f t="shared" si="112"/>
        <v>-6.4874795987644729E-4</v>
      </c>
      <c r="AE129" s="26">
        <f t="shared" si="104"/>
        <v>4.2087391544385246E-7</v>
      </c>
      <c r="AF129">
        <f t="shared" si="113"/>
        <v>2.5994373620046723E-3</v>
      </c>
      <c r="AG129" s="187"/>
      <c r="AH129">
        <f t="shared" si="105"/>
        <v>3.2481853218811196E-3</v>
      </c>
      <c r="AI129">
        <f t="shared" si="106"/>
        <v>1.4512587355491522</v>
      </c>
      <c r="AJ129">
        <f t="shared" si="107"/>
        <v>0.33484343070695177</v>
      </c>
      <c r="AK129">
        <f t="shared" si="108"/>
        <v>-0.2076751098845884</v>
      </c>
      <c r="AL129">
        <f t="shared" si="109"/>
        <v>-0.43131447849095989</v>
      </c>
      <c r="AM129">
        <f t="shared" si="110"/>
        <v>-0.21906389356016809</v>
      </c>
      <c r="AN129" s="26">
        <f t="shared" si="114"/>
        <v>6.0304902297734948</v>
      </c>
      <c r="AO129" s="26">
        <f t="shared" si="114"/>
        <v>6.031311920342481</v>
      </c>
      <c r="AP129" s="26">
        <f t="shared" si="114"/>
        <v>6.0330195620934051</v>
      </c>
      <c r="AQ129" s="26">
        <f t="shared" si="114"/>
        <v>6.0365660169479298</v>
      </c>
      <c r="AR129" s="26">
        <f t="shared" si="114"/>
        <v>6.0439212985470574</v>
      </c>
      <c r="AS129" s="26">
        <f t="shared" si="114"/>
        <v>6.059134552138195</v>
      </c>
      <c r="AT129" s="26">
        <f t="shared" si="114"/>
        <v>6.0904385096938665</v>
      </c>
      <c r="AU129" s="26">
        <f t="shared" si="111"/>
        <v>6.1542903162035056</v>
      </c>
    </row>
    <row r="130" spans="1:47" ht="12.95" customHeight="1">
      <c r="A130" s="192" t="s">
        <v>744</v>
      </c>
      <c r="B130" s="193" t="s">
        <v>101</v>
      </c>
      <c r="C130" s="194">
        <v>56569.538959999998</v>
      </c>
      <c r="D130" s="192">
        <v>2.0000000000000001E-4</v>
      </c>
      <c r="E130" s="26">
        <f t="shared" si="97"/>
        <v>47053.256335577651</v>
      </c>
      <c r="F130" s="111">
        <f t="shared" si="115"/>
        <v>47053</v>
      </c>
      <c r="G130" s="25">
        <f t="shared" si="98"/>
        <v>9.9748739994538482E-2</v>
      </c>
      <c r="H130" s="26"/>
      <c r="I130" s="26"/>
      <c r="J130" s="27"/>
      <c r="K130" s="26">
        <f t="shared" si="95"/>
        <v>9.9748739994538482E-2</v>
      </c>
      <c r="L130" s="26"/>
      <c r="M130" s="26"/>
      <c r="N130" s="26"/>
      <c r="O130" s="26">
        <f t="shared" si="78"/>
        <v>9.9748739994538482E-2</v>
      </c>
      <c r="P130" s="28">
        <f t="shared" si="80"/>
        <v>9.5768777172800384E-2</v>
      </c>
      <c r="Q130" s="29">
        <f t="shared" si="99"/>
        <v>41551.038959999998</v>
      </c>
      <c r="R130" s="26">
        <f t="shared" si="81"/>
        <v>1.584010406241748E-5</v>
      </c>
      <c r="S130" s="26">
        <v>1</v>
      </c>
      <c r="T130" s="26">
        <f t="shared" si="82"/>
        <v>1.584010406241748E-5</v>
      </c>
      <c r="U130" s="26"/>
      <c r="V130" s="26"/>
      <c r="X130" s="26"/>
      <c r="Y130" s="26"/>
      <c r="Z130">
        <f t="shared" si="100"/>
        <v>47053</v>
      </c>
      <c r="AA130" s="26">
        <f t="shared" si="101"/>
        <v>9.9240412876518275E-2</v>
      </c>
      <c r="AB130" s="26">
        <f t="shared" si="102"/>
        <v>9.6277104290820592E-2</v>
      </c>
      <c r="AC130" s="26">
        <f t="shared" si="103"/>
        <v>3.9799628217380978E-3</v>
      </c>
      <c r="AD130" s="26">
        <f t="shared" si="112"/>
        <v>5.0832711802020758E-4</v>
      </c>
      <c r="AE130" s="26">
        <f t="shared" si="104"/>
        <v>2.5839645891473004E-7</v>
      </c>
      <c r="AF130">
        <f t="shared" si="113"/>
        <v>3.9799628217380978E-3</v>
      </c>
      <c r="AG130" s="187"/>
      <c r="AH130">
        <f t="shared" si="105"/>
        <v>3.4716357037178945E-3</v>
      </c>
      <c r="AI130">
        <f t="shared" si="106"/>
        <v>1.46621081813004</v>
      </c>
      <c r="AJ130">
        <f t="shared" si="107"/>
        <v>0.4080028003674947</v>
      </c>
      <c r="AK130">
        <f t="shared" si="108"/>
        <v>-0.17149597876776712</v>
      </c>
      <c r="AL130">
        <f t="shared" si="109"/>
        <v>-0.35248811201527136</v>
      </c>
      <c r="AM130">
        <f t="shared" si="110"/>
        <v>-0.17809184684921853</v>
      </c>
      <c r="AN130" s="26">
        <f t="shared" ref="AN130:AT135" si="116">$AU130+$AB$7*SIN(AO130)</f>
        <v>6.0773817084143325</v>
      </c>
      <c r="AO130" s="26">
        <f t="shared" si="116"/>
        <v>6.0780855460007377</v>
      </c>
      <c r="AP130" s="26">
        <f t="shared" si="116"/>
        <v>6.0795325380465988</v>
      </c>
      <c r="AQ130" s="26">
        <f t="shared" si="116"/>
        <v>6.082505998069843</v>
      </c>
      <c r="AR130" s="26">
        <f t="shared" si="116"/>
        <v>6.0886106258912784</v>
      </c>
      <c r="AS130" s="26">
        <f t="shared" si="116"/>
        <v>6.1011209502084105</v>
      </c>
      <c r="AT130" s="26">
        <f t="shared" si="116"/>
        <v>6.1266710827952915</v>
      </c>
      <c r="AU130" s="26">
        <f t="shared" si="111"/>
        <v>6.1785527944994278</v>
      </c>
    </row>
    <row r="131" spans="1:47" ht="12.95" customHeight="1">
      <c r="A131" s="192" t="s">
        <v>744</v>
      </c>
      <c r="B131" s="193" t="s">
        <v>101</v>
      </c>
      <c r="C131" s="194">
        <v>56569.539779999999</v>
      </c>
      <c r="D131" s="192">
        <v>4.0000000000000002E-4</v>
      </c>
      <c r="E131" s="26">
        <f t="shared" si="97"/>
        <v>47053.258442824059</v>
      </c>
      <c r="F131" s="111">
        <f t="shared" si="115"/>
        <v>47053</v>
      </c>
      <c r="G131" s="25">
        <f t="shared" si="98"/>
        <v>0.10056873999565141</v>
      </c>
      <c r="H131" s="26"/>
      <c r="I131" s="26"/>
      <c r="J131" s="27"/>
      <c r="K131" s="26">
        <f t="shared" si="95"/>
        <v>0.10056873999565141</v>
      </c>
      <c r="L131" s="26"/>
      <c r="M131" s="26"/>
      <c r="N131" s="26"/>
      <c r="O131" s="26">
        <f t="shared" si="78"/>
        <v>0.10056873999565141</v>
      </c>
      <c r="P131" s="28">
        <f t="shared" si="80"/>
        <v>9.5768777172800384E-2</v>
      </c>
      <c r="Q131" s="29">
        <f t="shared" si="99"/>
        <v>41551.039779999999</v>
      </c>
      <c r="R131" s="26">
        <f t="shared" si="81"/>
        <v>2.3039643100752011E-5</v>
      </c>
      <c r="S131" s="26">
        <v>1</v>
      </c>
      <c r="T131" s="26">
        <f t="shared" si="82"/>
        <v>2.3039643100752011E-5</v>
      </c>
      <c r="U131" s="26"/>
      <c r="V131" s="26"/>
      <c r="X131" s="26"/>
      <c r="Y131" s="26"/>
      <c r="Z131">
        <f t="shared" si="100"/>
        <v>47053</v>
      </c>
      <c r="AA131" s="26">
        <f t="shared" si="101"/>
        <v>9.9240412876518275E-2</v>
      </c>
      <c r="AB131" s="26">
        <f t="shared" si="102"/>
        <v>9.7097104291933523E-2</v>
      </c>
      <c r="AC131" s="26">
        <f t="shared" si="103"/>
        <v>4.7999628228510283E-3</v>
      </c>
      <c r="AD131" s="26">
        <f t="shared" si="112"/>
        <v>1.3283271191331381E-3</v>
      </c>
      <c r="AE131" s="26">
        <f t="shared" si="104"/>
        <v>1.7644529354245419E-6</v>
      </c>
      <c r="AF131">
        <f t="shared" si="113"/>
        <v>4.7999628228510283E-3</v>
      </c>
      <c r="AG131" s="187"/>
      <c r="AH131">
        <f t="shared" si="105"/>
        <v>3.4716357037178945E-3</v>
      </c>
      <c r="AI131">
        <f t="shared" si="106"/>
        <v>1.46621081813004</v>
      </c>
      <c r="AJ131">
        <f t="shared" si="107"/>
        <v>0.4080028003674947</v>
      </c>
      <c r="AK131">
        <f t="shared" si="108"/>
        <v>-0.17149597876776712</v>
      </c>
      <c r="AL131">
        <f t="shared" si="109"/>
        <v>-0.35248811201527136</v>
      </c>
      <c r="AM131">
        <f t="shared" si="110"/>
        <v>-0.17809184684921853</v>
      </c>
      <c r="AN131" s="26">
        <f t="shared" si="116"/>
        <v>6.0773817084143325</v>
      </c>
      <c r="AO131" s="26">
        <f t="shared" si="116"/>
        <v>6.0780855460007377</v>
      </c>
      <c r="AP131" s="26">
        <f t="shared" si="116"/>
        <v>6.0795325380465988</v>
      </c>
      <c r="AQ131" s="26">
        <f t="shared" si="116"/>
        <v>6.082505998069843</v>
      </c>
      <c r="AR131" s="26">
        <f t="shared" si="116"/>
        <v>6.0886106258912784</v>
      </c>
      <c r="AS131" s="26">
        <f t="shared" si="116"/>
        <v>6.1011209502084105</v>
      </c>
      <c r="AT131" s="26">
        <f t="shared" si="116"/>
        <v>6.1266710827952915</v>
      </c>
      <c r="AU131" s="26">
        <f t="shared" si="111"/>
        <v>6.1785527944994278</v>
      </c>
    </row>
    <row r="132" spans="1:47" ht="12.95" customHeight="1">
      <c r="A132" s="192" t="s">
        <v>744</v>
      </c>
      <c r="B132" s="193" t="s">
        <v>97</v>
      </c>
      <c r="C132" s="194">
        <v>56574.402300000002</v>
      </c>
      <c r="D132" s="192">
        <v>2.0000000000000001E-4</v>
      </c>
      <c r="E132" s="26">
        <f t="shared" si="97"/>
        <v>47065.754208415208</v>
      </c>
      <c r="F132" s="111">
        <f t="shared" si="115"/>
        <v>47065.5</v>
      </c>
      <c r="G132" s="25">
        <f t="shared" si="98"/>
        <v>9.8920989999896847E-2</v>
      </c>
      <c r="H132" s="26"/>
      <c r="I132" s="26"/>
      <c r="J132" s="27"/>
      <c r="K132" s="26">
        <f t="shared" si="95"/>
        <v>9.8920989999896847E-2</v>
      </c>
      <c r="L132" s="26"/>
      <c r="M132" s="26"/>
      <c r="N132" s="26"/>
      <c r="O132" s="26">
        <f t="shared" si="78"/>
        <v>9.8920989999896847E-2</v>
      </c>
      <c r="P132" s="28">
        <f t="shared" si="80"/>
        <v>9.5824548411566804E-2</v>
      </c>
      <c r="Q132" s="29">
        <f t="shared" si="99"/>
        <v>41555.902300000002</v>
      </c>
      <c r="R132" s="26">
        <f t="shared" si="81"/>
        <v>9.5879505099398774E-6</v>
      </c>
      <c r="S132" s="26">
        <v>1</v>
      </c>
      <c r="T132" s="26">
        <f t="shared" si="82"/>
        <v>9.5879505099398774E-6</v>
      </c>
      <c r="U132" s="26"/>
      <c r="V132" s="26"/>
      <c r="X132" s="26"/>
      <c r="Y132" s="26"/>
      <c r="Z132">
        <f t="shared" si="100"/>
        <v>47065.5</v>
      </c>
      <c r="AA132" s="26">
        <f t="shared" si="101"/>
        <v>9.9321577497119146E-2</v>
      </c>
      <c r="AB132" s="26">
        <f t="shared" si="102"/>
        <v>9.5423960914344505E-2</v>
      </c>
      <c r="AC132" s="26">
        <f t="shared" si="103"/>
        <v>3.0964415883300428E-3</v>
      </c>
      <c r="AD132" s="26">
        <f t="shared" si="112"/>
        <v>-4.0058749722229892E-4</v>
      </c>
      <c r="AE132" s="26">
        <f t="shared" si="104"/>
        <v>1.6047034293082534E-7</v>
      </c>
      <c r="AF132">
        <f t="shared" si="113"/>
        <v>3.0964415883300428E-3</v>
      </c>
      <c r="AG132" s="187"/>
      <c r="AH132">
        <f t="shared" si="105"/>
        <v>3.4970290855523404E-3</v>
      </c>
      <c r="AI132">
        <f t="shared" si="106"/>
        <v>1.4677653112562583</v>
      </c>
      <c r="AJ132">
        <f t="shared" si="107"/>
        <v>0.41636570956734953</v>
      </c>
      <c r="AK132">
        <f t="shared" si="108"/>
        <v>-0.16720948316507445</v>
      </c>
      <c r="AL132">
        <f t="shared" si="109"/>
        <v>-0.34330915042980942</v>
      </c>
      <c r="AM132">
        <f t="shared" si="110"/>
        <v>-0.17336063667591242</v>
      </c>
      <c r="AN132" s="26">
        <f t="shared" si="116"/>
        <v>6.0828121075268058</v>
      </c>
      <c r="AO132" s="26">
        <f t="shared" si="116"/>
        <v>6.0835009043152493</v>
      </c>
      <c r="AP132" s="26">
        <f t="shared" si="116"/>
        <v>6.0849154122525766</v>
      </c>
      <c r="AQ132" s="26">
        <f t="shared" si="116"/>
        <v>6.0878189786323418</v>
      </c>
      <c r="AR132" s="26">
        <f t="shared" si="116"/>
        <v>6.0937739472785273</v>
      </c>
      <c r="AS132" s="26">
        <f t="shared" si="116"/>
        <v>6.1059660934561579</v>
      </c>
      <c r="AT132" s="26">
        <f t="shared" si="116"/>
        <v>6.1308474379278319</v>
      </c>
      <c r="AU132" s="26">
        <f t="shared" si="111"/>
        <v>6.1813480108929664</v>
      </c>
    </row>
    <row r="133" spans="1:47" ht="12.95" customHeight="1">
      <c r="A133" s="192" t="s">
        <v>744</v>
      </c>
      <c r="B133" s="193" t="s">
        <v>97</v>
      </c>
      <c r="C133" s="194">
        <v>56574.402829999999</v>
      </c>
      <c r="D133" s="192">
        <v>1E-4</v>
      </c>
      <c r="E133" s="26">
        <f t="shared" si="97"/>
        <v>47065.755570415924</v>
      </c>
      <c r="F133" s="111">
        <f t="shared" si="115"/>
        <v>47065.5</v>
      </c>
      <c r="G133" s="25">
        <f t="shared" si="98"/>
        <v>9.9450989997421857E-2</v>
      </c>
      <c r="H133" s="26"/>
      <c r="I133" s="26"/>
      <c r="J133" s="27"/>
      <c r="K133" s="26">
        <f t="shared" si="95"/>
        <v>9.9450989997421857E-2</v>
      </c>
      <c r="L133" s="26"/>
      <c r="M133" s="26"/>
      <c r="N133" s="26"/>
      <c r="O133" s="26">
        <f t="shared" si="78"/>
        <v>9.9450989997421857E-2</v>
      </c>
      <c r="P133" s="28">
        <f t="shared" si="80"/>
        <v>9.5824548411566804E-2</v>
      </c>
      <c r="Q133" s="29">
        <f t="shared" si="99"/>
        <v>41555.902829999999</v>
      </c>
      <c r="R133" s="26">
        <f t="shared" si="81"/>
        <v>1.3151078575618912E-5</v>
      </c>
      <c r="S133" s="26">
        <v>1</v>
      </c>
      <c r="T133" s="26">
        <f t="shared" si="82"/>
        <v>1.3151078575618912E-5</v>
      </c>
      <c r="U133" s="26"/>
      <c r="V133" s="26"/>
      <c r="X133" s="26"/>
      <c r="Y133" s="26"/>
      <c r="Z133">
        <f t="shared" si="100"/>
        <v>47065.5</v>
      </c>
      <c r="AA133" s="26">
        <f t="shared" si="101"/>
        <v>9.9321577497119146E-2</v>
      </c>
      <c r="AB133" s="26">
        <f t="shared" si="102"/>
        <v>9.5953960911869515E-2</v>
      </c>
      <c r="AC133" s="26">
        <f t="shared" si="103"/>
        <v>3.6264415858550531E-3</v>
      </c>
      <c r="AD133" s="26">
        <f t="shared" si="112"/>
        <v>1.2941250030271134E-4</v>
      </c>
      <c r="AE133" s="26">
        <f t="shared" si="104"/>
        <v>1.6747595234599263E-8</v>
      </c>
      <c r="AF133">
        <f t="shared" si="113"/>
        <v>3.6264415858550531E-3</v>
      </c>
      <c r="AG133" s="187"/>
      <c r="AH133">
        <f t="shared" si="105"/>
        <v>3.4970290855523404E-3</v>
      </c>
      <c r="AI133">
        <f t="shared" si="106"/>
        <v>1.4677653112562583</v>
      </c>
      <c r="AJ133">
        <f t="shared" si="107"/>
        <v>0.41636570956734953</v>
      </c>
      <c r="AK133">
        <f t="shared" si="108"/>
        <v>-0.16720948316507445</v>
      </c>
      <c r="AL133">
        <f t="shared" si="109"/>
        <v>-0.34330915042980942</v>
      </c>
      <c r="AM133">
        <f t="shared" si="110"/>
        <v>-0.17336063667591242</v>
      </c>
      <c r="AN133" s="26">
        <f t="shared" si="116"/>
        <v>6.0828121075268058</v>
      </c>
      <c r="AO133" s="26">
        <f t="shared" si="116"/>
        <v>6.0835009043152493</v>
      </c>
      <c r="AP133" s="26">
        <f t="shared" si="116"/>
        <v>6.0849154122525766</v>
      </c>
      <c r="AQ133" s="26">
        <f t="shared" si="116"/>
        <v>6.0878189786323418</v>
      </c>
      <c r="AR133" s="26">
        <f t="shared" si="116"/>
        <v>6.0937739472785273</v>
      </c>
      <c r="AS133" s="26">
        <f t="shared" si="116"/>
        <v>6.1059660934561579</v>
      </c>
      <c r="AT133" s="26">
        <f t="shared" si="116"/>
        <v>6.1308474379278319</v>
      </c>
      <c r="AU133" s="26">
        <f t="shared" si="111"/>
        <v>6.1813480108929664</v>
      </c>
    </row>
    <row r="134" spans="1:47" ht="12.95" customHeight="1">
      <c r="A134" s="192" t="s">
        <v>744</v>
      </c>
      <c r="B134" s="193" t="s">
        <v>97</v>
      </c>
      <c r="C134" s="194">
        <v>56597.361779999999</v>
      </c>
      <c r="D134" s="192">
        <v>1E-4</v>
      </c>
      <c r="E134" s="26">
        <f t="shared" si="97"/>
        <v>47124.755771426673</v>
      </c>
      <c r="F134" s="111">
        <f t="shared" si="115"/>
        <v>47124.5</v>
      </c>
      <c r="G134" s="25">
        <f t="shared" si="98"/>
        <v>9.9529210005130153E-2</v>
      </c>
      <c r="H134" s="26"/>
      <c r="I134" s="26"/>
      <c r="J134" s="27"/>
      <c r="K134" s="26">
        <f t="shared" si="95"/>
        <v>9.9529210005130153E-2</v>
      </c>
      <c r="L134" s="26"/>
      <c r="M134" s="26"/>
      <c r="N134" s="26"/>
      <c r="O134" s="26">
        <f t="shared" si="78"/>
        <v>9.9529210005130153E-2</v>
      </c>
      <c r="P134" s="28">
        <f t="shared" si="80"/>
        <v>9.6088010315268119E-2</v>
      </c>
      <c r="Q134" s="29">
        <f t="shared" si="99"/>
        <v>41578.861779999999</v>
      </c>
      <c r="R134" s="26">
        <f t="shared" si="81"/>
        <v>1.1841855305506562E-5</v>
      </c>
      <c r="S134" s="26">
        <v>1</v>
      </c>
      <c r="T134" s="26">
        <f t="shared" si="82"/>
        <v>1.1841855305506562E-5</v>
      </c>
      <c r="U134" s="26"/>
      <c r="V134" s="26"/>
      <c r="X134" s="26"/>
      <c r="Y134" s="26"/>
      <c r="Z134">
        <f t="shared" si="100"/>
        <v>47124.5</v>
      </c>
      <c r="AA134" s="26">
        <f t="shared" si="101"/>
        <v>9.9703812931309393E-2</v>
      </c>
      <c r="AB134" s="26">
        <f t="shared" si="102"/>
        <v>9.5913407389088878E-2</v>
      </c>
      <c r="AC134" s="26">
        <f t="shared" si="103"/>
        <v>3.4411996898620345E-3</v>
      </c>
      <c r="AD134" s="26">
        <f t="shared" si="112"/>
        <v>-1.7460292617924034E-4</v>
      </c>
      <c r="AE134" s="26">
        <f t="shared" si="104"/>
        <v>3.0486181830353248E-8</v>
      </c>
      <c r="AF134">
        <f t="shared" si="113"/>
        <v>3.4411996898620345E-3</v>
      </c>
      <c r="AG134" s="187"/>
      <c r="AH134">
        <f t="shared" si="105"/>
        <v>3.615802616041274E-3</v>
      </c>
      <c r="AI134">
        <f t="shared" si="106"/>
        <v>1.4746043630820187</v>
      </c>
      <c r="AJ134">
        <f t="shared" si="107"/>
        <v>0.45557151218982828</v>
      </c>
      <c r="AK134">
        <f t="shared" si="108"/>
        <v>-0.14667684281612733</v>
      </c>
      <c r="AL134">
        <f t="shared" si="109"/>
        <v>-0.29973942895570577</v>
      </c>
      <c r="AM134">
        <f t="shared" si="110"/>
        <v>-0.15100195919646522</v>
      </c>
      <c r="AN134" s="26">
        <f t="shared" si="116"/>
        <v>6.1085138179581113</v>
      </c>
      <c r="AO134" s="26">
        <f t="shared" si="116"/>
        <v>6.1091278538981895</v>
      </c>
      <c r="AP134" s="26">
        <f t="shared" si="116"/>
        <v>6.110382778988261</v>
      </c>
      <c r="AQ134" s="26">
        <f t="shared" si="116"/>
        <v>6.1129466575115172</v>
      </c>
      <c r="AR134" s="26">
        <f t="shared" si="116"/>
        <v>6.1181813059835815</v>
      </c>
      <c r="AS134" s="26">
        <f t="shared" si="116"/>
        <v>6.128854852962295</v>
      </c>
      <c r="AT134" s="26">
        <f t="shared" si="116"/>
        <v>6.1505649798488644</v>
      </c>
      <c r="AU134" s="26">
        <f t="shared" si="111"/>
        <v>6.1945414322704728</v>
      </c>
    </row>
    <row r="135" spans="1:47" ht="12.95" customHeight="1">
      <c r="A135" s="192" t="s">
        <v>744</v>
      </c>
      <c r="B135" s="193" t="s">
        <v>97</v>
      </c>
      <c r="C135" s="194">
        <v>56597.36189</v>
      </c>
      <c r="D135" s="192">
        <v>1E-4</v>
      </c>
      <c r="E135" s="26">
        <f t="shared" si="97"/>
        <v>47124.756054106074</v>
      </c>
      <c r="F135" s="111">
        <f t="shared" si="115"/>
        <v>47124.5</v>
      </c>
      <c r="G135" s="25">
        <f t="shared" si="98"/>
        <v>9.9639210005989298E-2</v>
      </c>
      <c r="H135" s="26"/>
      <c r="I135" s="26"/>
      <c r="J135" s="27"/>
      <c r="K135" s="26">
        <f t="shared" si="95"/>
        <v>9.9639210005989298E-2</v>
      </c>
      <c r="L135" s="26"/>
      <c r="M135" s="26"/>
      <c r="N135" s="26"/>
      <c r="O135" s="26">
        <f t="shared" si="78"/>
        <v>9.9639210005989298E-2</v>
      </c>
      <c r="P135" s="28">
        <f t="shared" si="80"/>
        <v>9.6088010315268119E-2</v>
      </c>
      <c r="Q135" s="29">
        <f t="shared" si="99"/>
        <v>41578.86189</v>
      </c>
      <c r="R135" s="26">
        <f t="shared" si="81"/>
        <v>1.2611019243378201E-5</v>
      </c>
      <c r="S135" s="26">
        <v>1</v>
      </c>
      <c r="T135" s="26">
        <f t="shared" si="82"/>
        <v>1.2611019243378201E-5</v>
      </c>
      <c r="U135" s="26"/>
      <c r="V135" s="26"/>
      <c r="X135" s="26"/>
      <c r="Y135" s="26"/>
      <c r="Z135">
        <f t="shared" si="100"/>
        <v>47124.5</v>
      </c>
      <c r="AA135" s="26">
        <f t="shared" si="101"/>
        <v>9.9703812931309393E-2</v>
      </c>
      <c r="AB135" s="26">
        <f t="shared" si="102"/>
        <v>9.6023407389948023E-2</v>
      </c>
      <c r="AC135" s="26">
        <f t="shared" si="103"/>
        <v>3.5511996907211796E-3</v>
      </c>
      <c r="AD135" s="26">
        <f t="shared" si="112"/>
        <v>-6.4602925320095261E-5</v>
      </c>
      <c r="AE135" s="26">
        <f t="shared" si="104"/>
        <v>4.1735379599138058E-9</v>
      </c>
      <c r="AF135">
        <f t="shared" si="113"/>
        <v>3.5511996907211796E-3</v>
      </c>
      <c r="AG135" s="187"/>
      <c r="AH135">
        <f t="shared" si="105"/>
        <v>3.615802616041274E-3</v>
      </c>
      <c r="AI135">
        <f t="shared" si="106"/>
        <v>1.4746043630820187</v>
      </c>
      <c r="AJ135">
        <f t="shared" si="107"/>
        <v>0.45557151218982828</v>
      </c>
      <c r="AK135">
        <f t="shared" si="108"/>
        <v>-0.14667684281612733</v>
      </c>
      <c r="AL135">
        <f t="shared" si="109"/>
        <v>-0.29973942895570577</v>
      </c>
      <c r="AM135">
        <f t="shared" si="110"/>
        <v>-0.15100195919646522</v>
      </c>
      <c r="AN135" s="26">
        <f t="shared" si="116"/>
        <v>6.1085138179581113</v>
      </c>
      <c r="AO135" s="26">
        <f t="shared" si="116"/>
        <v>6.1091278538981895</v>
      </c>
      <c r="AP135" s="26">
        <f t="shared" si="116"/>
        <v>6.110382778988261</v>
      </c>
      <c r="AQ135" s="26">
        <f t="shared" si="116"/>
        <v>6.1129466575115172</v>
      </c>
      <c r="AR135" s="26">
        <f t="shared" si="116"/>
        <v>6.1181813059835815</v>
      </c>
      <c r="AS135" s="26">
        <f t="shared" si="116"/>
        <v>6.128854852962295</v>
      </c>
      <c r="AT135" s="26">
        <f t="shared" si="116"/>
        <v>6.1505649798488644</v>
      </c>
      <c r="AU135" s="26">
        <f t="shared" si="111"/>
        <v>6.1945414322704728</v>
      </c>
    </row>
    <row r="136" spans="1:47" ht="12.95" customHeight="1">
      <c r="A136" s="205" t="s">
        <v>745</v>
      </c>
      <c r="B136" s="206" t="s">
        <v>101</v>
      </c>
      <c r="C136" s="207">
        <v>56958.29017</v>
      </c>
      <c r="D136" s="207">
        <v>2.9999999999999997E-4</v>
      </c>
      <c r="E136" s="26">
        <f t="shared" ref="E136:E166" si="117">+(C136-C$7)/C$8</f>
        <v>48052.274127470213</v>
      </c>
      <c r="F136" s="111">
        <f t="shared" ref="F136:F166" si="118">ROUND(2*E136,0)/2-0.5</f>
        <v>48052</v>
      </c>
      <c r="G136" s="25">
        <f t="shared" ref="G136:G166" si="119">+C136-(C$7+F136*C$8)</f>
        <v>0.10667216000001645</v>
      </c>
      <c r="H136" s="26"/>
      <c r="I136" s="26"/>
      <c r="J136" s="27"/>
      <c r="K136" s="26">
        <f t="shared" ref="K136:K166" si="120">G136</f>
        <v>0.10667216000001645</v>
      </c>
      <c r="L136" s="26"/>
      <c r="M136" s="26"/>
      <c r="N136" s="26"/>
      <c r="O136" s="26">
        <f t="shared" ref="O136:O166" si="121">G136</f>
        <v>0.10667216000001645</v>
      </c>
      <c r="P136" s="28">
        <f t="shared" ref="P136:P166" si="122">D$11+D$12*F136+D$13*F136^2</f>
        <v>0.10027779736360901</v>
      </c>
      <c r="Q136" s="29">
        <f t="shared" ref="Q136:Q166" si="123">+C136-15018.5</f>
        <v>41939.79017</v>
      </c>
      <c r="R136" s="26">
        <f t="shared" ref="R136:R166" si="124">+(P136-G136)^2</f>
        <v>4.088787352588352E-5</v>
      </c>
      <c r="S136" s="26">
        <v>1</v>
      </c>
      <c r="T136" s="26">
        <f t="shared" ref="T136:T166" si="125">S136*R136</f>
        <v>4.088787352588352E-5</v>
      </c>
      <c r="U136" s="26"/>
      <c r="V136" s="26"/>
      <c r="X136" s="26"/>
      <c r="Y136" s="26"/>
      <c r="Z136">
        <f t="shared" ref="Z136:Z166" si="126">F136</f>
        <v>48052</v>
      </c>
      <c r="AA136" s="26">
        <f t="shared" ref="AA136:AA166" si="127">AB$3+AB$4*Z136+AB$5*Z136^2+AH136</f>
        <v>0.10541169966620814</v>
      </c>
      <c r="AB136" s="26">
        <f t="shared" ref="AB136:AB166" si="128">IF(S136&lt;&gt;0,G136-AH136, -9999)</f>
        <v>0.10153825769741731</v>
      </c>
      <c r="AC136" s="26">
        <f t="shared" ref="AC136:AC166" si="129">+G136-P136</f>
        <v>6.3943626364074413E-3</v>
      </c>
      <c r="AD136" s="26">
        <f t="shared" ref="AD136:AD166" si="130">IF(S136&lt;&gt;0,G136-AA136, -9999)</f>
        <v>1.2604603338083054E-3</v>
      </c>
      <c r="AE136" s="26">
        <f t="shared" ref="AE136:AE166" si="131">+(G136-AA136)^2*S136</f>
        <v>1.5887602531041445E-6</v>
      </c>
      <c r="AF136">
        <f t="shared" ref="AF136:AF166" si="132">IF(S136&lt;&gt;0,G136-P136, -9999)</f>
        <v>6.3943626364074413E-3</v>
      </c>
      <c r="AG136" s="187"/>
      <c r="AH136">
        <f t="shared" ref="AH136:AH166" si="133">$AB$6*($AB$11/AI136*AJ136+$AB$12)</f>
        <v>5.1339023025991385E-3</v>
      </c>
      <c r="AI136">
        <f t="shared" ref="AI136:AI166" si="134">1+$AB$7*COS(AL136)</f>
        <v>1.4578133493393211</v>
      </c>
      <c r="AJ136">
        <f t="shared" ref="AJ136:AJ166" si="135">SIN(AL136+RADIANS($AB$9))</f>
        <v>0.9212711882475102</v>
      </c>
      <c r="AK136">
        <f t="shared" ref="AK136:AK166" si="136">$AB$7*SIN(AL136)</f>
        <v>0.19279609654167881</v>
      </c>
      <c r="AL136">
        <f t="shared" ref="AL136:AL166" si="137">2*ATAN(AM136)</f>
        <v>0.39858289389526402</v>
      </c>
      <c r="AM136">
        <f t="shared" ref="AM136:AM166" si="138">SQRT((1+$AB$7)/(1-$AB$7))*TAN(AN136/2)</f>
        <v>0.20197247286210937</v>
      </c>
      <c r="AN136" s="26">
        <f t="shared" ref="AN136:AN166" si="139">$AU136+$AB$7*SIN(AO136)</f>
        <v>6.5163506262772488</v>
      </c>
      <c r="AO136" s="26">
        <f t="shared" ref="AO136:AO166" si="140">$AU136+$AB$7*SIN(AP136)</f>
        <v>6.5155753107409078</v>
      </c>
      <c r="AP136" s="26">
        <f t="shared" ref="AP136:AP166" si="141">$AU136+$AB$7*SIN(AQ136)</f>
        <v>6.5139717328476703</v>
      </c>
      <c r="AQ136" s="26">
        <f t="shared" ref="AQ136:AQ166" si="142">$AU136+$AB$7*SIN(AR136)</f>
        <v>6.5106569787460531</v>
      </c>
      <c r="AR136" s="26">
        <f t="shared" ref="AR136:AR166" si="143">$AU136+$AB$7*SIN(AS136)</f>
        <v>6.5038130631162954</v>
      </c>
      <c r="AS136" s="26">
        <f t="shared" ref="AS136:AS166" si="144">$AU136+$AB$7*SIN(AT136)</f>
        <v>6.4897153235138685</v>
      </c>
      <c r="AT136" s="26">
        <f t="shared" ref="AT136:AT166" si="145">$AU136+$AB$7*SIN(AU136)</f>
        <v>6.4608028626313647</v>
      </c>
      <c r="AU136" s="26">
        <f t="shared" ref="AU136:AU166" si="146">RADIANS($AB$9)+$AB$18*(F136-AB$15)</f>
        <v>6.4019464886711006</v>
      </c>
    </row>
    <row r="137" spans="1:47" ht="12.95" customHeight="1">
      <c r="A137" s="205" t="s">
        <v>745</v>
      </c>
      <c r="B137" s="206" t="s">
        <v>101</v>
      </c>
      <c r="C137" s="207">
        <v>56958.290829999998</v>
      </c>
      <c r="D137" s="207">
        <v>8.0000000000000004E-4</v>
      </c>
      <c r="E137" s="26">
        <f t="shared" si="117"/>
        <v>48052.275823546581</v>
      </c>
      <c r="F137" s="111">
        <f t="shared" si="118"/>
        <v>48052</v>
      </c>
      <c r="G137" s="25">
        <f t="shared" si="119"/>
        <v>0.10733215999789536</v>
      </c>
      <c r="H137" s="26"/>
      <c r="I137" s="26"/>
      <c r="J137" s="27"/>
      <c r="K137" s="26">
        <f t="shared" si="120"/>
        <v>0.10733215999789536</v>
      </c>
      <c r="L137" s="26"/>
      <c r="M137" s="26"/>
      <c r="N137" s="26"/>
      <c r="O137" s="26">
        <f t="shared" si="121"/>
        <v>0.10733215999789536</v>
      </c>
      <c r="P137" s="28">
        <f t="shared" si="122"/>
        <v>0.10027779736360901</v>
      </c>
      <c r="Q137" s="29">
        <f t="shared" si="123"/>
        <v>41939.790829999998</v>
      </c>
      <c r="R137" s="26">
        <f t="shared" si="124"/>
        <v>4.9764032176015507E-5</v>
      </c>
      <c r="S137" s="26">
        <v>1</v>
      </c>
      <c r="T137" s="26">
        <f t="shared" si="125"/>
        <v>4.9764032176015507E-5</v>
      </c>
      <c r="U137" s="26"/>
      <c r="V137" s="26"/>
      <c r="X137" s="26"/>
      <c r="Y137" s="26"/>
      <c r="Z137">
        <f t="shared" si="126"/>
        <v>48052</v>
      </c>
      <c r="AA137" s="26">
        <f t="shared" si="127"/>
        <v>0.10541169966620814</v>
      </c>
      <c r="AB137" s="26">
        <f t="shared" si="128"/>
        <v>0.10219825769529622</v>
      </c>
      <c r="AC137" s="26">
        <f t="shared" si="129"/>
        <v>7.0543626342863541E-3</v>
      </c>
      <c r="AD137" s="26">
        <f t="shared" si="130"/>
        <v>1.9204603316872182E-3</v>
      </c>
      <c r="AE137" s="26">
        <f t="shared" si="131"/>
        <v>3.68816788558418E-6</v>
      </c>
      <c r="AF137">
        <f t="shared" si="132"/>
        <v>7.0543626342863541E-3</v>
      </c>
      <c r="AG137" s="187"/>
      <c r="AH137">
        <f t="shared" si="133"/>
        <v>5.1339023025991385E-3</v>
      </c>
      <c r="AI137">
        <f t="shared" si="134"/>
        <v>1.4578133493393211</v>
      </c>
      <c r="AJ137">
        <f t="shared" si="135"/>
        <v>0.9212711882475102</v>
      </c>
      <c r="AK137">
        <f t="shared" si="136"/>
        <v>0.19279609654167881</v>
      </c>
      <c r="AL137">
        <f t="shared" si="137"/>
        <v>0.39858289389526402</v>
      </c>
      <c r="AM137">
        <f t="shared" si="138"/>
        <v>0.20197247286210937</v>
      </c>
      <c r="AN137" s="26">
        <f t="shared" si="139"/>
        <v>6.5163506262772488</v>
      </c>
      <c r="AO137" s="26">
        <f t="shared" si="140"/>
        <v>6.5155753107409078</v>
      </c>
      <c r="AP137" s="26">
        <f t="shared" si="141"/>
        <v>6.5139717328476703</v>
      </c>
      <c r="AQ137" s="26">
        <f t="shared" si="142"/>
        <v>6.5106569787460531</v>
      </c>
      <c r="AR137" s="26">
        <f t="shared" si="143"/>
        <v>6.5038130631162954</v>
      </c>
      <c r="AS137" s="26">
        <f t="shared" si="144"/>
        <v>6.4897153235138685</v>
      </c>
      <c r="AT137" s="26">
        <f t="shared" si="145"/>
        <v>6.4608028626313647</v>
      </c>
      <c r="AU137" s="26">
        <f t="shared" si="146"/>
        <v>6.4019464886711006</v>
      </c>
    </row>
    <row r="138" spans="1:47" ht="12.95" customHeight="1">
      <c r="A138" s="205" t="s">
        <v>745</v>
      </c>
      <c r="B138" s="206" t="s">
        <v>101</v>
      </c>
      <c r="C138" s="207">
        <v>56958.290889999997</v>
      </c>
      <c r="D138" s="207">
        <v>2.0000000000000001E-4</v>
      </c>
      <c r="E138" s="26">
        <f t="shared" si="117"/>
        <v>48052.275977735342</v>
      </c>
      <c r="F138" s="111">
        <f t="shared" si="118"/>
        <v>48052</v>
      </c>
      <c r="G138" s="25">
        <f t="shared" si="119"/>
        <v>0.10739215999637963</v>
      </c>
      <c r="H138" s="26"/>
      <c r="I138" s="26"/>
      <c r="J138" s="27"/>
      <c r="K138" s="26">
        <f t="shared" si="120"/>
        <v>0.10739215999637963</v>
      </c>
      <c r="L138" s="26"/>
      <c r="M138" s="26"/>
      <c r="N138" s="26"/>
      <c r="O138" s="26">
        <f t="shared" si="121"/>
        <v>0.10739215999637963</v>
      </c>
      <c r="P138" s="28">
        <f t="shared" si="122"/>
        <v>0.10027779736360901</v>
      </c>
      <c r="Q138" s="29">
        <f t="shared" si="123"/>
        <v>41939.790889999997</v>
      </c>
      <c r="R138" s="26">
        <f t="shared" si="124"/>
        <v>5.0614155670563002E-5</v>
      </c>
      <c r="S138" s="26">
        <v>1</v>
      </c>
      <c r="T138" s="26">
        <f t="shared" si="125"/>
        <v>5.0614155670563002E-5</v>
      </c>
      <c r="U138" s="26"/>
      <c r="V138" s="26"/>
      <c r="X138" s="26"/>
      <c r="Y138" s="26"/>
      <c r="Z138">
        <f t="shared" si="126"/>
        <v>48052</v>
      </c>
      <c r="AA138" s="26">
        <f t="shared" si="127"/>
        <v>0.10541169966620814</v>
      </c>
      <c r="AB138" s="26">
        <f t="shared" si="128"/>
        <v>0.1022582576937805</v>
      </c>
      <c r="AC138" s="26">
        <f t="shared" si="129"/>
        <v>7.1143626327706266E-3</v>
      </c>
      <c r="AD138" s="26">
        <f t="shared" si="130"/>
        <v>1.9804603301714907E-3</v>
      </c>
      <c r="AE138" s="26">
        <f t="shared" si="131"/>
        <v>3.9222231193829699E-6</v>
      </c>
      <c r="AF138">
        <f t="shared" si="132"/>
        <v>7.1143626327706266E-3</v>
      </c>
      <c r="AG138" s="187"/>
      <c r="AH138">
        <f t="shared" si="133"/>
        <v>5.1339023025991385E-3</v>
      </c>
      <c r="AI138">
        <f t="shared" si="134"/>
        <v>1.4578133493393211</v>
      </c>
      <c r="AJ138">
        <f t="shared" si="135"/>
        <v>0.9212711882475102</v>
      </c>
      <c r="AK138">
        <f t="shared" si="136"/>
        <v>0.19279609654167881</v>
      </c>
      <c r="AL138">
        <f t="shared" si="137"/>
        <v>0.39858289389526402</v>
      </c>
      <c r="AM138">
        <f t="shared" si="138"/>
        <v>0.20197247286210937</v>
      </c>
      <c r="AN138" s="26">
        <f t="shared" si="139"/>
        <v>6.5163506262772488</v>
      </c>
      <c r="AO138" s="26">
        <f t="shared" si="140"/>
        <v>6.5155753107409078</v>
      </c>
      <c r="AP138" s="26">
        <f t="shared" si="141"/>
        <v>6.5139717328476703</v>
      </c>
      <c r="AQ138" s="26">
        <f t="shared" si="142"/>
        <v>6.5106569787460531</v>
      </c>
      <c r="AR138" s="26">
        <f t="shared" si="143"/>
        <v>6.5038130631162954</v>
      </c>
      <c r="AS138" s="26">
        <f t="shared" si="144"/>
        <v>6.4897153235138685</v>
      </c>
      <c r="AT138" s="26">
        <f t="shared" si="145"/>
        <v>6.4608028626313647</v>
      </c>
      <c r="AU138" s="26">
        <f t="shared" si="146"/>
        <v>6.4019464886711006</v>
      </c>
    </row>
    <row r="139" spans="1:47" ht="12.95" customHeight="1">
      <c r="A139" s="205" t="s">
        <v>745</v>
      </c>
      <c r="B139" s="206" t="s">
        <v>97</v>
      </c>
      <c r="C139" s="207">
        <v>56959.262860000003</v>
      </c>
      <c r="D139" s="207">
        <v>2.9999999999999997E-4</v>
      </c>
      <c r="E139" s="26">
        <f t="shared" si="117"/>
        <v>48054.77375857361</v>
      </c>
      <c r="F139" s="111">
        <f t="shared" si="118"/>
        <v>48054.5</v>
      </c>
      <c r="G139" s="25">
        <f t="shared" si="119"/>
        <v>0.10652861000562552</v>
      </c>
      <c r="H139" s="26"/>
      <c r="I139" s="26"/>
      <c r="J139" s="27"/>
      <c r="K139" s="26">
        <f t="shared" si="120"/>
        <v>0.10652861000562552</v>
      </c>
      <c r="L139" s="26"/>
      <c r="M139" s="26"/>
      <c r="N139" s="26"/>
      <c r="O139" s="26">
        <f t="shared" si="121"/>
        <v>0.10652861000562552</v>
      </c>
      <c r="P139" s="28">
        <f t="shared" si="122"/>
        <v>0.10028921275487715</v>
      </c>
      <c r="Q139" s="29">
        <f t="shared" si="123"/>
        <v>41940.762860000003</v>
      </c>
      <c r="R139" s="26">
        <f t="shared" si="124"/>
        <v>3.8930078052646372E-5</v>
      </c>
      <c r="S139" s="26">
        <v>1</v>
      </c>
      <c r="T139" s="26">
        <f t="shared" si="125"/>
        <v>3.8930078052646372E-5</v>
      </c>
      <c r="U139" s="26"/>
      <c r="V139" s="26"/>
      <c r="X139" s="26"/>
      <c r="Y139" s="26"/>
      <c r="Z139">
        <f t="shared" si="126"/>
        <v>48054.5</v>
      </c>
      <c r="AA139" s="26">
        <f t="shared" si="127"/>
        <v>0.10542609794210708</v>
      </c>
      <c r="AB139" s="26">
        <f t="shared" si="128"/>
        <v>0.10139172481839559</v>
      </c>
      <c r="AC139" s="26">
        <f t="shared" si="129"/>
        <v>6.2393972507483741E-3</v>
      </c>
      <c r="AD139" s="26">
        <f t="shared" si="130"/>
        <v>1.1025120635184404E-3</v>
      </c>
      <c r="AE139" s="26">
        <f t="shared" si="131"/>
        <v>1.2155328502036896E-6</v>
      </c>
      <c r="AF139">
        <f t="shared" si="132"/>
        <v>6.2393972507483741E-3</v>
      </c>
      <c r="AG139" s="187"/>
      <c r="AH139">
        <f t="shared" si="133"/>
        <v>5.1368851872299311E-3</v>
      </c>
      <c r="AI139">
        <f t="shared" si="134"/>
        <v>1.4574630397126578</v>
      </c>
      <c r="AJ139">
        <f t="shared" si="135"/>
        <v>0.92197482337037973</v>
      </c>
      <c r="AK139">
        <f t="shared" si="136"/>
        <v>0.19362583756268362</v>
      </c>
      <c r="AL139">
        <f t="shared" si="137"/>
        <v>0.4003959873031756</v>
      </c>
      <c r="AM139">
        <f t="shared" si="138"/>
        <v>0.20291617326447192</v>
      </c>
      <c r="AN139" s="26">
        <f t="shared" si="139"/>
        <v>6.5174301597474127</v>
      </c>
      <c r="AO139" s="26">
        <f t="shared" si="140"/>
        <v>6.5166521769973071</v>
      </c>
      <c r="AP139" s="26">
        <f t="shared" si="141"/>
        <v>6.5150426739993108</v>
      </c>
      <c r="AQ139" s="26">
        <f t="shared" si="142"/>
        <v>6.5117148441050361</v>
      </c>
      <c r="AR139" s="26">
        <f t="shared" si="143"/>
        <v>6.5048422929719676</v>
      </c>
      <c r="AS139" s="26">
        <f t="shared" si="144"/>
        <v>6.4906824936390404</v>
      </c>
      <c r="AT139" s="26">
        <f t="shared" si="145"/>
        <v>6.4616376469278896</v>
      </c>
      <c r="AU139" s="26">
        <f t="shared" si="146"/>
        <v>6.4025055319498083</v>
      </c>
    </row>
    <row r="140" spans="1:47" ht="12.95" customHeight="1">
      <c r="A140" s="205" t="s">
        <v>745</v>
      </c>
      <c r="B140" s="206" t="s">
        <v>97</v>
      </c>
      <c r="C140" s="207">
        <v>56959.263250000004</v>
      </c>
      <c r="D140" s="207">
        <v>2.9999999999999997E-4</v>
      </c>
      <c r="E140" s="26">
        <f t="shared" si="117"/>
        <v>48054.774760800559</v>
      </c>
      <c r="F140" s="111">
        <f t="shared" si="118"/>
        <v>48054.5</v>
      </c>
      <c r="G140" s="25">
        <f t="shared" si="119"/>
        <v>0.10691861000668723</v>
      </c>
      <c r="H140" s="26"/>
      <c r="I140" s="26"/>
      <c r="J140" s="27"/>
      <c r="K140" s="26">
        <f t="shared" si="120"/>
        <v>0.10691861000668723</v>
      </c>
      <c r="L140" s="26"/>
      <c r="M140" s="26"/>
      <c r="N140" s="26"/>
      <c r="O140" s="26">
        <f t="shared" si="121"/>
        <v>0.10691861000668723</v>
      </c>
      <c r="P140" s="28">
        <f t="shared" si="122"/>
        <v>0.10028921275487715</v>
      </c>
      <c r="Q140" s="29">
        <f t="shared" si="123"/>
        <v>41940.763250000004</v>
      </c>
      <c r="R140" s="26">
        <f t="shared" si="124"/>
        <v>4.3948907922307066E-5</v>
      </c>
      <c r="S140" s="26">
        <v>1</v>
      </c>
      <c r="T140" s="26">
        <f t="shared" si="125"/>
        <v>4.3948907922307066E-5</v>
      </c>
      <c r="U140" s="26"/>
      <c r="V140" s="26"/>
      <c r="X140" s="26"/>
      <c r="Y140" s="26"/>
      <c r="Z140">
        <f t="shared" si="126"/>
        <v>48054.5</v>
      </c>
      <c r="AA140" s="26">
        <f t="shared" si="127"/>
        <v>0.10542609794210708</v>
      </c>
      <c r="AB140" s="26">
        <f t="shared" si="128"/>
        <v>0.1017817248194573</v>
      </c>
      <c r="AC140" s="26">
        <f t="shared" si="129"/>
        <v>6.6293972518100819E-3</v>
      </c>
      <c r="AD140" s="26">
        <f t="shared" si="130"/>
        <v>1.4925120645801482E-3</v>
      </c>
      <c r="AE140" s="26">
        <f t="shared" si="131"/>
        <v>2.2275922629172966E-6</v>
      </c>
      <c r="AF140">
        <f t="shared" si="132"/>
        <v>6.6293972518100819E-3</v>
      </c>
      <c r="AG140" s="187"/>
      <c r="AH140">
        <f t="shared" si="133"/>
        <v>5.1368851872299311E-3</v>
      </c>
      <c r="AI140">
        <f t="shared" si="134"/>
        <v>1.4574630397126578</v>
      </c>
      <c r="AJ140">
        <f t="shared" si="135"/>
        <v>0.92197482337037973</v>
      </c>
      <c r="AK140">
        <f t="shared" si="136"/>
        <v>0.19362583756268362</v>
      </c>
      <c r="AL140">
        <f t="shared" si="137"/>
        <v>0.4003959873031756</v>
      </c>
      <c r="AM140">
        <f t="shared" si="138"/>
        <v>0.20291617326447192</v>
      </c>
      <c r="AN140" s="26">
        <f t="shared" si="139"/>
        <v>6.5174301597474127</v>
      </c>
      <c r="AO140" s="26">
        <f t="shared" si="140"/>
        <v>6.5166521769973071</v>
      </c>
      <c r="AP140" s="26">
        <f t="shared" si="141"/>
        <v>6.5150426739993108</v>
      </c>
      <c r="AQ140" s="26">
        <f t="shared" si="142"/>
        <v>6.5117148441050361</v>
      </c>
      <c r="AR140" s="26">
        <f t="shared" si="143"/>
        <v>6.5048422929719676</v>
      </c>
      <c r="AS140" s="26">
        <f t="shared" si="144"/>
        <v>6.4906824936390404</v>
      </c>
      <c r="AT140" s="26">
        <f t="shared" si="145"/>
        <v>6.4616376469278896</v>
      </c>
      <c r="AU140" s="26">
        <f t="shared" si="146"/>
        <v>6.4025055319498083</v>
      </c>
    </row>
    <row r="141" spans="1:47" ht="12.95" customHeight="1">
      <c r="A141" s="205" t="s">
        <v>745</v>
      </c>
      <c r="B141" s="206" t="s">
        <v>97</v>
      </c>
      <c r="C141" s="207">
        <v>56959.264069999997</v>
      </c>
      <c r="D141" s="207">
        <v>5.9999999999999995E-4</v>
      </c>
      <c r="E141" s="26">
        <f t="shared" si="117"/>
        <v>48054.776868046953</v>
      </c>
      <c r="F141" s="111">
        <f t="shared" si="118"/>
        <v>48054.5</v>
      </c>
      <c r="G141" s="25">
        <f t="shared" si="119"/>
        <v>0.1077386100005242</v>
      </c>
      <c r="H141" s="26"/>
      <c r="I141" s="26"/>
      <c r="J141" s="27"/>
      <c r="K141" s="26">
        <f t="shared" si="120"/>
        <v>0.1077386100005242</v>
      </c>
      <c r="L141" s="26"/>
      <c r="M141" s="26"/>
      <c r="N141" s="26"/>
      <c r="O141" s="26">
        <f t="shared" si="121"/>
        <v>0.1077386100005242</v>
      </c>
      <c r="P141" s="28">
        <f t="shared" si="122"/>
        <v>0.10028921275487715</v>
      </c>
      <c r="Q141" s="29">
        <f t="shared" si="123"/>
        <v>41940.764069999997</v>
      </c>
      <c r="R141" s="26">
        <f t="shared" si="124"/>
        <v>5.5493519323453929E-5</v>
      </c>
      <c r="S141" s="26">
        <v>1</v>
      </c>
      <c r="T141" s="26">
        <f t="shared" si="125"/>
        <v>5.5493519323453929E-5</v>
      </c>
      <c r="U141" s="26"/>
      <c r="V141" s="26"/>
      <c r="X141" s="26"/>
      <c r="Y141" s="26"/>
      <c r="Z141">
        <f t="shared" si="126"/>
        <v>48054.5</v>
      </c>
      <c r="AA141" s="26">
        <f t="shared" si="127"/>
        <v>0.10542609794210708</v>
      </c>
      <c r="AB141" s="26">
        <f t="shared" si="128"/>
        <v>0.10260172481329427</v>
      </c>
      <c r="AC141" s="26">
        <f t="shared" si="129"/>
        <v>7.4493972456470547E-3</v>
      </c>
      <c r="AD141" s="26">
        <f t="shared" si="130"/>
        <v>2.312512058417121E-3</v>
      </c>
      <c r="AE141" s="26">
        <f t="shared" si="131"/>
        <v>5.3477120203245903E-6</v>
      </c>
      <c r="AF141">
        <f t="shared" si="132"/>
        <v>7.4493972456470547E-3</v>
      </c>
      <c r="AG141" s="187"/>
      <c r="AH141">
        <f t="shared" si="133"/>
        <v>5.1368851872299311E-3</v>
      </c>
      <c r="AI141">
        <f t="shared" si="134"/>
        <v>1.4574630397126578</v>
      </c>
      <c r="AJ141">
        <f t="shared" si="135"/>
        <v>0.92197482337037973</v>
      </c>
      <c r="AK141">
        <f t="shared" si="136"/>
        <v>0.19362583756268362</v>
      </c>
      <c r="AL141">
        <f t="shared" si="137"/>
        <v>0.4003959873031756</v>
      </c>
      <c r="AM141">
        <f t="shared" si="138"/>
        <v>0.20291617326447192</v>
      </c>
      <c r="AN141" s="26">
        <f t="shared" si="139"/>
        <v>6.5174301597474127</v>
      </c>
      <c r="AO141" s="26">
        <f t="shared" si="140"/>
        <v>6.5166521769973071</v>
      </c>
      <c r="AP141" s="26">
        <f t="shared" si="141"/>
        <v>6.5150426739993108</v>
      </c>
      <c r="AQ141" s="26">
        <f t="shared" si="142"/>
        <v>6.5117148441050361</v>
      </c>
      <c r="AR141" s="26">
        <f t="shared" si="143"/>
        <v>6.5048422929719676</v>
      </c>
      <c r="AS141" s="26">
        <f t="shared" si="144"/>
        <v>6.4906824936390404</v>
      </c>
      <c r="AT141" s="26">
        <f t="shared" si="145"/>
        <v>6.4616376469278896</v>
      </c>
      <c r="AU141" s="26">
        <f t="shared" si="146"/>
        <v>6.4025055319498083</v>
      </c>
    </row>
    <row r="142" spans="1:47" ht="12.95" customHeight="1">
      <c r="A142" s="205" t="s">
        <v>745</v>
      </c>
      <c r="B142" s="206" t="s">
        <v>101</v>
      </c>
      <c r="C142" s="207">
        <v>56959.456939999996</v>
      </c>
      <c r="D142" s="207">
        <v>2.9999999999999997E-4</v>
      </c>
      <c r="E142" s="26">
        <f t="shared" si="117"/>
        <v>48055.27250782006</v>
      </c>
      <c r="F142" s="111">
        <f t="shared" si="118"/>
        <v>48055</v>
      </c>
      <c r="G142" s="25">
        <f t="shared" si="119"/>
        <v>0.10604189999867231</v>
      </c>
      <c r="H142" s="26"/>
      <c r="I142" s="26"/>
      <c r="J142" s="27"/>
      <c r="K142" s="26">
        <f t="shared" si="120"/>
        <v>0.10604189999867231</v>
      </c>
      <c r="L142" s="26"/>
      <c r="M142" s="26"/>
      <c r="N142" s="26"/>
      <c r="O142" s="26">
        <f t="shared" si="121"/>
        <v>0.10604189999867231</v>
      </c>
      <c r="P142" s="28">
        <f t="shared" si="122"/>
        <v>0.10029149591194672</v>
      </c>
      <c r="Q142" s="29">
        <f t="shared" si="123"/>
        <v>41940.956939999996</v>
      </c>
      <c r="R142" s="26">
        <f t="shared" si="124"/>
        <v>3.3067147160630314E-5</v>
      </c>
      <c r="S142" s="26">
        <v>1</v>
      </c>
      <c r="T142" s="26">
        <f t="shared" si="125"/>
        <v>3.3067147160630314E-5</v>
      </c>
      <c r="U142" s="26"/>
      <c r="V142" s="26"/>
      <c r="X142" s="26"/>
      <c r="Y142" s="26"/>
      <c r="Z142">
        <f t="shared" si="126"/>
        <v>48055</v>
      </c>
      <c r="AA142" s="26">
        <f t="shared" si="127"/>
        <v>0.10542897687643021</v>
      </c>
      <c r="AB142" s="26">
        <f t="shared" si="128"/>
        <v>0.10090441903418881</v>
      </c>
      <c r="AC142" s="26">
        <f t="shared" si="129"/>
        <v>5.7504040867255857E-3</v>
      </c>
      <c r="AD142" s="26">
        <f t="shared" si="130"/>
        <v>6.1292312224209278E-4</v>
      </c>
      <c r="AE142" s="26">
        <f t="shared" si="131"/>
        <v>3.7567475377899541E-7</v>
      </c>
      <c r="AF142">
        <f t="shared" si="132"/>
        <v>5.7504040867255857E-3</v>
      </c>
      <c r="AG142" s="187"/>
      <c r="AH142">
        <f t="shared" si="133"/>
        <v>5.1374809644834972E-3</v>
      </c>
      <c r="AI142">
        <f t="shared" si="134"/>
        <v>1.4573928170352561</v>
      </c>
      <c r="AJ142">
        <f t="shared" si="135"/>
        <v>0.92211514735227995</v>
      </c>
      <c r="AK142">
        <f t="shared" si="136"/>
        <v>0.19379166287420177</v>
      </c>
      <c r="AL142">
        <f t="shared" si="137"/>
        <v>0.40075850410509362</v>
      </c>
      <c r="AM142">
        <f t="shared" si="138"/>
        <v>0.20310490191882</v>
      </c>
      <c r="AN142" s="26">
        <f t="shared" si="139"/>
        <v>6.5176460369386842</v>
      </c>
      <c r="AO142" s="26">
        <f t="shared" si="140"/>
        <v>6.5168675222517267</v>
      </c>
      <c r="AP142" s="26">
        <f t="shared" si="141"/>
        <v>6.5152568367745891</v>
      </c>
      <c r="AQ142" s="26">
        <f t="shared" si="142"/>
        <v>6.5119263957619298</v>
      </c>
      <c r="AR142" s="26">
        <f t="shared" si="143"/>
        <v>6.5050481233637933</v>
      </c>
      <c r="AS142" s="26">
        <f t="shared" si="144"/>
        <v>6.4908759192167294</v>
      </c>
      <c r="AT142" s="26">
        <f t="shared" si="145"/>
        <v>6.4618046015722896</v>
      </c>
      <c r="AU142" s="26">
        <f t="shared" si="146"/>
        <v>6.4026173406055502</v>
      </c>
    </row>
    <row r="143" spans="1:47" ht="12.95" customHeight="1">
      <c r="A143" s="205" t="s">
        <v>745</v>
      </c>
      <c r="B143" s="206" t="s">
        <v>101</v>
      </c>
      <c r="C143" s="207">
        <v>56959.457770000001</v>
      </c>
      <c r="D143" s="207">
        <v>2.0000000000000001E-4</v>
      </c>
      <c r="E143" s="26">
        <f t="shared" si="117"/>
        <v>48055.274640764605</v>
      </c>
      <c r="F143" s="111">
        <f t="shared" si="118"/>
        <v>48055</v>
      </c>
      <c r="G143" s="25">
        <f t="shared" si="119"/>
        <v>0.10687190000317059</v>
      </c>
      <c r="H143" s="26"/>
      <c r="I143" s="26"/>
      <c r="J143" s="27"/>
      <c r="K143" s="26">
        <f t="shared" si="120"/>
        <v>0.10687190000317059</v>
      </c>
      <c r="L143" s="26"/>
      <c r="M143" s="26"/>
      <c r="N143" s="26"/>
      <c r="O143" s="26">
        <f t="shared" si="121"/>
        <v>0.10687190000317059</v>
      </c>
      <c r="P143" s="28">
        <f t="shared" si="122"/>
        <v>0.10029149591194672</v>
      </c>
      <c r="Q143" s="29">
        <f t="shared" si="123"/>
        <v>41940.957770000001</v>
      </c>
      <c r="R143" s="26">
        <f t="shared" si="124"/>
        <v>4.3301718003795895E-5</v>
      </c>
      <c r="S143" s="26">
        <v>1</v>
      </c>
      <c r="T143" s="26">
        <f t="shared" si="125"/>
        <v>4.3301718003795895E-5</v>
      </c>
      <c r="U143" s="26"/>
      <c r="V143" s="26"/>
      <c r="X143" s="26"/>
      <c r="Y143" s="26"/>
      <c r="Z143">
        <f t="shared" si="126"/>
        <v>48055</v>
      </c>
      <c r="AA143" s="26">
        <f t="shared" si="127"/>
        <v>0.10542897687643021</v>
      </c>
      <c r="AB143" s="26">
        <f t="shared" si="128"/>
        <v>0.1017344190386871</v>
      </c>
      <c r="AC143" s="26">
        <f t="shared" si="129"/>
        <v>6.5804040912238737E-3</v>
      </c>
      <c r="AD143" s="26">
        <f t="shared" si="130"/>
        <v>1.4429231267403808E-3</v>
      </c>
      <c r="AE143" s="26">
        <f t="shared" si="131"/>
        <v>2.082027149682237E-6</v>
      </c>
      <c r="AF143">
        <f t="shared" si="132"/>
        <v>6.5804040912238737E-3</v>
      </c>
      <c r="AG143" s="187"/>
      <c r="AH143">
        <f t="shared" si="133"/>
        <v>5.1374809644834972E-3</v>
      </c>
      <c r="AI143">
        <f t="shared" si="134"/>
        <v>1.4573928170352561</v>
      </c>
      <c r="AJ143">
        <f t="shared" si="135"/>
        <v>0.92211514735227995</v>
      </c>
      <c r="AK143">
        <f t="shared" si="136"/>
        <v>0.19379166287420177</v>
      </c>
      <c r="AL143">
        <f t="shared" si="137"/>
        <v>0.40075850410509362</v>
      </c>
      <c r="AM143">
        <f t="shared" si="138"/>
        <v>0.20310490191882</v>
      </c>
      <c r="AN143" s="26">
        <f t="shared" si="139"/>
        <v>6.5176460369386842</v>
      </c>
      <c r="AO143" s="26">
        <f t="shared" si="140"/>
        <v>6.5168675222517267</v>
      </c>
      <c r="AP143" s="26">
        <f t="shared" si="141"/>
        <v>6.5152568367745891</v>
      </c>
      <c r="AQ143" s="26">
        <f t="shared" si="142"/>
        <v>6.5119263957619298</v>
      </c>
      <c r="AR143" s="26">
        <f t="shared" si="143"/>
        <v>6.5050481233637933</v>
      </c>
      <c r="AS143" s="26">
        <f t="shared" si="144"/>
        <v>6.4908759192167294</v>
      </c>
      <c r="AT143" s="26">
        <f t="shared" si="145"/>
        <v>6.4618046015722896</v>
      </c>
      <c r="AU143" s="26">
        <f t="shared" si="146"/>
        <v>6.4026173406055502</v>
      </c>
    </row>
    <row r="144" spans="1:47" ht="12.95" customHeight="1">
      <c r="A144" s="205" t="s">
        <v>745</v>
      </c>
      <c r="B144" s="206" t="s">
        <v>101</v>
      </c>
      <c r="C144" s="207">
        <v>56959.45781</v>
      </c>
      <c r="D144" s="207">
        <v>4.0000000000000002E-4</v>
      </c>
      <c r="E144" s="26">
        <f t="shared" si="117"/>
        <v>48055.274743557107</v>
      </c>
      <c r="F144" s="111">
        <f t="shared" si="118"/>
        <v>48055</v>
      </c>
      <c r="G144" s="25">
        <f t="shared" si="119"/>
        <v>0.10691190000216011</v>
      </c>
      <c r="H144" s="26"/>
      <c r="I144" s="26"/>
      <c r="J144" s="27"/>
      <c r="K144" s="26">
        <f t="shared" si="120"/>
        <v>0.10691190000216011</v>
      </c>
      <c r="L144" s="26"/>
      <c r="M144" s="26"/>
      <c r="N144" s="26"/>
      <c r="O144" s="26">
        <f t="shared" si="121"/>
        <v>0.10691190000216011</v>
      </c>
      <c r="P144" s="28">
        <f t="shared" si="122"/>
        <v>0.10029149591194672</v>
      </c>
      <c r="Q144" s="29">
        <f t="shared" si="123"/>
        <v>41940.95781</v>
      </c>
      <c r="R144" s="26">
        <f t="shared" si="124"/>
        <v>4.3829750317714166E-5</v>
      </c>
      <c r="S144" s="26">
        <v>1</v>
      </c>
      <c r="T144" s="26">
        <f t="shared" si="125"/>
        <v>4.3829750317714166E-5</v>
      </c>
      <c r="U144" s="26"/>
      <c r="V144" s="26"/>
      <c r="X144" s="26"/>
      <c r="Y144" s="26"/>
      <c r="Z144">
        <f t="shared" si="126"/>
        <v>48055</v>
      </c>
      <c r="AA144" s="26">
        <f t="shared" si="127"/>
        <v>0.10542897687643021</v>
      </c>
      <c r="AB144" s="26">
        <f t="shared" si="128"/>
        <v>0.10177441903767662</v>
      </c>
      <c r="AC144" s="26">
        <f t="shared" si="129"/>
        <v>6.6204040902133887E-3</v>
      </c>
      <c r="AD144" s="26">
        <f t="shared" si="130"/>
        <v>1.4829231257298958E-3</v>
      </c>
      <c r="AE144" s="26">
        <f t="shared" si="131"/>
        <v>2.1990609968245245E-6</v>
      </c>
      <c r="AF144">
        <f t="shared" si="132"/>
        <v>6.6204040902133887E-3</v>
      </c>
      <c r="AG144" s="187"/>
      <c r="AH144">
        <f t="shared" si="133"/>
        <v>5.1374809644834972E-3</v>
      </c>
      <c r="AI144">
        <f t="shared" si="134"/>
        <v>1.4573928170352561</v>
      </c>
      <c r="AJ144">
        <f t="shared" si="135"/>
        <v>0.92211514735227995</v>
      </c>
      <c r="AK144">
        <f t="shared" si="136"/>
        <v>0.19379166287420177</v>
      </c>
      <c r="AL144">
        <f t="shared" si="137"/>
        <v>0.40075850410509362</v>
      </c>
      <c r="AM144">
        <f t="shared" si="138"/>
        <v>0.20310490191882</v>
      </c>
      <c r="AN144" s="26">
        <f t="shared" si="139"/>
        <v>6.5176460369386842</v>
      </c>
      <c r="AO144" s="26">
        <f t="shared" si="140"/>
        <v>6.5168675222517267</v>
      </c>
      <c r="AP144" s="26">
        <f t="shared" si="141"/>
        <v>6.5152568367745891</v>
      </c>
      <c r="AQ144" s="26">
        <f t="shared" si="142"/>
        <v>6.5119263957619298</v>
      </c>
      <c r="AR144" s="26">
        <f t="shared" si="143"/>
        <v>6.5050481233637933</v>
      </c>
      <c r="AS144" s="26">
        <f t="shared" si="144"/>
        <v>6.4908759192167294</v>
      </c>
      <c r="AT144" s="26">
        <f t="shared" si="145"/>
        <v>6.4618046015722896</v>
      </c>
      <c r="AU144" s="26">
        <f t="shared" si="146"/>
        <v>6.4026173406055502</v>
      </c>
    </row>
    <row r="145" spans="1:47" ht="12.95" customHeight="1">
      <c r="A145" s="205" t="s">
        <v>745</v>
      </c>
      <c r="B145" s="206" t="s">
        <v>97</v>
      </c>
      <c r="C145" s="207">
        <v>57207.534209999998</v>
      </c>
      <c r="D145" s="207">
        <v>4.0000000000000002E-4</v>
      </c>
      <c r="E145" s="26">
        <f t="shared" si="117"/>
        <v>48692.784623844433</v>
      </c>
      <c r="F145" s="111">
        <f t="shared" si="118"/>
        <v>48692.5</v>
      </c>
      <c r="G145" s="25">
        <f t="shared" si="119"/>
        <v>0.11075664999953005</v>
      </c>
      <c r="H145" s="26"/>
      <c r="I145" s="26"/>
      <c r="J145" s="27"/>
      <c r="K145" s="26">
        <f t="shared" si="120"/>
        <v>0.11075664999953005</v>
      </c>
      <c r="L145" s="26"/>
      <c r="M145" s="26"/>
      <c r="N145" s="26"/>
      <c r="O145" s="26">
        <f t="shared" si="121"/>
        <v>0.11075664999953005</v>
      </c>
      <c r="P145" s="28">
        <f t="shared" si="122"/>
        <v>0.10322389212054295</v>
      </c>
      <c r="Q145" s="29">
        <f t="shared" si="123"/>
        <v>42189.034209999998</v>
      </c>
      <c r="R145" s="26">
        <f t="shared" si="124"/>
        <v>5.674244126344233E-5</v>
      </c>
      <c r="S145" s="26">
        <v>1</v>
      </c>
      <c r="T145" s="26">
        <f t="shared" si="125"/>
        <v>5.674244126344233E-5</v>
      </c>
      <c r="U145" s="26"/>
      <c r="V145" s="26"/>
      <c r="X145" s="26"/>
      <c r="Y145" s="26"/>
      <c r="Z145">
        <f t="shared" si="126"/>
        <v>48692.5</v>
      </c>
      <c r="AA145" s="26">
        <f t="shared" si="127"/>
        <v>0.10890471299298127</v>
      </c>
      <c r="AB145" s="26">
        <f t="shared" si="128"/>
        <v>0.10507582912709174</v>
      </c>
      <c r="AC145" s="26">
        <f t="shared" si="129"/>
        <v>7.5327578789871064E-3</v>
      </c>
      <c r="AD145" s="26">
        <f t="shared" si="130"/>
        <v>1.8519370065487872E-3</v>
      </c>
      <c r="AE145" s="26">
        <f t="shared" si="131"/>
        <v>3.4296706762248829E-6</v>
      </c>
      <c r="AF145">
        <f t="shared" si="132"/>
        <v>7.5327578789871064E-3</v>
      </c>
      <c r="AG145" s="187"/>
      <c r="AH145">
        <f t="shared" si="133"/>
        <v>5.6808208724383174E-3</v>
      </c>
      <c r="AI145">
        <f t="shared" si="134"/>
        <v>1.3356894203281242</v>
      </c>
      <c r="AJ145">
        <f t="shared" si="135"/>
        <v>0.99952731280484897</v>
      </c>
      <c r="AK145">
        <f t="shared" si="136"/>
        <v>0.36616391241459545</v>
      </c>
      <c r="AL145">
        <f t="shared" si="137"/>
        <v>0.82879093667965797</v>
      </c>
      <c r="AM145">
        <f t="shared" si="138"/>
        <v>0.439867032023393</v>
      </c>
      <c r="AN145" s="26">
        <f t="shared" si="139"/>
        <v>6.7826500634899007</v>
      </c>
      <c r="AO145" s="26">
        <f t="shared" si="140"/>
        <v>6.781627692722191</v>
      </c>
      <c r="AP145" s="26">
        <f t="shared" si="141"/>
        <v>6.7792859729842103</v>
      </c>
      <c r="AQ145" s="26">
        <f t="shared" si="142"/>
        <v>6.7739334426141822</v>
      </c>
      <c r="AR145" s="26">
        <f t="shared" si="143"/>
        <v>6.7617558961580153</v>
      </c>
      <c r="AS145" s="26">
        <f t="shared" si="144"/>
        <v>6.7343306041770248</v>
      </c>
      <c r="AT145" s="26">
        <f t="shared" si="145"/>
        <v>6.6738330080992654</v>
      </c>
      <c r="AU145" s="26">
        <f t="shared" si="146"/>
        <v>6.5451733766760629</v>
      </c>
    </row>
    <row r="146" spans="1:47" ht="12.95" customHeight="1">
      <c r="A146" s="205" t="s">
        <v>745</v>
      </c>
      <c r="B146" s="206" t="s">
        <v>101</v>
      </c>
      <c r="C146" s="207">
        <v>57210.453049999996</v>
      </c>
      <c r="D146" s="207">
        <v>2.0000000000000001E-4</v>
      </c>
      <c r="E146" s="26">
        <f t="shared" si="117"/>
        <v>48700.285495910364</v>
      </c>
      <c r="F146" s="111">
        <f t="shared" si="118"/>
        <v>48700</v>
      </c>
      <c r="G146" s="25">
        <f t="shared" si="119"/>
        <v>0.11109599999326747</v>
      </c>
      <c r="H146" s="26"/>
      <c r="I146" s="26"/>
      <c r="J146" s="27"/>
      <c r="K146" s="26">
        <f t="shared" si="120"/>
        <v>0.11109599999326747</v>
      </c>
      <c r="L146" s="26"/>
      <c r="M146" s="26"/>
      <c r="N146" s="26"/>
      <c r="O146" s="26">
        <f t="shared" si="121"/>
        <v>0.11109599999326747</v>
      </c>
      <c r="P146" s="28">
        <f t="shared" si="122"/>
        <v>0.10325864508090687</v>
      </c>
      <c r="Q146" s="29">
        <f t="shared" si="123"/>
        <v>42191.953049999996</v>
      </c>
      <c r="R146" s="26">
        <f t="shared" si="124"/>
        <v>6.1424132022302745E-5</v>
      </c>
      <c r="S146" s="26">
        <v>1</v>
      </c>
      <c r="T146" s="26">
        <f t="shared" si="125"/>
        <v>6.1424132022302745E-5</v>
      </c>
      <c r="U146" s="26"/>
      <c r="V146" s="26"/>
      <c r="X146" s="26"/>
      <c r="Y146" s="26"/>
      <c r="Z146">
        <f t="shared" si="126"/>
        <v>48700</v>
      </c>
      <c r="AA146" s="26">
        <f t="shared" si="127"/>
        <v>0.10894335981205398</v>
      </c>
      <c r="AB146" s="26">
        <f t="shared" si="128"/>
        <v>0.10541128526212036</v>
      </c>
      <c r="AC146" s="26">
        <f t="shared" si="129"/>
        <v>7.8373549123605946E-3</v>
      </c>
      <c r="AD146" s="26">
        <f t="shared" si="130"/>
        <v>2.152640181213486E-3</v>
      </c>
      <c r="AE146" s="26">
        <f t="shared" si="131"/>
        <v>4.6338597497748295E-6</v>
      </c>
      <c r="AF146">
        <f t="shared" si="132"/>
        <v>7.8373549123605946E-3</v>
      </c>
      <c r="AG146" s="187"/>
      <c r="AH146">
        <f t="shared" si="133"/>
        <v>5.6847147311471086E-3</v>
      </c>
      <c r="AI146">
        <f t="shared" si="134"/>
        <v>1.334010515874827</v>
      </c>
      <c r="AJ146">
        <f t="shared" si="135"/>
        <v>0.99937618336521705</v>
      </c>
      <c r="AK146">
        <f t="shared" si="136"/>
        <v>0.36769603337543288</v>
      </c>
      <c r="AL146">
        <f t="shared" si="137"/>
        <v>0.83336647328950819</v>
      </c>
      <c r="AM146">
        <f t="shared" si="138"/>
        <v>0.44260019980964049</v>
      </c>
      <c r="AN146" s="26">
        <f t="shared" si="139"/>
        <v>6.7856249825498862</v>
      </c>
      <c r="AO146" s="26">
        <f t="shared" si="140"/>
        <v>6.7846045605756053</v>
      </c>
      <c r="AP146" s="26">
        <f t="shared" si="141"/>
        <v>6.7822635111884528</v>
      </c>
      <c r="AQ146" s="26">
        <f t="shared" si="142"/>
        <v>6.7769039171872798</v>
      </c>
      <c r="AR146" s="26">
        <f t="shared" si="143"/>
        <v>6.7646912577312408</v>
      </c>
      <c r="AS146" s="26">
        <f t="shared" si="144"/>
        <v>6.7371470386290424</v>
      </c>
      <c r="AT146" s="26">
        <f t="shared" si="145"/>
        <v>6.6763146471038919</v>
      </c>
      <c r="AU146" s="26">
        <f t="shared" si="146"/>
        <v>6.546850506512186</v>
      </c>
    </row>
    <row r="147" spans="1:47" ht="12.95" customHeight="1">
      <c r="A147" s="205" t="s">
        <v>745</v>
      </c>
      <c r="B147" s="206" t="s">
        <v>101</v>
      </c>
      <c r="C147" s="207">
        <v>57210.453710000002</v>
      </c>
      <c r="D147" s="207">
        <v>2.0000000000000001E-4</v>
      </c>
      <c r="E147" s="26">
        <f t="shared" si="117"/>
        <v>48700.287191986754</v>
      </c>
      <c r="F147" s="111">
        <f t="shared" si="118"/>
        <v>48700</v>
      </c>
      <c r="G147" s="25">
        <f t="shared" si="119"/>
        <v>0.11175599999842234</v>
      </c>
      <c r="H147" s="26"/>
      <c r="I147" s="26"/>
      <c r="J147" s="27"/>
      <c r="K147" s="26">
        <f t="shared" si="120"/>
        <v>0.11175599999842234</v>
      </c>
      <c r="L147" s="26"/>
      <c r="M147" s="26"/>
      <c r="N147" s="26"/>
      <c r="O147" s="26">
        <f t="shared" si="121"/>
        <v>0.11175599999842234</v>
      </c>
      <c r="P147" s="28">
        <f t="shared" si="122"/>
        <v>0.10325864508090687</v>
      </c>
      <c r="Q147" s="29">
        <f t="shared" si="123"/>
        <v>42191.953710000002</v>
      </c>
      <c r="R147" s="26">
        <f t="shared" si="124"/>
        <v>7.2205040594224262E-5</v>
      </c>
      <c r="S147" s="26">
        <v>1</v>
      </c>
      <c r="T147" s="26">
        <f t="shared" si="125"/>
        <v>7.2205040594224262E-5</v>
      </c>
      <c r="U147" s="26"/>
      <c r="V147" s="26"/>
      <c r="X147" s="26"/>
      <c r="Y147" s="26"/>
      <c r="Z147">
        <f t="shared" si="126"/>
        <v>48700</v>
      </c>
      <c r="AA147" s="26">
        <f t="shared" si="127"/>
        <v>0.10894335981205398</v>
      </c>
      <c r="AB147" s="26">
        <f t="shared" si="128"/>
        <v>0.10607128526727523</v>
      </c>
      <c r="AC147" s="26">
        <f t="shared" si="129"/>
        <v>8.497354917515465E-3</v>
      </c>
      <c r="AD147" s="26">
        <f t="shared" si="130"/>
        <v>2.8126401863683564E-3</v>
      </c>
      <c r="AE147" s="26">
        <f t="shared" si="131"/>
        <v>7.9109448179742228E-6</v>
      </c>
      <c r="AF147">
        <f t="shared" si="132"/>
        <v>8.497354917515465E-3</v>
      </c>
      <c r="AG147" s="187"/>
      <c r="AH147">
        <f t="shared" si="133"/>
        <v>5.6847147311471086E-3</v>
      </c>
      <c r="AI147">
        <f t="shared" si="134"/>
        <v>1.334010515874827</v>
      </c>
      <c r="AJ147">
        <f t="shared" si="135"/>
        <v>0.99937618336521705</v>
      </c>
      <c r="AK147">
        <f t="shared" si="136"/>
        <v>0.36769603337543288</v>
      </c>
      <c r="AL147">
        <f t="shared" si="137"/>
        <v>0.83336647328950819</v>
      </c>
      <c r="AM147">
        <f t="shared" si="138"/>
        <v>0.44260019980964049</v>
      </c>
      <c r="AN147" s="26">
        <f t="shared" si="139"/>
        <v>6.7856249825498862</v>
      </c>
      <c r="AO147" s="26">
        <f t="shared" si="140"/>
        <v>6.7846045605756053</v>
      </c>
      <c r="AP147" s="26">
        <f t="shared" si="141"/>
        <v>6.7822635111884528</v>
      </c>
      <c r="AQ147" s="26">
        <f t="shared" si="142"/>
        <v>6.7769039171872798</v>
      </c>
      <c r="AR147" s="26">
        <f t="shared" si="143"/>
        <v>6.7646912577312408</v>
      </c>
      <c r="AS147" s="26">
        <f t="shared" si="144"/>
        <v>6.7371470386290424</v>
      </c>
      <c r="AT147" s="26">
        <f t="shared" si="145"/>
        <v>6.6763146471038919</v>
      </c>
      <c r="AU147" s="26">
        <f t="shared" si="146"/>
        <v>6.546850506512186</v>
      </c>
    </row>
    <row r="148" spans="1:47" ht="12.95" customHeight="1">
      <c r="A148" s="205" t="s">
        <v>745</v>
      </c>
      <c r="B148" s="206" t="s">
        <v>97</v>
      </c>
      <c r="C148" s="207">
        <v>57213.370849999999</v>
      </c>
      <c r="D148" s="207">
        <v>2.9999999999999997E-4</v>
      </c>
      <c r="E148" s="26">
        <f t="shared" si="117"/>
        <v>48707.783695371116</v>
      </c>
      <c r="F148" s="111">
        <f t="shared" si="118"/>
        <v>48707.5</v>
      </c>
      <c r="G148" s="25">
        <f t="shared" si="119"/>
        <v>0.11039534999872558</v>
      </c>
      <c r="H148" s="26"/>
      <c r="I148" s="26"/>
      <c r="J148" s="27"/>
      <c r="K148" s="26">
        <f t="shared" si="120"/>
        <v>0.11039534999872558</v>
      </c>
      <c r="L148" s="26"/>
      <c r="M148" s="26"/>
      <c r="N148" s="26"/>
      <c r="O148" s="26">
        <f t="shared" si="121"/>
        <v>0.11039534999872558</v>
      </c>
      <c r="P148" s="28">
        <f t="shared" si="122"/>
        <v>0.10329340395246706</v>
      </c>
      <c r="Q148" s="29">
        <f t="shared" si="123"/>
        <v>42194.870849999999</v>
      </c>
      <c r="R148" s="26">
        <f t="shared" si="124"/>
        <v>5.0437637643967065E-5</v>
      </c>
      <c r="S148" s="26">
        <v>1</v>
      </c>
      <c r="T148" s="26">
        <f t="shared" si="125"/>
        <v>5.0437637643967065E-5</v>
      </c>
      <c r="U148" s="26"/>
      <c r="V148" s="26"/>
      <c r="X148" s="26"/>
      <c r="Y148" s="26"/>
      <c r="Z148">
        <f t="shared" si="126"/>
        <v>48707.5</v>
      </c>
      <c r="AA148" s="26">
        <f t="shared" si="127"/>
        <v>0.10898195751549433</v>
      </c>
      <c r="AB148" s="26">
        <f t="shared" si="128"/>
        <v>0.1047067964356983</v>
      </c>
      <c r="AC148" s="26">
        <f t="shared" si="129"/>
        <v>7.1019460462585227E-3</v>
      </c>
      <c r="AD148" s="26">
        <f t="shared" si="130"/>
        <v>1.4133924832312461E-3</v>
      </c>
      <c r="AE148" s="26">
        <f t="shared" si="131"/>
        <v>1.9976783116545885E-6</v>
      </c>
      <c r="AF148">
        <f t="shared" si="132"/>
        <v>7.1019460462585227E-3</v>
      </c>
      <c r="AG148" s="187"/>
      <c r="AH148">
        <f t="shared" si="133"/>
        <v>5.6885535630272835E-3</v>
      </c>
      <c r="AI148">
        <f t="shared" si="134"/>
        <v>1.3323288293261459</v>
      </c>
      <c r="AJ148">
        <f t="shared" si="135"/>
        <v>0.99920458631322417</v>
      </c>
      <c r="AK148">
        <f t="shared" si="136"/>
        <v>0.36921666657087543</v>
      </c>
      <c r="AL148">
        <f t="shared" si="137"/>
        <v>0.83793060586448509</v>
      </c>
      <c r="AM148">
        <f t="shared" si="138"/>
        <v>0.44533207538261804</v>
      </c>
      <c r="AN148" s="26">
        <f t="shared" si="139"/>
        <v>6.7885962271287195</v>
      </c>
      <c r="AO148" s="26">
        <f t="shared" si="140"/>
        <v>6.7875778447144395</v>
      </c>
      <c r="AP148" s="26">
        <f t="shared" si="141"/>
        <v>6.7852376601475974</v>
      </c>
      <c r="AQ148" s="26">
        <f t="shared" si="142"/>
        <v>6.7798713875380345</v>
      </c>
      <c r="AR148" s="26">
        <f t="shared" si="143"/>
        <v>6.7676242944258105</v>
      </c>
      <c r="AS148" s="26">
        <f t="shared" si="144"/>
        <v>6.7399621342127549</v>
      </c>
      <c r="AT148" s="26">
        <f t="shared" si="145"/>
        <v>6.6787959219564677</v>
      </c>
      <c r="AU148" s="26">
        <f t="shared" si="146"/>
        <v>6.5485276363483091</v>
      </c>
    </row>
    <row r="149" spans="1:47" ht="12.95" customHeight="1">
      <c r="A149" s="205" t="s">
        <v>745</v>
      </c>
      <c r="B149" s="206" t="s">
        <v>97</v>
      </c>
      <c r="C149" s="207">
        <v>57213.371500000001</v>
      </c>
      <c r="D149" s="207">
        <v>4.0000000000000002E-4</v>
      </c>
      <c r="E149" s="26">
        <f t="shared" si="117"/>
        <v>48707.785365749369</v>
      </c>
      <c r="F149" s="111">
        <f t="shared" si="118"/>
        <v>48707.5</v>
      </c>
      <c r="G149" s="25">
        <f t="shared" si="119"/>
        <v>0.11104535000049509</v>
      </c>
      <c r="H149" s="26"/>
      <c r="I149" s="26"/>
      <c r="J149" s="27"/>
      <c r="K149" s="26">
        <f t="shared" si="120"/>
        <v>0.11104535000049509</v>
      </c>
      <c r="L149" s="26"/>
      <c r="M149" s="26"/>
      <c r="N149" s="26"/>
      <c r="O149" s="26">
        <f t="shared" si="121"/>
        <v>0.11104535000049509</v>
      </c>
      <c r="P149" s="28">
        <f t="shared" si="122"/>
        <v>0.10329340395246706</v>
      </c>
      <c r="Q149" s="29">
        <f t="shared" si="123"/>
        <v>42194.871500000001</v>
      </c>
      <c r="R149" s="26">
        <f t="shared" si="124"/>
        <v>6.0092667531537479E-5</v>
      </c>
      <c r="S149" s="26">
        <v>1</v>
      </c>
      <c r="T149" s="26">
        <f t="shared" si="125"/>
        <v>6.0092667531537479E-5</v>
      </c>
      <c r="U149" s="26"/>
      <c r="V149" s="26"/>
      <c r="X149" s="26"/>
      <c r="Y149" s="26"/>
      <c r="Z149">
        <f t="shared" si="126"/>
        <v>48707.5</v>
      </c>
      <c r="AA149" s="26">
        <f t="shared" si="127"/>
        <v>0.10898195751549433</v>
      </c>
      <c r="AB149" s="26">
        <f t="shared" si="128"/>
        <v>0.10535679643746781</v>
      </c>
      <c r="AC149" s="26">
        <f t="shared" si="129"/>
        <v>7.7519460480280356E-3</v>
      </c>
      <c r="AD149" s="26">
        <f t="shared" si="130"/>
        <v>2.063392485000759E-3</v>
      </c>
      <c r="AE149" s="26">
        <f t="shared" si="131"/>
        <v>4.2575885471576072E-6</v>
      </c>
      <c r="AF149">
        <f t="shared" si="132"/>
        <v>7.7519460480280356E-3</v>
      </c>
      <c r="AG149" s="187"/>
      <c r="AH149">
        <f t="shared" si="133"/>
        <v>5.6885535630272835E-3</v>
      </c>
      <c r="AI149">
        <f t="shared" si="134"/>
        <v>1.3323288293261459</v>
      </c>
      <c r="AJ149">
        <f t="shared" si="135"/>
        <v>0.99920458631322417</v>
      </c>
      <c r="AK149">
        <f t="shared" si="136"/>
        <v>0.36921666657087543</v>
      </c>
      <c r="AL149">
        <f t="shared" si="137"/>
        <v>0.83793060586448509</v>
      </c>
      <c r="AM149">
        <f t="shared" si="138"/>
        <v>0.44533207538261804</v>
      </c>
      <c r="AN149" s="26">
        <f t="shared" si="139"/>
        <v>6.7885962271287195</v>
      </c>
      <c r="AO149" s="26">
        <f t="shared" si="140"/>
        <v>6.7875778447144395</v>
      </c>
      <c r="AP149" s="26">
        <f t="shared" si="141"/>
        <v>6.7852376601475974</v>
      </c>
      <c r="AQ149" s="26">
        <f t="shared" si="142"/>
        <v>6.7798713875380345</v>
      </c>
      <c r="AR149" s="26">
        <f t="shared" si="143"/>
        <v>6.7676242944258105</v>
      </c>
      <c r="AS149" s="26">
        <f t="shared" si="144"/>
        <v>6.7399621342127549</v>
      </c>
      <c r="AT149" s="26">
        <f t="shared" si="145"/>
        <v>6.6787959219564677</v>
      </c>
      <c r="AU149" s="26">
        <f t="shared" si="146"/>
        <v>6.5485276363483091</v>
      </c>
    </row>
    <row r="150" spans="1:47" ht="12.95" customHeight="1">
      <c r="A150" s="205" t="s">
        <v>745</v>
      </c>
      <c r="B150" s="206" t="s">
        <v>97</v>
      </c>
      <c r="C150" s="207">
        <v>57220.376109999997</v>
      </c>
      <c r="D150" s="207">
        <v>2.0000000000000001E-4</v>
      </c>
      <c r="E150" s="26">
        <f t="shared" si="117"/>
        <v>48725.785901401112</v>
      </c>
      <c r="F150" s="111">
        <f t="shared" si="118"/>
        <v>48725.5</v>
      </c>
      <c r="G150" s="25">
        <f t="shared" si="119"/>
        <v>0.11125378999713575</v>
      </c>
      <c r="H150" s="26"/>
      <c r="I150" s="26"/>
      <c r="J150" s="27"/>
      <c r="K150" s="26">
        <f t="shared" si="120"/>
        <v>0.11125378999713575</v>
      </c>
      <c r="L150" s="26"/>
      <c r="M150" s="26"/>
      <c r="N150" s="26"/>
      <c r="O150" s="26">
        <f t="shared" si="121"/>
        <v>0.11125378999713575</v>
      </c>
      <c r="P150" s="28">
        <f t="shared" si="122"/>
        <v>0.10337684936189223</v>
      </c>
      <c r="Q150" s="29">
        <f t="shared" si="123"/>
        <v>42201.876109999997</v>
      </c>
      <c r="R150" s="26">
        <f t="shared" si="124"/>
        <v>6.2046193771150637E-5</v>
      </c>
      <c r="S150" s="26">
        <v>1</v>
      </c>
      <c r="T150" s="26">
        <f t="shared" si="125"/>
        <v>6.2046193771150637E-5</v>
      </c>
      <c r="U150" s="26"/>
      <c r="V150" s="26"/>
      <c r="X150" s="26"/>
      <c r="Y150" s="26"/>
      <c r="Z150">
        <f t="shared" si="126"/>
        <v>48725.5</v>
      </c>
      <c r="AA150" s="26">
        <f t="shared" si="127"/>
        <v>0.10907439246930603</v>
      </c>
      <c r="AB150" s="26">
        <f t="shared" si="128"/>
        <v>0.10555624688972196</v>
      </c>
      <c r="AC150" s="26">
        <f t="shared" si="129"/>
        <v>7.8769406352435234E-3</v>
      </c>
      <c r="AD150" s="26">
        <f t="shared" si="130"/>
        <v>2.179397527829724E-3</v>
      </c>
      <c r="AE150" s="26">
        <f t="shared" si="131"/>
        <v>4.7497735843103128E-6</v>
      </c>
      <c r="AF150">
        <f t="shared" si="132"/>
        <v>7.8769406352435234E-3</v>
      </c>
      <c r="AG150" s="187"/>
      <c r="AH150">
        <f t="shared" si="133"/>
        <v>5.6975431074138012E-3</v>
      </c>
      <c r="AI150">
        <f t="shared" si="134"/>
        <v>1.3282819648557385</v>
      </c>
      <c r="AJ150">
        <f t="shared" si="135"/>
        <v>0.99871020256323351</v>
      </c>
      <c r="AK150">
        <f t="shared" si="136"/>
        <v>0.37281945929021898</v>
      </c>
      <c r="AL150">
        <f t="shared" si="137"/>
        <v>0.8488379571588377</v>
      </c>
      <c r="AM150">
        <f t="shared" si="138"/>
        <v>0.45188330346545114</v>
      </c>
      <c r="AN150" s="26">
        <f t="shared" si="139"/>
        <v>6.795712177678034</v>
      </c>
      <c r="AO150" s="26">
        <f t="shared" si="140"/>
        <v>6.7946990541026384</v>
      </c>
      <c r="AP150" s="26">
        <f t="shared" si="141"/>
        <v>6.7923617302587429</v>
      </c>
      <c r="AQ150" s="26">
        <f t="shared" si="142"/>
        <v>6.786980992779803</v>
      </c>
      <c r="AR150" s="26">
        <f t="shared" si="143"/>
        <v>6.7746540323082236</v>
      </c>
      <c r="AS150" s="26">
        <f t="shared" si="144"/>
        <v>6.746712856042449</v>
      </c>
      <c r="AT150" s="26">
        <f t="shared" si="145"/>
        <v>6.6847494823294111</v>
      </c>
      <c r="AU150" s="26">
        <f t="shared" si="146"/>
        <v>6.5525527479550068</v>
      </c>
    </row>
    <row r="151" spans="1:47" ht="12.95" customHeight="1">
      <c r="A151" s="205" t="s">
        <v>745</v>
      </c>
      <c r="B151" s="206" t="s">
        <v>97</v>
      </c>
      <c r="C151" s="207">
        <v>57220.37614</v>
      </c>
      <c r="D151" s="207">
        <v>4.0000000000000002E-4</v>
      </c>
      <c r="E151" s="26">
        <f t="shared" si="117"/>
        <v>48725.7859784955</v>
      </c>
      <c r="F151" s="111">
        <f t="shared" si="118"/>
        <v>48725.5</v>
      </c>
      <c r="G151" s="25">
        <f t="shared" si="119"/>
        <v>0.11128379000001587</v>
      </c>
      <c r="H151" s="26"/>
      <c r="I151" s="26"/>
      <c r="J151" s="27"/>
      <c r="K151" s="26">
        <f t="shared" si="120"/>
        <v>0.11128379000001587</v>
      </c>
      <c r="L151" s="26"/>
      <c r="M151" s="26"/>
      <c r="N151" s="26"/>
      <c r="O151" s="26">
        <f t="shared" si="121"/>
        <v>0.11128379000001587</v>
      </c>
      <c r="P151" s="28">
        <f t="shared" si="122"/>
        <v>0.10337684936189223</v>
      </c>
      <c r="Q151" s="29">
        <f t="shared" si="123"/>
        <v>42201.87614</v>
      </c>
      <c r="R151" s="26">
        <f t="shared" si="124"/>
        <v>6.2519710254811049E-5</v>
      </c>
      <c r="S151" s="26">
        <v>1</v>
      </c>
      <c r="T151" s="26">
        <f t="shared" si="125"/>
        <v>6.2519710254811049E-5</v>
      </c>
      <c r="U151" s="26"/>
      <c r="V151" s="26"/>
      <c r="X151" s="26"/>
      <c r="Y151" s="26"/>
      <c r="Z151">
        <f t="shared" si="126"/>
        <v>48725.5</v>
      </c>
      <c r="AA151" s="26">
        <f t="shared" si="127"/>
        <v>0.10907439246930603</v>
      </c>
      <c r="AB151" s="26">
        <f t="shared" si="128"/>
        <v>0.10558624689260207</v>
      </c>
      <c r="AC151" s="26">
        <f t="shared" si="129"/>
        <v>7.9069406381236385E-3</v>
      </c>
      <c r="AD151" s="26">
        <f t="shared" si="130"/>
        <v>2.209397530709839E-3</v>
      </c>
      <c r="AE151" s="26">
        <f t="shared" si="131"/>
        <v>4.8814374487067337E-6</v>
      </c>
      <c r="AF151">
        <f t="shared" si="132"/>
        <v>7.9069406381236385E-3</v>
      </c>
      <c r="AG151" s="187"/>
      <c r="AH151">
        <f t="shared" si="133"/>
        <v>5.6975431074138012E-3</v>
      </c>
      <c r="AI151">
        <f t="shared" si="134"/>
        <v>1.3282819648557385</v>
      </c>
      <c r="AJ151">
        <f t="shared" si="135"/>
        <v>0.99871020256323351</v>
      </c>
      <c r="AK151">
        <f t="shared" si="136"/>
        <v>0.37281945929021898</v>
      </c>
      <c r="AL151">
        <f t="shared" si="137"/>
        <v>0.8488379571588377</v>
      </c>
      <c r="AM151">
        <f t="shared" si="138"/>
        <v>0.45188330346545114</v>
      </c>
      <c r="AN151" s="26">
        <f t="shared" si="139"/>
        <v>6.795712177678034</v>
      </c>
      <c r="AO151" s="26">
        <f t="shared" si="140"/>
        <v>6.7946990541026384</v>
      </c>
      <c r="AP151" s="26">
        <f t="shared" si="141"/>
        <v>6.7923617302587429</v>
      </c>
      <c r="AQ151" s="26">
        <f t="shared" si="142"/>
        <v>6.786980992779803</v>
      </c>
      <c r="AR151" s="26">
        <f t="shared" si="143"/>
        <v>6.7746540323082236</v>
      </c>
      <c r="AS151" s="26">
        <f t="shared" si="144"/>
        <v>6.746712856042449</v>
      </c>
      <c r="AT151" s="26">
        <f t="shared" si="145"/>
        <v>6.6847494823294111</v>
      </c>
      <c r="AU151" s="26">
        <f t="shared" si="146"/>
        <v>6.5525527479550068</v>
      </c>
    </row>
    <row r="152" spans="1:47" ht="12.95" customHeight="1">
      <c r="A152" s="205" t="s">
        <v>745</v>
      </c>
      <c r="B152" s="206" t="s">
        <v>101</v>
      </c>
      <c r="C152" s="207">
        <v>57226.408530000001</v>
      </c>
      <c r="D152" s="207">
        <v>1E-4</v>
      </c>
      <c r="E152" s="26">
        <f t="shared" si="117"/>
        <v>48741.288090855836</v>
      </c>
      <c r="F152" s="111">
        <f t="shared" si="118"/>
        <v>48741</v>
      </c>
      <c r="G152" s="25">
        <f t="shared" si="119"/>
        <v>0.11210578000464011</v>
      </c>
      <c r="H152" s="26"/>
      <c r="I152" s="26"/>
      <c r="J152" s="27"/>
      <c r="K152" s="26">
        <f t="shared" si="120"/>
        <v>0.11210578000464011</v>
      </c>
      <c r="L152" s="26"/>
      <c r="M152" s="26"/>
      <c r="N152" s="26"/>
      <c r="O152" s="26">
        <f t="shared" si="121"/>
        <v>0.11210578000464011</v>
      </c>
      <c r="P152" s="28">
        <f t="shared" si="122"/>
        <v>0.10344873241457422</v>
      </c>
      <c r="Q152" s="29">
        <f t="shared" si="123"/>
        <v>42207.908530000001</v>
      </c>
      <c r="R152" s="26">
        <f t="shared" si="124"/>
        <v>7.494447297666557E-5</v>
      </c>
      <c r="S152" s="26">
        <v>1</v>
      </c>
      <c r="T152" s="26">
        <f t="shared" si="125"/>
        <v>7.494447297666557E-5</v>
      </c>
      <c r="U152" s="26"/>
      <c r="V152" s="26"/>
      <c r="X152" s="26"/>
      <c r="Y152" s="26"/>
      <c r="Z152">
        <f t="shared" si="126"/>
        <v>48741</v>
      </c>
      <c r="AA152" s="26">
        <f t="shared" si="127"/>
        <v>0.10915376473031352</v>
      </c>
      <c r="AB152" s="26">
        <f t="shared" si="128"/>
        <v>0.10640074768890082</v>
      </c>
      <c r="AC152" s="26">
        <f t="shared" si="129"/>
        <v>8.6570475900658861E-3</v>
      </c>
      <c r="AD152" s="26">
        <f t="shared" si="130"/>
        <v>2.9520152743265915E-3</v>
      </c>
      <c r="AE152" s="26">
        <f t="shared" si="131"/>
        <v>8.7143941798575015E-6</v>
      </c>
      <c r="AF152">
        <f t="shared" si="132"/>
        <v>8.6570475900658861E-3</v>
      </c>
      <c r="AG152" s="187"/>
      <c r="AH152">
        <f t="shared" si="133"/>
        <v>5.7050323157392903E-3</v>
      </c>
      <c r="AI152">
        <f t="shared" si="134"/>
        <v>1.3247856691804254</v>
      </c>
      <c r="AJ152">
        <f t="shared" si="135"/>
        <v>0.99819244230044635</v>
      </c>
      <c r="AK152">
        <f t="shared" si="136"/>
        <v>0.3758692149804489</v>
      </c>
      <c r="AL152">
        <f t="shared" si="137"/>
        <v>0.85817767440094339</v>
      </c>
      <c r="AM152">
        <f t="shared" si="138"/>
        <v>0.45751867320266065</v>
      </c>
      <c r="AN152" s="26">
        <f t="shared" si="139"/>
        <v>6.8018227316526314</v>
      </c>
      <c r="AO152" s="26">
        <f t="shared" si="140"/>
        <v>6.8008145390202781</v>
      </c>
      <c r="AP152" s="26">
        <f t="shared" si="141"/>
        <v>6.7984805548519844</v>
      </c>
      <c r="AQ152" s="26">
        <f t="shared" si="142"/>
        <v>6.7930891200256811</v>
      </c>
      <c r="AR152" s="26">
        <f t="shared" si="143"/>
        <v>6.7806965239456236</v>
      </c>
      <c r="AS152" s="26">
        <f t="shared" si="144"/>
        <v>6.7525196841190303</v>
      </c>
      <c r="AT152" s="26">
        <f t="shared" si="145"/>
        <v>6.6898744442374563</v>
      </c>
      <c r="AU152" s="26">
        <f t="shared" si="146"/>
        <v>6.5560188162829949</v>
      </c>
    </row>
    <row r="153" spans="1:47" ht="12.95" customHeight="1">
      <c r="A153" s="205" t="s">
        <v>745</v>
      </c>
      <c r="B153" s="206" t="s">
        <v>97</v>
      </c>
      <c r="C153" s="207">
        <v>57239.443749999999</v>
      </c>
      <c r="D153" s="207">
        <v>2.9999999999999997E-4</v>
      </c>
      <c r="E153" s="26">
        <f t="shared" si="117"/>
        <v>48774.786164601333</v>
      </c>
      <c r="F153" s="111">
        <f t="shared" si="118"/>
        <v>48774.5</v>
      </c>
      <c r="G153" s="25">
        <f t="shared" si="119"/>
        <v>0.11135620999993989</v>
      </c>
      <c r="H153" s="26"/>
      <c r="I153" s="26"/>
      <c r="J153" s="27"/>
      <c r="K153" s="26">
        <f t="shared" si="120"/>
        <v>0.11135620999993989</v>
      </c>
      <c r="L153" s="26"/>
      <c r="M153" s="26"/>
      <c r="N153" s="26"/>
      <c r="O153" s="26">
        <f t="shared" si="121"/>
        <v>0.11135620999993989</v>
      </c>
      <c r="P153" s="28">
        <f t="shared" si="122"/>
        <v>0.10360417881161479</v>
      </c>
      <c r="Q153" s="29">
        <f t="shared" si="123"/>
        <v>42220.943749999999</v>
      </c>
      <c r="R153" s="26">
        <f t="shared" si="124"/>
        <v>6.0093987544765034E-5</v>
      </c>
      <c r="S153" s="26">
        <v>1</v>
      </c>
      <c r="T153" s="26">
        <f t="shared" si="125"/>
        <v>6.0093987544765034E-5</v>
      </c>
      <c r="U153" s="26"/>
      <c r="V153" s="26"/>
      <c r="X153" s="26"/>
      <c r="Y153" s="26"/>
      <c r="Z153">
        <f t="shared" si="126"/>
        <v>48774.5</v>
      </c>
      <c r="AA153" s="26">
        <f t="shared" si="127"/>
        <v>0.10932460793775431</v>
      </c>
      <c r="AB153" s="26">
        <f t="shared" si="128"/>
        <v>0.10563578087380038</v>
      </c>
      <c r="AC153" s="26">
        <f t="shared" si="129"/>
        <v>7.7520311883250981E-3</v>
      </c>
      <c r="AD153" s="26">
        <f t="shared" si="130"/>
        <v>2.0316020621855835E-3</v>
      </c>
      <c r="AE153" s="26">
        <f t="shared" si="131"/>
        <v>4.1274069390767153E-6</v>
      </c>
      <c r="AF153">
        <f t="shared" si="132"/>
        <v>7.7520311883250981E-3</v>
      </c>
      <c r="AG153" s="187"/>
      <c r="AH153">
        <f t="shared" si="133"/>
        <v>5.7204291261395146E-3</v>
      </c>
      <c r="AI153">
        <f t="shared" si="134"/>
        <v>1.317196565592522</v>
      </c>
      <c r="AJ153">
        <f t="shared" si="135"/>
        <v>0.99678939601476846</v>
      </c>
      <c r="AK153">
        <f t="shared" si="136"/>
        <v>0.38229535237994255</v>
      </c>
      <c r="AL153">
        <f t="shared" si="137"/>
        <v>0.87819667940803237</v>
      </c>
      <c r="AM153">
        <f t="shared" si="138"/>
        <v>0.46967949520095836</v>
      </c>
      <c r="AN153" s="26">
        <f t="shared" si="139"/>
        <v>6.8149751607336677</v>
      </c>
      <c r="AO153" s="26">
        <f t="shared" si="140"/>
        <v>6.8139788495035027</v>
      </c>
      <c r="AP153" s="26">
        <f t="shared" si="141"/>
        <v>6.8116547895287018</v>
      </c>
      <c r="AQ153" s="26">
        <f t="shared" si="142"/>
        <v>6.8062457349207834</v>
      </c>
      <c r="AR153" s="26">
        <f t="shared" si="143"/>
        <v>6.7937212068100168</v>
      </c>
      <c r="AS153" s="26">
        <f t="shared" si="144"/>
        <v>6.7650497064797834</v>
      </c>
      <c r="AT153" s="26">
        <f t="shared" si="145"/>
        <v>6.7009454548733176</v>
      </c>
      <c r="AU153" s="26">
        <f t="shared" si="146"/>
        <v>6.5635099962176806</v>
      </c>
    </row>
    <row r="154" spans="1:47" ht="12.95" customHeight="1">
      <c r="A154" s="205" t="s">
        <v>745</v>
      </c>
      <c r="B154" s="206" t="s">
        <v>97</v>
      </c>
      <c r="C154" s="207">
        <v>57239.444020000003</v>
      </c>
      <c r="D154" s="207">
        <v>2.0000000000000001E-4</v>
      </c>
      <c r="E154" s="26">
        <f t="shared" si="117"/>
        <v>48774.786858450767</v>
      </c>
      <c r="F154" s="111">
        <f t="shared" si="118"/>
        <v>48774.5</v>
      </c>
      <c r="G154" s="25">
        <f t="shared" si="119"/>
        <v>0.11162621000403306</v>
      </c>
      <c r="H154" s="26"/>
      <c r="I154" s="26"/>
      <c r="J154" s="27"/>
      <c r="K154" s="26">
        <f t="shared" si="120"/>
        <v>0.11162621000403306</v>
      </c>
      <c r="L154" s="26"/>
      <c r="M154" s="26"/>
      <c r="N154" s="26"/>
      <c r="O154" s="26">
        <f t="shared" si="121"/>
        <v>0.11162621000403306</v>
      </c>
      <c r="P154" s="28">
        <f t="shared" si="122"/>
        <v>0.10360417881161479</v>
      </c>
      <c r="Q154" s="29">
        <f t="shared" si="123"/>
        <v>42220.944020000003</v>
      </c>
      <c r="R154" s="26">
        <f t="shared" si="124"/>
        <v>6.4352984452131545E-5</v>
      </c>
      <c r="S154" s="26">
        <v>1</v>
      </c>
      <c r="T154" s="26">
        <f t="shared" si="125"/>
        <v>6.4352984452131545E-5</v>
      </c>
      <c r="U154" s="26"/>
      <c r="V154" s="26"/>
      <c r="X154" s="26"/>
      <c r="Y154" s="26"/>
      <c r="Z154">
        <f t="shared" si="126"/>
        <v>48774.5</v>
      </c>
      <c r="AA154" s="26">
        <f t="shared" si="127"/>
        <v>0.10932460793775431</v>
      </c>
      <c r="AB154" s="26">
        <f t="shared" si="128"/>
        <v>0.10590578087789354</v>
      </c>
      <c r="AC154" s="26">
        <f t="shared" si="129"/>
        <v>8.0220311924182608E-3</v>
      </c>
      <c r="AD154" s="26">
        <f t="shared" si="130"/>
        <v>2.3016020662787462E-3</v>
      </c>
      <c r="AE154" s="26">
        <f t="shared" si="131"/>
        <v>5.2973720714985944E-6</v>
      </c>
      <c r="AF154">
        <f t="shared" si="132"/>
        <v>8.0220311924182608E-3</v>
      </c>
      <c r="AG154" s="187"/>
      <c r="AH154">
        <f t="shared" si="133"/>
        <v>5.7204291261395146E-3</v>
      </c>
      <c r="AI154">
        <f t="shared" si="134"/>
        <v>1.317196565592522</v>
      </c>
      <c r="AJ154">
        <f t="shared" si="135"/>
        <v>0.99678939601476846</v>
      </c>
      <c r="AK154">
        <f t="shared" si="136"/>
        <v>0.38229535237994255</v>
      </c>
      <c r="AL154">
        <f t="shared" si="137"/>
        <v>0.87819667940803237</v>
      </c>
      <c r="AM154">
        <f t="shared" si="138"/>
        <v>0.46967949520095836</v>
      </c>
      <c r="AN154" s="26">
        <f t="shared" si="139"/>
        <v>6.8149751607336677</v>
      </c>
      <c r="AO154" s="26">
        <f t="shared" si="140"/>
        <v>6.8139788495035027</v>
      </c>
      <c r="AP154" s="26">
        <f t="shared" si="141"/>
        <v>6.8116547895287018</v>
      </c>
      <c r="AQ154" s="26">
        <f t="shared" si="142"/>
        <v>6.8062457349207834</v>
      </c>
      <c r="AR154" s="26">
        <f t="shared" si="143"/>
        <v>6.7937212068100168</v>
      </c>
      <c r="AS154" s="26">
        <f t="shared" si="144"/>
        <v>6.7650497064797834</v>
      </c>
      <c r="AT154" s="26">
        <f t="shared" si="145"/>
        <v>6.7009454548733176</v>
      </c>
      <c r="AU154" s="26">
        <f t="shared" si="146"/>
        <v>6.5635099962176806</v>
      </c>
    </row>
    <row r="155" spans="1:47" ht="12.95" customHeight="1">
      <c r="A155" s="208" t="s">
        <v>746</v>
      </c>
      <c r="B155" s="209" t="s">
        <v>101</v>
      </c>
      <c r="C155" s="210">
        <v>57298.593000000001</v>
      </c>
      <c r="D155" s="210">
        <v>1.6000000000000001E-3</v>
      </c>
      <c r="E155" s="26">
        <f t="shared" si="117"/>
        <v>48926.788657730816</v>
      </c>
      <c r="F155" s="111">
        <f t="shared" si="118"/>
        <v>48926.5</v>
      </c>
      <c r="G155" s="25">
        <f t="shared" si="119"/>
        <v>0.11232637000648538</v>
      </c>
      <c r="H155" s="26"/>
      <c r="I155" s="26"/>
      <c r="J155" s="27"/>
      <c r="K155" s="26">
        <f t="shared" si="120"/>
        <v>0.11232637000648538</v>
      </c>
      <c r="L155" s="26"/>
      <c r="M155" s="26"/>
      <c r="N155" s="26"/>
      <c r="O155" s="26">
        <f t="shared" si="121"/>
        <v>0.11232637000648538</v>
      </c>
      <c r="P155" s="28">
        <f t="shared" si="122"/>
        <v>0.10431096936668</v>
      </c>
      <c r="Q155" s="29">
        <f t="shared" si="123"/>
        <v>42280.093000000001</v>
      </c>
      <c r="R155" s="26">
        <f t="shared" si="124"/>
        <v>6.4246647416592512E-5</v>
      </c>
      <c r="S155" s="26">
        <v>1</v>
      </c>
      <c r="T155" s="26">
        <f t="shared" si="125"/>
        <v>6.4246647416592512E-5</v>
      </c>
      <c r="U155" s="26"/>
      <c r="V155" s="26"/>
      <c r="X155" s="26"/>
      <c r="Y155" s="26"/>
      <c r="Z155">
        <f t="shared" si="126"/>
        <v>48926.5</v>
      </c>
      <c r="AA155" s="26">
        <f t="shared" si="127"/>
        <v>0.11008804450045723</v>
      </c>
      <c r="AB155" s="26">
        <f t="shared" si="128"/>
        <v>0.10654929487270814</v>
      </c>
      <c r="AC155" s="26">
        <f t="shared" si="129"/>
        <v>8.0154006398053812E-3</v>
      </c>
      <c r="AD155" s="26">
        <f t="shared" si="130"/>
        <v>2.2383255060281493E-3</v>
      </c>
      <c r="AE155" s="26">
        <f t="shared" si="131"/>
        <v>5.0101010709361709E-6</v>
      </c>
      <c r="AF155">
        <f t="shared" si="132"/>
        <v>8.0154006398053812E-3</v>
      </c>
      <c r="AG155" s="187"/>
      <c r="AH155">
        <f t="shared" si="133"/>
        <v>5.7770751337772293E-3</v>
      </c>
      <c r="AI155">
        <f t="shared" si="134"/>
        <v>1.2823833582041608</v>
      </c>
      <c r="AJ155">
        <f t="shared" si="135"/>
        <v>0.98590064561790769</v>
      </c>
      <c r="AK155">
        <f t="shared" si="136"/>
        <v>0.40868451975128228</v>
      </c>
      <c r="AL155">
        <f t="shared" si="137"/>
        <v>0.96616542690575535</v>
      </c>
      <c r="AM155">
        <f t="shared" si="138"/>
        <v>0.52453539381013614</v>
      </c>
      <c r="AN155" s="26">
        <f t="shared" si="139"/>
        <v>6.8737081718438633</v>
      </c>
      <c r="AO155" s="26">
        <f t="shared" si="140"/>
        <v>6.8727842158758055</v>
      </c>
      <c r="AP155" s="26">
        <f t="shared" si="141"/>
        <v>6.8705480709317666</v>
      </c>
      <c r="AQ155" s="26">
        <f t="shared" si="142"/>
        <v>6.8651498916863201</v>
      </c>
      <c r="AR155" s="26">
        <f t="shared" si="143"/>
        <v>6.8521964298087994</v>
      </c>
      <c r="AS155" s="26">
        <f t="shared" si="144"/>
        <v>6.8215386900848189</v>
      </c>
      <c r="AT155" s="26">
        <f t="shared" si="145"/>
        <v>6.7510782482050526</v>
      </c>
      <c r="AU155" s="26">
        <f t="shared" si="146"/>
        <v>6.5974998275631211</v>
      </c>
    </row>
    <row r="156" spans="1:47" ht="12.95" customHeight="1">
      <c r="A156" s="211" t="s">
        <v>0</v>
      </c>
      <c r="B156" s="212" t="s">
        <v>101</v>
      </c>
      <c r="C156" s="213">
        <v>57964.414400000001</v>
      </c>
      <c r="D156" s="213">
        <v>1.6000000000000001E-3</v>
      </c>
      <c r="E156" s="26">
        <f t="shared" si="117"/>
        <v>50637.824939322876</v>
      </c>
      <c r="F156" s="111">
        <f t="shared" si="118"/>
        <v>50637.5</v>
      </c>
      <c r="G156" s="25">
        <f t="shared" si="119"/>
        <v>0.12644475000706734</v>
      </c>
      <c r="H156" s="26"/>
      <c r="I156" s="26"/>
      <c r="J156" s="27"/>
      <c r="K156" s="26">
        <f t="shared" si="120"/>
        <v>0.12644475000706734</v>
      </c>
      <c r="L156" s="26"/>
      <c r="M156" s="26"/>
      <c r="N156" s="26"/>
      <c r="O156" s="26">
        <f t="shared" si="121"/>
        <v>0.12644475000706734</v>
      </c>
      <c r="P156" s="28">
        <f t="shared" si="122"/>
        <v>0.11243450182969822</v>
      </c>
      <c r="Q156" s="29">
        <f t="shared" si="123"/>
        <v>42945.914400000001</v>
      </c>
      <c r="R156" s="26">
        <f t="shared" si="124"/>
        <v>1.9628705399147482E-4</v>
      </c>
      <c r="S156" s="26">
        <v>1</v>
      </c>
      <c r="T156" s="26">
        <f t="shared" si="125"/>
        <v>1.9628705399147482E-4</v>
      </c>
      <c r="U156" s="26"/>
      <c r="V156" s="26"/>
      <c r="X156" s="26"/>
      <c r="Y156" s="26"/>
      <c r="Z156">
        <f t="shared" si="126"/>
        <v>50637.5</v>
      </c>
      <c r="AA156" s="26">
        <f t="shared" si="127"/>
        <v>0.11775187316535871</v>
      </c>
      <c r="AB156" s="26">
        <f t="shared" si="128"/>
        <v>0.12112737867140685</v>
      </c>
      <c r="AC156" s="26">
        <f t="shared" si="129"/>
        <v>1.4010248177369122E-2</v>
      </c>
      <c r="AD156" s="26">
        <f t="shared" si="130"/>
        <v>8.6928768417086355E-3</v>
      </c>
      <c r="AE156" s="26">
        <f t="shared" si="131"/>
        <v>7.5566107785114304E-5</v>
      </c>
      <c r="AF156">
        <f t="shared" si="132"/>
        <v>1.4010248177369122E-2</v>
      </c>
      <c r="AG156" s="187"/>
      <c r="AH156">
        <f t="shared" si="133"/>
        <v>5.3173713356604903E-3</v>
      </c>
      <c r="AI156">
        <f t="shared" si="134"/>
        <v>0.94476733397223578</v>
      </c>
      <c r="AJ156">
        <f t="shared" si="135"/>
        <v>0.6339305985543694</v>
      </c>
      <c r="AK156">
        <f t="shared" si="136"/>
        <v>0.49367271575251254</v>
      </c>
      <c r="AL156">
        <f t="shared" si="137"/>
        <v>1.6822141214394646</v>
      </c>
      <c r="AM156">
        <f t="shared" si="138"/>
        <v>1.1181203702991172</v>
      </c>
      <c r="AN156" s="26">
        <f t="shared" si="139"/>
        <v>7.4336029090552751</v>
      </c>
      <c r="AO156" s="26">
        <f t="shared" si="140"/>
        <v>7.4335588637369767</v>
      </c>
      <c r="AP156" s="26">
        <f t="shared" si="141"/>
        <v>7.4333416747033771</v>
      </c>
      <c r="AQ156" s="26">
        <f t="shared" si="142"/>
        <v>7.4322722459379911</v>
      </c>
      <c r="AR156" s="26">
        <f t="shared" si="143"/>
        <v>7.4270431562240891</v>
      </c>
      <c r="AS156" s="26">
        <f t="shared" si="144"/>
        <v>7.4022927340166733</v>
      </c>
      <c r="AT156" s="26">
        <f t="shared" si="145"/>
        <v>7.2989557231565758</v>
      </c>
      <c r="AU156" s="26">
        <f t="shared" si="146"/>
        <v>6.9801090475108012</v>
      </c>
    </row>
    <row r="157" spans="1:47" ht="12.95" customHeight="1">
      <c r="A157" s="211" t="s">
        <v>0</v>
      </c>
      <c r="B157" s="212" t="s">
        <v>101</v>
      </c>
      <c r="C157" s="213">
        <v>57973.3629</v>
      </c>
      <c r="D157" s="213">
        <v>4.0000000000000001E-3</v>
      </c>
      <c r="E157" s="26">
        <f t="shared" si="117"/>
        <v>50660.820908160502</v>
      </c>
      <c r="F157" s="111">
        <f t="shared" si="118"/>
        <v>50660.5</v>
      </c>
      <c r="G157" s="25">
        <f t="shared" si="119"/>
        <v>0.12487608999799704</v>
      </c>
      <c r="H157" s="26"/>
      <c r="I157" s="26"/>
      <c r="J157" s="27"/>
      <c r="K157" s="26">
        <f t="shared" si="120"/>
        <v>0.12487608999799704</v>
      </c>
      <c r="L157" s="26"/>
      <c r="M157" s="26"/>
      <c r="N157" s="26"/>
      <c r="O157" s="26">
        <f t="shared" si="121"/>
        <v>0.12487608999799704</v>
      </c>
      <c r="P157" s="28">
        <f t="shared" si="122"/>
        <v>0.1125457974154454</v>
      </c>
      <c r="Q157" s="29">
        <f t="shared" si="123"/>
        <v>42954.8629</v>
      </c>
      <c r="R157" s="26">
        <f t="shared" si="124"/>
        <v>1.5203611517132797E-4</v>
      </c>
      <c r="S157" s="26">
        <v>1</v>
      </c>
      <c r="T157" s="26">
        <f t="shared" si="125"/>
        <v>1.5203611517132797E-4</v>
      </c>
      <c r="U157" s="26"/>
      <c r="V157" s="26"/>
      <c r="X157" s="26"/>
      <c r="Y157" s="26"/>
      <c r="Z157">
        <f t="shared" si="126"/>
        <v>50660.5</v>
      </c>
      <c r="AA157" s="26">
        <f t="shared" si="127"/>
        <v>0.11784763898134283</v>
      </c>
      <c r="AB157" s="26">
        <f t="shared" si="128"/>
        <v>0.11957424843209961</v>
      </c>
      <c r="AC157" s="26">
        <f t="shared" si="129"/>
        <v>1.2330292582551639E-2</v>
      </c>
      <c r="AD157" s="26">
        <f t="shared" si="130"/>
        <v>7.0284510166542108E-3</v>
      </c>
      <c r="AE157" s="26">
        <f t="shared" si="131"/>
        <v>4.9399123693507611E-5</v>
      </c>
      <c r="AF157">
        <f t="shared" si="132"/>
        <v>1.2330292582551639E-2</v>
      </c>
      <c r="AG157" s="187"/>
      <c r="AH157">
        <f t="shared" si="133"/>
        <v>5.3018415658974321E-3</v>
      </c>
      <c r="AI157">
        <f t="shared" si="134"/>
        <v>0.94131411852273306</v>
      </c>
      <c r="AJ157">
        <f t="shared" si="135"/>
        <v>0.62850313562318738</v>
      </c>
      <c r="AK157">
        <f t="shared" si="136"/>
        <v>0.49327412763110912</v>
      </c>
      <c r="AL157">
        <f t="shared" si="137"/>
        <v>1.6892118668217884</v>
      </c>
      <c r="AM157">
        <f t="shared" si="138"/>
        <v>1.1260244640453818</v>
      </c>
      <c r="AN157" s="26">
        <f t="shared" si="139"/>
        <v>7.4400430294727826</v>
      </c>
      <c r="AO157" s="26">
        <f t="shared" si="140"/>
        <v>7.4400020601438817</v>
      </c>
      <c r="AP157" s="26">
        <f t="shared" si="141"/>
        <v>7.4397970786037568</v>
      </c>
      <c r="AQ157" s="26">
        <f t="shared" si="142"/>
        <v>7.4387729278679595</v>
      </c>
      <c r="AR157" s="26">
        <f t="shared" si="143"/>
        <v>7.4336911690106335</v>
      </c>
      <c r="AS157" s="26">
        <f t="shared" si="144"/>
        <v>7.4092833669451412</v>
      </c>
      <c r="AT157" s="26">
        <f t="shared" si="145"/>
        <v>7.3060538435973603</v>
      </c>
      <c r="AU157" s="26">
        <f t="shared" si="146"/>
        <v>6.9852522456749142</v>
      </c>
    </row>
    <row r="158" spans="1:47" ht="12.95" customHeight="1">
      <c r="A158" s="211" t="s">
        <v>0</v>
      </c>
      <c r="B158" s="212" t="s">
        <v>101</v>
      </c>
      <c r="C158" s="213">
        <v>57973.556900000003</v>
      </c>
      <c r="D158" s="213">
        <v>1.5E-3</v>
      </c>
      <c r="E158" s="26">
        <f t="shared" si="117"/>
        <v>50661.319451821961</v>
      </c>
      <c r="F158" s="111">
        <f t="shared" si="118"/>
        <v>50661</v>
      </c>
      <c r="G158" s="25">
        <f t="shared" si="119"/>
        <v>0.12430938000761671</v>
      </c>
      <c r="H158" s="26"/>
      <c r="I158" s="26"/>
      <c r="J158" s="27"/>
      <c r="K158" s="26">
        <f t="shared" si="120"/>
        <v>0.12430938000761671</v>
      </c>
      <c r="L158" s="26"/>
      <c r="M158" s="26"/>
      <c r="N158" s="26"/>
      <c r="O158" s="26">
        <f t="shared" si="121"/>
        <v>0.12430938000761671</v>
      </c>
      <c r="P158" s="28">
        <f t="shared" si="122"/>
        <v>0.11254821750209237</v>
      </c>
      <c r="Q158" s="29">
        <f t="shared" si="123"/>
        <v>42955.056900000003</v>
      </c>
      <c r="R158" s="26">
        <f t="shared" si="124"/>
        <v>1.3832494348135148E-4</v>
      </c>
      <c r="S158" s="26">
        <v>1</v>
      </c>
      <c r="T158" s="26">
        <f t="shared" si="125"/>
        <v>1.3832494348135148E-4</v>
      </c>
      <c r="U158" s="26"/>
      <c r="V158" s="26"/>
      <c r="X158" s="26"/>
      <c r="Y158" s="26"/>
      <c r="Z158">
        <f t="shared" si="126"/>
        <v>50661</v>
      </c>
      <c r="AA158" s="26">
        <f t="shared" si="127"/>
        <v>0.11784971965694085</v>
      </c>
      <c r="AB158" s="26">
        <f t="shared" si="128"/>
        <v>0.11900787785276823</v>
      </c>
      <c r="AC158" s="26">
        <f t="shared" si="129"/>
        <v>1.1761162505524336E-2</v>
      </c>
      <c r="AD158" s="26">
        <f t="shared" si="130"/>
        <v>6.4596603506758554E-3</v>
      </c>
      <c r="AE158" s="26">
        <f t="shared" si="131"/>
        <v>4.1727211846093716E-5</v>
      </c>
      <c r="AF158">
        <f t="shared" si="132"/>
        <v>1.1761162505524336E-2</v>
      </c>
      <c r="AG158" s="187"/>
      <c r="AH158">
        <f t="shared" si="133"/>
        <v>5.3015021548484783E-3</v>
      </c>
      <c r="AI158">
        <f t="shared" si="134"/>
        <v>0.94123936048772983</v>
      </c>
      <c r="AJ158">
        <f t="shared" si="135"/>
        <v>0.62838524699244791</v>
      </c>
      <c r="AK158">
        <f t="shared" si="136"/>
        <v>0.49326522776200699</v>
      </c>
      <c r="AL158">
        <f t="shared" si="137"/>
        <v>1.6893634229344796</v>
      </c>
      <c r="AM158">
        <f t="shared" si="138"/>
        <v>1.1261963381215734</v>
      </c>
      <c r="AN158" s="26">
        <f t="shared" si="139"/>
        <v>7.4401827698266958</v>
      </c>
      <c r="AO158" s="26">
        <f t="shared" si="140"/>
        <v>7.4401418654439517</v>
      </c>
      <c r="AP158" s="26">
        <f t="shared" si="141"/>
        <v>7.4399371436627595</v>
      </c>
      <c r="AQ158" s="26">
        <f t="shared" si="142"/>
        <v>7.4389139640829285</v>
      </c>
      <c r="AR158" s="26">
        <f t="shared" si="143"/>
        <v>7.4338353920979401</v>
      </c>
      <c r="AS158" s="26">
        <f t="shared" si="144"/>
        <v>7.4094350759628016</v>
      </c>
      <c r="AT158" s="26">
        <f t="shared" si="145"/>
        <v>7.3062080565062075</v>
      </c>
      <c r="AU158" s="26">
        <f t="shared" si="146"/>
        <v>6.9853640543306561</v>
      </c>
    </row>
    <row r="159" spans="1:47" ht="12.95" customHeight="1">
      <c r="A159" s="211" t="s">
        <v>0</v>
      </c>
      <c r="B159" s="212" t="s">
        <v>101</v>
      </c>
      <c r="C159" s="213">
        <v>57980.562899999997</v>
      </c>
      <c r="D159" s="213">
        <v>6.9999999999999999E-4</v>
      </c>
      <c r="E159" s="26">
        <f t="shared" si="117"/>
        <v>50679.323559513337</v>
      </c>
      <c r="F159" s="111">
        <f t="shared" si="118"/>
        <v>50679</v>
      </c>
      <c r="G159" s="25">
        <f t="shared" si="119"/>
        <v>0.12590782000188483</v>
      </c>
      <c r="H159" s="26"/>
      <c r="I159" s="26"/>
      <c r="J159" s="27"/>
      <c r="K159" s="26">
        <f t="shared" si="120"/>
        <v>0.12590782000188483</v>
      </c>
      <c r="L159" s="26"/>
      <c r="M159" s="26"/>
      <c r="N159" s="26"/>
      <c r="O159" s="26">
        <f t="shared" si="121"/>
        <v>0.12590782000188483</v>
      </c>
      <c r="P159" s="28">
        <f t="shared" si="122"/>
        <v>0.11263535811852471</v>
      </c>
      <c r="Q159" s="29">
        <f t="shared" si="123"/>
        <v>42962.062899999997</v>
      </c>
      <c r="R159" s="26">
        <f t="shared" si="124"/>
        <v>1.7615824444524726E-4</v>
      </c>
      <c r="S159" s="26">
        <v>1</v>
      </c>
      <c r="T159" s="26">
        <f t="shared" si="125"/>
        <v>1.7615824444524726E-4</v>
      </c>
      <c r="U159" s="26"/>
      <c r="V159" s="26"/>
      <c r="X159" s="26"/>
      <c r="Y159" s="26"/>
      <c r="Z159">
        <f t="shared" si="126"/>
        <v>50679</v>
      </c>
      <c r="AA159" s="26">
        <f t="shared" si="127"/>
        <v>0.11792459074276285</v>
      </c>
      <c r="AB159" s="26">
        <f t="shared" si="128"/>
        <v>0.12061858737764669</v>
      </c>
      <c r="AC159" s="26">
        <f t="shared" si="129"/>
        <v>1.327246188336012E-2</v>
      </c>
      <c r="AD159" s="26">
        <f t="shared" si="130"/>
        <v>7.9832292591219822E-3</v>
      </c>
      <c r="AE159" s="26">
        <f t="shared" si="131"/>
        <v>6.3731949403701316E-5</v>
      </c>
      <c r="AF159">
        <f t="shared" si="132"/>
        <v>1.327246188336012E-2</v>
      </c>
      <c r="AG159" s="187"/>
      <c r="AH159">
        <f t="shared" si="133"/>
        <v>5.28923262423814E-3</v>
      </c>
      <c r="AI159">
        <f t="shared" si="134"/>
        <v>0.93855687286557765</v>
      </c>
      <c r="AJ159">
        <f t="shared" si="135"/>
        <v>0.62414416944477402</v>
      </c>
      <c r="AK159">
        <f t="shared" si="136"/>
        <v>0.49293827179773614</v>
      </c>
      <c r="AL159">
        <f t="shared" si="137"/>
        <v>1.6948034381198593</v>
      </c>
      <c r="AM159">
        <f t="shared" si="138"/>
        <v>1.1323851540573195</v>
      </c>
      <c r="AN159" s="26">
        <f t="shared" si="139"/>
        <v>7.4452060268918654</v>
      </c>
      <c r="AO159" s="26">
        <f t="shared" si="140"/>
        <v>7.4451674073184515</v>
      </c>
      <c r="AP159" s="26">
        <f t="shared" si="141"/>
        <v>7.444971879555359</v>
      </c>
      <c r="AQ159" s="26">
        <f t="shared" si="142"/>
        <v>7.4439832888483659</v>
      </c>
      <c r="AR159" s="26">
        <f t="shared" si="143"/>
        <v>7.439018978320016</v>
      </c>
      <c r="AS159" s="26">
        <f t="shared" si="144"/>
        <v>7.4148891907452308</v>
      </c>
      <c r="AT159" s="26">
        <f t="shared" si="145"/>
        <v>7.3117570458319685</v>
      </c>
      <c r="AU159" s="26">
        <f t="shared" si="146"/>
        <v>6.9893891659373537</v>
      </c>
    </row>
    <row r="160" spans="1:47" ht="12.95" customHeight="1">
      <c r="A160" s="211" t="s">
        <v>0</v>
      </c>
      <c r="B160" s="212" t="s">
        <v>101</v>
      </c>
      <c r="C160" s="213">
        <v>57989.513599999998</v>
      </c>
      <c r="D160" s="213">
        <v>3.0999999999999999E-3</v>
      </c>
      <c r="E160" s="26">
        <f t="shared" si="117"/>
        <v>50702.325181938882</v>
      </c>
      <c r="F160" s="111">
        <f t="shared" si="118"/>
        <v>50702</v>
      </c>
      <c r="G160" s="25">
        <f t="shared" si="119"/>
        <v>0.12653915999544552</v>
      </c>
      <c r="H160" s="26"/>
      <c r="I160" s="26"/>
      <c r="J160" s="27"/>
      <c r="K160" s="26">
        <f t="shared" si="120"/>
        <v>0.12653915999544552</v>
      </c>
      <c r="L160" s="26"/>
      <c r="M160" s="26"/>
      <c r="N160" s="26"/>
      <c r="O160" s="26">
        <f t="shared" si="121"/>
        <v>0.12653915999544552</v>
      </c>
      <c r="P160" s="28">
        <f t="shared" si="122"/>
        <v>0.11274675401070447</v>
      </c>
      <c r="Q160" s="29">
        <f t="shared" si="123"/>
        <v>42971.013599999998</v>
      </c>
      <c r="R160" s="26">
        <f t="shared" si="124"/>
        <v>1.9023046284792063E-4</v>
      </c>
      <c r="S160" s="26">
        <v>1</v>
      </c>
      <c r="T160" s="26">
        <f t="shared" si="125"/>
        <v>1.9023046284792063E-4</v>
      </c>
      <c r="U160" s="26"/>
      <c r="V160" s="26"/>
      <c r="X160" s="26"/>
      <c r="Y160" s="26"/>
      <c r="Z160">
        <f t="shared" si="126"/>
        <v>50702</v>
      </c>
      <c r="AA160" s="26">
        <f t="shared" si="127"/>
        <v>0.11802016660389231</v>
      </c>
      <c r="AB160" s="26">
        <f t="shared" si="128"/>
        <v>0.12126574740225768</v>
      </c>
      <c r="AC160" s="26">
        <f t="shared" si="129"/>
        <v>1.3792405984741046E-2</v>
      </c>
      <c r="AD160" s="26">
        <f t="shared" si="130"/>
        <v>8.518993391553209E-3</v>
      </c>
      <c r="AE160" s="26">
        <f t="shared" si="131"/>
        <v>7.2573248405327244E-5</v>
      </c>
      <c r="AF160">
        <f t="shared" si="132"/>
        <v>1.3792405984741046E-2</v>
      </c>
      <c r="AG160" s="187"/>
      <c r="AH160">
        <f t="shared" si="133"/>
        <v>5.2734125931878382E-3</v>
      </c>
      <c r="AI160">
        <f t="shared" si="134"/>
        <v>0.93515406957912539</v>
      </c>
      <c r="AJ160">
        <f t="shared" si="135"/>
        <v>0.61873350567838226</v>
      </c>
      <c r="AK160">
        <f t="shared" si="136"/>
        <v>0.49250218576453719</v>
      </c>
      <c r="AL160">
        <f t="shared" si="137"/>
        <v>1.7017095677306526</v>
      </c>
      <c r="AM160">
        <f t="shared" si="138"/>
        <v>1.1402970390173621</v>
      </c>
      <c r="AN160" s="26">
        <f t="shared" si="139"/>
        <v>7.4516037940313717</v>
      </c>
      <c r="AO160" s="26">
        <f t="shared" si="140"/>
        <v>7.4515679466519327</v>
      </c>
      <c r="AP160" s="26">
        <f t="shared" si="141"/>
        <v>7.451383727137876</v>
      </c>
      <c r="AQ160" s="26">
        <f t="shared" si="142"/>
        <v>7.4504382780470291</v>
      </c>
      <c r="AR160" s="26">
        <f t="shared" si="143"/>
        <v>7.4456186121036296</v>
      </c>
      <c r="AS160" s="26">
        <f t="shared" si="144"/>
        <v>7.4218373391440471</v>
      </c>
      <c r="AT160" s="26">
        <f t="shared" si="145"/>
        <v>7.318839817236956</v>
      </c>
      <c r="AU160" s="26">
        <f t="shared" si="146"/>
        <v>6.9945323641014649</v>
      </c>
    </row>
    <row r="161" spans="1:48" ht="12.95" customHeight="1">
      <c r="A161" s="211" t="s">
        <v>0</v>
      </c>
      <c r="B161" s="212" t="s">
        <v>101</v>
      </c>
      <c r="C161" s="213">
        <v>57995.351199999997</v>
      </c>
      <c r="D161" s="213">
        <v>1.4E-3</v>
      </c>
      <c r="E161" s="26">
        <f t="shared" si="117"/>
        <v>50717.326720485733</v>
      </c>
      <c r="F161" s="111">
        <f t="shared" si="118"/>
        <v>50717</v>
      </c>
      <c r="G161" s="25">
        <f t="shared" si="119"/>
        <v>0.12713785999949323</v>
      </c>
      <c r="H161" s="26"/>
      <c r="I161" s="26"/>
      <c r="J161" s="27"/>
      <c r="K161" s="26">
        <f t="shared" si="120"/>
        <v>0.12713785999949323</v>
      </c>
      <c r="L161" s="26"/>
      <c r="M161" s="26"/>
      <c r="N161" s="26"/>
      <c r="O161" s="26">
        <f t="shared" si="121"/>
        <v>0.12713785999949323</v>
      </c>
      <c r="P161" s="28">
        <f t="shared" si="122"/>
        <v>0.11281943345566535</v>
      </c>
      <c r="Q161" s="29">
        <f t="shared" si="123"/>
        <v>42976.851199999997</v>
      </c>
      <c r="R161" s="26">
        <f t="shared" si="124"/>
        <v>2.0501733869099484E-4</v>
      </c>
      <c r="S161" s="26">
        <v>1</v>
      </c>
      <c r="T161" s="26">
        <f t="shared" si="125"/>
        <v>2.0501733869099484E-4</v>
      </c>
      <c r="U161" s="26"/>
      <c r="V161" s="26"/>
      <c r="X161" s="26"/>
      <c r="Y161" s="26"/>
      <c r="Z161">
        <f t="shared" si="126"/>
        <v>50717</v>
      </c>
      <c r="AA161" s="26">
        <f t="shared" si="127"/>
        <v>0.1180824437321875</v>
      </c>
      <c r="AB161" s="26">
        <f t="shared" si="128"/>
        <v>0.12187484972297108</v>
      </c>
      <c r="AC161" s="26">
        <f t="shared" si="129"/>
        <v>1.4318426543827881E-2</v>
      </c>
      <c r="AD161" s="26">
        <f t="shared" si="130"/>
        <v>9.0554162673057298E-3</v>
      </c>
      <c r="AE161" s="26">
        <f t="shared" si="131"/>
        <v>8.2000563774185242E-5</v>
      </c>
      <c r="AF161">
        <f t="shared" si="132"/>
        <v>1.4318426543827881E-2</v>
      </c>
      <c r="AG161" s="187"/>
      <c r="AH161">
        <f t="shared" si="133"/>
        <v>5.2630102765221527E-3</v>
      </c>
      <c r="AI161">
        <f t="shared" si="134"/>
        <v>0.93294976629446891</v>
      </c>
      <c r="AJ161">
        <f t="shared" si="135"/>
        <v>0.61521013597128571</v>
      </c>
      <c r="AK161">
        <f t="shared" si="136"/>
        <v>0.49220693192500775</v>
      </c>
      <c r="AL161">
        <f t="shared" si="137"/>
        <v>1.7061866250933349</v>
      </c>
      <c r="AM161">
        <f t="shared" si="138"/>
        <v>1.145459461971652</v>
      </c>
      <c r="AN161" s="26">
        <f t="shared" si="139"/>
        <v>7.4557637391676863</v>
      </c>
      <c r="AO161" s="26">
        <f t="shared" si="140"/>
        <v>7.4557296135618056</v>
      </c>
      <c r="AP161" s="26">
        <f t="shared" si="141"/>
        <v>7.4555525080331515</v>
      </c>
      <c r="AQ161" s="26">
        <f t="shared" si="142"/>
        <v>7.4546345574993174</v>
      </c>
      <c r="AR161" s="26">
        <f t="shared" si="143"/>
        <v>7.4499083759957454</v>
      </c>
      <c r="AS161" s="26">
        <f t="shared" si="144"/>
        <v>7.4263560363323657</v>
      </c>
      <c r="AT161" s="26">
        <f t="shared" si="145"/>
        <v>7.3234543973691517</v>
      </c>
      <c r="AU161" s="26">
        <f t="shared" si="146"/>
        <v>6.997886623773713</v>
      </c>
    </row>
    <row r="162" spans="1:48" ht="12.95" customHeight="1">
      <c r="A162" s="211" t="s">
        <v>0</v>
      </c>
      <c r="B162" s="212" t="s">
        <v>101</v>
      </c>
      <c r="C162" s="213">
        <v>57995.544900000001</v>
      </c>
      <c r="D162" s="213">
        <v>3.5000000000000001E-3</v>
      </c>
      <c r="E162" s="26">
        <f t="shared" si="117"/>
        <v>50717.824493203392</v>
      </c>
      <c r="F162" s="111">
        <f t="shared" si="118"/>
        <v>50717.5</v>
      </c>
      <c r="G162" s="25">
        <f t="shared" si="119"/>
        <v>0.12627115000213962</v>
      </c>
      <c r="H162" s="26"/>
      <c r="I162" s="26"/>
      <c r="J162" s="27"/>
      <c r="K162" s="26">
        <f t="shared" si="120"/>
        <v>0.12627115000213962</v>
      </c>
      <c r="L162" s="26"/>
      <c r="M162" s="26"/>
      <c r="N162" s="26"/>
      <c r="O162" s="26">
        <f t="shared" si="121"/>
        <v>0.12627115000213962</v>
      </c>
      <c r="P162" s="28">
        <f t="shared" si="122"/>
        <v>0.11282185651104648</v>
      </c>
      <c r="Q162" s="29">
        <f t="shared" si="123"/>
        <v>42977.044900000001</v>
      </c>
      <c r="R162" s="26">
        <f t="shared" si="124"/>
        <v>1.8088349540956028E-4</v>
      </c>
      <c r="S162" s="26">
        <v>1</v>
      </c>
      <c r="T162" s="26">
        <f t="shared" si="125"/>
        <v>1.8088349540956028E-4</v>
      </c>
      <c r="U162" s="26"/>
      <c r="V162" s="26"/>
      <c r="X162" s="26"/>
      <c r="Y162" s="26"/>
      <c r="Z162">
        <f t="shared" si="126"/>
        <v>50717.5</v>
      </c>
      <c r="AA162" s="26">
        <f t="shared" si="127"/>
        <v>0.11808451889952654</v>
      </c>
      <c r="AB162" s="26">
        <f t="shared" si="128"/>
        <v>0.12100848761365957</v>
      </c>
      <c r="AC162" s="26">
        <f t="shared" si="129"/>
        <v>1.3449293491093139E-2</v>
      </c>
      <c r="AD162" s="26">
        <f t="shared" si="130"/>
        <v>8.1866311026130845E-3</v>
      </c>
      <c r="AE162" s="26">
        <f t="shared" si="131"/>
        <v>6.7020928810271931E-5</v>
      </c>
      <c r="AF162">
        <f t="shared" si="132"/>
        <v>1.3449293491093139E-2</v>
      </c>
      <c r="AG162" s="187"/>
      <c r="AH162">
        <f t="shared" si="133"/>
        <v>5.2626623884800584E-3</v>
      </c>
      <c r="AI162">
        <f t="shared" si="134"/>
        <v>0.93287649151669483</v>
      </c>
      <c r="AJ162">
        <f t="shared" si="135"/>
        <v>0.61509276444787842</v>
      </c>
      <c r="AK162">
        <f t="shared" si="136"/>
        <v>0.49219694461047525</v>
      </c>
      <c r="AL162">
        <f t="shared" si="137"/>
        <v>1.7063354964649038</v>
      </c>
      <c r="AM162">
        <f t="shared" si="138"/>
        <v>1.1456315777123789</v>
      </c>
      <c r="AN162" s="26">
        <f t="shared" si="139"/>
        <v>7.4559022346773327</v>
      </c>
      <c r="AO162" s="26">
        <f t="shared" si="140"/>
        <v>7.4558681653185825</v>
      </c>
      <c r="AP162" s="26">
        <f t="shared" si="141"/>
        <v>7.4556912934200952</v>
      </c>
      <c r="AQ162" s="26">
        <f t="shared" si="142"/>
        <v>7.454774250848951</v>
      </c>
      <c r="AR162" s="26">
        <f t="shared" si="143"/>
        <v>7.450051173683077</v>
      </c>
      <c r="AS162" s="26">
        <f t="shared" si="144"/>
        <v>7.4265064867416539</v>
      </c>
      <c r="AT162" s="26">
        <f t="shared" si="145"/>
        <v>7.3236081537008371</v>
      </c>
      <c r="AU162" s="26">
        <f t="shared" si="146"/>
        <v>6.9979984324294549</v>
      </c>
    </row>
    <row r="163" spans="1:48" ht="12.95" customHeight="1">
      <c r="A163" s="211" t="s">
        <v>0</v>
      </c>
      <c r="B163" s="212" t="s">
        <v>101</v>
      </c>
      <c r="C163" s="213">
        <v>58018.310100000002</v>
      </c>
      <c r="D163" s="213">
        <v>1.5E-3</v>
      </c>
      <c r="E163" s="26">
        <f t="shared" si="117"/>
        <v>50776.326793005865</v>
      </c>
      <c r="F163" s="111">
        <f t="shared" si="118"/>
        <v>50776</v>
      </c>
      <c r="G163" s="25">
        <f t="shared" si="119"/>
        <v>0.12716608000482665</v>
      </c>
      <c r="H163" s="26"/>
      <c r="I163" s="26"/>
      <c r="J163" s="27"/>
      <c r="K163" s="26">
        <f t="shared" si="120"/>
        <v>0.12716608000482665</v>
      </c>
      <c r="L163" s="26"/>
      <c r="M163" s="26"/>
      <c r="N163" s="26"/>
      <c r="O163" s="26">
        <f t="shared" si="121"/>
        <v>0.12716608000482665</v>
      </c>
      <c r="P163" s="28">
        <f t="shared" si="122"/>
        <v>0.11310553534613715</v>
      </c>
      <c r="Q163" s="29">
        <f t="shared" si="123"/>
        <v>42999.810100000002</v>
      </c>
      <c r="R163" s="26">
        <f t="shared" si="124"/>
        <v>1.9769891609900184E-4</v>
      </c>
      <c r="S163" s="26">
        <v>1</v>
      </c>
      <c r="T163" s="26">
        <f t="shared" si="125"/>
        <v>1.9769891609900184E-4</v>
      </c>
      <c r="U163" s="26"/>
      <c r="V163" s="26"/>
      <c r="X163" s="26"/>
      <c r="Y163" s="26"/>
      <c r="Z163">
        <f t="shared" si="126"/>
        <v>50776</v>
      </c>
      <c r="AA163" s="26">
        <f t="shared" si="127"/>
        <v>0.11832699392897419</v>
      </c>
      <c r="AB163" s="26">
        <f t="shared" si="128"/>
        <v>0.12194462142198961</v>
      </c>
      <c r="AC163" s="26">
        <f t="shared" si="129"/>
        <v>1.40605446586895E-2</v>
      </c>
      <c r="AD163" s="26">
        <f t="shared" si="130"/>
        <v>8.8390860758524592E-3</v>
      </c>
      <c r="AE163" s="26">
        <f t="shared" si="131"/>
        <v>7.8129442656328825E-5</v>
      </c>
      <c r="AF163">
        <f t="shared" si="132"/>
        <v>1.40605446586895E-2</v>
      </c>
      <c r="AG163" s="187"/>
      <c r="AH163">
        <f t="shared" si="133"/>
        <v>5.2214585828370417E-3</v>
      </c>
      <c r="AI163">
        <f t="shared" si="134"/>
        <v>0.92439260350184593</v>
      </c>
      <c r="AJ163">
        <f t="shared" si="135"/>
        <v>0.60139473889083872</v>
      </c>
      <c r="AK163">
        <f t="shared" si="136"/>
        <v>0.49096529334543243</v>
      </c>
      <c r="AL163">
        <f t="shared" si="137"/>
        <v>1.7235934364440091</v>
      </c>
      <c r="AM163">
        <f t="shared" si="138"/>
        <v>1.1657855615701533</v>
      </c>
      <c r="AN163" s="26">
        <f t="shared" si="139"/>
        <v>7.4720314661566052</v>
      </c>
      <c r="AO163" s="26">
        <f t="shared" si="140"/>
        <v>7.4720034899037291</v>
      </c>
      <c r="AP163" s="26">
        <f t="shared" si="141"/>
        <v>7.4718524325117111</v>
      </c>
      <c r="AQ163" s="26">
        <f t="shared" si="142"/>
        <v>7.4710377790914722</v>
      </c>
      <c r="AR163" s="26">
        <f t="shared" si="143"/>
        <v>7.4666724303478249</v>
      </c>
      <c r="AS163" s="26">
        <f t="shared" si="144"/>
        <v>7.4440321355897057</v>
      </c>
      <c r="AT163" s="26">
        <f t="shared" si="145"/>
        <v>7.3415694062527814</v>
      </c>
      <c r="AU163" s="26">
        <f t="shared" si="146"/>
        <v>7.0110800451512194</v>
      </c>
    </row>
    <row r="164" spans="1:48" ht="12.95" customHeight="1">
      <c r="A164" s="211" t="s">
        <v>0</v>
      </c>
      <c r="B164" s="212" t="s">
        <v>101</v>
      </c>
      <c r="C164" s="213">
        <v>58018.505599999997</v>
      </c>
      <c r="D164" s="213">
        <v>3.3E-3</v>
      </c>
      <c r="E164" s="26">
        <f t="shared" si="117"/>
        <v>50776.829191386329</v>
      </c>
      <c r="F164" s="111">
        <f t="shared" si="118"/>
        <v>50776.5</v>
      </c>
      <c r="G164" s="25">
        <f t="shared" si="119"/>
        <v>0.12809936999838101</v>
      </c>
      <c r="H164" s="26"/>
      <c r="I164" s="26"/>
      <c r="J164" s="27"/>
      <c r="K164" s="26">
        <f t="shared" si="120"/>
        <v>0.12809936999838101</v>
      </c>
      <c r="L164" s="26"/>
      <c r="M164" s="26"/>
      <c r="N164" s="26"/>
      <c r="O164" s="26">
        <f t="shared" si="121"/>
        <v>0.12809936999838101</v>
      </c>
      <c r="P164" s="28">
        <f t="shared" si="122"/>
        <v>0.11310796150161229</v>
      </c>
      <c r="Q164" s="29">
        <f t="shared" si="123"/>
        <v>43000.005599999997</v>
      </c>
      <c r="R164" s="26">
        <f t="shared" si="124"/>
        <v>2.2474232871698942E-4</v>
      </c>
      <c r="S164" s="26">
        <v>1</v>
      </c>
      <c r="T164" s="26">
        <f t="shared" si="125"/>
        <v>2.2474232871698942E-4</v>
      </c>
      <c r="U164" s="26"/>
      <c r="V164" s="26"/>
      <c r="X164" s="26"/>
      <c r="Y164" s="26"/>
      <c r="Z164">
        <f t="shared" si="126"/>
        <v>50776.5</v>
      </c>
      <c r="AA164" s="26">
        <f t="shared" si="127"/>
        <v>0.11832906369268743</v>
      </c>
      <c r="AB164" s="26">
        <f t="shared" si="128"/>
        <v>0.12287826780730586</v>
      </c>
      <c r="AC164" s="26">
        <f t="shared" si="129"/>
        <v>1.4991408496768721E-2</v>
      </c>
      <c r="AD164" s="26">
        <f t="shared" si="130"/>
        <v>9.7703063056935741E-3</v>
      </c>
      <c r="AE164" s="26">
        <f t="shared" si="131"/>
        <v>9.5458885307075621E-5</v>
      </c>
      <c r="AF164">
        <f t="shared" si="132"/>
        <v>1.4991408496768721E-2</v>
      </c>
      <c r="AG164" s="187"/>
      <c r="AH164">
        <f t="shared" si="133"/>
        <v>5.221102191075141E-3</v>
      </c>
      <c r="AI164">
        <f t="shared" si="134"/>
        <v>0.92432084971207451</v>
      </c>
      <c r="AJ164">
        <f t="shared" si="135"/>
        <v>0.60127796559487134</v>
      </c>
      <c r="AK164">
        <f t="shared" si="136"/>
        <v>0.49095423807794264</v>
      </c>
      <c r="AL164">
        <f t="shared" si="137"/>
        <v>1.7237395864845113</v>
      </c>
      <c r="AM164">
        <f t="shared" si="138"/>
        <v>1.1659579643206046</v>
      </c>
      <c r="AN164" s="26">
        <f t="shared" si="139"/>
        <v>7.4721686885665317</v>
      </c>
      <c r="AO164" s="26">
        <f t="shared" si="140"/>
        <v>7.4721407603732484</v>
      </c>
      <c r="AP164" s="26">
        <f t="shared" si="141"/>
        <v>7.471989910901339</v>
      </c>
      <c r="AQ164" s="26">
        <f t="shared" si="142"/>
        <v>7.4711760998707364</v>
      </c>
      <c r="AR164" s="26">
        <f t="shared" si="143"/>
        <v>7.4668137603472182</v>
      </c>
      <c r="AS164" s="26">
        <f t="shared" si="144"/>
        <v>7.4441812684285464</v>
      </c>
      <c r="AT164" s="26">
        <f t="shared" si="145"/>
        <v>7.3417226786590488</v>
      </c>
      <c r="AU164" s="26">
        <f t="shared" si="146"/>
        <v>7.0111918538069613</v>
      </c>
    </row>
    <row r="165" spans="1:48" ht="12.95" customHeight="1">
      <c r="A165" s="215" t="s">
        <v>747</v>
      </c>
      <c r="B165" s="216" t="s">
        <v>101</v>
      </c>
      <c r="C165" s="217">
        <v>59088.444697000086</v>
      </c>
      <c r="D165" s="217">
        <v>4.6000000000000001E-4</v>
      </c>
      <c r="E165" s="26">
        <f t="shared" si="117"/>
        <v>53526.372258132149</v>
      </c>
      <c r="F165" s="111">
        <f t="shared" si="118"/>
        <v>53526</v>
      </c>
      <c r="G165" s="25">
        <f t="shared" si="119"/>
        <v>0.14485808008612366</v>
      </c>
      <c r="H165" s="26"/>
      <c r="I165" s="26"/>
      <c r="J165" s="27"/>
      <c r="K165" s="26">
        <f t="shared" si="120"/>
        <v>0.14485808008612366</v>
      </c>
      <c r="L165" s="26"/>
      <c r="M165" s="26"/>
      <c r="N165" s="26"/>
      <c r="O165" s="26">
        <f t="shared" si="121"/>
        <v>0.14485808008612366</v>
      </c>
      <c r="P165" s="28">
        <f t="shared" si="122"/>
        <v>0.12684668196018908</v>
      </c>
      <c r="Q165" s="29">
        <f t="shared" si="123"/>
        <v>44069.944697000086</v>
      </c>
      <c r="R165" s="26">
        <f t="shared" si="124"/>
        <v>3.244104624509197E-4</v>
      </c>
      <c r="S165" s="26">
        <v>1</v>
      </c>
      <c r="T165" s="26">
        <f t="shared" si="125"/>
        <v>3.244104624509197E-4</v>
      </c>
      <c r="U165" s="26"/>
      <c r="V165" s="26"/>
      <c r="X165" s="26"/>
      <c r="Y165" s="26"/>
      <c r="Z165">
        <f t="shared" si="126"/>
        <v>53526</v>
      </c>
      <c r="AA165" s="26">
        <f t="shared" si="127"/>
        <v>0.12951027910435622</v>
      </c>
      <c r="AB165" s="26">
        <f t="shared" si="128"/>
        <v>0.14219448294195652</v>
      </c>
      <c r="AC165" s="26">
        <f t="shared" si="129"/>
        <v>1.801139812593458E-2</v>
      </c>
      <c r="AD165" s="26">
        <f t="shared" si="130"/>
        <v>1.534780098176744E-2</v>
      </c>
      <c r="AE165" s="26">
        <f t="shared" si="131"/>
        <v>2.355549949759416E-4</v>
      </c>
      <c r="AF165">
        <f t="shared" si="132"/>
        <v>1.801139812593458E-2</v>
      </c>
      <c r="AG165" s="187"/>
      <c r="AH165">
        <f t="shared" si="133"/>
        <v>2.6635971441671472E-3</v>
      </c>
      <c r="AI165">
        <f t="shared" si="134"/>
        <v>0.66993926319168096</v>
      </c>
      <c r="AJ165">
        <f t="shared" si="135"/>
        <v>7.124279294422485E-2</v>
      </c>
      <c r="AK165">
        <f t="shared" si="136"/>
        <v>0.37124561639505615</v>
      </c>
      <c r="AL165">
        <f t="shared" si="137"/>
        <v>2.2975359141554241</v>
      </c>
      <c r="AM165">
        <f t="shared" si="138"/>
        <v>2.2271336118471012</v>
      </c>
      <c r="AN165" s="26">
        <f t="shared" si="139"/>
        <v>8.106968452358144</v>
      </c>
      <c r="AO165" s="26">
        <f t="shared" si="140"/>
        <v>8.10696835291286</v>
      </c>
      <c r="AP165" s="26">
        <f t="shared" si="141"/>
        <v>8.1069691527250054</v>
      </c>
      <c r="AQ165" s="26">
        <f t="shared" si="142"/>
        <v>8.1069627199772079</v>
      </c>
      <c r="AR165" s="26">
        <f t="shared" si="143"/>
        <v>8.1070144528988504</v>
      </c>
      <c r="AS165" s="26">
        <f t="shared" si="144"/>
        <v>8.106598117032199</v>
      </c>
      <c r="AT165" s="26">
        <f t="shared" si="145"/>
        <v>8.1099299078965874</v>
      </c>
      <c r="AU165" s="26">
        <f t="shared" si="146"/>
        <v>7.626027651729899</v>
      </c>
    </row>
    <row r="166" spans="1:48" ht="12.95" customHeight="1">
      <c r="A166" s="215" t="s">
        <v>747</v>
      </c>
      <c r="B166" s="216" t="s">
        <v>101</v>
      </c>
      <c r="C166" s="217">
        <v>59088.445855999831</v>
      </c>
      <c r="D166" s="217">
        <v>5.6599999999999999E-4</v>
      </c>
      <c r="E166" s="26">
        <f t="shared" si="117"/>
        <v>53526.375236544402</v>
      </c>
      <c r="F166" s="111">
        <f t="shared" si="118"/>
        <v>53526</v>
      </c>
      <c r="G166" s="25">
        <f t="shared" si="119"/>
        <v>0.14601707983092638</v>
      </c>
      <c r="H166" s="26"/>
      <c r="I166" s="26"/>
      <c r="J166" s="27"/>
      <c r="K166" s="26">
        <f t="shared" si="120"/>
        <v>0.14601707983092638</v>
      </c>
      <c r="L166" s="26"/>
      <c r="M166" s="26"/>
      <c r="N166" s="26"/>
      <c r="O166" s="26">
        <f t="shared" si="121"/>
        <v>0.14601707983092638</v>
      </c>
      <c r="P166" s="28">
        <f t="shared" si="122"/>
        <v>0.12684668196018908</v>
      </c>
      <c r="Q166" s="29">
        <f t="shared" si="123"/>
        <v>44069.945855999831</v>
      </c>
      <c r="R166" s="26">
        <f t="shared" si="124"/>
        <v>3.6750415452236896E-4</v>
      </c>
      <c r="S166" s="26">
        <v>1</v>
      </c>
      <c r="T166" s="26">
        <f t="shared" si="125"/>
        <v>3.6750415452236896E-4</v>
      </c>
      <c r="U166" s="26"/>
      <c r="V166" s="26"/>
      <c r="X166" s="26"/>
      <c r="Y166" s="26"/>
      <c r="Z166">
        <f t="shared" si="126"/>
        <v>53526</v>
      </c>
      <c r="AA166" s="26">
        <f t="shared" si="127"/>
        <v>0.12951027910435622</v>
      </c>
      <c r="AB166" s="26">
        <f t="shared" si="128"/>
        <v>0.14335348268675924</v>
      </c>
      <c r="AC166" s="26">
        <f t="shared" si="129"/>
        <v>1.9170397870737294E-2</v>
      </c>
      <c r="AD166" s="26">
        <f t="shared" si="130"/>
        <v>1.6506800726570153E-2</v>
      </c>
      <c r="AE166" s="26">
        <f t="shared" si="131"/>
        <v>2.7247447022669692E-4</v>
      </c>
      <c r="AF166">
        <f t="shared" si="132"/>
        <v>1.9170397870737294E-2</v>
      </c>
      <c r="AG166" s="187"/>
      <c r="AH166">
        <f t="shared" si="133"/>
        <v>2.6635971441671472E-3</v>
      </c>
      <c r="AI166">
        <f t="shared" si="134"/>
        <v>0.66993926319168096</v>
      </c>
      <c r="AJ166">
        <f t="shared" si="135"/>
        <v>7.124279294422485E-2</v>
      </c>
      <c r="AK166">
        <f t="shared" si="136"/>
        <v>0.37124561639505615</v>
      </c>
      <c r="AL166">
        <f t="shared" si="137"/>
        <v>2.2975359141554241</v>
      </c>
      <c r="AM166">
        <f t="shared" si="138"/>
        <v>2.2271336118471012</v>
      </c>
      <c r="AN166" s="26">
        <f t="shared" si="139"/>
        <v>8.106968452358144</v>
      </c>
      <c r="AO166" s="26">
        <f t="shared" si="140"/>
        <v>8.10696835291286</v>
      </c>
      <c r="AP166" s="26">
        <f t="shared" si="141"/>
        <v>8.1069691527250054</v>
      </c>
      <c r="AQ166" s="26">
        <f t="shared" si="142"/>
        <v>8.1069627199772079</v>
      </c>
      <c r="AR166" s="26">
        <f t="shared" si="143"/>
        <v>8.1070144528988504</v>
      </c>
      <c r="AS166" s="26">
        <f t="shared" si="144"/>
        <v>8.106598117032199</v>
      </c>
      <c r="AT166" s="26">
        <f t="shared" si="145"/>
        <v>8.1099299078965874</v>
      </c>
      <c r="AU166" s="26">
        <f t="shared" si="146"/>
        <v>7.626027651729899</v>
      </c>
    </row>
    <row r="167" spans="1:48" ht="12.95" customHeight="1">
      <c r="A167" s="219" t="s">
        <v>748</v>
      </c>
      <c r="B167" s="220" t="s">
        <v>101</v>
      </c>
      <c r="C167" s="222">
        <v>59416.493199999997</v>
      </c>
      <c r="D167" s="221">
        <v>2E-3</v>
      </c>
      <c r="E167" s="26">
        <f t="shared" ref="E167:E171" si="147">+(C167-C$7)/C$8</f>
        <v>54369.395463386303</v>
      </c>
      <c r="F167" s="199">
        <f t="shared" ref="F167:F171" si="148">ROUND(2*E167,0)/2-0.5</f>
        <v>54369</v>
      </c>
      <c r="G167" s="25">
        <f t="shared" ref="G167:G171" si="149">+C167-(C$7+F167*C$8)</f>
        <v>0.15388801999506541</v>
      </c>
      <c r="H167" s="26"/>
      <c r="I167" s="26"/>
      <c r="J167" s="27"/>
      <c r="K167" s="26">
        <f t="shared" ref="K167:K171" si="150">G167</f>
        <v>0.15388801999506541</v>
      </c>
      <c r="L167" s="26"/>
      <c r="M167" s="26"/>
      <c r="N167" s="26"/>
      <c r="O167" s="26">
        <f t="shared" ref="O167:O171" si="151">G167</f>
        <v>0.15388801999506541</v>
      </c>
      <c r="P167" s="28">
        <f t="shared" ref="P167:P171" si="152">D$11+D$12*F167+D$13*F167^2</f>
        <v>0.13121811836337868</v>
      </c>
      <c r="Q167" s="29">
        <f t="shared" ref="Q167:Q171" si="153">+C167-15018.5</f>
        <v>44397.993199999997</v>
      </c>
      <c r="R167" s="26">
        <f t="shared" ref="R167:R171" si="154">+(P167-G167)^2</f>
        <v>5.1392443999035233E-4</v>
      </c>
      <c r="S167" s="26">
        <v>1</v>
      </c>
      <c r="T167" s="26">
        <f t="shared" ref="T167:T171" si="155">S167*R167</f>
        <v>5.1392443999035233E-4</v>
      </c>
      <c r="U167" s="26"/>
      <c r="V167" s="26"/>
      <c r="X167" s="26"/>
      <c r="Y167" s="26"/>
      <c r="Z167">
        <f t="shared" ref="Z167:Z171" si="156">F167</f>
        <v>54369</v>
      </c>
      <c r="AA167" s="26">
        <f t="shared" ref="AA167:AA171" si="157">AB$3+AB$4*Z167+AB$5*Z167^2+AH167</f>
        <v>0.13300935605178657</v>
      </c>
      <c r="AB167" s="26">
        <f t="shared" ref="AB167:AB171" si="158">IF(S167&lt;&gt;0,G167-AH167, -9999)</f>
        <v>0.15209678230665752</v>
      </c>
      <c r="AC167" s="26">
        <f t="shared" ref="AC167:AC171" si="159">+G167-P167</f>
        <v>2.2669901631686723E-2</v>
      </c>
      <c r="AD167" s="26">
        <f t="shared" ref="AD167:AD171" si="160">IF(S167&lt;&gt;0,G167-AA167, -9999)</f>
        <v>2.0878663943278836E-2</v>
      </c>
      <c r="AE167" s="26">
        <f t="shared" ref="AE167:AE171" si="161">+(G167-AA167)^2*S167</f>
        <v>4.3591860805637173E-4</v>
      </c>
      <c r="AF167">
        <f t="shared" ref="AF167:AF171" si="162">IF(S167&lt;&gt;0,G167-P167, -9999)</f>
        <v>2.2669901631686723E-2</v>
      </c>
      <c r="AG167" s="187"/>
      <c r="AH167">
        <f t="shared" ref="AH167:AH171" si="163">$AB$6*($AB$11/AI167*AJ167+$AB$12)</f>
        <v>1.7912376884078815E-3</v>
      </c>
      <c r="AI167">
        <f t="shared" ref="AI167:AI171" si="164">1+$AB$7*COS(AL167)</f>
        <v>0.6275189414861353</v>
      </c>
      <c r="AJ167">
        <f t="shared" ref="AJ167:AJ171" si="165">SIN(AL167+RADIANS($AB$9))</f>
        <v>-4.9744413497220807E-2</v>
      </c>
      <c r="AK167">
        <f t="shared" ref="AK167:AK171" si="166">$AB$7*SIN(AL167)</f>
        <v>0.32866587702922029</v>
      </c>
      <c r="AL167">
        <f t="shared" ref="AL167:AL171" si="167">2*ATAN(AM167)</f>
        <v>2.418604062907713</v>
      </c>
      <c r="AM167">
        <f t="shared" ref="AM167:AM171" si="168">SQRT((1+$AB$7)/(1-$AB$7))*TAN(AN167/2)</f>
        <v>2.6447342817781796</v>
      </c>
      <c r="AN167" s="26">
        <f t="shared" ref="AN167:AN171" si="169">$AU167+$AB$7*SIN(AO167)</f>
        <v>8.2691027888961521</v>
      </c>
      <c r="AO167" s="26">
        <f t="shared" ref="AO167:AO171" si="170">$AU167+$AB$7*SIN(AP167)</f>
        <v>8.2690859730379511</v>
      </c>
      <c r="AP167" s="26">
        <f t="shared" ref="AP167:AP171" si="171">$AU167+$AB$7*SIN(AQ167)</f>
        <v>8.2691699045027693</v>
      </c>
      <c r="AQ167" s="26">
        <f t="shared" ref="AQ167:AQ171" si="172">$AU167+$AB$7*SIN(AR167)</f>
        <v>8.2687508256718409</v>
      </c>
      <c r="AR167" s="26">
        <f t="shared" ref="AR167:AR171" si="173">$AU167+$AB$7*SIN(AS167)</f>
        <v>8.2708393752658598</v>
      </c>
      <c r="AS167" s="26">
        <f t="shared" ref="AS167:AS171" si="174">$AU167+$AB$7*SIN(AT167)</f>
        <v>8.2603303979088416</v>
      </c>
      <c r="AT167" s="26">
        <f t="shared" ref="AT167:AT171" si="175">$AU167+$AB$7*SIN(AU167)</f>
        <v>8.3109035063124264</v>
      </c>
      <c r="AU167" s="26">
        <f t="shared" ref="AU167:AU171" si="176">RADIANS($AB$9)+$AB$18*(F167-AB$15)</f>
        <v>7.8145370453102014</v>
      </c>
    </row>
    <row r="168" spans="1:48" ht="12.95" customHeight="1">
      <c r="A168" s="219" t="s">
        <v>748</v>
      </c>
      <c r="B168" s="220" t="s">
        <v>101</v>
      </c>
      <c r="C168" s="222">
        <v>59417.467400000001</v>
      </c>
      <c r="D168" s="221">
        <v>2.0999999999999999E-3</v>
      </c>
      <c r="E168" s="26">
        <f t="shared" si="147"/>
        <v>54371.898974906864</v>
      </c>
      <c r="F168" s="199">
        <f t="shared" si="148"/>
        <v>54371.5</v>
      </c>
      <c r="G168" s="25">
        <f t="shared" si="149"/>
        <v>0.15525447000254644</v>
      </c>
      <c r="H168" s="26"/>
      <c r="I168" s="26"/>
      <c r="J168" s="27"/>
      <c r="K168" s="26">
        <f t="shared" si="150"/>
        <v>0.15525447000254644</v>
      </c>
      <c r="L168" s="26"/>
      <c r="M168" s="26"/>
      <c r="N168" s="26"/>
      <c r="O168" s="26">
        <f t="shared" si="151"/>
        <v>0.15525447000254644</v>
      </c>
      <c r="P168" s="28">
        <f t="shared" si="152"/>
        <v>0.1312311933558373</v>
      </c>
      <c r="Q168" s="29">
        <f t="shared" si="153"/>
        <v>44398.967400000001</v>
      </c>
      <c r="R168" s="26">
        <f t="shared" si="154"/>
        <v>5.7711782084432083E-4</v>
      </c>
      <c r="S168" s="26">
        <v>1</v>
      </c>
      <c r="T168" s="26">
        <f t="shared" si="155"/>
        <v>5.7711782084432083E-4</v>
      </c>
      <c r="U168" s="26"/>
      <c r="V168" s="26"/>
      <c r="X168" s="26"/>
      <c r="Y168" s="26"/>
      <c r="Z168">
        <f t="shared" si="156"/>
        <v>54371.5</v>
      </c>
      <c r="AA168" s="26">
        <f t="shared" si="157"/>
        <v>0.13301984625927699</v>
      </c>
      <c r="AB168" s="26">
        <f t="shared" si="158"/>
        <v>0.15346581709910675</v>
      </c>
      <c r="AC168" s="26">
        <f t="shared" si="159"/>
        <v>2.4023276646709141E-2</v>
      </c>
      <c r="AD168" s="26">
        <f t="shared" si="160"/>
        <v>2.2234623743269455E-2</v>
      </c>
      <c r="AE168" s="26">
        <f t="shared" si="161"/>
        <v>4.9437849300476176E-4</v>
      </c>
      <c r="AF168">
        <f t="shared" si="162"/>
        <v>2.4023276646709141E-2</v>
      </c>
      <c r="AG168" s="187"/>
      <c r="AH168">
        <f t="shared" si="163"/>
        <v>1.7886529034396937E-3</v>
      </c>
      <c r="AI168">
        <f t="shared" si="164"/>
        <v>0.62740829926141539</v>
      </c>
      <c r="AJ168">
        <f t="shared" si="165"/>
        <v>-5.0080698510026007E-2</v>
      </c>
      <c r="AK168">
        <f t="shared" si="166"/>
        <v>0.32854044228332774</v>
      </c>
      <c r="AL168">
        <f t="shared" si="167"/>
        <v>2.4189407675936643</v>
      </c>
      <c r="AM168">
        <f t="shared" si="168"/>
        <v>2.6460807942325792</v>
      </c>
      <c r="AN168" s="26">
        <f t="shared" si="169"/>
        <v>8.2695685104319772</v>
      </c>
      <c r="AO168" s="26">
        <f t="shared" si="170"/>
        <v>8.2695515598098357</v>
      </c>
      <c r="AP168" s="26">
        <f t="shared" si="171"/>
        <v>8.2696360745883535</v>
      </c>
      <c r="AQ168" s="26">
        <f t="shared" si="172"/>
        <v>8.2692145280311777</v>
      </c>
      <c r="AR168" s="26">
        <f t="shared" si="173"/>
        <v>8.27131314839996</v>
      </c>
      <c r="AS168" s="26">
        <f t="shared" si="174"/>
        <v>8.2607644650589656</v>
      </c>
      <c r="AT168" s="26">
        <f t="shared" si="175"/>
        <v>8.3114734231982297</v>
      </c>
      <c r="AU168" s="26">
        <f t="shared" si="176"/>
        <v>7.8150960885889091</v>
      </c>
    </row>
    <row r="169" spans="1:48" ht="12.95" customHeight="1">
      <c r="A169" s="221" t="s">
        <v>749</v>
      </c>
      <c r="B169" s="220" t="s">
        <v>101</v>
      </c>
      <c r="C169" s="222">
        <v>59429.727099999996</v>
      </c>
      <c r="D169" s="221">
        <v>5.9999999999999995E-4</v>
      </c>
      <c r="E169" s="26">
        <f t="shared" si="147"/>
        <v>54403.404107516639</v>
      </c>
      <c r="F169" s="199">
        <f t="shared" si="148"/>
        <v>54403</v>
      </c>
      <c r="G169" s="25">
        <f t="shared" si="149"/>
        <v>0.15725173999817343</v>
      </c>
      <c r="H169" s="26"/>
      <c r="I169" s="26"/>
      <c r="J169" s="27"/>
      <c r="K169" s="26">
        <f t="shared" si="150"/>
        <v>0.15725173999817343</v>
      </c>
      <c r="L169" s="26"/>
      <c r="M169" s="26"/>
      <c r="N169" s="26"/>
      <c r="O169" s="26">
        <f t="shared" si="151"/>
        <v>0.15725173999817343</v>
      </c>
      <c r="P169" s="28">
        <f t="shared" si="152"/>
        <v>0.13139599453540413</v>
      </c>
      <c r="Q169" s="29">
        <f t="shared" si="153"/>
        <v>44411.227099999996</v>
      </c>
      <c r="R169" s="26">
        <f t="shared" si="154"/>
        <v>6.6851957343551567E-4</v>
      </c>
      <c r="S169" s="26">
        <v>1</v>
      </c>
      <c r="T169" s="26">
        <f t="shared" si="155"/>
        <v>6.6851957343551567E-4</v>
      </c>
      <c r="U169" s="26"/>
      <c r="V169" s="26"/>
      <c r="X169" s="26"/>
      <c r="Y169" s="26"/>
      <c r="Z169">
        <f t="shared" si="156"/>
        <v>54403</v>
      </c>
      <c r="AA169" s="26">
        <f t="shared" si="157"/>
        <v>0.13315208500843395</v>
      </c>
      <c r="AB169" s="26">
        <f t="shared" si="158"/>
        <v>0.15549564952514361</v>
      </c>
      <c r="AC169" s="26">
        <f t="shared" si="159"/>
        <v>2.5855745462769308E-2</v>
      </c>
      <c r="AD169" s="26">
        <f t="shared" si="160"/>
        <v>2.4099654989739483E-2</v>
      </c>
      <c r="AE169" s="26">
        <f t="shared" si="161"/>
        <v>5.8079337062447514E-4</v>
      </c>
      <c r="AF169">
        <f t="shared" si="162"/>
        <v>2.5855745462769308E-2</v>
      </c>
      <c r="AG169" s="187"/>
      <c r="AH169">
        <f t="shared" si="163"/>
        <v>1.7560904730298209E-3</v>
      </c>
      <c r="AI169">
        <f t="shared" si="164"/>
        <v>0.6260211401173299</v>
      </c>
      <c r="AJ169">
        <f t="shared" si="165"/>
        <v>-5.4307283290033648E-2</v>
      </c>
      <c r="AK169">
        <f t="shared" si="166"/>
        <v>0.32696056342600971</v>
      </c>
      <c r="AL169">
        <f t="shared" si="167"/>
        <v>2.4231731244057491</v>
      </c>
      <c r="AM169">
        <f t="shared" si="168"/>
        <v>2.6631092890067163</v>
      </c>
      <c r="AN169" s="26">
        <f t="shared" si="169"/>
        <v>8.2754296039411521</v>
      </c>
      <c r="AO169" s="26">
        <f t="shared" si="170"/>
        <v>8.2754108848338159</v>
      </c>
      <c r="AP169" s="26">
        <f t="shared" si="171"/>
        <v>8.2755029950397585</v>
      </c>
      <c r="AQ169" s="26">
        <f t="shared" si="172"/>
        <v>8.2750495700890259</v>
      </c>
      <c r="AR169" s="26">
        <f t="shared" si="173"/>
        <v>8.2772772072669429</v>
      </c>
      <c r="AS169" s="26">
        <f t="shared" si="174"/>
        <v>8.2662242810858473</v>
      </c>
      <c r="AT169" s="26">
        <f t="shared" si="175"/>
        <v>8.3186410831395197</v>
      </c>
      <c r="AU169" s="26">
        <f t="shared" si="176"/>
        <v>7.8221400339006273</v>
      </c>
      <c r="AV169" s="26"/>
    </row>
    <row r="170" spans="1:48" ht="12.95" customHeight="1">
      <c r="A170" s="219" t="s">
        <v>748</v>
      </c>
      <c r="B170" s="220" t="s">
        <v>101</v>
      </c>
      <c r="C170" s="222">
        <v>59462.412199999999</v>
      </c>
      <c r="D170" s="221">
        <v>1.9E-3</v>
      </c>
      <c r="E170" s="26">
        <f t="shared" si="147"/>
        <v>54487.398692201765</v>
      </c>
      <c r="F170" s="199">
        <f t="shared" si="148"/>
        <v>54487</v>
      </c>
      <c r="G170" s="25">
        <f t="shared" si="149"/>
        <v>0.15514445999724558</v>
      </c>
      <c r="H170" s="26"/>
      <c r="I170" s="26"/>
      <c r="J170" s="27"/>
      <c r="K170" s="26">
        <f t="shared" si="150"/>
        <v>0.15514445999724558</v>
      </c>
      <c r="L170" s="26"/>
      <c r="M170" s="26"/>
      <c r="N170" s="26"/>
      <c r="O170" s="26">
        <f t="shared" si="151"/>
        <v>0.15514445999724558</v>
      </c>
      <c r="P170" s="28">
        <f t="shared" si="152"/>
        <v>0.13183597412914799</v>
      </c>
      <c r="Q170" s="29">
        <f t="shared" si="153"/>
        <v>44443.912199999999</v>
      </c>
      <c r="R170" s="26">
        <f t="shared" si="154"/>
        <v>5.4328551346330477E-4</v>
      </c>
      <c r="S170" s="26">
        <v>1</v>
      </c>
      <c r="T170" s="26">
        <f t="shared" si="155"/>
        <v>5.4328551346330477E-4</v>
      </c>
      <c r="U170" s="26"/>
      <c r="V170" s="26"/>
      <c r="X170" s="26"/>
      <c r="Y170" s="26"/>
      <c r="Z170">
        <f t="shared" si="156"/>
        <v>54487</v>
      </c>
      <c r="AA170" s="26">
        <f t="shared" si="157"/>
        <v>0.13350528965831754</v>
      </c>
      <c r="AB170" s="26">
        <f t="shared" si="158"/>
        <v>0.15347514446807603</v>
      </c>
      <c r="AC170" s="26">
        <f t="shared" si="159"/>
        <v>2.3308485868097584E-2</v>
      </c>
      <c r="AD170" s="26">
        <f t="shared" si="160"/>
        <v>2.1639170338928038E-2</v>
      </c>
      <c r="AE170" s="26">
        <f t="shared" si="161"/>
        <v>4.6825369295714297E-4</v>
      </c>
      <c r="AF170">
        <f t="shared" si="162"/>
        <v>2.3308485868097584E-2</v>
      </c>
      <c r="AG170" s="187"/>
      <c r="AH170">
        <f t="shared" si="163"/>
        <v>1.6693155291695563E-3</v>
      </c>
      <c r="AI170">
        <f t="shared" si="164"/>
        <v>0.6223840388580083</v>
      </c>
      <c r="AJ170">
        <f t="shared" si="165"/>
        <v>-6.5483019363061584E-2</v>
      </c>
      <c r="AK170">
        <f t="shared" si="166"/>
        <v>0.32275313099303216</v>
      </c>
      <c r="AL170">
        <f t="shared" si="167"/>
        <v>2.4343690197624719</v>
      </c>
      <c r="AM170">
        <f t="shared" si="168"/>
        <v>2.7090947566264636</v>
      </c>
      <c r="AN170" s="26">
        <f t="shared" si="169"/>
        <v>8.2909965325061332</v>
      </c>
      <c r="AO170" s="26">
        <f t="shared" si="170"/>
        <v>8.2909724189702434</v>
      </c>
      <c r="AP170" s="26">
        <f t="shared" si="171"/>
        <v>8.2910871038644505</v>
      </c>
      <c r="AQ170" s="26">
        <f t="shared" si="172"/>
        <v>8.2905414063986616</v>
      </c>
      <c r="AR170" s="26">
        <f t="shared" si="173"/>
        <v>8.2931322899368052</v>
      </c>
      <c r="AS170" s="26">
        <f t="shared" si="174"/>
        <v>8.2807003027039716</v>
      </c>
      <c r="AT170" s="26">
        <f t="shared" si="175"/>
        <v>8.3376343930277859</v>
      </c>
      <c r="AU170" s="26">
        <f t="shared" si="176"/>
        <v>7.8409238880652126</v>
      </c>
    </row>
    <row r="171" spans="1:48" ht="12.95" customHeight="1">
      <c r="A171" s="219" t="s">
        <v>748</v>
      </c>
      <c r="B171" s="220" t="s">
        <v>101</v>
      </c>
      <c r="C171" s="222">
        <v>59467.469700000001</v>
      </c>
      <c r="D171" s="221">
        <v>2.2000000000000001E-3</v>
      </c>
      <c r="E171" s="26">
        <f t="shared" si="147"/>
        <v>54500.395519870799</v>
      </c>
      <c r="F171" s="199">
        <f t="shared" si="148"/>
        <v>54500</v>
      </c>
      <c r="G171" s="25">
        <f t="shared" si="149"/>
        <v>0.15391000000090571</v>
      </c>
      <c r="H171" s="26"/>
      <c r="I171" s="26"/>
      <c r="J171" s="27"/>
      <c r="K171" s="26">
        <f t="shared" si="150"/>
        <v>0.15391000000090571</v>
      </c>
      <c r="L171" s="26"/>
      <c r="M171" s="26"/>
      <c r="N171" s="26"/>
      <c r="O171" s="26">
        <f t="shared" si="151"/>
        <v>0.15391000000090571</v>
      </c>
      <c r="P171" s="28">
        <f t="shared" si="152"/>
        <v>0.13190413246707422</v>
      </c>
      <c r="Q171" s="29">
        <f t="shared" si="153"/>
        <v>44448.969700000001</v>
      </c>
      <c r="R171" s="26">
        <f t="shared" si="154"/>
        <v>4.8425820591653886E-4</v>
      </c>
      <c r="S171" s="26">
        <v>1</v>
      </c>
      <c r="T171" s="26">
        <f t="shared" si="155"/>
        <v>4.8425820591653886E-4</v>
      </c>
      <c r="U171" s="26"/>
      <c r="V171" s="26"/>
      <c r="X171" s="26"/>
      <c r="Y171" s="26"/>
      <c r="Z171">
        <f t="shared" si="156"/>
        <v>54500</v>
      </c>
      <c r="AA171" s="26">
        <f t="shared" si="157"/>
        <v>0.13356002681936999</v>
      </c>
      <c r="AB171" s="26">
        <f t="shared" si="158"/>
        <v>0.15225410564860994</v>
      </c>
      <c r="AC171" s="26">
        <f t="shared" si="159"/>
        <v>2.2005867533831491E-2</v>
      </c>
      <c r="AD171" s="26">
        <f t="shared" si="160"/>
        <v>2.0349973181535724E-2</v>
      </c>
      <c r="AE171" s="26">
        <f t="shared" si="161"/>
        <v>4.1412140848922323E-4</v>
      </c>
      <c r="AF171">
        <f t="shared" si="162"/>
        <v>2.2005867533831491E-2</v>
      </c>
      <c r="AG171" s="187"/>
      <c r="AH171">
        <f t="shared" si="163"/>
        <v>1.6558943522957757E-3</v>
      </c>
      <c r="AI171">
        <f t="shared" si="164"/>
        <v>0.62182909764464045</v>
      </c>
      <c r="AJ171">
        <f t="shared" si="165"/>
        <v>-6.7200359588426281E-2</v>
      </c>
      <c r="AK171">
        <f t="shared" si="166"/>
        <v>0.32210272629508846</v>
      </c>
      <c r="AL171">
        <f t="shared" si="167"/>
        <v>2.4360901519196951</v>
      </c>
      <c r="AM171">
        <f t="shared" si="168"/>
        <v>2.7162879561280717</v>
      </c>
      <c r="AN171" s="26">
        <f t="shared" si="169"/>
        <v>8.2933976600740937</v>
      </c>
      <c r="AO171" s="26">
        <f t="shared" si="170"/>
        <v>8.293372617713894</v>
      </c>
      <c r="AP171" s="26">
        <f t="shared" si="171"/>
        <v>8.2934911112145908</v>
      </c>
      <c r="AQ171" s="26">
        <f t="shared" si="172"/>
        <v>8.2929301688546229</v>
      </c>
      <c r="AR171" s="26">
        <f t="shared" si="173"/>
        <v>8.2955797550790411</v>
      </c>
      <c r="AS171" s="26">
        <f t="shared" si="174"/>
        <v>8.2829300610318803</v>
      </c>
      <c r="AT171" s="26">
        <f t="shared" si="175"/>
        <v>8.3405581750550724</v>
      </c>
      <c r="AU171" s="26">
        <f t="shared" si="176"/>
        <v>7.8438309131144948</v>
      </c>
    </row>
    <row r="172" spans="1:48" ht="12.95" customHeight="1">
      <c r="O172" s="26"/>
      <c r="P172" s="14"/>
      <c r="V172" s="26"/>
      <c r="X172" s="26"/>
      <c r="Y172" s="26"/>
      <c r="AA172" s="26"/>
      <c r="AB172" s="26"/>
      <c r="AC172" s="26"/>
      <c r="AD172" s="26"/>
      <c r="AE172" s="26"/>
      <c r="AG172" s="187"/>
      <c r="AN172" s="26"/>
      <c r="AO172" s="26"/>
      <c r="AP172" s="26"/>
      <c r="AQ172" s="26"/>
      <c r="AR172" s="26"/>
      <c r="AS172" s="26"/>
      <c r="AT172" s="26"/>
      <c r="AU172" s="26"/>
      <c r="AV172" s="26"/>
    </row>
    <row r="173" spans="1:48" ht="12.95" customHeight="1">
      <c r="O173" s="26"/>
      <c r="P173" s="14"/>
      <c r="V173" s="26"/>
      <c r="X173" s="26"/>
      <c r="Y173" s="26"/>
      <c r="AA173" s="26"/>
      <c r="AB173" s="26"/>
      <c r="AC173" s="26"/>
      <c r="AD173" s="26"/>
      <c r="AE173" s="26"/>
      <c r="AG173" s="187"/>
      <c r="AN173" s="26"/>
      <c r="AO173" s="26"/>
      <c r="AP173" s="26"/>
      <c r="AQ173" s="26"/>
      <c r="AR173" s="26"/>
      <c r="AS173" s="26"/>
      <c r="AT173" s="26"/>
      <c r="AU173" s="26"/>
    </row>
    <row r="174" spans="1:48" ht="12.95" customHeight="1">
      <c r="O174" s="26"/>
      <c r="P174" s="14"/>
      <c r="V174" s="26"/>
      <c r="X174" s="26"/>
      <c r="Y174" s="26"/>
      <c r="AA174" s="26"/>
      <c r="AB174" s="26"/>
      <c r="AC174" s="26"/>
      <c r="AD174" s="26"/>
      <c r="AE174" s="26"/>
      <c r="AG174" s="187"/>
      <c r="AN174" s="26"/>
      <c r="AO174" s="26"/>
      <c r="AP174" s="26"/>
      <c r="AQ174" s="26"/>
      <c r="AR174" s="26"/>
      <c r="AS174" s="26"/>
      <c r="AT174" s="26"/>
      <c r="AU174" s="26"/>
      <c r="AV174" s="26"/>
    </row>
    <row r="175" spans="1:48" ht="12.95" customHeight="1">
      <c r="O175" s="26"/>
      <c r="P175" s="14"/>
      <c r="V175" s="26"/>
      <c r="X175" s="26"/>
      <c r="Y175" s="26"/>
      <c r="AA175" s="26"/>
      <c r="AB175" s="26"/>
      <c r="AC175" s="26"/>
      <c r="AD175" s="26"/>
      <c r="AE175" s="26"/>
      <c r="AG175" s="187"/>
      <c r="AN175" s="26"/>
      <c r="AO175" s="26"/>
      <c r="AP175" s="26"/>
      <c r="AQ175" s="26"/>
      <c r="AR175" s="26"/>
      <c r="AS175" s="26"/>
      <c r="AT175" s="26"/>
      <c r="AU175" s="26"/>
    </row>
    <row r="176" spans="1:48" ht="12.95" customHeight="1">
      <c r="O176" s="26"/>
      <c r="P176" s="14"/>
      <c r="V176" s="26"/>
      <c r="X176" s="26"/>
      <c r="Y176" s="26"/>
      <c r="AA176" s="26"/>
      <c r="AB176" s="26"/>
      <c r="AC176" s="26"/>
      <c r="AD176" s="26"/>
      <c r="AE176" s="26"/>
      <c r="AG176" s="187"/>
      <c r="AN176" s="26"/>
      <c r="AO176" s="26"/>
      <c r="AP176" s="26"/>
      <c r="AQ176" s="26"/>
      <c r="AR176" s="26"/>
      <c r="AS176" s="26"/>
      <c r="AT176" s="26"/>
      <c r="AU176" s="26"/>
    </row>
    <row r="177" spans="15:48" ht="12.95" customHeight="1">
      <c r="O177" s="26"/>
      <c r="P177" s="14"/>
      <c r="V177" s="26"/>
      <c r="X177" s="26"/>
      <c r="Y177" s="26"/>
      <c r="AA177" s="26"/>
      <c r="AB177" s="26"/>
      <c r="AC177" s="26"/>
      <c r="AD177" s="26"/>
      <c r="AE177" s="26"/>
      <c r="AG177" s="187"/>
      <c r="AN177" s="26"/>
      <c r="AO177" s="26"/>
      <c r="AP177" s="26"/>
      <c r="AQ177" s="26"/>
      <c r="AR177" s="26"/>
      <c r="AS177" s="26"/>
      <c r="AT177" s="26"/>
      <c r="AU177" s="26"/>
    </row>
    <row r="178" spans="15:48" ht="12.95" customHeight="1">
      <c r="O178" s="26"/>
      <c r="P178" s="14"/>
      <c r="V178" s="26"/>
      <c r="X178" s="26"/>
      <c r="Y178" s="26"/>
      <c r="AA178" s="26"/>
      <c r="AB178" s="26"/>
      <c r="AC178" s="26"/>
      <c r="AD178" s="26"/>
      <c r="AE178" s="26"/>
      <c r="AG178" s="187"/>
      <c r="AN178" s="26"/>
      <c r="AO178" s="26"/>
      <c r="AP178" s="26"/>
      <c r="AQ178" s="26"/>
      <c r="AR178" s="26"/>
      <c r="AS178" s="26"/>
      <c r="AT178" s="26"/>
      <c r="AU178" s="26"/>
    </row>
    <row r="179" spans="15:48" ht="12.95" customHeight="1">
      <c r="O179" s="26"/>
      <c r="P179" s="14"/>
      <c r="V179" s="26"/>
      <c r="X179" s="26"/>
      <c r="Y179" s="26"/>
      <c r="AA179" s="26"/>
      <c r="AB179" s="26"/>
      <c r="AC179" s="26"/>
      <c r="AD179" s="26"/>
      <c r="AE179" s="26"/>
      <c r="AG179" s="187"/>
      <c r="AN179" s="26"/>
      <c r="AO179" s="26"/>
      <c r="AP179" s="26"/>
      <c r="AQ179" s="26"/>
      <c r="AR179" s="26"/>
      <c r="AS179" s="26"/>
      <c r="AT179" s="26"/>
      <c r="AU179" s="26"/>
    </row>
    <row r="180" spans="15:48" ht="12.95" customHeight="1">
      <c r="O180" s="26"/>
      <c r="P180" s="14"/>
      <c r="V180" s="26"/>
      <c r="X180" s="26"/>
      <c r="Y180" s="26"/>
      <c r="AA180" s="26"/>
      <c r="AB180" s="26"/>
      <c r="AC180" s="26"/>
      <c r="AD180" s="26"/>
      <c r="AE180" s="26"/>
      <c r="AG180" s="187"/>
      <c r="AN180" s="26"/>
      <c r="AO180" s="26"/>
      <c r="AP180" s="26"/>
      <c r="AQ180" s="26"/>
      <c r="AR180" s="26"/>
      <c r="AS180" s="26"/>
      <c r="AT180" s="26"/>
      <c r="AU180" s="26"/>
    </row>
    <row r="181" spans="15:48" ht="12.95" customHeight="1">
      <c r="O181" s="26"/>
      <c r="P181" s="14"/>
      <c r="V181" s="26"/>
      <c r="X181" s="26"/>
      <c r="Y181" s="26"/>
      <c r="AA181" s="26"/>
      <c r="AB181" s="26"/>
      <c r="AC181" s="26"/>
      <c r="AD181" s="26"/>
      <c r="AE181" s="26"/>
      <c r="AG181" s="187"/>
      <c r="AN181" s="26"/>
      <c r="AO181" s="26"/>
      <c r="AP181" s="26"/>
      <c r="AQ181" s="26"/>
      <c r="AR181" s="26"/>
      <c r="AS181" s="26"/>
      <c r="AT181" s="26"/>
      <c r="AU181" s="26"/>
    </row>
    <row r="182" spans="15:48" ht="12.95" customHeight="1">
      <c r="O182" s="26"/>
      <c r="P182" s="14"/>
      <c r="V182" s="26"/>
      <c r="X182" s="26"/>
      <c r="Y182" s="26"/>
      <c r="AA182" s="26"/>
      <c r="AB182" s="26"/>
      <c r="AC182" s="26"/>
      <c r="AD182" s="26"/>
      <c r="AE182" s="26"/>
      <c r="AG182" s="187"/>
      <c r="AN182" s="26"/>
      <c r="AO182" s="26"/>
      <c r="AP182" s="26"/>
      <c r="AQ182" s="26"/>
      <c r="AR182" s="26"/>
      <c r="AS182" s="26"/>
      <c r="AT182" s="26"/>
      <c r="AU182" s="26"/>
    </row>
    <row r="183" spans="15:48" ht="12.95" customHeight="1">
      <c r="O183" s="26"/>
      <c r="P183" s="14"/>
      <c r="V183" s="26"/>
      <c r="X183" s="26"/>
      <c r="Y183" s="26"/>
      <c r="AA183" s="26"/>
      <c r="AB183" s="26"/>
      <c r="AC183" s="26"/>
      <c r="AD183" s="26"/>
      <c r="AE183" s="26"/>
      <c r="AG183" s="187"/>
      <c r="AN183" s="26"/>
      <c r="AO183" s="26"/>
      <c r="AP183" s="26"/>
      <c r="AQ183" s="26"/>
      <c r="AR183" s="26"/>
      <c r="AS183" s="26"/>
      <c r="AT183" s="26"/>
      <c r="AU183" s="26"/>
      <c r="AV183" s="26"/>
    </row>
    <row r="184" spans="15:48" ht="12.95" customHeight="1">
      <c r="O184" s="26"/>
      <c r="P184" s="14"/>
      <c r="V184" s="26"/>
      <c r="X184" s="26"/>
      <c r="Y184" s="26"/>
      <c r="AA184" s="26"/>
      <c r="AB184" s="26"/>
      <c r="AC184" s="26"/>
      <c r="AD184" s="26"/>
      <c r="AE184" s="26"/>
      <c r="AG184" s="187"/>
      <c r="AN184" s="26"/>
      <c r="AO184" s="26"/>
      <c r="AP184" s="26"/>
      <c r="AQ184" s="26"/>
      <c r="AR184" s="26"/>
      <c r="AS184" s="26"/>
      <c r="AT184" s="26"/>
      <c r="AU184" s="26"/>
    </row>
    <row r="185" spans="15:48" ht="12.95" customHeight="1">
      <c r="O185" s="26"/>
      <c r="P185" s="14"/>
      <c r="V185" s="26"/>
      <c r="X185" s="26"/>
      <c r="Y185" s="26"/>
      <c r="AA185" s="26"/>
      <c r="AB185" s="26"/>
      <c r="AC185" s="26"/>
      <c r="AD185" s="26"/>
      <c r="AE185" s="26"/>
      <c r="AG185" s="187"/>
      <c r="AN185" s="26"/>
      <c r="AO185" s="26"/>
      <c r="AP185" s="26"/>
      <c r="AQ185" s="26"/>
      <c r="AR185" s="26"/>
      <c r="AS185" s="26"/>
      <c r="AT185" s="26"/>
      <c r="AU185" s="26"/>
    </row>
    <row r="186" spans="15:48" ht="12.95" customHeight="1">
      <c r="O186" s="26"/>
      <c r="P186" s="14"/>
      <c r="V186" s="26"/>
      <c r="X186" s="26"/>
      <c r="Y186" s="26"/>
      <c r="AA186" s="26"/>
      <c r="AB186" s="26"/>
      <c r="AC186" s="26"/>
      <c r="AD186" s="26"/>
      <c r="AE186" s="26"/>
      <c r="AG186" s="187"/>
      <c r="AN186" s="26"/>
      <c r="AO186" s="26"/>
      <c r="AP186" s="26"/>
      <c r="AQ186" s="26"/>
      <c r="AR186" s="26"/>
      <c r="AS186" s="26"/>
      <c r="AT186" s="26"/>
      <c r="AU186" s="26"/>
    </row>
    <row r="187" spans="15:48" ht="12.95" customHeight="1">
      <c r="O187" s="26"/>
      <c r="P187" s="14"/>
      <c r="V187" s="26"/>
      <c r="X187" s="26"/>
      <c r="Y187" s="26"/>
      <c r="AA187" s="26"/>
      <c r="AB187" s="26"/>
      <c r="AC187" s="26"/>
      <c r="AD187" s="26"/>
      <c r="AE187" s="26"/>
      <c r="AG187" s="187"/>
      <c r="AN187" s="26"/>
      <c r="AO187" s="26"/>
      <c r="AP187" s="26"/>
      <c r="AQ187" s="26"/>
      <c r="AR187" s="26"/>
      <c r="AS187" s="26"/>
      <c r="AT187" s="26"/>
      <c r="AU187" s="26"/>
    </row>
    <row r="188" spans="15:48" ht="12.95" customHeight="1">
      <c r="O188" s="26"/>
      <c r="P188" s="14"/>
      <c r="V188" s="26"/>
      <c r="X188" s="26"/>
      <c r="Y188" s="26"/>
      <c r="AA188" s="26"/>
      <c r="AB188" s="26"/>
      <c r="AC188" s="26"/>
      <c r="AD188" s="26"/>
      <c r="AE188" s="26"/>
      <c r="AG188" s="187"/>
      <c r="AN188" s="26"/>
      <c r="AO188" s="26"/>
      <c r="AP188" s="26"/>
      <c r="AQ188" s="26"/>
      <c r="AR188" s="26"/>
      <c r="AS188" s="26"/>
      <c r="AT188" s="26"/>
      <c r="AU188" s="26"/>
    </row>
    <row r="189" spans="15:48" ht="12.95" customHeight="1">
      <c r="O189" s="26"/>
      <c r="P189" s="14"/>
      <c r="V189" s="26"/>
      <c r="X189" s="26"/>
      <c r="Y189" s="26"/>
      <c r="AA189" s="26"/>
      <c r="AB189" s="26"/>
      <c r="AC189" s="26"/>
      <c r="AD189" s="26"/>
      <c r="AE189" s="26"/>
      <c r="AG189" s="187"/>
      <c r="AN189" s="26"/>
      <c r="AO189" s="26"/>
      <c r="AP189" s="26"/>
      <c r="AQ189" s="26"/>
      <c r="AR189" s="26"/>
      <c r="AS189" s="26"/>
      <c r="AT189" s="26"/>
      <c r="AU189" s="26"/>
    </row>
    <row r="190" spans="15:48" ht="12.95" customHeight="1">
      <c r="O190" s="26"/>
      <c r="P190" s="14"/>
      <c r="V190" s="26"/>
      <c r="AA190" s="26"/>
      <c r="AB190" s="26"/>
      <c r="AC190" s="26"/>
      <c r="AD190" s="26"/>
      <c r="AE190" s="26"/>
      <c r="AG190" s="187"/>
      <c r="AN190" s="26"/>
      <c r="AO190" s="26"/>
      <c r="AP190" s="26"/>
      <c r="AQ190" s="26"/>
      <c r="AR190" s="26"/>
      <c r="AS190" s="26"/>
      <c r="AT190" s="26"/>
      <c r="AU190" s="26"/>
      <c r="AV190" s="26"/>
    </row>
    <row r="191" spans="15:48" ht="12.95" customHeight="1">
      <c r="O191" s="26"/>
      <c r="P191" s="14"/>
      <c r="V191" s="26"/>
      <c r="AA191" s="26"/>
      <c r="AB191" s="26"/>
      <c r="AC191" s="26"/>
      <c r="AD191" s="26"/>
      <c r="AE191" s="26"/>
      <c r="AG191" s="187"/>
      <c r="AN191" s="26"/>
      <c r="AO191" s="26"/>
      <c r="AP191" s="26"/>
      <c r="AQ191" s="26"/>
      <c r="AR191" s="26"/>
      <c r="AS191" s="26"/>
      <c r="AT191" s="26"/>
      <c r="AU191" s="26"/>
    </row>
    <row r="192" spans="15:48" ht="12.95" customHeight="1">
      <c r="O192" s="26"/>
      <c r="P192" s="14"/>
      <c r="V192" s="26"/>
      <c r="AA192" s="26"/>
      <c r="AB192" s="26"/>
      <c r="AC192" s="26"/>
      <c r="AD192" s="26"/>
      <c r="AE192" s="26"/>
      <c r="AG192" s="187"/>
      <c r="AN192" s="26"/>
      <c r="AO192" s="26"/>
      <c r="AP192" s="26"/>
      <c r="AQ192" s="26"/>
      <c r="AR192" s="26"/>
      <c r="AS192" s="26"/>
      <c r="AT192" s="26"/>
      <c r="AU192" s="26"/>
    </row>
    <row r="193" spans="15:48" ht="12.95" customHeight="1">
      <c r="O193" s="26"/>
      <c r="P193" s="14"/>
      <c r="V193" s="26"/>
      <c r="AA193" s="26"/>
      <c r="AB193" s="26"/>
      <c r="AC193" s="26"/>
      <c r="AD193" s="26"/>
      <c r="AE193" s="26"/>
      <c r="AG193" s="187"/>
      <c r="AN193" s="26"/>
      <c r="AO193" s="26"/>
      <c r="AP193" s="26"/>
      <c r="AQ193" s="26"/>
      <c r="AR193" s="26"/>
      <c r="AS193" s="26"/>
      <c r="AT193" s="26"/>
      <c r="AU193" s="26"/>
      <c r="AV193" s="26"/>
    </row>
    <row r="194" spans="15:48" ht="12.95" customHeight="1">
      <c r="O194" s="26"/>
      <c r="P194" s="14"/>
      <c r="V194" s="26"/>
      <c r="AA194" s="26"/>
      <c r="AB194" s="26"/>
      <c r="AC194" s="26"/>
      <c r="AD194" s="26"/>
      <c r="AE194" s="26"/>
      <c r="AG194" s="187"/>
      <c r="AN194" s="26"/>
      <c r="AO194" s="26"/>
      <c r="AP194" s="26"/>
      <c r="AQ194" s="26"/>
      <c r="AR194" s="26"/>
      <c r="AS194" s="26"/>
      <c r="AT194" s="26"/>
      <c r="AU194" s="26"/>
    </row>
    <row r="195" spans="15:48" ht="12.95" customHeight="1">
      <c r="O195" s="26"/>
      <c r="P195" s="14"/>
      <c r="V195" s="26"/>
      <c r="AA195" s="26"/>
      <c r="AB195" s="26"/>
      <c r="AC195" s="26"/>
      <c r="AD195" s="26"/>
      <c r="AE195" s="26"/>
      <c r="AG195" s="187"/>
      <c r="AN195" s="26"/>
      <c r="AO195" s="26"/>
      <c r="AP195" s="26"/>
      <c r="AQ195" s="26"/>
      <c r="AR195" s="26"/>
      <c r="AS195" s="26"/>
      <c r="AT195" s="26"/>
      <c r="AU195" s="26"/>
    </row>
    <row r="196" spans="15:48" ht="12.95" customHeight="1">
      <c r="O196" s="26"/>
      <c r="P196" s="14"/>
      <c r="V196" s="26"/>
      <c r="AA196" s="26"/>
      <c r="AB196" s="26"/>
      <c r="AC196" s="26"/>
      <c r="AD196" s="26"/>
      <c r="AE196" s="26"/>
      <c r="AG196" s="187"/>
      <c r="AN196" s="26"/>
      <c r="AO196" s="26"/>
      <c r="AP196" s="26"/>
      <c r="AQ196" s="26"/>
      <c r="AR196" s="26"/>
      <c r="AS196" s="26"/>
      <c r="AT196" s="26"/>
      <c r="AU196" s="26"/>
    </row>
    <row r="197" spans="15:48" ht="12.95" customHeight="1">
      <c r="O197" s="26"/>
      <c r="P197" s="14"/>
      <c r="V197" s="26"/>
      <c r="AA197" s="26"/>
      <c r="AB197" s="26"/>
      <c r="AC197" s="26"/>
      <c r="AD197" s="26"/>
      <c r="AE197" s="26"/>
      <c r="AG197" s="187"/>
      <c r="AN197" s="26"/>
      <c r="AO197" s="26"/>
      <c r="AP197" s="26"/>
      <c r="AQ197" s="26"/>
      <c r="AR197" s="26"/>
      <c r="AS197" s="26"/>
      <c r="AT197" s="26"/>
      <c r="AU197" s="26"/>
    </row>
    <row r="198" spans="15:48" ht="12.95" customHeight="1">
      <c r="O198" s="26"/>
      <c r="P198" s="14"/>
      <c r="V198" s="26"/>
      <c r="AA198" s="26"/>
      <c r="AB198" s="26"/>
      <c r="AC198" s="26"/>
      <c r="AD198" s="26"/>
      <c r="AE198" s="26"/>
      <c r="AG198" s="187"/>
      <c r="AN198" s="26"/>
      <c r="AO198" s="26"/>
      <c r="AP198" s="26"/>
      <c r="AQ198" s="26"/>
      <c r="AR198" s="26"/>
      <c r="AS198" s="26"/>
      <c r="AT198" s="26"/>
      <c r="AU198" s="26"/>
    </row>
    <row r="199" spans="15:48" ht="12.95" customHeight="1">
      <c r="O199" s="26"/>
      <c r="P199" s="14"/>
      <c r="V199" s="26"/>
      <c r="AA199" s="26"/>
      <c r="AB199" s="26"/>
      <c r="AC199" s="26"/>
      <c r="AD199" s="26"/>
      <c r="AE199" s="26"/>
      <c r="AG199" s="187"/>
      <c r="AN199" s="26"/>
      <c r="AO199" s="26"/>
      <c r="AP199" s="26"/>
      <c r="AQ199" s="26"/>
      <c r="AR199" s="26"/>
      <c r="AS199" s="26"/>
      <c r="AT199" s="26"/>
      <c r="AU199" s="26"/>
    </row>
    <row r="200" spans="15:48" ht="12.95" customHeight="1">
      <c r="O200" s="26"/>
      <c r="P200" s="14"/>
      <c r="V200" s="26"/>
      <c r="AA200" s="26"/>
      <c r="AB200" s="26"/>
      <c r="AC200" s="26"/>
      <c r="AD200" s="26"/>
      <c r="AE200" s="26"/>
      <c r="AG200" s="187"/>
      <c r="AN200" s="26"/>
      <c r="AO200" s="26"/>
      <c r="AP200" s="26"/>
      <c r="AQ200" s="26"/>
      <c r="AR200" s="26"/>
      <c r="AS200" s="26"/>
      <c r="AT200" s="26"/>
      <c r="AU200" s="26"/>
    </row>
    <row r="201" spans="15:48" ht="12.95" customHeight="1">
      <c r="O201" s="26"/>
      <c r="P201" s="14"/>
      <c r="V201" s="26"/>
      <c r="AA201" s="26"/>
      <c r="AB201" s="26"/>
      <c r="AC201" s="26"/>
      <c r="AD201" s="26"/>
      <c r="AE201" s="26"/>
      <c r="AG201" s="187"/>
      <c r="AN201" s="26"/>
      <c r="AO201" s="26"/>
      <c r="AP201" s="26"/>
      <c r="AQ201" s="26"/>
      <c r="AR201" s="26"/>
      <c r="AS201" s="26"/>
      <c r="AT201" s="26"/>
      <c r="AU201" s="26"/>
    </row>
    <row r="202" spans="15:48" ht="12.95" customHeight="1">
      <c r="O202" s="26"/>
      <c r="P202" s="14"/>
      <c r="V202" s="26"/>
      <c r="AA202" s="26"/>
      <c r="AB202" s="26"/>
      <c r="AC202" s="26"/>
      <c r="AD202" s="26"/>
      <c r="AE202" s="26"/>
      <c r="AG202" s="187"/>
      <c r="AN202" s="26"/>
      <c r="AO202" s="26"/>
      <c r="AP202" s="26"/>
      <c r="AQ202" s="26"/>
      <c r="AR202" s="26"/>
      <c r="AS202" s="26"/>
      <c r="AT202" s="26"/>
      <c r="AU202" s="26"/>
    </row>
    <row r="203" spans="15:48" ht="12.95" customHeight="1">
      <c r="O203" s="26"/>
      <c r="P203" s="14"/>
      <c r="V203" s="26"/>
      <c r="AA203" s="26"/>
      <c r="AB203" s="26"/>
      <c r="AC203" s="26"/>
      <c r="AD203" s="26"/>
      <c r="AE203" s="26"/>
      <c r="AG203" s="187"/>
      <c r="AN203" s="26"/>
      <c r="AO203" s="26"/>
      <c r="AP203" s="26"/>
      <c r="AQ203" s="26"/>
      <c r="AR203" s="26"/>
      <c r="AS203" s="26"/>
      <c r="AT203" s="26"/>
      <c r="AU203" s="26"/>
    </row>
    <row r="204" spans="15:48" ht="12.95" customHeight="1">
      <c r="O204" s="26"/>
      <c r="P204" s="14"/>
      <c r="V204" s="26"/>
      <c r="AA204" s="26"/>
      <c r="AB204" s="26"/>
      <c r="AC204" s="26"/>
      <c r="AD204" s="26"/>
      <c r="AE204" s="26"/>
      <c r="AG204" s="187"/>
      <c r="AN204" s="26"/>
      <c r="AO204" s="26"/>
      <c r="AP204" s="26"/>
      <c r="AQ204" s="26"/>
      <c r="AR204" s="26"/>
      <c r="AS204" s="26"/>
      <c r="AT204" s="26"/>
      <c r="AU204" s="26"/>
    </row>
    <row r="205" spans="15:48" ht="12.95" customHeight="1">
      <c r="O205" s="26"/>
      <c r="P205" s="14"/>
      <c r="V205" s="26"/>
      <c r="AA205" s="26"/>
      <c r="AB205" s="26"/>
      <c r="AC205" s="26"/>
      <c r="AD205" s="26"/>
      <c r="AE205" s="26"/>
      <c r="AG205" s="187"/>
      <c r="AN205" s="26"/>
      <c r="AO205" s="26"/>
      <c r="AP205" s="26"/>
      <c r="AQ205" s="26"/>
      <c r="AR205" s="26"/>
      <c r="AS205" s="26"/>
      <c r="AT205" s="26"/>
      <c r="AU205" s="26"/>
    </row>
    <row r="206" spans="15:48" ht="12.95" customHeight="1">
      <c r="O206" s="26"/>
      <c r="P206" s="14"/>
      <c r="V206" s="26"/>
      <c r="AA206" s="26"/>
      <c r="AB206" s="26"/>
      <c r="AC206" s="26"/>
      <c r="AD206" s="26"/>
      <c r="AE206" s="26"/>
      <c r="AG206" s="187"/>
      <c r="AN206" s="26"/>
      <c r="AO206" s="26"/>
      <c r="AP206" s="26"/>
      <c r="AQ206" s="26"/>
      <c r="AR206" s="26"/>
      <c r="AS206" s="26"/>
      <c r="AT206" s="26"/>
      <c r="AU206" s="26"/>
    </row>
    <row r="207" spans="15:48" ht="12.95" customHeight="1">
      <c r="O207" s="26"/>
      <c r="P207" s="14"/>
      <c r="V207" s="26"/>
      <c r="AA207" s="26"/>
      <c r="AB207" s="26"/>
      <c r="AC207" s="26"/>
      <c r="AD207" s="26"/>
      <c r="AE207" s="26"/>
      <c r="AG207" s="187"/>
      <c r="AN207" s="26"/>
      <c r="AO207" s="26"/>
      <c r="AP207" s="26"/>
      <c r="AQ207" s="26"/>
      <c r="AR207" s="26"/>
      <c r="AS207" s="26"/>
      <c r="AT207" s="26"/>
      <c r="AU207" s="26"/>
      <c r="AV207" s="26"/>
    </row>
    <row r="208" spans="15:48" ht="12.95" customHeight="1">
      <c r="O208" s="26"/>
      <c r="P208" s="14"/>
      <c r="V208" s="26"/>
      <c r="AA208" s="26"/>
      <c r="AB208" s="26"/>
      <c r="AC208" s="26"/>
      <c r="AD208" s="26"/>
      <c r="AE208" s="26"/>
      <c r="AG208" s="187"/>
      <c r="AN208" s="26"/>
      <c r="AO208" s="26"/>
      <c r="AP208" s="26"/>
      <c r="AQ208" s="26"/>
      <c r="AR208" s="26"/>
      <c r="AS208" s="26"/>
      <c r="AT208" s="26"/>
      <c r="AU208" s="26"/>
      <c r="AV208" s="26"/>
    </row>
    <row r="209" spans="15:48" ht="12.95" customHeight="1">
      <c r="O209" s="26"/>
      <c r="P209" s="14"/>
      <c r="V209" s="26"/>
      <c r="AA209" s="26"/>
      <c r="AB209" s="26"/>
      <c r="AC209" s="26"/>
      <c r="AD209" s="26"/>
      <c r="AE209" s="26"/>
      <c r="AG209" s="187"/>
      <c r="AN209" s="26"/>
      <c r="AO209" s="26"/>
      <c r="AP209" s="26"/>
      <c r="AQ209" s="26"/>
      <c r="AR209" s="26"/>
      <c r="AS209" s="26"/>
      <c r="AT209" s="26"/>
      <c r="AU209" s="26"/>
      <c r="AV209" s="26"/>
    </row>
    <row r="210" spans="15:48" ht="12.95" customHeight="1">
      <c r="O210" s="26"/>
      <c r="P210" s="14"/>
      <c r="V210" s="26"/>
      <c r="AA210" s="26"/>
      <c r="AB210" s="26"/>
      <c r="AC210" s="26"/>
      <c r="AD210" s="26"/>
      <c r="AE210" s="26"/>
      <c r="AG210" s="187"/>
      <c r="AN210" s="26"/>
      <c r="AO210" s="26"/>
      <c r="AP210" s="26"/>
      <c r="AQ210" s="26"/>
      <c r="AR210" s="26"/>
      <c r="AS210" s="26"/>
      <c r="AT210" s="26"/>
      <c r="AU210" s="26"/>
    </row>
    <row r="211" spans="15:48" ht="12.95" customHeight="1">
      <c r="O211" s="26"/>
      <c r="P211" s="14"/>
      <c r="V211" s="26"/>
      <c r="AA211" s="26"/>
      <c r="AB211" s="26"/>
      <c r="AC211" s="26"/>
      <c r="AD211" s="26"/>
      <c r="AE211" s="26"/>
      <c r="AG211" s="187"/>
      <c r="AN211" s="26"/>
      <c r="AO211" s="26"/>
      <c r="AP211" s="26"/>
      <c r="AQ211" s="26"/>
      <c r="AR211" s="26"/>
      <c r="AS211" s="26"/>
      <c r="AT211" s="26"/>
      <c r="AU211" s="26"/>
    </row>
    <row r="212" spans="15:48" ht="12.95" customHeight="1">
      <c r="O212" s="26"/>
      <c r="P212" s="14"/>
      <c r="V212" s="26"/>
      <c r="AA212" s="26"/>
      <c r="AB212" s="26"/>
      <c r="AC212" s="26"/>
      <c r="AD212" s="26"/>
      <c r="AE212" s="26"/>
      <c r="AG212" s="187"/>
      <c r="AN212" s="26"/>
      <c r="AO212" s="26"/>
      <c r="AP212" s="26"/>
      <c r="AQ212" s="26"/>
      <c r="AR212" s="26"/>
      <c r="AS212" s="26"/>
      <c r="AT212" s="26"/>
      <c r="AU212" s="26"/>
    </row>
    <row r="213" spans="15:48" ht="12.95" customHeight="1">
      <c r="O213" s="26"/>
      <c r="P213" s="14"/>
      <c r="V213" s="26"/>
      <c r="AA213" s="26"/>
      <c r="AB213" s="26"/>
      <c r="AC213" s="26"/>
      <c r="AD213" s="26"/>
      <c r="AE213" s="26"/>
      <c r="AG213" s="187"/>
      <c r="AN213" s="26"/>
      <c r="AO213" s="26"/>
      <c r="AP213" s="26"/>
      <c r="AQ213" s="26"/>
      <c r="AR213" s="26"/>
      <c r="AS213" s="26"/>
      <c r="AT213" s="26"/>
      <c r="AU213" s="26"/>
    </row>
    <row r="214" spans="15:48" ht="12.95" customHeight="1">
      <c r="O214" s="26"/>
      <c r="P214" s="14"/>
      <c r="V214" s="26"/>
      <c r="AA214" s="26"/>
      <c r="AB214" s="26"/>
      <c r="AC214" s="26"/>
      <c r="AD214" s="26"/>
      <c r="AE214" s="26"/>
      <c r="AG214" s="187"/>
      <c r="AN214" s="26"/>
      <c r="AO214" s="26"/>
      <c r="AP214" s="26"/>
      <c r="AQ214" s="26"/>
      <c r="AR214" s="26"/>
      <c r="AS214" s="26"/>
      <c r="AT214" s="26"/>
      <c r="AU214" s="26"/>
    </row>
    <row r="215" spans="15:48" ht="12.95" customHeight="1">
      <c r="O215" s="26"/>
      <c r="P215" s="14"/>
      <c r="V215" s="26"/>
      <c r="AA215" s="26"/>
      <c r="AB215" s="26"/>
      <c r="AC215" s="26"/>
      <c r="AD215" s="26"/>
      <c r="AE215" s="26"/>
      <c r="AG215" s="187"/>
      <c r="AN215" s="26"/>
      <c r="AO215" s="26"/>
      <c r="AP215" s="26"/>
      <c r="AQ215" s="26"/>
      <c r="AR215" s="26"/>
      <c r="AS215" s="26"/>
      <c r="AT215" s="26"/>
      <c r="AU215" s="26"/>
    </row>
    <row r="216" spans="15:48" ht="12.95" customHeight="1">
      <c r="O216" s="26"/>
      <c r="P216" s="14"/>
      <c r="V216" s="26"/>
      <c r="AA216" s="26"/>
      <c r="AB216" s="26"/>
      <c r="AC216" s="26"/>
      <c r="AD216" s="26"/>
      <c r="AE216" s="26"/>
      <c r="AG216" s="187"/>
      <c r="AN216" s="26"/>
      <c r="AO216" s="26"/>
      <c r="AP216" s="26"/>
      <c r="AQ216" s="26"/>
      <c r="AR216" s="26"/>
      <c r="AS216" s="26"/>
      <c r="AT216" s="26"/>
      <c r="AU216" s="26"/>
    </row>
    <row r="217" spans="15:48" ht="12.95" customHeight="1">
      <c r="O217" s="26"/>
      <c r="P217" s="14"/>
      <c r="V217" s="26"/>
      <c r="AA217" s="26"/>
      <c r="AB217" s="26"/>
      <c r="AC217" s="26"/>
      <c r="AD217" s="26"/>
      <c r="AE217" s="26"/>
      <c r="AG217" s="187"/>
      <c r="AN217" s="26"/>
      <c r="AO217" s="26"/>
      <c r="AP217" s="26"/>
      <c r="AQ217" s="26"/>
      <c r="AR217" s="26"/>
      <c r="AS217" s="26"/>
      <c r="AT217" s="26"/>
      <c r="AU217" s="26"/>
    </row>
    <row r="218" spans="15:48" ht="12.95" customHeight="1">
      <c r="O218" s="26"/>
      <c r="P218" s="14"/>
      <c r="V218" s="26"/>
      <c r="AA218" s="26"/>
      <c r="AB218" s="26"/>
      <c r="AC218" s="26"/>
      <c r="AD218" s="26"/>
      <c r="AE218" s="26"/>
      <c r="AG218" s="187"/>
      <c r="AN218" s="26"/>
      <c r="AO218" s="26"/>
      <c r="AP218" s="26"/>
      <c r="AQ218" s="26"/>
      <c r="AR218" s="26"/>
      <c r="AS218" s="26"/>
      <c r="AT218" s="26"/>
      <c r="AU218" s="26"/>
    </row>
    <row r="219" spans="15:48" ht="12.95" customHeight="1">
      <c r="O219" s="26"/>
      <c r="P219" s="14"/>
      <c r="V219" s="26"/>
      <c r="AA219" s="26"/>
      <c r="AB219" s="26"/>
      <c r="AC219" s="26"/>
      <c r="AD219" s="26"/>
      <c r="AE219" s="26"/>
      <c r="AG219" s="187"/>
      <c r="AN219" s="26"/>
      <c r="AO219" s="26"/>
      <c r="AP219" s="26"/>
      <c r="AQ219" s="26"/>
      <c r="AR219" s="26"/>
      <c r="AS219" s="26"/>
      <c r="AT219" s="26"/>
      <c r="AU219" s="26"/>
    </row>
    <row r="220" spans="15:48" ht="12.95" customHeight="1">
      <c r="O220" s="26"/>
      <c r="P220" s="14"/>
      <c r="V220" s="26"/>
      <c r="AA220" s="26"/>
      <c r="AB220" s="26"/>
      <c r="AC220" s="26"/>
      <c r="AD220" s="26"/>
      <c r="AE220" s="26"/>
      <c r="AG220" s="187"/>
      <c r="AN220" s="26"/>
      <c r="AO220" s="26"/>
      <c r="AP220" s="26"/>
      <c r="AQ220" s="26"/>
      <c r="AR220" s="26"/>
      <c r="AS220" s="26"/>
      <c r="AT220" s="26"/>
      <c r="AU220" s="26"/>
    </row>
    <row r="221" spans="15:48" ht="12.95" customHeight="1">
      <c r="O221" s="26"/>
      <c r="P221" s="14"/>
      <c r="V221" s="26"/>
      <c r="AA221" s="26"/>
      <c r="AB221" s="26"/>
      <c r="AC221" s="26"/>
      <c r="AD221" s="26"/>
      <c r="AE221" s="26"/>
      <c r="AG221" s="187"/>
      <c r="AN221" s="26"/>
      <c r="AO221" s="26"/>
      <c r="AP221" s="26"/>
      <c r="AQ221" s="26"/>
      <c r="AR221" s="26"/>
      <c r="AS221" s="26"/>
      <c r="AT221" s="26"/>
      <c r="AU221" s="26"/>
    </row>
    <row r="222" spans="15:48" ht="12.95" customHeight="1">
      <c r="O222" s="26"/>
      <c r="P222" s="14"/>
      <c r="V222" s="26"/>
      <c r="AA222" s="26"/>
      <c r="AB222" s="26"/>
      <c r="AC222" s="26"/>
      <c r="AD222" s="26"/>
      <c r="AE222" s="26"/>
      <c r="AG222" s="187"/>
      <c r="AN222" s="26"/>
      <c r="AO222" s="26"/>
      <c r="AP222" s="26"/>
      <c r="AQ222" s="26"/>
      <c r="AR222" s="26"/>
      <c r="AS222" s="26"/>
      <c r="AT222" s="26"/>
      <c r="AU222" s="26"/>
    </row>
    <row r="223" spans="15:48" ht="12.95" customHeight="1">
      <c r="O223" s="26"/>
      <c r="P223" s="14"/>
      <c r="V223" s="26"/>
      <c r="AA223" s="26"/>
      <c r="AB223" s="26"/>
      <c r="AC223" s="26"/>
      <c r="AD223" s="26"/>
      <c r="AE223" s="26"/>
      <c r="AG223" s="187"/>
      <c r="AN223" s="26"/>
      <c r="AO223" s="26"/>
      <c r="AP223" s="26"/>
      <c r="AQ223" s="26"/>
      <c r="AR223" s="26"/>
      <c r="AS223" s="26"/>
      <c r="AT223" s="26"/>
      <c r="AU223" s="26"/>
    </row>
    <row r="224" spans="15:48" ht="12.95" customHeight="1">
      <c r="O224" s="26"/>
      <c r="P224" s="14"/>
      <c r="V224" s="26"/>
      <c r="AA224" s="26"/>
      <c r="AB224" s="26"/>
      <c r="AC224" s="26"/>
      <c r="AD224" s="26"/>
      <c r="AE224" s="26"/>
      <c r="AG224" s="187"/>
      <c r="AN224" s="26"/>
      <c r="AO224" s="26"/>
      <c r="AP224" s="26"/>
      <c r="AQ224" s="26"/>
      <c r="AR224" s="26"/>
      <c r="AS224" s="26"/>
      <c r="AT224" s="26"/>
      <c r="AU224" s="26"/>
    </row>
    <row r="225" spans="15:48" ht="12.95" customHeight="1">
      <c r="O225" s="26"/>
      <c r="P225" s="14"/>
      <c r="V225" s="26"/>
      <c r="AA225" s="26"/>
      <c r="AB225" s="26"/>
      <c r="AC225" s="26"/>
      <c r="AD225" s="26"/>
      <c r="AE225" s="26"/>
      <c r="AG225" s="187"/>
      <c r="AN225" s="26"/>
      <c r="AO225" s="26"/>
      <c r="AP225" s="26"/>
      <c r="AQ225" s="26"/>
      <c r="AR225" s="26"/>
      <c r="AS225" s="26"/>
      <c r="AT225" s="26"/>
      <c r="AU225" s="26"/>
    </row>
    <row r="226" spans="15:48" ht="12.95" customHeight="1">
      <c r="O226" s="26"/>
      <c r="P226" s="14"/>
      <c r="V226" s="26"/>
      <c r="AA226" s="26"/>
      <c r="AB226" s="26"/>
      <c r="AC226" s="26"/>
      <c r="AD226" s="26"/>
      <c r="AE226" s="26"/>
      <c r="AG226" s="187"/>
      <c r="AN226" s="26"/>
      <c r="AO226" s="26"/>
      <c r="AP226" s="26"/>
      <c r="AQ226" s="26"/>
      <c r="AR226" s="26"/>
      <c r="AS226" s="26"/>
      <c r="AT226" s="26"/>
      <c r="AU226" s="26"/>
    </row>
    <row r="227" spans="15:48" ht="12.95" customHeight="1">
      <c r="O227" s="26"/>
      <c r="P227" s="14"/>
      <c r="V227" s="26"/>
      <c r="AA227" s="26"/>
      <c r="AB227" s="26"/>
      <c r="AC227" s="26"/>
      <c r="AD227" s="26"/>
      <c r="AE227" s="26"/>
      <c r="AG227" s="187"/>
      <c r="AN227" s="26"/>
      <c r="AO227" s="26"/>
      <c r="AP227" s="26"/>
      <c r="AQ227" s="26"/>
      <c r="AR227" s="26"/>
      <c r="AS227" s="26"/>
      <c r="AT227" s="26"/>
      <c r="AU227" s="26"/>
    </row>
    <row r="228" spans="15:48" ht="12.95" customHeight="1">
      <c r="O228" s="26"/>
      <c r="P228" s="14"/>
      <c r="V228" s="26"/>
      <c r="AA228" s="26"/>
      <c r="AB228" s="26"/>
      <c r="AC228" s="26"/>
      <c r="AD228" s="26"/>
      <c r="AE228" s="26"/>
      <c r="AG228" s="187"/>
      <c r="AN228" s="26"/>
      <c r="AO228" s="26"/>
      <c r="AP228" s="26"/>
      <c r="AQ228" s="26"/>
      <c r="AR228" s="26"/>
      <c r="AS228" s="26"/>
      <c r="AT228" s="26"/>
      <c r="AU228" s="26"/>
    </row>
    <row r="229" spans="15:48" ht="12.95" customHeight="1">
      <c r="O229" s="26"/>
      <c r="P229" s="14"/>
      <c r="V229" s="26"/>
      <c r="AA229" s="26"/>
      <c r="AB229" s="26"/>
      <c r="AC229" s="26"/>
      <c r="AD229" s="26"/>
      <c r="AE229" s="26"/>
      <c r="AG229" s="187"/>
      <c r="AN229" s="26"/>
      <c r="AO229" s="26"/>
      <c r="AP229" s="26"/>
      <c r="AQ229" s="26"/>
      <c r="AR229" s="26"/>
      <c r="AS229" s="26"/>
      <c r="AT229" s="26"/>
      <c r="AU229" s="26"/>
    </row>
    <row r="230" spans="15:48" ht="12.95" customHeight="1">
      <c r="O230" s="26"/>
      <c r="P230" s="14"/>
      <c r="V230" s="26"/>
      <c r="AA230" s="26"/>
      <c r="AB230" s="26"/>
      <c r="AC230" s="26"/>
      <c r="AD230" s="26"/>
      <c r="AE230" s="26"/>
      <c r="AG230" s="187"/>
      <c r="AN230" s="26"/>
      <c r="AO230" s="26"/>
      <c r="AP230" s="26"/>
      <c r="AQ230" s="26"/>
      <c r="AR230" s="26"/>
      <c r="AS230" s="26"/>
      <c r="AT230" s="26"/>
      <c r="AU230" s="26"/>
    </row>
    <row r="231" spans="15:48" ht="12.95" customHeight="1">
      <c r="O231" s="26"/>
      <c r="P231" s="14"/>
      <c r="V231" s="26"/>
      <c r="AA231" s="26"/>
      <c r="AB231" s="26"/>
      <c r="AC231" s="26"/>
      <c r="AD231" s="26"/>
      <c r="AE231" s="26"/>
      <c r="AG231" s="187"/>
      <c r="AN231" s="26"/>
      <c r="AO231" s="26"/>
      <c r="AP231" s="26"/>
      <c r="AQ231" s="26"/>
      <c r="AR231" s="26"/>
      <c r="AS231" s="26"/>
      <c r="AT231" s="26"/>
      <c r="AU231" s="26"/>
      <c r="AV231" s="26"/>
    </row>
    <row r="232" spans="15:48" ht="12.95" customHeight="1">
      <c r="O232" s="26"/>
      <c r="P232" s="14"/>
      <c r="V232" s="26"/>
      <c r="AA232" s="26"/>
      <c r="AB232" s="26"/>
      <c r="AC232" s="26"/>
      <c r="AD232" s="26"/>
      <c r="AE232" s="26"/>
      <c r="AG232" s="187"/>
      <c r="AN232" s="26"/>
      <c r="AO232" s="26"/>
      <c r="AP232" s="26"/>
      <c r="AQ232" s="26"/>
      <c r="AR232" s="26"/>
      <c r="AS232" s="26"/>
      <c r="AT232" s="26"/>
      <c r="AU232" s="26"/>
    </row>
    <row r="233" spans="15:48" ht="12.95" customHeight="1">
      <c r="O233" s="26"/>
      <c r="P233" s="14"/>
      <c r="V233" s="26"/>
      <c r="AA233" s="26"/>
      <c r="AB233" s="26"/>
      <c r="AC233" s="26"/>
      <c r="AD233" s="26"/>
      <c r="AE233" s="26"/>
      <c r="AG233" s="187"/>
      <c r="AN233" s="26"/>
      <c r="AO233" s="26"/>
      <c r="AP233" s="26"/>
      <c r="AQ233" s="26"/>
      <c r="AR233" s="26"/>
      <c r="AS233" s="26"/>
      <c r="AT233" s="26"/>
      <c r="AU233" s="26"/>
    </row>
    <row r="234" spans="15:48" ht="12.95" customHeight="1">
      <c r="O234" s="26"/>
      <c r="P234" s="14"/>
      <c r="V234" s="26"/>
      <c r="AA234" s="26"/>
      <c r="AB234" s="26"/>
      <c r="AC234" s="26"/>
      <c r="AD234" s="26"/>
      <c r="AE234" s="26"/>
      <c r="AG234" s="187"/>
      <c r="AN234" s="26"/>
      <c r="AO234" s="26"/>
      <c r="AP234" s="26"/>
      <c r="AQ234" s="26"/>
      <c r="AR234" s="26"/>
      <c r="AS234" s="26"/>
      <c r="AT234" s="26"/>
      <c r="AU234" s="26"/>
    </row>
    <row r="235" spans="15:48" ht="12.95" customHeight="1">
      <c r="O235" s="26"/>
      <c r="P235" s="14"/>
      <c r="V235" s="26"/>
      <c r="AA235" s="26"/>
      <c r="AB235" s="26"/>
      <c r="AC235" s="26"/>
      <c r="AD235" s="26"/>
      <c r="AE235" s="26"/>
      <c r="AG235" s="187"/>
      <c r="AN235" s="26"/>
      <c r="AO235" s="26"/>
      <c r="AP235" s="26"/>
      <c r="AQ235" s="26"/>
      <c r="AR235" s="26"/>
      <c r="AS235" s="26"/>
      <c r="AT235" s="26"/>
      <c r="AU235" s="26"/>
    </row>
    <row r="236" spans="15:48" ht="12.95" customHeight="1">
      <c r="O236" s="26"/>
      <c r="P236" s="14"/>
      <c r="V236" s="26"/>
      <c r="AA236" s="26"/>
      <c r="AB236" s="26"/>
      <c r="AC236" s="26"/>
      <c r="AD236" s="26"/>
      <c r="AE236" s="26"/>
      <c r="AG236" s="187"/>
      <c r="AN236" s="26"/>
      <c r="AO236" s="26"/>
      <c r="AP236" s="26"/>
      <c r="AQ236" s="26"/>
      <c r="AR236" s="26"/>
      <c r="AS236" s="26"/>
      <c r="AT236" s="26"/>
      <c r="AU236" s="26"/>
    </row>
    <row r="237" spans="15:48" ht="12.95" customHeight="1">
      <c r="O237" s="26"/>
      <c r="P237" s="14"/>
      <c r="V237" s="26"/>
      <c r="AA237" s="26"/>
      <c r="AB237" s="26"/>
      <c r="AC237" s="26"/>
      <c r="AD237" s="26"/>
      <c r="AE237" s="26"/>
      <c r="AG237" s="187"/>
      <c r="AN237" s="26"/>
      <c r="AO237" s="26"/>
      <c r="AP237" s="26"/>
      <c r="AQ237" s="26"/>
      <c r="AR237" s="26"/>
      <c r="AS237" s="26"/>
      <c r="AT237" s="26"/>
      <c r="AU237" s="26"/>
    </row>
    <row r="238" spans="15:48" ht="12.95" customHeight="1">
      <c r="O238" s="26"/>
      <c r="P238" s="14"/>
      <c r="V238" s="26"/>
      <c r="AA238" s="26"/>
      <c r="AB238" s="26"/>
      <c r="AC238" s="26"/>
      <c r="AD238" s="26"/>
      <c r="AE238" s="26"/>
      <c r="AG238" s="187"/>
      <c r="AN238" s="26"/>
      <c r="AO238" s="26"/>
      <c r="AP238" s="26"/>
      <c r="AQ238" s="26"/>
      <c r="AR238" s="26"/>
      <c r="AS238" s="26"/>
      <c r="AT238" s="26"/>
      <c r="AU238" s="26"/>
    </row>
    <row r="239" spans="15:48" ht="12.95" customHeight="1">
      <c r="O239" s="26"/>
      <c r="P239" s="14"/>
      <c r="V239" s="26"/>
      <c r="AA239" s="26"/>
      <c r="AB239" s="26"/>
      <c r="AC239" s="26"/>
      <c r="AD239" s="26"/>
      <c r="AE239" s="26"/>
      <c r="AG239" s="187"/>
      <c r="AN239" s="26"/>
      <c r="AO239" s="26"/>
      <c r="AP239" s="26"/>
      <c r="AQ239" s="26"/>
      <c r="AR239" s="26"/>
      <c r="AS239" s="26"/>
      <c r="AT239" s="26"/>
      <c r="AU239" s="26"/>
    </row>
    <row r="240" spans="15:48" ht="12.95" customHeight="1">
      <c r="O240" s="26"/>
      <c r="P240" s="14"/>
      <c r="V240" s="26"/>
      <c r="AA240" s="26"/>
      <c r="AB240" s="26"/>
      <c r="AC240" s="26"/>
      <c r="AD240" s="26"/>
      <c r="AE240" s="26"/>
      <c r="AG240" s="187"/>
      <c r="AN240" s="26"/>
      <c r="AO240" s="26"/>
      <c r="AP240" s="26"/>
      <c r="AQ240" s="26"/>
      <c r="AR240" s="26"/>
      <c r="AS240" s="26"/>
      <c r="AT240" s="26"/>
      <c r="AU240" s="26"/>
    </row>
    <row r="241" spans="15:48" ht="12.95" customHeight="1">
      <c r="O241" s="26"/>
      <c r="P241" s="14"/>
      <c r="V241" s="26"/>
      <c r="AA241" s="26"/>
      <c r="AB241" s="26"/>
      <c r="AC241" s="26"/>
      <c r="AD241" s="26"/>
      <c r="AE241" s="26"/>
      <c r="AG241" s="187"/>
      <c r="AN241" s="26"/>
      <c r="AO241" s="26"/>
      <c r="AP241" s="26"/>
      <c r="AQ241" s="26"/>
      <c r="AR241" s="26"/>
      <c r="AS241" s="26"/>
      <c r="AT241" s="26"/>
      <c r="AU241" s="26"/>
    </row>
    <row r="242" spans="15:48" ht="12.95" customHeight="1">
      <c r="O242" s="26"/>
      <c r="P242" s="14"/>
      <c r="V242" s="26"/>
      <c r="AA242" s="26"/>
      <c r="AB242" s="26"/>
      <c r="AC242" s="26"/>
      <c r="AD242" s="26"/>
      <c r="AE242" s="26"/>
      <c r="AG242" s="187"/>
      <c r="AN242" s="26"/>
      <c r="AO242" s="26"/>
      <c r="AP242" s="26"/>
      <c r="AQ242" s="26"/>
      <c r="AR242" s="26"/>
      <c r="AS242" s="26"/>
      <c r="AT242" s="26"/>
      <c r="AU242" s="26"/>
    </row>
    <row r="243" spans="15:48" ht="12.95" customHeight="1">
      <c r="O243" s="26"/>
      <c r="P243" s="14"/>
      <c r="V243" s="26"/>
      <c r="AA243" s="26"/>
      <c r="AB243" s="26"/>
      <c r="AC243" s="26"/>
      <c r="AD243" s="26"/>
      <c r="AE243" s="26"/>
      <c r="AG243" s="187"/>
      <c r="AN243" s="26"/>
      <c r="AO243" s="26"/>
      <c r="AP243" s="26"/>
      <c r="AQ243" s="26"/>
      <c r="AR243" s="26"/>
      <c r="AS243" s="26"/>
      <c r="AT243" s="26"/>
      <c r="AU243" s="26"/>
    </row>
    <row r="244" spans="15:48" ht="12.95" customHeight="1">
      <c r="O244" s="26"/>
      <c r="P244" s="14"/>
      <c r="V244" s="26"/>
      <c r="AA244" s="26"/>
      <c r="AB244" s="26"/>
      <c r="AC244" s="26"/>
      <c r="AD244" s="26"/>
      <c r="AE244" s="26"/>
      <c r="AG244" s="187"/>
      <c r="AN244" s="26"/>
      <c r="AO244" s="26"/>
      <c r="AP244" s="26"/>
      <c r="AQ244" s="26"/>
      <c r="AR244" s="26"/>
      <c r="AS244" s="26"/>
      <c r="AT244" s="26"/>
      <c r="AU244" s="26"/>
    </row>
    <row r="245" spans="15:48" ht="12.95" customHeight="1">
      <c r="O245" s="26"/>
      <c r="P245" s="14"/>
      <c r="V245" s="26"/>
      <c r="AA245" s="26"/>
      <c r="AB245" s="26"/>
      <c r="AC245" s="26"/>
      <c r="AD245" s="26"/>
      <c r="AE245" s="26"/>
      <c r="AG245" s="187"/>
      <c r="AN245" s="26"/>
      <c r="AO245" s="26"/>
      <c r="AP245" s="26"/>
      <c r="AQ245" s="26"/>
      <c r="AR245" s="26"/>
      <c r="AS245" s="26"/>
      <c r="AT245" s="26"/>
      <c r="AU245" s="26"/>
    </row>
    <row r="246" spans="15:48" ht="12.95" customHeight="1">
      <c r="O246" s="26"/>
      <c r="P246" s="14"/>
      <c r="V246" s="26"/>
      <c r="AA246" s="26"/>
      <c r="AB246" s="26"/>
      <c r="AC246" s="26"/>
      <c r="AD246" s="26"/>
      <c r="AE246" s="26"/>
      <c r="AG246" s="187"/>
      <c r="AN246" s="26"/>
      <c r="AO246" s="26"/>
      <c r="AP246" s="26"/>
      <c r="AQ246" s="26"/>
      <c r="AR246" s="26"/>
      <c r="AS246" s="26"/>
      <c r="AT246" s="26"/>
      <c r="AU246" s="26"/>
    </row>
    <row r="247" spans="15:48" ht="12.95" customHeight="1">
      <c r="O247" s="26"/>
      <c r="P247" s="14"/>
      <c r="V247" s="26"/>
      <c r="AA247" s="26"/>
      <c r="AB247" s="26"/>
      <c r="AC247" s="26"/>
      <c r="AD247" s="26"/>
      <c r="AE247" s="26"/>
      <c r="AG247" s="187"/>
      <c r="AN247" s="26"/>
      <c r="AO247" s="26"/>
      <c r="AP247" s="26"/>
      <c r="AQ247" s="26"/>
      <c r="AR247" s="26"/>
      <c r="AS247" s="26"/>
      <c r="AT247" s="26"/>
      <c r="AU247" s="26"/>
    </row>
    <row r="248" spans="15:48" ht="12.95" customHeight="1">
      <c r="O248" s="26"/>
      <c r="P248" s="14"/>
      <c r="V248" s="26"/>
      <c r="AA248" s="26"/>
      <c r="AB248" s="26"/>
      <c r="AC248" s="26"/>
      <c r="AD248" s="26"/>
      <c r="AE248" s="26"/>
      <c r="AG248" s="187"/>
      <c r="AN248" s="26"/>
      <c r="AO248" s="26"/>
      <c r="AP248" s="26"/>
      <c r="AQ248" s="26"/>
      <c r="AR248" s="26"/>
      <c r="AS248" s="26"/>
      <c r="AT248" s="26"/>
      <c r="AU248" s="26"/>
    </row>
    <row r="249" spans="15:48" ht="12.95" customHeight="1">
      <c r="O249" s="26"/>
      <c r="P249" s="14"/>
      <c r="V249" s="26"/>
      <c r="AA249" s="26"/>
      <c r="AB249" s="26"/>
      <c r="AC249" s="26"/>
      <c r="AD249" s="26"/>
      <c r="AE249" s="26"/>
      <c r="AG249" s="187"/>
      <c r="AN249" s="26"/>
      <c r="AO249" s="26"/>
      <c r="AP249" s="26"/>
      <c r="AQ249" s="26"/>
      <c r="AR249" s="26"/>
      <c r="AS249" s="26"/>
      <c r="AT249" s="26"/>
      <c r="AU249" s="26"/>
    </row>
    <row r="250" spans="15:48" ht="12.95" customHeight="1">
      <c r="O250" s="26"/>
      <c r="P250" s="14"/>
      <c r="V250" s="26"/>
      <c r="AA250" s="26"/>
      <c r="AB250" s="26"/>
      <c r="AC250" s="26"/>
      <c r="AD250" s="26"/>
      <c r="AE250" s="26"/>
      <c r="AG250" s="187"/>
      <c r="AN250" s="26"/>
      <c r="AO250" s="26"/>
      <c r="AP250" s="26"/>
      <c r="AQ250" s="26"/>
      <c r="AR250" s="26"/>
      <c r="AS250" s="26"/>
      <c r="AT250" s="26"/>
      <c r="AU250" s="26"/>
    </row>
    <row r="251" spans="15:48" ht="12.95" customHeight="1">
      <c r="O251" s="26"/>
      <c r="P251" s="14"/>
      <c r="V251" s="26"/>
      <c r="AA251" s="26"/>
      <c r="AB251" s="26"/>
      <c r="AC251" s="26"/>
      <c r="AD251" s="26"/>
      <c r="AE251" s="26"/>
      <c r="AG251" s="187"/>
      <c r="AN251" s="26"/>
      <c r="AO251" s="26"/>
      <c r="AP251" s="26"/>
      <c r="AQ251" s="26"/>
      <c r="AR251" s="26"/>
      <c r="AS251" s="26"/>
      <c r="AT251" s="26"/>
      <c r="AU251" s="26"/>
    </row>
    <row r="252" spans="15:48" ht="12.95" customHeight="1">
      <c r="O252" s="26"/>
      <c r="P252" s="14"/>
      <c r="V252" s="26"/>
      <c r="AA252" s="26"/>
      <c r="AB252" s="26"/>
      <c r="AC252" s="26"/>
      <c r="AD252" s="26"/>
      <c r="AE252" s="26"/>
      <c r="AG252" s="187"/>
      <c r="AN252" s="26"/>
      <c r="AO252" s="26"/>
      <c r="AP252" s="26"/>
      <c r="AQ252" s="26"/>
      <c r="AR252" s="26"/>
      <c r="AS252" s="26"/>
      <c r="AT252" s="26"/>
      <c r="AU252" s="26"/>
      <c r="AV252" s="26"/>
    </row>
    <row r="253" spans="15:48" ht="12.95" customHeight="1">
      <c r="O253" s="26"/>
      <c r="P253" s="14"/>
      <c r="V253" s="26"/>
      <c r="AA253" s="26"/>
      <c r="AB253" s="26"/>
      <c r="AC253" s="26"/>
      <c r="AD253" s="26"/>
      <c r="AE253" s="26"/>
      <c r="AG253" s="187"/>
      <c r="AN253" s="26"/>
      <c r="AO253" s="26"/>
      <c r="AP253" s="26"/>
      <c r="AQ253" s="26"/>
      <c r="AR253" s="26"/>
      <c r="AS253" s="26"/>
      <c r="AT253" s="26"/>
      <c r="AU253" s="26"/>
    </row>
    <row r="254" spans="15:48" ht="12.95" customHeight="1">
      <c r="O254" s="26"/>
      <c r="P254" s="14"/>
      <c r="V254" s="26"/>
      <c r="AA254" s="26"/>
      <c r="AB254" s="26"/>
      <c r="AC254" s="26"/>
      <c r="AD254" s="26"/>
      <c r="AE254" s="26"/>
      <c r="AG254" s="187"/>
      <c r="AN254" s="26"/>
      <c r="AO254" s="26"/>
      <c r="AP254" s="26"/>
      <c r="AQ254" s="26"/>
      <c r="AR254" s="26"/>
      <c r="AS254" s="26"/>
      <c r="AT254" s="26"/>
      <c r="AU254" s="26"/>
      <c r="AV254" s="26"/>
    </row>
    <row r="255" spans="15:48" ht="12.95" customHeight="1">
      <c r="O255" s="26"/>
      <c r="P255" s="14"/>
      <c r="V255" s="26"/>
      <c r="AA255" s="26"/>
      <c r="AB255" s="26"/>
      <c r="AC255" s="26"/>
      <c r="AD255" s="26"/>
      <c r="AE255" s="26"/>
      <c r="AG255" s="187"/>
      <c r="AN255" s="26"/>
      <c r="AO255" s="26"/>
      <c r="AP255" s="26"/>
      <c r="AQ255" s="26"/>
      <c r="AR255" s="26"/>
      <c r="AS255" s="26"/>
      <c r="AT255" s="26"/>
      <c r="AU255" s="26"/>
    </row>
    <row r="256" spans="15:48" ht="12.95" customHeight="1">
      <c r="O256" s="26"/>
      <c r="P256" s="14"/>
      <c r="V256" s="26"/>
      <c r="AA256" s="26"/>
      <c r="AB256" s="26"/>
      <c r="AC256" s="26"/>
      <c r="AD256" s="26"/>
      <c r="AE256" s="26"/>
      <c r="AG256" s="187"/>
      <c r="AN256" s="26"/>
      <c r="AO256" s="26"/>
      <c r="AP256" s="26"/>
      <c r="AQ256" s="26"/>
      <c r="AR256" s="26"/>
      <c r="AS256" s="26"/>
      <c r="AT256" s="26"/>
      <c r="AU256" s="26"/>
      <c r="AV256" s="26"/>
    </row>
    <row r="257" spans="15:48" ht="12.95" customHeight="1">
      <c r="O257" s="26"/>
      <c r="P257" s="14"/>
      <c r="V257" s="26"/>
      <c r="AA257" s="26"/>
      <c r="AB257" s="26"/>
      <c r="AC257" s="26"/>
      <c r="AD257" s="26"/>
      <c r="AE257" s="26"/>
      <c r="AG257" s="187"/>
      <c r="AN257" s="26"/>
      <c r="AO257" s="26"/>
      <c r="AP257" s="26"/>
      <c r="AQ257" s="26"/>
      <c r="AR257" s="26"/>
      <c r="AS257" s="26"/>
      <c r="AT257" s="26"/>
      <c r="AU257" s="26"/>
      <c r="AV257" s="26"/>
    </row>
    <row r="258" spans="15:48" ht="12.95" customHeight="1">
      <c r="O258" s="26"/>
      <c r="P258" s="14"/>
      <c r="V258" s="26"/>
      <c r="AA258" s="26"/>
      <c r="AB258" s="26"/>
      <c r="AC258" s="26"/>
      <c r="AD258" s="26"/>
      <c r="AE258" s="26"/>
      <c r="AG258" s="187"/>
      <c r="AN258" s="26"/>
      <c r="AO258" s="26"/>
      <c r="AP258" s="26"/>
      <c r="AQ258" s="26"/>
      <c r="AR258" s="26"/>
      <c r="AS258" s="26"/>
      <c r="AT258" s="26"/>
      <c r="AU258" s="26"/>
    </row>
    <row r="259" spans="15:48" ht="12.95" customHeight="1">
      <c r="O259" s="26"/>
      <c r="P259" s="14"/>
      <c r="V259" s="26"/>
      <c r="AA259" s="26"/>
      <c r="AB259" s="26"/>
      <c r="AC259" s="26"/>
      <c r="AD259" s="26"/>
      <c r="AE259" s="26"/>
      <c r="AG259" s="187"/>
      <c r="AN259" s="26"/>
      <c r="AO259" s="26"/>
      <c r="AP259" s="26"/>
      <c r="AQ259" s="26"/>
      <c r="AR259" s="26"/>
      <c r="AS259" s="26"/>
      <c r="AT259" s="26"/>
      <c r="AU259" s="26"/>
      <c r="AV259" s="26"/>
    </row>
    <row r="260" spans="15:48" ht="12.95" customHeight="1">
      <c r="O260" s="26"/>
      <c r="P260" s="14"/>
      <c r="V260" s="26"/>
      <c r="AA260" s="26"/>
      <c r="AB260" s="26"/>
      <c r="AC260" s="26"/>
      <c r="AD260" s="26"/>
      <c r="AE260" s="26"/>
      <c r="AG260" s="187"/>
      <c r="AN260" s="26"/>
      <c r="AO260" s="26"/>
      <c r="AP260" s="26"/>
      <c r="AQ260" s="26"/>
      <c r="AR260" s="26"/>
      <c r="AS260" s="26"/>
      <c r="AT260" s="26"/>
      <c r="AU260" s="26"/>
      <c r="AV260" s="26"/>
    </row>
    <row r="261" spans="15:48" ht="12.95" customHeight="1">
      <c r="O261" s="26"/>
      <c r="P261" s="14"/>
      <c r="V261" s="26"/>
      <c r="AA261" s="26"/>
      <c r="AB261" s="26"/>
      <c r="AC261" s="26"/>
      <c r="AD261" s="26"/>
      <c r="AE261" s="26"/>
      <c r="AG261" s="187"/>
      <c r="AN261" s="26"/>
      <c r="AO261" s="26"/>
      <c r="AP261" s="26"/>
      <c r="AQ261" s="26"/>
      <c r="AR261" s="26"/>
      <c r="AS261" s="26"/>
      <c r="AT261" s="26"/>
      <c r="AU261" s="26"/>
    </row>
    <row r="262" spans="15:48" ht="12.95" customHeight="1">
      <c r="O262" s="26"/>
      <c r="P262" s="14"/>
      <c r="V262" s="26"/>
      <c r="AA262" s="26"/>
      <c r="AB262" s="26"/>
      <c r="AC262" s="26"/>
      <c r="AD262" s="26"/>
      <c r="AE262" s="26"/>
      <c r="AG262" s="187"/>
      <c r="AN262" s="26"/>
      <c r="AO262" s="26"/>
      <c r="AP262" s="26"/>
      <c r="AQ262" s="26"/>
      <c r="AR262" s="26"/>
      <c r="AS262" s="26"/>
      <c r="AT262" s="26"/>
      <c r="AU262" s="26"/>
      <c r="AV262" s="26"/>
    </row>
    <row r="263" spans="15:48" ht="12.95" customHeight="1">
      <c r="O263" s="26"/>
      <c r="P263" s="14"/>
      <c r="V263" s="26"/>
      <c r="AA263" s="26"/>
      <c r="AB263" s="26"/>
      <c r="AC263" s="26"/>
      <c r="AD263" s="26"/>
      <c r="AE263" s="26"/>
      <c r="AG263" s="187"/>
      <c r="AN263" s="26"/>
      <c r="AO263" s="26"/>
      <c r="AP263" s="26"/>
      <c r="AQ263" s="26"/>
      <c r="AR263" s="26"/>
      <c r="AS263" s="26"/>
      <c r="AT263" s="26"/>
      <c r="AU263" s="26"/>
      <c r="AV263" s="26"/>
    </row>
    <row r="264" spans="15:48" ht="12.95" customHeight="1">
      <c r="O264" s="26"/>
      <c r="P264" s="14"/>
      <c r="V264" s="26"/>
      <c r="AA264" s="26"/>
      <c r="AB264" s="26"/>
      <c r="AC264" s="26"/>
      <c r="AD264" s="26"/>
      <c r="AE264" s="26"/>
      <c r="AG264" s="187"/>
      <c r="AN264" s="26"/>
      <c r="AO264" s="26"/>
      <c r="AP264" s="26"/>
      <c r="AQ264" s="26"/>
      <c r="AR264" s="26"/>
      <c r="AS264" s="26"/>
      <c r="AT264" s="26"/>
      <c r="AU264" s="26"/>
      <c r="AV264" s="26"/>
    </row>
    <row r="265" spans="15:48" ht="12.95" customHeight="1">
      <c r="O265" s="26"/>
      <c r="P265" s="14"/>
      <c r="V265" s="26"/>
      <c r="AA265" s="26"/>
      <c r="AB265" s="26"/>
      <c r="AC265" s="26"/>
      <c r="AD265" s="26"/>
      <c r="AE265" s="26"/>
      <c r="AG265" s="187"/>
      <c r="AN265" s="26"/>
      <c r="AO265" s="26"/>
      <c r="AP265" s="26"/>
      <c r="AQ265" s="26"/>
      <c r="AR265" s="26"/>
      <c r="AS265" s="26"/>
      <c r="AT265" s="26"/>
      <c r="AU265" s="26"/>
      <c r="AV265" s="26"/>
    </row>
    <row r="266" spans="15:48" ht="12.95" customHeight="1">
      <c r="O266" s="26"/>
      <c r="P266" s="14"/>
      <c r="V266" s="26"/>
      <c r="AA266" s="26"/>
      <c r="AB266" s="26"/>
      <c r="AC266" s="26"/>
      <c r="AD266" s="26"/>
      <c r="AE266" s="26"/>
      <c r="AG266" s="187"/>
      <c r="AN266" s="26"/>
      <c r="AO266" s="26"/>
      <c r="AP266" s="26"/>
      <c r="AQ266" s="26"/>
      <c r="AR266" s="26"/>
      <c r="AS266" s="26"/>
      <c r="AT266" s="26"/>
      <c r="AU266" s="26"/>
    </row>
    <row r="267" spans="15:48" ht="12.95" customHeight="1">
      <c r="O267" s="26"/>
      <c r="P267" s="14"/>
      <c r="V267" s="26"/>
      <c r="AA267" s="26"/>
      <c r="AB267" s="26"/>
      <c r="AC267" s="26"/>
      <c r="AD267" s="26"/>
      <c r="AE267" s="26"/>
      <c r="AG267" s="187"/>
      <c r="AN267" s="26"/>
      <c r="AO267" s="26"/>
      <c r="AP267" s="26"/>
      <c r="AQ267" s="26"/>
      <c r="AR267" s="26"/>
      <c r="AS267" s="26"/>
      <c r="AT267" s="26"/>
      <c r="AU267" s="26"/>
      <c r="AV267" s="26"/>
    </row>
    <row r="268" spans="15:48" ht="12.95" customHeight="1">
      <c r="O268" s="26"/>
      <c r="P268" s="14"/>
      <c r="V268" s="26"/>
      <c r="AA268" s="26"/>
      <c r="AB268" s="26"/>
      <c r="AC268" s="26"/>
      <c r="AD268" s="26"/>
      <c r="AE268" s="26"/>
      <c r="AG268" s="187"/>
      <c r="AN268" s="26"/>
      <c r="AO268" s="26"/>
      <c r="AP268" s="26"/>
      <c r="AQ268" s="26"/>
      <c r="AR268" s="26"/>
      <c r="AS268" s="26"/>
      <c r="AT268" s="26"/>
      <c r="AU268" s="26"/>
    </row>
    <row r="269" spans="15:48" ht="12.95" customHeight="1">
      <c r="O269" s="26"/>
      <c r="P269" s="14"/>
      <c r="V269" s="26"/>
      <c r="AA269" s="26"/>
      <c r="AB269" s="26"/>
      <c r="AC269" s="26"/>
      <c r="AD269" s="26"/>
      <c r="AE269" s="26"/>
      <c r="AG269" s="187"/>
      <c r="AN269" s="26"/>
      <c r="AO269" s="26"/>
      <c r="AP269" s="26"/>
      <c r="AQ269" s="26"/>
      <c r="AR269" s="26"/>
      <c r="AS269" s="26"/>
      <c r="AT269" s="26"/>
      <c r="AU269" s="26"/>
    </row>
    <row r="270" spans="15:48" ht="12.95" customHeight="1">
      <c r="O270" s="26"/>
      <c r="P270" s="14"/>
      <c r="V270" s="26"/>
      <c r="AA270" s="26"/>
      <c r="AB270" s="26"/>
      <c r="AC270" s="26"/>
      <c r="AD270" s="26"/>
      <c r="AE270" s="26"/>
      <c r="AG270" s="187"/>
      <c r="AN270" s="26"/>
      <c r="AO270" s="26"/>
      <c r="AP270" s="26"/>
      <c r="AQ270" s="26"/>
      <c r="AR270" s="26"/>
      <c r="AS270" s="26"/>
      <c r="AT270" s="26"/>
      <c r="AU270" s="26"/>
    </row>
    <row r="271" spans="15:48" ht="12.95" customHeight="1">
      <c r="O271" s="26"/>
      <c r="P271" s="14"/>
      <c r="V271" s="26"/>
      <c r="AA271" s="26"/>
      <c r="AB271" s="26"/>
      <c r="AC271" s="26"/>
      <c r="AD271" s="26"/>
      <c r="AE271" s="26"/>
      <c r="AG271" s="187"/>
      <c r="AN271" s="26"/>
      <c r="AO271" s="26"/>
      <c r="AP271" s="26"/>
      <c r="AQ271" s="26"/>
      <c r="AR271" s="26"/>
      <c r="AS271" s="26"/>
      <c r="AT271" s="26"/>
      <c r="AU271" s="26"/>
    </row>
    <row r="272" spans="15:48" ht="12.95" customHeight="1">
      <c r="O272" s="26"/>
      <c r="P272" s="14"/>
      <c r="V272" s="26"/>
      <c r="AA272" s="26"/>
      <c r="AB272" s="26"/>
      <c r="AC272" s="26"/>
      <c r="AD272" s="26"/>
      <c r="AE272" s="26"/>
      <c r="AG272" s="187"/>
      <c r="AN272" s="26"/>
      <c r="AO272" s="26"/>
      <c r="AP272" s="26"/>
      <c r="AQ272" s="26"/>
      <c r="AR272" s="26"/>
      <c r="AS272" s="26"/>
      <c r="AT272" s="26"/>
      <c r="AU272" s="26"/>
    </row>
    <row r="273" spans="15:48" ht="12.95" customHeight="1">
      <c r="O273" s="26"/>
      <c r="P273" s="14"/>
      <c r="V273" s="26"/>
      <c r="AA273" s="26"/>
      <c r="AB273" s="26"/>
      <c r="AC273" s="26"/>
      <c r="AD273" s="26"/>
      <c r="AE273" s="26"/>
      <c r="AG273" s="187"/>
      <c r="AN273" s="26"/>
      <c r="AO273" s="26"/>
      <c r="AP273" s="26"/>
      <c r="AQ273" s="26"/>
      <c r="AR273" s="26"/>
      <c r="AS273" s="26"/>
      <c r="AT273" s="26"/>
      <c r="AU273" s="26"/>
    </row>
    <row r="274" spans="15:48" ht="12.95" customHeight="1">
      <c r="O274" s="26"/>
      <c r="P274" s="14"/>
      <c r="V274" s="26"/>
      <c r="AA274" s="26"/>
      <c r="AB274" s="26"/>
      <c r="AC274" s="26"/>
      <c r="AD274" s="26"/>
      <c r="AE274" s="26"/>
      <c r="AG274" s="187"/>
      <c r="AN274" s="26"/>
      <c r="AO274" s="26"/>
      <c r="AP274" s="26"/>
      <c r="AQ274" s="26"/>
      <c r="AR274" s="26"/>
      <c r="AS274" s="26"/>
      <c r="AT274" s="26"/>
      <c r="AU274" s="26"/>
    </row>
    <row r="275" spans="15:48" ht="12.95" customHeight="1">
      <c r="O275" s="26"/>
      <c r="P275" s="14"/>
      <c r="V275" s="26"/>
      <c r="AA275" s="26"/>
      <c r="AB275" s="26"/>
      <c r="AC275" s="26"/>
      <c r="AD275" s="26"/>
      <c r="AE275" s="26"/>
      <c r="AG275" s="187"/>
      <c r="AN275" s="26"/>
      <c r="AO275" s="26"/>
      <c r="AP275" s="26"/>
      <c r="AQ275" s="26"/>
      <c r="AR275" s="26"/>
      <c r="AS275" s="26"/>
      <c r="AT275" s="26"/>
      <c r="AU275" s="26"/>
      <c r="AV275" s="26"/>
    </row>
    <row r="276" spans="15:48" ht="12.95" customHeight="1">
      <c r="O276" s="26"/>
      <c r="P276" s="14"/>
      <c r="V276" s="26"/>
      <c r="AA276" s="26"/>
      <c r="AB276" s="26"/>
      <c r="AC276" s="26"/>
      <c r="AD276" s="26"/>
      <c r="AE276" s="26"/>
      <c r="AG276" s="187"/>
      <c r="AN276" s="26"/>
      <c r="AO276" s="26"/>
      <c r="AP276" s="26"/>
      <c r="AQ276" s="26"/>
      <c r="AR276" s="26"/>
      <c r="AS276" s="26"/>
      <c r="AT276" s="26"/>
      <c r="AU276" s="26"/>
    </row>
    <row r="277" spans="15:48" ht="12.95" customHeight="1">
      <c r="O277" s="26"/>
      <c r="P277" s="14"/>
      <c r="V277" s="26"/>
      <c r="AA277" s="26"/>
      <c r="AB277" s="26"/>
      <c r="AC277" s="26"/>
      <c r="AD277" s="26"/>
      <c r="AE277" s="26"/>
      <c r="AG277" s="187"/>
      <c r="AN277" s="26"/>
      <c r="AO277" s="26"/>
      <c r="AP277" s="26"/>
      <c r="AQ277" s="26"/>
      <c r="AR277" s="26"/>
      <c r="AS277" s="26"/>
      <c r="AT277" s="26"/>
      <c r="AU277" s="26"/>
    </row>
    <row r="278" spans="15:48" ht="12.95" customHeight="1">
      <c r="O278" s="26"/>
      <c r="P278" s="14"/>
      <c r="V278" s="26"/>
      <c r="AA278" s="26"/>
      <c r="AB278" s="26"/>
      <c r="AC278" s="26"/>
      <c r="AD278" s="26"/>
      <c r="AE278" s="26"/>
      <c r="AG278" s="187"/>
      <c r="AN278" s="26"/>
      <c r="AO278" s="26"/>
      <c r="AP278" s="26"/>
      <c r="AQ278" s="26"/>
      <c r="AR278" s="26"/>
      <c r="AS278" s="26"/>
      <c r="AT278" s="26"/>
      <c r="AU278" s="26"/>
    </row>
    <row r="279" spans="15:48" ht="12.95" customHeight="1">
      <c r="O279" s="26"/>
      <c r="P279" s="14"/>
      <c r="V279" s="26"/>
      <c r="AA279" s="26"/>
      <c r="AB279" s="26"/>
      <c r="AC279" s="26"/>
      <c r="AD279" s="26"/>
      <c r="AE279" s="26"/>
      <c r="AG279" s="187"/>
      <c r="AN279" s="26"/>
      <c r="AO279" s="26"/>
      <c r="AP279" s="26"/>
      <c r="AQ279" s="26"/>
      <c r="AR279" s="26"/>
      <c r="AS279" s="26"/>
      <c r="AT279" s="26"/>
      <c r="AU279" s="26"/>
    </row>
    <row r="280" spans="15:48" ht="12.95" customHeight="1">
      <c r="O280" s="26"/>
      <c r="P280" s="14"/>
      <c r="V280" s="26"/>
      <c r="AA280" s="26"/>
      <c r="AB280" s="26"/>
      <c r="AC280" s="26"/>
      <c r="AD280" s="26"/>
      <c r="AE280" s="26"/>
      <c r="AG280" s="187"/>
      <c r="AN280" s="26"/>
      <c r="AO280" s="26"/>
      <c r="AP280" s="26"/>
      <c r="AQ280" s="26"/>
      <c r="AR280" s="26"/>
      <c r="AS280" s="26"/>
      <c r="AT280" s="26"/>
      <c r="AU280" s="26"/>
      <c r="AV280" s="26"/>
    </row>
    <row r="281" spans="15:48" ht="12.95" customHeight="1">
      <c r="O281" s="26"/>
      <c r="P281" s="14"/>
      <c r="V281" s="26"/>
      <c r="AA281" s="26"/>
      <c r="AB281" s="26"/>
      <c r="AC281" s="26"/>
      <c r="AD281" s="26"/>
      <c r="AE281" s="26"/>
      <c r="AG281" s="187"/>
      <c r="AN281" s="26"/>
      <c r="AO281" s="26"/>
      <c r="AP281" s="26"/>
      <c r="AQ281" s="26"/>
      <c r="AR281" s="26"/>
      <c r="AS281" s="26"/>
      <c r="AT281" s="26"/>
      <c r="AU281" s="26"/>
      <c r="AV281" s="26"/>
    </row>
    <row r="282" spans="15:48" ht="12.95" customHeight="1">
      <c r="O282" s="26"/>
      <c r="P282" s="14"/>
      <c r="V282" s="26"/>
      <c r="AA282" s="26"/>
      <c r="AB282" s="26"/>
      <c r="AC282" s="26"/>
      <c r="AD282" s="26"/>
      <c r="AE282" s="26"/>
      <c r="AG282" s="187"/>
      <c r="AN282" s="26"/>
      <c r="AO282" s="26"/>
      <c r="AP282" s="26"/>
      <c r="AQ282" s="26"/>
      <c r="AR282" s="26"/>
      <c r="AS282" s="26"/>
      <c r="AT282" s="26"/>
      <c r="AU282" s="26"/>
    </row>
    <row r="283" spans="15:48" ht="12.95" customHeight="1">
      <c r="O283" s="26"/>
      <c r="P283" s="14"/>
      <c r="V283" s="26"/>
      <c r="AA283" s="26"/>
      <c r="AB283" s="26"/>
      <c r="AC283" s="26"/>
      <c r="AD283" s="26"/>
      <c r="AE283" s="26"/>
      <c r="AG283" s="187"/>
      <c r="AN283" s="26"/>
      <c r="AO283" s="26"/>
      <c r="AP283" s="26"/>
      <c r="AQ283" s="26"/>
      <c r="AR283" s="26"/>
      <c r="AS283" s="26"/>
      <c r="AT283" s="26"/>
      <c r="AU283" s="26"/>
    </row>
    <row r="284" spans="15:48" ht="12.95" customHeight="1">
      <c r="V284" s="26"/>
      <c r="AA284" s="26"/>
      <c r="AB284" s="26"/>
      <c r="AC284" s="26"/>
      <c r="AD284" s="26"/>
      <c r="AE284" s="26"/>
      <c r="AG284" s="187"/>
      <c r="AN284" s="26"/>
      <c r="AO284" s="26"/>
      <c r="AP284" s="26"/>
      <c r="AQ284" s="26"/>
      <c r="AR284" s="26"/>
      <c r="AS284" s="26"/>
      <c r="AT284" s="26"/>
      <c r="AU284" s="26"/>
    </row>
    <row r="285" spans="15:48" ht="12.95" customHeight="1">
      <c r="V285" s="26"/>
      <c r="AA285" s="26"/>
      <c r="AB285" s="26"/>
      <c r="AC285" s="26"/>
      <c r="AD285" s="26"/>
      <c r="AE285" s="26"/>
      <c r="AG285" s="187"/>
      <c r="AN285" s="26"/>
      <c r="AO285" s="26"/>
      <c r="AP285" s="26"/>
      <c r="AQ285" s="26"/>
      <c r="AR285" s="26"/>
      <c r="AS285" s="26"/>
      <c r="AT285" s="26"/>
      <c r="AU285" s="26"/>
    </row>
    <row r="286" spans="15:48" ht="12.95" customHeight="1">
      <c r="V286" s="26"/>
      <c r="AA286" s="26"/>
      <c r="AB286" s="26"/>
      <c r="AC286" s="26"/>
      <c r="AD286" s="26"/>
      <c r="AE286" s="26"/>
      <c r="AG286" s="187"/>
      <c r="AN286" s="26"/>
      <c r="AO286" s="26"/>
      <c r="AP286" s="26"/>
      <c r="AQ286" s="26"/>
      <c r="AR286" s="26"/>
      <c r="AS286" s="26"/>
      <c r="AT286" s="26"/>
      <c r="AU286" s="26"/>
      <c r="AV286" s="26"/>
    </row>
    <row r="287" spans="15:48" ht="12.95" customHeight="1">
      <c r="V287" s="26"/>
      <c r="AA287" s="26"/>
      <c r="AB287" s="26"/>
      <c r="AC287" s="26"/>
      <c r="AD287" s="26"/>
      <c r="AE287" s="26"/>
      <c r="AG287" s="187"/>
      <c r="AN287" s="26"/>
      <c r="AO287" s="26"/>
      <c r="AP287" s="26"/>
      <c r="AQ287" s="26"/>
      <c r="AR287" s="26"/>
      <c r="AS287" s="26"/>
      <c r="AT287" s="26"/>
      <c r="AU287" s="26"/>
      <c r="AV287" s="26"/>
    </row>
    <row r="288" spans="15:48" ht="12.95" customHeight="1">
      <c r="V288" s="26"/>
      <c r="AA288" s="26"/>
      <c r="AB288" s="26"/>
      <c r="AC288" s="26"/>
      <c r="AD288" s="26"/>
      <c r="AE288" s="26"/>
      <c r="AG288" s="187"/>
      <c r="AN288" s="26"/>
      <c r="AO288" s="26"/>
      <c r="AP288" s="26"/>
      <c r="AQ288" s="26"/>
      <c r="AR288" s="26"/>
      <c r="AS288" s="26"/>
      <c r="AT288" s="26"/>
      <c r="AU288" s="26"/>
    </row>
    <row r="289" spans="22:48" ht="12.95" customHeight="1">
      <c r="V289" s="26"/>
      <c r="AA289" s="26"/>
      <c r="AB289" s="26"/>
      <c r="AC289" s="26"/>
      <c r="AD289" s="26"/>
      <c r="AE289" s="26"/>
      <c r="AG289" s="187"/>
      <c r="AN289" s="26"/>
      <c r="AO289" s="26"/>
      <c r="AP289" s="26"/>
      <c r="AQ289" s="26"/>
      <c r="AR289" s="26"/>
      <c r="AS289" s="26"/>
      <c r="AT289" s="26"/>
      <c r="AU289" s="26"/>
    </row>
    <row r="290" spans="22:48" ht="12.95" customHeight="1">
      <c r="V290" s="26"/>
      <c r="AA290" s="26"/>
      <c r="AB290" s="26"/>
      <c r="AC290" s="26"/>
      <c r="AD290" s="26"/>
      <c r="AE290" s="26"/>
      <c r="AG290" s="187"/>
      <c r="AN290" s="26"/>
      <c r="AO290" s="26"/>
      <c r="AP290" s="26"/>
      <c r="AQ290" s="26"/>
      <c r="AR290" s="26"/>
      <c r="AS290" s="26"/>
      <c r="AT290" s="26"/>
      <c r="AU290" s="26"/>
    </row>
    <row r="291" spans="22:48" ht="12.95" customHeight="1">
      <c r="V291" s="26"/>
      <c r="AA291" s="26"/>
      <c r="AB291" s="26"/>
      <c r="AC291" s="26"/>
      <c r="AD291" s="26"/>
      <c r="AE291" s="26"/>
      <c r="AG291" s="187"/>
      <c r="AN291" s="26"/>
      <c r="AO291" s="26"/>
      <c r="AP291" s="26"/>
      <c r="AQ291" s="26"/>
      <c r="AR291" s="26"/>
      <c r="AS291" s="26"/>
      <c r="AT291" s="26"/>
      <c r="AU291" s="26"/>
    </row>
    <row r="292" spans="22:48" ht="12.95" customHeight="1">
      <c r="V292" s="26"/>
      <c r="AA292" s="26"/>
      <c r="AB292" s="26"/>
      <c r="AC292" s="26"/>
      <c r="AD292" s="26"/>
      <c r="AE292" s="26"/>
      <c r="AG292" s="187"/>
      <c r="AN292" s="26"/>
      <c r="AO292" s="26"/>
      <c r="AP292" s="26"/>
      <c r="AQ292" s="26"/>
      <c r="AR292" s="26"/>
      <c r="AS292" s="26"/>
      <c r="AT292" s="26"/>
      <c r="AU292" s="26"/>
    </row>
    <row r="293" spans="22:48" ht="12.95" customHeight="1">
      <c r="V293" s="26"/>
      <c r="AA293" s="26"/>
      <c r="AB293" s="26"/>
      <c r="AC293" s="26"/>
      <c r="AD293" s="26"/>
      <c r="AE293" s="26"/>
      <c r="AG293" s="187"/>
      <c r="AN293" s="26"/>
      <c r="AO293" s="26"/>
      <c r="AP293" s="26"/>
      <c r="AQ293" s="26"/>
      <c r="AR293" s="26"/>
      <c r="AS293" s="26"/>
      <c r="AT293" s="26"/>
      <c r="AU293" s="26"/>
    </row>
    <row r="294" spans="22:48" ht="12.95" customHeight="1">
      <c r="V294" s="26"/>
      <c r="AA294" s="26"/>
      <c r="AB294" s="26"/>
      <c r="AC294" s="26"/>
      <c r="AD294" s="26"/>
      <c r="AE294" s="26"/>
      <c r="AG294" s="187"/>
      <c r="AN294" s="26"/>
      <c r="AO294" s="26"/>
      <c r="AP294" s="26"/>
      <c r="AQ294" s="26"/>
      <c r="AR294" s="26"/>
      <c r="AS294" s="26"/>
      <c r="AT294" s="26"/>
      <c r="AU294" s="26"/>
      <c r="AV294" s="26"/>
    </row>
    <row r="295" spans="22:48" ht="12.95" customHeight="1">
      <c r="V295" s="26"/>
      <c r="AA295" s="26"/>
      <c r="AB295" s="26"/>
      <c r="AC295" s="26"/>
      <c r="AD295" s="26"/>
      <c r="AE295" s="26"/>
      <c r="AG295" s="187"/>
      <c r="AN295" s="26"/>
      <c r="AO295" s="26"/>
      <c r="AP295" s="26"/>
      <c r="AQ295" s="26"/>
      <c r="AR295" s="26"/>
      <c r="AS295" s="26"/>
      <c r="AT295" s="26"/>
      <c r="AU295" s="26"/>
      <c r="AV295" s="26"/>
    </row>
    <row r="296" spans="22:48" ht="12.95" customHeight="1">
      <c r="V296" s="26"/>
      <c r="AA296" s="26"/>
      <c r="AB296" s="26"/>
      <c r="AC296" s="26"/>
      <c r="AD296" s="26"/>
      <c r="AE296" s="26"/>
      <c r="AG296" s="187"/>
      <c r="AN296" s="26"/>
      <c r="AO296" s="26"/>
      <c r="AP296" s="26"/>
      <c r="AQ296" s="26"/>
      <c r="AR296" s="26"/>
      <c r="AS296" s="26"/>
      <c r="AT296" s="26"/>
      <c r="AU296" s="26"/>
      <c r="AV296" s="26"/>
    </row>
    <row r="297" spans="22:48" ht="12.95" customHeight="1">
      <c r="V297" s="26"/>
      <c r="AA297" s="26"/>
      <c r="AB297" s="26"/>
      <c r="AC297" s="26"/>
      <c r="AD297" s="26"/>
      <c r="AE297" s="26"/>
      <c r="AG297" s="187"/>
      <c r="AN297" s="26"/>
      <c r="AO297" s="26"/>
      <c r="AP297" s="26"/>
      <c r="AQ297" s="26"/>
      <c r="AR297" s="26"/>
      <c r="AS297" s="26"/>
      <c r="AT297" s="26"/>
      <c r="AU297" s="26"/>
    </row>
    <row r="298" spans="22:48" ht="12.95" customHeight="1">
      <c r="V298" s="26"/>
      <c r="AA298" s="26"/>
      <c r="AB298" s="26"/>
      <c r="AC298" s="26"/>
      <c r="AD298" s="26"/>
      <c r="AE298" s="26"/>
      <c r="AG298" s="187"/>
      <c r="AN298" s="26"/>
      <c r="AO298" s="26"/>
      <c r="AP298" s="26"/>
      <c r="AQ298" s="26"/>
      <c r="AR298" s="26"/>
      <c r="AS298" s="26"/>
      <c r="AT298" s="26"/>
      <c r="AU298" s="26"/>
    </row>
    <row r="299" spans="22:48" ht="12.95" customHeight="1">
      <c r="V299" s="26"/>
      <c r="AA299" s="26"/>
      <c r="AB299" s="26"/>
      <c r="AC299" s="26"/>
      <c r="AD299" s="26"/>
      <c r="AE299" s="26"/>
      <c r="AG299" s="187"/>
      <c r="AN299" s="26"/>
      <c r="AO299" s="26"/>
      <c r="AP299" s="26"/>
      <c r="AQ299" s="26"/>
      <c r="AR299" s="26"/>
      <c r="AS299" s="26"/>
      <c r="AT299" s="26"/>
      <c r="AU299" s="26"/>
    </row>
    <row r="300" spans="22:48" ht="12.95" customHeight="1">
      <c r="V300" s="26"/>
      <c r="AA300" s="26"/>
      <c r="AB300" s="26"/>
      <c r="AC300" s="26"/>
      <c r="AD300" s="26"/>
      <c r="AE300" s="26"/>
      <c r="AG300" s="187"/>
      <c r="AN300" s="26"/>
      <c r="AO300" s="26"/>
      <c r="AP300" s="26"/>
      <c r="AQ300" s="26"/>
      <c r="AR300" s="26"/>
      <c r="AS300" s="26"/>
      <c r="AT300" s="26"/>
      <c r="AU300" s="26"/>
    </row>
    <row r="301" spans="22:48" ht="12.95" customHeight="1">
      <c r="V301" s="26"/>
      <c r="AA301" s="26"/>
      <c r="AB301" s="26"/>
      <c r="AC301" s="26"/>
      <c r="AD301" s="26"/>
      <c r="AE301" s="26"/>
      <c r="AG301" s="187"/>
      <c r="AN301" s="26"/>
      <c r="AO301" s="26"/>
      <c r="AP301" s="26"/>
      <c r="AQ301" s="26"/>
      <c r="AR301" s="26"/>
      <c r="AS301" s="26"/>
      <c r="AT301" s="26"/>
      <c r="AU301" s="26"/>
    </row>
    <row r="302" spans="22:48" ht="12.95" customHeight="1">
      <c r="V302" s="26"/>
      <c r="AA302" s="26"/>
      <c r="AB302" s="26"/>
      <c r="AC302" s="26"/>
      <c r="AD302" s="26"/>
      <c r="AE302" s="26"/>
      <c r="AG302" s="187"/>
      <c r="AN302" s="26"/>
      <c r="AO302" s="26"/>
      <c r="AP302" s="26"/>
      <c r="AQ302" s="26"/>
      <c r="AR302" s="26"/>
      <c r="AS302" s="26"/>
      <c r="AT302" s="26"/>
      <c r="AU302" s="26"/>
    </row>
    <row r="303" spans="22:48" ht="12.95" customHeight="1">
      <c r="V303" s="26"/>
      <c r="AA303" s="26"/>
      <c r="AB303" s="26"/>
      <c r="AC303" s="26"/>
      <c r="AD303" s="26"/>
      <c r="AE303" s="26"/>
      <c r="AG303" s="187"/>
      <c r="AN303" s="26"/>
      <c r="AO303" s="26"/>
      <c r="AP303" s="26"/>
      <c r="AQ303" s="26"/>
      <c r="AR303" s="26"/>
      <c r="AS303" s="26"/>
      <c r="AT303" s="26"/>
      <c r="AU303" s="26"/>
    </row>
    <row r="304" spans="22:48" ht="12.95" customHeight="1">
      <c r="V304" s="26"/>
      <c r="AA304" s="26"/>
      <c r="AB304" s="26"/>
      <c r="AC304" s="26"/>
      <c r="AD304" s="26"/>
      <c r="AE304" s="26"/>
      <c r="AG304" s="187"/>
      <c r="AN304" s="26"/>
      <c r="AO304" s="26"/>
      <c r="AP304" s="26"/>
      <c r="AQ304" s="26"/>
      <c r="AR304" s="26"/>
      <c r="AS304" s="26"/>
      <c r="AT304" s="26"/>
      <c r="AU304" s="26"/>
      <c r="AV304" s="26"/>
    </row>
    <row r="305" spans="22:48" ht="12.95" customHeight="1">
      <c r="V305" s="26"/>
      <c r="AA305" s="26"/>
      <c r="AB305" s="26"/>
      <c r="AC305" s="26"/>
      <c r="AD305" s="26"/>
      <c r="AE305" s="26"/>
      <c r="AG305" s="187"/>
      <c r="AN305" s="26"/>
      <c r="AO305" s="26"/>
      <c r="AP305" s="26"/>
      <c r="AQ305" s="26"/>
      <c r="AR305" s="26"/>
      <c r="AS305" s="26"/>
      <c r="AT305" s="26"/>
      <c r="AU305" s="26"/>
      <c r="AV305" s="26"/>
    </row>
    <row r="306" spans="22:48" ht="12.95" customHeight="1">
      <c r="V306" s="26"/>
      <c r="AA306" s="26"/>
      <c r="AB306" s="26"/>
      <c r="AC306" s="26"/>
      <c r="AD306" s="26"/>
      <c r="AE306" s="26"/>
      <c r="AG306" s="187"/>
      <c r="AN306" s="26"/>
      <c r="AO306" s="26"/>
      <c r="AP306" s="26"/>
      <c r="AQ306" s="26"/>
      <c r="AR306" s="26"/>
      <c r="AS306" s="26"/>
      <c r="AT306" s="26"/>
      <c r="AU306" s="26"/>
      <c r="AV306" s="26"/>
    </row>
    <row r="307" spans="22:48" ht="12.95" customHeight="1">
      <c r="V307" s="26"/>
      <c r="AA307" s="26"/>
      <c r="AB307" s="26"/>
      <c r="AC307" s="26"/>
      <c r="AD307" s="26"/>
      <c r="AE307" s="26"/>
      <c r="AG307" s="187"/>
      <c r="AN307" s="26"/>
      <c r="AO307" s="26"/>
      <c r="AP307" s="26"/>
      <c r="AQ307" s="26"/>
      <c r="AR307" s="26"/>
      <c r="AS307" s="26"/>
      <c r="AT307" s="26"/>
      <c r="AU307" s="26"/>
    </row>
    <row r="308" spans="22:48" ht="12.95" customHeight="1">
      <c r="V308" s="26"/>
      <c r="AA308" s="26"/>
      <c r="AB308" s="26"/>
      <c r="AC308" s="26"/>
      <c r="AD308" s="26"/>
      <c r="AE308" s="26"/>
      <c r="AG308" s="187"/>
      <c r="AN308" s="26"/>
      <c r="AO308" s="26"/>
      <c r="AP308" s="26"/>
      <c r="AQ308" s="26"/>
      <c r="AR308" s="26"/>
      <c r="AS308" s="26"/>
      <c r="AT308" s="26"/>
      <c r="AU308" s="26"/>
    </row>
    <row r="309" spans="22:48" ht="12.95" customHeight="1">
      <c r="V309" s="26"/>
      <c r="AA309" s="26"/>
      <c r="AB309" s="26"/>
      <c r="AC309" s="26"/>
      <c r="AD309" s="26"/>
      <c r="AE309" s="26"/>
      <c r="AG309" s="187"/>
      <c r="AN309" s="26"/>
      <c r="AO309" s="26"/>
      <c r="AP309" s="26"/>
      <c r="AQ309" s="26"/>
      <c r="AR309" s="26"/>
      <c r="AS309" s="26"/>
      <c r="AT309" s="26"/>
      <c r="AU309" s="26"/>
    </row>
    <row r="310" spans="22:48" ht="12.95" customHeight="1">
      <c r="V310" s="26"/>
      <c r="AA310" s="26"/>
      <c r="AB310" s="26"/>
      <c r="AC310" s="26"/>
      <c r="AD310" s="26"/>
      <c r="AE310" s="26"/>
      <c r="AG310" s="187"/>
      <c r="AN310" s="26"/>
      <c r="AO310" s="26"/>
      <c r="AP310" s="26"/>
      <c r="AQ310" s="26"/>
      <c r="AR310" s="26"/>
      <c r="AS310" s="26"/>
      <c r="AT310" s="26"/>
      <c r="AU310" s="26"/>
    </row>
    <row r="311" spans="22:48" ht="12.95" customHeight="1">
      <c r="V311" s="26"/>
      <c r="AA311" s="26"/>
      <c r="AB311" s="26"/>
      <c r="AC311" s="26"/>
      <c r="AD311" s="26"/>
      <c r="AE311" s="26"/>
      <c r="AG311" s="187"/>
      <c r="AN311" s="26"/>
      <c r="AO311" s="26"/>
      <c r="AP311" s="26"/>
      <c r="AQ311" s="26"/>
      <c r="AR311" s="26"/>
      <c r="AS311" s="26"/>
      <c r="AT311" s="26"/>
      <c r="AU311" s="26"/>
    </row>
    <row r="312" spans="22:48" ht="12.95" customHeight="1">
      <c r="V312" s="26"/>
      <c r="AA312" s="26"/>
      <c r="AB312" s="26"/>
      <c r="AC312" s="26"/>
      <c r="AD312" s="26"/>
      <c r="AE312" s="26"/>
      <c r="AG312" s="187"/>
      <c r="AN312" s="26"/>
      <c r="AO312" s="26"/>
      <c r="AP312" s="26"/>
      <c r="AQ312" s="26"/>
      <c r="AR312" s="26"/>
      <c r="AS312" s="26"/>
      <c r="AT312" s="26"/>
      <c r="AU312" s="26"/>
    </row>
    <row r="313" spans="22:48" ht="12.95" customHeight="1">
      <c r="V313" s="26"/>
      <c r="AA313" s="26"/>
      <c r="AB313" s="26"/>
      <c r="AC313" s="26"/>
      <c r="AD313" s="26"/>
      <c r="AE313" s="26"/>
      <c r="AG313" s="187"/>
      <c r="AN313" s="26"/>
      <c r="AO313" s="26"/>
      <c r="AP313" s="26"/>
      <c r="AQ313" s="26"/>
      <c r="AR313" s="26"/>
      <c r="AS313" s="26"/>
      <c r="AT313" s="26"/>
      <c r="AU313" s="26"/>
    </row>
    <row r="314" spans="22:48" ht="12.95" customHeight="1">
      <c r="V314" s="26"/>
      <c r="AA314" s="26"/>
      <c r="AB314" s="26"/>
      <c r="AC314" s="26"/>
      <c r="AD314" s="26"/>
      <c r="AE314" s="26"/>
      <c r="AG314" s="187"/>
      <c r="AN314" s="26"/>
      <c r="AO314" s="26"/>
      <c r="AP314" s="26"/>
      <c r="AQ314" s="26"/>
      <c r="AR314" s="26"/>
      <c r="AS314" s="26"/>
      <c r="AT314" s="26"/>
      <c r="AU314" s="26"/>
    </row>
    <row r="315" spans="22:48" ht="12.95" customHeight="1">
      <c r="V315" s="26"/>
      <c r="AA315" s="26"/>
      <c r="AB315" s="26"/>
      <c r="AC315" s="26"/>
      <c r="AD315" s="26"/>
      <c r="AE315" s="26"/>
      <c r="AG315" s="187"/>
      <c r="AN315" s="26"/>
      <c r="AO315" s="26"/>
      <c r="AP315" s="26"/>
      <c r="AQ315" s="26"/>
      <c r="AR315" s="26"/>
      <c r="AS315" s="26"/>
      <c r="AT315" s="26"/>
      <c r="AU315" s="26"/>
    </row>
    <row r="316" spans="22:48" ht="12.95" customHeight="1">
      <c r="V316" s="26"/>
      <c r="AA316" s="26"/>
      <c r="AB316" s="26"/>
      <c r="AC316" s="26"/>
      <c r="AD316" s="26"/>
      <c r="AE316" s="26"/>
      <c r="AG316" s="187"/>
      <c r="AN316" s="26"/>
      <c r="AO316" s="26"/>
      <c r="AP316" s="26"/>
      <c r="AQ316" s="26"/>
      <c r="AR316" s="26"/>
      <c r="AS316" s="26"/>
      <c r="AT316" s="26"/>
      <c r="AU316" s="26"/>
    </row>
    <row r="317" spans="22:48" ht="12.95" customHeight="1">
      <c r="V317" s="26"/>
      <c r="AA317" s="26"/>
      <c r="AB317" s="26"/>
      <c r="AC317" s="26"/>
      <c r="AD317" s="26"/>
      <c r="AE317" s="26"/>
      <c r="AG317" s="187"/>
      <c r="AN317" s="26"/>
      <c r="AO317" s="26"/>
      <c r="AP317" s="26"/>
      <c r="AQ317" s="26"/>
      <c r="AR317" s="26"/>
      <c r="AS317" s="26"/>
      <c r="AT317" s="26"/>
      <c r="AU317" s="26"/>
    </row>
    <row r="318" spans="22:48" ht="12.95" customHeight="1">
      <c r="V318" s="26"/>
      <c r="AA318" s="26"/>
      <c r="AB318" s="26"/>
      <c r="AC318" s="26"/>
      <c r="AD318" s="26"/>
      <c r="AE318" s="26"/>
      <c r="AG318" s="187"/>
      <c r="AN318" s="26"/>
      <c r="AO318" s="26"/>
      <c r="AP318" s="26"/>
      <c r="AQ318" s="26"/>
      <c r="AR318" s="26"/>
      <c r="AS318" s="26"/>
      <c r="AT318" s="26"/>
      <c r="AU318" s="26"/>
    </row>
    <row r="319" spans="22:48" ht="12.95" customHeight="1">
      <c r="V319" s="26"/>
      <c r="AA319" s="26"/>
      <c r="AB319" s="26"/>
      <c r="AC319" s="26"/>
      <c r="AD319" s="26"/>
      <c r="AE319" s="26"/>
      <c r="AG319" s="187"/>
      <c r="AN319" s="26"/>
      <c r="AO319" s="26"/>
      <c r="AP319" s="26"/>
      <c r="AQ319" s="26"/>
      <c r="AR319" s="26"/>
      <c r="AS319" s="26"/>
      <c r="AT319" s="26"/>
      <c r="AU319" s="26"/>
    </row>
    <row r="320" spans="22:48" ht="12.95" customHeight="1">
      <c r="V320" s="26"/>
      <c r="AA320" s="26"/>
      <c r="AB320" s="26"/>
      <c r="AC320" s="26"/>
      <c r="AD320" s="26"/>
      <c r="AE320" s="26"/>
      <c r="AG320" s="187"/>
      <c r="AN320" s="26"/>
      <c r="AO320" s="26"/>
      <c r="AP320" s="26"/>
      <c r="AQ320" s="26"/>
      <c r="AR320" s="26"/>
      <c r="AS320" s="26"/>
      <c r="AT320" s="26"/>
      <c r="AU320" s="26"/>
    </row>
    <row r="321" spans="22:48" ht="12.95" customHeight="1">
      <c r="V321" s="26"/>
      <c r="AA321" s="26"/>
      <c r="AB321" s="26"/>
      <c r="AC321" s="26"/>
      <c r="AD321" s="26"/>
      <c r="AE321" s="26"/>
      <c r="AG321" s="187"/>
      <c r="AN321" s="26"/>
      <c r="AO321" s="26"/>
      <c r="AP321" s="26"/>
      <c r="AQ321" s="26"/>
      <c r="AR321" s="26"/>
      <c r="AS321" s="26"/>
      <c r="AT321" s="26"/>
      <c r="AU321" s="26"/>
    </row>
    <row r="322" spans="22:48" ht="12.95" customHeight="1">
      <c r="V322" s="26"/>
      <c r="AA322" s="26"/>
      <c r="AB322" s="26"/>
      <c r="AC322" s="26"/>
      <c r="AD322" s="26"/>
      <c r="AE322" s="26"/>
      <c r="AG322" s="187"/>
      <c r="AN322" s="26"/>
      <c r="AO322" s="26"/>
      <c r="AP322" s="26"/>
      <c r="AQ322" s="26"/>
      <c r="AR322" s="26"/>
      <c r="AS322" s="26"/>
      <c r="AT322" s="26"/>
      <c r="AU322" s="26"/>
      <c r="AV322" s="26"/>
    </row>
    <row r="323" spans="22:48" ht="12.95" customHeight="1">
      <c r="V323" s="26"/>
      <c r="AA323" s="26"/>
      <c r="AB323" s="26"/>
      <c r="AC323" s="26"/>
      <c r="AD323" s="26"/>
      <c r="AE323" s="26"/>
      <c r="AG323" s="187"/>
      <c r="AN323" s="26"/>
      <c r="AO323" s="26"/>
      <c r="AP323" s="26"/>
      <c r="AQ323" s="26"/>
      <c r="AR323" s="26"/>
      <c r="AS323" s="26"/>
      <c r="AT323" s="26"/>
      <c r="AU323" s="26"/>
    </row>
    <row r="324" spans="22:48" ht="12.95" customHeight="1">
      <c r="V324" s="26"/>
      <c r="AA324" s="26"/>
      <c r="AB324" s="26"/>
      <c r="AC324" s="26"/>
      <c r="AD324" s="26"/>
      <c r="AE324" s="26"/>
      <c r="AG324" s="187"/>
      <c r="AN324" s="26"/>
      <c r="AO324" s="26"/>
      <c r="AP324" s="26"/>
      <c r="AQ324" s="26"/>
      <c r="AR324" s="26"/>
      <c r="AS324" s="26"/>
      <c r="AT324" s="26"/>
      <c r="AU324" s="26"/>
    </row>
    <row r="325" spans="22:48" ht="12.95" customHeight="1">
      <c r="V325" s="26"/>
      <c r="AA325" s="26"/>
      <c r="AB325" s="26"/>
      <c r="AC325" s="26"/>
      <c r="AD325" s="26"/>
      <c r="AE325" s="26"/>
      <c r="AG325" s="187"/>
      <c r="AN325" s="26"/>
      <c r="AO325" s="26"/>
      <c r="AP325" s="26"/>
      <c r="AQ325" s="26"/>
      <c r="AR325" s="26"/>
      <c r="AS325" s="26"/>
      <c r="AT325" s="26"/>
      <c r="AU325" s="26"/>
    </row>
    <row r="326" spans="22:48" ht="12.95" customHeight="1">
      <c r="V326" s="26"/>
      <c r="AA326" s="26"/>
      <c r="AB326" s="26"/>
      <c r="AC326" s="26"/>
      <c r="AD326" s="26"/>
      <c r="AE326" s="26"/>
      <c r="AG326" s="187"/>
      <c r="AN326" s="26"/>
      <c r="AO326" s="26"/>
      <c r="AP326" s="26"/>
      <c r="AQ326" s="26"/>
      <c r="AR326" s="26"/>
      <c r="AS326" s="26"/>
      <c r="AT326" s="26"/>
      <c r="AU326" s="26"/>
    </row>
    <row r="327" spans="22:48" ht="12.95" customHeight="1">
      <c r="V327" s="26"/>
      <c r="AA327" s="26"/>
      <c r="AB327" s="26"/>
      <c r="AC327" s="26"/>
      <c r="AD327" s="26"/>
      <c r="AE327" s="26"/>
      <c r="AG327" s="187"/>
      <c r="AN327" s="26"/>
      <c r="AO327" s="26"/>
      <c r="AP327" s="26"/>
      <c r="AQ327" s="26"/>
      <c r="AR327" s="26"/>
      <c r="AS327" s="26"/>
      <c r="AT327" s="26"/>
      <c r="AU327" s="26"/>
    </row>
    <row r="328" spans="22:48" ht="12.95" customHeight="1">
      <c r="V328" s="26"/>
      <c r="AA328" s="26"/>
      <c r="AB328" s="26"/>
      <c r="AC328" s="26"/>
      <c r="AD328" s="26"/>
      <c r="AE328" s="26"/>
      <c r="AG328" s="187"/>
      <c r="AN328" s="26"/>
      <c r="AO328" s="26"/>
      <c r="AP328" s="26"/>
      <c r="AQ328" s="26"/>
      <c r="AR328" s="26"/>
      <c r="AS328" s="26"/>
      <c r="AT328" s="26"/>
      <c r="AU328" s="26"/>
    </row>
    <row r="329" spans="22:48" ht="12.95" customHeight="1">
      <c r="V329" s="26"/>
      <c r="AA329" s="26"/>
      <c r="AB329" s="26"/>
      <c r="AC329" s="26"/>
      <c r="AD329" s="26"/>
      <c r="AE329" s="26"/>
      <c r="AG329" s="187"/>
      <c r="AN329" s="26"/>
      <c r="AO329" s="26"/>
      <c r="AP329" s="26"/>
      <c r="AQ329" s="26"/>
      <c r="AR329" s="26"/>
      <c r="AS329" s="26"/>
      <c r="AT329" s="26"/>
      <c r="AU329" s="26"/>
    </row>
    <row r="330" spans="22:48" ht="12.95" customHeight="1">
      <c r="V330" s="26"/>
      <c r="AA330" s="26"/>
      <c r="AB330" s="26"/>
      <c r="AC330" s="26"/>
      <c r="AD330" s="26"/>
      <c r="AE330" s="26"/>
      <c r="AG330" s="187"/>
      <c r="AN330" s="26"/>
      <c r="AO330" s="26"/>
      <c r="AP330" s="26"/>
      <c r="AQ330" s="26"/>
      <c r="AR330" s="26"/>
      <c r="AS330" s="26"/>
      <c r="AT330" s="26"/>
      <c r="AU330" s="26"/>
    </row>
    <row r="331" spans="22:48" ht="12.95" customHeight="1">
      <c r="V331" s="26"/>
      <c r="AA331" s="26"/>
      <c r="AB331" s="26"/>
      <c r="AC331" s="26"/>
      <c r="AD331" s="26"/>
      <c r="AE331" s="26"/>
      <c r="AG331" s="187"/>
      <c r="AN331" s="26"/>
      <c r="AO331" s="26"/>
      <c r="AP331" s="26"/>
      <c r="AQ331" s="26"/>
      <c r="AR331" s="26"/>
      <c r="AS331" s="26"/>
      <c r="AT331" s="26"/>
      <c r="AU331" s="26"/>
    </row>
    <row r="332" spans="22:48" ht="12.95" customHeight="1">
      <c r="V332" s="26"/>
      <c r="AA332" s="26"/>
      <c r="AB332" s="26"/>
      <c r="AC332" s="26"/>
      <c r="AD332" s="26"/>
      <c r="AE332" s="26"/>
      <c r="AG332" s="187"/>
      <c r="AN332" s="26"/>
      <c r="AO332" s="26"/>
      <c r="AP332" s="26"/>
      <c r="AQ332" s="26"/>
      <c r="AR332" s="26"/>
      <c r="AS332" s="26"/>
      <c r="AT332" s="26"/>
      <c r="AU332" s="26"/>
    </row>
    <row r="333" spans="22:48" ht="12.95" customHeight="1">
      <c r="V333" s="26"/>
      <c r="AA333" s="26"/>
      <c r="AB333" s="26"/>
      <c r="AC333" s="26"/>
      <c r="AD333" s="26"/>
      <c r="AE333" s="26"/>
      <c r="AG333" s="187"/>
      <c r="AN333" s="26"/>
      <c r="AO333" s="26"/>
      <c r="AP333" s="26"/>
      <c r="AQ333" s="26"/>
      <c r="AR333" s="26"/>
      <c r="AS333" s="26"/>
      <c r="AT333" s="26"/>
      <c r="AU333" s="26"/>
    </row>
    <row r="334" spans="22:48" ht="12.95" customHeight="1">
      <c r="V334" s="26"/>
      <c r="AA334" s="26"/>
      <c r="AB334" s="26"/>
      <c r="AC334" s="26"/>
      <c r="AD334" s="26"/>
      <c r="AE334" s="26"/>
      <c r="AG334" s="187"/>
      <c r="AN334" s="26"/>
      <c r="AO334" s="26"/>
      <c r="AP334" s="26"/>
      <c r="AQ334" s="26"/>
      <c r="AR334" s="26"/>
      <c r="AS334" s="26"/>
      <c r="AT334" s="26"/>
      <c r="AU334" s="26"/>
    </row>
    <row r="335" spans="22:48" ht="12.95" customHeight="1">
      <c r="V335" s="26"/>
      <c r="AA335" s="26"/>
      <c r="AB335" s="26"/>
      <c r="AC335" s="26"/>
      <c r="AD335" s="26"/>
      <c r="AE335" s="26"/>
      <c r="AG335" s="187"/>
      <c r="AN335" s="26"/>
      <c r="AO335" s="26"/>
      <c r="AP335" s="26"/>
      <c r="AQ335" s="26"/>
      <c r="AR335" s="26"/>
      <c r="AS335" s="26"/>
      <c r="AT335" s="26"/>
      <c r="AU335" s="26"/>
    </row>
    <row r="336" spans="22:48" ht="12.95" customHeight="1">
      <c r="V336" s="26"/>
      <c r="AA336" s="26"/>
      <c r="AB336" s="26"/>
      <c r="AC336" s="26"/>
      <c r="AD336" s="26"/>
      <c r="AE336" s="26"/>
      <c r="AG336" s="187"/>
      <c r="AN336" s="26"/>
      <c r="AO336" s="26"/>
      <c r="AP336" s="26"/>
      <c r="AQ336" s="26"/>
      <c r="AR336" s="26"/>
      <c r="AS336" s="26"/>
      <c r="AT336" s="26"/>
      <c r="AU336" s="26"/>
      <c r="AV336" s="26"/>
    </row>
    <row r="337" spans="22:47" ht="12.95" customHeight="1">
      <c r="V337" s="26"/>
      <c r="AA337" s="26"/>
      <c r="AB337" s="26"/>
      <c r="AC337" s="26"/>
      <c r="AD337" s="26"/>
      <c r="AE337" s="26"/>
      <c r="AG337" s="187"/>
      <c r="AN337" s="26"/>
      <c r="AO337" s="26"/>
      <c r="AP337" s="26"/>
      <c r="AQ337" s="26"/>
      <c r="AR337" s="26"/>
      <c r="AS337" s="26"/>
      <c r="AT337" s="26"/>
      <c r="AU337" s="26"/>
    </row>
    <row r="338" spans="22:47" ht="12.95" customHeight="1">
      <c r="V338" s="26"/>
      <c r="AA338" s="26"/>
      <c r="AB338" s="26"/>
      <c r="AC338" s="26"/>
      <c r="AD338" s="26"/>
      <c r="AE338" s="26"/>
      <c r="AG338" s="187"/>
      <c r="AN338" s="26"/>
      <c r="AO338" s="26"/>
      <c r="AP338" s="26"/>
      <c r="AQ338" s="26"/>
      <c r="AR338" s="26"/>
      <c r="AS338" s="26"/>
      <c r="AT338" s="26"/>
      <c r="AU338" s="26"/>
    </row>
    <row r="339" spans="22:47" ht="12.95" customHeight="1">
      <c r="V339" s="26"/>
      <c r="AA339" s="26"/>
      <c r="AB339" s="26"/>
      <c r="AC339" s="26"/>
      <c r="AD339" s="26"/>
      <c r="AE339" s="26"/>
      <c r="AG339" s="187"/>
      <c r="AN339" s="26"/>
      <c r="AO339" s="26"/>
      <c r="AP339" s="26"/>
      <c r="AQ339" s="26"/>
      <c r="AR339" s="26"/>
      <c r="AS339" s="26"/>
      <c r="AT339" s="26"/>
      <c r="AU339" s="26"/>
    </row>
    <row r="340" spans="22:47" ht="12.95" customHeight="1">
      <c r="V340" s="26"/>
      <c r="AA340" s="26"/>
      <c r="AB340" s="26"/>
      <c r="AC340" s="26"/>
      <c r="AD340" s="26"/>
      <c r="AE340" s="26"/>
      <c r="AG340" s="187"/>
      <c r="AN340" s="26"/>
      <c r="AO340" s="26"/>
      <c r="AP340" s="26"/>
      <c r="AQ340" s="26"/>
      <c r="AR340" s="26"/>
      <c r="AS340" s="26"/>
      <c r="AT340" s="26"/>
      <c r="AU340" s="26"/>
    </row>
    <row r="341" spans="22:47" ht="12.95" customHeight="1">
      <c r="V341" s="26"/>
      <c r="AA341" s="26"/>
      <c r="AB341" s="26"/>
      <c r="AC341" s="26"/>
      <c r="AD341" s="26"/>
      <c r="AE341" s="26"/>
      <c r="AG341" s="187"/>
      <c r="AN341" s="26"/>
      <c r="AO341" s="26"/>
      <c r="AP341" s="26"/>
      <c r="AQ341" s="26"/>
      <c r="AR341" s="26"/>
      <c r="AS341" s="26"/>
      <c r="AT341" s="26"/>
      <c r="AU341" s="26"/>
    </row>
    <row r="342" spans="22:47" ht="12.95" customHeight="1">
      <c r="V342" s="26"/>
      <c r="AA342" s="26"/>
      <c r="AB342" s="26"/>
      <c r="AC342" s="26"/>
      <c r="AD342" s="26"/>
      <c r="AE342" s="26"/>
      <c r="AG342" s="187"/>
      <c r="AN342" s="26"/>
      <c r="AO342" s="26"/>
      <c r="AP342" s="26"/>
      <c r="AQ342" s="26"/>
      <c r="AR342" s="26"/>
      <c r="AS342" s="26"/>
      <c r="AT342" s="26"/>
      <c r="AU342" s="26"/>
    </row>
    <row r="343" spans="22:47" ht="12.95" customHeight="1">
      <c r="V343" s="26"/>
      <c r="AA343" s="26"/>
      <c r="AB343" s="26"/>
      <c r="AC343" s="26"/>
      <c r="AD343" s="26"/>
      <c r="AE343" s="26"/>
      <c r="AG343" s="187"/>
      <c r="AN343" s="26"/>
      <c r="AO343" s="26"/>
      <c r="AP343" s="26"/>
      <c r="AQ343" s="26"/>
      <c r="AR343" s="26"/>
      <c r="AS343" s="26"/>
      <c r="AT343" s="26"/>
      <c r="AU343" s="26"/>
    </row>
    <row r="344" spans="22:47" ht="12.95" customHeight="1">
      <c r="V344" s="26"/>
      <c r="AA344" s="26"/>
      <c r="AB344" s="26"/>
      <c r="AC344" s="26"/>
      <c r="AD344" s="26"/>
      <c r="AE344" s="26"/>
      <c r="AG344" s="187"/>
      <c r="AN344" s="26"/>
      <c r="AO344" s="26"/>
      <c r="AP344" s="26"/>
      <c r="AQ344" s="26"/>
      <c r="AR344" s="26"/>
      <c r="AS344" s="26"/>
      <c r="AT344" s="26"/>
      <c r="AU344" s="26"/>
    </row>
    <row r="345" spans="22:47" ht="12.95" customHeight="1">
      <c r="V345" s="26"/>
      <c r="AA345" s="26"/>
      <c r="AB345" s="26"/>
      <c r="AC345" s="26"/>
      <c r="AD345" s="26"/>
      <c r="AE345" s="26"/>
      <c r="AG345" s="187"/>
      <c r="AN345" s="26"/>
      <c r="AO345" s="26"/>
      <c r="AP345" s="26"/>
      <c r="AQ345" s="26"/>
      <c r="AR345" s="26"/>
      <c r="AS345" s="26"/>
      <c r="AT345" s="26"/>
      <c r="AU345" s="26"/>
    </row>
    <row r="346" spans="22:47" ht="12.95" customHeight="1">
      <c r="V346" s="26"/>
      <c r="AA346" s="26"/>
      <c r="AB346" s="26"/>
      <c r="AC346" s="26"/>
      <c r="AD346" s="26"/>
      <c r="AE346" s="26"/>
      <c r="AG346" s="187"/>
      <c r="AN346" s="26"/>
      <c r="AO346" s="26"/>
      <c r="AP346" s="26"/>
      <c r="AQ346" s="26"/>
      <c r="AR346" s="26"/>
      <c r="AS346" s="26"/>
      <c r="AT346" s="26"/>
      <c r="AU346" s="26"/>
    </row>
    <row r="347" spans="22:47" ht="12.95" customHeight="1">
      <c r="V347" s="26"/>
      <c r="AA347" s="26"/>
      <c r="AB347" s="26"/>
      <c r="AC347" s="26"/>
      <c r="AD347" s="26"/>
      <c r="AE347" s="26"/>
      <c r="AG347" s="187"/>
      <c r="AN347" s="26"/>
      <c r="AO347" s="26"/>
      <c r="AP347" s="26"/>
      <c r="AQ347" s="26"/>
      <c r="AR347" s="26"/>
      <c r="AS347" s="26"/>
      <c r="AT347" s="26"/>
      <c r="AU347" s="26"/>
    </row>
    <row r="348" spans="22:47" ht="12.95" customHeight="1">
      <c r="V348" s="26"/>
      <c r="AA348" s="26"/>
      <c r="AB348" s="26"/>
      <c r="AC348" s="26"/>
      <c r="AD348" s="26"/>
      <c r="AE348" s="26"/>
      <c r="AG348" s="187"/>
      <c r="AN348" s="26"/>
      <c r="AO348" s="26"/>
      <c r="AP348" s="26"/>
      <c r="AQ348" s="26"/>
      <c r="AR348" s="26"/>
      <c r="AS348" s="26"/>
      <c r="AT348" s="26"/>
      <c r="AU348" s="26"/>
    </row>
    <row r="349" spans="22:47" ht="12.95" customHeight="1">
      <c r="V349" s="26"/>
      <c r="AA349" s="26"/>
      <c r="AB349" s="26"/>
      <c r="AC349" s="26"/>
      <c r="AD349" s="26"/>
      <c r="AE349" s="26"/>
      <c r="AG349" s="187"/>
      <c r="AN349" s="26"/>
      <c r="AO349" s="26"/>
      <c r="AP349" s="26"/>
      <c r="AQ349" s="26"/>
      <c r="AR349" s="26"/>
      <c r="AS349" s="26"/>
      <c r="AT349" s="26"/>
      <c r="AU349" s="26"/>
    </row>
    <row r="350" spans="22:47" ht="12.95" customHeight="1">
      <c r="V350" s="26"/>
      <c r="AA350" s="26"/>
      <c r="AB350" s="26"/>
      <c r="AC350" s="26"/>
      <c r="AD350" s="26"/>
      <c r="AE350" s="26"/>
      <c r="AG350" s="187"/>
      <c r="AN350" s="26"/>
      <c r="AO350" s="26"/>
      <c r="AP350" s="26"/>
      <c r="AQ350" s="26"/>
      <c r="AR350" s="26"/>
      <c r="AS350" s="26"/>
      <c r="AT350" s="26"/>
      <c r="AU350" s="26"/>
    </row>
    <row r="351" spans="22:47" ht="12.95" customHeight="1">
      <c r="V351" s="26"/>
      <c r="AA351" s="26"/>
      <c r="AB351" s="26"/>
      <c r="AC351" s="26"/>
      <c r="AD351" s="26"/>
      <c r="AE351" s="26"/>
      <c r="AG351" s="187"/>
      <c r="AN351" s="26"/>
      <c r="AO351" s="26"/>
      <c r="AP351" s="26"/>
      <c r="AQ351" s="26"/>
      <c r="AR351" s="26"/>
      <c r="AS351" s="26"/>
      <c r="AT351" s="26"/>
      <c r="AU351" s="26"/>
    </row>
    <row r="352" spans="22:47" ht="12.95" customHeight="1">
      <c r="V352" s="26"/>
      <c r="AA352" s="26"/>
      <c r="AB352" s="26"/>
      <c r="AC352" s="26"/>
      <c r="AD352" s="26"/>
      <c r="AE352" s="26"/>
      <c r="AG352" s="187"/>
      <c r="AN352" s="26"/>
      <c r="AO352" s="26"/>
      <c r="AP352" s="26"/>
      <c r="AQ352" s="26"/>
      <c r="AR352" s="26"/>
      <c r="AS352" s="26"/>
      <c r="AT352" s="26"/>
      <c r="AU352" s="26"/>
    </row>
    <row r="353" spans="27:64">
      <c r="AA353" s="26"/>
      <c r="AB353" s="26"/>
      <c r="AC353" s="26"/>
      <c r="AD353" s="26"/>
      <c r="AE353" s="26"/>
      <c r="AG353" s="187"/>
      <c r="AN353" s="26"/>
      <c r="AO353" s="26"/>
      <c r="AP353" s="26"/>
      <c r="AQ353" s="26"/>
      <c r="AR353" s="26"/>
      <c r="AS353" s="26"/>
      <c r="AT353" s="26"/>
      <c r="AU353" s="26"/>
    </row>
    <row r="354" spans="27:64">
      <c r="AA354" s="26"/>
      <c r="AB354" s="26"/>
      <c r="AC354" s="26"/>
      <c r="AD354" s="26"/>
      <c r="AE354" s="26"/>
      <c r="AG354" s="187"/>
      <c r="AN354" s="26"/>
      <c r="AO354" s="26"/>
      <c r="AP354" s="26"/>
      <c r="AQ354" s="26"/>
      <c r="AR354" s="26"/>
      <c r="AS354" s="26"/>
      <c r="AT354" s="26"/>
      <c r="AU354" s="26"/>
      <c r="AV354" s="26"/>
    </row>
    <row r="355" spans="27:64">
      <c r="AA355" s="26"/>
      <c r="AB355" s="26"/>
      <c r="AC355" s="26"/>
      <c r="AD355" s="26"/>
      <c r="AE355" s="26"/>
      <c r="AG355" s="187"/>
      <c r="AN355" s="26"/>
      <c r="AO355" s="26"/>
      <c r="AP355" s="26"/>
      <c r="AQ355" s="26"/>
      <c r="AR355" s="26"/>
      <c r="AS355" s="26"/>
      <c r="AT355" s="26"/>
      <c r="AU355" s="26"/>
    </row>
    <row r="356" spans="27:64">
      <c r="AA356" s="26"/>
      <c r="AB356" s="26"/>
      <c r="AC356" s="26"/>
      <c r="AD356" s="26"/>
      <c r="AE356" s="26"/>
      <c r="AG356" s="187"/>
      <c r="AN356" s="26"/>
      <c r="AO356" s="26"/>
      <c r="AP356" s="26"/>
      <c r="AQ356" s="26"/>
      <c r="AR356" s="26"/>
      <c r="AS356" s="26"/>
      <c r="AT356" s="26"/>
      <c r="AU356" s="26"/>
    </row>
    <row r="357" spans="27:64">
      <c r="AA357" s="26"/>
      <c r="AB357" s="26"/>
      <c r="AC357" s="26"/>
      <c r="AD357" s="26"/>
      <c r="AE357" s="26"/>
      <c r="AG357" s="187"/>
      <c r="AN357" s="26"/>
      <c r="AO357" s="26"/>
      <c r="AP357" s="26"/>
      <c r="AQ357" s="26"/>
      <c r="AR357" s="26"/>
      <c r="AS357" s="26"/>
      <c r="AT357" s="26"/>
      <c r="AU357" s="26"/>
    </row>
    <row r="358" spans="27:64">
      <c r="AA358" s="26"/>
      <c r="AB358" s="26"/>
      <c r="AC358" s="26"/>
      <c r="AD358" s="26"/>
      <c r="AE358" s="26"/>
      <c r="AG358" s="187"/>
      <c r="AN358" s="26"/>
      <c r="AO358" s="26"/>
      <c r="AP358" s="26"/>
      <c r="AQ358" s="26"/>
      <c r="AR358" s="26"/>
      <c r="AS358" s="26"/>
      <c r="AT358" s="26"/>
      <c r="AU358" s="26"/>
    </row>
    <row r="359" spans="27:64">
      <c r="AA359" s="26"/>
      <c r="AB359" s="26"/>
      <c r="AC359" s="26"/>
      <c r="AD359" s="26"/>
      <c r="AE359" s="26"/>
      <c r="AG359" s="187"/>
      <c r="AN359" s="26"/>
      <c r="AO359" s="26"/>
      <c r="AP359" s="26"/>
      <c r="AQ359" s="26"/>
      <c r="AR359" s="26"/>
      <c r="AS359" s="26"/>
      <c r="AT359" s="26"/>
      <c r="AU359" s="26"/>
    </row>
    <row r="360" spans="27:64">
      <c r="AA360" s="26"/>
      <c r="AB360" s="26"/>
      <c r="AC360" s="26"/>
      <c r="AD360" s="26"/>
      <c r="AE360" s="26"/>
      <c r="AG360" s="187"/>
      <c r="AN360" s="26"/>
      <c r="AO360" s="26"/>
      <c r="AP360" s="26"/>
      <c r="AQ360" s="26"/>
      <c r="AR360" s="26"/>
      <c r="AS360" s="26"/>
      <c r="AT360" s="26"/>
      <c r="AU360" s="26"/>
    </row>
    <row r="361" spans="27:64">
      <c r="AA361" s="26"/>
      <c r="AB361" s="26"/>
      <c r="AC361" s="26"/>
      <c r="AD361" s="26"/>
      <c r="AE361" s="26"/>
      <c r="AG361" s="187"/>
      <c r="AN361" s="26"/>
      <c r="AO361" s="26"/>
      <c r="AP361" s="26"/>
      <c r="AQ361" s="26"/>
      <c r="AR361" s="26"/>
      <c r="AS361" s="26"/>
      <c r="AT361" s="26"/>
      <c r="AU361" s="26"/>
    </row>
    <row r="362" spans="27:64">
      <c r="AA362" s="26"/>
      <c r="AB362" s="26"/>
      <c r="AC362" s="26"/>
      <c r="AD362" s="26"/>
      <c r="AE362" s="26"/>
      <c r="AG362" s="187"/>
      <c r="AN362" s="26"/>
      <c r="AO362" s="26"/>
      <c r="AP362" s="26"/>
      <c r="AQ362" s="26"/>
      <c r="AR362" s="26"/>
      <c r="AS362" s="26"/>
      <c r="AT362" s="26"/>
      <c r="AU362" s="26"/>
    </row>
    <row r="363" spans="27:64">
      <c r="AA363" s="26"/>
      <c r="AB363" s="26"/>
      <c r="AC363" s="26"/>
      <c r="AD363" s="26"/>
      <c r="AE363" s="26"/>
      <c r="AG363" s="187"/>
      <c r="AN363" s="26"/>
      <c r="AO363" s="26"/>
      <c r="AP363" s="26"/>
      <c r="AQ363" s="26"/>
      <c r="AR363" s="26"/>
      <c r="AS363" s="26"/>
      <c r="AT363" s="26"/>
      <c r="AU363" s="26"/>
    </row>
    <row r="364" spans="27:64">
      <c r="AA364" s="26"/>
      <c r="AB364" s="26"/>
      <c r="AC364" s="26"/>
      <c r="AD364" s="26"/>
      <c r="AE364" s="26"/>
      <c r="AG364" s="187"/>
      <c r="AN364" s="26"/>
      <c r="AO364" s="26"/>
      <c r="AP364" s="26"/>
      <c r="AQ364" s="26"/>
      <c r="AR364" s="26"/>
      <c r="AS364" s="26"/>
      <c r="AT364" s="26"/>
      <c r="AU364" s="26"/>
    </row>
    <row r="365" spans="27:64">
      <c r="AA365" s="26"/>
      <c r="AB365" s="26"/>
      <c r="AC365" s="26"/>
      <c r="AD365" s="26"/>
      <c r="AE365" s="26"/>
      <c r="AG365" s="187"/>
      <c r="AN365" s="26"/>
      <c r="AO365" s="26"/>
      <c r="AP365" s="26"/>
      <c r="AQ365" s="26"/>
      <c r="AR365" s="26"/>
      <c r="AS365" s="26"/>
      <c r="AT365" s="26"/>
      <c r="AU365" s="26"/>
    </row>
    <row r="366" spans="27:64">
      <c r="AA366" s="26"/>
      <c r="AB366" s="26"/>
      <c r="AC366" s="26"/>
      <c r="AD366" s="26"/>
      <c r="AE366" s="26"/>
      <c r="AG366" s="187"/>
      <c r="AN366" s="26"/>
      <c r="AO366" s="26"/>
      <c r="AP366" s="26"/>
      <c r="AQ366" s="26"/>
      <c r="AR366" s="26"/>
      <c r="AS366" s="26"/>
      <c r="AT366" s="26"/>
      <c r="AU366" s="26"/>
    </row>
    <row r="367" spans="27:64">
      <c r="AA367" s="26"/>
      <c r="AB367" s="26"/>
      <c r="AC367" s="26"/>
      <c r="AD367" s="26"/>
      <c r="AE367" s="26"/>
      <c r="AG367" s="187"/>
      <c r="AN367" s="26"/>
      <c r="AO367" s="26"/>
      <c r="AP367" s="26"/>
      <c r="AQ367" s="26"/>
      <c r="AR367" s="26"/>
      <c r="AS367" s="26"/>
      <c r="AT367" s="26"/>
      <c r="AU367" s="26"/>
    </row>
    <row r="368" spans="27:64">
      <c r="AA368" s="26"/>
      <c r="AB368" s="26"/>
      <c r="AC368" s="26"/>
      <c r="AD368" s="26"/>
      <c r="AE368" s="26"/>
      <c r="AG368" s="187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</row>
    <row r="369" spans="27:47">
      <c r="AA369" s="26"/>
      <c r="AB369" s="26"/>
      <c r="AC369" s="26"/>
      <c r="AD369" s="26"/>
      <c r="AE369" s="26"/>
      <c r="AG369" s="187"/>
      <c r="AN369" s="26"/>
      <c r="AO369" s="26"/>
      <c r="AP369" s="26"/>
      <c r="AQ369" s="26"/>
      <c r="AR369" s="26"/>
      <c r="AS369" s="26"/>
      <c r="AT369" s="26"/>
      <c r="AU369" s="26"/>
    </row>
    <row r="370" spans="27:47">
      <c r="AA370" s="26"/>
      <c r="AB370" s="26"/>
      <c r="AC370" s="26"/>
      <c r="AD370" s="26"/>
      <c r="AE370" s="26"/>
      <c r="AG370" s="187"/>
      <c r="AN370" s="26"/>
      <c r="AO370" s="26"/>
      <c r="AP370" s="26"/>
      <c r="AQ370" s="26"/>
      <c r="AR370" s="26"/>
      <c r="AS370" s="26"/>
      <c r="AT370" s="26"/>
      <c r="AU370" s="26"/>
    </row>
    <row r="371" spans="27:47">
      <c r="AA371" s="26"/>
      <c r="AB371" s="26"/>
      <c r="AC371" s="26"/>
      <c r="AD371" s="26"/>
      <c r="AE371" s="26"/>
      <c r="AG371" s="187"/>
      <c r="AN371" s="26"/>
      <c r="AO371" s="26"/>
      <c r="AP371" s="26"/>
      <c r="AQ371" s="26"/>
      <c r="AR371" s="26"/>
      <c r="AS371" s="26"/>
      <c r="AT371" s="26"/>
      <c r="AU371" s="26"/>
    </row>
    <row r="372" spans="27:47">
      <c r="AA372" s="26"/>
      <c r="AB372" s="26"/>
      <c r="AC372" s="26"/>
      <c r="AD372" s="26"/>
      <c r="AE372" s="26"/>
      <c r="AG372" s="187"/>
      <c r="AN372" s="26"/>
      <c r="AO372" s="26"/>
      <c r="AP372" s="26"/>
      <c r="AQ372" s="26"/>
      <c r="AR372" s="26"/>
      <c r="AS372" s="26"/>
      <c r="AT372" s="26"/>
      <c r="AU372" s="26"/>
    </row>
    <row r="373" spans="27:47">
      <c r="AA373" s="26"/>
      <c r="AB373" s="26"/>
      <c r="AC373" s="26"/>
      <c r="AD373" s="26"/>
      <c r="AE373" s="26"/>
      <c r="AG373" s="187"/>
      <c r="AN373" s="26"/>
      <c r="AO373" s="26"/>
      <c r="AP373" s="26"/>
      <c r="AQ373" s="26"/>
      <c r="AR373" s="26"/>
      <c r="AS373" s="26"/>
      <c r="AT373" s="26"/>
      <c r="AU373" s="26"/>
    </row>
    <row r="374" spans="27:47">
      <c r="AA374" s="26"/>
      <c r="AB374" s="26"/>
      <c r="AC374" s="26"/>
      <c r="AD374" s="26"/>
      <c r="AE374" s="26"/>
      <c r="AG374" s="187"/>
      <c r="AN374" s="26"/>
      <c r="AO374" s="26"/>
      <c r="AP374" s="26"/>
      <c r="AQ374" s="26"/>
      <c r="AR374" s="26"/>
      <c r="AS374" s="26"/>
      <c r="AT374" s="26"/>
      <c r="AU374" s="26"/>
    </row>
    <row r="375" spans="27:47">
      <c r="AA375" s="26"/>
      <c r="AB375" s="26"/>
      <c r="AC375" s="26"/>
      <c r="AD375" s="26"/>
      <c r="AE375" s="26"/>
      <c r="AG375" s="187"/>
      <c r="AN375" s="26"/>
      <c r="AO375" s="26"/>
      <c r="AP375" s="26"/>
      <c r="AQ375" s="26"/>
      <c r="AR375" s="26"/>
      <c r="AS375" s="26"/>
      <c r="AT375" s="26"/>
      <c r="AU375" s="26"/>
    </row>
    <row r="376" spans="27:47">
      <c r="AA376" s="26"/>
      <c r="AB376" s="26"/>
      <c r="AC376" s="26"/>
      <c r="AD376" s="26"/>
      <c r="AE376" s="26"/>
      <c r="AG376" s="187"/>
      <c r="AN376" s="26"/>
      <c r="AO376" s="26"/>
      <c r="AP376" s="26"/>
      <c r="AQ376" s="26"/>
      <c r="AR376" s="26"/>
      <c r="AS376" s="26"/>
      <c r="AT376" s="26"/>
      <c r="AU376" s="26"/>
    </row>
    <row r="377" spans="27:47">
      <c r="AA377" s="26"/>
      <c r="AB377" s="26"/>
      <c r="AC377" s="26"/>
      <c r="AD377" s="26"/>
      <c r="AE377" s="26"/>
      <c r="AG377" s="187"/>
      <c r="AN377" s="26"/>
      <c r="AO377" s="26"/>
      <c r="AP377" s="26"/>
      <c r="AQ377" s="26"/>
      <c r="AR377" s="26"/>
      <c r="AS377" s="26"/>
      <c r="AT377" s="26"/>
      <c r="AU377" s="26"/>
    </row>
    <row r="378" spans="27:47">
      <c r="AA378" s="26"/>
      <c r="AB378" s="26"/>
      <c r="AC378" s="26"/>
      <c r="AD378" s="26"/>
      <c r="AE378" s="26"/>
      <c r="AG378" s="187"/>
      <c r="AN378" s="26"/>
      <c r="AO378" s="26"/>
      <c r="AP378" s="26"/>
      <c r="AQ378" s="26"/>
      <c r="AR378" s="26"/>
      <c r="AS378" s="26"/>
      <c r="AT378" s="26"/>
      <c r="AU378" s="26"/>
    </row>
    <row r="379" spans="27:47">
      <c r="AA379" s="26"/>
      <c r="AB379" s="26"/>
      <c r="AC379" s="26"/>
      <c r="AD379" s="26"/>
      <c r="AE379" s="26"/>
      <c r="AG379" s="187"/>
      <c r="AN379" s="26"/>
      <c r="AO379" s="26"/>
      <c r="AP379" s="26"/>
      <c r="AQ379" s="26"/>
      <c r="AR379" s="26"/>
      <c r="AS379" s="26"/>
      <c r="AT379" s="26"/>
      <c r="AU379" s="26"/>
    </row>
    <row r="380" spans="27:47">
      <c r="AA380" s="26"/>
      <c r="AB380" s="26"/>
      <c r="AC380" s="26"/>
      <c r="AD380" s="26"/>
      <c r="AE380" s="26"/>
      <c r="AG380" s="187"/>
      <c r="AN380" s="26"/>
      <c r="AO380" s="26"/>
      <c r="AP380" s="26"/>
      <c r="AQ380" s="26"/>
      <c r="AR380" s="26"/>
      <c r="AS380" s="26"/>
      <c r="AT380" s="26"/>
      <c r="AU380" s="26"/>
    </row>
    <row r="381" spans="27:47">
      <c r="AA381" s="26"/>
      <c r="AB381" s="26"/>
      <c r="AC381" s="26"/>
      <c r="AD381" s="26"/>
      <c r="AE381" s="26"/>
      <c r="AG381" s="187"/>
      <c r="AN381" s="26"/>
      <c r="AO381" s="26"/>
      <c r="AP381" s="26"/>
      <c r="AQ381" s="26"/>
      <c r="AR381" s="26"/>
      <c r="AS381" s="26"/>
      <c r="AT381" s="26"/>
      <c r="AU381" s="26"/>
    </row>
    <row r="382" spans="27:47">
      <c r="AA382" s="26"/>
      <c r="AB382" s="26"/>
      <c r="AC382" s="26"/>
      <c r="AD382" s="26"/>
      <c r="AE382" s="26"/>
      <c r="AG382" s="187"/>
      <c r="AN382" s="26"/>
      <c r="AO382" s="26"/>
      <c r="AP382" s="26"/>
      <c r="AQ382" s="26"/>
      <c r="AR382" s="26"/>
      <c r="AS382" s="26"/>
      <c r="AT382" s="26"/>
      <c r="AU382" s="26"/>
    </row>
    <row r="383" spans="27:47">
      <c r="AA383" s="26"/>
      <c r="AB383" s="26"/>
      <c r="AC383" s="26"/>
      <c r="AD383" s="26"/>
      <c r="AE383" s="26"/>
      <c r="AG383" s="187"/>
      <c r="AN383" s="26"/>
      <c r="AO383" s="26"/>
      <c r="AP383" s="26"/>
      <c r="AQ383" s="26"/>
      <c r="AR383" s="26"/>
      <c r="AS383" s="26"/>
      <c r="AT383" s="26"/>
      <c r="AU383" s="26"/>
    </row>
    <row r="384" spans="27:47">
      <c r="AA384" s="26"/>
      <c r="AB384" s="26"/>
      <c r="AC384" s="26"/>
      <c r="AD384" s="26"/>
      <c r="AE384" s="26"/>
      <c r="AG384" s="187"/>
      <c r="AN384" s="26"/>
      <c r="AO384" s="26"/>
      <c r="AP384" s="26"/>
      <c r="AQ384" s="26"/>
      <c r="AR384" s="26"/>
      <c r="AS384" s="26"/>
      <c r="AT384" s="26"/>
      <c r="AU384" s="26"/>
    </row>
    <row r="385" spans="27:64">
      <c r="AA385" s="26"/>
      <c r="AB385" s="26"/>
      <c r="AC385" s="26"/>
      <c r="AD385" s="26"/>
      <c r="AE385" s="26"/>
      <c r="AG385" s="187"/>
      <c r="AN385" s="26"/>
      <c r="AO385" s="26"/>
      <c r="AP385" s="26"/>
      <c r="AQ385" s="26"/>
      <c r="AR385" s="26"/>
      <c r="AS385" s="26"/>
      <c r="AT385" s="26"/>
      <c r="AU385" s="26"/>
    </row>
    <row r="386" spans="27:64">
      <c r="AA386" s="26"/>
      <c r="AB386" s="26"/>
      <c r="AC386" s="26"/>
      <c r="AD386" s="26"/>
      <c r="AE386" s="26"/>
      <c r="AG386" s="187"/>
      <c r="AN386" s="26"/>
      <c r="AO386" s="26"/>
      <c r="AP386" s="26"/>
      <c r="AQ386" s="26"/>
      <c r="AR386" s="26"/>
      <c r="AS386" s="26"/>
      <c r="AT386" s="26"/>
      <c r="AU386" s="26"/>
    </row>
    <row r="387" spans="27:64">
      <c r="AA387" s="26"/>
      <c r="AB387" s="26"/>
      <c r="AC387" s="26"/>
      <c r="AD387" s="26"/>
      <c r="AE387" s="26"/>
      <c r="AG387" s="187"/>
      <c r="AN387" s="26"/>
      <c r="AO387" s="26"/>
      <c r="AP387" s="26"/>
      <c r="AQ387" s="26"/>
      <c r="AR387" s="26"/>
      <c r="AS387" s="26"/>
      <c r="AT387" s="26"/>
      <c r="AU387" s="26"/>
    </row>
    <row r="388" spans="27:64">
      <c r="AA388" s="26"/>
      <c r="AB388" s="26"/>
      <c r="AC388" s="26"/>
      <c r="AD388" s="26"/>
      <c r="AE388" s="26"/>
      <c r="AG388" s="187"/>
      <c r="AN388" s="26"/>
      <c r="AO388" s="26"/>
      <c r="AP388" s="26"/>
      <c r="AQ388" s="26"/>
      <c r="AR388" s="26"/>
      <c r="AS388" s="26"/>
      <c r="AT388" s="26"/>
      <c r="AU388" s="26"/>
    </row>
    <row r="389" spans="27:64">
      <c r="AA389" s="26"/>
      <c r="AB389" s="26"/>
      <c r="AC389" s="26"/>
      <c r="AD389" s="26"/>
      <c r="AE389" s="26"/>
      <c r="AG389" s="187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</row>
    <row r="390" spans="27:64">
      <c r="AA390" s="26"/>
      <c r="AB390" s="26"/>
      <c r="AC390" s="26"/>
      <c r="AD390" s="26"/>
      <c r="AE390" s="26"/>
      <c r="AG390" s="187"/>
      <c r="AN390" s="26"/>
      <c r="AO390" s="26"/>
      <c r="AP390" s="26"/>
      <c r="AQ390" s="26"/>
      <c r="AR390" s="26"/>
      <c r="AS390" s="26"/>
      <c r="AT390" s="26"/>
      <c r="AU390" s="26"/>
    </row>
    <row r="391" spans="27:64">
      <c r="AA391" s="26"/>
      <c r="AB391" s="26"/>
      <c r="AC391" s="26"/>
      <c r="AD391" s="26"/>
      <c r="AE391" s="26"/>
      <c r="AG391" s="187"/>
      <c r="AN391" s="26"/>
      <c r="AO391" s="26"/>
      <c r="AP391" s="26"/>
      <c r="AQ391" s="26"/>
      <c r="AR391" s="26"/>
      <c r="AS391" s="26"/>
      <c r="AT391" s="26"/>
      <c r="AU391" s="26"/>
      <c r="AV391" s="26"/>
    </row>
    <row r="392" spans="27:64">
      <c r="AA392" s="26"/>
      <c r="AB392" s="26"/>
      <c r="AC392" s="26"/>
      <c r="AD392" s="26"/>
      <c r="AE392" s="26"/>
      <c r="AG392" s="187"/>
      <c r="AN392" s="26"/>
      <c r="AO392" s="26"/>
      <c r="AP392" s="26"/>
      <c r="AQ392" s="26"/>
      <c r="AR392" s="26"/>
      <c r="AS392" s="26"/>
      <c r="AT392" s="26"/>
      <c r="AU392" s="26"/>
    </row>
    <row r="393" spans="27:64">
      <c r="AA393" s="26"/>
      <c r="AB393" s="26"/>
      <c r="AC393" s="26"/>
      <c r="AD393" s="26"/>
      <c r="AE393" s="26"/>
      <c r="AG393" s="187"/>
      <c r="AN393" s="26"/>
      <c r="AO393" s="26"/>
      <c r="AP393" s="26"/>
      <c r="AQ393" s="26"/>
      <c r="AR393" s="26"/>
      <c r="AS393" s="26"/>
      <c r="AT393" s="26"/>
      <c r="AU393" s="26"/>
    </row>
    <row r="394" spans="27:64">
      <c r="AA394" s="26"/>
      <c r="AB394" s="26"/>
      <c r="AC394" s="26"/>
      <c r="AD394" s="26"/>
      <c r="AE394" s="26"/>
      <c r="AG394" s="187"/>
      <c r="AN394" s="26"/>
      <c r="AO394" s="26"/>
      <c r="AP394" s="26"/>
      <c r="AQ394" s="26"/>
      <c r="AR394" s="26"/>
      <c r="AS394" s="26"/>
      <c r="AT394" s="26"/>
      <c r="AU394" s="26"/>
    </row>
    <row r="395" spans="27:64">
      <c r="AA395" s="26"/>
      <c r="AB395" s="26"/>
      <c r="AC395" s="26"/>
      <c r="AD395" s="26"/>
      <c r="AE395" s="26"/>
      <c r="AG395" s="187"/>
      <c r="AN395" s="26"/>
      <c r="AO395" s="26"/>
      <c r="AP395" s="26"/>
      <c r="AQ395" s="26"/>
      <c r="AR395" s="26"/>
      <c r="AS395" s="26"/>
      <c r="AT395" s="26"/>
      <c r="AU395" s="26"/>
    </row>
    <row r="396" spans="27:64">
      <c r="AA396" s="26"/>
      <c r="AB396" s="26"/>
      <c r="AC396" s="26"/>
      <c r="AD396" s="26"/>
      <c r="AE396" s="26"/>
      <c r="AG396" s="187"/>
      <c r="AN396" s="26"/>
      <c r="AO396" s="26"/>
      <c r="AP396" s="26"/>
      <c r="AQ396" s="26"/>
      <c r="AR396" s="26"/>
      <c r="AS396" s="26"/>
      <c r="AT396" s="26"/>
      <c r="AU396" s="26"/>
    </row>
    <row r="397" spans="27:64">
      <c r="AA397" s="26"/>
      <c r="AB397" s="26"/>
      <c r="AC397" s="26"/>
      <c r="AD397" s="26"/>
      <c r="AE397" s="26"/>
      <c r="AG397" s="187"/>
      <c r="AN397" s="26"/>
      <c r="AO397" s="26"/>
      <c r="AP397" s="26"/>
      <c r="AQ397" s="26"/>
      <c r="AR397" s="26"/>
      <c r="AS397" s="26"/>
      <c r="AT397" s="26"/>
      <c r="AU397" s="26"/>
    </row>
    <row r="398" spans="27:64">
      <c r="AA398" s="26"/>
      <c r="AB398" s="26"/>
      <c r="AC398" s="26"/>
      <c r="AD398" s="26"/>
      <c r="AE398" s="26"/>
      <c r="AG398" s="187"/>
      <c r="AN398" s="26"/>
      <c r="AO398" s="26"/>
      <c r="AP398" s="26"/>
      <c r="AQ398" s="26"/>
      <c r="AR398" s="26"/>
      <c r="AS398" s="26"/>
      <c r="AT398" s="26"/>
      <c r="AU398" s="26"/>
    </row>
    <row r="399" spans="27:64">
      <c r="AA399" s="26"/>
      <c r="AB399" s="26"/>
      <c r="AC399" s="26"/>
      <c r="AD399" s="26"/>
      <c r="AE399" s="26"/>
      <c r="AG399" s="187"/>
      <c r="AN399" s="26"/>
      <c r="AO399" s="26"/>
      <c r="AP399" s="26"/>
      <c r="AQ399" s="26"/>
      <c r="AR399" s="26"/>
      <c r="AS399" s="26"/>
      <c r="AT399" s="26"/>
      <c r="AU399" s="26"/>
    </row>
    <row r="400" spans="27:64">
      <c r="AA400" s="26"/>
      <c r="AB400" s="26"/>
      <c r="AC400" s="26"/>
      <c r="AD400" s="26"/>
      <c r="AE400" s="26"/>
      <c r="AG400" s="187"/>
      <c r="AN400" s="26"/>
      <c r="AO400" s="26"/>
      <c r="AP400" s="26"/>
      <c r="AQ400" s="26"/>
      <c r="AR400" s="26"/>
      <c r="AS400" s="26"/>
      <c r="AT400" s="26"/>
      <c r="AU400" s="26"/>
    </row>
    <row r="401" spans="27:64">
      <c r="AA401" s="26"/>
      <c r="AB401" s="26"/>
      <c r="AC401" s="26"/>
      <c r="AD401" s="26"/>
      <c r="AE401" s="26"/>
      <c r="AG401" s="187"/>
      <c r="AN401" s="26"/>
      <c r="AO401" s="26"/>
      <c r="AP401" s="26"/>
      <c r="AQ401" s="26"/>
      <c r="AR401" s="26"/>
      <c r="AS401" s="26"/>
      <c r="AT401" s="26"/>
      <c r="AU401" s="26"/>
    </row>
    <row r="402" spans="27:64">
      <c r="AA402" s="26"/>
      <c r="AB402" s="26"/>
      <c r="AC402" s="26"/>
      <c r="AD402" s="26"/>
      <c r="AE402" s="26"/>
      <c r="AG402" s="187"/>
      <c r="AN402" s="26"/>
      <c r="AO402" s="26"/>
      <c r="AP402" s="26"/>
      <c r="AQ402" s="26"/>
      <c r="AR402" s="26"/>
      <c r="AS402" s="26"/>
      <c r="AT402" s="26"/>
      <c r="AU402" s="26"/>
    </row>
    <row r="403" spans="27:64">
      <c r="AA403" s="26"/>
      <c r="AB403" s="26"/>
      <c r="AC403" s="26"/>
      <c r="AD403" s="26"/>
      <c r="AE403" s="26"/>
      <c r="AG403" s="187"/>
      <c r="AN403" s="26"/>
      <c r="AO403" s="26"/>
      <c r="AP403" s="26"/>
      <c r="AQ403" s="26"/>
      <c r="AR403" s="26"/>
      <c r="AS403" s="26"/>
      <c r="AT403" s="26"/>
      <c r="AU403" s="26"/>
    </row>
    <row r="404" spans="27:64">
      <c r="AA404" s="26"/>
      <c r="AB404" s="26"/>
      <c r="AC404" s="26"/>
      <c r="AD404" s="26"/>
      <c r="AE404" s="26"/>
      <c r="AG404" s="187"/>
      <c r="AN404" s="26"/>
      <c r="AO404" s="26"/>
      <c r="AP404" s="26"/>
      <c r="AQ404" s="26"/>
      <c r="AR404" s="26"/>
      <c r="AS404" s="26"/>
      <c r="AT404" s="26"/>
      <c r="AU404" s="26"/>
    </row>
    <row r="405" spans="27:64">
      <c r="AA405" s="26"/>
      <c r="AB405" s="26"/>
      <c r="AC405" s="26"/>
      <c r="AD405" s="26"/>
      <c r="AE405" s="26"/>
      <c r="AG405" s="187"/>
      <c r="AN405" s="26"/>
      <c r="AO405" s="26"/>
      <c r="AP405" s="26"/>
      <c r="AQ405" s="26"/>
      <c r="AR405" s="26"/>
      <c r="AS405" s="26"/>
      <c r="AT405" s="26"/>
      <c r="AU405" s="26"/>
    </row>
    <row r="406" spans="27:64">
      <c r="AA406" s="26"/>
      <c r="AB406" s="26"/>
      <c r="AC406" s="26"/>
      <c r="AD406" s="26"/>
      <c r="AE406" s="26"/>
      <c r="AG406" s="187"/>
      <c r="AN406" s="26"/>
      <c r="AO406" s="26"/>
      <c r="AP406" s="26"/>
      <c r="AQ406" s="26"/>
      <c r="AR406" s="26"/>
      <c r="AS406" s="26"/>
      <c r="AT406" s="26"/>
      <c r="AU406" s="26"/>
    </row>
    <row r="407" spans="27:64">
      <c r="AA407" s="26"/>
      <c r="AB407" s="26"/>
      <c r="AC407" s="26"/>
      <c r="AD407" s="26"/>
      <c r="AE407" s="26"/>
      <c r="AG407" s="187"/>
      <c r="AN407" s="26"/>
      <c r="AO407" s="26"/>
      <c r="AP407" s="26"/>
      <c r="AQ407" s="26"/>
      <c r="AR407" s="26"/>
      <c r="AS407" s="26"/>
      <c r="AT407" s="26"/>
      <c r="AU407" s="26"/>
    </row>
    <row r="408" spans="27:64">
      <c r="AA408" s="26"/>
      <c r="AB408" s="26"/>
      <c r="AC408" s="26"/>
      <c r="AD408" s="26"/>
      <c r="AE408" s="26"/>
      <c r="AG408" s="187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</row>
    <row r="409" spans="27:64">
      <c r="AA409" s="26"/>
      <c r="AB409" s="26"/>
      <c r="AC409" s="26"/>
      <c r="AD409" s="26"/>
      <c r="AE409" s="26"/>
      <c r="AG409" s="187"/>
      <c r="AN409" s="26"/>
      <c r="AO409" s="26"/>
      <c r="AP409" s="26"/>
      <c r="AQ409" s="26"/>
      <c r="AR409" s="26"/>
      <c r="AS409" s="26"/>
      <c r="AT409" s="26"/>
      <c r="AU409" s="26"/>
      <c r="AV409" s="26"/>
    </row>
    <row r="410" spans="27:64">
      <c r="AA410" s="26"/>
      <c r="AB410" s="26"/>
      <c r="AC410" s="26"/>
      <c r="AD410" s="26"/>
      <c r="AE410" s="26"/>
      <c r="AG410" s="187"/>
      <c r="AN410" s="26"/>
      <c r="AO410" s="26"/>
      <c r="AP410" s="26"/>
      <c r="AQ410" s="26"/>
      <c r="AR410" s="26"/>
      <c r="AS410" s="26"/>
      <c r="AT410" s="26"/>
      <c r="AU410" s="26"/>
      <c r="AV410" s="26"/>
      <c r="AX410" s="26"/>
    </row>
    <row r="411" spans="27:64">
      <c r="AA411" s="26"/>
      <c r="AB411" s="26"/>
      <c r="AC411" s="26"/>
      <c r="AD411" s="26"/>
      <c r="AE411" s="26"/>
      <c r="AG411" s="187"/>
      <c r="AN411" s="26"/>
      <c r="AO411" s="26"/>
      <c r="AP411" s="26"/>
      <c r="AQ411" s="26"/>
      <c r="AR411" s="26"/>
      <c r="AS411" s="26"/>
      <c r="AT411" s="26"/>
      <c r="AU411" s="26"/>
    </row>
    <row r="412" spans="27:64">
      <c r="AA412" s="26"/>
      <c r="AB412" s="26"/>
      <c r="AC412" s="26"/>
      <c r="AD412" s="26"/>
      <c r="AE412" s="26"/>
      <c r="AG412" s="187"/>
      <c r="AN412" s="26"/>
      <c r="AO412" s="26"/>
      <c r="AP412" s="26"/>
      <c r="AQ412" s="26"/>
      <c r="AR412" s="26"/>
      <c r="AS412" s="26"/>
      <c r="AT412" s="26"/>
      <c r="AU412" s="26"/>
    </row>
    <row r="413" spans="27:64">
      <c r="AA413" s="26"/>
      <c r="AB413" s="26"/>
      <c r="AC413" s="26"/>
      <c r="AD413" s="26"/>
      <c r="AE413" s="26"/>
      <c r="AG413" s="187"/>
      <c r="AN413" s="26"/>
      <c r="AO413" s="26"/>
      <c r="AP413" s="26"/>
      <c r="AQ413" s="26"/>
      <c r="AR413" s="26"/>
      <c r="AS413" s="26"/>
      <c r="AT413" s="26"/>
      <c r="AU413" s="26"/>
    </row>
    <row r="414" spans="27:64">
      <c r="AA414" s="26"/>
      <c r="AB414" s="26"/>
      <c r="AC414" s="26"/>
      <c r="AD414" s="26"/>
      <c r="AE414" s="26"/>
      <c r="AG414" s="187"/>
      <c r="AN414" s="26"/>
      <c r="AO414" s="26"/>
      <c r="AP414" s="26"/>
      <c r="AQ414" s="26"/>
      <c r="AR414" s="26"/>
      <c r="AS414" s="26"/>
      <c r="AT414" s="26"/>
      <c r="AU414" s="26"/>
      <c r="AV414" s="26"/>
    </row>
    <row r="415" spans="27:64">
      <c r="AA415" s="26"/>
      <c r="AB415" s="26"/>
      <c r="AC415" s="26"/>
      <c r="AD415" s="26"/>
      <c r="AE415" s="26"/>
      <c r="AG415" s="187"/>
      <c r="AN415" s="26"/>
      <c r="AO415" s="26"/>
      <c r="AP415" s="26"/>
      <c r="AQ415" s="26"/>
      <c r="AR415" s="26"/>
      <c r="AS415" s="26"/>
      <c r="AT415" s="26"/>
      <c r="AU415" s="26"/>
    </row>
    <row r="416" spans="27:64">
      <c r="AA416" s="26"/>
      <c r="AB416" s="26"/>
      <c r="AC416" s="26"/>
      <c r="AD416" s="26"/>
      <c r="AE416" s="26"/>
      <c r="AG416" s="187"/>
      <c r="AN416" s="26"/>
      <c r="AO416" s="26"/>
      <c r="AP416" s="26"/>
      <c r="AQ416" s="26"/>
      <c r="AR416" s="26"/>
      <c r="AS416" s="26"/>
      <c r="AT416" s="26"/>
      <c r="AU416" s="26"/>
    </row>
    <row r="417" spans="27:47">
      <c r="AA417" s="26"/>
      <c r="AB417" s="26"/>
      <c r="AC417" s="26"/>
      <c r="AD417" s="26"/>
      <c r="AE417" s="26"/>
      <c r="AG417" s="187"/>
      <c r="AN417" s="26"/>
      <c r="AO417" s="26"/>
      <c r="AP417" s="26"/>
      <c r="AQ417" s="26"/>
      <c r="AR417" s="26"/>
      <c r="AS417" s="26"/>
      <c r="AT417" s="26"/>
      <c r="AU417" s="26"/>
    </row>
    <row r="418" spans="27:47">
      <c r="AA418" s="26"/>
      <c r="AB418" s="26"/>
      <c r="AC418" s="26"/>
      <c r="AD418" s="26"/>
      <c r="AE418" s="26"/>
      <c r="AG418" s="187"/>
      <c r="AN418" s="26"/>
      <c r="AO418" s="26"/>
      <c r="AP418" s="26"/>
      <c r="AQ418" s="26"/>
      <c r="AR418" s="26"/>
      <c r="AS418" s="26"/>
      <c r="AT418" s="26"/>
      <c r="AU418" s="26"/>
    </row>
    <row r="419" spans="27:47">
      <c r="AA419" s="26"/>
      <c r="AB419" s="26"/>
      <c r="AC419" s="26"/>
      <c r="AD419" s="26"/>
      <c r="AE419" s="26"/>
      <c r="AG419" s="187"/>
      <c r="AN419" s="26"/>
      <c r="AO419" s="26"/>
      <c r="AP419" s="26"/>
      <c r="AQ419" s="26"/>
      <c r="AR419" s="26"/>
      <c r="AS419" s="26"/>
      <c r="AT419" s="26"/>
      <c r="AU419" s="26"/>
    </row>
    <row r="420" spans="27:47">
      <c r="AA420" s="26"/>
      <c r="AB420" s="26"/>
      <c r="AC420" s="26"/>
      <c r="AD420" s="26"/>
      <c r="AE420" s="26"/>
      <c r="AG420" s="187"/>
      <c r="AN420" s="26"/>
      <c r="AO420" s="26"/>
      <c r="AP420" s="26"/>
      <c r="AQ420" s="26"/>
      <c r="AR420" s="26"/>
      <c r="AS420" s="26"/>
      <c r="AT420" s="26"/>
      <c r="AU420" s="26"/>
    </row>
    <row r="421" spans="27:47">
      <c r="AA421" s="26"/>
      <c r="AB421" s="26"/>
      <c r="AC421" s="26"/>
      <c r="AD421" s="26"/>
      <c r="AE421" s="26"/>
      <c r="AG421" s="187"/>
      <c r="AN421" s="26"/>
      <c r="AO421" s="26"/>
      <c r="AP421" s="26"/>
      <c r="AQ421" s="26"/>
      <c r="AR421" s="26"/>
      <c r="AS421" s="26"/>
      <c r="AT421" s="26"/>
      <c r="AU421" s="26"/>
    </row>
    <row r="422" spans="27:47">
      <c r="AA422" s="26"/>
      <c r="AB422" s="26"/>
      <c r="AC422" s="26"/>
      <c r="AD422" s="26"/>
      <c r="AE422" s="26"/>
      <c r="AG422" s="187"/>
      <c r="AN422" s="26"/>
      <c r="AO422" s="26"/>
      <c r="AP422" s="26"/>
      <c r="AQ422" s="26"/>
      <c r="AR422" s="26"/>
      <c r="AS422" s="26"/>
      <c r="AT422" s="26"/>
      <c r="AU422" s="26"/>
    </row>
    <row r="423" spans="27:47">
      <c r="AA423" s="26"/>
      <c r="AB423" s="26"/>
      <c r="AC423" s="26"/>
      <c r="AD423" s="26"/>
      <c r="AE423" s="26"/>
      <c r="AG423" s="187"/>
      <c r="AN423" s="26"/>
      <c r="AO423" s="26"/>
      <c r="AP423" s="26"/>
      <c r="AQ423" s="26"/>
      <c r="AR423" s="26"/>
      <c r="AS423" s="26"/>
      <c r="AT423" s="26"/>
      <c r="AU423" s="26"/>
    </row>
    <row r="424" spans="27:47">
      <c r="AA424" s="26"/>
      <c r="AB424" s="26"/>
      <c r="AC424" s="26"/>
      <c r="AD424" s="26"/>
      <c r="AE424" s="26"/>
      <c r="AG424" s="187"/>
      <c r="AN424" s="26"/>
      <c r="AO424" s="26"/>
      <c r="AP424" s="26"/>
      <c r="AQ424" s="26"/>
      <c r="AR424" s="26"/>
      <c r="AS424" s="26"/>
      <c r="AT424" s="26"/>
      <c r="AU424" s="26"/>
    </row>
    <row r="425" spans="27:47">
      <c r="AA425" s="26"/>
      <c r="AB425" s="26"/>
      <c r="AC425" s="26"/>
      <c r="AD425" s="26"/>
      <c r="AE425" s="26"/>
      <c r="AG425" s="187"/>
      <c r="AN425" s="26"/>
      <c r="AO425" s="26"/>
      <c r="AP425" s="26"/>
      <c r="AQ425" s="26"/>
      <c r="AR425" s="26"/>
      <c r="AS425" s="26"/>
      <c r="AT425" s="26"/>
      <c r="AU425" s="26"/>
    </row>
    <row r="426" spans="27:47">
      <c r="AA426" s="26"/>
      <c r="AB426" s="26"/>
      <c r="AC426" s="26"/>
      <c r="AD426" s="26"/>
      <c r="AE426" s="26"/>
      <c r="AG426" s="187"/>
      <c r="AN426" s="26"/>
      <c r="AO426" s="26"/>
      <c r="AP426" s="26"/>
      <c r="AQ426" s="26"/>
      <c r="AR426" s="26"/>
      <c r="AS426" s="26"/>
      <c r="AT426" s="26"/>
      <c r="AU426" s="26"/>
    </row>
    <row r="427" spans="27:47">
      <c r="AA427" s="26"/>
      <c r="AB427" s="26"/>
      <c r="AC427" s="26"/>
      <c r="AD427" s="26"/>
      <c r="AE427" s="26"/>
      <c r="AG427" s="187"/>
      <c r="AN427" s="26"/>
      <c r="AO427" s="26"/>
      <c r="AP427" s="26"/>
      <c r="AQ427" s="26"/>
      <c r="AR427" s="26"/>
      <c r="AS427" s="26"/>
      <c r="AT427" s="26"/>
      <c r="AU427" s="26"/>
    </row>
    <row r="428" spans="27:47">
      <c r="AA428" s="26"/>
      <c r="AB428" s="26"/>
      <c r="AC428" s="26"/>
      <c r="AD428" s="26"/>
      <c r="AE428" s="26"/>
      <c r="AG428" s="187"/>
      <c r="AN428" s="26"/>
      <c r="AO428" s="26"/>
      <c r="AP428" s="26"/>
      <c r="AQ428" s="26"/>
      <c r="AR428" s="26"/>
      <c r="AS428" s="26"/>
      <c r="AT428" s="26"/>
      <c r="AU428" s="26"/>
    </row>
    <row r="429" spans="27:47">
      <c r="AA429" s="26"/>
      <c r="AB429" s="26"/>
      <c r="AC429" s="26"/>
      <c r="AD429" s="26"/>
      <c r="AE429" s="26"/>
      <c r="AG429" s="187"/>
      <c r="AN429" s="26"/>
      <c r="AO429" s="26"/>
      <c r="AP429" s="26"/>
      <c r="AQ429" s="26"/>
      <c r="AR429" s="26"/>
      <c r="AS429" s="26"/>
      <c r="AT429" s="26"/>
      <c r="AU429" s="26"/>
    </row>
    <row r="430" spans="27:47">
      <c r="AA430" s="26"/>
      <c r="AB430" s="26"/>
      <c r="AC430" s="26"/>
      <c r="AD430" s="26"/>
      <c r="AE430" s="26"/>
      <c r="AG430" s="187"/>
      <c r="AN430" s="26"/>
      <c r="AO430" s="26"/>
      <c r="AP430" s="26"/>
      <c r="AQ430" s="26"/>
      <c r="AR430" s="26"/>
      <c r="AS430" s="26"/>
      <c r="AT430" s="26"/>
      <c r="AU430" s="26"/>
    </row>
    <row r="431" spans="27:47">
      <c r="AA431" s="26"/>
      <c r="AB431" s="26"/>
      <c r="AC431" s="26"/>
      <c r="AD431" s="26"/>
      <c r="AE431" s="26"/>
      <c r="AG431" s="187"/>
      <c r="AN431" s="26"/>
      <c r="AO431" s="26"/>
      <c r="AP431" s="26"/>
      <c r="AQ431" s="26"/>
      <c r="AR431" s="26"/>
      <c r="AS431" s="26"/>
      <c r="AT431" s="26"/>
      <c r="AU431" s="26"/>
    </row>
    <row r="432" spans="27:47">
      <c r="AA432" s="26"/>
      <c r="AB432" s="26"/>
      <c r="AC432" s="26"/>
      <c r="AD432" s="26"/>
      <c r="AE432" s="26"/>
      <c r="AG432" s="187"/>
      <c r="AN432" s="26"/>
      <c r="AO432" s="26"/>
      <c r="AP432" s="26"/>
      <c r="AQ432" s="26"/>
      <c r="AR432" s="26"/>
      <c r="AS432" s="26"/>
      <c r="AT432" s="26"/>
      <c r="AU432" s="26"/>
    </row>
    <row r="433" spans="27:47">
      <c r="AA433" s="26"/>
      <c r="AB433" s="26"/>
      <c r="AC433" s="26"/>
      <c r="AD433" s="26"/>
      <c r="AE433" s="26"/>
      <c r="AG433" s="187"/>
      <c r="AN433" s="26"/>
      <c r="AO433" s="26"/>
      <c r="AP433" s="26"/>
      <c r="AQ433" s="26"/>
      <c r="AR433" s="26"/>
      <c r="AS433" s="26"/>
      <c r="AT433" s="26"/>
      <c r="AU433" s="26"/>
    </row>
    <row r="434" spans="27:47">
      <c r="AA434" s="26"/>
      <c r="AB434" s="26"/>
      <c r="AC434" s="26"/>
      <c r="AD434" s="26"/>
      <c r="AE434" s="26"/>
      <c r="AG434" s="187"/>
      <c r="AN434" s="26"/>
      <c r="AO434" s="26"/>
      <c r="AP434" s="26"/>
      <c r="AQ434" s="26"/>
      <c r="AR434" s="26"/>
      <c r="AS434" s="26"/>
      <c r="AT434" s="26"/>
      <c r="AU434" s="26"/>
    </row>
    <row r="435" spans="27:47">
      <c r="AA435" s="26"/>
      <c r="AB435" s="26"/>
      <c r="AC435" s="26"/>
      <c r="AD435" s="26"/>
      <c r="AE435" s="26"/>
      <c r="AG435" s="187"/>
      <c r="AN435" s="26"/>
      <c r="AO435" s="26"/>
      <c r="AP435" s="26"/>
      <c r="AQ435" s="26"/>
      <c r="AR435" s="26"/>
      <c r="AS435" s="26"/>
      <c r="AT435" s="26"/>
      <c r="AU435" s="26"/>
    </row>
    <row r="436" spans="27:47">
      <c r="AA436" s="26"/>
      <c r="AB436" s="26"/>
      <c r="AC436" s="26"/>
      <c r="AD436" s="26"/>
      <c r="AE436" s="26"/>
      <c r="AG436" s="187"/>
      <c r="AN436" s="26"/>
      <c r="AO436" s="26"/>
      <c r="AP436" s="26"/>
      <c r="AQ436" s="26"/>
      <c r="AR436" s="26"/>
      <c r="AS436" s="26"/>
      <c r="AT436" s="26"/>
      <c r="AU436" s="26"/>
    </row>
    <row r="437" spans="27:47">
      <c r="AA437" s="26"/>
      <c r="AB437" s="26"/>
      <c r="AC437" s="26"/>
      <c r="AD437" s="26"/>
      <c r="AE437" s="26"/>
      <c r="AG437" s="187"/>
      <c r="AN437" s="26"/>
      <c r="AO437" s="26"/>
      <c r="AP437" s="26"/>
      <c r="AQ437" s="26"/>
      <c r="AR437" s="26"/>
      <c r="AS437" s="26"/>
      <c r="AT437" s="26"/>
      <c r="AU437" s="26"/>
    </row>
    <row r="438" spans="27:47">
      <c r="AA438" s="26"/>
      <c r="AB438" s="26"/>
      <c r="AC438" s="26"/>
      <c r="AD438" s="26"/>
      <c r="AE438" s="26"/>
      <c r="AG438" s="187"/>
      <c r="AN438" s="26"/>
      <c r="AO438" s="26"/>
      <c r="AP438" s="26"/>
      <c r="AQ438" s="26"/>
      <c r="AR438" s="26"/>
      <c r="AS438" s="26"/>
      <c r="AT438" s="26"/>
      <c r="AU438" s="26"/>
    </row>
    <row r="439" spans="27:47">
      <c r="AA439" s="26"/>
      <c r="AB439" s="26"/>
      <c r="AC439" s="26"/>
      <c r="AD439" s="26"/>
      <c r="AE439" s="26"/>
      <c r="AG439" s="187"/>
      <c r="AN439" s="26"/>
      <c r="AO439" s="26"/>
      <c r="AP439" s="26"/>
      <c r="AQ439" s="26"/>
      <c r="AR439" s="26"/>
      <c r="AS439" s="26"/>
      <c r="AT439" s="26"/>
      <c r="AU439" s="26"/>
    </row>
    <row r="440" spans="27:47">
      <c r="AA440" s="26"/>
      <c r="AB440" s="26"/>
      <c r="AC440" s="26"/>
      <c r="AD440" s="26"/>
      <c r="AE440" s="26"/>
      <c r="AG440" s="187"/>
      <c r="AN440" s="26"/>
      <c r="AO440" s="26"/>
      <c r="AP440" s="26"/>
      <c r="AQ440" s="26"/>
      <c r="AR440" s="26"/>
      <c r="AS440" s="26"/>
      <c r="AT440" s="26"/>
      <c r="AU440" s="26"/>
    </row>
    <row r="441" spans="27:47">
      <c r="AA441" s="26"/>
      <c r="AB441" s="26"/>
      <c r="AC441" s="26"/>
      <c r="AD441" s="26"/>
      <c r="AE441" s="26"/>
      <c r="AG441" s="187"/>
      <c r="AN441" s="26"/>
      <c r="AO441" s="26"/>
      <c r="AP441" s="26"/>
      <c r="AQ441" s="26"/>
      <c r="AR441" s="26"/>
      <c r="AS441" s="26"/>
      <c r="AT441" s="26"/>
      <c r="AU441" s="26"/>
    </row>
    <row r="442" spans="27:47">
      <c r="AA442" s="26"/>
      <c r="AB442" s="26"/>
      <c r="AC442" s="26"/>
      <c r="AD442" s="26"/>
      <c r="AE442" s="26"/>
      <c r="AG442" s="187"/>
      <c r="AN442" s="26"/>
      <c r="AO442" s="26"/>
      <c r="AP442" s="26"/>
      <c r="AQ442" s="26"/>
      <c r="AR442" s="26"/>
      <c r="AS442" s="26"/>
      <c r="AT442" s="26"/>
      <c r="AU442" s="26"/>
    </row>
    <row r="443" spans="27:47">
      <c r="AA443" s="26"/>
      <c r="AB443" s="26"/>
      <c r="AC443" s="26"/>
      <c r="AD443" s="26"/>
      <c r="AE443" s="26"/>
      <c r="AG443" s="187"/>
      <c r="AN443" s="26"/>
      <c r="AO443" s="26"/>
      <c r="AP443" s="26"/>
      <c r="AQ443" s="26"/>
      <c r="AR443" s="26"/>
      <c r="AS443" s="26"/>
      <c r="AT443" s="26"/>
      <c r="AU443" s="26"/>
    </row>
    <row r="444" spans="27:47">
      <c r="AA444" s="26"/>
      <c r="AB444" s="26"/>
      <c r="AC444" s="26"/>
      <c r="AD444" s="26"/>
      <c r="AE444" s="26"/>
      <c r="AG444" s="187"/>
      <c r="AN444" s="26"/>
      <c r="AO444" s="26"/>
      <c r="AP444" s="26"/>
      <c r="AQ444" s="26"/>
      <c r="AR444" s="26"/>
      <c r="AS444" s="26"/>
      <c r="AT444" s="26"/>
      <c r="AU444" s="26"/>
    </row>
    <row r="445" spans="27:47">
      <c r="AA445" s="26"/>
      <c r="AB445" s="26"/>
      <c r="AC445" s="26"/>
      <c r="AD445" s="26"/>
      <c r="AE445" s="26"/>
      <c r="AG445" s="187"/>
      <c r="AN445" s="26"/>
      <c r="AO445" s="26"/>
      <c r="AP445" s="26"/>
      <c r="AQ445" s="26"/>
      <c r="AR445" s="26"/>
      <c r="AS445" s="26"/>
      <c r="AT445" s="26"/>
      <c r="AU445" s="26"/>
    </row>
    <row r="446" spans="27:47">
      <c r="AA446" s="26"/>
      <c r="AB446" s="26"/>
      <c r="AC446" s="26"/>
      <c r="AD446" s="26"/>
      <c r="AE446" s="26"/>
      <c r="AG446" s="187"/>
      <c r="AN446" s="26"/>
      <c r="AO446" s="26"/>
      <c r="AP446" s="26"/>
      <c r="AQ446" s="26"/>
      <c r="AR446" s="26"/>
      <c r="AS446" s="26"/>
      <c r="AT446" s="26"/>
      <c r="AU446" s="26"/>
    </row>
    <row r="447" spans="27:47">
      <c r="AA447" s="26"/>
      <c r="AB447" s="26"/>
      <c r="AC447" s="26"/>
      <c r="AD447" s="26"/>
      <c r="AE447" s="26"/>
      <c r="AG447" s="187"/>
      <c r="AN447" s="26"/>
      <c r="AO447" s="26"/>
      <c r="AP447" s="26"/>
      <c r="AQ447" s="26"/>
      <c r="AR447" s="26"/>
      <c r="AS447" s="26"/>
      <c r="AT447" s="26"/>
      <c r="AU447" s="26"/>
    </row>
    <row r="448" spans="27:47">
      <c r="AA448" s="26"/>
      <c r="AB448" s="26"/>
      <c r="AC448" s="26"/>
      <c r="AD448" s="26"/>
      <c r="AE448" s="26"/>
      <c r="AG448" s="187"/>
      <c r="AN448" s="26"/>
      <c r="AO448" s="26"/>
      <c r="AP448" s="26"/>
      <c r="AQ448" s="26"/>
      <c r="AR448" s="26"/>
      <c r="AS448" s="26"/>
      <c r="AT448" s="26"/>
      <c r="AU448" s="26"/>
    </row>
    <row r="449" spans="27:47">
      <c r="AA449" s="26"/>
      <c r="AB449" s="26"/>
      <c r="AC449" s="26"/>
      <c r="AD449" s="26"/>
      <c r="AE449" s="26"/>
      <c r="AG449" s="187"/>
      <c r="AN449" s="26"/>
      <c r="AO449" s="26"/>
      <c r="AP449" s="26"/>
      <c r="AQ449" s="26"/>
      <c r="AR449" s="26"/>
      <c r="AS449" s="26"/>
      <c r="AT449" s="26"/>
      <c r="AU449" s="26"/>
    </row>
    <row r="450" spans="27:47">
      <c r="AA450" s="26"/>
      <c r="AB450" s="26"/>
      <c r="AC450" s="26"/>
      <c r="AD450" s="26"/>
      <c r="AE450" s="26"/>
      <c r="AG450" s="187"/>
      <c r="AN450" s="26"/>
      <c r="AO450" s="26"/>
      <c r="AP450" s="26"/>
      <c r="AQ450" s="26"/>
      <c r="AR450" s="26"/>
      <c r="AS450" s="26"/>
      <c r="AT450" s="26"/>
      <c r="AU450" s="26"/>
    </row>
    <row r="451" spans="27:47">
      <c r="AA451" s="26"/>
      <c r="AB451" s="26"/>
      <c r="AC451" s="26"/>
      <c r="AD451" s="26"/>
      <c r="AE451" s="26"/>
      <c r="AG451" s="187"/>
      <c r="AN451" s="26"/>
      <c r="AO451" s="26"/>
      <c r="AP451" s="26"/>
      <c r="AQ451" s="26"/>
      <c r="AR451" s="26"/>
      <c r="AS451" s="26"/>
      <c r="AT451" s="26"/>
      <c r="AU451" s="26"/>
    </row>
    <row r="452" spans="27:47">
      <c r="AA452" s="26"/>
      <c r="AB452" s="26"/>
      <c r="AC452" s="26"/>
      <c r="AD452" s="26"/>
      <c r="AE452" s="26"/>
      <c r="AG452" s="187"/>
      <c r="AN452" s="26"/>
      <c r="AO452" s="26"/>
      <c r="AP452" s="26"/>
      <c r="AQ452" s="26"/>
      <c r="AR452" s="26"/>
      <c r="AS452" s="26"/>
      <c r="AT452" s="26"/>
      <c r="AU452" s="26"/>
    </row>
    <row r="453" spans="27:47">
      <c r="AA453" s="26"/>
      <c r="AB453" s="26"/>
      <c r="AC453" s="26"/>
      <c r="AD453" s="26"/>
      <c r="AE453" s="26"/>
      <c r="AG453" s="187"/>
      <c r="AN453" s="26"/>
      <c r="AO453" s="26"/>
      <c r="AP453" s="26"/>
      <c r="AQ453" s="26"/>
      <c r="AR453" s="26"/>
      <c r="AS453" s="26"/>
      <c r="AT453" s="26"/>
      <c r="AU453" s="26"/>
    </row>
    <row r="454" spans="27:47">
      <c r="AA454" s="26"/>
      <c r="AB454" s="26"/>
      <c r="AC454" s="26"/>
      <c r="AD454" s="26"/>
      <c r="AE454" s="26"/>
      <c r="AG454" s="187"/>
      <c r="AN454" s="26"/>
      <c r="AO454" s="26"/>
      <c r="AP454" s="26"/>
      <c r="AQ454" s="26"/>
      <c r="AR454" s="26"/>
      <c r="AS454" s="26"/>
      <c r="AT454" s="26"/>
      <c r="AU454" s="26"/>
    </row>
    <row r="455" spans="27:47">
      <c r="AA455" s="26"/>
      <c r="AB455" s="26"/>
      <c r="AC455" s="26"/>
      <c r="AD455" s="26"/>
      <c r="AE455" s="26"/>
      <c r="AG455" s="187"/>
      <c r="AN455" s="26"/>
      <c r="AO455" s="26"/>
      <c r="AP455" s="26"/>
      <c r="AQ455" s="26"/>
      <c r="AR455" s="26"/>
      <c r="AS455" s="26"/>
      <c r="AT455" s="26"/>
      <c r="AU455" s="26"/>
    </row>
    <row r="456" spans="27:47">
      <c r="AA456" s="26"/>
      <c r="AB456" s="26"/>
      <c r="AC456" s="26"/>
      <c r="AD456" s="26"/>
      <c r="AE456" s="26"/>
      <c r="AG456" s="187"/>
      <c r="AN456" s="26"/>
      <c r="AO456" s="26"/>
      <c r="AP456" s="26"/>
      <c r="AQ456" s="26"/>
      <c r="AR456" s="26"/>
      <c r="AS456" s="26"/>
      <c r="AT456" s="26"/>
      <c r="AU456" s="26"/>
    </row>
    <row r="457" spans="27:47">
      <c r="AA457" s="26"/>
      <c r="AB457" s="26"/>
      <c r="AC457" s="26"/>
      <c r="AD457" s="26"/>
      <c r="AE457" s="26"/>
      <c r="AG457" s="187"/>
      <c r="AN457" s="26"/>
      <c r="AO457" s="26"/>
      <c r="AP457" s="26"/>
      <c r="AQ457" s="26"/>
      <c r="AR457" s="26"/>
      <c r="AS457" s="26"/>
      <c r="AT457" s="26"/>
      <c r="AU457" s="26"/>
    </row>
    <row r="458" spans="27:47">
      <c r="AA458" s="26"/>
      <c r="AB458" s="26"/>
      <c r="AC458" s="26"/>
      <c r="AD458" s="26"/>
      <c r="AE458" s="26"/>
      <c r="AG458" s="187"/>
      <c r="AN458" s="26"/>
      <c r="AO458" s="26"/>
      <c r="AP458" s="26"/>
      <c r="AQ458" s="26"/>
      <c r="AR458" s="26"/>
      <c r="AS458" s="26"/>
      <c r="AT458" s="26"/>
      <c r="AU458" s="26"/>
    </row>
    <row r="459" spans="27:47">
      <c r="AA459" s="26"/>
      <c r="AB459" s="26"/>
      <c r="AC459" s="26"/>
      <c r="AD459" s="26"/>
      <c r="AE459" s="26"/>
      <c r="AG459" s="187"/>
      <c r="AN459" s="26"/>
      <c r="AO459" s="26"/>
      <c r="AP459" s="26"/>
      <c r="AQ459" s="26"/>
      <c r="AR459" s="26"/>
      <c r="AS459" s="26"/>
      <c r="AT459" s="26"/>
      <c r="AU459" s="26"/>
    </row>
    <row r="460" spans="27:47">
      <c r="AA460" s="26"/>
      <c r="AB460" s="26"/>
      <c r="AC460" s="26"/>
      <c r="AD460" s="26"/>
      <c r="AE460" s="26"/>
      <c r="AG460" s="187"/>
      <c r="AN460" s="26"/>
      <c r="AO460" s="26"/>
      <c r="AP460" s="26"/>
      <c r="AQ460" s="26"/>
      <c r="AR460" s="26"/>
      <c r="AS460" s="26"/>
      <c r="AT460" s="26"/>
      <c r="AU460" s="26"/>
    </row>
    <row r="461" spans="27:47">
      <c r="AA461" s="26"/>
      <c r="AB461" s="26"/>
      <c r="AC461" s="26"/>
      <c r="AD461" s="26"/>
      <c r="AE461" s="26"/>
      <c r="AG461" s="187"/>
      <c r="AN461" s="26"/>
      <c r="AO461" s="26"/>
      <c r="AP461" s="26"/>
      <c r="AQ461" s="26"/>
      <c r="AR461" s="26"/>
      <c r="AS461" s="26"/>
      <c r="AT461" s="26"/>
      <c r="AU461" s="26"/>
    </row>
    <row r="462" spans="27:47">
      <c r="AA462" s="26"/>
      <c r="AB462" s="26"/>
      <c r="AC462" s="26"/>
      <c r="AD462" s="26"/>
      <c r="AE462" s="26"/>
      <c r="AG462" s="187"/>
      <c r="AN462" s="26"/>
      <c r="AO462" s="26"/>
      <c r="AP462" s="26"/>
      <c r="AQ462" s="26"/>
      <c r="AR462" s="26"/>
      <c r="AS462" s="26"/>
      <c r="AT462" s="26"/>
      <c r="AU462" s="26"/>
    </row>
    <row r="463" spans="27:47">
      <c r="AA463" s="26"/>
      <c r="AB463" s="26"/>
      <c r="AC463" s="26"/>
      <c r="AD463" s="26"/>
      <c r="AE463" s="26"/>
      <c r="AG463" s="187"/>
      <c r="AN463" s="26"/>
      <c r="AO463" s="26"/>
      <c r="AP463" s="26"/>
      <c r="AQ463" s="26"/>
      <c r="AR463" s="26"/>
      <c r="AS463" s="26"/>
      <c r="AT463" s="26"/>
      <c r="AU463" s="26"/>
    </row>
    <row r="464" spans="27:47">
      <c r="AA464" s="26"/>
      <c r="AB464" s="26"/>
      <c r="AC464" s="26"/>
      <c r="AD464" s="26"/>
      <c r="AE464" s="26"/>
      <c r="AG464" s="187"/>
      <c r="AN464" s="26"/>
      <c r="AO464" s="26"/>
      <c r="AP464" s="26"/>
      <c r="AQ464" s="26"/>
      <c r="AR464" s="26"/>
      <c r="AS464" s="26"/>
      <c r="AT464" s="26"/>
      <c r="AU464" s="26"/>
    </row>
    <row r="465" spans="27:50">
      <c r="AA465" s="26"/>
      <c r="AB465" s="26"/>
      <c r="AC465" s="26"/>
      <c r="AD465" s="26"/>
      <c r="AE465" s="26"/>
      <c r="AG465" s="187"/>
      <c r="AN465" s="26"/>
      <c r="AO465" s="26"/>
      <c r="AP465" s="26"/>
      <c r="AQ465" s="26"/>
      <c r="AR465" s="26"/>
      <c r="AS465" s="26"/>
      <c r="AT465" s="26"/>
      <c r="AU465" s="26"/>
    </row>
    <row r="466" spans="27:50">
      <c r="AA466" s="26"/>
      <c r="AB466" s="26"/>
      <c r="AC466" s="26"/>
      <c r="AD466" s="26"/>
      <c r="AE466" s="26"/>
      <c r="AG466" s="187"/>
      <c r="AN466" s="26"/>
      <c r="AO466" s="26"/>
      <c r="AP466" s="26"/>
      <c r="AQ466" s="26"/>
      <c r="AR466" s="26"/>
      <c r="AS466" s="26"/>
      <c r="AT466" s="26"/>
      <c r="AU466" s="26"/>
    </row>
    <row r="467" spans="27:50">
      <c r="AA467" s="26"/>
      <c r="AB467" s="26"/>
      <c r="AC467" s="26"/>
      <c r="AD467" s="26"/>
      <c r="AE467" s="26"/>
      <c r="AG467" s="187"/>
      <c r="AN467" s="26"/>
      <c r="AO467" s="26"/>
      <c r="AP467" s="26"/>
      <c r="AQ467" s="26"/>
      <c r="AR467" s="26"/>
      <c r="AS467" s="26"/>
      <c r="AT467" s="26"/>
      <c r="AU467" s="26"/>
    </row>
    <row r="468" spans="27:50">
      <c r="AA468" s="26"/>
      <c r="AB468" s="26"/>
      <c r="AC468" s="26"/>
      <c r="AD468" s="26"/>
      <c r="AE468" s="26"/>
      <c r="AG468" s="187"/>
      <c r="AN468" s="26"/>
      <c r="AO468" s="26"/>
      <c r="AP468" s="26"/>
      <c r="AQ468" s="26"/>
      <c r="AR468" s="26"/>
      <c r="AS468" s="26"/>
      <c r="AT468" s="26"/>
      <c r="AU468" s="26"/>
    </row>
    <row r="469" spans="27:50">
      <c r="AA469" s="26"/>
      <c r="AB469" s="26"/>
      <c r="AC469" s="26"/>
      <c r="AD469" s="26"/>
      <c r="AE469" s="26"/>
      <c r="AG469" s="187"/>
      <c r="AN469" s="26"/>
      <c r="AO469" s="26"/>
      <c r="AP469" s="26"/>
      <c r="AQ469" s="26"/>
      <c r="AR469" s="26"/>
      <c r="AS469" s="26"/>
      <c r="AT469" s="26"/>
      <c r="AU469" s="26"/>
    </row>
    <row r="470" spans="27:50">
      <c r="AA470" s="26"/>
      <c r="AB470" s="26"/>
      <c r="AC470" s="26"/>
      <c r="AD470" s="26"/>
      <c r="AE470" s="26"/>
      <c r="AG470" s="187"/>
      <c r="AN470" s="26"/>
      <c r="AO470" s="26"/>
      <c r="AP470" s="26"/>
      <c r="AQ470" s="26"/>
      <c r="AR470" s="26"/>
      <c r="AS470" s="26"/>
      <c r="AT470" s="26"/>
      <c r="AU470" s="26"/>
    </row>
    <row r="471" spans="27:50">
      <c r="AA471" s="26"/>
      <c r="AB471" s="26"/>
      <c r="AC471" s="26"/>
      <c r="AD471" s="26"/>
      <c r="AE471" s="26"/>
      <c r="AG471" s="187"/>
      <c r="AN471" s="26"/>
      <c r="AO471" s="26"/>
      <c r="AP471" s="26"/>
      <c r="AQ471" s="26"/>
      <c r="AR471" s="26"/>
      <c r="AS471" s="26"/>
      <c r="AT471" s="26"/>
      <c r="AU471" s="26"/>
    </row>
    <row r="472" spans="27:50">
      <c r="AA472" s="26"/>
      <c r="AB472" s="26"/>
      <c r="AC472" s="26"/>
      <c r="AD472" s="26"/>
      <c r="AE472" s="26"/>
      <c r="AG472" s="187"/>
      <c r="AN472" s="26"/>
      <c r="AO472" s="26"/>
      <c r="AP472" s="26"/>
      <c r="AQ472" s="26"/>
      <c r="AR472" s="26"/>
      <c r="AS472" s="26"/>
      <c r="AT472" s="26"/>
      <c r="AU472" s="26"/>
      <c r="AV472" s="26"/>
      <c r="AX472" s="26"/>
    </row>
    <row r="473" spans="27:50">
      <c r="AA473" s="26"/>
      <c r="AB473" s="26"/>
      <c r="AC473" s="26"/>
      <c r="AD473" s="26"/>
      <c r="AE473" s="26"/>
      <c r="AG473" s="187"/>
      <c r="AN473" s="26"/>
      <c r="AO473" s="26"/>
      <c r="AP473" s="26"/>
      <c r="AQ473" s="26"/>
      <c r="AR473" s="26"/>
      <c r="AS473" s="26"/>
      <c r="AT473" s="26"/>
      <c r="AU473" s="26"/>
    </row>
    <row r="474" spans="27:50">
      <c r="AA474" s="26"/>
      <c r="AB474" s="26"/>
      <c r="AC474" s="26"/>
      <c r="AD474" s="26"/>
      <c r="AE474" s="26"/>
      <c r="AG474" s="187"/>
      <c r="AN474" s="26"/>
      <c r="AO474" s="26"/>
      <c r="AP474" s="26"/>
      <c r="AQ474" s="26"/>
      <c r="AR474" s="26"/>
      <c r="AS474" s="26"/>
      <c r="AT474" s="26"/>
      <c r="AU474" s="26"/>
    </row>
    <row r="475" spans="27:50">
      <c r="AA475" s="26"/>
      <c r="AB475" s="26"/>
      <c r="AC475" s="26"/>
      <c r="AD475" s="26"/>
      <c r="AE475" s="26"/>
      <c r="AG475" s="187"/>
      <c r="AN475" s="26"/>
      <c r="AO475" s="26"/>
      <c r="AP475" s="26"/>
      <c r="AQ475" s="26"/>
      <c r="AR475" s="26"/>
      <c r="AS475" s="26"/>
      <c r="AT475" s="26"/>
      <c r="AU475" s="26"/>
    </row>
    <row r="476" spans="27:50">
      <c r="AA476" s="26"/>
      <c r="AB476" s="26"/>
      <c r="AC476" s="26"/>
      <c r="AD476" s="26"/>
      <c r="AE476" s="26"/>
      <c r="AG476" s="187"/>
      <c r="AN476" s="26"/>
      <c r="AO476" s="26"/>
      <c r="AP476" s="26"/>
      <c r="AQ476" s="26"/>
      <c r="AR476" s="26"/>
      <c r="AS476" s="26"/>
      <c r="AT476" s="26"/>
      <c r="AU476" s="26"/>
    </row>
    <row r="477" spans="27:50">
      <c r="AA477" s="26"/>
      <c r="AB477" s="26"/>
      <c r="AC477" s="26"/>
      <c r="AD477" s="26"/>
      <c r="AE477" s="26"/>
      <c r="AG477" s="187"/>
      <c r="AN477" s="26"/>
      <c r="AO477" s="26"/>
      <c r="AP477" s="26"/>
      <c r="AQ477" s="26"/>
      <c r="AR477" s="26"/>
      <c r="AS477" s="26"/>
      <c r="AT477" s="26"/>
      <c r="AU477" s="26"/>
    </row>
    <row r="478" spans="27:50">
      <c r="AA478" s="26"/>
      <c r="AB478" s="26"/>
      <c r="AC478" s="26"/>
      <c r="AD478" s="26"/>
      <c r="AE478" s="26"/>
      <c r="AG478" s="187"/>
      <c r="AN478" s="26"/>
      <c r="AO478" s="26"/>
      <c r="AP478" s="26"/>
      <c r="AQ478" s="26"/>
      <c r="AR478" s="26"/>
      <c r="AS478" s="26"/>
      <c r="AT478" s="26"/>
      <c r="AU478" s="26"/>
    </row>
    <row r="479" spans="27:50">
      <c r="AA479" s="26"/>
      <c r="AB479" s="26"/>
      <c r="AC479" s="26"/>
      <c r="AD479" s="26"/>
      <c r="AE479" s="26"/>
      <c r="AG479" s="187"/>
      <c r="AN479" s="26"/>
      <c r="AO479" s="26"/>
      <c r="AP479" s="26"/>
      <c r="AQ479" s="26"/>
      <c r="AR479" s="26"/>
      <c r="AS479" s="26"/>
      <c r="AT479" s="26"/>
      <c r="AU479" s="26"/>
    </row>
    <row r="480" spans="27:50">
      <c r="AA480" s="26"/>
      <c r="AB480" s="26"/>
      <c r="AC480" s="26"/>
      <c r="AD480" s="26"/>
      <c r="AE480" s="26"/>
      <c r="AG480" s="187"/>
      <c r="AN480" s="26"/>
      <c r="AO480" s="26"/>
      <c r="AP480" s="26"/>
      <c r="AQ480" s="26"/>
      <c r="AR480" s="26"/>
      <c r="AS480" s="26"/>
      <c r="AT480" s="26"/>
      <c r="AU480" s="26"/>
    </row>
    <row r="481" spans="27:64">
      <c r="AA481" s="26"/>
      <c r="AB481" s="26"/>
      <c r="AC481" s="26"/>
      <c r="AD481" s="26"/>
      <c r="AE481" s="26"/>
      <c r="AG481" s="187"/>
      <c r="AN481" s="26"/>
      <c r="AO481" s="26"/>
      <c r="AP481" s="26"/>
      <c r="AQ481" s="26"/>
      <c r="AR481" s="26"/>
      <c r="AS481" s="26"/>
      <c r="AT481" s="26"/>
      <c r="AU481" s="26"/>
    </row>
    <row r="482" spans="27:64">
      <c r="AA482" s="26"/>
      <c r="AB482" s="26"/>
      <c r="AC482" s="26"/>
      <c r="AD482" s="26"/>
      <c r="AE482" s="26"/>
      <c r="AG482" s="187"/>
      <c r="AN482" s="26"/>
      <c r="AO482" s="26"/>
      <c r="AP482" s="26"/>
      <c r="AQ482" s="26"/>
      <c r="AR482" s="26"/>
      <c r="AS482" s="26"/>
      <c r="AT482" s="26"/>
      <c r="AU482" s="26"/>
    </row>
    <row r="483" spans="27:64">
      <c r="AA483" s="26"/>
      <c r="AB483" s="26"/>
      <c r="AC483" s="26"/>
      <c r="AD483" s="26"/>
      <c r="AE483" s="26"/>
      <c r="AG483" s="187"/>
      <c r="AN483" s="26"/>
      <c r="AO483" s="26"/>
      <c r="AP483" s="26"/>
      <c r="AQ483" s="26"/>
      <c r="AR483" s="26"/>
      <c r="AS483" s="26"/>
      <c r="AT483" s="26"/>
      <c r="AU483" s="26"/>
    </row>
    <row r="484" spans="27:64">
      <c r="AA484" s="26"/>
      <c r="AB484" s="26"/>
      <c r="AC484" s="26"/>
      <c r="AD484" s="26"/>
      <c r="AE484" s="26"/>
      <c r="AG484" s="187"/>
      <c r="AN484" s="26"/>
      <c r="AO484" s="26"/>
      <c r="AP484" s="26"/>
      <c r="AQ484" s="26"/>
      <c r="AR484" s="26"/>
      <c r="AS484" s="26"/>
      <c r="AT484" s="26"/>
      <c r="AU484" s="26"/>
    </row>
    <row r="485" spans="27:64">
      <c r="AA485" s="26"/>
      <c r="AB485" s="26"/>
      <c r="AC485" s="26"/>
      <c r="AD485" s="26"/>
      <c r="AE485" s="26"/>
      <c r="AG485" s="187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</row>
    <row r="486" spans="27:64">
      <c r="AA486" s="26"/>
      <c r="AB486" s="26"/>
      <c r="AC486" s="26"/>
      <c r="AD486" s="26"/>
      <c r="AE486" s="26"/>
      <c r="AG486" s="187"/>
      <c r="AN486" s="26"/>
      <c r="AO486" s="26"/>
      <c r="AP486" s="26"/>
      <c r="AQ486" s="26"/>
      <c r="AR486" s="26"/>
      <c r="AS486" s="26"/>
      <c r="AT486" s="26"/>
      <c r="AU486" s="26"/>
    </row>
    <row r="487" spans="27:64">
      <c r="AA487" s="26"/>
      <c r="AB487" s="26"/>
      <c r="AC487" s="26"/>
      <c r="AD487" s="26"/>
      <c r="AE487" s="26"/>
      <c r="AG487" s="187"/>
      <c r="AN487" s="26"/>
      <c r="AO487" s="26"/>
      <c r="AP487" s="26"/>
      <c r="AQ487" s="26"/>
      <c r="AR487" s="26"/>
      <c r="AS487" s="26"/>
      <c r="AT487" s="26"/>
      <c r="AU487" s="26"/>
    </row>
    <row r="488" spans="27:64">
      <c r="AA488" s="26"/>
      <c r="AB488" s="26"/>
      <c r="AC488" s="26"/>
      <c r="AD488" s="26"/>
      <c r="AE488" s="26"/>
      <c r="AG488" s="187"/>
      <c r="AN488" s="26"/>
      <c r="AO488" s="26"/>
      <c r="AP488" s="26"/>
      <c r="AQ488" s="26"/>
      <c r="AR488" s="26"/>
      <c r="AS488" s="26"/>
      <c r="AT488" s="26"/>
      <c r="AU488" s="26"/>
    </row>
    <row r="489" spans="27:64">
      <c r="AA489" s="26"/>
      <c r="AB489" s="26"/>
      <c r="AC489" s="26"/>
      <c r="AD489" s="26"/>
      <c r="AE489" s="26"/>
      <c r="AG489" s="187"/>
      <c r="AN489" s="26"/>
      <c r="AO489" s="26"/>
      <c r="AP489" s="26"/>
      <c r="AQ489" s="26"/>
      <c r="AR489" s="26"/>
      <c r="AS489" s="26"/>
      <c r="AT489" s="26"/>
      <c r="AU489" s="26"/>
    </row>
    <row r="490" spans="27:64">
      <c r="AA490" s="26"/>
      <c r="AB490" s="26"/>
      <c r="AC490" s="26"/>
      <c r="AD490" s="26"/>
      <c r="AE490" s="26"/>
      <c r="AG490" s="187"/>
      <c r="AN490" s="26"/>
      <c r="AO490" s="26"/>
      <c r="AP490" s="26"/>
      <c r="AQ490" s="26"/>
      <c r="AR490" s="26"/>
      <c r="AS490" s="26"/>
      <c r="AT490" s="26"/>
      <c r="AU490" s="26"/>
    </row>
    <row r="491" spans="27:64">
      <c r="AA491" s="26"/>
      <c r="AB491" s="26"/>
      <c r="AC491" s="26"/>
      <c r="AD491" s="26"/>
      <c r="AE491" s="26"/>
      <c r="AG491" s="187"/>
      <c r="AN491" s="26"/>
      <c r="AO491" s="26"/>
      <c r="AP491" s="26"/>
      <c r="AQ491" s="26"/>
      <c r="AR491" s="26"/>
      <c r="AS491" s="26"/>
      <c r="AT491" s="26"/>
      <c r="AU491" s="26"/>
    </row>
    <row r="492" spans="27:64">
      <c r="AA492" s="26"/>
      <c r="AB492" s="26"/>
      <c r="AC492" s="26"/>
      <c r="AD492" s="26"/>
      <c r="AE492" s="26"/>
      <c r="AG492" s="187"/>
      <c r="AN492" s="26"/>
      <c r="AO492" s="26"/>
      <c r="AP492" s="26"/>
      <c r="AQ492" s="26"/>
      <c r="AR492" s="26"/>
      <c r="AS492" s="26"/>
      <c r="AT492" s="26"/>
      <c r="AU492" s="26"/>
    </row>
    <row r="493" spans="27:64">
      <c r="AA493" s="26"/>
      <c r="AB493" s="26"/>
      <c r="AC493" s="26"/>
      <c r="AD493" s="26"/>
      <c r="AE493" s="26"/>
      <c r="AG493" s="187"/>
      <c r="AN493" s="26"/>
      <c r="AO493" s="26"/>
      <c r="AP493" s="26"/>
      <c r="AQ493" s="26"/>
      <c r="AR493" s="26"/>
      <c r="AS493" s="26"/>
      <c r="AT493" s="26"/>
      <c r="AU493" s="26"/>
    </row>
    <row r="494" spans="27:64">
      <c r="AA494" s="26"/>
      <c r="AB494" s="26"/>
      <c r="AC494" s="26"/>
      <c r="AD494" s="26"/>
      <c r="AE494" s="26"/>
      <c r="AG494" s="187"/>
      <c r="AN494" s="26"/>
      <c r="AO494" s="26"/>
      <c r="AP494" s="26"/>
      <c r="AQ494" s="26"/>
      <c r="AR494" s="26"/>
      <c r="AS494" s="26"/>
      <c r="AT494" s="26"/>
      <c r="AU494" s="26"/>
    </row>
    <row r="495" spans="27:64">
      <c r="AA495" s="26"/>
      <c r="AB495" s="26"/>
      <c r="AC495" s="26"/>
      <c r="AD495" s="26"/>
      <c r="AE495" s="26"/>
      <c r="AG495" s="187"/>
      <c r="AN495" s="26"/>
      <c r="AO495" s="26"/>
      <c r="AP495" s="26"/>
      <c r="AQ495" s="26"/>
      <c r="AR495" s="26"/>
      <c r="AS495" s="26"/>
      <c r="AT495" s="26"/>
      <c r="AU495" s="26"/>
    </row>
    <row r="496" spans="27:64">
      <c r="AA496" s="26"/>
      <c r="AB496" s="26"/>
      <c r="AC496" s="26"/>
      <c r="AD496" s="26"/>
      <c r="AE496" s="26"/>
      <c r="AG496" s="187"/>
      <c r="AN496" s="26"/>
      <c r="AO496" s="26"/>
      <c r="AP496" s="26"/>
      <c r="AQ496" s="26"/>
      <c r="AR496" s="26"/>
      <c r="AS496" s="26"/>
      <c r="AT496" s="26"/>
      <c r="AU496" s="26"/>
    </row>
    <row r="497" spans="27:47">
      <c r="AA497" s="26"/>
      <c r="AB497" s="26"/>
      <c r="AC497" s="26"/>
      <c r="AD497" s="26"/>
      <c r="AE497" s="26"/>
      <c r="AG497" s="187"/>
      <c r="AN497" s="26"/>
      <c r="AO497" s="26"/>
      <c r="AP497" s="26"/>
      <c r="AQ497" s="26"/>
      <c r="AR497" s="26"/>
      <c r="AS497" s="26"/>
      <c r="AT497" s="26"/>
      <c r="AU497" s="26"/>
    </row>
    <row r="498" spans="27:47">
      <c r="AA498" s="26"/>
      <c r="AB498" s="26"/>
      <c r="AC498" s="26"/>
      <c r="AD498" s="26"/>
      <c r="AE498" s="26"/>
      <c r="AG498" s="187"/>
      <c r="AN498" s="26"/>
      <c r="AO498" s="26"/>
      <c r="AP498" s="26"/>
      <c r="AQ498" s="26"/>
      <c r="AR498" s="26"/>
      <c r="AS498" s="26"/>
      <c r="AT498" s="26"/>
      <c r="AU498" s="26"/>
    </row>
    <row r="499" spans="27:47">
      <c r="AA499" s="26"/>
      <c r="AB499" s="26"/>
      <c r="AC499" s="26"/>
      <c r="AD499" s="26"/>
      <c r="AE499" s="26"/>
      <c r="AG499" s="187"/>
      <c r="AN499" s="26"/>
      <c r="AO499" s="26"/>
      <c r="AP499" s="26"/>
      <c r="AQ499" s="26"/>
      <c r="AR499" s="26"/>
      <c r="AS499" s="26"/>
      <c r="AT499" s="26"/>
      <c r="AU499" s="26"/>
    </row>
    <row r="500" spans="27:47">
      <c r="AA500" s="26"/>
      <c r="AB500" s="26"/>
      <c r="AC500" s="26"/>
      <c r="AD500" s="26"/>
      <c r="AE500" s="26"/>
      <c r="AG500" s="187"/>
      <c r="AN500" s="26"/>
      <c r="AO500" s="26"/>
      <c r="AP500" s="26"/>
      <c r="AQ500" s="26"/>
      <c r="AR500" s="26"/>
      <c r="AS500" s="26"/>
      <c r="AT500" s="26"/>
      <c r="AU500" s="26"/>
    </row>
    <row r="501" spans="27:47">
      <c r="AA501" s="26"/>
      <c r="AB501" s="26"/>
      <c r="AC501" s="26"/>
      <c r="AD501" s="26"/>
      <c r="AE501" s="26"/>
      <c r="AG501" s="187"/>
      <c r="AN501" s="26"/>
      <c r="AO501" s="26"/>
      <c r="AP501" s="26"/>
      <c r="AQ501" s="26"/>
      <c r="AR501" s="26"/>
      <c r="AS501" s="26"/>
      <c r="AT501" s="26"/>
      <c r="AU501" s="26"/>
    </row>
    <row r="502" spans="27:47">
      <c r="AA502" s="26"/>
      <c r="AB502" s="26"/>
      <c r="AC502" s="26"/>
      <c r="AD502" s="26"/>
      <c r="AE502" s="26"/>
      <c r="AG502" s="187"/>
      <c r="AN502" s="26"/>
      <c r="AO502" s="26"/>
      <c r="AP502" s="26"/>
      <c r="AQ502" s="26"/>
      <c r="AR502" s="26"/>
      <c r="AS502" s="26"/>
      <c r="AT502" s="26"/>
      <c r="AU502" s="26"/>
    </row>
    <row r="503" spans="27:47">
      <c r="AA503" s="26"/>
      <c r="AB503" s="26"/>
      <c r="AC503" s="26"/>
      <c r="AD503" s="26"/>
      <c r="AE503" s="26"/>
      <c r="AG503" s="187"/>
      <c r="AN503" s="26"/>
      <c r="AO503" s="26"/>
      <c r="AP503" s="26"/>
      <c r="AQ503" s="26"/>
      <c r="AR503" s="26"/>
      <c r="AS503" s="26"/>
      <c r="AT503" s="26"/>
      <c r="AU503" s="26"/>
    </row>
    <row r="504" spans="27:47">
      <c r="AA504" s="26"/>
      <c r="AB504" s="26"/>
      <c r="AC504" s="26"/>
      <c r="AD504" s="26"/>
      <c r="AE504" s="26"/>
      <c r="AG504" s="187"/>
      <c r="AN504" s="26"/>
      <c r="AO504" s="26"/>
      <c r="AP504" s="26"/>
      <c r="AQ504" s="26"/>
      <c r="AR504" s="26"/>
      <c r="AS504" s="26"/>
      <c r="AT504" s="26"/>
      <c r="AU504" s="26"/>
    </row>
    <row r="505" spans="27:47">
      <c r="AA505" s="26"/>
      <c r="AB505" s="26"/>
      <c r="AC505" s="26"/>
      <c r="AD505" s="26"/>
      <c r="AE505" s="26"/>
      <c r="AG505" s="187"/>
      <c r="AN505" s="26"/>
      <c r="AO505" s="26"/>
      <c r="AP505" s="26"/>
      <c r="AQ505" s="26"/>
      <c r="AR505" s="26"/>
      <c r="AS505" s="26"/>
      <c r="AT505" s="26"/>
      <c r="AU505" s="26"/>
    </row>
    <row r="506" spans="27:47">
      <c r="AA506" s="26"/>
      <c r="AB506" s="26"/>
      <c r="AC506" s="26"/>
      <c r="AD506" s="26"/>
      <c r="AE506" s="26"/>
      <c r="AG506" s="187"/>
      <c r="AN506" s="26"/>
      <c r="AO506" s="26"/>
      <c r="AP506" s="26"/>
      <c r="AQ506" s="26"/>
      <c r="AR506" s="26"/>
      <c r="AS506" s="26"/>
      <c r="AT506" s="26"/>
      <c r="AU506" s="26"/>
    </row>
    <row r="507" spans="27:47">
      <c r="AA507" s="26"/>
      <c r="AB507" s="26"/>
      <c r="AC507" s="26"/>
      <c r="AD507" s="26"/>
      <c r="AE507" s="26"/>
      <c r="AG507" s="187"/>
      <c r="AN507" s="26"/>
      <c r="AO507" s="26"/>
      <c r="AP507" s="26"/>
      <c r="AQ507" s="26"/>
      <c r="AR507" s="26"/>
      <c r="AS507" s="26"/>
      <c r="AT507" s="26"/>
      <c r="AU507" s="26"/>
    </row>
    <row r="508" spans="27:47">
      <c r="AA508" s="26"/>
      <c r="AB508" s="26"/>
      <c r="AC508" s="26"/>
      <c r="AD508" s="26"/>
      <c r="AE508" s="26"/>
      <c r="AG508" s="187"/>
      <c r="AN508" s="26"/>
      <c r="AO508" s="26"/>
      <c r="AP508" s="26"/>
      <c r="AQ508" s="26"/>
      <c r="AR508" s="26"/>
      <c r="AS508" s="26"/>
      <c r="AT508" s="26"/>
      <c r="AU508" s="26"/>
    </row>
    <row r="509" spans="27:47">
      <c r="AA509" s="26"/>
      <c r="AB509" s="26"/>
      <c r="AC509" s="26"/>
      <c r="AD509" s="26"/>
      <c r="AE509" s="26"/>
      <c r="AG509" s="187"/>
      <c r="AN509" s="26"/>
      <c r="AO509" s="26"/>
      <c r="AP509" s="26"/>
      <c r="AQ509" s="26"/>
      <c r="AR509" s="26"/>
      <c r="AS509" s="26"/>
      <c r="AT509" s="26"/>
      <c r="AU509" s="26"/>
    </row>
    <row r="510" spans="27:47">
      <c r="AA510" s="26"/>
      <c r="AB510" s="26"/>
      <c r="AC510" s="26"/>
      <c r="AD510" s="26"/>
      <c r="AE510" s="26"/>
      <c r="AG510" s="187"/>
      <c r="AN510" s="26"/>
      <c r="AO510" s="26"/>
      <c r="AP510" s="26"/>
      <c r="AQ510" s="26"/>
      <c r="AR510" s="26"/>
      <c r="AS510" s="26"/>
      <c r="AT510" s="26"/>
      <c r="AU510" s="26"/>
    </row>
    <row r="511" spans="27:47">
      <c r="AA511" s="26"/>
      <c r="AB511" s="26"/>
      <c r="AC511" s="26"/>
      <c r="AD511" s="26"/>
      <c r="AE511" s="26"/>
      <c r="AG511" s="187"/>
      <c r="AN511" s="26"/>
      <c r="AO511" s="26"/>
      <c r="AP511" s="26"/>
      <c r="AQ511" s="26"/>
      <c r="AR511" s="26"/>
      <c r="AS511" s="26"/>
      <c r="AT511" s="26"/>
      <c r="AU511" s="26"/>
    </row>
    <row r="512" spans="27:47">
      <c r="AA512" s="26"/>
      <c r="AB512" s="26"/>
      <c r="AC512" s="26"/>
      <c r="AD512" s="26"/>
      <c r="AE512" s="26"/>
      <c r="AG512" s="187"/>
      <c r="AN512" s="26"/>
      <c r="AO512" s="26"/>
      <c r="AP512" s="26"/>
      <c r="AQ512" s="26"/>
      <c r="AR512" s="26"/>
      <c r="AS512" s="26"/>
      <c r="AT512" s="26"/>
      <c r="AU512" s="26"/>
    </row>
    <row r="513" spans="27:64">
      <c r="AA513" s="26"/>
      <c r="AB513" s="26"/>
      <c r="AC513" s="26"/>
      <c r="AD513" s="26"/>
      <c r="AE513" s="26"/>
      <c r="AG513" s="187"/>
      <c r="AN513" s="26"/>
      <c r="AO513" s="26"/>
      <c r="AP513" s="26"/>
      <c r="AQ513" s="26"/>
      <c r="AR513" s="26"/>
      <c r="AS513" s="26"/>
      <c r="AT513" s="26"/>
      <c r="AU513" s="26"/>
    </row>
    <row r="514" spans="27:64">
      <c r="AA514" s="26"/>
      <c r="AB514" s="26"/>
      <c r="AC514" s="26"/>
      <c r="AD514" s="26"/>
      <c r="AE514" s="26"/>
      <c r="AG514" s="187"/>
      <c r="AN514" s="26"/>
      <c r="AO514" s="26"/>
      <c r="AP514" s="26"/>
      <c r="AQ514" s="26"/>
      <c r="AR514" s="26"/>
      <c r="AS514" s="26"/>
      <c r="AT514" s="26"/>
      <c r="AU514" s="26"/>
    </row>
    <row r="515" spans="27:64">
      <c r="AA515" s="26"/>
      <c r="AB515" s="26"/>
      <c r="AC515" s="26"/>
      <c r="AD515" s="26"/>
      <c r="AE515" s="26"/>
      <c r="AG515" s="187"/>
      <c r="AN515" s="26"/>
      <c r="AO515" s="26"/>
      <c r="AP515" s="26"/>
      <c r="AQ515" s="26"/>
      <c r="AR515" s="26"/>
      <c r="AS515" s="26"/>
      <c r="AT515" s="26"/>
      <c r="AU515" s="26"/>
      <c r="AV515" s="26"/>
    </row>
    <row r="516" spans="27:64">
      <c r="AA516" s="26"/>
      <c r="AB516" s="26"/>
      <c r="AC516" s="26"/>
      <c r="AD516" s="26"/>
      <c r="AE516" s="26"/>
      <c r="AG516" s="187"/>
      <c r="AN516" s="26"/>
      <c r="AO516" s="26"/>
      <c r="AP516" s="26"/>
      <c r="AQ516" s="26"/>
      <c r="AR516" s="26"/>
      <c r="AS516" s="26"/>
      <c r="AT516" s="26"/>
      <c r="AU516" s="26"/>
    </row>
    <row r="517" spans="27:64">
      <c r="AA517" s="26"/>
      <c r="AB517" s="26"/>
      <c r="AC517" s="26"/>
      <c r="AD517" s="26"/>
      <c r="AE517" s="26"/>
      <c r="AG517" s="187"/>
      <c r="AN517" s="26"/>
      <c r="AO517" s="26"/>
      <c r="AP517" s="26"/>
      <c r="AQ517" s="26"/>
      <c r="AR517" s="26"/>
      <c r="AS517" s="26"/>
      <c r="AT517" s="26"/>
      <c r="AU517" s="26"/>
    </row>
    <row r="518" spans="27:64">
      <c r="AA518" s="26"/>
      <c r="AB518" s="26"/>
      <c r="AC518" s="26"/>
      <c r="AD518" s="26"/>
      <c r="AE518" s="26"/>
      <c r="AG518" s="187"/>
      <c r="AN518" s="26"/>
      <c r="AO518" s="26"/>
      <c r="AP518" s="26"/>
      <c r="AQ518" s="26"/>
      <c r="AR518" s="26"/>
      <c r="AS518" s="26"/>
      <c r="AT518" s="26"/>
      <c r="AU518" s="26"/>
      <c r="AV518" s="26"/>
    </row>
    <row r="519" spans="27:64">
      <c r="AA519" s="26"/>
      <c r="AB519" s="26"/>
      <c r="AC519" s="26"/>
      <c r="AD519" s="26"/>
      <c r="AE519" s="26"/>
      <c r="AG519" s="187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</row>
    <row r="520" spans="27:64">
      <c r="AA520" s="26"/>
      <c r="AB520" s="26"/>
      <c r="AC520" s="26"/>
      <c r="AD520" s="26"/>
      <c r="AE520" s="26"/>
      <c r="AG520" s="187"/>
      <c r="AN520" s="26"/>
      <c r="AO520" s="26"/>
      <c r="AP520" s="26"/>
      <c r="AQ520" s="26"/>
      <c r="AR520" s="26"/>
      <c r="AS520" s="26"/>
      <c r="AT520" s="26"/>
      <c r="AU520" s="26"/>
    </row>
    <row r="521" spans="27:64">
      <c r="AA521" s="26"/>
      <c r="AB521" s="26"/>
      <c r="AC521" s="26"/>
      <c r="AD521" s="26"/>
      <c r="AE521" s="26"/>
      <c r="AG521" s="187"/>
      <c r="AN521" s="26"/>
      <c r="AO521" s="26"/>
      <c r="AP521" s="26"/>
      <c r="AQ521" s="26"/>
      <c r="AR521" s="26"/>
      <c r="AS521" s="26"/>
      <c r="AT521" s="26"/>
      <c r="AU521" s="26"/>
    </row>
    <row r="522" spans="27:64">
      <c r="AA522" s="26"/>
      <c r="AB522" s="26"/>
      <c r="AC522" s="26"/>
      <c r="AD522" s="26"/>
      <c r="AE522" s="26"/>
      <c r="AG522" s="187"/>
      <c r="AN522" s="26"/>
      <c r="AO522" s="26"/>
      <c r="AP522" s="26"/>
      <c r="AQ522" s="26"/>
      <c r="AR522" s="26"/>
      <c r="AS522" s="26"/>
      <c r="AT522" s="26"/>
      <c r="AU522" s="26"/>
    </row>
    <row r="523" spans="27:64">
      <c r="AA523" s="26"/>
      <c r="AB523" s="26"/>
      <c r="AC523" s="26"/>
      <c r="AD523" s="26"/>
      <c r="AE523" s="26"/>
      <c r="AG523" s="187"/>
      <c r="AN523" s="26"/>
      <c r="AO523" s="26"/>
      <c r="AP523" s="26"/>
      <c r="AQ523" s="26"/>
      <c r="AR523" s="26"/>
      <c r="AS523" s="26"/>
      <c r="AT523" s="26"/>
      <c r="AU523" s="26"/>
    </row>
    <row r="524" spans="27:64">
      <c r="AA524" s="26"/>
      <c r="AB524" s="26"/>
      <c r="AC524" s="26"/>
      <c r="AD524" s="26"/>
      <c r="AE524" s="26"/>
      <c r="AG524" s="187"/>
      <c r="AN524" s="26"/>
      <c r="AO524" s="26"/>
      <c r="AP524" s="26"/>
      <c r="AQ524" s="26"/>
      <c r="AR524" s="26"/>
      <c r="AS524" s="26"/>
      <c r="AT524" s="26"/>
      <c r="AU524" s="26"/>
    </row>
    <row r="525" spans="27:64">
      <c r="AA525" s="26"/>
      <c r="AB525" s="26"/>
      <c r="AC525" s="26"/>
      <c r="AD525" s="26"/>
      <c r="AE525" s="26"/>
      <c r="AG525" s="187"/>
      <c r="AN525" s="26"/>
      <c r="AO525" s="26"/>
      <c r="AP525" s="26"/>
      <c r="AQ525" s="26"/>
      <c r="AR525" s="26"/>
      <c r="AS525" s="26"/>
      <c r="AT525" s="26"/>
      <c r="AU525" s="26"/>
    </row>
    <row r="526" spans="27:64">
      <c r="AA526" s="26"/>
      <c r="AB526" s="26"/>
      <c r="AC526" s="26"/>
      <c r="AD526" s="26"/>
      <c r="AE526" s="26"/>
      <c r="AG526" s="187"/>
      <c r="AN526" s="26"/>
      <c r="AO526" s="26"/>
      <c r="AP526" s="26"/>
      <c r="AQ526" s="26"/>
      <c r="AR526" s="26"/>
      <c r="AS526" s="26"/>
      <c r="AT526" s="26"/>
      <c r="AU526" s="26"/>
    </row>
    <row r="527" spans="27:64">
      <c r="AA527" s="26"/>
      <c r="AB527" s="26"/>
      <c r="AC527" s="26"/>
      <c r="AD527" s="26"/>
      <c r="AE527" s="26"/>
      <c r="AG527" s="187"/>
      <c r="AN527" s="26"/>
      <c r="AO527" s="26"/>
      <c r="AP527" s="26"/>
      <c r="AQ527" s="26"/>
      <c r="AR527" s="26"/>
      <c r="AS527" s="26"/>
      <c r="AT527" s="26"/>
      <c r="AU527" s="26"/>
    </row>
    <row r="528" spans="27:64">
      <c r="AA528" s="26"/>
      <c r="AB528" s="26"/>
      <c r="AC528" s="26"/>
      <c r="AD528" s="26"/>
      <c r="AE528" s="26"/>
      <c r="AG528" s="187"/>
      <c r="AN528" s="26"/>
      <c r="AO528" s="26"/>
      <c r="AP528" s="26"/>
      <c r="AQ528" s="26"/>
      <c r="AR528" s="26"/>
      <c r="AS528" s="26"/>
      <c r="AT528" s="26"/>
      <c r="AU528" s="26"/>
      <c r="AV528" s="26"/>
      <c r="AX528" s="26"/>
    </row>
    <row r="529" spans="27:64">
      <c r="AA529" s="26"/>
      <c r="AB529" s="26"/>
      <c r="AC529" s="26"/>
      <c r="AD529" s="26"/>
      <c r="AE529" s="26"/>
      <c r="AG529" s="187"/>
      <c r="AN529" s="26"/>
      <c r="AO529" s="26"/>
      <c r="AP529" s="26"/>
      <c r="AQ529" s="26"/>
      <c r="AR529" s="26"/>
      <c r="AS529" s="26"/>
      <c r="AT529" s="26"/>
      <c r="AU529" s="26"/>
    </row>
    <row r="530" spans="27:64">
      <c r="AA530" s="26"/>
      <c r="AB530" s="26"/>
      <c r="AC530" s="26"/>
      <c r="AD530" s="26"/>
      <c r="AE530" s="26"/>
      <c r="AG530" s="187"/>
      <c r="AN530" s="26"/>
      <c r="AO530" s="26"/>
      <c r="AP530" s="26"/>
      <c r="AQ530" s="26"/>
      <c r="AR530" s="26"/>
      <c r="AS530" s="26"/>
      <c r="AT530" s="26"/>
      <c r="AU530" s="26"/>
    </row>
    <row r="531" spans="27:64">
      <c r="AA531" s="26"/>
      <c r="AB531" s="26"/>
      <c r="AC531" s="26"/>
      <c r="AD531" s="26"/>
      <c r="AE531" s="26"/>
      <c r="AG531" s="187"/>
      <c r="AN531" s="26"/>
      <c r="AO531" s="26"/>
      <c r="AP531" s="26"/>
      <c r="AQ531" s="26"/>
      <c r="AR531" s="26"/>
      <c r="AS531" s="26"/>
      <c r="AT531" s="26"/>
      <c r="AU531" s="26"/>
    </row>
    <row r="532" spans="27:64">
      <c r="AA532" s="26"/>
      <c r="AB532" s="26"/>
      <c r="AC532" s="26"/>
      <c r="AD532" s="26"/>
      <c r="AE532" s="26"/>
      <c r="AG532" s="187"/>
      <c r="AN532" s="26"/>
      <c r="AO532" s="26"/>
      <c r="AP532" s="26"/>
      <c r="AQ532" s="26"/>
      <c r="AR532" s="26"/>
      <c r="AS532" s="26"/>
      <c r="AT532" s="26"/>
      <c r="AU532" s="26"/>
    </row>
    <row r="533" spans="27:64">
      <c r="AA533" s="26"/>
      <c r="AB533" s="26"/>
      <c r="AC533" s="26"/>
      <c r="AD533" s="26"/>
      <c r="AE533" s="26"/>
      <c r="AG533" s="187"/>
      <c r="AN533" s="26"/>
      <c r="AO533" s="26"/>
      <c r="AP533" s="26"/>
      <c r="AQ533" s="26"/>
      <c r="AR533" s="26"/>
      <c r="AS533" s="26"/>
      <c r="AT533" s="26"/>
      <c r="AU533" s="26"/>
    </row>
    <row r="534" spans="27:64">
      <c r="AA534" s="26"/>
      <c r="AB534" s="26"/>
      <c r="AC534" s="26"/>
      <c r="AD534" s="26"/>
      <c r="AE534" s="26"/>
      <c r="AG534" s="187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</row>
    <row r="535" spans="27:64">
      <c r="AA535" s="26"/>
      <c r="AB535" s="26"/>
      <c r="AC535" s="26"/>
      <c r="AD535" s="26"/>
      <c r="AE535" s="26"/>
      <c r="AG535" s="187"/>
      <c r="AN535" s="26"/>
      <c r="AO535" s="26"/>
      <c r="AP535" s="26"/>
      <c r="AQ535" s="26"/>
      <c r="AR535" s="26"/>
      <c r="AS535" s="26"/>
      <c r="AT535" s="26"/>
      <c r="AU535" s="26"/>
    </row>
    <row r="536" spans="27:64">
      <c r="AA536" s="26"/>
      <c r="AB536" s="26"/>
      <c r="AC536" s="26"/>
      <c r="AD536" s="26"/>
      <c r="AE536" s="26"/>
      <c r="AG536" s="187"/>
      <c r="AN536" s="26"/>
      <c r="AO536" s="26"/>
      <c r="AP536" s="26"/>
      <c r="AQ536" s="26"/>
      <c r="AR536" s="26"/>
      <c r="AS536" s="26"/>
      <c r="AT536" s="26"/>
      <c r="AU536" s="26"/>
    </row>
    <row r="537" spans="27:64">
      <c r="AA537" s="26"/>
      <c r="AB537" s="26"/>
      <c r="AC537" s="26"/>
      <c r="AD537" s="26"/>
      <c r="AE537" s="26"/>
      <c r="AG537" s="187"/>
      <c r="AN537" s="26"/>
      <c r="AO537" s="26"/>
      <c r="AP537" s="26"/>
      <c r="AQ537" s="26"/>
      <c r="AR537" s="26"/>
      <c r="AS537" s="26"/>
      <c r="AT537" s="26"/>
      <c r="AU537" s="26"/>
    </row>
    <row r="538" spans="27:64">
      <c r="AA538" s="26"/>
      <c r="AB538" s="26"/>
      <c r="AC538" s="26"/>
      <c r="AD538" s="26"/>
      <c r="AE538" s="26"/>
      <c r="AG538" s="187"/>
      <c r="AN538" s="26"/>
      <c r="AO538" s="26"/>
      <c r="AP538" s="26"/>
      <c r="AQ538" s="26"/>
      <c r="AR538" s="26"/>
      <c r="AS538" s="26"/>
      <c r="AT538" s="26"/>
      <c r="AU538" s="26"/>
    </row>
    <row r="539" spans="27:64">
      <c r="AA539" s="26"/>
      <c r="AB539" s="26"/>
      <c r="AC539" s="26"/>
      <c r="AD539" s="26"/>
      <c r="AE539" s="26"/>
      <c r="AG539" s="187"/>
      <c r="AN539" s="26"/>
      <c r="AO539" s="26"/>
      <c r="AP539" s="26"/>
      <c r="AQ539" s="26"/>
      <c r="AR539" s="26"/>
      <c r="AS539" s="26"/>
      <c r="AT539" s="26"/>
      <c r="AU539" s="26"/>
    </row>
    <row r="540" spans="27:64">
      <c r="AA540" s="26"/>
      <c r="AB540" s="26"/>
      <c r="AC540" s="26"/>
      <c r="AD540" s="26"/>
      <c r="AE540" s="26"/>
      <c r="AG540" s="187"/>
      <c r="AN540" s="26"/>
      <c r="AO540" s="26"/>
      <c r="AP540" s="26"/>
      <c r="AQ540" s="26"/>
      <c r="AR540" s="26"/>
      <c r="AS540" s="26"/>
      <c r="AT540" s="26"/>
      <c r="AU540" s="26"/>
    </row>
    <row r="541" spans="27:64">
      <c r="AA541" s="26"/>
      <c r="AB541" s="26"/>
      <c r="AC541" s="26"/>
      <c r="AD541" s="26"/>
      <c r="AE541" s="26"/>
      <c r="AG541" s="187"/>
      <c r="AN541" s="26"/>
      <c r="AO541" s="26"/>
      <c r="AP541" s="26"/>
      <c r="AQ541" s="26"/>
      <c r="AR541" s="26"/>
      <c r="AS541" s="26"/>
      <c r="AT541" s="26"/>
      <c r="AU541" s="26"/>
    </row>
    <row r="542" spans="27:64">
      <c r="AA542" s="26"/>
      <c r="AB542" s="26"/>
      <c r="AC542" s="26"/>
      <c r="AD542" s="26"/>
      <c r="AE542" s="26"/>
      <c r="AG542" s="187"/>
      <c r="AN542" s="26"/>
      <c r="AO542" s="26"/>
      <c r="AP542" s="26"/>
      <c r="AQ542" s="26"/>
      <c r="AR542" s="26"/>
      <c r="AS542" s="26"/>
      <c r="AT542" s="26"/>
      <c r="AU542" s="26"/>
    </row>
    <row r="543" spans="27:64">
      <c r="AA543" s="26"/>
      <c r="AB543" s="26"/>
      <c r="AC543" s="26"/>
      <c r="AD543" s="26"/>
      <c r="AE543" s="26"/>
      <c r="AG543" s="187"/>
      <c r="AN543" s="26"/>
      <c r="AO543" s="26"/>
      <c r="AP543" s="26"/>
      <c r="AQ543" s="26"/>
      <c r="AR543" s="26"/>
      <c r="AS543" s="26"/>
      <c r="AT543" s="26"/>
      <c r="AU543" s="26"/>
    </row>
    <row r="544" spans="27:64">
      <c r="AA544" s="26"/>
      <c r="AB544" s="26"/>
      <c r="AC544" s="26"/>
      <c r="AD544" s="26"/>
      <c r="AE544" s="26"/>
      <c r="AG544" s="187"/>
      <c r="AN544" s="26"/>
      <c r="AO544" s="26"/>
      <c r="AP544" s="26"/>
      <c r="AQ544" s="26"/>
      <c r="AR544" s="26"/>
      <c r="AS544" s="26"/>
      <c r="AT544" s="26"/>
      <c r="AU544" s="26"/>
    </row>
    <row r="545" spans="27:48">
      <c r="AA545" s="26"/>
      <c r="AB545" s="26"/>
      <c r="AC545" s="26"/>
      <c r="AD545" s="26"/>
      <c r="AE545" s="26"/>
      <c r="AG545" s="187"/>
      <c r="AN545" s="26"/>
      <c r="AO545" s="26"/>
      <c r="AP545" s="26"/>
      <c r="AQ545" s="26"/>
      <c r="AR545" s="26"/>
      <c r="AS545" s="26"/>
      <c r="AT545" s="26"/>
      <c r="AU545" s="26"/>
    </row>
    <row r="546" spans="27:48">
      <c r="AA546" s="26"/>
      <c r="AB546" s="26"/>
      <c r="AC546" s="26"/>
      <c r="AD546" s="26"/>
      <c r="AE546" s="26"/>
      <c r="AG546" s="187"/>
      <c r="AN546" s="26"/>
      <c r="AO546" s="26"/>
      <c r="AP546" s="26"/>
      <c r="AQ546" s="26"/>
      <c r="AR546" s="26"/>
      <c r="AS546" s="26"/>
      <c r="AT546" s="26"/>
      <c r="AU546" s="26"/>
    </row>
    <row r="547" spans="27:48">
      <c r="AA547" s="26"/>
      <c r="AB547" s="26"/>
      <c r="AC547" s="26"/>
      <c r="AD547" s="26"/>
      <c r="AE547" s="26"/>
      <c r="AG547" s="187"/>
      <c r="AN547" s="26"/>
      <c r="AO547" s="26"/>
      <c r="AP547" s="26"/>
      <c r="AQ547" s="26"/>
      <c r="AR547" s="26"/>
      <c r="AS547" s="26"/>
      <c r="AT547" s="26"/>
      <c r="AU547" s="26"/>
    </row>
    <row r="548" spans="27:48">
      <c r="AA548" s="26"/>
      <c r="AB548" s="26"/>
      <c r="AC548" s="26"/>
      <c r="AD548" s="26"/>
      <c r="AE548" s="26"/>
      <c r="AG548" s="187"/>
      <c r="AN548" s="26"/>
      <c r="AO548" s="26"/>
      <c r="AP548" s="26"/>
      <c r="AQ548" s="26"/>
      <c r="AR548" s="26"/>
      <c r="AS548" s="26"/>
      <c r="AT548" s="26"/>
      <c r="AU548" s="26"/>
    </row>
    <row r="549" spans="27:48">
      <c r="AA549" s="26"/>
      <c r="AB549" s="26"/>
      <c r="AC549" s="26"/>
      <c r="AD549" s="26"/>
      <c r="AE549" s="26"/>
      <c r="AG549" s="187"/>
      <c r="AN549" s="26"/>
      <c r="AO549" s="26"/>
      <c r="AP549" s="26"/>
      <c r="AQ549" s="26"/>
      <c r="AR549" s="26"/>
      <c r="AS549" s="26"/>
      <c r="AT549" s="26"/>
      <c r="AU549" s="26"/>
    </row>
    <row r="550" spans="27:48">
      <c r="AA550" s="26"/>
      <c r="AB550" s="26"/>
      <c r="AC550" s="26"/>
      <c r="AD550" s="26"/>
      <c r="AE550" s="26"/>
      <c r="AG550" s="187"/>
      <c r="AN550" s="26"/>
      <c r="AO550" s="26"/>
      <c r="AP550" s="26"/>
      <c r="AQ550" s="26"/>
      <c r="AR550" s="26"/>
      <c r="AS550" s="26"/>
      <c r="AT550" s="26"/>
      <c r="AU550" s="26"/>
    </row>
    <row r="551" spans="27:48">
      <c r="AA551" s="26"/>
      <c r="AB551" s="26"/>
      <c r="AC551" s="26"/>
      <c r="AD551" s="26"/>
      <c r="AE551" s="26"/>
      <c r="AG551" s="187"/>
      <c r="AN551" s="26"/>
      <c r="AO551" s="26"/>
      <c r="AP551" s="26"/>
      <c r="AQ551" s="26"/>
      <c r="AR551" s="26"/>
      <c r="AS551" s="26"/>
      <c r="AT551" s="26"/>
      <c r="AU551" s="26"/>
    </row>
    <row r="552" spans="27:48">
      <c r="AA552" s="26"/>
      <c r="AB552" s="26"/>
      <c r="AC552" s="26"/>
      <c r="AD552" s="26"/>
      <c r="AE552" s="26"/>
      <c r="AG552" s="187"/>
      <c r="AN552" s="26"/>
      <c r="AO552" s="26"/>
      <c r="AP552" s="26"/>
      <c r="AQ552" s="26"/>
      <c r="AR552" s="26"/>
      <c r="AS552" s="26"/>
      <c r="AT552" s="26"/>
      <c r="AU552" s="26"/>
    </row>
    <row r="553" spans="27:48">
      <c r="AA553" s="26"/>
      <c r="AB553" s="26"/>
      <c r="AC553" s="26"/>
      <c r="AD553" s="26"/>
      <c r="AE553" s="26"/>
      <c r="AG553" s="187"/>
      <c r="AN553" s="26"/>
      <c r="AO553" s="26"/>
      <c r="AP553" s="26"/>
      <c r="AQ553" s="26"/>
      <c r="AR553" s="26"/>
      <c r="AS553" s="26"/>
      <c r="AT553" s="26"/>
      <c r="AU553" s="26"/>
    </row>
    <row r="554" spans="27:48">
      <c r="AA554" s="26"/>
      <c r="AB554" s="26"/>
      <c r="AC554" s="26"/>
      <c r="AD554" s="26"/>
      <c r="AE554" s="26"/>
      <c r="AG554" s="187"/>
      <c r="AN554" s="26"/>
      <c r="AO554" s="26"/>
      <c r="AP554" s="26"/>
      <c r="AQ554" s="26"/>
      <c r="AR554" s="26"/>
      <c r="AS554" s="26"/>
      <c r="AT554" s="26"/>
      <c r="AU554" s="26"/>
    </row>
    <row r="555" spans="27:48">
      <c r="AA555" s="26"/>
      <c r="AB555" s="26"/>
      <c r="AC555" s="26"/>
      <c r="AD555" s="26"/>
      <c r="AE555" s="26"/>
      <c r="AG555" s="187"/>
      <c r="AN555" s="26"/>
      <c r="AO555" s="26"/>
      <c r="AP555" s="26"/>
      <c r="AQ555" s="26"/>
      <c r="AR555" s="26"/>
      <c r="AS555" s="26"/>
      <c r="AT555" s="26"/>
      <c r="AU555" s="26"/>
    </row>
    <row r="556" spans="27:48">
      <c r="AA556" s="26"/>
      <c r="AB556" s="26"/>
      <c r="AC556" s="26"/>
      <c r="AD556" s="26"/>
      <c r="AE556" s="26"/>
      <c r="AG556" s="187"/>
      <c r="AN556" s="26"/>
      <c r="AO556" s="26"/>
      <c r="AP556" s="26"/>
      <c r="AQ556" s="26"/>
      <c r="AR556" s="26"/>
      <c r="AS556" s="26"/>
      <c r="AT556" s="26"/>
      <c r="AU556" s="26"/>
    </row>
    <row r="557" spans="27:48">
      <c r="AA557" s="26"/>
      <c r="AB557" s="26"/>
      <c r="AC557" s="26"/>
      <c r="AD557" s="26"/>
      <c r="AE557" s="26"/>
      <c r="AG557" s="187"/>
      <c r="AN557" s="26"/>
      <c r="AO557" s="26"/>
      <c r="AP557" s="26"/>
      <c r="AQ557" s="26"/>
      <c r="AR557" s="26"/>
      <c r="AS557" s="26"/>
      <c r="AT557" s="26"/>
      <c r="AU557" s="26"/>
    </row>
    <row r="558" spans="27:48">
      <c r="AA558" s="26"/>
      <c r="AB558" s="26"/>
      <c r="AC558" s="26"/>
      <c r="AD558" s="26"/>
      <c r="AE558" s="26"/>
      <c r="AG558" s="187"/>
      <c r="AN558" s="26"/>
      <c r="AO558" s="26"/>
      <c r="AP558" s="26"/>
      <c r="AQ558" s="26"/>
      <c r="AR558" s="26"/>
      <c r="AS558" s="26"/>
      <c r="AT558" s="26"/>
      <c r="AU558" s="26"/>
    </row>
    <row r="559" spans="27:48">
      <c r="AA559" s="26"/>
      <c r="AB559" s="26"/>
      <c r="AC559" s="26"/>
      <c r="AD559" s="26"/>
      <c r="AE559" s="26"/>
      <c r="AG559" s="187"/>
      <c r="AN559" s="26"/>
      <c r="AO559" s="26"/>
      <c r="AP559" s="26"/>
      <c r="AQ559" s="26"/>
      <c r="AR559" s="26"/>
      <c r="AS559" s="26"/>
      <c r="AT559" s="26"/>
      <c r="AU559" s="26"/>
      <c r="AV559" s="26"/>
    </row>
    <row r="560" spans="27:48">
      <c r="AA560" s="26"/>
      <c r="AB560" s="26"/>
      <c r="AC560" s="26"/>
      <c r="AD560" s="26"/>
      <c r="AE560" s="26"/>
      <c r="AG560" s="187"/>
      <c r="AN560" s="26"/>
      <c r="AO560" s="26"/>
      <c r="AP560" s="26"/>
      <c r="AQ560" s="26"/>
      <c r="AR560" s="26"/>
      <c r="AS560" s="26"/>
      <c r="AT560" s="26"/>
      <c r="AU560" s="26"/>
    </row>
    <row r="561" spans="27:47">
      <c r="AA561" s="26"/>
      <c r="AB561" s="26"/>
      <c r="AC561" s="26"/>
      <c r="AD561" s="26"/>
      <c r="AE561" s="26"/>
      <c r="AG561" s="187"/>
      <c r="AN561" s="26"/>
      <c r="AO561" s="26"/>
      <c r="AP561" s="26"/>
      <c r="AQ561" s="26"/>
      <c r="AR561" s="26"/>
      <c r="AS561" s="26"/>
      <c r="AT561" s="26"/>
      <c r="AU561" s="26"/>
    </row>
    <row r="562" spans="27:47">
      <c r="AA562" s="26"/>
      <c r="AB562" s="26"/>
      <c r="AC562" s="26"/>
      <c r="AD562" s="26"/>
      <c r="AE562" s="26"/>
      <c r="AG562" s="187"/>
      <c r="AN562" s="26"/>
      <c r="AO562" s="26"/>
      <c r="AP562" s="26"/>
      <c r="AQ562" s="26"/>
      <c r="AR562" s="26"/>
      <c r="AS562" s="26"/>
      <c r="AT562" s="26"/>
      <c r="AU562" s="26"/>
    </row>
    <row r="563" spans="27:47">
      <c r="AA563" s="26"/>
      <c r="AB563" s="26"/>
      <c r="AC563" s="26"/>
      <c r="AD563" s="26"/>
      <c r="AE563" s="26"/>
      <c r="AG563" s="187"/>
      <c r="AN563" s="26"/>
      <c r="AO563" s="26"/>
      <c r="AP563" s="26"/>
      <c r="AQ563" s="26"/>
      <c r="AR563" s="26"/>
      <c r="AS563" s="26"/>
      <c r="AT563" s="26"/>
      <c r="AU563" s="26"/>
    </row>
    <row r="564" spans="27:47">
      <c r="AA564" s="26"/>
      <c r="AB564" s="26"/>
      <c r="AC564" s="26"/>
      <c r="AD564" s="26"/>
      <c r="AE564" s="26"/>
      <c r="AG564" s="187"/>
      <c r="AN564" s="26"/>
      <c r="AO564" s="26"/>
      <c r="AP564" s="26"/>
      <c r="AQ564" s="26"/>
      <c r="AR564" s="26"/>
      <c r="AS564" s="26"/>
      <c r="AT564" s="26"/>
      <c r="AU564" s="26"/>
    </row>
    <row r="565" spans="27:47">
      <c r="AA565" s="26"/>
      <c r="AB565" s="26"/>
      <c r="AC565" s="26"/>
      <c r="AD565" s="26"/>
      <c r="AE565" s="26"/>
      <c r="AG565" s="187"/>
      <c r="AN565" s="26"/>
      <c r="AO565" s="26"/>
      <c r="AP565" s="26"/>
      <c r="AQ565" s="26"/>
      <c r="AR565" s="26"/>
      <c r="AS565" s="26"/>
      <c r="AT565" s="26"/>
      <c r="AU565" s="26"/>
    </row>
    <row r="566" spans="27:47">
      <c r="AA566" s="26"/>
      <c r="AB566" s="26"/>
      <c r="AC566" s="26"/>
      <c r="AD566" s="26"/>
      <c r="AE566" s="26"/>
      <c r="AG566" s="187"/>
      <c r="AN566" s="26"/>
      <c r="AO566" s="26"/>
      <c r="AP566" s="26"/>
      <c r="AQ566" s="26"/>
      <c r="AR566" s="26"/>
      <c r="AS566" s="26"/>
      <c r="AT566" s="26"/>
      <c r="AU566" s="26"/>
    </row>
    <row r="567" spans="27:47">
      <c r="AA567" s="26"/>
      <c r="AB567" s="26"/>
      <c r="AC567" s="26"/>
      <c r="AD567" s="26"/>
      <c r="AE567" s="26"/>
      <c r="AG567" s="187"/>
      <c r="AN567" s="26"/>
      <c r="AO567" s="26"/>
      <c r="AP567" s="26"/>
      <c r="AQ567" s="26"/>
      <c r="AR567" s="26"/>
      <c r="AS567" s="26"/>
      <c r="AT567" s="26"/>
      <c r="AU567" s="26"/>
    </row>
    <row r="568" spans="27:47">
      <c r="AA568" s="26"/>
      <c r="AB568" s="26"/>
      <c r="AC568" s="26"/>
      <c r="AD568" s="26"/>
      <c r="AE568" s="26"/>
      <c r="AG568" s="187"/>
      <c r="AN568" s="26"/>
      <c r="AO568" s="26"/>
      <c r="AP568" s="26"/>
      <c r="AQ568" s="26"/>
      <c r="AR568" s="26"/>
      <c r="AS568" s="26"/>
      <c r="AT568" s="26"/>
      <c r="AU568" s="26"/>
    </row>
    <row r="569" spans="27:47">
      <c r="AA569" s="26"/>
      <c r="AB569" s="26"/>
      <c r="AC569" s="26"/>
      <c r="AD569" s="26"/>
      <c r="AE569" s="26"/>
      <c r="AG569" s="187"/>
      <c r="AN569" s="26"/>
      <c r="AO569" s="26"/>
      <c r="AP569" s="26"/>
      <c r="AQ569" s="26"/>
      <c r="AR569" s="26"/>
      <c r="AS569" s="26"/>
      <c r="AT569" s="26"/>
      <c r="AU569" s="26"/>
    </row>
    <row r="570" spans="27:47">
      <c r="AA570" s="26"/>
      <c r="AB570" s="26"/>
      <c r="AC570" s="26"/>
      <c r="AD570" s="26"/>
      <c r="AE570" s="26"/>
      <c r="AG570" s="187"/>
      <c r="AN570" s="26"/>
      <c r="AO570" s="26"/>
      <c r="AP570" s="26"/>
      <c r="AQ570" s="26"/>
      <c r="AR570" s="26"/>
      <c r="AS570" s="26"/>
      <c r="AT570" s="26"/>
      <c r="AU570" s="26"/>
    </row>
    <row r="571" spans="27:47">
      <c r="AA571" s="26"/>
      <c r="AB571" s="26"/>
      <c r="AC571" s="26"/>
      <c r="AD571" s="26"/>
      <c r="AE571" s="26"/>
      <c r="AG571" s="187"/>
      <c r="AN571" s="26"/>
      <c r="AO571" s="26"/>
      <c r="AP571" s="26"/>
      <c r="AQ571" s="26"/>
      <c r="AR571" s="26"/>
      <c r="AS571" s="26"/>
      <c r="AT571" s="26"/>
      <c r="AU571" s="26"/>
    </row>
    <row r="572" spans="27:47">
      <c r="AA572" s="26"/>
      <c r="AB572" s="26"/>
      <c r="AC572" s="26"/>
      <c r="AD572" s="26"/>
      <c r="AE572" s="26"/>
      <c r="AG572" s="187"/>
      <c r="AN572" s="26"/>
      <c r="AO572" s="26"/>
      <c r="AP572" s="26"/>
      <c r="AQ572" s="26"/>
      <c r="AR572" s="26"/>
      <c r="AS572" s="26"/>
      <c r="AT572" s="26"/>
      <c r="AU572" s="26"/>
    </row>
    <row r="573" spans="27:47">
      <c r="AA573" s="26"/>
      <c r="AB573" s="26"/>
      <c r="AC573" s="26"/>
      <c r="AD573" s="26"/>
      <c r="AE573" s="26"/>
      <c r="AG573" s="187"/>
      <c r="AN573" s="26"/>
      <c r="AO573" s="26"/>
      <c r="AP573" s="26"/>
      <c r="AQ573" s="26"/>
      <c r="AR573" s="26"/>
      <c r="AS573" s="26"/>
      <c r="AT573" s="26"/>
      <c r="AU573" s="26"/>
    </row>
    <row r="574" spans="27:47">
      <c r="AA574" s="26"/>
      <c r="AB574" s="26"/>
      <c r="AC574" s="26"/>
      <c r="AD574" s="26"/>
      <c r="AE574" s="26"/>
      <c r="AG574" s="187"/>
      <c r="AN574" s="26"/>
      <c r="AO574" s="26"/>
      <c r="AP574" s="26"/>
      <c r="AQ574" s="26"/>
      <c r="AR574" s="26"/>
      <c r="AS574" s="26"/>
      <c r="AT574" s="26"/>
      <c r="AU574" s="26"/>
    </row>
    <row r="575" spans="27:47">
      <c r="AA575" s="26"/>
      <c r="AB575" s="26"/>
      <c r="AC575" s="26"/>
      <c r="AD575" s="26"/>
      <c r="AE575" s="26"/>
      <c r="AG575" s="187"/>
      <c r="AN575" s="26"/>
      <c r="AO575" s="26"/>
      <c r="AP575" s="26"/>
      <c r="AQ575" s="26"/>
      <c r="AR575" s="26"/>
      <c r="AS575" s="26"/>
      <c r="AT575" s="26"/>
      <c r="AU575" s="26"/>
    </row>
    <row r="576" spans="27:47">
      <c r="AA576" s="26"/>
      <c r="AB576" s="26"/>
      <c r="AC576" s="26"/>
      <c r="AD576" s="26"/>
      <c r="AE576" s="26"/>
      <c r="AG576" s="187"/>
      <c r="AN576" s="26"/>
      <c r="AO576" s="26"/>
      <c r="AP576" s="26"/>
      <c r="AQ576" s="26"/>
      <c r="AR576" s="26"/>
      <c r="AS576" s="26"/>
      <c r="AT576" s="26"/>
      <c r="AU576" s="26"/>
    </row>
    <row r="577" spans="27:48">
      <c r="AA577" s="26"/>
      <c r="AB577" s="26"/>
      <c r="AC577" s="26"/>
      <c r="AD577" s="26"/>
      <c r="AE577" s="26"/>
      <c r="AG577" s="187"/>
      <c r="AN577" s="26"/>
      <c r="AO577" s="26"/>
      <c r="AP577" s="26"/>
      <c r="AQ577" s="26"/>
      <c r="AR577" s="26"/>
      <c r="AS577" s="26"/>
      <c r="AT577" s="26"/>
      <c r="AU577" s="26"/>
    </row>
    <row r="578" spans="27:48">
      <c r="AA578" s="26"/>
      <c r="AB578" s="26"/>
      <c r="AC578" s="26"/>
      <c r="AD578" s="26"/>
      <c r="AE578" s="26"/>
      <c r="AG578" s="187"/>
      <c r="AN578" s="26"/>
      <c r="AO578" s="26"/>
      <c r="AP578" s="26"/>
      <c r="AQ578" s="26"/>
      <c r="AR578" s="26"/>
      <c r="AS578" s="26"/>
      <c r="AT578" s="26"/>
      <c r="AU578" s="26"/>
    </row>
    <row r="579" spans="27:48">
      <c r="AA579" s="26"/>
      <c r="AB579" s="26"/>
      <c r="AC579" s="26"/>
      <c r="AD579" s="26"/>
      <c r="AE579" s="26"/>
      <c r="AG579" s="187"/>
      <c r="AN579" s="26"/>
      <c r="AO579" s="26"/>
      <c r="AP579" s="26"/>
      <c r="AQ579" s="26"/>
      <c r="AR579" s="26"/>
      <c r="AS579" s="26"/>
      <c r="AT579" s="26"/>
      <c r="AU579" s="26"/>
      <c r="AV579" s="26"/>
    </row>
    <row r="580" spans="27:48">
      <c r="AA580" s="26"/>
      <c r="AB580" s="26"/>
      <c r="AC580" s="26"/>
      <c r="AD580" s="26"/>
      <c r="AE580" s="26"/>
      <c r="AG580" s="187"/>
      <c r="AN580" s="26"/>
      <c r="AO580" s="26"/>
      <c r="AP580" s="26"/>
      <c r="AQ580" s="26"/>
      <c r="AR580" s="26"/>
      <c r="AS580" s="26"/>
      <c r="AT580" s="26"/>
      <c r="AU580" s="26"/>
    </row>
    <row r="581" spans="27:48">
      <c r="AA581" s="26"/>
      <c r="AB581" s="26"/>
      <c r="AC581" s="26"/>
      <c r="AD581" s="26"/>
      <c r="AE581" s="26"/>
      <c r="AG581" s="187"/>
      <c r="AN581" s="26"/>
      <c r="AO581" s="26"/>
      <c r="AP581" s="26"/>
      <c r="AQ581" s="26"/>
      <c r="AR581" s="26"/>
      <c r="AS581" s="26"/>
      <c r="AT581" s="26"/>
      <c r="AU581" s="26"/>
    </row>
    <row r="582" spans="27:48">
      <c r="AA582" s="26"/>
      <c r="AB582" s="26"/>
      <c r="AC582" s="26"/>
      <c r="AD582" s="26"/>
      <c r="AE582" s="26"/>
      <c r="AG582" s="187"/>
      <c r="AN582" s="26"/>
      <c r="AO582" s="26"/>
      <c r="AP582" s="26"/>
      <c r="AQ582" s="26"/>
      <c r="AR582" s="26"/>
      <c r="AS582" s="26"/>
      <c r="AT582" s="26"/>
      <c r="AU582" s="26"/>
    </row>
    <row r="583" spans="27:48">
      <c r="AA583" s="26"/>
      <c r="AB583" s="26"/>
      <c r="AC583" s="26"/>
      <c r="AD583" s="26"/>
      <c r="AE583" s="26"/>
      <c r="AG583" s="187"/>
      <c r="AN583" s="26"/>
      <c r="AO583" s="26"/>
      <c r="AP583" s="26"/>
      <c r="AQ583" s="26"/>
      <c r="AR583" s="26"/>
      <c r="AS583" s="26"/>
      <c r="AT583" s="26"/>
      <c r="AU583" s="26"/>
    </row>
    <row r="584" spans="27:48">
      <c r="AA584" s="26"/>
      <c r="AB584" s="26"/>
      <c r="AC584" s="26"/>
      <c r="AD584" s="26"/>
      <c r="AE584" s="26"/>
      <c r="AG584" s="187"/>
      <c r="AN584" s="26"/>
      <c r="AO584" s="26"/>
      <c r="AP584" s="26"/>
      <c r="AQ584" s="26"/>
      <c r="AR584" s="26"/>
      <c r="AS584" s="26"/>
      <c r="AT584" s="26"/>
      <c r="AU584" s="26"/>
    </row>
    <row r="585" spans="27:48">
      <c r="AA585" s="26"/>
      <c r="AB585" s="26"/>
      <c r="AC585" s="26"/>
      <c r="AD585" s="26"/>
      <c r="AE585" s="26"/>
      <c r="AG585" s="187"/>
      <c r="AN585" s="26"/>
      <c r="AO585" s="26"/>
      <c r="AP585" s="26"/>
      <c r="AQ585" s="26"/>
      <c r="AR585" s="26"/>
      <c r="AS585" s="26"/>
      <c r="AT585" s="26"/>
      <c r="AU585" s="26"/>
    </row>
    <row r="586" spans="27:48">
      <c r="AA586" s="26"/>
      <c r="AB586" s="26"/>
      <c r="AC586" s="26"/>
      <c r="AD586" s="26"/>
      <c r="AE586" s="26"/>
      <c r="AG586" s="187"/>
      <c r="AN586" s="26"/>
      <c r="AO586" s="26"/>
      <c r="AP586" s="26"/>
      <c r="AQ586" s="26"/>
      <c r="AR586" s="26"/>
      <c r="AS586" s="26"/>
      <c r="AT586" s="26"/>
      <c r="AU586" s="26"/>
    </row>
    <row r="587" spans="27:48">
      <c r="AA587" s="26"/>
      <c r="AB587" s="26"/>
      <c r="AC587" s="26"/>
      <c r="AD587" s="26"/>
      <c r="AE587" s="26"/>
      <c r="AG587" s="187"/>
      <c r="AN587" s="26"/>
      <c r="AO587" s="26"/>
      <c r="AP587" s="26"/>
      <c r="AQ587" s="26"/>
      <c r="AR587" s="26"/>
      <c r="AS587" s="26"/>
      <c r="AT587" s="26"/>
      <c r="AU587" s="26"/>
    </row>
    <row r="588" spans="27:48">
      <c r="AA588" s="26"/>
      <c r="AB588" s="26"/>
      <c r="AC588" s="26"/>
      <c r="AD588" s="26"/>
      <c r="AE588" s="26"/>
      <c r="AG588" s="187"/>
      <c r="AN588" s="26"/>
      <c r="AO588" s="26"/>
      <c r="AP588" s="26"/>
      <c r="AQ588" s="26"/>
      <c r="AR588" s="26"/>
      <c r="AS588" s="26"/>
      <c r="AT588" s="26"/>
      <c r="AU588" s="26"/>
    </row>
    <row r="589" spans="27:48">
      <c r="AA589" s="26"/>
      <c r="AB589" s="26"/>
      <c r="AC589" s="26"/>
      <c r="AD589" s="26"/>
      <c r="AE589" s="26"/>
      <c r="AG589" s="187"/>
      <c r="AN589" s="26"/>
      <c r="AO589" s="26"/>
      <c r="AP589" s="26"/>
      <c r="AQ589" s="26"/>
      <c r="AR589" s="26"/>
      <c r="AS589" s="26"/>
      <c r="AT589" s="26"/>
      <c r="AU589" s="26"/>
    </row>
    <row r="590" spans="27:48">
      <c r="AA590" s="26"/>
      <c r="AB590" s="26"/>
      <c r="AC590" s="26"/>
      <c r="AD590" s="26"/>
      <c r="AE590" s="26"/>
      <c r="AG590" s="187"/>
      <c r="AN590" s="26"/>
      <c r="AO590" s="26"/>
      <c r="AP590" s="26"/>
      <c r="AQ590" s="26"/>
      <c r="AR590" s="26"/>
      <c r="AS590" s="26"/>
      <c r="AT590" s="26"/>
      <c r="AU590" s="26"/>
    </row>
    <row r="591" spans="27:48">
      <c r="AA591" s="26"/>
      <c r="AB591" s="26"/>
      <c r="AC591" s="26"/>
      <c r="AD591" s="26"/>
      <c r="AE591" s="26"/>
      <c r="AG591" s="187"/>
      <c r="AN591" s="26"/>
      <c r="AO591" s="26"/>
      <c r="AP591" s="26"/>
      <c r="AQ591" s="26"/>
      <c r="AR591" s="26"/>
      <c r="AS591" s="26"/>
      <c r="AT591" s="26"/>
      <c r="AU591" s="26"/>
      <c r="AV591" s="26"/>
    </row>
    <row r="592" spans="27:48">
      <c r="AA592" s="26"/>
      <c r="AB592" s="26"/>
      <c r="AC592" s="26"/>
      <c r="AD592" s="26"/>
      <c r="AE592" s="26"/>
      <c r="AG592" s="187"/>
      <c r="AN592" s="26"/>
      <c r="AO592" s="26"/>
      <c r="AP592" s="26"/>
      <c r="AQ592" s="26"/>
      <c r="AR592" s="26"/>
      <c r="AS592" s="26"/>
      <c r="AT592" s="26"/>
      <c r="AU592" s="26"/>
      <c r="AV592" s="26"/>
    </row>
    <row r="593" spans="27:64">
      <c r="AA593" s="26"/>
      <c r="AB593" s="26"/>
      <c r="AC593" s="26"/>
      <c r="AD593" s="26"/>
      <c r="AE593" s="26"/>
      <c r="AG593" s="187"/>
      <c r="AN593" s="26"/>
      <c r="AO593" s="26"/>
      <c r="AP593" s="26"/>
      <c r="AQ593" s="26"/>
      <c r="AR593" s="26"/>
      <c r="AS593" s="26"/>
      <c r="AT593" s="26"/>
      <c r="AU593" s="26"/>
      <c r="AV593" s="26"/>
      <c r="AX593" s="26"/>
    </row>
    <row r="594" spans="27:64">
      <c r="AA594" s="26"/>
      <c r="AB594" s="26"/>
      <c r="AC594" s="26"/>
      <c r="AD594" s="26"/>
      <c r="AE594" s="26"/>
      <c r="AG594" s="187"/>
      <c r="AN594" s="26"/>
      <c r="AO594" s="26"/>
      <c r="AP594" s="26"/>
      <c r="AQ594" s="26"/>
      <c r="AR594" s="26"/>
      <c r="AS594" s="26"/>
      <c r="AT594" s="26"/>
      <c r="AU594" s="26"/>
      <c r="AV594" s="26"/>
    </row>
    <row r="595" spans="27:64">
      <c r="AA595" s="26"/>
      <c r="AB595" s="26"/>
      <c r="AC595" s="26"/>
      <c r="AD595" s="26"/>
      <c r="AE595" s="26"/>
      <c r="AG595" s="187"/>
      <c r="AN595" s="26"/>
      <c r="AO595" s="26"/>
      <c r="AP595" s="26"/>
      <c r="AQ595" s="26"/>
      <c r="AR595" s="26"/>
      <c r="AS595" s="26"/>
      <c r="AT595" s="26"/>
      <c r="AU595" s="26"/>
    </row>
    <row r="596" spans="27:64">
      <c r="AA596" s="26"/>
      <c r="AB596" s="26"/>
      <c r="AC596" s="26"/>
      <c r="AD596" s="26"/>
      <c r="AE596" s="26"/>
      <c r="AG596" s="187"/>
      <c r="AN596" s="26"/>
      <c r="AO596" s="26"/>
      <c r="AP596" s="26"/>
      <c r="AQ596" s="26"/>
      <c r="AR596" s="26"/>
      <c r="AS596" s="26"/>
      <c r="AT596" s="26"/>
      <c r="AU596" s="26"/>
    </row>
    <row r="597" spans="27:64">
      <c r="AA597" s="26"/>
      <c r="AB597" s="26"/>
      <c r="AC597" s="26"/>
      <c r="AD597" s="26"/>
      <c r="AE597" s="26"/>
      <c r="AG597" s="187"/>
      <c r="AN597" s="26"/>
      <c r="AO597" s="26"/>
      <c r="AP597" s="26"/>
      <c r="AQ597" s="26"/>
      <c r="AR597" s="26"/>
      <c r="AS597" s="26"/>
      <c r="AT597" s="26"/>
      <c r="AU597" s="26"/>
    </row>
    <row r="598" spans="27:64">
      <c r="AA598" s="26"/>
      <c r="AB598" s="26"/>
      <c r="AC598" s="26"/>
      <c r="AD598" s="26"/>
      <c r="AE598" s="26"/>
      <c r="AG598" s="187"/>
      <c r="AN598" s="26"/>
      <c r="AO598" s="26"/>
      <c r="AP598" s="26"/>
      <c r="AQ598" s="26"/>
      <c r="AR598" s="26"/>
      <c r="AS598" s="26"/>
      <c r="AT598" s="26"/>
      <c r="AU598" s="26"/>
    </row>
    <row r="599" spans="27:64">
      <c r="AA599" s="26"/>
      <c r="AB599" s="26"/>
      <c r="AC599" s="26"/>
      <c r="AD599" s="26"/>
      <c r="AE599" s="26"/>
      <c r="AG599" s="187"/>
      <c r="AN599" s="26"/>
      <c r="AO599" s="26"/>
      <c r="AP599" s="26"/>
      <c r="AQ599" s="26"/>
      <c r="AR599" s="26"/>
      <c r="AS599" s="26"/>
      <c r="AT599" s="26"/>
      <c r="AU599" s="26"/>
    </row>
    <row r="600" spans="27:64">
      <c r="AA600" s="26"/>
      <c r="AB600" s="26"/>
      <c r="AC600" s="26"/>
      <c r="AD600" s="26"/>
      <c r="AE600" s="26"/>
      <c r="AG600" s="187"/>
      <c r="AN600" s="26"/>
      <c r="AO600" s="26"/>
      <c r="AP600" s="26"/>
      <c r="AQ600" s="26"/>
      <c r="AR600" s="26"/>
      <c r="AS600" s="26"/>
      <c r="AT600" s="26"/>
      <c r="AU600" s="26"/>
    </row>
    <row r="601" spans="27:64">
      <c r="AA601" s="26"/>
      <c r="AB601" s="26"/>
      <c r="AC601" s="26"/>
      <c r="AD601" s="26"/>
      <c r="AE601" s="26"/>
      <c r="AG601" s="187"/>
      <c r="AN601" s="26"/>
      <c r="AO601" s="26"/>
      <c r="AP601" s="26"/>
      <c r="AQ601" s="26"/>
      <c r="AR601" s="26"/>
      <c r="AS601" s="26"/>
      <c r="AT601" s="26"/>
      <c r="AU601" s="26"/>
    </row>
    <row r="602" spans="27:64">
      <c r="AA602" s="26"/>
      <c r="AB602" s="26"/>
      <c r="AC602" s="26"/>
      <c r="AD602" s="26"/>
      <c r="AE602" s="26"/>
      <c r="AG602" s="187"/>
      <c r="AN602" s="26"/>
      <c r="AO602" s="26"/>
      <c r="AP602" s="26"/>
      <c r="AQ602" s="26"/>
      <c r="AR602" s="26"/>
      <c r="AS602" s="26"/>
      <c r="AT602" s="26"/>
      <c r="AU602" s="26"/>
    </row>
    <row r="603" spans="27:64">
      <c r="AA603" s="26"/>
      <c r="AB603" s="26"/>
      <c r="AC603" s="26"/>
      <c r="AD603" s="26"/>
      <c r="AE603" s="26"/>
      <c r="AG603" s="187"/>
      <c r="AN603" s="26"/>
      <c r="AO603" s="26"/>
      <c r="AP603" s="26"/>
      <c r="AQ603" s="26"/>
      <c r="AR603" s="26"/>
      <c r="AS603" s="26"/>
      <c r="AT603" s="26"/>
      <c r="AU603" s="26"/>
    </row>
    <row r="604" spans="27:64">
      <c r="AA604" s="26"/>
      <c r="AB604" s="26"/>
      <c r="AC604" s="26"/>
      <c r="AD604" s="26"/>
      <c r="AE604" s="26"/>
      <c r="AG604" s="187"/>
      <c r="AN604" s="26"/>
      <c r="AO604" s="26"/>
      <c r="AP604" s="26"/>
      <c r="AQ604" s="26"/>
      <c r="AR604" s="26"/>
      <c r="AS604" s="26"/>
      <c r="AT604" s="26"/>
      <c r="AU604" s="26"/>
    </row>
    <row r="605" spans="27:64">
      <c r="AA605" s="26"/>
      <c r="AB605" s="26"/>
      <c r="AC605" s="26"/>
      <c r="AD605" s="26"/>
      <c r="AE605" s="26"/>
      <c r="AG605" s="187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</row>
    <row r="606" spans="27:64">
      <c r="AA606" s="26"/>
      <c r="AB606" s="26"/>
      <c r="AC606" s="26"/>
      <c r="AD606" s="26"/>
      <c r="AE606" s="26"/>
      <c r="AG606" s="187"/>
      <c r="AN606" s="26"/>
      <c r="AO606" s="26"/>
      <c r="AP606" s="26"/>
      <c r="AQ606" s="26"/>
      <c r="AR606" s="26"/>
      <c r="AS606" s="26"/>
      <c r="AT606" s="26"/>
      <c r="AU606" s="26"/>
    </row>
    <row r="607" spans="27:64">
      <c r="AA607" s="26"/>
      <c r="AB607" s="26"/>
      <c r="AC607" s="26"/>
      <c r="AD607" s="26"/>
      <c r="AE607" s="26"/>
      <c r="AG607" s="187"/>
      <c r="AN607" s="26"/>
      <c r="AO607" s="26"/>
      <c r="AP607" s="26"/>
      <c r="AQ607" s="26"/>
      <c r="AR607" s="26"/>
      <c r="AS607" s="26"/>
      <c r="AT607" s="26"/>
      <c r="AU607" s="26"/>
    </row>
    <row r="608" spans="27:64">
      <c r="AA608" s="26"/>
      <c r="AB608" s="26"/>
      <c r="AC608" s="26"/>
      <c r="AD608" s="26"/>
      <c r="AE608" s="26"/>
      <c r="AG608" s="187"/>
      <c r="AN608" s="26"/>
      <c r="AO608" s="26"/>
      <c r="AP608" s="26"/>
      <c r="AQ608" s="26"/>
      <c r="AR608" s="26"/>
      <c r="AS608" s="26"/>
      <c r="AT608" s="26"/>
      <c r="AU608" s="26"/>
    </row>
    <row r="609" spans="27:64">
      <c r="AA609" s="26"/>
      <c r="AB609" s="26"/>
      <c r="AC609" s="26"/>
      <c r="AD609" s="26"/>
      <c r="AE609" s="26"/>
      <c r="AG609" s="187"/>
      <c r="AN609" s="26"/>
      <c r="AO609" s="26"/>
      <c r="AP609" s="26"/>
      <c r="AQ609" s="26"/>
      <c r="AR609" s="26"/>
      <c r="AS609" s="26"/>
      <c r="AT609" s="26"/>
      <c r="AU609" s="26"/>
    </row>
    <row r="610" spans="27:64">
      <c r="AA610" s="26"/>
      <c r="AB610" s="26"/>
      <c r="AC610" s="26"/>
      <c r="AD610" s="26"/>
      <c r="AE610" s="26"/>
      <c r="AG610" s="187"/>
      <c r="AN610" s="26"/>
      <c r="AO610" s="26"/>
      <c r="AP610" s="26"/>
      <c r="AQ610" s="26"/>
      <c r="AR610" s="26"/>
      <c r="AS610" s="26"/>
      <c r="AT610" s="26"/>
      <c r="AU610" s="26"/>
    </row>
    <row r="611" spans="27:64">
      <c r="AA611" s="26"/>
      <c r="AB611" s="26"/>
      <c r="AC611" s="26"/>
      <c r="AD611" s="26"/>
      <c r="AE611" s="26"/>
      <c r="AG611" s="187"/>
      <c r="AN611" s="26"/>
      <c r="AO611" s="26"/>
      <c r="AP611" s="26"/>
      <c r="AQ611" s="26"/>
      <c r="AR611" s="26"/>
      <c r="AS611" s="26"/>
      <c r="AT611" s="26"/>
      <c r="AU611" s="26"/>
    </row>
    <row r="612" spans="27:64">
      <c r="AA612" s="26"/>
      <c r="AB612" s="26"/>
      <c r="AC612" s="26"/>
      <c r="AD612" s="26"/>
      <c r="AE612" s="26"/>
      <c r="AG612" s="187"/>
      <c r="AN612" s="26"/>
      <c r="AO612" s="26"/>
      <c r="AP612" s="26"/>
      <c r="AQ612" s="26"/>
      <c r="AR612" s="26"/>
      <c r="AS612" s="26"/>
      <c r="AT612" s="26"/>
      <c r="AU612" s="26"/>
    </row>
    <row r="613" spans="27:64">
      <c r="AA613" s="26"/>
      <c r="AB613" s="26"/>
      <c r="AC613" s="26"/>
      <c r="AD613" s="26"/>
      <c r="AE613" s="26"/>
      <c r="AG613" s="187"/>
      <c r="AN613" s="26"/>
      <c r="AO613" s="26"/>
      <c r="AP613" s="26"/>
      <c r="AQ613" s="26"/>
      <c r="AR613" s="26"/>
      <c r="AS613" s="26"/>
      <c r="AT613" s="26"/>
      <c r="AU613" s="26"/>
    </row>
    <row r="614" spans="27:64">
      <c r="AA614" s="26"/>
      <c r="AB614" s="26"/>
      <c r="AC614" s="26"/>
      <c r="AD614" s="26"/>
      <c r="AE614" s="26"/>
      <c r="AG614" s="187"/>
      <c r="AN614" s="26"/>
      <c r="AO614" s="26"/>
      <c r="AP614" s="26"/>
      <c r="AQ614" s="26"/>
      <c r="AR614" s="26"/>
      <c r="AS614" s="26"/>
      <c r="AT614" s="26"/>
      <c r="AU614" s="26"/>
      <c r="AV614" s="26"/>
    </row>
    <row r="615" spans="27:64">
      <c r="AA615" s="26"/>
      <c r="AB615" s="26"/>
      <c r="AC615" s="26"/>
      <c r="AD615" s="26"/>
      <c r="AE615" s="26"/>
      <c r="AG615" s="187"/>
      <c r="AN615" s="26"/>
      <c r="AO615" s="26"/>
      <c r="AP615" s="26"/>
      <c r="AQ615" s="26"/>
      <c r="AR615" s="26"/>
      <c r="AS615" s="26"/>
      <c r="AT615" s="26"/>
      <c r="AU615" s="26"/>
    </row>
    <row r="616" spans="27:64">
      <c r="AA616" s="26"/>
      <c r="AB616" s="26"/>
      <c r="AC616" s="26"/>
      <c r="AD616" s="26"/>
      <c r="AE616" s="26"/>
      <c r="AG616" s="187"/>
      <c r="AN616" s="26"/>
      <c r="AO616" s="26"/>
      <c r="AP616" s="26"/>
      <c r="AQ616" s="26"/>
      <c r="AR616" s="26"/>
      <c r="AS616" s="26"/>
      <c r="AT616" s="26"/>
      <c r="AU616" s="26"/>
    </row>
    <row r="617" spans="27:64">
      <c r="AA617" s="26"/>
      <c r="AB617" s="26"/>
      <c r="AC617" s="26"/>
      <c r="AD617" s="26"/>
      <c r="AE617" s="26"/>
      <c r="AG617" s="187"/>
      <c r="AN617" s="26"/>
      <c r="AO617" s="26"/>
      <c r="AP617" s="26"/>
      <c r="AQ617" s="26"/>
      <c r="AR617" s="26"/>
      <c r="AS617" s="26"/>
      <c r="AT617" s="26"/>
      <c r="AU617" s="26"/>
    </row>
    <row r="618" spans="27:64">
      <c r="AA618" s="26"/>
      <c r="AB618" s="26"/>
      <c r="AC618" s="26"/>
      <c r="AD618" s="26"/>
      <c r="AE618" s="26"/>
      <c r="AG618" s="187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</row>
    <row r="619" spans="27:64">
      <c r="AA619" s="26"/>
      <c r="AB619" s="26"/>
      <c r="AC619" s="26"/>
      <c r="AD619" s="26"/>
      <c r="AE619" s="26"/>
      <c r="AG619" s="187"/>
      <c r="AN619" s="26"/>
      <c r="AO619" s="26"/>
      <c r="AP619" s="26"/>
      <c r="AQ619" s="26"/>
      <c r="AR619" s="26"/>
      <c r="AS619" s="26"/>
      <c r="AT619" s="26"/>
      <c r="AU619" s="26"/>
    </row>
    <row r="620" spans="27:64">
      <c r="AA620" s="26"/>
      <c r="AB620" s="26"/>
      <c r="AC620" s="26"/>
      <c r="AD620" s="26"/>
      <c r="AE620" s="26"/>
      <c r="AG620" s="187"/>
      <c r="AN620" s="26"/>
      <c r="AO620" s="26"/>
      <c r="AP620" s="26"/>
      <c r="AQ620" s="26"/>
      <c r="AR620" s="26"/>
      <c r="AS620" s="26"/>
      <c r="AT620" s="26"/>
      <c r="AU620" s="26"/>
    </row>
    <row r="621" spans="27:64">
      <c r="AA621" s="26"/>
      <c r="AB621" s="26"/>
      <c r="AC621" s="26"/>
      <c r="AD621" s="26"/>
      <c r="AE621" s="26"/>
      <c r="AG621" s="187"/>
      <c r="AN621" s="26"/>
      <c r="AO621" s="26"/>
      <c r="AP621" s="26"/>
      <c r="AQ621" s="26"/>
      <c r="AR621" s="26"/>
      <c r="AS621" s="26"/>
      <c r="AT621" s="26"/>
      <c r="AU621" s="26"/>
    </row>
    <row r="622" spans="27:64">
      <c r="AA622" s="26"/>
      <c r="AB622" s="26"/>
      <c r="AC622" s="26"/>
      <c r="AD622" s="26"/>
      <c r="AE622" s="26"/>
      <c r="AG622" s="187"/>
      <c r="AN622" s="26"/>
      <c r="AO622" s="26"/>
      <c r="AP622" s="26"/>
      <c r="AQ622" s="26"/>
      <c r="AR622" s="26"/>
      <c r="AS622" s="26"/>
      <c r="AT622" s="26"/>
      <c r="AU622" s="26"/>
    </row>
    <row r="623" spans="27:64">
      <c r="AA623" s="26"/>
      <c r="AB623" s="26"/>
      <c r="AC623" s="26"/>
      <c r="AD623" s="26"/>
      <c r="AE623" s="26"/>
      <c r="AG623" s="187"/>
      <c r="AN623" s="26"/>
      <c r="AO623" s="26"/>
      <c r="AP623" s="26"/>
      <c r="AQ623" s="26"/>
      <c r="AR623" s="26"/>
      <c r="AS623" s="26"/>
      <c r="AT623" s="26"/>
      <c r="AU623" s="26"/>
    </row>
    <row r="624" spans="27:64">
      <c r="AA624" s="26"/>
      <c r="AB624" s="26"/>
      <c r="AC624" s="26"/>
      <c r="AD624" s="26"/>
      <c r="AE624" s="26"/>
      <c r="AG624" s="187"/>
      <c r="AN624" s="26"/>
      <c r="AO624" s="26"/>
      <c r="AP624" s="26"/>
      <c r="AQ624" s="26"/>
      <c r="AR624" s="26"/>
      <c r="AS624" s="26"/>
      <c r="AT624" s="26"/>
      <c r="AU624" s="26"/>
    </row>
    <row r="625" spans="27:64">
      <c r="AA625" s="26"/>
      <c r="AB625" s="26"/>
      <c r="AC625" s="26"/>
      <c r="AD625" s="26"/>
      <c r="AE625" s="26"/>
      <c r="AG625" s="187"/>
      <c r="AN625" s="26"/>
      <c r="AO625" s="26"/>
      <c r="AP625" s="26"/>
      <c r="AQ625" s="26"/>
      <c r="AR625" s="26"/>
      <c r="AS625" s="26"/>
      <c r="AT625" s="26"/>
      <c r="AU625" s="26"/>
    </row>
    <row r="626" spans="27:64">
      <c r="AA626" s="26"/>
      <c r="AB626" s="26"/>
      <c r="AC626" s="26"/>
      <c r="AD626" s="26"/>
      <c r="AE626" s="26"/>
      <c r="AG626" s="187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</row>
    <row r="627" spans="27:64">
      <c r="AA627" s="26"/>
      <c r="AB627" s="26"/>
      <c r="AC627" s="26"/>
      <c r="AD627" s="26"/>
      <c r="AE627" s="26"/>
      <c r="AG627" s="187"/>
      <c r="AN627" s="26"/>
      <c r="AO627" s="26"/>
      <c r="AP627" s="26"/>
      <c r="AQ627" s="26"/>
      <c r="AR627" s="26"/>
      <c r="AS627" s="26"/>
      <c r="AT627" s="26"/>
      <c r="AU627" s="26"/>
    </row>
    <row r="628" spans="27:64">
      <c r="AA628" s="26"/>
      <c r="AB628" s="26"/>
      <c r="AC628" s="26"/>
      <c r="AD628" s="26"/>
      <c r="AE628" s="26"/>
      <c r="AG628" s="187"/>
      <c r="AN628" s="26"/>
      <c r="AO628" s="26"/>
      <c r="AP628" s="26"/>
      <c r="AQ628" s="26"/>
      <c r="AR628" s="26"/>
      <c r="AS628" s="26"/>
      <c r="AT628" s="26"/>
      <c r="AU628" s="26"/>
    </row>
    <row r="629" spans="27:64">
      <c r="AA629" s="26"/>
      <c r="AB629" s="26"/>
      <c r="AC629" s="26"/>
      <c r="AD629" s="26"/>
      <c r="AE629" s="26"/>
      <c r="AG629" s="187"/>
      <c r="AN629" s="26"/>
      <c r="AO629" s="26"/>
      <c r="AP629" s="26"/>
      <c r="AQ629" s="26"/>
      <c r="AR629" s="26"/>
      <c r="AS629" s="26"/>
      <c r="AT629" s="26"/>
      <c r="AU629" s="26"/>
    </row>
    <row r="630" spans="27:64">
      <c r="AA630" s="26"/>
      <c r="AB630" s="26"/>
      <c r="AC630" s="26"/>
      <c r="AD630" s="26"/>
      <c r="AE630" s="26"/>
      <c r="AG630" s="187"/>
      <c r="AN630" s="26"/>
      <c r="AO630" s="26"/>
      <c r="AP630" s="26"/>
      <c r="AQ630" s="26"/>
      <c r="AR630" s="26"/>
      <c r="AS630" s="26"/>
      <c r="AT630" s="26"/>
      <c r="AU630" s="26"/>
    </row>
    <row r="631" spans="27:64">
      <c r="AA631" s="26"/>
      <c r="AB631" s="26"/>
      <c r="AC631" s="26"/>
      <c r="AD631" s="26"/>
      <c r="AE631" s="26"/>
      <c r="AG631" s="187"/>
      <c r="AN631" s="26"/>
      <c r="AO631" s="26"/>
      <c r="AP631" s="26"/>
      <c r="AQ631" s="26"/>
      <c r="AR631" s="26"/>
      <c r="AS631" s="26"/>
      <c r="AT631" s="26"/>
      <c r="AU631" s="26"/>
    </row>
    <row r="632" spans="27:64">
      <c r="AA632" s="26"/>
      <c r="AB632" s="26"/>
      <c r="AC632" s="26"/>
      <c r="AD632" s="26"/>
      <c r="AE632" s="26"/>
      <c r="AG632" s="187"/>
      <c r="AN632" s="26"/>
      <c r="AO632" s="26"/>
      <c r="AP632" s="26"/>
      <c r="AQ632" s="26"/>
      <c r="AR632" s="26"/>
      <c r="AS632" s="26"/>
      <c r="AT632" s="26"/>
      <c r="AU632" s="26"/>
    </row>
    <row r="633" spans="27:64">
      <c r="AA633" s="26"/>
      <c r="AB633" s="26"/>
      <c r="AC633" s="26"/>
      <c r="AD633" s="26"/>
      <c r="AE633" s="26"/>
      <c r="AG633" s="187"/>
      <c r="AN633" s="26"/>
      <c r="AO633" s="26"/>
      <c r="AP633" s="26"/>
      <c r="AQ633" s="26"/>
      <c r="AR633" s="26"/>
      <c r="AS633" s="26"/>
      <c r="AT633" s="26"/>
      <c r="AU633" s="26"/>
    </row>
    <row r="634" spans="27:64">
      <c r="AA634" s="26"/>
      <c r="AB634" s="26"/>
      <c r="AC634" s="26"/>
      <c r="AD634" s="26"/>
      <c r="AE634" s="26"/>
      <c r="AG634" s="187"/>
      <c r="AN634" s="26"/>
      <c r="AO634" s="26"/>
      <c r="AP634" s="26"/>
      <c r="AQ634" s="26"/>
      <c r="AR634" s="26"/>
      <c r="AS634" s="26"/>
      <c r="AT634" s="26"/>
      <c r="AU634" s="26"/>
    </row>
    <row r="635" spans="27:64">
      <c r="AA635" s="26"/>
      <c r="AB635" s="26"/>
      <c r="AC635" s="26"/>
      <c r="AD635" s="26"/>
      <c r="AE635" s="26"/>
      <c r="AG635" s="187"/>
      <c r="AN635" s="26"/>
      <c r="AO635" s="26"/>
      <c r="AP635" s="26"/>
      <c r="AQ635" s="26"/>
      <c r="AR635" s="26"/>
      <c r="AS635" s="26"/>
      <c r="AT635" s="26"/>
      <c r="AU635" s="26"/>
    </row>
    <row r="636" spans="27:64">
      <c r="AA636" s="26"/>
      <c r="AB636" s="26"/>
      <c r="AC636" s="26"/>
      <c r="AD636" s="26"/>
      <c r="AE636" s="26"/>
      <c r="AG636" s="187"/>
      <c r="AN636" s="26"/>
      <c r="AO636" s="26"/>
      <c r="AP636" s="26"/>
      <c r="AQ636" s="26"/>
      <c r="AR636" s="26"/>
      <c r="AS636" s="26"/>
      <c r="AT636" s="26"/>
      <c r="AU636" s="26"/>
    </row>
    <row r="637" spans="27:64">
      <c r="AA637" s="26"/>
      <c r="AB637" s="26"/>
      <c r="AC637" s="26"/>
      <c r="AD637" s="26"/>
      <c r="AE637" s="26"/>
      <c r="AG637" s="187"/>
      <c r="AN637" s="26"/>
      <c r="AO637" s="26"/>
      <c r="AP637" s="26"/>
      <c r="AQ637" s="26"/>
      <c r="AR637" s="26"/>
      <c r="AS637" s="26"/>
      <c r="AT637" s="26"/>
      <c r="AU637" s="26"/>
    </row>
    <row r="638" spans="27:64">
      <c r="AA638" s="26"/>
      <c r="AB638" s="26"/>
      <c r="AC638" s="26"/>
      <c r="AD638" s="26"/>
      <c r="AE638" s="26"/>
      <c r="AG638" s="187"/>
      <c r="AN638" s="26"/>
      <c r="AO638" s="26"/>
      <c r="AP638" s="26"/>
      <c r="AQ638" s="26"/>
      <c r="AR638" s="26"/>
      <c r="AS638" s="26"/>
      <c r="AT638" s="26"/>
      <c r="AU638" s="26"/>
    </row>
    <row r="639" spans="27:64">
      <c r="AA639" s="26"/>
      <c r="AB639" s="26"/>
      <c r="AC639" s="26"/>
      <c r="AD639" s="26"/>
      <c r="AE639" s="26"/>
      <c r="AG639" s="187"/>
      <c r="AN639" s="26"/>
      <c r="AO639" s="26"/>
      <c r="AP639" s="26"/>
      <c r="AQ639" s="26"/>
      <c r="AR639" s="26"/>
      <c r="AS639" s="26"/>
      <c r="AT639" s="26"/>
      <c r="AU639" s="26"/>
    </row>
    <row r="640" spans="27:64">
      <c r="AA640" s="26"/>
      <c r="AB640" s="26"/>
      <c r="AC640" s="26"/>
      <c r="AD640" s="26"/>
      <c r="AE640" s="26"/>
      <c r="AG640" s="187"/>
      <c r="AN640" s="26"/>
      <c r="AO640" s="26"/>
      <c r="AP640" s="26"/>
      <c r="AQ640" s="26"/>
      <c r="AR640" s="26"/>
      <c r="AS640" s="26"/>
      <c r="AT640" s="26"/>
      <c r="AU640" s="26"/>
      <c r="AV640" s="26"/>
    </row>
    <row r="641" spans="27:47">
      <c r="AA641" s="26"/>
      <c r="AB641" s="26"/>
      <c r="AC641" s="26"/>
      <c r="AD641" s="26"/>
      <c r="AE641" s="26"/>
      <c r="AG641" s="187"/>
      <c r="AN641" s="26"/>
      <c r="AO641" s="26"/>
      <c r="AP641" s="26"/>
      <c r="AQ641" s="26"/>
      <c r="AR641" s="26"/>
      <c r="AS641" s="26"/>
      <c r="AT641" s="26"/>
      <c r="AU641" s="26"/>
    </row>
    <row r="642" spans="27:47">
      <c r="AA642" s="26"/>
      <c r="AB642" s="26"/>
      <c r="AC642" s="26"/>
      <c r="AD642" s="26"/>
      <c r="AE642" s="26"/>
      <c r="AG642" s="187"/>
      <c r="AN642" s="26"/>
      <c r="AO642" s="26"/>
      <c r="AP642" s="26"/>
      <c r="AQ642" s="26"/>
      <c r="AR642" s="26"/>
      <c r="AS642" s="26"/>
      <c r="AT642" s="26"/>
      <c r="AU642" s="26"/>
    </row>
    <row r="643" spans="27:47">
      <c r="AA643" s="26"/>
      <c r="AB643" s="26"/>
      <c r="AC643" s="26"/>
      <c r="AD643" s="26"/>
      <c r="AE643" s="26"/>
      <c r="AG643" s="187"/>
      <c r="AN643" s="26"/>
      <c r="AO643" s="26"/>
      <c r="AP643" s="26"/>
      <c r="AQ643" s="26"/>
      <c r="AR643" s="26"/>
      <c r="AS643" s="26"/>
      <c r="AT643" s="26"/>
      <c r="AU643" s="26"/>
    </row>
    <row r="644" spans="27:47">
      <c r="AA644" s="26"/>
      <c r="AB644" s="26"/>
      <c r="AC644" s="26"/>
      <c r="AD644" s="26"/>
      <c r="AE644" s="26"/>
      <c r="AG644" s="187"/>
      <c r="AN644" s="26"/>
      <c r="AO644" s="26"/>
      <c r="AP644" s="26"/>
      <c r="AQ644" s="26"/>
      <c r="AR644" s="26"/>
      <c r="AS644" s="26"/>
      <c r="AT644" s="26"/>
      <c r="AU644" s="26"/>
    </row>
    <row r="645" spans="27:47">
      <c r="AA645" s="26"/>
      <c r="AB645" s="26"/>
      <c r="AC645" s="26"/>
      <c r="AD645" s="26"/>
      <c r="AE645" s="26"/>
      <c r="AG645" s="187"/>
      <c r="AN645" s="26"/>
      <c r="AO645" s="26"/>
      <c r="AP645" s="26"/>
      <c r="AQ645" s="26"/>
      <c r="AR645" s="26"/>
      <c r="AS645" s="26"/>
      <c r="AT645" s="26"/>
      <c r="AU645" s="26"/>
    </row>
    <row r="646" spans="27:47">
      <c r="AA646" s="26"/>
      <c r="AB646" s="26"/>
      <c r="AC646" s="26"/>
      <c r="AD646" s="26"/>
      <c r="AE646" s="26"/>
      <c r="AG646" s="187"/>
      <c r="AN646" s="26"/>
      <c r="AO646" s="26"/>
      <c r="AP646" s="26"/>
      <c r="AQ646" s="26"/>
      <c r="AR646" s="26"/>
      <c r="AS646" s="26"/>
      <c r="AT646" s="26"/>
      <c r="AU646" s="26"/>
    </row>
    <row r="647" spans="27:47">
      <c r="AA647" s="26"/>
      <c r="AB647" s="26"/>
      <c r="AC647" s="26"/>
      <c r="AD647" s="26"/>
      <c r="AE647" s="26"/>
      <c r="AG647" s="187"/>
      <c r="AN647" s="26"/>
      <c r="AO647" s="26"/>
      <c r="AP647" s="26"/>
      <c r="AQ647" s="26"/>
      <c r="AR647" s="26"/>
      <c r="AS647" s="26"/>
      <c r="AT647" s="26"/>
      <c r="AU647" s="26"/>
    </row>
    <row r="648" spans="27:47">
      <c r="AA648" s="26"/>
      <c r="AB648" s="26"/>
      <c r="AC648" s="26"/>
      <c r="AD648" s="26"/>
      <c r="AE648" s="26"/>
      <c r="AG648" s="187"/>
      <c r="AN648" s="26"/>
      <c r="AO648" s="26"/>
      <c r="AP648" s="26"/>
      <c r="AQ648" s="26"/>
      <c r="AR648" s="26"/>
      <c r="AS648" s="26"/>
      <c r="AT648" s="26"/>
      <c r="AU648" s="26"/>
    </row>
    <row r="649" spans="27:47">
      <c r="AA649" s="26"/>
      <c r="AB649" s="26"/>
      <c r="AC649" s="26"/>
      <c r="AD649" s="26"/>
      <c r="AE649" s="26"/>
      <c r="AG649" s="187"/>
      <c r="AN649" s="26"/>
      <c r="AO649" s="26"/>
      <c r="AP649" s="26"/>
      <c r="AQ649" s="26"/>
      <c r="AR649" s="26"/>
      <c r="AS649" s="26"/>
      <c r="AT649" s="26"/>
      <c r="AU649" s="26"/>
    </row>
    <row r="650" spans="27:47">
      <c r="AA650" s="26"/>
      <c r="AB650" s="26"/>
      <c r="AC650" s="26"/>
      <c r="AD650" s="26"/>
      <c r="AE650" s="26"/>
      <c r="AG650" s="187"/>
      <c r="AN650" s="26"/>
      <c r="AO650" s="26"/>
      <c r="AP650" s="26"/>
      <c r="AQ650" s="26"/>
      <c r="AR650" s="26"/>
      <c r="AS650" s="26"/>
      <c r="AT650" s="26"/>
      <c r="AU650" s="26"/>
    </row>
    <row r="651" spans="27:47">
      <c r="AA651" s="26"/>
      <c r="AB651" s="26"/>
      <c r="AC651" s="26"/>
      <c r="AD651" s="26"/>
      <c r="AE651" s="26"/>
      <c r="AG651" s="187"/>
      <c r="AN651" s="26"/>
      <c r="AO651" s="26"/>
      <c r="AP651" s="26"/>
      <c r="AQ651" s="26"/>
      <c r="AR651" s="26"/>
      <c r="AS651" s="26"/>
      <c r="AT651" s="26"/>
      <c r="AU651" s="26"/>
    </row>
    <row r="652" spans="27:47">
      <c r="AA652" s="26"/>
      <c r="AB652" s="26"/>
      <c r="AC652" s="26"/>
      <c r="AD652" s="26"/>
      <c r="AE652" s="26"/>
      <c r="AG652" s="187"/>
      <c r="AN652" s="26"/>
      <c r="AO652" s="26"/>
      <c r="AP652" s="26"/>
      <c r="AQ652" s="26"/>
      <c r="AR652" s="26"/>
      <c r="AS652" s="26"/>
      <c r="AT652" s="26"/>
      <c r="AU652" s="26"/>
    </row>
    <row r="653" spans="27:47">
      <c r="AA653" s="26"/>
      <c r="AB653" s="26"/>
      <c r="AC653" s="26"/>
      <c r="AD653" s="26"/>
      <c r="AE653" s="26"/>
      <c r="AG653" s="187"/>
      <c r="AN653" s="26"/>
      <c r="AO653" s="26"/>
      <c r="AP653" s="26"/>
      <c r="AQ653" s="26"/>
      <c r="AR653" s="26"/>
      <c r="AS653" s="26"/>
      <c r="AT653" s="26"/>
      <c r="AU653" s="26"/>
    </row>
    <row r="654" spans="27:47">
      <c r="AA654" s="26"/>
      <c r="AB654" s="26"/>
      <c r="AC654" s="26"/>
      <c r="AD654" s="26"/>
      <c r="AE654" s="26"/>
      <c r="AG654" s="187"/>
      <c r="AN654" s="26"/>
      <c r="AO654" s="26"/>
      <c r="AP654" s="26"/>
      <c r="AQ654" s="26"/>
      <c r="AR654" s="26"/>
      <c r="AS654" s="26"/>
      <c r="AT654" s="26"/>
      <c r="AU654" s="26"/>
    </row>
    <row r="655" spans="27:47">
      <c r="AA655" s="26"/>
      <c r="AB655" s="26"/>
      <c r="AC655" s="26"/>
      <c r="AD655" s="26"/>
      <c r="AE655" s="26"/>
      <c r="AG655" s="187"/>
      <c r="AN655" s="26"/>
      <c r="AO655" s="26"/>
      <c r="AP655" s="26"/>
      <c r="AQ655" s="26"/>
      <c r="AR655" s="26"/>
      <c r="AS655" s="26"/>
      <c r="AT655" s="26"/>
      <c r="AU655" s="26"/>
    </row>
    <row r="656" spans="27:47">
      <c r="AA656" s="26"/>
      <c r="AB656" s="26"/>
      <c r="AC656" s="26"/>
      <c r="AD656" s="26"/>
      <c r="AE656" s="26"/>
      <c r="AG656" s="187"/>
      <c r="AN656" s="26"/>
      <c r="AO656" s="26"/>
      <c r="AP656" s="26"/>
      <c r="AQ656" s="26"/>
      <c r="AR656" s="26"/>
      <c r="AS656" s="26"/>
      <c r="AT656" s="26"/>
      <c r="AU656" s="26"/>
    </row>
    <row r="657" spans="27:64">
      <c r="AA657" s="26"/>
      <c r="AB657" s="26"/>
      <c r="AC657" s="26"/>
      <c r="AD657" s="26"/>
      <c r="AE657" s="26"/>
      <c r="AG657" s="187"/>
      <c r="AN657" s="26"/>
      <c r="AO657" s="26"/>
      <c r="AP657" s="26"/>
      <c r="AQ657" s="26"/>
      <c r="AR657" s="26"/>
      <c r="AS657" s="26"/>
      <c r="AT657" s="26"/>
      <c r="AU657" s="26"/>
    </row>
    <row r="658" spans="27:64">
      <c r="AA658" s="26"/>
      <c r="AB658" s="26"/>
      <c r="AC658" s="26"/>
      <c r="AD658" s="26"/>
      <c r="AE658" s="26"/>
      <c r="AG658" s="187"/>
      <c r="AN658" s="26"/>
      <c r="AO658" s="26"/>
      <c r="AP658" s="26"/>
      <c r="AQ658" s="26"/>
      <c r="AR658" s="26"/>
      <c r="AS658" s="26"/>
      <c r="AT658" s="26"/>
      <c r="AU658" s="26"/>
    </row>
    <row r="659" spans="27:64">
      <c r="AA659" s="26"/>
      <c r="AB659" s="26"/>
      <c r="AC659" s="26"/>
      <c r="AD659" s="26"/>
      <c r="AE659" s="26"/>
      <c r="AG659" s="187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</row>
    <row r="660" spans="27:64">
      <c r="AA660" s="26"/>
      <c r="AB660" s="26"/>
      <c r="AC660" s="26"/>
      <c r="AD660" s="26"/>
      <c r="AE660" s="26"/>
      <c r="AG660" s="187"/>
      <c r="AN660" s="26"/>
      <c r="AO660" s="26"/>
      <c r="AP660" s="26"/>
      <c r="AQ660" s="26"/>
      <c r="AR660" s="26"/>
      <c r="AS660" s="26"/>
      <c r="AT660" s="26"/>
      <c r="AU660" s="26"/>
    </row>
    <row r="661" spans="27:64">
      <c r="AA661" s="26"/>
      <c r="AB661" s="26"/>
      <c r="AC661" s="26"/>
      <c r="AD661" s="26"/>
      <c r="AE661" s="26"/>
      <c r="AG661" s="187"/>
      <c r="AN661" s="26"/>
      <c r="AO661" s="26"/>
      <c r="AP661" s="26"/>
      <c r="AQ661" s="26"/>
      <c r="AR661" s="26"/>
      <c r="AS661" s="26"/>
      <c r="AT661" s="26"/>
      <c r="AU661" s="26"/>
    </row>
    <row r="662" spans="27:64">
      <c r="AA662" s="26"/>
      <c r="AB662" s="26"/>
      <c r="AC662" s="26"/>
      <c r="AD662" s="26"/>
      <c r="AE662" s="26"/>
      <c r="AG662" s="187"/>
      <c r="AN662" s="26"/>
      <c r="AO662" s="26"/>
      <c r="AP662" s="26"/>
      <c r="AQ662" s="26"/>
      <c r="AR662" s="26"/>
      <c r="AS662" s="26"/>
      <c r="AT662" s="26"/>
      <c r="AU662" s="26"/>
    </row>
    <row r="663" spans="27:64">
      <c r="AA663" s="26"/>
      <c r="AB663" s="26"/>
      <c r="AC663" s="26"/>
      <c r="AD663" s="26"/>
      <c r="AE663" s="26"/>
      <c r="AG663" s="187"/>
      <c r="AN663" s="26"/>
      <c r="AO663" s="26"/>
      <c r="AP663" s="26"/>
      <c r="AQ663" s="26"/>
      <c r="AR663" s="26"/>
      <c r="AS663" s="26"/>
      <c r="AT663" s="26"/>
      <c r="AU663" s="26"/>
    </row>
    <row r="664" spans="27:64">
      <c r="AA664" s="26"/>
      <c r="AB664" s="26"/>
      <c r="AC664" s="26"/>
      <c r="AD664" s="26"/>
      <c r="AE664" s="26"/>
      <c r="AG664" s="187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</row>
    <row r="665" spans="27:64">
      <c r="AA665" s="26"/>
      <c r="AB665" s="26"/>
      <c r="AC665" s="26"/>
      <c r="AD665" s="26"/>
      <c r="AE665" s="26"/>
      <c r="AG665" s="187"/>
      <c r="AN665" s="26"/>
      <c r="AO665" s="26"/>
      <c r="AP665" s="26"/>
      <c r="AQ665" s="26"/>
      <c r="AR665" s="26"/>
      <c r="AS665" s="26"/>
      <c r="AT665" s="26"/>
      <c r="AU665" s="26"/>
    </row>
    <row r="666" spans="27:64">
      <c r="AA666" s="26"/>
      <c r="AB666" s="26"/>
      <c r="AC666" s="26"/>
      <c r="AD666" s="26"/>
      <c r="AE666" s="26"/>
      <c r="AG666" s="187"/>
      <c r="AN666" s="26"/>
      <c r="AO666" s="26"/>
      <c r="AP666" s="26"/>
      <c r="AQ666" s="26"/>
      <c r="AR666" s="26"/>
      <c r="AS666" s="26"/>
      <c r="AT666" s="26"/>
      <c r="AU666" s="26"/>
    </row>
    <row r="667" spans="27:64">
      <c r="AA667" s="26"/>
      <c r="AB667" s="26"/>
      <c r="AC667" s="26"/>
      <c r="AD667" s="26"/>
      <c r="AE667" s="26"/>
      <c r="AG667" s="187"/>
      <c r="AN667" s="26"/>
      <c r="AO667" s="26"/>
      <c r="AP667" s="26"/>
      <c r="AQ667" s="26"/>
      <c r="AR667" s="26"/>
      <c r="AS667" s="26"/>
      <c r="AT667" s="26"/>
      <c r="AU667" s="26"/>
    </row>
    <row r="668" spans="27:64">
      <c r="AA668" s="26"/>
      <c r="AB668" s="26"/>
      <c r="AC668" s="26"/>
      <c r="AD668" s="26"/>
      <c r="AE668" s="26"/>
      <c r="AG668" s="187"/>
      <c r="AN668" s="26"/>
      <c r="AO668" s="26"/>
      <c r="AP668" s="26"/>
      <c r="AQ668" s="26"/>
      <c r="AR668" s="26"/>
      <c r="AS668" s="26"/>
      <c r="AT668" s="26"/>
      <c r="AU668" s="26"/>
    </row>
    <row r="669" spans="27:64">
      <c r="AA669" s="26"/>
      <c r="AB669" s="26"/>
      <c r="AC669" s="26"/>
      <c r="AD669" s="26"/>
      <c r="AE669" s="26"/>
      <c r="AG669" s="187"/>
      <c r="AN669" s="26"/>
      <c r="AO669" s="26"/>
      <c r="AP669" s="26"/>
      <c r="AQ669" s="26"/>
      <c r="AR669" s="26"/>
      <c r="AS669" s="26"/>
      <c r="AT669" s="26"/>
      <c r="AU669" s="26"/>
      <c r="AV669" s="26"/>
      <c r="AX669" s="26"/>
    </row>
    <row r="670" spans="27:64">
      <c r="AA670" s="26"/>
      <c r="AB670" s="26"/>
      <c r="AC670" s="26"/>
      <c r="AD670" s="26"/>
      <c r="AE670" s="26"/>
      <c r="AG670" s="187"/>
      <c r="AN670" s="26"/>
      <c r="AO670" s="26"/>
      <c r="AP670" s="26"/>
      <c r="AQ670" s="26"/>
      <c r="AR670" s="26"/>
      <c r="AS670" s="26"/>
      <c r="AT670" s="26"/>
      <c r="AU670" s="26"/>
    </row>
    <row r="671" spans="27:64">
      <c r="AA671" s="26"/>
      <c r="AB671" s="26"/>
      <c r="AC671" s="26"/>
      <c r="AD671" s="26"/>
      <c r="AE671" s="26"/>
      <c r="AG671" s="187"/>
      <c r="AN671" s="26"/>
      <c r="AO671" s="26"/>
      <c r="AP671" s="26"/>
      <c r="AQ671" s="26"/>
      <c r="AR671" s="26"/>
      <c r="AS671" s="26"/>
      <c r="AT671" s="26"/>
      <c r="AU671" s="26"/>
    </row>
    <row r="672" spans="27:64">
      <c r="AA672" s="26"/>
      <c r="AB672" s="26"/>
      <c r="AC672" s="26"/>
      <c r="AD672" s="26"/>
      <c r="AE672" s="26"/>
      <c r="AG672" s="187"/>
      <c r="AN672" s="26"/>
      <c r="AO672" s="26"/>
      <c r="AP672" s="26"/>
      <c r="AQ672" s="26"/>
      <c r="AR672" s="26"/>
      <c r="AS672" s="26"/>
      <c r="AT672" s="26"/>
      <c r="AU672" s="26"/>
    </row>
    <row r="673" spans="27:47">
      <c r="AA673" s="26"/>
      <c r="AB673" s="26"/>
      <c r="AC673" s="26"/>
      <c r="AD673" s="26"/>
      <c r="AE673" s="26"/>
      <c r="AG673" s="187"/>
      <c r="AN673" s="26"/>
      <c r="AO673" s="26"/>
      <c r="AP673" s="26"/>
      <c r="AQ673" s="26"/>
      <c r="AR673" s="26"/>
      <c r="AS673" s="26"/>
      <c r="AT673" s="26"/>
      <c r="AU673" s="26"/>
    </row>
    <row r="674" spans="27:47">
      <c r="AA674" s="26"/>
      <c r="AB674" s="26"/>
      <c r="AC674" s="26"/>
      <c r="AD674" s="26"/>
      <c r="AE674" s="26"/>
      <c r="AG674" s="187"/>
      <c r="AN674" s="26"/>
      <c r="AO674" s="26"/>
      <c r="AP674" s="26"/>
      <c r="AQ674" s="26"/>
      <c r="AR674" s="26"/>
      <c r="AS674" s="26"/>
      <c r="AT674" s="26"/>
      <c r="AU674" s="26"/>
    </row>
    <row r="675" spans="27:47">
      <c r="AA675" s="26"/>
      <c r="AB675" s="26"/>
      <c r="AC675" s="26"/>
      <c r="AD675" s="26"/>
      <c r="AE675" s="26"/>
      <c r="AG675" s="187"/>
      <c r="AN675" s="26"/>
      <c r="AO675" s="26"/>
      <c r="AP675" s="26"/>
      <c r="AQ675" s="26"/>
      <c r="AR675" s="26"/>
      <c r="AS675" s="26"/>
      <c r="AT675" s="26"/>
      <c r="AU675" s="26"/>
    </row>
    <row r="676" spans="27:47">
      <c r="AA676" s="26"/>
      <c r="AB676" s="26"/>
      <c r="AC676" s="26"/>
      <c r="AD676" s="26"/>
      <c r="AE676" s="26"/>
      <c r="AG676" s="187"/>
      <c r="AN676" s="26"/>
      <c r="AO676" s="26"/>
      <c r="AP676" s="26"/>
      <c r="AQ676" s="26"/>
      <c r="AR676" s="26"/>
      <c r="AS676" s="26"/>
      <c r="AT676" s="26"/>
      <c r="AU676" s="26"/>
    </row>
    <row r="677" spans="27:47">
      <c r="AA677" s="26"/>
      <c r="AB677" s="26"/>
      <c r="AC677" s="26"/>
      <c r="AD677" s="26"/>
      <c r="AE677" s="26"/>
      <c r="AG677" s="187"/>
      <c r="AN677" s="26"/>
      <c r="AO677" s="26"/>
      <c r="AP677" s="26"/>
      <c r="AQ677" s="26"/>
      <c r="AR677" s="26"/>
      <c r="AS677" s="26"/>
      <c r="AT677" s="26"/>
      <c r="AU677" s="26"/>
    </row>
    <row r="678" spans="27:47">
      <c r="AA678" s="26"/>
      <c r="AB678" s="26"/>
      <c r="AC678" s="26"/>
      <c r="AD678" s="26"/>
      <c r="AE678" s="26"/>
      <c r="AG678" s="187"/>
      <c r="AN678" s="26"/>
      <c r="AO678" s="26"/>
      <c r="AP678" s="26"/>
      <c r="AQ678" s="26"/>
      <c r="AR678" s="26"/>
      <c r="AS678" s="26"/>
      <c r="AT678" s="26"/>
      <c r="AU678" s="26"/>
    </row>
    <row r="679" spans="27:47">
      <c r="AA679" s="26"/>
      <c r="AB679" s="26"/>
      <c r="AC679" s="26"/>
      <c r="AD679" s="26"/>
      <c r="AE679" s="26"/>
      <c r="AG679" s="187"/>
      <c r="AN679" s="26"/>
      <c r="AO679" s="26"/>
      <c r="AP679" s="26"/>
      <c r="AQ679" s="26"/>
      <c r="AR679" s="26"/>
      <c r="AS679" s="26"/>
      <c r="AT679" s="26"/>
      <c r="AU679" s="26"/>
    </row>
    <row r="680" spans="27:47">
      <c r="AA680" s="26"/>
      <c r="AB680" s="26"/>
      <c r="AC680" s="26"/>
      <c r="AD680" s="26"/>
      <c r="AE680" s="26"/>
      <c r="AG680" s="187"/>
      <c r="AN680" s="26"/>
      <c r="AO680" s="26"/>
      <c r="AP680" s="26"/>
      <c r="AQ680" s="26"/>
      <c r="AR680" s="26"/>
      <c r="AS680" s="26"/>
      <c r="AT680" s="26"/>
      <c r="AU680" s="26"/>
    </row>
    <row r="681" spans="27:47">
      <c r="AA681" s="26"/>
      <c r="AB681" s="26"/>
      <c r="AC681" s="26"/>
      <c r="AD681" s="26"/>
      <c r="AE681" s="26"/>
      <c r="AG681" s="187"/>
      <c r="AN681" s="26"/>
      <c r="AO681" s="26"/>
      <c r="AP681" s="26"/>
      <c r="AQ681" s="26"/>
      <c r="AR681" s="26"/>
      <c r="AS681" s="26"/>
      <c r="AT681" s="26"/>
      <c r="AU681" s="26"/>
    </row>
    <row r="682" spans="27:47">
      <c r="AA682" s="26"/>
      <c r="AB682" s="26"/>
      <c r="AC682" s="26"/>
      <c r="AD682" s="26"/>
      <c r="AE682" s="26"/>
      <c r="AG682" s="187"/>
      <c r="AN682" s="26"/>
      <c r="AO682" s="26"/>
      <c r="AP682" s="26"/>
      <c r="AQ682" s="26"/>
      <c r="AR682" s="26"/>
      <c r="AS682" s="26"/>
      <c r="AT682" s="26"/>
      <c r="AU682" s="26"/>
    </row>
    <row r="683" spans="27:47">
      <c r="AA683" s="26"/>
      <c r="AB683" s="26"/>
      <c r="AC683" s="26"/>
      <c r="AD683" s="26"/>
      <c r="AE683" s="26"/>
      <c r="AG683" s="187"/>
      <c r="AN683" s="26"/>
      <c r="AO683" s="26"/>
      <c r="AP683" s="26"/>
      <c r="AQ683" s="26"/>
      <c r="AR683" s="26"/>
      <c r="AS683" s="26"/>
      <c r="AT683" s="26"/>
      <c r="AU683" s="26"/>
    </row>
    <row r="684" spans="27:47">
      <c r="AA684" s="26"/>
      <c r="AB684" s="26"/>
      <c r="AC684" s="26"/>
      <c r="AD684" s="26"/>
      <c r="AE684" s="26"/>
      <c r="AG684" s="187"/>
      <c r="AN684" s="26"/>
      <c r="AO684" s="26"/>
      <c r="AP684" s="26"/>
      <c r="AQ684" s="26"/>
      <c r="AR684" s="26"/>
      <c r="AS684" s="26"/>
      <c r="AT684" s="26"/>
      <c r="AU684" s="26"/>
    </row>
    <row r="685" spans="27:47">
      <c r="AA685" s="26"/>
      <c r="AB685" s="26"/>
      <c r="AC685" s="26"/>
      <c r="AD685" s="26"/>
      <c r="AE685" s="26"/>
      <c r="AG685" s="187"/>
      <c r="AN685" s="26"/>
      <c r="AO685" s="26"/>
      <c r="AP685" s="26"/>
      <c r="AQ685" s="26"/>
      <c r="AR685" s="26"/>
      <c r="AS685" s="26"/>
      <c r="AT685" s="26"/>
      <c r="AU685" s="26"/>
    </row>
    <row r="686" spans="27:47">
      <c r="AA686" s="26"/>
      <c r="AB686" s="26"/>
      <c r="AC686" s="26"/>
      <c r="AD686" s="26"/>
      <c r="AE686" s="26"/>
      <c r="AG686" s="187"/>
      <c r="AN686" s="26"/>
      <c r="AO686" s="26"/>
      <c r="AP686" s="26"/>
      <c r="AQ686" s="26"/>
      <c r="AR686" s="26"/>
      <c r="AS686" s="26"/>
      <c r="AT686" s="26"/>
      <c r="AU686" s="26"/>
    </row>
    <row r="687" spans="27:47">
      <c r="AA687" s="26"/>
      <c r="AB687" s="26"/>
      <c r="AC687" s="26"/>
      <c r="AD687" s="26"/>
      <c r="AE687" s="26"/>
      <c r="AG687" s="187"/>
      <c r="AN687" s="26"/>
      <c r="AO687" s="26"/>
      <c r="AP687" s="26"/>
      <c r="AQ687" s="26"/>
      <c r="AR687" s="26"/>
      <c r="AS687" s="26"/>
      <c r="AT687" s="26"/>
      <c r="AU687" s="26"/>
    </row>
    <row r="688" spans="27:47">
      <c r="AA688" s="26"/>
      <c r="AB688" s="26"/>
      <c r="AC688" s="26"/>
      <c r="AD688" s="26"/>
      <c r="AE688" s="26"/>
      <c r="AG688" s="187"/>
      <c r="AN688" s="26"/>
      <c r="AO688" s="26"/>
      <c r="AP688" s="26"/>
      <c r="AQ688" s="26"/>
      <c r="AR688" s="26"/>
      <c r="AS688" s="26"/>
      <c r="AT688" s="26"/>
      <c r="AU688" s="26"/>
    </row>
    <row r="689" spans="27:64">
      <c r="AA689" s="26"/>
      <c r="AB689" s="26"/>
      <c r="AC689" s="26"/>
      <c r="AD689" s="26"/>
      <c r="AE689" s="26"/>
      <c r="AG689" s="187"/>
      <c r="AN689" s="26"/>
      <c r="AO689" s="26"/>
      <c r="AP689" s="26"/>
      <c r="AQ689" s="26"/>
      <c r="AR689" s="26"/>
      <c r="AS689" s="26"/>
      <c r="AT689" s="26"/>
      <c r="AU689" s="26"/>
    </row>
    <row r="690" spans="27:64">
      <c r="AA690" s="26"/>
      <c r="AB690" s="26"/>
      <c r="AC690" s="26"/>
      <c r="AD690" s="26"/>
      <c r="AE690" s="26"/>
      <c r="AG690" s="187"/>
      <c r="AN690" s="26"/>
      <c r="AO690" s="26"/>
      <c r="AP690" s="26"/>
      <c r="AQ690" s="26"/>
      <c r="AR690" s="26"/>
      <c r="AS690" s="26"/>
      <c r="AT690" s="26"/>
      <c r="AU690" s="26"/>
    </row>
    <row r="691" spans="27:64">
      <c r="AA691" s="26"/>
      <c r="AB691" s="26"/>
      <c r="AC691" s="26"/>
      <c r="AD691" s="26"/>
      <c r="AE691" s="26"/>
      <c r="AG691" s="187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</row>
    <row r="692" spans="27:64">
      <c r="AA692" s="26"/>
      <c r="AB692" s="26"/>
      <c r="AC692" s="26"/>
      <c r="AD692" s="26"/>
      <c r="AE692" s="26"/>
      <c r="AG692" s="187"/>
      <c r="AN692" s="26"/>
      <c r="AO692" s="26"/>
      <c r="AP692" s="26"/>
      <c r="AQ692" s="26"/>
      <c r="AR692" s="26"/>
      <c r="AS692" s="26"/>
      <c r="AT692" s="26"/>
      <c r="AU692" s="26"/>
    </row>
    <row r="693" spans="27:64">
      <c r="AA693" s="26"/>
      <c r="AB693" s="26"/>
      <c r="AC693" s="26"/>
      <c r="AD693" s="26"/>
      <c r="AE693" s="26"/>
      <c r="AG693" s="187"/>
      <c r="AN693" s="26"/>
      <c r="AO693" s="26"/>
      <c r="AP693" s="26"/>
      <c r="AQ693" s="26"/>
      <c r="AR693" s="26"/>
      <c r="AS693" s="26"/>
      <c r="AT693" s="26"/>
      <c r="AU693" s="26"/>
    </row>
    <row r="694" spans="27:64">
      <c r="AA694" s="26"/>
      <c r="AB694" s="26"/>
      <c r="AC694" s="26"/>
      <c r="AD694" s="26"/>
      <c r="AE694" s="26"/>
      <c r="AG694" s="187"/>
      <c r="AN694" s="26"/>
      <c r="AO694" s="26"/>
      <c r="AP694" s="26"/>
      <c r="AQ694" s="26"/>
      <c r="AR694" s="26"/>
      <c r="AS694" s="26"/>
      <c r="AT694" s="26"/>
      <c r="AU694" s="26"/>
    </row>
    <row r="695" spans="27:64">
      <c r="AA695" s="26"/>
      <c r="AB695" s="26"/>
      <c r="AC695" s="26"/>
      <c r="AD695" s="26"/>
      <c r="AE695" s="26"/>
      <c r="AG695" s="187"/>
      <c r="AN695" s="26"/>
      <c r="AO695" s="26"/>
      <c r="AP695" s="26"/>
      <c r="AQ695" s="26"/>
      <c r="AR695" s="26"/>
      <c r="AS695" s="26"/>
      <c r="AT695" s="26"/>
      <c r="AU695" s="26"/>
    </row>
    <row r="696" spans="27:64">
      <c r="AA696" s="26"/>
      <c r="AB696" s="26"/>
      <c r="AC696" s="26"/>
      <c r="AD696" s="26"/>
      <c r="AE696" s="26"/>
      <c r="AG696" s="187"/>
      <c r="AN696" s="26"/>
      <c r="AO696" s="26"/>
      <c r="AP696" s="26"/>
      <c r="AQ696" s="26"/>
      <c r="AR696" s="26"/>
      <c r="AS696" s="26"/>
      <c r="AT696" s="26"/>
      <c r="AU696" s="26"/>
    </row>
    <row r="697" spans="27:64">
      <c r="AA697" s="26"/>
      <c r="AB697" s="26"/>
      <c r="AC697" s="26"/>
      <c r="AD697" s="26"/>
      <c r="AE697" s="26"/>
      <c r="AG697" s="187"/>
      <c r="AN697" s="26"/>
      <c r="AO697" s="26"/>
      <c r="AP697" s="26"/>
      <c r="AQ697" s="26"/>
      <c r="AR697" s="26"/>
      <c r="AS697" s="26"/>
      <c r="AT697" s="26"/>
      <c r="AU697" s="26"/>
    </row>
    <row r="698" spans="27:64">
      <c r="AA698" s="26"/>
      <c r="AB698" s="26"/>
      <c r="AC698" s="26"/>
      <c r="AD698" s="26"/>
      <c r="AE698" s="26"/>
      <c r="AG698" s="187"/>
      <c r="AN698" s="26"/>
      <c r="AO698" s="26"/>
      <c r="AP698" s="26"/>
      <c r="AQ698" s="26"/>
      <c r="AR698" s="26"/>
      <c r="AS698" s="26"/>
      <c r="AT698" s="26"/>
      <c r="AU698" s="26"/>
    </row>
    <row r="699" spans="27:64">
      <c r="AA699" s="26"/>
      <c r="AB699" s="26"/>
      <c r="AC699" s="26"/>
      <c r="AD699" s="26"/>
      <c r="AE699" s="26"/>
      <c r="AG699" s="187"/>
      <c r="AN699" s="26"/>
      <c r="AO699" s="26"/>
      <c r="AP699" s="26"/>
      <c r="AQ699" s="26"/>
      <c r="AR699" s="26"/>
      <c r="AS699" s="26"/>
      <c r="AT699" s="26"/>
      <c r="AU699" s="26"/>
    </row>
    <row r="700" spans="27:64">
      <c r="AA700" s="26"/>
      <c r="AB700" s="26"/>
      <c r="AC700" s="26"/>
      <c r="AD700" s="26"/>
      <c r="AE700" s="26"/>
      <c r="AG700" s="187"/>
      <c r="AN700" s="26"/>
      <c r="AO700" s="26"/>
      <c r="AP700" s="26"/>
      <c r="AQ700" s="26"/>
      <c r="AR700" s="26"/>
      <c r="AS700" s="26"/>
      <c r="AT700" s="26"/>
      <c r="AU700" s="26"/>
    </row>
    <row r="701" spans="27:64">
      <c r="AA701" s="26"/>
      <c r="AB701" s="26"/>
      <c r="AC701" s="26"/>
      <c r="AD701" s="26"/>
      <c r="AE701" s="26"/>
      <c r="AG701" s="187"/>
      <c r="AN701" s="26"/>
      <c r="AO701" s="26"/>
      <c r="AP701" s="26"/>
      <c r="AQ701" s="26"/>
      <c r="AR701" s="26"/>
      <c r="AS701" s="26"/>
      <c r="AT701" s="26"/>
      <c r="AU701" s="26"/>
    </row>
    <row r="702" spans="27:64">
      <c r="AA702" s="26"/>
      <c r="AB702" s="26"/>
      <c r="AC702" s="26"/>
      <c r="AD702" s="26"/>
      <c r="AE702" s="26"/>
      <c r="AG702" s="187"/>
      <c r="AN702" s="26"/>
      <c r="AO702" s="26"/>
      <c r="AP702" s="26"/>
      <c r="AQ702" s="26"/>
      <c r="AR702" s="26"/>
      <c r="AS702" s="26"/>
      <c r="AT702" s="26"/>
      <c r="AU702" s="26"/>
    </row>
    <row r="703" spans="27:64">
      <c r="AA703" s="26"/>
      <c r="AB703" s="26"/>
      <c r="AC703" s="26"/>
      <c r="AD703" s="26"/>
      <c r="AE703" s="26"/>
      <c r="AG703" s="187"/>
      <c r="AN703" s="26"/>
      <c r="AO703" s="26"/>
      <c r="AP703" s="26"/>
      <c r="AQ703" s="26"/>
      <c r="AR703" s="26"/>
      <c r="AS703" s="26"/>
      <c r="AT703" s="26"/>
      <c r="AU703" s="26"/>
    </row>
    <row r="704" spans="27:64">
      <c r="AA704" s="26"/>
      <c r="AB704" s="26"/>
      <c r="AC704" s="26"/>
      <c r="AD704" s="26"/>
      <c r="AE704" s="26"/>
      <c r="AG704" s="187"/>
      <c r="AN704" s="26"/>
      <c r="AO704" s="26"/>
      <c r="AP704" s="26"/>
      <c r="AQ704" s="26"/>
      <c r="AR704" s="26"/>
      <c r="AS704" s="26"/>
      <c r="AT704" s="26"/>
      <c r="AU704" s="26"/>
    </row>
    <row r="705" spans="27:47">
      <c r="AA705" s="26"/>
      <c r="AB705" s="26"/>
      <c r="AC705" s="26"/>
      <c r="AD705" s="26"/>
      <c r="AE705" s="26"/>
      <c r="AG705" s="187"/>
      <c r="AN705" s="26"/>
      <c r="AO705" s="26"/>
      <c r="AP705" s="26"/>
      <c r="AQ705" s="26"/>
      <c r="AR705" s="26"/>
      <c r="AS705" s="26"/>
      <c r="AT705" s="26"/>
      <c r="AU705" s="26"/>
    </row>
    <row r="706" spans="27:47">
      <c r="AA706" s="26"/>
      <c r="AB706" s="26"/>
      <c r="AC706" s="26"/>
      <c r="AD706" s="26"/>
      <c r="AE706" s="26"/>
      <c r="AG706" s="187"/>
      <c r="AN706" s="26"/>
      <c r="AO706" s="26"/>
      <c r="AP706" s="26"/>
      <c r="AQ706" s="26"/>
      <c r="AR706" s="26"/>
      <c r="AS706" s="26"/>
      <c r="AT706" s="26"/>
      <c r="AU706" s="26"/>
    </row>
    <row r="707" spans="27:47">
      <c r="AA707" s="26"/>
      <c r="AB707" s="26"/>
      <c r="AC707" s="26"/>
      <c r="AD707" s="26"/>
      <c r="AE707" s="26"/>
      <c r="AG707" s="187"/>
      <c r="AN707" s="26"/>
      <c r="AO707" s="26"/>
      <c r="AP707" s="26"/>
      <c r="AQ707" s="26"/>
      <c r="AR707" s="26"/>
      <c r="AS707" s="26"/>
      <c r="AT707" s="26"/>
      <c r="AU707" s="26"/>
    </row>
    <row r="708" spans="27:47">
      <c r="AA708" s="26"/>
      <c r="AB708" s="26"/>
      <c r="AC708" s="26"/>
      <c r="AD708" s="26"/>
      <c r="AE708" s="26"/>
      <c r="AG708" s="187"/>
      <c r="AN708" s="26"/>
      <c r="AO708" s="26"/>
      <c r="AP708" s="26"/>
      <c r="AQ708" s="26"/>
      <c r="AR708" s="26"/>
      <c r="AS708" s="26"/>
      <c r="AT708" s="26"/>
      <c r="AU708" s="26"/>
    </row>
    <row r="709" spans="27:47">
      <c r="AA709" s="26"/>
      <c r="AB709" s="26"/>
      <c r="AC709" s="26"/>
      <c r="AD709" s="26"/>
      <c r="AE709" s="26"/>
      <c r="AG709" s="187"/>
      <c r="AN709" s="26"/>
      <c r="AO709" s="26"/>
      <c r="AP709" s="26"/>
      <c r="AQ709" s="26"/>
      <c r="AR709" s="26"/>
      <c r="AS709" s="26"/>
      <c r="AT709" s="26"/>
      <c r="AU709" s="26"/>
    </row>
    <row r="710" spans="27:47">
      <c r="AA710" s="26"/>
      <c r="AB710" s="26"/>
      <c r="AC710" s="26"/>
      <c r="AD710" s="26"/>
      <c r="AE710" s="26"/>
      <c r="AG710" s="187"/>
      <c r="AN710" s="26"/>
      <c r="AO710" s="26"/>
      <c r="AP710" s="26"/>
      <c r="AQ710" s="26"/>
      <c r="AR710" s="26"/>
      <c r="AS710" s="26"/>
      <c r="AT710" s="26"/>
      <c r="AU710" s="26"/>
    </row>
    <row r="711" spans="27:47">
      <c r="AA711" s="26"/>
      <c r="AB711" s="26"/>
      <c r="AC711" s="26"/>
      <c r="AD711" s="26"/>
      <c r="AE711" s="26"/>
      <c r="AG711" s="187"/>
      <c r="AN711" s="26"/>
      <c r="AO711" s="26"/>
      <c r="AP711" s="26"/>
      <c r="AQ711" s="26"/>
      <c r="AR711" s="26"/>
      <c r="AS711" s="26"/>
      <c r="AT711" s="26"/>
      <c r="AU711" s="26"/>
    </row>
    <row r="712" spans="27:47">
      <c r="AA712" s="26"/>
      <c r="AB712" s="26"/>
      <c r="AC712" s="26"/>
      <c r="AD712" s="26"/>
      <c r="AE712" s="26"/>
      <c r="AG712" s="187"/>
      <c r="AN712" s="26"/>
      <c r="AO712" s="26"/>
      <c r="AP712" s="26"/>
      <c r="AQ712" s="26"/>
      <c r="AR712" s="26"/>
      <c r="AS712" s="26"/>
      <c r="AT712" s="26"/>
      <c r="AU712" s="26"/>
    </row>
    <row r="713" spans="27:47">
      <c r="AA713" s="26"/>
      <c r="AB713" s="26"/>
      <c r="AC713" s="26"/>
      <c r="AD713" s="26"/>
      <c r="AE713" s="26"/>
      <c r="AG713" s="187"/>
      <c r="AN713" s="26"/>
      <c r="AO713" s="26"/>
      <c r="AP713" s="26"/>
      <c r="AQ713" s="26"/>
      <c r="AR713" s="26"/>
      <c r="AS713" s="26"/>
      <c r="AT713" s="26"/>
      <c r="AU713" s="26"/>
    </row>
    <row r="714" spans="27:47">
      <c r="AA714" s="26"/>
      <c r="AB714" s="26"/>
      <c r="AC714" s="26"/>
      <c r="AD714" s="26"/>
      <c r="AE714" s="26"/>
      <c r="AG714" s="187"/>
      <c r="AN714" s="26"/>
      <c r="AO714" s="26"/>
      <c r="AP714" s="26"/>
      <c r="AQ714" s="26"/>
      <c r="AR714" s="26"/>
      <c r="AS714" s="26"/>
      <c r="AT714" s="26"/>
      <c r="AU714" s="26"/>
    </row>
    <row r="715" spans="27:47">
      <c r="AA715" s="26"/>
      <c r="AB715" s="26"/>
      <c r="AC715" s="26"/>
      <c r="AD715" s="26"/>
      <c r="AE715" s="26"/>
      <c r="AG715" s="187"/>
      <c r="AN715" s="26"/>
      <c r="AO715" s="26"/>
      <c r="AP715" s="26"/>
      <c r="AQ715" s="26"/>
      <c r="AR715" s="26"/>
      <c r="AS715" s="26"/>
      <c r="AT715" s="26"/>
      <c r="AU715" s="26"/>
    </row>
    <row r="716" spans="27:47">
      <c r="AA716" s="26"/>
      <c r="AB716" s="26"/>
      <c r="AC716" s="26"/>
      <c r="AD716" s="26"/>
      <c r="AE716" s="26"/>
      <c r="AG716" s="187"/>
      <c r="AN716" s="26"/>
      <c r="AO716" s="26"/>
      <c r="AP716" s="26"/>
      <c r="AQ716" s="26"/>
      <c r="AR716" s="26"/>
      <c r="AS716" s="26"/>
      <c r="AT716" s="26"/>
      <c r="AU716" s="26"/>
    </row>
    <row r="717" spans="27:47">
      <c r="AA717" s="26"/>
      <c r="AB717" s="26"/>
      <c r="AC717" s="26"/>
      <c r="AD717" s="26"/>
      <c r="AE717" s="26"/>
      <c r="AG717" s="187"/>
      <c r="AN717" s="26"/>
      <c r="AO717" s="26"/>
      <c r="AP717" s="26"/>
      <c r="AQ717" s="26"/>
      <c r="AR717" s="26"/>
      <c r="AS717" s="26"/>
      <c r="AT717" s="26"/>
      <c r="AU717" s="26"/>
    </row>
    <row r="718" spans="27:47">
      <c r="AA718" s="26"/>
      <c r="AB718" s="26"/>
      <c r="AC718" s="26"/>
      <c r="AD718" s="26"/>
      <c r="AE718" s="26"/>
      <c r="AG718" s="187"/>
      <c r="AN718" s="26"/>
      <c r="AO718" s="26"/>
      <c r="AP718" s="26"/>
      <c r="AQ718" s="26"/>
      <c r="AR718" s="26"/>
      <c r="AS718" s="26"/>
      <c r="AT718" s="26"/>
      <c r="AU718" s="26"/>
    </row>
    <row r="719" spans="27:47">
      <c r="AA719" s="26"/>
      <c r="AB719" s="26"/>
      <c r="AC719" s="26"/>
      <c r="AD719" s="26"/>
      <c r="AE719" s="26"/>
      <c r="AG719" s="187"/>
      <c r="AN719" s="26"/>
      <c r="AO719" s="26"/>
      <c r="AP719" s="26"/>
      <c r="AQ719" s="26"/>
      <c r="AR719" s="26"/>
      <c r="AS719" s="26"/>
      <c r="AT719" s="26"/>
      <c r="AU719" s="26"/>
    </row>
    <row r="720" spans="27:47">
      <c r="AA720" s="26"/>
      <c r="AB720" s="26"/>
      <c r="AC720" s="26"/>
      <c r="AD720" s="26"/>
      <c r="AE720" s="26"/>
      <c r="AG720" s="187"/>
      <c r="AN720" s="26"/>
      <c r="AO720" s="26"/>
      <c r="AP720" s="26"/>
      <c r="AQ720" s="26"/>
      <c r="AR720" s="26"/>
      <c r="AS720" s="26"/>
      <c r="AT720" s="26"/>
      <c r="AU720" s="26"/>
    </row>
    <row r="721" spans="27:64">
      <c r="AA721" s="26"/>
      <c r="AB721" s="26"/>
      <c r="AC721" s="26"/>
      <c r="AD721" s="26"/>
      <c r="AE721" s="26"/>
      <c r="AG721" s="187"/>
      <c r="AN721" s="26"/>
      <c r="AO721" s="26"/>
      <c r="AP721" s="26"/>
      <c r="AQ721" s="26"/>
      <c r="AR721" s="26"/>
      <c r="AS721" s="26"/>
      <c r="AT721" s="26"/>
      <c r="AU721" s="26"/>
    </row>
    <row r="722" spans="27:64">
      <c r="AA722" s="26"/>
      <c r="AB722" s="26"/>
      <c r="AC722" s="26"/>
      <c r="AD722" s="26"/>
      <c r="AE722" s="26"/>
      <c r="AG722" s="187"/>
      <c r="AN722" s="26"/>
      <c r="AO722" s="26"/>
      <c r="AP722" s="26"/>
      <c r="AQ722" s="26"/>
      <c r="AR722" s="26"/>
      <c r="AS722" s="26"/>
      <c r="AT722" s="26"/>
      <c r="AU722" s="26"/>
    </row>
    <row r="723" spans="27:64">
      <c r="AA723" s="26"/>
      <c r="AB723" s="26"/>
      <c r="AC723" s="26"/>
      <c r="AD723" s="26"/>
      <c r="AE723" s="26"/>
      <c r="AG723" s="187"/>
      <c r="AN723" s="26"/>
      <c r="AO723" s="26"/>
      <c r="AP723" s="26"/>
      <c r="AQ723" s="26"/>
      <c r="AR723" s="26"/>
      <c r="AS723" s="26"/>
      <c r="AT723" s="26"/>
      <c r="AU723" s="26"/>
    </row>
    <row r="724" spans="27:64">
      <c r="AA724" s="26"/>
      <c r="AB724" s="26"/>
      <c r="AC724" s="26"/>
      <c r="AD724" s="26"/>
      <c r="AE724" s="26"/>
      <c r="AG724" s="187"/>
      <c r="AN724" s="26"/>
      <c r="AO724" s="26"/>
      <c r="AP724" s="26"/>
      <c r="AQ724" s="26"/>
      <c r="AR724" s="26"/>
      <c r="AS724" s="26"/>
      <c r="AT724" s="26"/>
      <c r="AU724" s="26"/>
    </row>
    <row r="725" spans="27:64">
      <c r="AA725" s="26"/>
      <c r="AB725" s="26"/>
      <c r="AC725" s="26"/>
      <c r="AD725" s="26"/>
      <c r="AE725" s="26"/>
      <c r="AG725" s="187"/>
      <c r="AN725" s="26"/>
      <c r="AO725" s="26"/>
      <c r="AP725" s="26"/>
      <c r="AQ725" s="26"/>
      <c r="AR725" s="26"/>
      <c r="AS725" s="26"/>
      <c r="AT725" s="26"/>
      <c r="AU725" s="26"/>
    </row>
    <row r="726" spans="27:64">
      <c r="AA726" s="26"/>
      <c r="AB726" s="26"/>
      <c r="AC726" s="26"/>
      <c r="AD726" s="26"/>
      <c r="AE726" s="26"/>
      <c r="AG726" s="187"/>
      <c r="AN726" s="26"/>
      <c r="AO726" s="26"/>
      <c r="AP726" s="26"/>
      <c r="AQ726" s="26"/>
      <c r="AR726" s="26"/>
      <c r="AS726" s="26"/>
      <c r="AT726" s="26"/>
      <c r="AU726" s="26"/>
    </row>
    <row r="727" spans="27:64">
      <c r="AA727" s="26"/>
      <c r="AB727" s="26"/>
      <c r="AC727" s="26"/>
      <c r="AD727" s="26"/>
      <c r="AE727" s="26"/>
      <c r="AG727" s="187"/>
      <c r="AN727" s="26"/>
      <c r="AO727" s="26"/>
      <c r="AP727" s="26"/>
      <c r="AQ727" s="26"/>
      <c r="AR727" s="26"/>
      <c r="AS727" s="26"/>
      <c r="AT727" s="26"/>
      <c r="AU727" s="26"/>
      <c r="AV727" s="26"/>
    </row>
    <row r="728" spans="27:64">
      <c r="AA728" s="26"/>
      <c r="AB728" s="26"/>
      <c r="AC728" s="26"/>
      <c r="AD728" s="26"/>
      <c r="AE728" s="26"/>
      <c r="AG728" s="187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</row>
    <row r="729" spans="27:64">
      <c r="AA729" s="26"/>
      <c r="AB729" s="26"/>
      <c r="AC729" s="26"/>
      <c r="AD729" s="26"/>
      <c r="AE729" s="26"/>
      <c r="AG729" s="187"/>
      <c r="AN729" s="26"/>
      <c r="AO729" s="26"/>
      <c r="AP729" s="26"/>
      <c r="AQ729" s="26"/>
      <c r="AR729" s="26"/>
      <c r="AS729" s="26"/>
      <c r="AT729" s="26"/>
      <c r="AU729" s="26"/>
    </row>
    <row r="730" spans="27:64">
      <c r="AA730" s="26"/>
      <c r="AB730" s="26"/>
      <c r="AC730" s="26"/>
      <c r="AD730" s="26"/>
      <c r="AE730" s="26"/>
      <c r="AG730" s="187"/>
      <c r="AN730" s="26"/>
      <c r="AO730" s="26"/>
      <c r="AP730" s="26"/>
      <c r="AQ730" s="26"/>
      <c r="AR730" s="26"/>
      <c r="AS730" s="26"/>
      <c r="AT730" s="26"/>
      <c r="AU730" s="26"/>
    </row>
    <row r="731" spans="27:64">
      <c r="AA731" s="26"/>
      <c r="AB731" s="26"/>
      <c r="AC731" s="26"/>
      <c r="AD731" s="26"/>
      <c r="AE731" s="26"/>
      <c r="AG731" s="187"/>
      <c r="AN731" s="26"/>
      <c r="AO731" s="26"/>
      <c r="AP731" s="26"/>
      <c r="AQ731" s="26"/>
      <c r="AR731" s="26"/>
      <c r="AS731" s="26"/>
      <c r="AT731" s="26"/>
      <c r="AU731" s="26"/>
    </row>
    <row r="732" spans="27:64">
      <c r="AA732" s="26"/>
      <c r="AB732" s="26"/>
      <c r="AC732" s="26"/>
      <c r="AD732" s="26"/>
      <c r="AE732" s="26"/>
      <c r="AG732" s="187"/>
      <c r="AN732" s="26"/>
      <c r="AO732" s="26"/>
      <c r="AP732" s="26"/>
      <c r="AQ732" s="26"/>
      <c r="AR732" s="26"/>
      <c r="AS732" s="26"/>
      <c r="AT732" s="26"/>
      <c r="AU732" s="26"/>
    </row>
    <row r="733" spans="27:64">
      <c r="AA733" s="26"/>
      <c r="AB733" s="26"/>
      <c r="AC733" s="26"/>
      <c r="AD733" s="26"/>
      <c r="AE733" s="26"/>
      <c r="AG733" s="187"/>
      <c r="AN733" s="26"/>
      <c r="AO733" s="26"/>
      <c r="AP733" s="26"/>
      <c r="AQ733" s="26"/>
      <c r="AR733" s="26"/>
      <c r="AS733" s="26"/>
      <c r="AT733" s="26"/>
      <c r="AU733" s="26"/>
    </row>
    <row r="734" spans="27:64">
      <c r="AA734" s="26"/>
      <c r="AB734" s="26"/>
      <c r="AC734" s="26"/>
      <c r="AD734" s="26"/>
      <c r="AE734" s="26"/>
      <c r="AG734" s="187"/>
      <c r="AN734" s="26"/>
      <c r="AO734" s="26"/>
      <c r="AP734" s="26"/>
      <c r="AQ734" s="26"/>
      <c r="AR734" s="26"/>
      <c r="AS734" s="26"/>
      <c r="AT734" s="26"/>
      <c r="AU734" s="26"/>
    </row>
    <row r="735" spans="27:64">
      <c r="AA735" s="26"/>
      <c r="AB735" s="26"/>
      <c r="AC735" s="26"/>
      <c r="AD735" s="26"/>
      <c r="AE735" s="26"/>
      <c r="AG735" s="187"/>
      <c r="AN735" s="26"/>
      <c r="AO735" s="26"/>
      <c r="AP735" s="26"/>
      <c r="AQ735" s="26"/>
      <c r="AR735" s="26"/>
      <c r="AS735" s="26"/>
      <c r="AT735" s="26"/>
      <c r="AU735" s="26"/>
    </row>
    <row r="736" spans="27:64">
      <c r="AA736" s="26"/>
      <c r="AB736" s="26"/>
      <c r="AC736" s="26"/>
      <c r="AD736" s="26"/>
      <c r="AE736" s="26"/>
      <c r="AG736" s="187"/>
      <c r="AN736" s="26"/>
      <c r="AO736" s="26"/>
      <c r="AP736" s="26"/>
      <c r="AQ736" s="26"/>
      <c r="AR736" s="26"/>
      <c r="AS736" s="26"/>
      <c r="AT736" s="26"/>
      <c r="AU736" s="26"/>
    </row>
    <row r="737" spans="27:64">
      <c r="AA737" s="26"/>
      <c r="AB737" s="26"/>
      <c r="AC737" s="26"/>
      <c r="AD737" s="26"/>
      <c r="AE737" s="26"/>
      <c r="AG737" s="187"/>
      <c r="AN737" s="26"/>
      <c r="AO737" s="26"/>
      <c r="AP737" s="26"/>
      <c r="AQ737" s="26"/>
      <c r="AR737" s="26"/>
      <c r="AS737" s="26"/>
      <c r="AT737" s="26"/>
      <c r="AU737" s="26"/>
    </row>
    <row r="738" spans="27:64">
      <c r="AA738" s="26"/>
      <c r="AB738" s="26"/>
      <c r="AC738" s="26"/>
      <c r="AD738" s="26"/>
      <c r="AE738" s="26"/>
      <c r="AG738" s="187"/>
      <c r="AN738" s="26"/>
      <c r="AO738" s="26"/>
      <c r="AP738" s="26"/>
      <c r="AQ738" s="26"/>
      <c r="AR738" s="26"/>
      <c r="AS738" s="26"/>
      <c r="AT738" s="26"/>
      <c r="AU738" s="26"/>
    </row>
    <row r="739" spans="27:64">
      <c r="AA739" s="26"/>
      <c r="AB739" s="26"/>
      <c r="AC739" s="26"/>
      <c r="AD739" s="26"/>
      <c r="AE739" s="26"/>
      <c r="AG739" s="187"/>
      <c r="AN739" s="26"/>
      <c r="AO739" s="26"/>
      <c r="AP739" s="26"/>
      <c r="AQ739" s="26"/>
      <c r="AR739" s="26"/>
      <c r="AS739" s="26"/>
      <c r="AT739" s="26"/>
      <c r="AU739" s="26"/>
    </row>
    <row r="740" spans="27:64">
      <c r="AA740" s="26"/>
      <c r="AB740" s="26"/>
      <c r="AC740" s="26"/>
      <c r="AD740" s="26"/>
      <c r="AE740" s="26"/>
      <c r="AG740" s="187"/>
      <c r="AN740" s="26"/>
      <c r="AO740" s="26"/>
      <c r="AP740" s="26"/>
      <c r="AQ740" s="26"/>
      <c r="AR740" s="26"/>
      <c r="AS740" s="26"/>
      <c r="AT740" s="26"/>
      <c r="AU740" s="26"/>
    </row>
    <row r="741" spans="27:64">
      <c r="AA741" s="26"/>
      <c r="AB741" s="26"/>
      <c r="AC741" s="26"/>
      <c r="AD741" s="26"/>
      <c r="AE741" s="26"/>
      <c r="AG741" s="187"/>
      <c r="AN741" s="26"/>
      <c r="AO741" s="26"/>
      <c r="AP741" s="26"/>
      <c r="AQ741" s="26"/>
      <c r="AR741" s="26"/>
      <c r="AS741" s="26"/>
      <c r="AT741" s="26"/>
      <c r="AU741" s="26"/>
    </row>
    <row r="742" spans="27:64">
      <c r="AA742" s="26"/>
      <c r="AB742" s="26"/>
      <c r="AC742" s="26"/>
      <c r="AD742" s="26"/>
      <c r="AE742" s="26"/>
      <c r="AG742" s="187"/>
      <c r="AN742" s="26"/>
      <c r="AO742" s="26"/>
      <c r="AP742" s="26"/>
      <c r="AQ742" s="26"/>
      <c r="AR742" s="26"/>
      <c r="AS742" s="26"/>
      <c r="AT742" s="26"/>
      <c r="AU742" s="26"/>
    </row>
    <row r="743" spans="27:64">
      <c r="AA743" s="26"/>
      <c r="AB743" s="26"/>
      <c r="AC743" s="26"/>
      <c r="AD743" s="26"/>
      <c r="AE743" s="26"/>
      <c r="AG743" s="187"/>
      <c r="AN743" s="26"/>
      <c r="AO743" s="26"/>
      <c r="AP743" s="26"/>
      <c r="AQ743" s="26"/>
      <c r="AR743" s="26"/>
      <c r="AS743" s="26"/>
      <c r="AT743" s="26"/>
      <c r="AU743" s="26"/>
    </row>
    <row r="744" spans="27:64">
      <c r="AA744" s="26"/>
      <c r="AB744" s="26"/>
      <c r="AC744" s="26"/>
      <c r="AD744" s="26"/>
      <c r="AE744" s="26"/>
      <c r="AG744" s="187"/>
      <c r="AN744" s="26"/>
      <c r="AO744" s="26"/>
      <c r="AP744" s="26"/>
      <c r="AQ744" s="26"/>
      <c r="AR744" s="26"/>
      <c r="AS744" s="26"/>
      <c r="AT744" s="26"/>
      <c r="AU744" s="26"/>
    </row>
    <row r="745" spans="27:64">
      <c r="AA745" s="26"/>
      <c r="AB745" s="26"/>
      <c r="AC745" s="26"/>
      <c r="AD745" s="26"/>
      <c r="AE745" s="26"/>
      <c r="AG745" s="187"/>
      <c r="AN745" s="26"/>
      <c r="AO745" s="26"/>
      <c r="AP745" s="26"/>
      <c r="AQ745" s="26"/>
      <c r="AR745" s="26"/>
      <c r="AS745" s="26"/>
      <c r="AT745" s="26"/>
      <c r="AU745" s="26"/>
    </row>
    <row r="746" spans="27:64">
      <c r="AA746" s="26"/>
      <c r="AB746" s="26"/>
      <c r="AC746" s="26"/>
      <c r="AD746" s="26"/>
      <c r="AE746" s="26"/>
      <c r="AG746" s="187"/>
      <c r="AN746" s="26"/>
      <c r="AO746" s="26"/>
      <c r="AP746" s="26"/>
      <c r="AQ746" s="26"/>
      <c r="AR746" s="26"/>
      <c r="AS746" s="26"/>
      <c r="AT746" s="26"/>
      <c r="AU746" s="26"/>
    </row>
    <row r="747" spans="27:64">
      <c r="AA747" s="26"/>
      <c r="AB747" s="26"/>
      <c r="AC747" s="26"/>
      <c r="AD747" s="26"/>
      <c r="AE747" s="26"/>
      <c r="AG747" s="187"/>
      <c r="AN747" s="26"/>
      <c r="AO747" s="26"/>
      <c r="AP747" s="26"/>
      <c r="AQ747" s="26"/>
      <c r="AR747" s="26"/>
      <c r="AS747" s="26"/>
      <c r="AT747" s="26"/>
      <c r="AU747" s="26"/>
    </row>
    <row r="748" spans="27:64">
      <c r="AA748" s="26"/>
      <c r="AB748" s="26"/>
      <c r="AC748" s="26"/>
      <c r="AD748" s="26"/>
      <c r="AE748" s="26"/>
      <c r="AG748" s="187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</row>
    <row r="749" spans="27:64">
      <c r="AA749" s="26"/>
      <c r="AB749" s="26"/>
      <c r="AC749" s="26"/>
      <c r="AD749" s="26"/>
      <c r="AE749" s="26"/>
      <c r="AG749" s="187"/>
      <c r="AN749" s="26"/>
      <c r="AO749" s="26"/>
      <c r="AP749" s="26"/>
      <c r="AQ749" s="26"/>
      <c r="AR749" s="26"/>
      <c r="AS749" s="26"/>
      <c r="AT749" s="26"/>
      <c r="AU749" s="26"/>
    </row>
    <row r="750" spans="27:64">
      <c r="AA750" s="26"/>
      <c r="AB750" s="26"/>
      <c r="AC750" s="26"/>
      <c r="AD750" s="26"/>
      <c r="AE750" s="26"/>
      <c r="AG750" s="187"/>
      <c r="AN750" s="26"/>
      <c r="AO750" s="26"/>
      <c r="AP750" s="26"/>
      <c r="AQ750" s="26"/>
      <c r="AR750" s="26"/>
      <c r="AS750" s="26"/>
      <c r="AT750" s="26"/>
      <c r="AU750" s="26"/>
    </row>
    <row r="751" spans="27:64">
      <c r="AA751" s="26"/>
      <c r="AB751" s="26"/>
      <c r="AC751" s="26"/>
      <c r="AD751" s="26"/>
      <c r="AE751" s="26"/>
      <c r="AG751" s="187"/>
      <c r="AN751" s="26"/>
      <c r="AO751" s="26"/>
      <c r="AP751" s="26"/>
      <c r="AQ751" s="26"/>
      <c r="AR751" s="26"/>
      <c r="AS751" s="26"/>
      <c r="AT751" s="26"/>
      <c r="AU751" s="26"/>
    </row>
    <row r="752" spans="27:64">
      <c r="AA752" s="26"/>
      <c r="AB752" s="26"/>
      <c r="AC752" s="26"/>
      <c r="AD752" s="26"/>
      <c r="AE752" s="26"/>
      <c r="AG752" s="187"/>
      <c r="AN752" s="26"/>
      <c r="AO752" s="26"/>
      <c r="AP752" s="26"/>
      <c r="AQ752" s="26"/>
      <c r="AR752" s="26"/>
      <c r="AS752" s="26"/>
      <c r="AT752" s="26"/>
      <c r="AU752" s="26"/>
    </row>
    <row r="753" spans="27:48">
      <c r="AA753" s="26"/>
      <c r="AB753" s="26"/>
      <c r="AC753" s="26"/>
      <c r="AD753" s="26"/>
      <c r="AE753" s="26"/>
      <c r="AG753" s="187"/>
      <c r="AN753" s="26"/>
      <c r="AO753" s="26"/>
      <c r="AP753" s="26"/>
      <c r="AQ753" s="26"/>
      <c r="AR753" s="26"/>
      <c r="AS753" s="26"/>
      <c r="AT753" s="26"/>
      <c r="AU753" s="26"/>
    </row>
    <row r="754" spans="27:48">
      <c r="AA754" s="26"/>
      <c r="AB754" s="26"/>
      <c r="AC754" s="26"/>
      <c r="AD754" s="26"/>
      <c r="AE754" s="26"/>
      <c r="AG754" s="187"/>
      <c r="AN754" s="26"/>
      <c r="AO754" s="26"/>
      <c r="AP754" s="26"/>
      <c r="AQ754" s="26"/>
      <c r="AR754" s="26"/>
      <c r="AS754" s="26"/>
      <c r="AT754" s="26"/>
      <c r="AU754" s="26"/>
    </row>
    <row r="755" spans="27:48">
      <c r="AA755" s="26"/>
      <c r="AB755" s="26"/>
      <c r="AC755" s="26"/>
      <c r="AD755" s="26"/>
      <c r="AE755" s="26"/>
      <c r="AG755" s="187"/>
      <c r="AN755" s="26"/>
      <c r="AO755" s="26"/>
      <c r="AP755" s="26"/>
      <c r="AQ755" s="26"/>
      <c r="AR755" s="26"/>
      <c r="AS755" s="26"/>
      <c r="AT755" s="26"/>
      <c r="AU755" s="26"/>
    </row>
    <row r="756" spans="27:48">
      <c r="AA756" s="26"/>
      <c r="AB756" s="26"/>
      <c r="AC756" s="26"/>
      <c r="AD756" s="26"/>
      <c r="AE756" s="26"/>
      <c r="AG756" s="187"/>
      <c r="AN756" s="26"/>
      <c r="AO756" s="26"/>
      <c r="AP756" s="26"/>
      <c r="AQ756" s="26"/>
      <c r="AR756" s="26"/>
      <c r="AS756" s="26"/>
      <c r="AT756" s="26"/>
      <c r="AU756" s="26"/>
    </row>
    <row r="757" spans="27:48">
      <c r="AA757" s="26"/>
      <c r="AB757" s="26"/>
      <c r="AC757" s="26"/>
      <c r="AD757" s="26"/>
      <c r="AE757" s="26"/>
      <c r="AG757" s="187"/>
      <c r="AN757" s="26"/>
      <c r="AO757" s="26"/>
      <c r="AP757" s="26"/>
      <c r="AQ757" s="26"/>
      <c r="AR757" s="26"/>
      <c r="AS757" s="26"/>
      <c r="AT757" s="26"/>
      <c r="AU757" s="26"/>
    </row>
    <row r="758" spans="27:48">
      <c r="AA758" s="26"/>
      <c r="AB758" s="26"/>
      <c r="AC758" s="26"/>
      <c r="AD758" s="26"/>
      <c r="AE758" s="26"/>
      <c r="AG758" s="187"/>
      <c r="AN758" s="26"/>
      <c r="AO758" s="26"/>
      <c r="AP758" s="26"/>
      <c r="AQ758" s="26"/>
      <c r="AR758" s="26"/>
      <c r="AS758" s="26"/>
      <c r="AT758" s="26"/>
      <c r="AU758" s="26"/>
    </row>
    <row r="759" spans="27:48">
      <c r="AA759" s="26"/>
      <c r="AB759" s="26"/>
      <c r="AC759" s="26"/>
      <c r="AD759" s="26"/>
      <c r="AE759" s="26"/>
      <c r="AG759" s="187"/>
      <c r="AN759" s="26"/>
      <c r="AO759" s="26"/>
      <c r="AP759" s="26"/>
      <c r="AQ759" s="26"/>
      <c r="AR759" s="26"/>
      <c r="AS759" s="26"/>
      <c r="AT759" s="26"/>
      <c r="AU759" s="26"/>
      <c r="AV759" s="26"/>
    </row>
    <row r="760" spans="27:48">
      <c r="AA760" s="26"/>
      <c r="AB760" s="26"/>
      <c r="AC760" s="26"/>
      <c r="AD760" s="26"/>
      <c r="AE760" s="26"/>
      <c r="AG760" s="187"/>
      <c r="AN760" s="26"/>
      <c r="AO760" s="26"/>
      <c r="AP760" s="26"/>
      <c r="AQ760" s="26"/>
      <c r="AR760" s="26"/>
      <c r="AS760" s="26"/>
      <c r="AT760" s="26"/>
      <c r="AU760" s="26"/>
    </row>
    <row r="761" spans="27:48">
      <c r="AA761" s="26"/>
      <c r="AB761" s="26"/>
      <c r="AC761" s="26"/>
      <c r="AD761" s="26"/>
      <c r="AE761" s="26"/>
      <c r="AG761" s="187"/>
      <c r="AN761" s="26"/>
      <c r="AO761" s="26"/>
      <c r="AP761" s="26"/>
      <c r="AQ761" s="26"/>
      <c r="AR761" s="26"/>
      <c r="AS761" s="26"/>
      <c r="AT761" s="26"/>
      <c r="AU761" s="26"/>
    </row>
    <row r="762" spans="27:48">
      <c r="AA762" s="26"/>
      <c r="AB762" s="26"/>
      <c r="AC762" s="26"/>
      <c r="AD762" s="26"/>
      <c r="AE762" s="26"/>
      <c r="AG762" s="187"/>
      <c r="AN762" s="26"/>
      <c r="AO762" s="26"/>
      <c r="AP762" s="26"/>
      <c r="AQ762" s="26"/>
      <c r="AR762" s="26"/>
      <c r="AS762" s="26"/>
      <c r="AT762" s="26"/>
      <c r="AU762" s="26"/>
    </row>
    <row r="763" spans="27:48">
      <c r="AA763" s="26"/>
      <c r="AB763" s="26"/>
      <c r="AC763" s="26"/>
      <c r="AD763" s="26"/>
      <c r="AE763" s="26"/>
      <c r="AG763" s="187"/>
      <c r="AN763" s="26"/>
      <c r="AO763" s="26"/>
      <c r="AP763" s="26"/>
      <c r="AQ763" s="26"/>
      <c r="AR763" s="26"/>
      <c r="AS763" s="26"/>
      <c r="AT763" s="26"/>
      <c r="AU763" s="26"/>
    </row>
    <row r="764" spans="27:48">
      <c r="AA764" s="26"/>
      <c r="AB764" s="26"/>
      <c r="AC764" s="26"/>
      <c r="AD764" s="26"/>
      <c r="AE764" s="26"/>
      <c r="AG764" s="187"/>
      <c r="AN764" s="26"/>
      <c r="AO764" s="26"/>
      <c r="AP764" s="26"/>
      <c r="AQ764" s="26"/>
      <c r="AR764" s="26"/>
      <c r="AS764" s="26"/>
      <c r="AT764" s="26"/>
      <c r="AU764" s="26"/>
    </row>
    <row r="765" spans="27:48">
      <c r="AA765" s="26"/>
      <c r="AB765" s="26"/>
      <c r="AC765" s="26"/>
      <c r="AD765" s="26"/>
      <c r="AE765" s="26"/>
      <c r="AG765" s="187"/>
      <c r="AN765" s="26"/>
      <c r="AO765" s="26"/>
      <c r="AP765" s="26"/>
      <c r="AQ765" s="26"/>
      <c r="AR765" s="26"/>
      <c r="AS765" s="26"/>
      <c r="AT765" s="26"/>
      <c r="AU765" s="26"/>
    </row>
    <row r="766" spans="27:48">
      <c r="AA766" s="26"/>
      <c r="AB766" s="26"/>
      <c r="AC766" s="26"/>
      <c r="AD766" s="26"/>
      <c r="AE766" s="26"/>
      <c r="AG766" s="187"/>
      <c r="AN766" s="26"/>
      <c r="AO766" s="26"/>
      <c r="AP766" s="26"/>
      <c r="AQ766" s="26"/>
      <c r="AR766" s="26"/>
      <c r="AS766" s="26"/>
      <c r="AT766" s="26"/>
      <c r="AU766" s="26"/>
    </row>
    <row r="767" spans="27:48">
      <c r="AA767" s="26"/>
      <c r="AB767" s="26"/>
      <c r="AC767" s="26"/>
      <c r="AD767" s="26"/>
      <c r="AE767" s="26"/>
      <c r="AG767" s="187"/>
      <c r="AN767" s="26"/>
      <c r="AO767" s="26"/>
      <c r="AP767" s="26"/>
      <c r="AQ767" s="26"/>
      <c r="AR767" s="26"/>
      <c r="AS767" s="26"/>
      <c r="AT767" s="26"/>
      <c r="AU767" s="26"/>
    </row>
    <row r="768" spans="27:48">
      <c r="AA768" s="26"/>
      <c r="AB768" s="26"/>
      <c r="AC768" s="26"/>
      <c r="AD768" s="26"/>
      <c r="AE768" s="26"/>
      <c r="AG768" s="187"/>
      <c r="AN768" s="26"/>
      <c r="AO768" s="26"/>
      <c r="AP768" s="26"/>
      <c r="AQ768" s="26"/>
      <c r="AR768" s="26"/>
      <c r="AS768" s="26"/>
      <c r="AT768" s="26"/>
      <c r="AU768" s="26"/>
    </row>
    <row r="769" spans="27:64">
      <c r="AA769" s="26"/>
      <c r="AB769" s="26"/>
      <c r="AC769" s="26"/>
      <c r="AD769" s="26"/>
      <c r="AE769" s="26"/>
      <c r="AG769" s="187"/>
      <c r="AN769" s="26"/>
      <c r="AO769" s="26"/>
      <c r="AP769" s="26"/>
      <c r="AQ769" s="26"/>
      <c r="AR769" s="26"/>
      <c r="AS769" s="26"/>
      <c r="AT769" s="26"/>
      <c r="AU769" s="26"/>
      <c r="AV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</row>
    <row r="770" spans="27:64">
      <c r="AA770" s="26"/>
      <c r="AB770" s="26"/>
      <c r="AC770" s="26"/>
      <c r="AD770" s="26"/>
      <c r="AE770" s="26"/>
      <c r="AG770" s="187"/>
      <c r="AN770" s="26"/>
      <c r="AO770" s="26"/>
      <c r="AP770" s="26"/>
      <c r="AQ770" s="26"/>
      <c r="AR770" s="26"/>
      <c r="AS770" s="26"/>
      <c r="AT770" s="26"/>
      <c r="AU770" s="26"/>
    </row>
    <row r="771" spans="27:64">
      <c r="AA771" s="26"/>
      <c r="AB771" s="26"/>
      <c r="AC771" s="26"/>
      <c r="AD771" s="26"/>
      <c r="AE771" s="26"/>
      <c r="AG771" s="187"/>
      <c r="AN771" s="26"/>
      <c r="AO771" s="26"/>
      <c r="AP771" s="26"/>
      <c r="AQ771" s="26"/>
      <c r="AR771" s="26"/>
      <c r="AS771" s="26"/>
      <c r="AT771" s="26"/>
      <c r="AU771" s="26"/>
    </row>
    <row r="772" spans="27:64">
      <c r="AA772" s="26"/>
      <c r="AB772" s="26"/>
      <c r="AC772" s="26"/>
      <c r="AD772" s="26"/>
      <c r="AE772" s="26"/>
      <c r="AG772" s="187"/>
      <c r="AN772" s="26"/>
      <c r="AO772" s="26"/>
      <c r="AP772" s="26"/>
      <c r="AQ772" s="26"/>
      <c r="AR772" s="26"/>
      <c r="AS772" s="26"/>
      <c r="AT772" s="26"/>
      <c r="AU772" s="26"/>
    </row>
    <row r="773" spans="27:64">
      <c r="AA773" s="26"/>
      <c r="AB773" s="26"/>
      <c r="AC773" s="26"/>
      <c r="AD773" s="26"/>
      <c r="AE773" s="26"/>
      <c r="AG773" s="187"/>
      <c r="AN773" s="26"/>
      <c r="AO773" s="26"/>
      <c r="AP773" s="26"/>
      <c r="AQ773" s="26"/>
      <c r="AR773" s="26"/>
      <c r="AS773" s="26"/>
      <c r="AT773" s="26"/>
      <c r="AU773" s="26"/>
    </row>
    <row r="774" spans="27:64">
      <c r="AA774" s="26"/>
      <c r="AB774" s="26"/>
      <c r="AC774" s="26"/>
      <c r="AD774" s="26"/>
      <c r="AE774" s="26"/>
      <c r="AG774" s="187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</row>
    <row r="775" spans="27:64">
      <c r="AA775" s="26"/>
      <c r="AB775" s="26"/>
      <c r="AC775" s="26"/>
      <c r="AD775" s="26"/>
      <c r="AE775" s="26"/>
      <c r="AG775" s="187"/>
      <c r="AN775" s="26"/>
      <c r="AO775" s="26"/>
      <c r="AP775" s="26"/>
      <c r="AQ775" s="26"/>
      <c r="AR775" s="26"/>
      <c r="AS775" s="26"/>
      <c r="AT775" s="26"/>
      <c r="AU775" s="26"/>
    </row>
    <row r="776" spans="27:64">
      <c r="AA776" s="26"/>
      <c r="AB776" s="26"/>
      <c r="AC776" s="26"/>
      <c r="AD776" s="26"/>
      <c r="AE776" s="26"/>
      <c r="AG776" s="187"/>
      <c r="AN776" s="26"/>
      <c r="AO776" s="26"/>
      <c r="AP776" s="26"/>
      <c r="AQ776" s="26"/>
      <c r="AR776" s="26"/>
      <c r="AS776" s="26"/>
      <c r="AT776" s="26"/>
      <c r="AU776" s="26"/>
    </row>
    <row r="777" spans="27:64">
      <c r="AA777" s="26"/>
      <c r="AB777" s="26"/>
      <c r="AC777" s="26"/>
      <c r="AD777" s="26"/>
      <c r="AE777" s="26"/>
      <c r="AG777" s="187"/>
      <c r="AN777" s="26"/>
      <c r="AO777" s="26"/>
      <c r="AP777" s="26"/>
      <c r="AQ777" s="26"/>
      <c r="AR777" s="26"/>
      <c r="AS777" s="26"/>
      <c r="AT777" s="26"/>
      <c r="AU777" s="26"/>
    </row>
    <row r="778" spans="27:64">
      <c r="AA778" s="26"/>
      <c r="AB778" s="26"/>
      <c r="AC778" s="26"/>
      <c r="AD778" s="26"/>
      <c r="AE778" s="26"/>
      <c r="AG778" s="187"/>
      <c r="AN778" s="26"/>
      <c r="AO778" s="26"/>
      <c r="AP778" s="26"/>
      <c r="AQ778" s="26"/>
      <c r="AR778" s="26"/>
      <c r="AS778" s="26"/>
      <c r="AT778" s="26"/>
      <c r="AU778" s="26"/>
    </row>
    <row r="779" spans="27:64">
      <c r="AA779" s="26"/>
      <c r="AB779" s="26"/>
      <c r="AC779" s="26"/>
      <c r="AD779" s="26"/>
      <c r="AE779" s="26"/>
      <c r="AG779" s="187"/>
      <c r="AN779" s="26"/>
      <c r="AO779" s="26"/>
      <c r="AP779" s="26"/>
      <c r="AQ779" s="26"/>
      <c r="AR779" s="26"/>
      <c r="AS779" s="26"/>
      <c r="AT779" s="26"/>
      <c r="AU779" s="26"/>
    </row>
    <row r="780" spans="27:64">
      <c r="AA780" s="26"/>
      <c r="AB780" s="26"/>
      <c r="AC780" s="26"/>
      <c r="AD780" s="26"/>
      <c r="AE780" s="26"/>
      <c r="AG780" s="187"/>
      <c r="AN780" s="26"/>
      <c r="AO780" s="26"/>
      <c r="AP780" s="26"/>
      <c r="AQ780" s="26"/>
      <c r="AR780" s="26"/>
      <c r="AS780" s="26"/>
      <c r="AT780" s="26"/>
      <c r="AU780" s="26"/>
    </row>
    <row r="781" spans="27:64">
      <c r="AA781" s="26"/>
      <c r="AB781" s="26"/>
      <c r="AC781" s="26"/>
      <c r="AD781" s="26"/>
      <c r="AE781" s="26"/>
      <c r="AG781" s="187"/>
      <c r="AN781" s="26"/>
      <c r="AO781" s="26"/>
      <c r="AP781" s="26"/>
      <c r="AQ781" s="26"/>
      <c r="AR781" s="26"/>
      <c r="AS781" s="26"/>
      <c r="AT781" s="26"/>
      <c r="AU781" s="26"/>
    </row>
    <row r="782" spans="27:64">
      <c r="AA782" s="26"/>
      <c r="AB782" s="26"/>
      <c r="AC782" s="26"/>
      <c r="AD782" s="26"/>
      <c r="AE782" s="26"/>
      <c r="AG782" s="187"/>
      <c r="AN782" s="26"/>
      <c r="AO782" s="26"/>
      <c r="AP782" s="26"/>
      <c r="AQ782" s="26"/>
      <c r="AR782" s="26"/>
      <c r="AS782" s="26"/>
      <c r="AT782" s="26"/>
      <c r="AU782" s="26"/>
    </row>
    <row r="783" spans="27:64">
      <c r="AA783" s="26"/>
      <c r="AB783" s="26"/>
      <c r="AC783" s="26"/>
      <c r="AD783" s="26"/>
      <c r="AE783" s="26"/>
      <c r="AG783" s="187"/>
      <c r="AN783" s="26"/>
      <c r="AO783" s="26"/>
      <c r="AP783" s="26"/>
      <c r="AQ783" s="26"/>
      <c r="AR783" s="26"/>
      <c r="AS783" s="26"/>
      <c r="AT783" s="26"/>
      <c r="AU783" s="26"/>
      <c r="AV783" s="26"/>
    </row>
    <row r="784" spans="27:64">
      <c r="AA784" s="26"/>
      <c r="AB784" s="26"/>
      <c r="AC784" s="26"/>
      <c r="AD784" s="26"/>
      <c r="AE784" s="26"/>
      <c r="AG784" s="187"/>
      <c r="AN784" s="26"/>
      <c r="AO784" s="26"/>
      <c r="AP784" s="26"/>
      <c r="AQ784" s="26"/>
      <c r="AR784" s="26"/>
      <c r="AS784" s="26"/>
      <c r="AT784" s="26"/>
      <c r="AU784" s="26"/>
    </row>
    <row r="785" spans="27:47">
      <c r="AA785" s="26"/>
      <c r="AB785" s="26"/>
      <c r="AC785" s="26"/>
      <c r="AD785" s="26"/>
      <c r="AE785" s="26"/>
      <c r="AG785" s="187"/>
      <c r="AN785" s="26"/>
      <c r="AO785" s="26"/>
      <c r="AP785" s="26"/>
      <c r="AQ785" s="26"/>
      <c r="AR785" s="26"/>
      <c r="AS785" s="26"/>
      <c r="AT785" s="26"/>
      <c r="AU785" s="26"/>
    </row>
    <row r="786" spans="27:47">
      <c r="AA786" s="26"/>
      <c r="AB786" s="26"/>
      <c r="AC786" s="26"/>
      <c r="AD786" s="26"/>
      <c r="AE786" s="26"/>
      <c r="AG786" s="187"/>
      <c r="AN786" s="26"/>
      <c r="AO786" s="26"/>
      <c r="AP786" s="26"/>
      <c r="AQ786" s="26"/>
      <c r="AR786" s="26"/>
      <c r="AS786" s="26"/>
      <c r="AT786" s="26"/>
      <c r="AU786" s="26"/>
    </row>
    <row r="787" spans="27:47">
      <c r="AA787" s="26"/>
      <c r="AB787" s="26"/>
      <c r="AC787" s="26"/>
      <c r="AD787" s="26"/>
      <c r="AE787" s="26"/>
      <c r="AG787" s="187"/>
      <c r="AN787" s="26"/>
      <c r="AO787" s="26"/>
      <c r="AP787" s="26"/>
      <c r="AQ787" s="26"/>
      <c r="AR787" s="26"/>
      <c r="AS787" s="26"/>
      <c r="AT787" s="26"/>
      <c r="AU787" s="26"/>
    </row>
    <row r="788" spans="27:47">
      <c r="AA788" s="26"/>
      <c r="AB788" s="26"/>
      <c r="AC788" s="26"/>
      <c r="AD788" s="26"/>
      <c r="AE788" s="26"/>
      <c r="AG788" s="187"/>
      <c r="AN788" s="26"/>
      <c r="AO788" s="26"/>
      <c r="AP788" s="26"/>
      <c r="AQ788" s="26"/>
      <c r="AR788" s="26"/>
      <c r="AS788" s="26"/>
      <c r="AT788" s="26"/>
      <c r="AU788" s="26"/>
    </row>
    <row r="789" spans="27:47">
      <c r="AA789" s="26"/>
      <c r="AB789" s="26"/>
      <c r="AC789" s="26"/>
      <c r="AD789" s="26"/>
      <c r="AE789" s="26"/>
      <c r="AG789" s="187"/>
      <c r="AN789" s="26"/>
      <c r="AO789" s="26"/>
      <c r="AP789" s="26"/>
      <c r="AQ789" s="26"/>
      <c r="AR789" s="26"/>
      <c r="AS789" s="26"/>
      <c r="AT789" s="26"/>
      <c r="AU789" s="26"/>
    </row>
    <row r="790" spans="27:47">
      <c r="AA790" s="26"/>
      <c r="AB790" s="26"/>
      <c r="AC790" s="26"/>
      <c r="AD790" s="26"/>
      <c r="AE790" s="26"/>
      <c r="AG790" s="187"/>
      <c r="AN790" s="26"/>
      <c r="AO790" s="26"/>
      <c r="AP790" s="26"/>
      <c r="AQ790" s="26"/>
      <c r="AR790" s="26"/>
      <c r="AS790" s="26"/>
      <c r="AT790" s="26"/>
      <c r="AU790" s="26"/>
    </row>
    <row r="791" spans="27:47">
      <c r="AA791" s="26"/>
      <c r="AB791" s="26"/>
      <c r="AC791" s="26"/>
      <c r="AD791" s="26"/>
      <c r="AE791" s="26"/>
      <c r="AG791" s="187"/>
      <c r="AN791" s="26"/>
      <c r="AO791" s="26"/>
      <c r="AP791" s="26"/>
      <c r="AQ791" s="26"/>
      <c r="AR791" s="26"/>
      <c r="AS791" s="26"/>
      <c r="AT791" s="26"/>
      <c r="AU791" s="26"/>
    </row>
    <row r="792" spans="27:47">
      <c r="AA792" s="26"/>
      <c r="AB792" s="26"/>
      <c r="AC792" s="26"/>
      <c r="AD792" s="26"/>
      <c r="AE792" s="26"/>
      <c r="AG792" s="187"/>
      <c r="AN792" s="26"/>
      <c r="AO792" s="26"/>
      <c r="AP792" s="26"/>
      <c r="AQ792" s="26"/>
      <c r="AR792" s="26"/>
      <c r="AS792" s="26"/>
      <c r="AT792" s="26"/>
      <c r="AU792" s="26"/>
    </row>
    <row r="793" spans="27:47">
      <c r="AA793" s="26"/>
      <c r="AB793" s="26"/>
      <c r="AC793" s="26"/>
      <c r="AD793" s="26"/>
      <c r="AE793" s="26"/>
      <c r="AG793" s="187"/>
      <c r="AN793" s="26"/>
      <c r="AO793" s="26"/>
      <c r="AP793" s="26"/>
      <c r="AQ793" s="26"/>
      <c r="AR793" s="26"/>
      <c r="AS793" s="26"/>
      <c r="AT793" s="26"/>
      <c r="AU793" s="26"/>
    </row>
    <row r="794" spans="27:47">
      <c r="AA794" s="26"/>
      <c r="AB794" s="26"/>
      <c r="AC794" s="26"/>
      <c r="AD794" s="26"/>
      <c r="AE794" s="26"/>
      <c r="AG794" s="187"/>
      <c r="AN794" s="26"/>
      <c r="AO794" s="26"/>
      <c r="AP794" s="26"/>
      <c r="AQ794" s="26"/>
      <c r="AR794" s="26"/>
      <c r="AS794" s="26"/>
      <c r="AT794" s="26"/>
      <c r="AU794" s="26"/>
    </row>
    <row r="795" spans="27:47">
      <c r="AA795" s="26"/>
      <c r="AB795" s="26"/>
      <c r="AC795" s="26"/>
      <c r="AD795" s="26"/>
      <c r="AE795" s="26"/>
      <c r="AG795" s="187"/>
      <c r="AN795" s="26"/>
      <c r="AO795" s="26"/>
      <c r="AP795" s="26"/>
      <c r="AQ795" s="26"/>
      <c r="AR795" s="26"/>
      <c r="AS795" s="26"/>
      <c r="AT795" s="26"/>
      <c r="AU795" s="26"/>
    </row>
    <row r="796" spans="27:47">
      <c r="AA796" s="26"/>
      <c r="AB796" s="26"/>
      <c r="AC796" s="26"/>
      <c r="AD796" s="26"/>
      <c r="AE796" s="26"/>
      <c r="AG796" s="187"/>
      <c r="AN796" s="26"/>
      <c r="AO796" s="26"/>
      <c r="AP796" s="26"/>
      <c r="AQ796" s="26"/>
      <c r="AR796" s="26"/>
      <c r="AS796" s="26"/>
      <c r="AT796" s="26"/>
      <c r="AU796" s="26"/>
    </row>
    <row r="797" spans="27:47">
      <c r="AA797" s="26"/>
      <c r="AB797" s="26"/>
      <c r="AC797" s="26"/>
      <c r="AD797" s="26"/>
      <c r="AE797" s="26"/>
      <c r="AG797" s="187"/>
      <c r="AN797" s="26"/>
      <c r="AO797" s="26"/>
      <c r="AP797" s="26"/>
      <c r="AQ797" s="26"/>
      <c r="AR797" s="26"/>
      <c r="AS797" s="26"/>
      <c r="AT797" s="26"/>
      <c r="AU797" s="26"/>
    </row>
    <row r="798" spans="27:47">
      <c r="AA798" s="26"/>
      <c r="AB798" s="26"/>
      <c r="AC798" s="26"/>
      <c r="AD798" s="26"/>
      <c r="AE798" s="26"/>
      <c r="AG798" s="187"/>
      <c r="AN798" s="26"/>
      <c r="AO798" s="26"/>
      <c r="AP798" s="26"/>
      <c r="AQ798" s="26"/>
      <c r="AR798" s="26"/>
      <c r="AS798" s="26"/>
      <c r="AT798" s="26"/>
      <c r="AU798" s="26"/>
    </row>
    <row r="799" spans="27:47">
      <c r="AA799" s="26"/>
      <c r="AB799" s="26"/>
      <c r="AC799" s="26"/>
      <c r="AD799" s="26"/>
      <c r="AE799" s="26"/>
      <c r="AG799" s="187"/>
      <c r="AN799" s="26"/>
      <c r="AO799" s="26"/>
      <c r="AP799" s="26"/>
      <c r="AQ799" s="26"/>
      <c r="AR799" s="26"/>
      <c r="AS799" s="26"/>
      <c r="AT799" s="26"/>
      <c r="AU799" s="26"/>
    </row>
    <row r="800" spans="27:47">
      <c r="AA800" s="26"/>
      <c r="AB800" s="26"/>
      <c r="AC800" s="26"/>
      <c r="AD800" s="26"/>
      <c r="AE800" s="26"/>
      <c r="AG800" s="187"/>
      <c r="AN800" s="26"/>
      <c r="AO800" s="26"/>
      <c r="AP800" s="26"/>
      <c r="AQ800" s="26"/>
      <c r="AR800" s="26"/>
      <c r="AS800" s="26"/>
      <c r="AT800" s="26"/>
      <c r="AU800" s="26"/>
    </row>
    <row r="801" spans="27:47">
      <c r="AA801" s="26"/>
      <c r="AB801" s="26"/>
      <c r="AC801" s="26"/>
      <c r="AD801" s="26"/>
      <c r="AE801" s="26"/>
      <c r="AG801" s="187"/>
      <c r="AN801" s="26"/>
      <c r="AO801" s="26"/>
      <c r="AP801" s="26"/>
      <c r="AQ801" s="26"/>
      <c r="AR801" s="26"/>
      <c r="AS801" s="26"/>
      <c r="AT801" s="26"/>
      <c r="AU801" s="26"/>
    </row>
    <row r="802" spans="27:47">
      <c r="AA802" s="26"/>
      <c r="AB802" s="26"/>
      <c r="AC802" s="26"/>
      <c r="AD802" s="26"/>
      <c r="AE802" s="26"/>
      <c r="AG802" s="187"/>
      <c r="AN802" s="26"/>
      <c r="AO802" s="26"/>
      <c r="AP802" s="26"/>
      <c r="AQ802" s="26"/>
      <c r="AR802" s="26"/>
      <c r="AS802" s="26"/>
      <c r="AT802" s="26"/>
      <c r="AU802" s="26"/>
    </row>
    <row r="803" spans="27:47">
      <c r="AA803" s="26"/>
      <c r="AB803" s="26"/>
      <c r="AC803" s="26"/>
      <c r="AD803" s="26"/>
      <c r="AE803" s="26"/>
      <c r="AG803" s="187"/>
      <c r="AN803" s="26"/>
      <c r="AO803" s="26"/>
      <c r="AP803" s="26"/>
      <c r="AQ803" s="26"/>
      <c r="AR803" s="26"/>
      <c r="AS803" s="26"/>
      <c r="AT803" s="26"/>
      <c r="AU803" s="26"/>
    </row>
    <row r="804" spans="27:47">
      <c r="AA804" s="26"/>
      <c r="AB804" s="26"/>
      <c r="AC804" s="26"/>
      <c r="AD804" s="26"/>
      <c r="AE804" s="26"/>
      <c r="AG804" s="187"/>
      <c r="AN804" s="26"/>
      <c r="AO804" s="26"/>
      <c r="AP804" s="26"/>
      <c r="AQ804" s="26"/>
      <c r="AR804" s="26"/>
      <c r="AS804" s="26"/>
      <c r="AT804" s="26"/>
      <c r="AU804" s="26"/>
    </row>
    <row r="805" spans="27:47">
      <c r="AA805" s="26"/>
      <c r="AB805" s="26"/>
      <c r="AC805" s="26"/>
      <c r="AD805" s="26"/>
      <c r="AE805" s="26"/>
      <c r="AG805" s="187"/>
      <c r="AN805" s="26"/>
      <c r="AO805" s="26"/>
      <c r="AP805" s="26"/>
      <c r="AQ805" s="26"/>
      <c r="AR805" s="26"/>
      <c r="AS805" s="26"/>
      <c r="AT805" s="26"/>
      <c r="AU805" s="26"/>
    </row>
    <row r="806" spans="27:47">
      <c r="AA806" s="26"/>
      <c r="AB806" s="26"/>
      <c r="AC806" s="26"/>
      <c r="AD806" s="26"/>
      <c r="AE806" s="26"/>
      <c r="AG806" s="187"/>
      <c r="AN806" s="26"/>
      <c r="AO806" s="26"/>
      <c r="AP806" s="26"/>
      <c r="AQ806" s="26"/>
      <c r="AR806" s="26"/>
      <c r="AS806" s="26"/>
      <c r="AT806" s="26"/>
      <c r="AU806" s="26"/>
    </row>
    <row r="807" spans="27:47">
      <c r="AA807" s="26"/>
      <c r="AB807" s="26"/>
      <c r="AC807" s="26"/>
      <c r="AD807" s="26"/>
      <c r="AE807" s="26"/>
      <c r="AG807" s="187"/>
      <c r="AN807" s="26"/>
      <c r="AO807" s="26"/>
      <c r="AP807" s="26"/>
      <c r="AQ807" s="26"/>
      <c r="AR807" s="26"/>
      <c r="AS807" s="26"/>
      <c r="AT807" s="26"/>
      <c r="AU807" s="26"/>
    </row>
    <row r="808" spans="27:47">
      <c r="AA808" s="26"/>
      <c r="AB808" s="26"/>
      <c r="AC808" s="26"/>
      <c r="AD808" s="26"/>
      <c r="AE808" s="26"/>
      <c r="AG808" s="187"/>
      <c r="AN808" s="26"/>
      <c r="AO808" s="26"/>
      <c r="AP808" s="26"/>
      <c r="AQ808" s="26"/>
      <c r="AR808" s="26"/>
      <c r="AS808" s="26"/>
      <c r="AT808" s="26"/>
      <c r="AU808" s="26"/>
    </row>
    <row r="809" spans="27:47">
      <c r="AA809" s="26"/>
      <c r="AB809" s="26"/>
      <c r="AC809" s="26"/>
      <c r="AD809" s="26"/>
      <c r="AE809" s="26"/>
      <c r="AG809" s="187"/>
      <c r="AN809" s="26"/>
      <c r="AO809" s="26"/>
      <c r="AP809" s="26"/>
      <c r="AQ809" s="26"/>
      <c r="AR809" s="26"/>
      <c r="AS809" s="26"/>
      <c r="AT809" s="26"/>
      <c r="AU809" s="26"/>
    </row>
    <row r="810" spans="27:47">
      <c r="AA810" s="26"/>
      <c r="AB810" s="26"/>
      <c r="AC810" s="26"/>
      <c r="AD810" s="26"/>
      <c r="AE810" s="26"/>
      <c r="AG810" s="187"/>
      <c r="AN810" s="26"/>
      <c r="AO810" s="26"/>
      <c r="AP810" s="26"/>
      <c r="AQ810" s="26"/>
      <c r="AR810" s="26"/>
      <c r="AS810" s="26"/>
      <c r="AT810" s="26"/>
      <c r="AU810" s="26"/>
    </row>
    <row r="811" spans="27:47">
      <c r="AA811" s="26"/>
      <c r="AB811" s="26"/>
      <c r="AC811" s="26"/>
      <c r="AD811" s="26"/>
      <c r="AE811" s="26"/>
      <c r="AG811" s="187"/>
      <c r="AN811" s="26"/>
      <c r="AO811" s="26"/>
      <c r="AP811" s="26"/>
      <c r="AQ811" s="26"/>
      <c r="AR811" s="26"/>
      <c r="AS811" s="26"/>
      <c r="AT811" s="26"/>
      <c r="AU811" s="26"/>
    </row>
    <row r="812" spans="27:47">
      <c r="AA812" s="26"/>
      <c r="AB812" s="26"/>
      <c r="AC812" s="26"/>
      <c r="AD812" s="26"/>
      <c r="AE812" s="26"/>
      <c r="AG812" s="187"/>
      <c r="AN812" s="26"/>
      <c r="AO812" s="26"/>
      <c r="AP812" s="26"/>
      <c r="AQ812" s="26"/>
      <c r="AR812" s="26"/>
      <c r="AS812" s="26"/>
      <c r="AT812" s="26"/>
      <c r="AU812" s="26"/>
    </row>
    <row r="813" spans="27:47">
      <c r="AA813" s="26"/>
      <c r="AB813" s="26"/>
      <c r="AC813" s="26"/>
      <c r="AD813" s="26"/>
      <c r="AE813" s="26"/>
      <c r="AG813" s="187"/>
      <c r="AN813" s="26"/>
      <c r="AO813" s="26"/>
      <c r="AP813" s="26"/>
      <c r="AQ813" s="26"/>
      <c r="AR813" s="26"/>
      <c r="AS813" s="26"/>
      <c r="AT813" s="26"/>
      <c r="AU813" s="26"/>
    </row>
    <row r="814" spans="27:47">
      <c r="AA814" s="26"/>
      <c r="AB814" s="26"/>
      <c r="AC814" s="26"/>
      <c r="AD814" s="26"/>
      <c r="AE814" s="26"/>
      <c r="AG814" s="187"/>
      <c r="AN814" s="26"/>
      <c r="AO814" s="26"/>
      <c r="AP814" s="26"/>
      <c r="AQ814" s="26"/>
      <c r="AR814" s="26"/>
      <c r="AS814" s="26"/>
      <c r="AT814" s="26"/>
      <c r="AU814" s="26"/>
    </row>
    <row r="815" spans="27:47">
      <c r="AA815" s="26"/>
      <c r="AB815" s="26"/>
      <c r="AC815" s="26"/>
      <c r="AD815" s="26"/>
      <c r="AE815" s="26"/>
      <c r="AG815" s="187"/>
      <c r="AN815" s="26"/>
      <c r="AO815" s="26"/>
      <c r="AP815" s="26"/>
      <c r="AQ815" s="26"/>
      <c r="AR815" s="26"/>
      <c r="AS815" s="26"/>
      <c r="AT815" s="26"/>
      <c r="AU815" s="26"/>
    </row>
    <row r="816" spans="27:47">
      <c r="AA816" s="26"/>
      <c r="AB816" s="26"/>
      <c r="AC816" s="26"/>
      <c r="AD816" s="26"/>
      <c r="AE816" s="26"/>
      <c r="AG816" s="187"/>
      <c r="AN816" s="26"/>
      <c r="AO816" s="26"/>
      <c r="AP816" s="26"/>
      <c r="AQ816" s="26"/>
      <c r="AR816" s="26"/>
      <c r="AS816" s="26"/>
      <c r="AT816" s="26"/>
      <c r="AU816" s="26"/>
    </row>
    <row r="817" spans="27:64">
      <c r="AA817" s="26"/>
      <c r="AB817" s="26"/>
      <c r="AC817" s="26"/>
      <c r="AD817" s="26"/>
      <c r="AE817" s="26"/>
      <c r="AG817" s="187"/>
      <c r="AN817" s="26"/>
      <c r="AO817" s="26"/>
      <c r="AP817" s="26"/>
      <c r="AQ817" s="26"/>
      <c r="AR817" s="26"/>
      <c r="AS817" s="26"/>
      <c r="AT817" s="26"/>
      <c r="AU817" s="26"/>
    </row>
    <row r="818" spans="27:64">
      <c r="AA818" s="26"/>
      <c r="AB818" s="26"/>
      <c r="AC818" s="26"/>
      <c r="AD818" s="26"/>
      <c r="AE818" s="26"/>
      <c r="AG818" s="187"/>
      <c r="AN818" s="26"/>
      <c r="AO818" s="26"/>
      <c r="AP818" s="26"/>
      <c r="AQ818" s="26"/>
      <c r="AR818" s="26"/>
      <c r="AS818" s="26"/>
      <c r="AT818" s="26"/>
      <c r="AU818" s="26"/>
    </row>
    <row r="819" spans="27:64">
      <c r="AA819" s="26"/>
      <c r="AB819" s="26"/>
      <c r="AC819" s="26"/>
      <c r="AD819" s="26"/>
      <c r="AE819" s="26"/>
      <c r="AG819" s="187"/>
      <c r="AN819" s="26"/>
      <c r="AO819" s="26"/>
      <c r="AP819" s="26"/>
      <c r="AQ819" s="26"/>
      <c r="AR819" s="26"/>
      <c r="AS819" s="26"/>
      <c r="AT819" s="26"/>
      <c r="AU819" s="26"/>
    </row>
    <row r="820" spans="27:64">
      <c r="AA820" s="26"/>
      <c r="AB820" s="26"/>
      <c r="AC820" s="26"/>
      <c r="AD820" s="26"/>
      <c r="AE820" s="26"/>
      <c r="AG820" s="187"/>
      <c r="AN820" s="26"/>
      <c r="AO820" s="26"/>
      <c r="AP820" s="26"/>
      <c r="AQ820" s="26"/>
      <c r="AR820" s="26"/>
      <c r="AS820" s="26"/>
      <c r="AT820" s="26"/>
      <c r="AU820" s="26"/>
    </row>
    <row r="821" spans="27:64">
      <c r="AA821" s="26"/>
      <c r="AB821" s="26"/>
      <c r="AC821" s="26"/>
      <c r="AD821" s="26"/>
      <c r="AE821" s="26"/>
      <c r="AG821" s="187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</row>
    <row r="822" spans="27:64">
      <c r="AA822" s="26"/>
      <c r="AB822" s="26"/>
      <c r="AC822" s="26"/>
      <c r="AD822" s="26"/>
      <c r="AE822" s="26"/>
      <c r="AG822" s="187"/>
      <c r="AN822" s="26"/>
      <c r="AO822" s="26"/>
      <c r="AP822" s="26"/>
      <c r="AQ822" s="26"/>
      <c r="AR822" s="26"/>
      <c r="AS822" s="26"/>
      <c r="AT822" s="26"/>
      <c r="AU822" s="26"/>
      <c r="AV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</row>
    <row r="823" spans="27:64">
      <c r="AA823" s="26"/>
      <c r="AB823" s="26"/>
      <c r="AC823" s="26"/>
      <c r="AD823" s="26"/>
      <c r="AE823" s="26"/>
      <c r="AG823" s="187"/>
      <c r="AN823" s="26"/>
      <c r="AO823" s="26"/>
      <c r="AP823" s="26"/>
      <c r="AQ823" s="26"/>
      <c r="AR823" s="26"/>
      <c r="AS823" s="26"/>
      <c r="AT823" s="26"/>
      <c r="AU823" s="26"/>
    </row>
    <row r="824" spans="27:64">
      <c r="AA824" s="26"/>
      <c r="AB824" s="26"/>
      <c r="AC824" s="26"/>
      <c r="AD824" s="26"/>
      <c r="AE824" s="26"/>
      <c r="AG824" s="187"/>
      <c r="AN824" s="26"/>
      <c r="AO824" s="26"/>
      <c r="AP824" s="26"/>
      <c r="AQ824" s="26"/>
      <c r="AR824" s="26"/>
      <c r="AS824" s="26"/>
      <c r="AT824" s="26"/>
      <c r="AU824" s="26"/>
    </row>
    <row r="825" spans="27:64">
      <c r="AA825" s="26"/>
      <c r="AB825" s="26"/>
      <c r="AC825" s="26"/>
      <c r="AD825" s="26"/>
      <c r="AE825" s="26"/>
      <c r="AG825" s="187"/>
      <c r="AN825" s="26"/>
      <c r="AO825" s="26"/>
      <c r="AP825" s="26"/>
      <c r="AQ825" s="26"/>
      <c r="AR825" s="26"/>
      <c r="AS825" s="26"/>
      <c r="AT825" s="26"/>
      <c r="AU825" s="26"/>
    </row>
    <row r="826" spans="27:64">
      <c r="AA826" s="26"/>
      <c r="AB826" s="26"/>
      <c r="AC826" s="26"/>
      <c r="AD826" s="26"/>
      <c r="AE826" s="26"/>
      <c r="AG826" s="187"/>
      <c r="AN826" s="26"/>
      <c r="AO826" s="26"/>
      <c r="AP826" s="26"/>
      <c r="AQ826" s="26"/>
      <c r="AR826" s="26"/>
      <c r="AS826" s="26"/>
      <c r="AT826" s="26"/>
      <c r="AU826" s="26"/>
    </row>
    <row r="827" spans="27:64">
      <c r="AA827" s="26"/>
      <c r="AB827" s="26"/>
      <c r="AC827" s="26"/>
      <c r="AD827" s="26"/>
      <c r="AE827" s="26"/>
      <c r="AG827" s="187"/>
      <c r="AN827" s="26"/>
      <c r="AO827" s="26"/>
      <c r="AP827" s="26"/>
      <c r="AQ827" s="26"/>
      <c r="AR827" s="26"/>
      <c r="AS827" s="26"/>
      <c r="AT827" s="26"/>
      <c r="AU827" s="26"/>
    </row>
    <row r="828" spans="27:64">
      <c r="AA828" s="26"/>
      <c r="AB828" s="26"/>
      <c r="AC828" s="26"/>
      <c r="AD828" s="26"/>
      <c r="AE828" s="26"/>
      <c r="AG828" s="187"/>
      <c r="AN828" s="26"/>
      <c r="AO828" s="26"/>
      <c r="AP828" s="26"/>
      <c r="AQ828" s="26"/>
      <c r="AR828" s="26"/>
      <c r="AS828" s="26"/>
      <c r="AT828" s="26"/>
      <c r="AU828" s="26"/>
    </row>
    <row r="829" spans="27:64">
      <c r="AA829" s="26"/>
      <c r="AB829" s="26"/>
      <c r="AC829" s="26"/>
      <c r="AD829" s="26"/>
      <c r="AE829" s="26"/>
      <c r="AG829" s="187"/>
      <c r="AN829" s="26"/>
      <c r="AO829" s="26"/>
      <c r="AP829" s="26"/>
      <c r="AQ829" s="26"/>
      <c r="AR829" s="26"/>
      <c r="AS829" s="26"/>
      <c r="AT829" s="26"/>
      <c r="AU829" s="26"/>
    </row>
    <row r="830" spans="27:64">
      <c r="AA830" s="26"/>
      <c r="AB830" s="26"/>
      <c r="AC830" s="26"/>
      <c r="AD830" s="26"/>
      <c r="AE830" s="26"/>
      <c r="AG830" s="187"/>
      <c r="AN830" s="26"/>
      <c r="AO830" s="26"/>
      <c r="AP830" s="26"/>
      <c r="AQ830" s="26"/>
      <c r="AR830" s="26"/>
      <c r="AS830" s="26"/>
      <c r="AT830" s="26"/>
      <c r="AU830" s="26"/>
    </row>
    <row r="831" spans="27:64">
      <c r="AA831" s="26"/>
      <c r="AB831" s="26"/>
      <c r="AC831" s="26"/>
      <c r="AD831" s="26"/>
      <c r="AE831" s="26"/>
      <c r="AG831" s="187"/>
      <c r="AN831" s="26"/>
      <c r="AO831" s="26"/>
      <c r="AP831" s="26"/>
      <c r="AQ831" s="26"/>
      <c r="AR831" s="26"/>
      <c r="AS831" s="26"/>
      <c r="AT831" s="26"/>
      <c r="AU831" s="26"/>
    </row>
    <row r="832" spans="27:64">
      <c r="AA832" s="26"/>
      <c r="AB832" s="26"/>
      <c r="AC832" s="26"/>
      <c r="AD832" s="26"/>
      <c r="AE832" s="26"/>
      <c r="AG832" s="187"/>
      <c r="AN832" s="26"/>
      <c r="AO832" s="26"/>
      <c r="AP832" s="26"/>
      <c r="AQ832" s="26"/>
      <c r="AR832" s="26"/>
      <c r="AS832" s="26"/>
      <c r="AT832" s="26"/>
      <c r="AU832" s="26"/>
    </row>
    <row r="833" spans="27:50">
      <c r="AA833" s="26"/>
      <c r="AB833" s="26"/>
      <c r="AC833" s="26"/>
      <c r="AD833" s="26"/>
      <c r="AE833" s="26"/>
      <c r="AG833" s="187"/>
      <c r="AN833" s="26"/>
      <c r="AO833" s="26"/>
      <c r="AP833" s="26"/>
      <c r="AQ833" s="26"/>
      <c r="AR833" s="26"/>
      <c r="AS833" s="26"/>
      <c r="AT833" s="26"/>
      <c r="AU833" s="26"/>
      <c r="AV833" s="26"/>
      <c r="AX833" s="26"/>
    </row>
    <row r="834" spans="27:50">
      <c r="AA834" s="26"/>
      <c r="AB834" s="26"/>
      <c r="AC834" s="26"/>
      <c r="AD834" s="26"/>
      <c r="AE834" s="26"/>
      <c r="AG834" s="187"/>
      <c r="AN834" s="26"/>
      <c r="AO834" s="26"/>
      <c r="AP834" s="26"/>
      <c r="AQ834" s="26"/>
      <c r="AR834" s="26"/>
      <c r="AS834" s="26"/>
      <c r="AT834" s="26"/>
      <c r="AU834" s="26"/>
    </row>
    <row r="835" spans="27:50">
      <c r="AA835" s="26"/>
      <c r="AB835" s="26"/>
      <c r="AC835" s="26"/>
      <c r="AD835" s="26"/>
      <c r="AE835" s="26"/>
      <c r="AG835" s="187"/>
      <c r="AN835" s="26"/>
      <c r="AO835" s="26"/>
      <c r="AP835" s="26"/>
      <c r="AQ835" s="26"/>
      <c r="AR835" s="26"/>
      <c r="AS835" s="26"/>
      <c r="AT835" s="26"/>
      <c r="AU835" s="26"/>
    </row>
    <row r="836" spans="27:50">
      <c r="AA836" s="26"/>
      <c r="AB836" s="26"/>
      <c r="AC836" s="26"/>
      <c r="AD836" s="26"/>
      <c r="AE836" s="26"/>
      <c r="AG836" s="187"/>
      <c r="AN836" s="26"/>
      <c r="AO836" s="26"/>
      <c r="AP836" s="26"/>
      <c r="AQ836" s="26"/>
      <c r="AR836" s="26"/>
      <c r="AS836" s="26"/>
      <c r="AT836" s="26"/>
      <c r="AU836" s="26"/>
    </row>
    <row r="837" spans="27:50">
      <c r="AA837" s="26"/>
      <c r="AB837" s="26"/>
      <c r="AC837" s="26"/>
      <c r="AD837" s="26"/>
      <c r="AE837" s="26"/>
      <c r="AG837" s="187"/>
      <c r="AN837" s="26"/>
      <c r="AO837" s="26"/>
      <c r="AP837" s="26"/>
      <c r="AQ837" s="26"/>
      <c r="AR837" s="26"/>
      <c r="AS837" s="26"/>
      <c r="AT837" s="26"/>
      <c r="AU837" s="26"/>
    </row>
    <row r="838" spans="27:50">
      <c r="AA838" s="26"/>
      <c r="AB838" s="26"/>
      <c r="AC838" s="26"/>
      <c r="AD838" s="26"/>
      <c r="AE838" s="26"/>
      <c r="AG838" s="187"/>
      <c r="AN838" s="26"/>
      <c r="AO838" s="26"/>
      <c r="AP838" s="26"/>
      <c r="AQ838" s="26"/>
      <c r="AR838" s="26"/>
      <c r="AS838" s="26"/>
      <c r="AT838" s="26"/>
      <c r="AU838" s="26"/>
    </row>
    <row r="839" spans="27:50">
      <c r="AA839" s="26"/>
      <c r="AB839" s="26"/>
      <c r="AC839" s="26"/>
      <c r="AD839" s="26"/>
      <c r="AE839" s="26"/>
      <c r="AG839" s="187"/>
      <c r="AN839" s="26"/>
      <c r="AO839" s="26"/>
      <c r="AP839" s="26"/>
      <c r="AQ839" s="26"/>
      <c r="AR839" s="26"/>
      <c r="AS839" s="26"/>
      <c r="AT839" s="26"/>
      <c r="AU839" s="26"/>
    </row>
    <row r="840" spans="27:50">
      <c r="AA840" s="26"/>
      <c r="AB840" s="26"/>
      <c r="AC840" s="26"/>
      <c r="AD840" s="26"/>
      <c r="AE840" s="26"/>
      <c r="AG840" s="187"/>
      <c r="AN840" s="26"/>
      <c r="AO840" s="26"/>
      <c r="AP840" s="26"/>
      <c r="AQ840" s="26"/>
      <c r="AR840" s="26"/>
      <c r="AS840" s="26"/>
      <c r="AT840" s="26"/>
      <c r="AU840" s="26"/>
    </row>
    <row r="841" spans="27:50">
      <c r="AA841" s="26"/>
      <c r="AB841" s="26"/>
      <c r="AC841" s="26"/>
      <c r="AD841" s="26"/>
      <c r="AE841" s="26"/>
      <c r="AG841" s="187"/>
      <c r="AN841" s="26"/>
      <c r="AO841" s="26"/>
      <c r="AP841" s="26"/>
      <c r="AQ841" s="26"/>
      <c r="AR841" s="26"/>
      <c r="AS841" s="26"/>
      <c r="AT841" s="26"/>
      <c r="AU841" s="26"/>
    </row>
    <row r="842" spans="27:50">
      <c r="AA842" s="26"/>
      <c r="AB842" s="26"/>
      <c r="AC842" s="26"/>
      <c r="AD842" s="26"/>
      <c r="AE842" s="26"/>
      <c r="AG842" s="187"/>
      <c r="AN842" s="26"/>
      <c r="AO842" s="26"/>
      <c r="AP842" s="26"/>
      <c r="AQ842" s="26"/>
      <c r="AR842" s="26"/>
      <c r="AS842" s="26"/>
      <c r="AT842" s="26"/>
      <c r="AU842" s="26"/>
    </row>
    <row r="843" spans="27:50">
      <c r="AA843" s="26"/>
      <c r="AB843" s="26"/>
      <c r="AC843" s="26"/>
      <c r="AD843" s="26"/>
      <c r="AE843" s="26"/>
      <c r="AG843" s="187"/>
      <c r="AN843" s="26"/>
      <c r="AO843" s="26"/>
      <c r="AP843" s="26"/>
      <c r="AQ843" s="26"/>
      <c r="AR843" s="26"/>
      <c r="AS843" s="26"/>
      <c r="AT843" s="26"/>
      <c r="AU843" s="26"/>
    </row>
    <row r="844" spans="27:50">
      <c r="AA844" s="26"/>
      <c r="AB844" s="26"/>
      <c r="AC844" s="26"/>
      <c r="AD844" s="26"/>
      <c r="AE844" s="26"/>
      <c r="AG844" s="187"/>
      <c r="AN844" s="26"/>
      <c r="AO844" s="26"/>
      <c r="AP844" s="26"/>
      <c r="AQ844" s="26"/>
      <c r="AR844" s="26"/>
      <c r="AS844" s="26"/>
      <c r="AT844" s="26"/>
      <c r="AU844" s="26"/>
    </row>
    <row r="845" spans="27:50">
      <c r="AA845" s="26"/>
      <c r="AB845" s="26"/>
      <c r="AC845" s="26"/>
      <c r="AD845" s="26"/>
      <c r="AE845" s="26"/>
      <c r="AG845" s="187"/>
      <c r="AN845" s="26"/>
      <c r="AO845" s="26"/>
      <c r="AP845" s="26"/>
      <c r="AQ845" s="26"/>
      <c r="AR845" s="26"/>
      <c r="AS845" s="26"/>
      <c r="AT845" s="26"/>
      <c r="AU845" s="26"/>
    </row>
    <row r="846" spans="27:50">
      <c r="AA846" s="26"/>
      <c r="AB846" s="26"/>
      <c r="AC846" s="26"/>
      <c r="AD846" s="26"/>
      <c r="AE846" s="26"/>
      <c r="AG846" s="187"/>
      <c r="AN846" s="26"/>
      <c r="AO846" s="26"/>
      <c r="AP846" s="26"/>
      <c r="AQ846" s="26"/>
      <c r="AR846" s="26"/>
      <c r="AS846" s="26"/>
      <c r="AT846" s="26"/>
      <c r="AU846" s="26"/>
    </row>
    <row r="847" spans="27:50">
      <c r="AA847" s="26"/>
      <c r="AB847" s="26"/>
      <c r="AC847" s="26"/>
      <c r="AD847" s="26"/>
      <c r="AE847" s="26"/>
      <c r="AG847" s="187"/>
      <c r="AN847" s="26"/>
      <c r="AO847" s="26"/>
      <c r="AP847" s="26"/>
      <c r="AQ847" s="26"/>
      <c r="AR847" s="26"/>
      <c r="AS847" s="26"/>
      <c r="AT847" s="26"/>
      <c r="AU847" s="26"/>
    </row>
    <row r="848" spans="27:50">
      <c r="AA848" s="26"/>
      <c r="AB848" s="26"/>
      <c r="AC848" s="26"/>
      <c r="AD848" s="26"/>
      <c r="AE848" s="26"/>
      <c r="AG848" s="187"/>
      <c r="AN848" s="26"/>
      <c r="AO848" s="26"/>
      <c r="AP848" s="26"/>
      <c r="AQ848" s="26"/>
      <c r="AR848" s="26"/>
      <c r="AS848" s="26"/>
      <c r="AT848" s="26"/>
      <c r="AU848" s="26"/>
    </row>
    <row r="849" spans="27:47">
      <c r="AA849" s="26"/>
      <c r="AB849" s="26"/>
      <c r="AC849" s="26"/>
      <c r="AD849" s="26"/>
      <c r="AE849" s="26"/>
      <c r="AG849" s="187"/>
      <c r="AN849" s="26"/>
      <c r="AO849" s="26"/>
      <c r="AP849" s="26"/>
      <c r="AQ849" s="26"/>
      <c r="AR849" s="26"/>
      <c r="AS849" s="26"/>
      <c r="AT849" s="26"/>
      <c r="AU849" s="26"/>
    </row>
    <row r="850" spans="27:47">
      <c r="AA850" s="26"/>
      <c r="AB850" s="26"/>
      <c r="AC850" s="26"/>
      <c r="AD850" s="26"/>
      <c r="AE850" s="26"/>
      <c r="AG850" s="187"/>
      <c r="AN850" s="26"/>
      <c r="AO850" s="26"/>
      <c r="AP850" s="26"/>
      <c r="AQ850" s="26"/>
      <c r="AR850" s="26"/>
      <c r="AS850" s="26"/>
      <c r="AT850" s="26"/>
      <c r="AU850" s="26"/>
    </row>
    <row r="851" spans="27:47">
      <c r="AA851" s="26"/>
      <c r="AB851" s="26"/>
      <c r="AC851" s="26"/>
      <c r="AD851" s="26"/>
      <c r="AE851" s="26"/>
      <c r="AG851" s="187"/>
      <c r="AN851" s="26"/>
      <c r="AO851" s="26"/>
      <c r="AP851" s="26"/>
      <c r="AQ851" s="26"/>
      <c r="AR851" s="26"/>
      <c r="AS851" s="26"/>
      <c r="AT851" s="26"/>
      <c r="AU851" s="26"/>
    </row>
    <row r="852" spans="27:47">
      <c r="AA852" s="26"/>
      <c r="AB852" s="26"/>
      <c r="AC852" s="26"/>
      <c r="AD852" s="26"/>
      <c r="AE852" s="26"/>
      <c r="AG852" s="187"/>
      <c r="AN852" s="26"/>
      <c r="AO852" s="26"/>
      <c r="AP852" s="26"/>
      <c r="AQ852" s="26"/>
      <c r="AR852" s="26"/>
      <c r="AS852" s="26"/>
      <c r="AT852" s="26"/>
      <c r="AU852" s="26"/>
    </row>
    <row r="853" spans="27:47">
      <c r="AA853" s="26"/>
      <c r="AB853" s="26"/>
      <c r="AC853" s="26"/>
      <c r="AD853" s="26"/>
      <c r="AE853" s="26"/>
      <c r="AG853" s="187"/>
      <c r="AN853" s="26"/>
      <c r="AO853" s="26"/>
      <c r="AP853" s="26"/>
      <c r="AQ853" s="26"/>
      <c r="AR853" s="26"/>
      <c r="AS853" s="26"/>
      <c r="AT853" s="26"/>
      <c r="AU853" s="26"/>
    </row>
    <row r="854" spans="27:47">
      <c r="AA854" s="26"/>
      <c r="AB854" s="26"/>
      <c r="AC854" s="26"/>
      <c r="AD854" s="26"/>
      <c r="AE854" s="26"/>
      <c r="AG854" s="187"/>
      <c r="AN854" s="26"/>
      <c r="AO854" s="26"/>
      <c r="AP854" s="26"/>
      <c r="AQ854" s="26"/>
      <c r="AR854" s="26"/>
      <c r="AS854" s="26"/>
      <c r="AT854" s="26"/>
      <c r="AU854" s="26"/>
    </row>
    <row r="855" spans="27:47">
      <c r="AA855" s="26"/>
      <c r="AB855" s="26"/>
      <c r="AC855" s="26"/>
      <c r="AD855" s="26"/>
      <c r="AE855" s="26"/>
      <c r="AG855" s="187"/>
      <c r="AN855" s="26"/>
      <c r="AO855" s="26"/>
      <c r="AP855" s="26"/>
      <c r="AQ855" s="26"/>
      <c r="AR855" s="26"/>
      <c r="AS855" s="26"/>
      <c r="AT855" s="26"/>
      <c r="AU855" s="26"/>
    </row>
    <row r="856" spans="27:47">
      <c r="AA856" s="26"/>
      <c r="AB856" s="26"/>
      <c r="AC856" s="26"/>
      <c r="AD856" s="26"/>
      <c r="AE856" s="26"/>
      <c r="AG856" s="187"/>
      <c r="AN856" s="26"/>
      <c r="AO856" s="26"/>
      <c r="AP856" s="26"/>
      <c r="AQ856" s="26"/>
      <c r="AR856" s="26"/>
      <c r="AS856" s="26"/>
      <c r="AT856" s="26"/>
      <c r="AU856" s="26"/>
    </row>
    <row r="857" spans="27:47">
      <c r="AA857" s="26"/>
      <c r="AB857" s="26"/>
      <c r="AC857" s="26"/>
      <c r="AD857" s="26"/>
      <c r="AE857" s="26"/>
      <c r="AG857" s="187"/>
      <c r="AN857" s="26"/>
      <c r="AO857" s="26"/>
      <c r="AP857" s="26"/>
      <c r="AQ857" s="26"/>
      <c r="AR857" s="26"/>
      <c r="AS857" s="26"/>
      <c r="AT857" s="26"/>
      <c r="AU857" s="26"/>
    </row>
    <row r="858" spans="27:47">
      <c r="AA858" s="26"/>
      <c r="AB858" s="26"/>
      <c r="AC858" s="26"/>
      <c r="AD858" s="26"/>
      <c r="AE858" s="26"/>
      <c r="AG858" s="187"/>
      <c r="AN858" s="26"/>
      <c r="AO858" s="26"/>
      <c r="AP858" s="26"/>
      <c r="AQ858" s="26"/>
      <c r="AR858" s="26"/>
      <c r="AS858" s="26"/>
      <c r="AT858" s="26"/>
      <c r="AU858" s="26"/>
    </row>
    <row r="859" spans="27:47">
      <c r="AA859" s="26"/>
      <c r="AB859" s="26"/>
      <c r="AC859" s="26"/>
      <c r="AD859" s="26"/>
      <c r="AE859" s="26"/>
      <c r="AG859" s="187"/>
      <c r="AN859" s="26"/>
      <c r="AO859" s="26"/>
      <c r="AP859" s="26"/>
      <c r="AQ859" s="26"/>
      <c r="AR859" s="26"/>
      <c r="AS859" s="26"/>
      <c r="AT859" s="26"/>
      <c r="AU859" s="26"/>
    </row>
    <row r="860" spans="27:47">
      <c r="AA860" s="26"/>
      <c r="AB860" s="26"/>
      <c r="AC860" s="26"/>
      <c r="AD860" s="26"/>
      <c r="AE860" s="26"/>
      <c r="AG860" s="187"/>
      <c r="AN860" s="26"/>
      <c r="AO860" s="26"/>
      <c r="AP860" s="26"/>
      <c r="AQ860" s="26"/>
      <c r="AR860" s="26"/>
      <c r="AS860" s="26"/>
      <c r="AT860" s="26"/>
      <c r="AU860" s="26"/>
    </row>
    <row r="861" spans="27:47">
      <c r="AA861" s="26"/>
      <c r="AB861" s="26"/>
      <c r="AC861" s="26"/>
      <c r="AD861" s="26"/>
      <c r="AE861" s="26"/>
      <c r="AG861" s="187"/>
      <c r="AN861" s="26"/>
      <c r="AO861" s="26"/>
      <c r="AP861" s="26"/>
      <c r="AQ861" s="26"/>
      <c r="AR861" s="26"/>
      <c r="AS861" s="26"/>
      <c r="AT861" s="26"/>
      <c r="AU861" s="26"/>
    </row>
    <row r="862" spans="27:47">
      <c r="AA862" s="26"/>
      <c r="AB862" s="26"/>
      <c r="AC862" s="26"/>
      <c r="AD862" s="26"/>
      <c r="AE862" s="26"/>
      <c r="AG862" s="187"/>
      <c r="AN862" s="26"/>
      <c r="AO862" s="26"/>
      <c r="AP862" s="26"/>
      <c r="AQ862" s="26"/>
      <c r="AR862" s="26"/>
      <c r="AS862" s="26"/>
      <c r="AT862" s="26"/>
      <c r="AU862" s="26"/>
    </row>
    <row r="863" spans="27:47">
      <c r="AA863" s="26"/>
      <c r="AB863" s="26"/>
      <c r="AC863" s="26"/>
      <c r="AD863" s="26"/>
      <c r="AE863" s="26"/>
      <c r="AG863" s="187"/>
      <c r="AN863" s="26"/>
      <c r="AO863" s="26"/>
      <c r="AP863" s="26"/>
      <c r="AQ863" s="26"/>
      <c r="AR863" s="26"/>
      <c r="AS863" s="26"/>
      <c r="AT863" s="26"/>
      <c r="AU863" s="26"/>
    </row>
    <row r="864" spans="27:47">
      <c r="AA864" s="26"/>
      <c r="AB864" s="26"/>
      <c r="AC864" s="26"/>
      <c r="AD864" s="26"/>
      <c r="AE864" s="26"/>
      <c r="AG864" s="187"/>
      <c r="AN864" s="26"/>
      <c r="AO864" s="26"/>
      <c r="AP864" s="26"/>
      <c r="AQ864" s="26"/>
      <c r="AR864" s="26"/>
      <c r="AS864" s="26"/>
      <c r="AT864" s="26"/>
      <c r="AU864" s="26"/>
    </row>
    <row r="865" spans="27:47">
      <c r="AA865" s="26"/>
      <c r="AB865" s="26"/>
      <c r="AC865" s="26"/>
      <c r="AD865" s="26"/>
      <c r="AE865" s="26"/>
      <c r="AG865" s="187"/>
      <c r="AN865" s="26"/>
      <c r="AO865" s="26"/>
      <c r="AP865" s="26"/>
      <c r="AQ865" s="26"/>
      <c r="AR865" s="26"/>
      <c r="AS865" s="26"/>
      <c r="AT865" s="26"/>
      <c r="AU865" s="26"/>
    </row>
    <row r="866" spans="27:47">
      <c r="AA866" s="26"/>
      <c r="AB866" s="26"/>
      <c r="AC866" s="26"/>
      <c r="AD866" s="26"/>
      <c r="AE866" s="26"/>
      <c r="AG866" s="187"/>
      <c r="AN866" s="26"/>
      <c r="AO866" s="26"/>
      <c r="AP866" s="26"/>
      <c r="AQ866" s="26"/>
      <c r="AR866" s="26"/>
      <c r="AS866" s="26"/>
      <c r="AT866" s="26"/>
      <c r="AU866" s="26"/>
    </row>
    <row r="867" spans="27:47">
      <c r="AA867" s="26"/>
      <c r="AB867" s="26"/>
      <c r="AC867" s="26"/>
      <c r="AD867" s="26"/>
      <c r="AE867" s="26"/>
      <c r="AG867" s="187"/>
      <c r="AN867" s="26"/>
      <c r="AO867" s="26"/>
      <c r="AP867" s="26"/>
      <c r="AQ867" s="26"/>
      <c r="AR867" s="26"/>
      <c r="AS867" s="26"/>
      <c r="AT867" s="26"/>
      <c r="AU867" s="26"/>
    </row>
    <row r="868" spans="27:47">
      <c r="AA868" s="26"/>
      <c r="AB868" s="26"/>
      <c r="AC868" s="26"/>
      <c r="AD868" s="26"/>
      <c r="AE868" s="26"/>
      <c r="AG868" s="187"/>
      <c r="AN868" s="26"/>
      <c r="AO868" s="26"/>
      <c r="AP868" s="26"/>
      <c r="AQ868" s="26"/>
      <c r="AR868" s="26"/>
      <c r="AS868" s="26"/>
      <c r="AT868" s="26"/>
      <c r="AU868" s="26"/>
    </row>
    <row r="869" spans="27:47">
      <c r="AA869" s="26"/>
      <c r="AB869" s="26"/>
      <c r="AC869" s="26"/>
      <c r="AD869" s="26"/>
      <c r="AE869" s="26"/>
      <c r="AG869" s="187"/>
      <c r="AN869" s="26"/>
      <c r="AO869" s="26"/>
      <c r="AP869" s="26"/>
      <c r="AQ869" s="26"/>
      <c r="AR869" s="26"/>
      <c r="AS869" s="26"/>
      <c r="AT869" s="26"/>
      <c r="AU869" s="26"/>
    </row>
    <row r="870" spans="27:47">
      <c r="AA870" s="26"/>
      <c r="AB870" s="26"/>
      <c r="AC870" s="26"/>
      <c r="AD870" s="26"/>
      <c r="AE870" s="26"/>
      <c r="AG870" s="187"/>
      <c r="AN870" s="26"/>
      <c r="AO870" s="26"/>
      <c r="AP870" s="26"/>
      <c r="AQ870" s="26"/>
      <c r="AR870" s="26"/>
      <c r="AS870" s="26"/>
      <c r="AT870" s="26"/>
      <c r="AU870" s="26"/>
    </row>
    <row r="871" spans="27:47">
      <c r="AA871" s="26"/>
      <c r="AB871" s="26"/>
      <c r="AC871" s="26"/>
      <c r="AD871" s="26"/>
      <c r="AE871" s="26"/>
      <c r="AG871" s="187"/>
      <c r="AN871" s="26"/>
      <c r="AO871" s="26"/>
      <c r="AP871" s="26"/>
      <c r="AQ871" s="26"/>
      <c r="AR871" s="26"/>
      <c r="AS871" s="26"/>
      <c r="AT871" s="26"/>
      <c r="AU871" s="26"/>
    </row>
    <row r="872" spans="27:47">
      <c r="AA872" s="26"/>
      <c r="AB872" s="26"/>
      <c r="AC872" s="26"/>
      <c r="AD872" s="26"/>
      <c r="AE872" s="26"/>
      <c r="AG872" s="187"/>
      <c r="AN872" s="26"/>
      <c r="AO872" s="26"/>
      <c r="AP872" s="26"/>
      <c r="AQ872" s="26"/>
      <c r="AR872" s="26"/>
      <c r="AS872" s="26"/>
      <c r="AT872" s="26"/>
      <c r="AU872" s="26"/>
    </row>
    <row r="873" spans="27:47">
      <c r="AA873" s="26"/>
      <c r="AB873" s="26"/>
      <c r="AC873" s="26"/>
      <c r="AD873" s="26"/>
      <c r="AE873" s="26"/>
      <c r="AG873" s="187"/>
      <c r="AN873" s="26"/>
      <c r="AO873" s="26"/>
      <c r="AP873" s="26"/>
      <c r="AQ873" s="26"/>
      <c r="AR873" s="26"/>
      <c r="AS873" s="26"/>
      <c r="AT873" s="26"/>
      <c r="AU873" s="26"/>
    </row>
    <row r="874" spans="27:47">
      <c r="AA874" s="26"/>
      <c r="AB874" s="26"/>
      <c r="AC874" s="26"/>
      <c r="AD874" s="26"/>
      <c r="AE874" s="26"/>
      <c r="AG874" s="187"/>
      <c r="AN874" s="26"/>
      <c r="AO874" s="26"/>
      <c r="AP874" s="26"/>
      <c r="AQ874" s="26"/>
      <c r="AR874" s="26"/>
      <c r="AS874" s="26"/>
      <c r="AT874" s="26"/>
      <c r="AU874" s="26"/>
    </row>
    <row r="875" spans="27:47">
      <c r="AA875" s="26"/>
      <c r="AB875" s="26"/>
      <c r="AC875" s="26"/>
      <c r="AD875" s="26"/>
      <c r="AE875" s="26"/>
      <c r="AG875" s="187"/>
      <c r="AN875" s="26"/>
      <c r="AO875" s="26"/>
      <c r="AP875" s="26"/>
      <c r="AQ875" s="26"/>
      <c r="AR875" s="26"/>
      <c r="AS875" s="26"/>
      <c r="AT875" s="26"/>
      <c r="AU875" s="26"/>
    </row>
    <row r="876" spans="27:47">
      <c r="AA876" s="26"/>
      <c r="AB876" s="26"/>
      <c r="AC876" s="26"/>
      <c r="AD876" s="26"/>
      <c r="AE876" s="26"/>
      <c r="AG876" s="187"/>
      <c r="AN876" s="26"/>
      <c r="AO876" s="26"/>
      <c r="AP876" s="26"/>
      <c r="AQ876" s="26"/>
      <c r="AR876" s="26"/>
      <c r="AS876" s="26"/>
      <c r="AT876" s="26"/>
      <c r="AU876" s="26"/>
    </row>
    <row r="877" spans="27:47">
      <c r="AA877" s="26"/>
      <c r="AB877" s="26"/>
      <c r="AC877" s="26"/>
      <c r="AD877" s="26"/>
      <c r="AE877" s="26"/>
      <c r="AG877" s="187"/>
      <c r="AN877" s="26"/>
      <c r="AO877" s="26"/>
      <c r="AP877" s="26"/>
      <c r="AQ877" s="26"/>
      <c r="AR877" s="26"/>
      <c r="AS877" s="26"/>
      <c r="AT877" s="26"/>
      <c r="AU877" s="26"/>
    </row>
    <row r="878" spans="27:47">
      <c r="AA878" s="26"/>
      <c r="AB878" s="26"/>
      <c r="AC878" s="26"/>
      <c r="AD878" s="26"/>
      <c r="AE878" s="26"/>
      <c r="AG878" s="187"/>
      <c r="AN878" s="26"/>
      <c r="AO878" s="26"/>
      <c r="AP878" s="26"/>
      <c r="AQ878" s="26"/>
      <c r="AR878" s="26"/>
      <c r="AS878" s="26"/>
      <c r="AT878" s="26"/>
      <c r="AU878" s="26"/>
    </row>
    <row r="879" spans="27:47">
      <c r="AA879" s="26"/>
      <c r="AB879" s="26"/>
      <c r="AC879" s="26"/>
      <c r="AD879" s="26"/>
      <c r="AE879" s="26"/>
      <c r="AG879" s="187"/>
      <c r="AN879" s="26"/>
      <c r="AO879" s="26"/>
      <c r="AP879" s="26"/>
      <c r="AQ879" s="26"/>
      <c r="AR879" s="26"/>
      <c r="AS879" s="26"/>
      <c r="AT879" s="26"/>
      <c r="AU879" s="26"/>
    </row>
    <row r="880" spans="27:47">
      <c r="AA880" s="26"/>
      <c r="AB880" s="26"/>
      <c r="AC880" s="26"/>
      <c r="AD880" s="26"/>
      <c r="AE880" s="26"/>
      <c r="AG880" s="187"/>
      <c r="AN880" s="26"/>
      <c r="AO880" s="26"/>
      <c r="AP880" s="26"/>
      <c r="AQ880" s="26"/>
      <c r="AR880" s="26"/>
      <c r="AS880" s="26"/>
      <c r="AT880" s="26"/>
      <c r="AU880" s="26"/>
    </row>
    <row r="881" spans="27:48">
      <c r="AA881" s="26"/>
      <c r="AB881" s="26"/>
      <c r="AC881" s="26"/>
      <c r="AD881" s="26"/>
      <c r="AE881" s="26"/>
      <c r="AG881" s="187"/>
      <c r="AN881" s="26"/>
      <c r="AO881" s="26"/>
      <c r="AP881" s="26"/>
      <c r="AQ881" s="26"/>
      <c r="AR881" s="26"/>
      <c r="AS881" s="26"/>
      <c r="AT881" s="26"/>
      <c r="AU881" s="26"/>
    </row>
    <row r="882" spans="27:48">
      <c r="AA882" s="26"/>
      <c r="AB882" s="26"/>
      <c r="AC882" s="26"/>
      <c r="AD882" s="26"/>
      <c r="AE882" s="26"/>
      <c r="AG882" s="187"/>
      <c r="AN882" s="26"/>
      <c r="AO882" s="26"/>
      <c r="AP882" s="26"/>
      <c r="AQ882" s="26"/>
      <c r="AR882" s="26"/>
      <c r="AS882" s="26"/>
      <c r="AT882" s="26"/>
      <c r="AU882" s="26"/>
    </row>
    <row r="883" spans="27:48">
      <c r="AA883" s="26"/>
      <c r="AB883" s="26"/>
      <c r="AC883" s="26"/>
      <c r="AD883" s="26"/>
      <c r="AE883" s="26"/>
      <c r="AG883" s="187"/>
      <c r="AN883" s="26"/>
      <c r="AO883" s="26"/>
      <c r="AP883" s="26"/>
      <c r="AQ883" s="26"/>
      <c r="AR883" s="26"/>
      <c r="AS883" s="26"/>
      <c r="AT883" s="26"/>
      <c r="AU883" s="26"/>
    </row>
    <row r="884" spans="27:48">
      <c r="AA884" s="26"/>
      <c r="AB884" s="26"/>
      <c r="AC884" s="26"/>
      <c r="AD884" s="26"/>
      <c r="AE884" s="26"/>
      <c r="AG884" s="187"/>
      <c r="AN884" s="26"/>
      <c r="AO884" s="26"/>
      <c r="AP884" s="26"/>
      <c r="AQ884" s="26"/>
      <c r="AR884" s="26"/>
      <c r="AS884" s="26"/>
      <c r="AT884" s="26"/>
      <c r="AU884" s="26"/>
    </row>
    <row r="885" spans="27:48">
      <c r="AA885" s="26"/>
      <c r="AB885" s="26"/>
      <c r="AC885" s="26"/>
      <c r="AD885" s="26"/>
      <c r="AE885" s="26"/>
      <c r="AG885" s="187"/>
      <c r="AN885" s="26"/>
      <c r="AO885" s="26"/>
      <c r="AP885" s="26"/>
      <c r="AQ885" s="26"/>
      <c r="AR885" s="26"/>
      <c r="AS885" s="26"/>
      <c r="AT885" s="26"/>
      <c r="AU885" s="26"/>
    </row>
    <row r="886" spans="27:48">
      <c r="AA886" s="26"/>
      <c r="AB886" s="26"/>
      <c r="AC886" s="26"/>
      <c r="AD886" s="26"/>
      <c r="AE886" s="26"/>
      <c r="AG886" s="187"/>
      <c r="AN886" s="26"/>
      <c r="AO886" s="26"/>
      <c r="AP886" s="26"/>
      <c r="AQ886" s="26"/>
      <c r="AR886" s="26"/>
      <c r="AS886" s="26"/>
      <c r="AT886" s="26"/>
      <c r="AU886" s="26"/>
    </row>
    <row r="887" spans="27:48">
      <c r="AA887" s="26"/>
      <c r="AB887" s="26"/>
      <c r="AC887" s="26"/>
      <c r="AD887" s="26"/>
      <c r="AE887" s="26"/>
      <c r="AG887" s="187"/>
      <c r="AN887" s="26"/>
      <c r="AO887" s="26"/>
      <c r="AP887" s="26"/>
      <c r="AQ887" s="26"/>
      <c r="AR887" s="26"/>
      <c r="AS887" s="26"/>
      <c r="AT887" s="26"/>
      <c r="AU887" s="26"/>
    </row>
    <row r="888" spans="27:48">
      <c r="AA888" s="26"/>
      <c r="AB888" s="26"/>
      <c r="AC888" s="26"/>
      <c r="AD888" s="26"/>
      <c r="AE888" s="26"/>
      <c r="AG888" s="187"/>
      <c r="AN888" s="26"/>
      <c r="AO888" s="26"/>
      <c r="AP888" s="26"/>
      <c r="AQ888" s="26"/>
      <c r="AR888" s="26"/>
      <c r="AS888" s="26"/>
      <c r="AT888" s="26"/>
      <c r="AU888" s="26"/>
      <c r="AV888" s="26"/>
    </row>
    <row r="889" spans="27:48">
      <c r="AA889" s="26"/>
      <c r="AB889" s="26"/>
      <c r="AC889" s="26"/>
      <c r="AD889" s="26"/>
      <c r="AE889" s="26"/>
      <c r="AG889" s="187"/>
      <c r="AN889" s="26"/>
      <c r="AO889" s="26"/>
      <c r="AP889" s="26"/>
      <c r="AQ889" s="26"/>
      <c r="AR889" s="26"/>
      <c r="AS889" s="26"/>
      <c r="AT889" s="26"/>
      <c r="AU889" s="26"/>
    </row>
    <row r="890" spans="27:48">
      <c r="AA890" s="26"/>
      <c r="AB890" s="26"/>
      <c r="AC890" s="26"/>
      <c r="AD890" s="26"/>
      <c r="AE890" s="26"/>
      <c r="AG890" s="187"/>
      <c r="AN890" s="26"/>
      <c r="AO890" s="26"/>
      <c r="AP890" s="26"/>
      <c r="AQ890" s="26"/>
      <c r="AR890" s="26"/>
      <c r="AS890" s="26"/>
      <c r="AT890" s="26"/>
      <c r="AU890" s="26"/>
    </row>
    <row r="891" spans="27:48">
      <c r="AA891" s="26"/>
      <c r="AB891" s="26"/>
      <c r="AC891" s="26"/>
      <c r="AD891" s="26"/>
      <c r="AE891" s="26"/>
      <c r="AG891" s="187"/>
      <c r="AN891" s="26"/>
      <c r="AO891" s="26"/>
      <c r="AP891" s="26"/>
      <c r="AQ891" s="26"/>
      <c r="AR891" s="26"/>
      <c r="AS891" s="26"/>
      <c r="AT891" s="26"/>
      <c r="AU891" s="26"/>
    </row>
    <row r="892" spans="27:48">
      <c r="AA892" s="26"/>
      <c r="AB892" s="26"/>
      <c r="AC892" s="26"/>
      <c r="AD892" s="26"/>
      <c r="AE892" s="26"/>
      <c r="AG892" s="187"/>
      <c r="AN892" s="26"/>
      <c r="AO892" s="26"/>
      <c r="AP892" s="26"/>
      <c r="AQ892" s="26"/>
      <c r="AR892" s="26"/>
      <c r="AS892" s="26"/>
      <c r="AT892" s="26"/>
      <c r="AU892" s="26"/>
    </row>
    <row r="893" spans="27:48">
      <c r="AA893" s="26"/>
      <c r="AB893" s="26"/>
      <c r="AC893" s="26"/>
      <c r="AD893" s="26"/>
      <c r="AE893" s="26"/>
      <c r="AG893" s="187"/>
      <c r="AN893" s="26"/>
      <c r="AO893" s="26"/>
      <c r="AP893" s="26"/>
      <c r="AQ893" s="26"/>
      <c r="AR893" s="26"/>
      <c r="AS893" s="26"/>
      <c r="AT893" s="26"/>
      <c r="AU893" s="26"/>
    </row>
    <row r="894" spans="27:48">
      <c r="AA894" s="26"/>
      <c r="AB894" s="26"/>
      <c r="AC894" s="26"/>
      <c r="AD894" s="26"/>
      <c r="AE894" s="26"/>
      <c r="AG894" s="187"/>
      <c r="AN894" s="26"/>
      <c r="AO894" s="26"/>
      <c r="AP894" s="26"/>
      <c r="AQ894" s="26"/>
      <c r="AR894" s="26"/>
      <c r="AS894" s="26"/>
      <c r="AT894" s="26"/>
      <c r="AU894" s="26"/>
    </row>
    <row r="895" spans="27:48">
      <c r="AA895" s="26"/>
      <c r="AB895" s="26"/>
      <c r="AC895" s="26"/>
      <c r="AD895" s="26"/>
      <c r="AE895" s="26"/>
      <c r="AG895" s="187"/>
      <c r="AN895" s="26"/>
      <c r="AO895" s="26"/>
      <c r="AP895" s="26"/>
      <c r="AQ895" s="26"/>
      <c r="AR895" s="26"/>
      <c r="AS895" s="26"/>
      <c r="AT895" s="26"/>
      <c r="AU895" s="26"/>
    </row>
    <row r="896" spans="27:48">
      <c r="AA896" s="26"/>
      <c r="AB896" s="26"/>
      <c r="AC896" s="26"/>
      <c r="AD896" s="26"/>
      <c r="AE896" s="26"/>
      <c r="AG896" s="187"/>
      <c r="AN896" s="26"/>
      <c r="AO896" s="26"/>
      <c r="AP896" s="26"/>
      <c r="AQ896" s="26"/>
      <c r="AR896" s="26"/>
      <c r="AS896" s="26"/>
      <c r="AT896" s="26"/>
      <c r="AU896" s="26"/>
    </row>
    <row r="897" spans="26:64">
      <c r="AA897" s="26"/>
      <c r="AB897" s="26"/>
      <c r="AC897" s="26"/>
      <c r="AD897" s="26"/>
      <c r="AE897" s="26"/>
      <c r="AG897" s="187"/>
      <c r="AN897" s="26"/>
      <c r="AO897" s="26"/>
      <c r="AP897" s="26"/>
      <c r="AQ897" s="26"/>
      <c r="AR897" s="26"/>
      <c r="AS897" s="26"/>
      <c r="AT897" s="26"/>
      <c r="AU897" s="26"/>
    </row>
    <row r="898" spans="26:64">
      <c r="AA898" s="26"/>
      <c r="AB898" s="26"/>
      <c r="AC898" s="26"/>
      <c r="AD898" s="26"/>
      <c r="AE898" s="26"/>
      <c r="AG898" s="187"/>
      <c r="AN898" s="26"/>
      <c r="AO898" s="26"/>
      <c r="AP898" s="26"/>
      <c r="AQ898" s="26"/>
      <c r="AR898" s="26"/>
      <c r="AS898" s="26"/>
      <c r="AT898" s="26"/>
      <c r="AU898" s="26"/>
    </row>
    <row r="899" spans="26:64">
      <c r="AA899" s="26"/>
      <c r="AB899" s="26"/>
      <c r="AC899" s="26"/>
      <c r="AD899" s="26"/>
      <c r="AE899" s="26"/>
      <c r="AG899" s="187"/>
      <c r="AN899" s="26"/>
      <c r="AO899" s="26"/>
      <c r="AP899" s="26"/>
      <c r="AQ899" s="26"/>
      <c r="AR899" s="26"/>
      <c r="AS899" s="26"/>
      <c r="AT899" s="26"/>
      <c r="AU899" s="26"/>
    </row>
    <row r="900" spans="26:64">
      <c r="AA900" s="26"/>
      <c r="AB900" s="26"/>
      <c r="AC900" s="26"/>
      <c r="AD900" s="26"/>
      <c r="AE900" s="26"/>
      <c r="AG900" s="187"/>
      <c r="AN900" s="26"/>
      <c r="AO900" s="26"/>
      <c r="AP900" s="26"/>
      <c r="AQ900" s="26"/>
      <c r="AR900" s="26"/>
      <c r="AS900" s="26"/>
      <c r="AT900" s="26"/>
      <c r="AU900" s="26"/>
    </row>
    <row r="901" spans="26:64">
      <c r="AA901" s="26"/>
      <c r="AB901" s="26"/>
      <c r="AC901" s="26"/>
      <c r="AD901" s="26"/>
      <c r="AE901" s="26"/>
      <c r="AG901" s="187"/>
      <c r="AN901" s="26"/>
      <c r="AO901" s="26"/>
      <c r="AP901" s="26"/>
      <c r="AQ901" s="26"/>
      <c r="AR901" s="26"/>
      <c r="AS901" s="26"/>
      <c r="AT901" s="26"/>
      <c r="AU901" s="26"/>
    </row>
    <row r="902" spans="26:64">
      <c r="AA902" s="26"/>
      <c r="AB902" s="26"/>
      <c r="AC902" s="26"/>
      <c r="AD902" s="26"/>
      <c r="AE902" s="26"/>
      <c r="AG902" s="187"/>
      <c r="AN902" s="26"/>
      <c r="AO902" s="26"/>
      <c r="AP902" s="26"/>
      <c r="AQ902" s="26"/>
      <c r="AR902" s="26"/>
      <c r="AS902" s="26"/>
      <c r="AT902" s="26"/>
      <c r="AU902" s="26"/>
    </row>
    <row r="903" spans="26:64">
      <c r="AA903" s="26"/>
      <c r="AB903" s="26"/>
      <c r="AC903" s="26"/>
      <c r="AD903" s="26"/>
      <c r="AE903" s="26"/>
      <c r="AG903" s="187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</row>
    <row r="904" spans="26:64">
      <c r="AA904" s="26"/>
      <c r="AB904" s="26"/>
      <c r="AC904" s="26"/>
      <c r="AD904" s="26"/>
      <c r="AE904" s="26"/>
      <c r="AG904" s="187"/>
      <c r="AN904" s="26"/>
      <c r="AO904" s="26"/>
      <c r="AP904" s="26"/>
      <c r="AQ904" s="26"/>
      <c r="AR904" s="26"/>
      <c r="AS904" s="26"/>
      <c r="AT904" s="26"/>
      <c r="AU904" s="26"/>
    </row>
    <row r="905" spans="26:64">
      <c r="AA905" s="26"/>
      <c r="AB905" s="26"/>
      <c r="AC905" s="26"/>
      <c r="AD905" s="26"/>
      <c r="AE905" s="26"/>
      <c r="AG905" s="187"/>
      <c r="AN905" s="26"/>
      <c r="AO905" s="26"/>
      <c r="AP905" s="26"/>
      <c r="AQ905" s="26"/>
      <c r="AR905" s="26"/>
      <c r="AS905" s="26"/>
      <c r="AT905" s="26"/>
      <c r="AU905" s="26"/>
    </row>
    <row r="906" spans="26:64">
      <c r="Z906">
        <f t="shared" ref="Z906:Z916" si="177">F906</f>
        <v>0</v>
      </c>
      <c r="AA906" s="26">
        <f t="shared" ref="AA906:AA916" si="178">AB$3+AB$4*Z906+AB$5*Z906^2+AH906</f>
        <v>2.1380834729415148E-3</v>
      </c>
      <c r="AB906" s="26">
        <f t="shared" ref="AB906:AB934" si="179">IF(S906&lt;&gt;0,G906-AH906, -9999)</f>
        <v>-9999</v>
      </c>
      <c r="AC906" s="26">
        <f t="shared" ref="AC906:AC934" si="180">+G906-P906</f>
        <v>0</v>
      </c>
      <c r="AD906" s="26">
        <f t="shared" ref="AD906:AD917" si="181">IF(S906&lt;&gt;0,G906-AA906, -9999)</f>
        <v>-9999</v>
      </c>
      <c r="AE906" s="26">
        <f t="shared" ref="AE906:AE934" si="182">+(G906-AA906)^2*S906</f>
        <v>0</v>
      </c>
      <c r="AF906">
        <f t="shared" ref="AF906:AF917" si="183">IF(S906&lt;&gt;0,G906-P906, -9999)</f>
        <v>-9999</v>
      </c>
      <c r="AG906" s="187"/>
      <c r="AH906">
        <f t="shared" ref="AH906:AH916" si="184">$AB$6*($AB$11/AI906*AJ906+$AB$12)</f>
        <v>-5.681451267488898E-5</v>
      </c>
      <c r="AI906">
        <f t="shared" ref="AI906:AI916" si="185">1+$AB$7*COS(AL906)</f>
        <v>0.56469609540875809</v>
      </c>
      <c r="AJ906">
        <f t="shared" ref="AJ906:AJ916" si="186">SIN(AL906+RADIANS($AB$9))</f>
        <v>-0.2668107123773617</v>
      </c>
      <c r="AK906">
        <f t="shared" ref="AK906:AK916" si="187">$AB$7*SIN(AL906)</f>
        <v>0.23931967809316171</v>
      </c>
      <c r="AL906">
        <f t="shared" ref="AL906:AL916" si="188">2*ATAN(AM906)</f>
        <v>2.6389213677283485</v>
      </c>
      <c r="AM906">
        <f t="shared" ref="AM906:AM916" si="189">SQRT((1+$AB$7)/(1-$AB$7))*TAN(AN906/2)</f>
        <v>3.8946097777401278</v>
      </c>
      <c r="AN906" s="26">
        <f t="shared" ref="AN906:AT916" si="190">$AU906+$AB$7*SIN(AO906)</f>
        <v>-3.975315110866434</v>
      </c>
      <c r="AO906" s="26">
        <f t="shared" si="190"/>
        <v>-3.9758619978093366</v>
      </c>
      <c r="AP906" s="26">
        <f t="shared" si="190"/>
        <v>-3.9742245114637487</v>
      </c>
      <c r="AQ906" s="26">
        <f t="shared" si="190"/>
        <v>-3.9791363303934308</v>
      </c>
      <c r="AR906" s="26">
        <f t="shared" si="190"/>
        <v>-3.9644813675395318</v>
      </c>
      <c r="AS906" s="26">
        <f t="shared" si="190"/>
        <v>-4.0089388978364173</v>
      </c>
      <c r="AT906" s="26">
        <f t="shared" si="190"/>
        <v>-3.8800105844175317</v>
      </c>
      <c r="AU906" s="26">
        <f t="shared" ref="AU906:AU916" si="191">RADIANS($AB$9)+$AB$18*(F906-AB$15)</f>
        <v>-4.3433125627175393</v>
      </c>
    </row>
    <row r="907" spans="26:64">
      <c r="Z907">
        <f t="shared" si="177"/>
        <v>0</v>
      </c>
      <c r="AA907" s="26">
        <f t="shared" si="178"/>
        <v>2.1380834729415148E-3</v>
      </c>
      <c r="AB907" s="26">
        <f t="shared" si="179"/>
        <v>-9999</v>
      </c>
      <c r="AC907" s="26">
        <f t="shared" si="180"/>
        <v>0</v>
      </c>
      <c r="AD907" s="26">
        <f t="shared" si="181"/>
        <v>-9999</v>
      </c>
      <c r="AE907" s="26">
        <f t="shared" si="182"/>
        <v>0</v>
      </c>
      <c r="AF907">
        <f t="shared" si="183"/>
        <v>-9999</v>
      </c>
      <c r="AG907" s="187"/>
      <c r="AH907">
        <f t="shared" si="184"/>
        <v>-5.681451267488898E-5</v>
      </c>
      <c r="AI907">
        <f t="shared" si="185"/>
        <v>0.56469609540875809</v>
      </c>
      <c r="AJ907">
        <f t="shared" si="186"/>
        <v>-0.2668107123773617</v>
      </c>
      <c r="AK907">
        <f t="shared" si="187"/>
        <v>0.23931967809316171</v>
      </c>
      <c r="AL907">
        <f t="shared" si="188"/>
        <v>2.6389213677283485</v>
      </c>
      <c r="AM907">
        <f t="shared" si="189"/>
        <v>3.8946097777401278</v>
      </c>
      <c r="AN907" s="26">
        <f t="shared" si="190"/>
        <v>-3.975315110866434</v>
      </c>
      <c r="AO907" s="26">
        <f t="shared" si="190"/>
        <v>-3.9758619978093366</v>
      </c>
      <c r="AP907" s="26">
        <f t="shared" si="190"/>
        <v>-3.9742245114637487</v>
      </c>
      <c r="AQ907" s="26">
        <f t="shared" si="190"/>
        <v>-3.9791363303934308</v>
      </c>
      <c r="AR907" s="26">
        <f t="shared" si="190"/>
        <v>-3.9644813675395318</v>
      </c>
      <c r="AS907" s="26">
        <f t="shared" si="190"/>
        <v>-4.0089388978364173</v>
      </c>
      <c r="AT907" s="26">
        <f t="shared" si="190"/>
        <v>-3.8800105844175317</v>
      </c>
      <c r="AU907" s="26">
        <f t="shared" si="191"/>
        <v>-4.3433125627175393</v>
      </c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</row>
    <row r="908" spans="26:64">
      <c r="Z908">
        <f t="shared" si="177"/>
        <v>0</v>
      </c>
      <c r="AA908" s="26">
        <f t="shared" si="178"/>
        <v>2.1380834729415148E-3</v>
      </c>
      <c r="AB908" s="26">
        <f t="shared" si="179"/>
        <v>-9999</v>
      </c>
      <c r="AC908" s="26">
        <f t="shared" si="180"/>
        <v>0</v>
      </c>
      <c r="AD908" s="26">
        <f t="shared" si="181"/>
        <v>-9999</v>
      </c>
      <c r="AE908" s="26">
        <f t="shared" si="182"/>
        <v>0</v>
      </c>
      <c r="AF908">
        <f t="shared" si="183"/>
        <v>-9999</v>
      </c>
      <c r="AG908" s="187"/>
      <c r="AH908">
        <f t="shared" si="184"/>
        <v>-5.681451267488898E-5</v>
      </c>
      <c r="AI908">
        <f t="shared" si="185"/>
        <v>0.56469609540875809</v>
      </c>
      <c r="AJ908">
        <f t="shared" si="186"/>
        <v>-0.2668107123773617</v>
      </c>
      <c r="AK908">
        <f t="shared" si="187"/>
        <v>0.23931967809316171</v>
      </c>
      <c r="AL908">
        <f t="shared" si="188"/>
        <v>2.6389213677283485</v>
      </c>
      <c r="AM908">
        <f t="shared" si="189"/>
        <v>3.8946097777401278</v>
      </c>
      <c r="AN908" s="26">
        <f t="shared" si="190"/>
        <v>-3.975315110866434</v>
      </c>
      <c r="AO908" s="26">
        <f t="shared" si="190"/>
        <v>-3.9758619978093366</v>
      </c>
      <c r="AP908" s="26">
        <f t="shared" si="190"/>
        <v>-3.9742245114637487</v>
      </c>
      <c r="AQ908" s="26">
        <f t="shared" si="190"/>
        <v>-3.9791363303934308</v>
      </c>
      <c r="AR908" s="26">
        <f t="shared" si="190"/>
        <v>-3.9644813675395318</v>
      </c>
      <c r="AS908" s="26">
        <f t="shared" si="190"/>
        <v>-4.0089388978364173</v>
      </c>
      <c r="AT908" s="26">
        <f t="shared" si="190"/>
        <v>-3.8800105844175317</v>
      </c>
      <c r="AU908" s="26">
        <f t="shared" si="191"/>
        <v>-4.3433125627175393</v>
      </c>
    </row>
    <row r="909" spans="26:64">
      <c r="Z909">
        <f t="shared" si="177"/>
        <v>0</v>
      </c>
      <c r="AA909" s="26">
        <f t="shared" si="178"/>
        <v>2.1380834729415148E-3</v>
      </c>
      <c r="AB909" s="26">
        <f t="shared" si="179"/>
        <v>-9999</v>
      </c>
      <c r="AC909" s="26">
        <f t="shared" si="180"/>
        <v>0</v>
      </c>
      <c r="AD909" s="26">
        <f t="shared" si="181"/>
        <v>-9999</v>
      </c>
      <c r="AE909" s="26">
        <f t="shared" si="182"/>
        <v>0</v>
      </c>
      <c r="AF909">
        <f t="shared" si="183"/>
        <v>-9999</v>
      </c>
      <c r="AG909" s="187"/>
      <c r="AH909">
        <f t="shared" si="184"/>
        <v>-5.681451267488898E-5</v>
      </c>
      <c r="AI909">
        <f t="shared" si="185"/>
        <v>0.56469609540875809</v>
      </c>
      <c r="AJ909">
        <f t="shared" si="186"/>
        <v>-0.2668107123773617</v>
      </c>
      <c r="AK909">
        <f t="shared" si="187"/>
        <v>0.23931967809316171</v>
      </c>
      <c r="AL909">
        <f t="shared" si="188"/>
        <v>2.6389213677283485</v>
      </c>
      <c r="AM909">
        <f t="shared" si="189"/>
        <v>3.8946097777401278</v>
      </c>
      <c r="AN909" s="26">
        <f t="shared" si="190"/>
        <v>-3.975315110866434</v>
      </c>
      <c r="AO909" s="26">
        <f t="shared" si="190"/>
        <v>-3.9758619978093366</v>
      </c>
      <c r="AP909" s="26">
        <f t="shared" si="190"/>
        <v>-3.9742245114637487</v>
      </c>
      <c r="AQ909" s="26">
        <f t="shared" si="190"/>
        <v>-3.9791363303934308</v>
      </c>
      <c r="AR909" s="26">
        <f t="shared" si="190"/>
        <v>-3.9644813675395318</v>
      </c>
      <c r="AS909" s="26">
        <f t="shared" si="190"/>
        <v>-4.0089388978364173</v>
      </c>
      <c r="AT909" s="26">
        <f t="shared" si="190"/>
        <v>-3.8800105844175317</v>
      </c>
      <c r="AU909" s="26">
        <f t="shared" si="191"/>
        <v>-4.3433125627175393</v>
      </c>
    </row>
    <row r="910" spans="26:64">
      <c r="Z910">
        <f t="shared" si="177"/>
        <v>0</v>
      </c>
      <c r="AA910" s="26">
        <f t="shared" si="178"/>
        <v>2.1380834729415148E-3</v>
      </c>
      <c r="AB910" s="26">
        <f t="shared" si="179"/>
        <v>-9999</v>
      </c>
      <c r="AC910" s="26">
        <f t="shared" si="180"/>
        <v>0</v>
      </c>
      <c r="AD910" s="26">
        <f t="shared" si="181"/>
        <v>-9999</v>
      </c>
      <c r="AE910" s="26">
        <f t="shared" si="182"/>
        <v>0</v>
      </c>
      <c r="AF910">
        <f t="shared" si="183"/>
        <v>-9999</v>
      </c>
      <c r="AG910" s="187"/>
      <c r="AH910">
        <f t="shared" si="184"/>
        <v>-5.681451267488898E-5</v>
      </c>
      <c r="AI910">
        <f t="shared" si="185"/>
        <v>0.56469609540875809</v>
      </c>
      <c r="AJ910">
        <f t="shared" si="186"/>
        <v>-0.2668107123773617</v>
      </c>
      <c r="AK910">
        <f t="shared" si="187"/>
        <v>0.23931967809316171</v>
      </c>
      <c r="AL910">
        <f t="shared" si="188"/>
        <v>2.6389213677283485</v>
      </c>
      <c r="AM910">
        <f t="shared" si="189"/>
        <v>3.8946097777401278</v>
      </c>
      <c r="AN910" s="26">
        <f t="shared" si="190"/>
        <v>-3.975315110866434</v>
      </c>
      <c r="AO910" s="26">
        <f t="shared" si="190"/>
        <v>-3.9758619978093366</v>
      </c>
      <c r="AP910" s="26">
        <f t="shared" si="190"/>
        <v>-3.9742245114637487</v>
      </c>
      <c r="AQ910" s="26">
        <f t="shared" si="190"/>
        <v>-3.9791363303934308</v>
      </c>
      <c r="AR910" s="26">
        <f t="shared" si="190"/>
        <v>-3.9644813675395318</v>
      </c>
      <c r="AS910" s="26">
        <f t="shared" si="190"/>
        <v>-4.0089388978364173</v>
      </c>
      <c r="AT910" s="26">
        <f t="shared" si="190"/>
        <v>-3.8800105844175317</v>
      </c>
      <c r="AU910" s="26">
        <f t="shared" si="191"/>
        <v>-4.3433125627175393</v>
      </c>
    </row>
    <row r="911" spans="26:64">
      <c r="Z911">
        <f t="shared" si="177"/>
        <v>0</v>
      </c>
      <c r="AA911" s="26">
        <f t="shared" si="178"/>
        <v>2.1380834729415148E-3</v>
      </c>
      <c r="AB911" s="26">
        <f t="shared" si="179"/>
        <v>-9999</v>
      </c>
      <c r="AC911" s="26">
        <f t="shared" si="180"/>
        <v>0</v>
      </c>
      <c r="AD911" s="26">
        <f t="shared" si="181"/>
        <v>-9999</v>
      </c>
      <c r="AE911" s="26">
        <f t="shared" si="182"/>
        <v>0</v>
      </c>
      <c r="AF911">
        <f t="shared" si="183"/>
        <v>-9999</v>
      </c>
      <c r="AG911" s="187"/>
      <c r="AH911">
        <f t="shared" si="184"/>
        <v>-5.681451267488898E-5</v>
      </c>
      <c r="AI911">
        <f t="shared" si="185"/>
        <v>0.56469609540875809</v>
      </c>
      <c r="AJ911">
        <f t="shared" si="186"/>
        <v>-0.2668107123773617</v>
      </c>
      <c r="AK911">
        <f t="shared" si="187"/>
        <v>0.23931967809316171</v>
      </c>
      <c r="AL911">
        <f t="shared" si="188"/>
        <v>2.6389213677283485</v>
      </c>
      <c r="AM911">
        <f t="shared" si="189"/>
        <v>3.8946097777401278</v>
      </c>
      <c r="AN911" s="26">
        <f t="shared" si="190"/>
        <v>-3.975315110866434</v>
      </c>
      <c r="AO911" s="26">
        <f t="shared" si="190"/>
        <v>-3.9758619978093366</v>
      </c>
      <c r="AP911" s="26">
        <f t="shared" si="190"/>
        <v>-3.9742245114637487</v>
      </c>
      <c r="AQ911" s="26">
        <f t="shared" si="190"/>
        <v>-3.9791363303934308</v>
      </c>
      <c r="AR911" s="26">
        <f t="shared" si="190"/>
        <v>-3.9644813675395318</v>
      </c>
      <c r="AS911" s="26">
        <f t="shared" si="190"/>
        <v>-4.0089388978364173</v>
      </c>
      <c r="AT911" s="26">
        <f t="shared" si="190"/>
        <v>-3.8800105844175317</v>
      </c>
      <c r="AU911" s="26">
        <f t="shared" si="191"/>
        <v>-4.3433125627175393</v>
      </c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</row>
    <row r="912" spans="26:64">
      <c r="Z912">
        <f t="shared" si="177"/>
        <v>0</v>
      </c>
      <c r="AA912" s="26">
        <f t="shared" si="178"/>
        <v>2.1380834729415148E-3</v>
      </c>
      <c r="AB912" s="26">
        <f t="shared" si="179"/>
        <v>-9999</v>
      </c>
      <c r="AC912" s="26">
        <f t="shared" si="180"/>
        <v>0</v>
      </c>
      <c r="AD912" s="26">
        <f t="shared" si="181"/>
        <v>-9999</v>
      </c>
      <c r="AE912" s="26">
        <f t="shared" si="182"/>
        <v>0</v>
      </c>
      <c r="AF912">
        <f t="shared" si="183"/>
        <v>-9999</v>
      </c>
      <c r="AG912" s="187"/>
      <c r="AH912">
        <f t="shared" si="184"/>
        <v>-5.681451267488898E-5</v>
      </c>
      <c r="AI912">
        <f t="shared" si="185"/>
        <v>0.56469609540875809</v>
      </c>
      <c r="AJ912">
        <f t="shared" si="186"/>
        <v>-0.2668107123773617</v>
      </c>
      <c r="AK912">
        <f t="shared" si="187"/>
        <v>0.23931967809316171</v>
      </c>
      <c r="AL912">
        <f t="shared" si="188"/>
        <v>2.6389213677283485</v>
      </c>
      <c r="AM912">
        <f t="shared" si="189"/>
        <v>3.8946097777401278</v>
      </c>
      <c r="AN912" s="26">
        <f t="shared" si="190"/>
        <v>-3.975315110866434</v>
      </c>
      <c r="AO912" s="26">
        <f t="shared" si="190"/>
        <v>-3.9758619978093366</v>
      </c>
      <c r="AP912" s="26">
        <f t="shared" si="190"/>
        <v>-3.9742245114637487</v>
      </c>
      <c r="AQ912" s="26">
        <f t="shared" si="190"/>
        <v>-3.9791363303934308</v>
      </c>
      <c r="AR912" s="26">
        <f t="shared" si="190"/>
        <v>-3.9644813675395318</v>
      </c>
      <c r="AS912" s="26">
        <f t="shared" si="190"/>
        <v>-4.0089388978364173</v>
      </c>
      <c r="AT912" s="26">
        <f t="shared" si="190"/>
        <v>-3.8800105844175317</v>
      </c>
      <c r="AU912" s="26">
        <f t="shared" si="191"/>
        <v>-4.3433125627175393</v>
      </c>
    </row>
    <row r="913" spans="26:64">
      <c r="Z913">
        <f t="shared" si="177"/>
        <v>0</v>
      </c>
      <c r="AA913" s="26">
        <f t="shared" si="178"/>
        <v>2.1380834729415148E-3</v>
      </c>
      <c r="AB913" s="26">
        <f t="shared" si="179"/>
        <v>-9999</v>
      </c>
      <c r="AC913" s="26">
        <f t="shared" si="180"/>
        <v>0</v>
      </c>
      <c r="AD913" s="26">
        <f t="shared" si="181"/>
        <v>-9999</v>
      </c>
      <c r="AE913" s="26">
        <f t="shared" si="182"/>
        <v>0</v>
      </c>
      <c r="AF913">
        <f t="shared" si="183"/>
        <v>-9999</v>
      </c>
      <c r="AG913" s="187"/>
      <c r="AH913">
        <f t="shared" si="184"/>
        <v>-5.681451267488898E-5</v>
      </c>
      <c r="AI913">
        <f t="shared" si="185"/>
        <v>0.56469609540875809</v>
      </c>
      <c r="AJ913">
        <f t="shared" si="186"/>
        <v>-0.2668107123773617</v>
      </c>
      <c r="AK913">
        <f t="shared" si="187"/>
        <v>0.23931967809316171</v>
      </c>
      <c r="AL913">
        <f t="shared" si="188"/>
        <v>2.6389213677283485</v>
      </c>
      <c r="AM913">
        <f t="shared" si="189"/>
        <v>3.8946097777401278</v>
      </c>
      <c r="AN913" s="26">
        <f t="shared" si="190"/>
        <v>-3.975315110866434</v>
      </c>
      <c r="AO913" s="26">
        <f t="shared" si="190"/>
        <v>-3.9758619978093366</v>
      </c>
      <c r="AP913" s="26">
        <f t="shared" si="190"/>
        <v>-3.9742245114637487</v>
      </c>
      <c r="AQ913" s="26">
        <f t="shared" si="190"/>
        <v>-3.9791363303934308</v>
      </c>
      <c r="AR913" s="26">
        <f t="shared" si="190"/>
        <v>-3.9644813675395318</v>
      </c>
      <c r="AS913" s="26">
        <f t="shared" si="190"/>
        <v>-4.0089388978364173</v>
      </c>
      <c r="AT913" s="26">
        <f t="shared" si="190"/>
        <v>-3.8800105844175317</v>
      </c>
      <c r="AU913" s="26">
        <f t="shared" si="191"/>
        <v>-4.3433125627175393</v>
      </c>
    </row>
    <row r="914" spans="26:64">
      <c r="Z914">
        <f t="shared" si="177"/>
        <v>0</v>
      </c>
      <c r="AA914" s="26">
        <f t="shared" si="178"/>
        <v>2.1380834729415148E-3</v>
      </c>
      <c r="AB914" s="26">
        <f t="shared" si="179"/>
        <v>-9999</v>
      </c>
      <c r="AC914" s="26">
        <f t="shared" si="180"/>
        <v>0</v>
      </c>
      <c r="AD914" s="26">
        <f t="shared" si="181"/>
        <v>-9999</v>
      </c>
      <c r="AE914" s="26">
        <f t="shared" si="182"/>
        <v>0</v>
      </c>
      <c r="AF914">
        <f t="shared" si="183"/>
        <v>-9999</v>
      </c>
      <c r="AG914" s="187"/>
      <c r="AH914">
        <f t="shared" si="184"/>
        <v>-5.681451267488898E-5</v>
      </c>
      <c r="AI914">
        <f t="shared" si="185"/>
        <v>0.56469609540875809</v>
      </c>
      <c r="AJ914">
        <f t="shared" si="186"/>
        <v>-0.2668107123773617</v>
      </c>
      <c r="AK914">
        <f t="shared" si="187"/>
        <v>0.23931967809316171</v>
      </c>
      <c r="AL914">
        <f t="shared" si="188"/>
        <v>2.6389213677283485</v>
      </c>
      <c r="AM914">
        <f t="shared" si="189"/>
        <v>3.8946097777401278</v>
      </c>
      <c r="AN914" s="26">
        <f t="shared" si="190"/>
        <v>-3.975315110866434</v>
      </c>
      <c r="AO914" s="26">
        <f t="shared" si="190"/>
        <v>-3.9758619978093366</v>
      </c>
      <c r="AP914" s="26">
        <f t="shared" si="190"/>
        <v>-3.9742245114637487</v>
      </c>
      <c r="AQ914" s="26">
        <f t="shared" si="190"/>
        <v>-3.9791363303934308</v>
      </c>
      <c r="AR914" s="26">
        <f t="shared" si="190"/>
        <v>-3.9644813675395318</v>
      </c>
      <c r="AS914" s="26">
        <f t="shared" si="190"/>
        <v>-4.0089388978364173</v>
      </c>
      <c r="AT914" s="26">
        <f t="shared" si="190"/>
        <v>-3.8800105844175317</v>
      </c>
      <c r="AU914" s="26">
        <f t="shared" si="191"/>
        <v>-4.3433125627175393</v>
      </c>
    </row>
    <row r="915" spans="26:64">
      <c r="Z915">
        <f t="shared" si="177"/>
        <v>0</v>
      </c>
      <c r="AA915" s="26">
        <f t="shared" si="178"/>
        <v>2.1380834729415148E-3</v>
      </c>
      <c r="AB915" s="26">
        <f t="shared" si="179"/>
        <v>-9999</v>
      </c>
      <c r="AC915" s="26">
        <f t="shared" si="180"/>
        <v>0</v>
      </c>
      <c r="AD915" s="26">
        <f t="shared" si="181"/>
        <v>-9999</v>
      </c>
      <c r="AE915" s="26">
        <f t="shared" si="182"/>
        <v>0</v>
      </c>
      <c r="AF915">
        <f t="shared" si="183"/>
        <v>-9999</v>
      </c>
      <c r="AG915" s="187"/>
      <c r="AH915">
        <f t="shared" si="184"/>
        <v>-5.681451267488898E-5</v>
      </c>
      <c r="AI915">
        <f t="shared" si="185"/>
        <v>0.56469609540875809</v>
      </c>
      <c r="AJ915">
        <f t="shared" si="186"/>
        <v>-0.2668107123773617</v>
      </c>
      <c r="AK915">
        <f t="shared" si="187"/>
        <v>0.23931967809316171</v>
      </c>
      <c r="AL915">
        <f t="shared" si="188"/>
        <v>2.6389213677283485</v>
      </c>
      <c r="AM915">
        <f t="shared" si="189"/>
        <v>3.8946097777401278</v>
      </c>
      <c r="AN915" s="26">
        <f t="shared" si="190"/>
        <v>-3.975315110866434</v>
      </c>
      <c r="AO915" s="26">
        <f t="shared" si="190"/>
        <v>-3.9758619978093366</v>
      </c>
      <c r="AP915" s="26">
        <f t="shared" si="190"/>
        <v>-3.9742245114637487</v>
      </c>
      <c r="AQ915" s="26">
        <f t="shared" si="190"/>
        <v>-3.9791363303934308</v>
      </c>
      <c r="AR915" s="26">
        <f t="shared" si="190"/>
        <v>-3.9644813675395318</v>
      </c>
      <c r="AS915" s="26">
        <f t="shared" si="190"/>
        <v>-4.0089388978364173</v>
      </c>
      <c r="AT915" s="26">
        <f t="shared" si="190"/>
        <v>-3.8800105844175317</v>
      </c>
      <c r="AU915" s="26">
        <f t="shared" si="191"/>
        <v>-4.3433125627175393</v>
      </c>
    </row>
    <row r="916" spans="26:64">
      <c r="Z916">
        <f t="shared" si="177"/>
        <v>0</v>
      </c>
      <c r="AA916" s="26">
        <f t="shared" si="178"/>
        <v>2.1380834729415148E-3</v>
      </c>
      <c r="AB916" s="26">
        <f t="shared" si="179"/>
        <v>-9999</v>
      </c>
      <c r="AC916" s="26">
        <f t="shared" si="180"/>
        <v>0</v>
      </c>
      <c r="AD916" s="26">
        <f t="shared" si="181"/>
        <v>-9999</v>
      </c>
      <c r="AE916" s="26">
        <f t="shared" si="182"/>
        <v>0</v>
      </c>
      <c r="AF916">
        <f t="shared" si="183"/>
        <v>-9999</v>
      </c>
      <c r="AG916" s="187"/>
      <c r="AH916">
        <f t="shared" si="184"/>
        <v>-5.681451267488898E-5</v>
      </c>
      <c r="AI916">
        <f t="shared" si="185"/>
        <v>0.56469609540875809</v>
      </c>
      <c r="AJ916">
        <f t="shared" si="186"/>
        <v>-0.2668107123773617</v>
      </c>
      <c r="AK916">
        <f t="shared" si="187"/>
        <v>0.23931967809316171</v>
      </c>
      <c r="AL916">
        <f t="shared" si="188"/>
        <v>2.6389213677283485</v>
      </c>
      <c r="AM916">
        <f t="shared" si="189"/>
        <v>3.8946097777401278</v>
      </c>
      <c r="AN916" s="26">
        <f t="shared" si="190"/>
        <v>-3.975315110866434</v>
      </c>
      <c r="AO916" s="26">
        <f t="shared" si="190"/>
        <v>-3.9758619978093366</v>
      </c>
      <c r="AP916" s="26">
        <f t="shared" si="190"/>
        <v>-3.9742245114637487</v>
      </c>
      <c r="AQ916" s="26">
        <f t="shared" si="190"/>
        <v>-3.9791363303934308</v>
      </c>
      <c r="AR916" s="26">
        <f t="shared" si="190"/>
        <v>-3.9644813675395318</v>
      </c>
      <c r="AS916" s="26">
        <f t="shared" si="190"/>
        <v>-4.0089388978364173</v>
      </c>
      <c r="AT916" s="26">
        <f t="shared" si="190"/>
        <v>-3.8800105844175317</v>
      </c>
      <c r="AU916" s="26">
        <f t="shared" si="191"/>
        <v>-4.3433125627175393</v>
      </c>
    </row>
    <row r="917" spans="26:64">
      <c r="Z917">
        <f t="shared" ref="Z917:Z980" si="192">F917</f>
        <v>0</v>
      </c>
      <c r="AA917" s="26">
        <f t="shared" ref="AA917:AA980" si="193">AB$3+AB$4*Z917+AB$5*Z917^2+AH917</f>
        <v>2.1380834729415148E-3</v>
      </c>
      <c r="AB917" s="26">
        <f t="shared" si="179"/>
        <v>-9999</v>
      </c>
      <c r="AC917" s="26">
        <f t="shared" si="180"/>
        <v>0</v>
      </c>
      <c r="AD917" s="26">
        <f t="shared" si="181"/>
        <v>-9999</v>
      </c>
      <c r="AE917" s="26">
        <f t="shared" si="182"/>
        <v>0</v>
      </c>
      <c r="AF917">
        <f t="shared" si="183"/>
        <v>-9999</v>
      </c>
      <c r="AG917" s="187"/>
      <c r="AH917">
        <f t="shared" ref="AH917:AH980" si="194">$AB$6*($AB$11/AI917*AJ917+$AB$12)</f>
        <v>-5.681451267488898E-5</v>
      </c>
      <c r="AI917">
        <f t="shared" ref="AI917:AI980" si="195">1+$AB$7*COS(AL917)</f>
        <v>0.56469609540875809</v>
      </c>
      <c r="AJ917">
        <f t="shared" ref="AJ917:AJ980" si="196">SIN(AL917+RADIANS($AB$9))</f>
        <v>-0.2668107123773617</v>
      </c>
      <c r="AK917">
        <f t="shared" ref="AK917:AK980" si="197">$AB$7*SIN(AL917)</f>
        <v>0.23931967809316171</v>
      </c>
      <c r="AL917">
        <f t="shared" ref="AL917:AL980" si="198">2*ATAN(AM917)</f>
        <v>2.6389213677283485</v>
      </c>
      <c r="AM917">
        <f t="shared" ref="AM917:AM980" si="199">SQRT((1+$AB$7)/(1-$AB$7))*TAN(AN917/2)</f>
        <v>3.8946097777401278</v>
      </c>
      <c r="AN917" s="26">
        <f t="shared" ref="AN917:AT932" si="200">$AU917+$AB$7*SIN(AO917)</f>
        <v>-3.975315110866434</v>
      </c>
      <c r="AO917" s="26">
        <f t="shared" si="200"/>
        <v>-3.9758619978093366</v>
      </c>
      <c r="AP917" s="26">
        <f t="shared" si="200"/>
        <v>-3.9742245114637487</v>
      </c>
      <c r="AQ917" s="26">
        <f t="shared" si="200"/>
        <v>-3.9791363303934308</v>
      </c>
      <c r="AR917" s="26">
        <f t="shared" si="200"/>
        <v>-3.9644813675395318</v>
      </c>
      <c r="AS917" s="26">
        <f t="shared" si="200"/>
        <v>-4.0089388978364173</v>
      </c>
      <c r="AT917" s="26">
        <f t="shared" si="200"/>
        <v>-3.8800105844175317</v>
      </c>
      <c r="AU917" s="26">
        <f t="shared" ref="AU917:AU980" si="201">RADIANS($AB$9)+$AB$18*(F917-AB$15)</f>
        <v>-4.3433125627175393</v>
      </c>
    </row>
    <row r="918" spans="26:64">
      <c r="Z918">
        <f t="shared" si="192"/>
        <v>0</v>
      </c>
      <c r="AA918" s="26">
        <f t="shared" si="193"/>
        <v>2.1380834729415148E-3</v>
      </c>
      <c r="AB918" s="26">
        <f t="shared" si="179"/>
        <v>-9999</v>
      </c>
      <c r="AC918" s="26">
        <f t="shared" si="180"/>
        <v>0</v>
      </c>
      <c r="AD918" s="26">
        <f t="shared" ref="AD918:AD981" si="202">IF(S918&lt;&gt;0,G918-AA918, -9999)</f>
        <v>-9999</v>
      </c>
      <c r="AE918" s="26">
        <f t="shared" si="182"/>
        <v>0</v>
      </c>
      <c r="AF918">
        <f t="shared" ref="AF918:AF981" si="203">IF(S918&lt;&gt;0,G918-P918, -9999)</f>
        <v>-9999</v>
      </c>
      <c r="AG918" s="187"/>
      <c r="AH918">
        <f t="shared" si="194"/>
        <v>-5.681451267488898E-5</v>
      </c>
      <c r="AI918">
        <f t="shared" si="195"/>
        <v>0.56469609540875809</v>
      </c>
      <c r="AJ918">
        <f t="shared" si="196"/>
        <v>-0.2668107123773617</v>
      </c>
      <c r="AK918">
        <f t="shared" si="197"/>
        <v>0.23931967809316171</v>
      </c>
      <c r="AL918">
        <f t="shared" si="198"/>
        <v>2.6389213677283485</v>
      </c>
      <c r="AM918">
        <f t="shared" si="199"/>
        <v>3.8946097777401278</v>
      </c>
      <c r="AN918" s="26">
        <f t="shared" si="200"/>
        <v>-3.975315110866434</v>
      </c>
      <c r="AO918" s="26">
        <f t="shared" si="200"/>
        <v>-3.9758619978093366</v>
      </c>
      <c r="AP918" s="26">
        <f t="shared" si="200"/>
        <v>-3.9742245114637487</v>
      </c>
      <c r="AQ918" s="26">
        <f t="shared" si="200"/>
        <v>-3.9791363303934308</v>
      </c>
      <c r="AR918" s="26">
        <f t="shared" si="200"/>
        <v>-3.9644813675395318</v>
      </c>
      <c r="AS918" s="26">
        <f t="shared" si="200"/>
        <v>-4.0089388978364173</v>
      </c>
      <c r="AT918" s="26">
        <f t="shared" si="200"/>
        <v>-3.8800105844175317</v>
      </c>
      <c r="AU918" s="26">
        <f t="shared" si="201"/>
        <v>-4.3433125627175393</v>
      </c>
    </row>
    <row r="919" spans="26:64">
      <c r="Z919">
        <f t="shared" si="192"/>
        <v>0</v>
      </c>
      <c r="AA919" s="26">
        <f t="shared" si="193"/>
        <v>2.1380834729415148E-3</v>
      </c>
      <c r="AB919" s="26">
        <f t="shared" si="179"/>
        <v>-9999</v>
      </c>
      <c r="AC919" s="26">
        <f t="shared" si="180"/>
        <v>0</v>
      </c>
      <c r="AD919" s="26">
        <f t="shared" si="202"/>
        <v>-9999</v>
      </c>
      <c r="AE919" s="26">
        <f t="shared" si="182"/>
        <v>0</v>
      </c>
      <c r="AF919">
        <f t="shared" si="203"/>
        <v>-9999</v>
      </c>
      <c r="AG919" s="187"/>
      <c r="AH919">
        <f t="shared" si="194"/>
        <v>-5.681451267488898E-5</v>
      </c>
      <c r="AI919">
        <f t="shared" si="195"/>
        <v>0.56469609540875809</v>
      </c>
      <c r="AJ919">
        <f t="shared" si="196"/>
        <v>-0.2668107123773617</v>
      </c>
      <c r="AK919">
        <f t="shared" si="197"/>
        <v>0.23931967809316171</v>
      </c>
      <c r="AL919">
        <f t="shared" si="198"/>
        <v>2.6389213677283485</v>
      </c>
      <c r="AM919">
        <f t="shared" si="199"/>
        <v>3.8946097777401278</v>
      </c>
      <c r="AN919" s="26">
        <f t="shared" si="200"/>
        <v>-3.975315110866434</v>
      </c>
      <c r="AO919" s="26">
        <f t="shared" si="200"/>
        <v>-3.9758619978093366</v>
      </c>
      <c r="AP919" s="26">
        <f t="shared" si="200"/>
        <v>-3.9742245114637487</v>
      </c>
      <c r="AQ919" s="26">
        <f t="shared" si="200"/>
        <v>-3.9791363303934308</v>
      </c>
      <c r="AR919" s="26">
        <f t="shared" si="200"/>
        <v>-3.9644813675395318</v>
      </c>
      <c r="AS919" s="26">
        <f t="shared" si="200"/>
        <v>-4.0089388978364173</v>
      </c>
      <c r="AT919" s="26">
        <f t="shared" si="200"/>
        <v>-3.8800105844175317</v>
      </c>
      <c r="AU919" s="26">
        <f t="shared" si="201"/>
        <v>-4.3433125627175393</v>
      </c>
    </row>
    <row r="920" spans="26:64">
      <c r="Z920">
        <f t="shared" si="192"/>
        <v>0</v>
      </c>
      <c r="AA920" s="26">
        <f t="shared" si="193"/>
        <v>2.1380834729415148E-3</v>
      </c>
      <c r="AB920" s="26">
        <f t="shared" si="179"/>
        <v>-9999</v>
      </c>
      <c r="AC920" s="26">
        <f t="shared" si="180"/>
        <v>0</v>
      </c>
      <c r="AD920" s="26">
        <f t="shared" si="202"/>
        <v>-9999</v>
      </c>
      <c r="AE920" s="26">
        <f t="shared" si="182"/>
        <v>0</v>
      </c>
      <c r="AF920">
        <f t="shared" si="203"/>
        <v>-9999</v>
      </c>
      <c r="AG920" s="187"/>
      <c r="AH920">
        <f t="shared" si="194"/>
        <v>-5.681451267488898E-5</v>
      </c>
      <c r="AI920">
        <f t="shared" si="195"/>
        <v>0.56469609540875809</v>
      </c>
      <c r="AJ920">
        <f t="shared" si="196"/>
        <v>-0.2668107123773617</v>
      </c>
      <c r="AK920">
        <f t="shared" si="197"/>
        <v>0.23931967809316171</v>
      </c>
      <c r="AL920">
        <f t="shared" si="198"/>
        <v>2.6389213677283485</v>
      </c>
      <c r="AM920">
        <f t="shared" si="199"/>
        <v>3.8946097777401278</v>
      </c>
      <c r="AN920" s="26">
        <f t="shared" si="200"/>
        <v>-3.975315110866434</v>
      </c>
      <c r="AO920" s="26">
        <f t="shared" si="200"/>
        <v>-3.9758619978093366</v>
      </c>
      <c r="AP920" s="26">
        <f t="shared" si="200"/>
        <v>-3.9742245114637487</v>
      </c>
      <c r="AQ920" s="26">
        <f t="shared" si="200"/>
        <v>-3.9791363303934308</v>
      </c>
      <c r="AR920" s="26">
        <f t="shared" si="200"/>
        <v>-3.9644813675395318</v>
      </c>
      <c r="AS920" s="26">
        <f t="shared" si="200"/>
        <v>-4.0089388978364173</v>
      </c>
      <c r="AT920" s="26">
        <f t="shared" si="200"/>
        <v>-3.8800105844175317</v>
      </c>
      <c r="AU920" s="26">
        <f t="shared" si="201"/>
        <v>-4.3433125627175393</v>
      </c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</row>
    <row r="921" spans="26:64">
      <c r="Z921">
        <f t="shared" si="192"/>
        <v>0</v>
      </c>
      <c r="AA921" s="26">
        <f t="shared" si="193"/>
        <v>2.1380834729415148E-3</v>
      </c>
      <c r="AB921" s="26">
        <f t="shared" si="179"/>
        <v>-9999</v>
      </c>
      <c r="AC921" s="26">
        <f t="shared" si="180"/>
        <v>0</v>
      </c>
      <c r="AD921" s="26">
        <f t="shared" si="202"/>
        <v>-9999</v>
      </c>
      <c r="AE921" s="26">
        <f t="shared" si="182"/>
        <v>0</v>
      </c>
      <c r="AF921">
        <f t="shared" si="203"/>
        <v>-9999</v>
      </c>
      <c r="AG921" s="187"/>
      <c r="AH921">
        <f t="shared" si="194"/>
        <v>-5.681451267488898E-5</v>
      </c>
      <c r="AI921">
        <f t="shared" si="195"/>
        <v>0.56469609540875809</v>
      </c>
      <c r="AJ921">
        <f t="shared" si="196"/>
        <v>-0.2668107123773617</v>
      </c>
      <c r="AK921">
        <f t="shared" si="197"/>
        <v>0.23931967809316171</v>
      </c>
      <c r="AL921">
        <f t="shared" si="198"/>
        <v>2.6389213677283485</v>
      </c>
      <c r="AM921">
        <f t="shared" si="199"/>
        <v>3.8946097777401278</v>
      </c>
      <c r="AN921" s="26">
        <f t="shared" si="200"/>
        <v>-3.975315110866434</v>
      </c>
      <c r="AO921" s="26">
        <f t="shared" si="200"/>
        <v>-3.9758619978093366</v>
      </c>
      <c r="AP921" s="26">
        <f t="shared" si="200"/>
        <v>-3.9742245114637487</v>
      </c>
      <c r="AQ921" s="26">
        <f t="shared" si="200"/>
        <v>-3.9791363303934308</v>
      </c>
      <c r="AR921" s="26">
        <f t="shared" si="200"/>
        <v>-3.9644813675395318</v>
      </c>
      <c r="AS921" s="26">
        <f t="shared" si="200"/>
        <v>-4.0089388978364173</v>
      </c>
      <c r="AT921" s="26">
        <f t="shared" si="200"/>
        <v>-3.8800105844175317</v>
      </c>
      <c r="AU921" s="26">
        <f t="shared" si="201"/>
        <v>-4.3433125627175393</v>
      </c>
    </row>
    <row r="922" spans="26:64">
      <c r="Z922">
        <f t="shared" si="192"/>
        <v>0</v>
      </c>
      <c r="AA922" s="26">
        <f t="shared" si="193"/>
        <v>2.1380834729415148E-3</v>
      </c>
      <c r="AB922" s="26">
        <f t="shared" si="179"/>
        <v>-9999</v>
      </c>
      <c r="AC922" s="26">
        <f t="shared" si="180"/>
        <v>0</v>
      </c>
      <c r="AD922" s="26">
        <f t="shared" si="202"/>
        <v>-9999</v>
      </c>
      <c r="AE922" s="26">
        <f t="shared" si="182"/>
        <v>0</v>
      </c>
      <c r="AF922">
        <f t="shared" si="203"/>
        <v>-9999</v>
      </c>
      <c r="AG922" s="187"/>
      <c r="AH922">
        <f t="shared" si="194"/>
        <v>-5.681451267488898E-5</v>
      </c>
      <c r="AI922">
        <f t="shared" si="195"/>
        <v>0.56469609540875809</v>
      </c>
      <c r="AJ922">
        <f t="shared" si="196"/>
        <v>-0.2668107123773617</v>
      </c>
      <c r="AK922">
        <f t="shared" si="197"/>
        <v>0.23931967809316171</v>
      </c>
      <c r="AL922">
        <f t="shared" si="198"/>
        <v>2.6389213677283485</v>
      </c>
      <c r="AM922">
        <f t="shared" si="199"/>
        <v>3.8946097777401278</v>
      </c>
      <c r="AN922" s="26">
        <f t="shared" si="200"/>
        <v>-3.975315110866434</v>
      </c>
      <c r="AO922" s="26">
        <f t="shared" si="200"/>
        <v>-3.9758619978093366</v>
      </c>
      <c r="AP922" s="26">
        <f t="shared" si="200"/>
        <v>-3.9742245114637487</v>
      </c>
      <c r="AQ922" s="26">
        <f t="shared" si="200"/>
        <v>-3.9791363303934308</v>
      </c>
      <c r="AR922" s="26">
        <f t="shared" si="200"/>
        <v>-3.9644813675395318</v>
      </c>
      <c r="AS922" s="26">
        <f t="shared" si="200"/>
        <v>-4.0089388978364173</v>
      </c>
      <c r="AT922" s="26">
        <f t="shared" si="200"/>
        <v>-3.8800105844175317</v>
      </c>
      <c r="AU922" s="26">
        <f t="shared" si="201"/>
        <v>-4.3433125627175393</v>
      </c>
    </row>
    <row r="923" spans="26:64">
      <c r="Z923">
        <f t="shared" si="192"/>
        <v>0</v>
      </c>
      <c r="AA923" s="26">
        <f t="shared" si="193"/>
        <v>2.1380834729415148E-3</v>
      </c>
      <c r="AB923" s="26">
        <f t="shared" si="179"/>
        <v>-9999</v>
      </c>
      <c r="AC923" s="26">
        <f t="shared" si="180"/>
        <v>0</v>
      </c>
      <c r="AD923" s="26">
        <f t="shared" si="202"/>
        <v>-9999</v>
      </c>
      <c r="AE923" s="26">
        <f t="shared" si="182"/>
        <v>0</v>
      </c>
      <c r="AF923">
        <f t="shared" si="203"/>
        <v>-9999</v>
      </c>
      <c r="AG923" s="187"/>
      <c r="AH923">
        <f t="shared" si="194"/>
        <v>-5.681451267488898E-5</v>
      </c>
      <c r="AI923">
        <f t="shared" si="195"/>
        <v>0.56469609540875809</v>
      </c>
      <c r="AJ923">
        <f t="shared" si="196"/>
        <v>-0.2668107123773617</v>
      </c>
      <c r="AK923">
        <f t="shared" si="197"/>
        <v>0.23931967809316171</v>
      </c>
      <c r="AL923">
        <f t="shared" si="198"/>
        <v>2.6389213677283485</v>
      </c>
      <c r="AM923">
        <f t="shared" si="199"/>
        <v>3.8946097777401278</v>
      </c>
      <c r="AN923" s="26">
        <f t="shared" si="200"/>
        <v>-3.975315110866434</v>
      </c>
      <c r="AO923" s="26">
        <f t="shared" si="200"/>
        <v>-3.9758619978093366</v>
      </c>
      <c r="AP923" s="26">
        <f t="shared" si="200"/>
        <v>-3.9742245114637487</v>
      </c>
      <c r="AQ923" s="26">
        <f t="shared" si="200"/>
        <v>-3.9791363303934308</v>
      </c>
      <c r="AR923" s="26">
        <f t="shared" si="200"/>
        <v>-3.9644813675395318</v>
      </c>
      <c r="AS923" s="26">
        <f t="shared" si="200"/>
        <v>-4.0089388978364173</v>
      </c>
      <c r="AT923" s="26">
        <f t="shared" si="200"/>
        <v>-3.8800105844175317</v>
      </c>
      <c r="AU923" s="26">
        <f t="shared" si="201"/>
        <v>-4.3433125627175393</v>
      </c>
    </row>
    <row r="924" spans="26:64">
      <c r="Z924">
        <f t="shared" si="192"/>
        <v>0</v>
      </c>
      <c r="AA924" s="26">
        <f t="shared" si="193"/>
        <v>2.1380834729415148E-3</v>
      </c>
      <c r="AB924" s="26">
        <f t="shared" si="179"/>
        <v>-9999</v>
      </c>
      <c r="AC924" s="26">
        <f t="shared" si="180"/>
        <v>0</v>
      </c>
      <c r="AD924" s="26">
        <f t="shared" si="202"/>
        <v>-9999</v>
      </c>
      <c r="AE924" s="26">
        <f t="shared" si="182"/>
        <v>0</v>
      </c>
      <c r="AF924">
        <f t="shared" si="203"/>
        <v>-9999</v>
      </c>
      <c r="AG924" s="187"/>
      <c r="AH924">
        <f t="shared" si="194"/>
        <v>-5.681451267488898E-5</v>
      </c>
      <c r="AI924">
        <f t="shared" si="195"/>
        <v>0.56469609540875809</v>
      </c>
      <c r="AJ924">
        <f t="shared" si="196"/>
        <v>-0.2668107123773617</v>
      </c>
      <c r="AK924">
        <f t="shared" si="197"/>
        <v>0.23931967809316171</v>
      </c>
      <c r="AL924">
        <f t="shared" si="198"/>
        <v>2.6389213677283485</v>
      </c>
      <c r="AM924">
        <f t="shared" si="199"/>
        <v>3.8946097777401278</v>
      </c>
      <c r="AN924" s="26">
        <f t="shared" si="200"/>
        <v>-3.975315110866434</v>
      </c>
      <c r="AO924" s="26">
        <f t="shared" si="200"/>
        <v>-3.9758619978093366</v>
      </c>
      <c r="AP924" s="26">
        <f t="shared" si="200"/>
        <v>-3.9742245114637487</v>
      </c>
      <c r="AQ924" s="26">
        <f t="shared" si="200"/>
        <v>-3.9791363303934308</v>
      </c>
      <c r="AR924" s="26">
        <f t="shared" si="200"/>
        <v>-3.9644813675395318</v>
      </c>
      <c r="AS924" s="26">
        <f t="shared" si="200"/>
        <v>-4.0089388978364173</v>
      </c>
      <c r="AT924" s="26">
        <f t="shared" si="200"/>
        <v>-3.8800105844175317</v>
      </c>
      <c r="AU924" s="26">
        <f t="shared" si="201"/>
        <v>-4.3433125627175393</v>
      </c>
    </row>
    <row r="925" spans="26:64">
      <c r="Z925">
        <f t="shared" si="192"/>
        <v>0</v>
      </c>
      <c r="AA925" s="26">
        <f t="shared" si="193"/>
        <v>2.1380834729415148E-3</v>
      </c>
      <c r="AB925" s="26">
        <f t="shared" si="179"/>
        <v>-9999</v>
      </c>
      <c r="AC925" s="26">
        <f t="shared" si="180"/>
        <v>0</v>
      </c>
      <c r="AD925" s="26">
        <f t="shared" si="202"/>
        <v>-9999</v>
      </c>
      <c r="AE925" s="26">
        <f t="shared" si="182"/>
        <v>0</v>
      </c>
      <c r="AF925">
        <f t="shared" si="203"/>
        <v>-9999</v>
      </c>
      <c r="AG925" s="187"/>
      <c r="AH925">
        <f t="shared" si="194"/>
        <v>-5.681451267488898E-5</v>
      </c>
      <c r="AI925">
        <f t="shared" si="195"/>
        <v>0.56469609540875809</v>
      </c>
      <c r="AJ925">
        <f t="shared" si="196"/>
        <v>-0.2668107123773617</v>
      </c>
      <c r="AK925">
        <f t="shared" si="197"/>
        <v>0.23931967809316171</v>
      </c>
      <c r="AL925">
        <f t="shared" si="198"/>
        <v>2.6389213677283485</v>
      </c>
      <c r="AM925">
        <f t="shared" si="199"/>
        <v>3.8946097777401278</v>
      </c>
      <c r="AN925" s="26">
        <f t="shared" si="200"/>
        <v>-3.975315110866434</v>
      </c>
      <c r="AO925" s="26">
        <f t="shared" si="200"/>
        <v>-3.9758619978093366</v>
      </c>
      <c r="AP925" s="26">
        <f t="shared" si="200"/>
        <v>-3.9742245114637487</v>
      </c>
      <c r="AQ925" s="26">
        <f t="shared" si="200"/>
        <v>-3.9791363303934308</v>
      </c>
      <c r="AR925" s="26">
        <f t="shared" si="200"/>
        <v>-3.9644813675395318</v>
      </c>
      <c r="AS925" s="26">
        <f t="shared" si="200"/>
        <v>-4.0089388978364173</v>
      </c>
      <c r="AT925" s="26">
        <f t="shared" si="200"/>
        <v>-3.8800105844175317</v>
      </c>
      <c r="AU925" s="26">
        <f t="shared" si="201"/>
        <v>-4.3433125627175393</v>
      </c>
    </row>
    <row r="926" spans="26:64">
      <c r="Z926">
        <f t="shared" si="192"/>
        <v>0</v>
      </c>
      <c r="AA926" s="26">
        <f t="shared" si="193"/>
        <v>2.1380834729415148E-3</v>
      </c>
      <c r="AB926" s="26">
        <f t="shared" si="179"/>
        <v>-9999</v>
      </c>
      <c r="AC926" s="26">
        <f t="shared" si="180"/>
        <v>0</v>
      </c>
      <c r="AD926" s="26">
        <f t="shared" si="202"/>
        <v>-9999</v>
      </c>
      <c r="AE926" s="26">
        <f t="shared" si="182"/>
        <v>0</v>
      </c>
      <c r="AF926">
        <f t="shared" si="203"/>
        <v>-9999</v>
      </c>
      <c r="AG926" s="187"/>
      <c r="AH926">
        <f t="shared" si="194"/>
        <v>-5.681451267488898E-5</v>
      </c>
      <c r="AI926">
        <f t="shared" si="195"/>
        <v>0.56469609540875809</v>
      </c>
      <c r="AJ926">
        <f t="shared" si="196"/>
        <v>-0.2668107123773617</v>
      </c>
      <c r="AK926">
        <f t="shared" si="197"/>
        <v>0.23931967809316171</v>
      </c>
      <c r="AL926">
        <f t="shared" si="198"/>
        <v>2.6389213677283485</v>
      </c>
      <c r="AM926">
        <f t="shared" si="199"/>
        <v>3.8946097777401278</v>
      </c>
      <c r="AN926" s="26">
        <f t="shared" si="200"/>
        <v>-3.975315110866434</v>
      </c>
      <c r="AO926" s="26">
        <f t="shared" si="200"/>
        <v>-3.9758619978093366</v>
      </c>
      <c r="AP926" s="26">
        <f t="shared" si="200"/>
        <v>-3.9742245114637487</v>
      </c>
      <c r="AQ926" s="26">
        <f t="shared" si="200"/>
        <v>-3.9791363303934308</v>
      </c>
      <c r="AR926" s="26">
        <f t="shared" si="200"/>
        <v>-3.9644813675395318</v>
      </c>
      <c r="AS926" s="26">
        <f t="shared" si="200"/>
        <v>-4.0089388978364173</v>
      </c>
      <c r="AT926" s="26">
        <f t="shared" si="200"/>
        <v>-3.8800105844175317</v>
      </c>
      <c r="AU926" s="26">
        <f t="shared" si="201"/>
        <v>-4.3433125627175393</v>
      </c>
    </row>
    <row r="927" spans="26:64">
      <c r="Z927">
        <f t="shared" si="192"/>
        <v>0</v>
      </c>
      <c r="AA927" s="26">
        <f t="shared" si="193"/>
        <v>2.1380834729415148E-3</v>
      </c>
      <c r="AB927" s="26">
        <f t="shared" si="179"/>
        <v>-9999</v>
      </c>
      <c r="AC927" s="26">
        <f t="shared" si="180"/>
        <v>0</v>
      </c>
      <c r="AD927" s="26">
        <f t="shared" si="202"/>
        <v>-9999</v>
      </c>
      <c r="AE927" s="26">
        <f t="shared" si="182"/>
        <v>0</v>
      </c>
      <c r="AF927">
        <f t="shared" si="203"/>
        <v>-9999</v>
      </c>
      <c r="AG927" s="187"/>
      <c r="AH927">
        <f t="shared" si="194"/>
        <v>-5.681451267488898E-5</v>
      </c>
      <c r="AI927">
        <f t="shared" si="195"/>
        <v>0.56469609540875809</v>
      </c>
      <c r="AJ927">
        <f t="shared" si="196"/>
        <v>-0.2668107123773617</v>
      </c>
      <c r="AK927">
        <f t="shared" si="197"/>
        <v>0.23931967809316171</v>
      </c>
      <c r="AL927">
        <f t="shared" si="198"/>
        <v>2.6389213677283485</v>
      </c>
      <c r="AM927">
        <f t="shared" si="199"/>
        <v>3.8946097777401278</v>
      </c>
      <c r="AN927" s="26">
        <f t="shared" si="200"/>
        <v>-3.975315110866434</v>
      </c>
      <c r="AO927" s="26">
        <f t="shared" si="200"/>
        <v>-3.9758619978093366</v>
      </c>
      <c r="AP927" s="26">
        <f t="shared" si="200"/>
        <v>-3.9742245114637487</v>
      </c>
      <c r="AQ927" s="26">
        <f t="shared" si="200"/>
        <v>-3.9791363303934308</v>
      </c>
      <c r="AR927" s="26">
        <f t="shared" si="200"/>
        <v>-3.9644813675395318</v>
      </c>
      <c r="AS927" s="26">
        <f t="shared" si="200"/>
        <v>-4.0089388978364173</v>
      </c>
      <c r="AT927" s="26">
        <f t="shared" si="200"/>
        <v>-3.8800105844175317</v>
      </c>
      <c r="AU927" s="26">
        <f t="shared" si="201"/>
        <v>-4.3433125627175393</v>
      </c>
    </row>
    <row r="928" spans="26:64">
      <c r="Z928">
        <f t="shared" si="192"/>
        <v>0</v>
      </c>
      <c r="AA928" s="26">
        <f t="shared" si="193"/>
        <v>2.1380834729415148E-3</v>
      </c>
      <c r="AB928" s="26">
        <f t="shared" si="179"/>
        <v>-9999</v>
      </c>
      <c r="AC928" s="26">
        <f t="shared" si="180"/>
        <v>0</v>
      </c>
      <c r="AD928" s="26">
        <f t="shared" si="202"/>
        <v>-9999</v>
      </c>
      <c r="AE928" s="26">
        <f t="shared" si="182"/>
        <v>0</v>
      </c>
      <c r="AF928">
        <f t="shared" si="203"/>
        <v>-9999</v>
      </c>
      <c r="AG928" s="187"/>
      <c r="AH928">
        <f t="shared" si="194"/>
        <v>-5.681451267488898E-5</v>
      </c>
      <c r="AI928">
        <f t="shared" si="195"/>
        <v>0.56469609540875809</v>
      </c>
      <c r="AJ928">
        <f t="shared" si="196"/>
        <v>-0.2668107123773617</v>
      </c>
      <c r="AK928">
        <f t="shared" si="197"/>
        <v>0.23931967809316171</v>
      </c>
      <c r="AL928">
        <f t="shared" si="198"/>
        <v>2.6389213677283485</v>
      </c>
      <c r="AM928">
        <f t="shared" si="199"/>
        <v>3.8946097777401278</v>
      </c>
      <c r="AN928" s="26">
        <f t="shared" si="200"/>
        <v>-3.975315110866434</v>
      </c>
      <c r="AO928" s="26">
        <f t="shared" si="200"/>
        <v>-3.9758619978093366</v>
      </c>
      <c r="AP928" s="26">
        <f t="shared" si="200"/>
        <v>-3.9742245114637487</v>
      </c>
      <c r="AQ928" s="26">
        <f t="shared" si="200"/>
        <v>-3.9791363303934308</v>
      </c>
      <c r="AR928" s="26">
        <f t="shared" si="200"/>
        <v>-3.9644813675395318</v>
      </c>
      <c r="AS928" s="26">
        <f t="shared" si="200"/>
        <v>-4.0089388978364173</v>
      </c>
      <c r="AT928" s="26">
        <f t="shared" si="200"/>
        <v>-3.8800105844175317</v>
      </c>
      <c r="AU928" s="26">
        <f t="shared" si="201"/>
        <v>-4.3433125627175393</v>
      </c>
    </row>
    <row r="929" spans="26:64">
      <c r="Z929">
        <f t="shared" si="192"/>
        <v>0</v>
      </c>
      <c r="AA929" s="26">
        <f t="shared" si="193"/>
        <v>2.1380834729415148E-3</v>
      </c>
      <c r="AB929" s="26">
        <f t="shared" si="179"/>
        <v>-9999</v>
      </c>
      <c r="AC929" s="26">
        <f t="shared" si="180"/>
        <v>0</v>
      </c>
      <c r="AD929" s="26">
        <f t="shared" si="202"/>
        <v>-9999</v>
      </c>
      <c r="AE929" s="26">
        <f t="shared" si="182"/>
        <v>0</v>
      </c>
      <c r="AF929">
        <f t="shared" si="203"/>
        <v>-9999</v>
      </c>
      <c r="AG929" s="187"/>
      <c r="AH929">
        <f t="shared" si="194"/>
        <v>-5.681451267488898E-5</v>
      </c>
      <c r="AI929">
        <f t="shared" si="195"/>
        <v>0.56469609540875809</v>
      </c>
      <c r="AJ929">
        <f t="shared" si="196"/>
        <v>-0.2668107123773617</v>
      </c>
      <c r="AK929">
        <f t="shared" si="197"/>
        <v>0.23931967809316171</v>
      </c>
      <c r="AL929">
        <f t="shared" si="198"/>
        <v>2.6389213677283485</v>
      </c>
      <c r="AM929">
        <f t="shared" si="199"/>
        <v>3.8946097777401278</v>
      </c>
      <c r="AN929" s="26">
        <f t="shared" si="200"/>
        <v>-3.975315110866434</v>
      </c>
      <c r="AO929" s="26">
        <f t="shared" si="200"/>
        <v>-3.9758619978093366</v>
      </c>
      <c r="AP929" s="26">
        <f t="shared" si="200"/>
        <v>-3.9742245114637487</v>
      </c>
      <c r="AQ929" s="26">
        <f t="shared" si="200"/>
        <v>-3.9791363303934308</v>
      </c>
      <c r="AR929" s="26">
        <f t="shared" si="200"/>
        <v>-3.9644813675395318</v>
      </c>
      <c r="AS929" s="26">
        <f t="shared" si="200"/>
        <v>-4.0089388978364173</v>
      </c>
      <c r="AT929" s="26">
        <f t="shared" si="200"/>
        <v>-3.8800105844175317</v>
      </c>
      <c r="AU929" s="26">
        <f t="shared" si="201"/>
        <v>-4.3433125627175393</v>
      </c>
    </row>
    <row r="930" spans="26:64">
      <c r="Z930">
        <f t="shared" si="192"/>
        <v>0</v>
      </c>
      <c r="AA930" s="26">
        <f t="shared" si="193"/>
        <v>2.1380834729415148E-3</v>
      </c>
      <c r="AB930" s="26">
        <f t="shared" si="179"/>
        <v>-9999</v>
      </c>
      <c r="AC930" s="26">
        <f t="shared" si="180"/>
        <v>0</v>
      </c>
      <c r="AD930" s="26">
        <f t="shared" si="202"/>
        <v>-9999</v>
      </c>
      <c r="AE930" s="26">
        <f t="shared" si="182"/>
        <v>0</v>
      </c>
      <c r="AF930">
        <f t="shared" si="203"/>
        <v>-9999</v>
      </c>
      <c r="AG930" s="187"/>
      <c r="AH930">
        <f t="shared" si="194"/>
        <v>-5.681451267488898E-5</v>
      </c>
      <c r="AI930">
        <f t="shared" si="195"/>
        <v>0.56469609540875809</v>
      </c>
      <c r="AJ930">
        <f t="shared" si="196"/>
        <v>-0.2668107123773617</v>
      </c>
      <c r="AK930">
        <f t="shared" si="197"/>
        <v>0.23931967809316171</v>
      </c>
      <c r="AL930">
        <f t="shared" si="198"/>
        <v>2.6389213677283485</v>
      </c>
      <c r="AM930">
        <f t="shared" si="199"/>
        <v>3.8946097777401278</v>
      </c>
      <c r="AN930" s="26">
        <f t="shared" si="200"/>
        <v>-3.975315110866434</v>
      </c>
      <c r="AO930" s="26">
        <f t="shared" si="200"/>
        <v>-3.9758619978093366</v>
      </c>
      <c r="AP930" s="26">
        <f t="shared" si="200"/>
        <v>-3.9742245114637487</v>
      </c>
      <c r="AQ930" s="26">
        <f t="shared" si="200"/>
        <v>-3.9791363303934308</v>
      </c>
      <c r="AR930" s="26">
        <f t="shared" si="200"/>
        <v>-3.9644813675395318</v>
      </c>
      <c r="AS930" s="26">
        <f t="shared" si="200"/>
        <v>-4.0089388978364173</v>
      </c>
      <c r="AT930" s="26">
        <f t="shared" si="200"/>
        <v>-3.8800105844175317</v>
      </c>
      <c r="AU930" s="26">
        <f t="shared" si="201"/>
        <v>-4.3433125627175393</v>
      </c>
    </row>
    <row r="931" spans="26:64">
      <c r="Z931">
        <f t="shared" si="192"/>
        <v>0</v>
      </c>
      <c r="AA931" s="26">
        <f t="shared" si="193"/>
        <v>2.1380834729415148E-3</v>
      </c>
      <c r="AB931" s="26">
        <f t="shared" si="179"/>
        <v>-9999</v>
      </c>
      <c r="AC931" s="26">
        <f t="shared" si="180"/>
        <v>0</v>
      </c>
      <c r="AD931" s="26">
        <f t="shared" si="202"/>
        <v>-9999</v>
      </c>
      <c r="AE931" s="26">
        <f t="shared" si="182"/>
        <v>0</v>
      </c>
      <c r="AF931">
        <f t="shared" si="203"/>
        <v>-9999</v>
      </c>
      <c r="AG931" s="187"/>
      <c r="AH931">
        <f t="shared" si="194"/>
        <v>-5.681451267488898E-5</v>
      </c>
      <c r="AI931">
        <f t="shared" si="195"/>
        <v>0.56469609540875809</v>
      </c>
      <c r="AJ931">
        <f t="shared" si="196"/>
        <v>-0.2668107123773617</v>
      </c>
      <c r="AK931">
        <f t="shared" si="197"/>
        <v>0.23931967809316171</v>
      </c>
      <c r="AL931">
        <f t="shared" si="198"/>
        <v>2.6389213677283485</v>
      </c>
      <c r="AM931">
        <f t="shared" si="199"/>
        <v>3.8946097777401278</v>
      </c>
      <c r="AN931" s="26">
        <f t="shared" si="200"/>
        <v>-3.975315110866434</v>
      </c>
      <c r="AO931" s="26">
        <f t="shared" si="200"/>
        <v>-3.9758619978093366</v>
      </c>
      <c r="AP931" s="26">
        <f t="shared" si="200"/>
        <v>-3.9742245114637487</v>
      </c>
      <c r="AQ931" s="26">
        <f t="shared" si="200"/>
        <v>-3.9791363303934308</v>
      </c>
      <c r="AR931" s="26">
        <f t="shared" si="200"/>
        <v>-3.9644813675395318</v>
      </c>
      <c r="AS931" s="26">
        <f t="shared" si="200"/>
        <v>-4.0089388978364173</v>
      </c>
      <c r="AT931" s="26">
        <f t="shared" si="200"/>
        <v>-3.8800105844175317</v>
      </c>
      <c r="AU931" s="26">
        <f t="shared" si="201"/>
        <v>-4.3433125627175393</v>
      </c>
    </row>
    <row r="932" spans="26:64">
      <c r="Z932">
        <f t="shared" si="192"/>
        <v>0</v>
      </c>
      <c r="AA932" s="26">
        <f t="shared" si="193"/>
        <v>2.1380834729415148E-3</v>
      </c>
      <c r="AB932" s="26">
        <f t="shared" si="179"/>
        <v>-9999</v>
      </c>
      <c r="AC932" s="26">
        <f t="shared" si="180"/>
        <v>0</v>
      </c>
      <c r="AD932" s="26">
        <f t="shared" si="202"/>
        <v>-9999</v>
      </c>
      <c r="AE932" s="26">
        <f t="shared" si="182"/>
        <v>0</v>
      </c>
      <c r="AF932">
        <f t="shared" si="203"/>
        <v>-9999</v>
      </c>
      <c r="AG932" s="187"/>
      <c r="AH932">
        <f t="shared" si="194"/>
        <v>-5.681451267488898E-5</v>
      </c>
      <c r="AI932">
        <f t="shared" si="195"/>
        <v>0.56469609540875809</v>
      </c>
      <c r="AJ932">
        <f t="shared" si="196"/>
        <v>-0.2668107123773617</v>
      </c>
      <c r="AK932">
        <f t="shared" si="197"/>
        <v>0.23931967809316171</v>
      </c>
      <c r="AL932">
        <f t="shared" si="198"/>
        <v>2.6389213677283485</v>
      </c>
      <c r="AM932">
        <f t="shared" si="199"/>
        <v>3.8946097777401278</v>
      </c>
      <c r="AN932" s="26">
        <f t="shared" si="200"/>
        <v>-3.975315110866434</v>
      </c>
      <c r="AO932" s="26">
        <f t="shared" si="200"/>
        <v>-3.9758619978093366</v>
      </c>
      <c r="AP932" s="26">
        <f t="shared" si="200"/>
        <v>-3.9742245114637487</v>
      </c>
      <c r="AQ932" s="26">
        <f t="shared" si="200"/>
        <v>-3.9791363303934308</v>
      </c>
      <c r="AR932" s="26">
        <f t="shared" si="200"/>
        <v>-3.9644813675395318</v>
      </c>
      <c r="AS932" s="26">
        <f t="shared" si="200"/>
        <v>-4.0089388978364173</v>
      </c>
      <c r="AT932" s="26">
        <f t="shared" si="200"/>
        <v>-3.8800105844175317</v>
      </c>
      <c r="AU932" s="26">
        <f t="shared" si="201"/>
        <v>-4.3433125627175393</v>
      </c>
    </row>
    <row r="933" spans="26:64">
      <c r="Z933">
        <f t="shared" si="192"/>
        <v>0</v>
      </c>
      <c r="AA933" s="26">
        <f t="shared" si="193"/>
        <v>2.1380834729415148E-3</v>
      </c>
      <c r="AB933" s="26">
        <f t="shared" si="179"/>
        <v>-9999</v>
      </c>
      <c r="AC933" s="26">
        <f t="shared" si="180"/>
        <v>0</v>
      </c>
      <c r="AD933" s="26">
        <f t="shared" si="202"/>
        <v>-9999</v>
      </c>
      <c r="AE933" s="26">
        <f t="shared" si="182"/>
        <v>0</v>
      </c>
      <c r="AF933">
        <f t="shared" si="203"/>
        <v>-9999</v>
      </c>
      <c r="AG933" s="187"/>
      <c r="AH933">
        <f t="shared" si="194"/>
        <v>-5.681451267488898E-5</v>
      </c>
      <c r="AI933">
        <f t="shared" si="195"/>
        <v>0.56469609540875809</v>
      </c>
      <c r="AJ933">
        <f t="shared" si="196"/>
        <v>-0.2668107123773617</v>
      </c>
      <c r="AK933">
        <f t="shared" si="197"/>
        <v>0.23931967809316171</v>
      </c>
      <c r="AL933">
        <f t="shared" si="198"/>
        <v>2.6389213677283485</v>
      </c>
      <c r="AM933">
        <f t="shared" si="199"/>
        <v>3.8946097777401278</v>
      </c>
      <c r="AN933" s="26">
        <f t="shared" ref="AN933:AT948" si="204">$AU933+$AB$7*SIN(AO933)</f>
        <v>-3.975315110866434</v>
      </c>
      <c r="AO933" s="26">
        <f t="shared" si="204"/>
        <v>-3.9758619978093366</v>
      </c>
      <c r="AP933" s="26">
        <f t="shared" si="204"/>
        <v>-3.9742245114637487</v>
      </c>
      <c r="AQ933" s="26">
        <f t="shared" si="204"/>
        <v>-3.9791363303934308</v>
      </c>
      <c r="AR933" s="26">
        <f t="shared" si="204"/>
        <v>-3.9644813675395318</v>
      </c>
      <c r="AS933" s="26">
        <f t="shared" si="204"/>
        <v>-4.0089388978364173</v>
      </c>
      <c r="AT933" s="26">
        <f t="shared" si="204"/>
        <v>-3.8800105844175317</v>
      </c>
      <c r="AU933" s="26">
        <f t="shared" si="201"/>
        <v>-4.3433125627175393</v>
      </c>
    </row>
    <row r="934" spans="26:64">
      <c r="Z934">
        <f t="shared" si="192"/>
        <v>0</v>
      </c>
      <c r="AA934" s="26">
        <f t="shared" si="193"/>
        <v>2.1380834729415148E-3</v>
      </c>
      <c r="AB934" s="26">
        <f t="shared" si="179"/>
        <v>-9999</v>
      </c>
      <c r="AC934" s="26">
        <f t="shared" si="180"/>
        <v>0</v>
      </c>
      <c r="AD934" s="26">
        <f t="shared" si="202"/>
        <v>-9999</v>
      </c>
      <c r="AE934" s="26">
        <f t="shared" si="182"/>
        <v>0</v>
      </c>
      <c r="AF934">
        <f t="shared" si="203"/>
        <v>-9999</v>
      </c>
      <c r="AG934" s="187"/>
      <c r="AH934">
        <f t="shared" si="194"/>
        <v>-5.681451267488898E-5</v>
      </c>
      <c r="AI934">
        <f t="shared" si="195"/>
        <v>0.56469609540875809</v>
      </c>
      <c r="AJ934">
        <f t="shared" si="196"/>
        <v>-0.2668107123773617</v>
      </c>
      <c r="AK934">
        <f t="shared" si="197"/>
        <v>0.23931967809316171</v>
      </c>
      <c r="AL934">
        <f t="shared" si="198"/>
        <v>2.6389213677283485</v>
      </c>
      <c r="AM934">
        <f t="shared" si="199"/>
        <v>3.8946097777401278</v>
      </c>
      <c r="AN934" s="26">
        <f t="shared" si="204"/>
        <v>-3.975315110866434</v>
      </c>
      <c r="AO934" s="26">
        <f t="shared" si="204"/>
        <v>-3.9758619978093366</v>
      </c>
      <c r="AP934" s="26">
        <f t="shared" si="204"/>
        <v>-3.9742245114637487</v>
      </c>
      <c r="AQ934" s="26">
        <f t="shared" si="204"/>
        <v>-3.9791363303934308</v>
      </c>
      <c r="AR934" s="26">
        <f t="shared" si="204"/>
        <v>-3.9644813675395318</v>
      </c>
      <c r="AS934" s="26">
        <f t="shared" si="204"/>
        <v>-4.0089388978364173</v>
      </c>
      <c r="AT934" s="26">
        <f t="shared" si="204"/>
        <v>-3.8800105844175317</v>
      </c>
      <c r="AU934" s="26">
        <f t="shared" si="201"/>
        <v>-4.3433125627175393</v>
      </c>
    </row>
    <row r="935" spans="26:64">
      <c r="Z935">
        <f t="shared" si="192"/>
        <v>0</v>
      </c>
      <c r="AA935" s="26">
        <f t="shared" si="193"/>
        <v>2.1380834729415148E-3</v>
      </c>
      <c r="AB935" s="26">
        <f t="shared" ref="AB935:AB998" si="205">IF(S935&lt;&gt;0,G935-AH935, -9999)</f>
        <v>-9999</v>
      </c>
      <c r="AC935" s="26">
        <f t="shared" ref="AC935:AC998" si="206">+G935-P935</f>
        <v>0</v>
      </c>
      <c r="AD935" s="26">
        <f t="shared" si="202"/>
        <v>-9999</v>
      </c>
      <c r="AE935" s="26">
        <f t="shared" ref="AE935:AE998" si="207">+(G935-AA935)^2*S935</f>
        <v>0</v>
      </c>
      <c r="AF935">
        <f t="shared" si="203"/>
        <v>-9999</v>
      </c>
      <c r="AG935" s="187"/>
      <c r="AH935">
        <f t="shared" si="194"/>
        <v>-5.681451267488898E-5</v>
      </c>
      <c r="AI935">
        <f t="shared" si="195"/>
        <v>0.56469609540875809</v>
      </c>
      <c r="AJ935">
        <f t="shared" si="196"/>
        <v>-0.2668107123773617</v>
      </c>
      <c r="AK935">
        <f t="shared" si="197"/>
        <v>0.23931967809316171</v>
      </c>
      <c r="AL935">
        <f t="shared" si="198"/>
        <v>2.6389213677283485</v>
      </c>
      <c r="AM935">
        <f t="shared" si="199"/>
        <v>3.8946097777401278</v>
      </c>
      <c r="AN935" s="26">
        <f t="shared" si="204"/>
        <v>-3.975315110866434</v>
      </c>
      <c r="AO935" s="26">
        <f t="shared" si="204"/>
        <v>-3.9758619978093366</v>
      </c>
      <c r="AP935" s="26">
        <f t="shared" si="204"/>
        <v>-3.9742245114637487</v>
      </c>
      <c r="AQ935" s="26">
        <f t="shared" si="204"/>
        <v>-3.9791363303934308</v>
      </c>
      <c r="AR935" s="26">
        <f t="shared" si="204"/>
        <v>-3.9644813675395318</v>
      </c>
      <c r="AS935" s="26">
        <f t="shared" si="204"/>
        <v>-4.0089388978364173</v>
      </c>
      <c r="AT935" s="26">
        <f t="shared" si="204"/>
        <v>-3.8800105844175317</v>
      </c>
      <c r="AU935" s="26">
        <f t="shared" si="201"/>
        <v>-4.3433125627175393</v>
      </c>
    </row>
    <row r="936" spans="26:64">
      <c r="Z936">
        <f t="shared" si="192"/>
        <v>0</v>
      </c>
      <c r="AA936" s="26">
        <f t="shared" si="193"/>
        <v>2.1380834729415148E-3</v>
      </c>
      <c r="AB936" s="26">
        <f t="shared" si="205"/>
        <v>-9999</v>
      </c>
      <c r="AC936" s="26">
        <f t="shared" si="206"/>
        <v>0</v>
      </c>
      <c r="AD936" s="26">
        <f t="shared" si="202"/>
        <v>-9999</v>
      </c>
      <c r="AE936" s="26">
        <f t="shared" si="207"/>
        <v>0</v>
      </c>
      <c r="AF936">
        <f t="shared" si="203"/>
        <v>-9999</v>
      </c>
      <c r="AG936" s="187"/>
      <c r="AH936">
        <f t="shared" si="194"/>
        <v>-5.681451267488898E-5</v>
      </c>
      <c r="AI936">
        <f t="shared" si="195"/>
        <v>0.56469609540875809</v>
      </c>
      <c r="AJ936">
        <f t="shared" si="196"/>
        <v>-0.2668107123773617</v>
      </c>
      <c r="AK936">
        <f t="shared" si="197"/>
        <v>0.23931967809316171</v>
      </c>
      <c r="AL936">
        <f t="shared" si="198"/>
        <v>2.6389213677283485</v>
      </c>
      <c r="AM936">
        <f t="shared" si="199"/>
        <v>3.8946097777401278</v>
      </c>
      <c r="AN936" s="26">
        <f t="shared" si="204"/>
        <v>-3.975315110866434</v>
      </c>
      <c r="AO936" s="26">
        <f t="shared" si="204"/>
        <v>-3.9758619978093366</v>
      </c>
      <c r="AP936" s="26">
        <f t="shared" si="204"/>
        <v>-3.9742245114637487</v>
      </c>
      <c r="AQ936" s="26">
        <f t="shared" si="204"/>
        <v>-3.9791363303934308</v>
      </c>
      <c r="AR936" s="26">
        <f t="shared" si="204"/>
        <v>-3.9644813675395318</v>
      </c>
      <c r="AS936" s="26">
        <f t="shared" si="204"/>
        <v>-4.0089388978364173</v>
      </c>
      <c r="AT936" s="26">
        <f t="shared" si="204"/>
        <v>-3.8800105844175317</v>
      </c>
      <c r="AU936" s="26">
        <f t="shared" si="201"/>
        <v>-4.3433125627175393</v>
      </c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</row>
    <row r="937" spans="26:64">
      <c r="Z937">
        <f t="shared" si="192"/>
        <v>0</v>
      </c>
      <c r="AA937" s="26">
        <f t="shared" si="193"/>
        <v>2.1380834729415148E-3</v>
      </c>
      <c r="AB937" s="26">
        <f t="shared" si="205"/>
        <v>-9999</v>
      </c>
      <c r="AC937" s="26">
        <f t="shared" si="206"/>
        <v>0</v>
      </c>
      <c r="AD937" s="26">
        <f t="shared" si="202"/>
        <v>-9999</v>
      </c>
      <c r="AE937" s="26">
        <f t="shared" si="207"/>
        <v>0</v>
      </c>
      <c r="AF937">
        <f t="shared" si="203"/>
        <v>-9999</v>
      </c>
      <c r="AG937" s="187"/>
      <c r="AH937">
        <f t="shared" si="194"/>
        <v>-5.681451267488898E-5</v>
      </c>
      <c r="AI937">
        <f t="shared" si="195"/>
        <v>0.56469609540875809</v>
      </c>
      <c r="AJ937">
        <f t="shared" si="196"/>
        <v>-0.2668107123773617</v>
      </c>
      <c r="AK937">
        <f t="shared" si="197"/>
        <v>0.23931967809316171</v>
      </c>
      <c r="AL937">
        <f t="shared" si="198"/>
        <v>2.6389213677283485</v>
      </c>
      <c r="AM937">
        <f t="shared" si="199"/>
        <v>3.8946097777401278</v>
      </c>
      <c r="AN937" s="26">
        <f t="shared" si="204"/>
        <v>-3.975315110866434</v>
      </c>
      <c r="AO937" s="26">
        <f t="shared" si="204"/>
        <v>-3.9758619978093366</v>
      </c>
      <c r="AP937" s="26">
        <f t="shared" si="204"/>
        <v>-3.9742245114637487</v>
      </c>
      <c r="AQ937" s="26">
        <f t="shared" si="204"/>
        <v>-3.9791363303934308</v>
      </c>
      <c r="AR937" s="26">
        <f t="shared" si="204"/>
        <v>-3.9644813675395318</v>
      </c>
      <c r="AS937" s="26">
        <f t="shared" si="204"/>
        <v>-4.0089388978364173</v>
      </c>
      <c r="AT937" s="26">
        <f t="shared" si="204"/>
        <v>-3.8800105844175317</v>
      </c>
      <c r="AU937" s="26">
        <f t="shared" si="201"/>
        <v>-4.3433125627175393</v>
      </c>
    </row>
    <row r="938" spans="26:64">
      <c r="Z938">
        <f t="shared" si="192"/>
        <v>0</v>
      </c>
      <c r="AA938" s="26">
        <f t="shared" si="193"/>
        <v>2.1380834729415148E-3</v>
      </c>
      <c r="AB938" s="26">
        <f t="shared" si="205"/>
        <v>-9999</v>
      </c>
      <c r="AC938" s="26">
        <f t="shared" si="206"/>
        <v>0</v>
      </c>
      <c r="AD938" s="26">
        <f t="shared" si="202"/>
        <v>-9999</v>
      </c>
      <c r="AE938" s="26">
        <f t="shared" si="207"/>
        <v>0</v>
      </c>
      <c r="AF938">
        <f t="shared" si="203"/>
        <v>-9999</v>
      </c>
      <c r="AG938" s="187"/>
      <c r="AH938">
        <f t="shared" si="194"/>
        <v>-5.681451267488898E-5</v>
      </c>
      <c r="AI938">
        <f t="shared" si="195"/>
        <v>0.56469609540875809</v>
      </c>
      <c r="AJ938">
        <f t="shared" si="196"/>
        <v>-0.2668107123773617</v>
      </c>
      <c r="AK938">
        <f t="shared" si="197"/>
        <v>0.23931967809316171</v>
      </c>
      <c r="AL938">
        <f t="shared" si="198"/>
        <v>2.6389213677283485</v>
      </c>
      <c r="AM938">
        <f t="shared" si="199"/>
        <v>3.8946097777401278</v>
      </c>
      <c r="AN938" s="26">
        <f t="shared" si="204"/>
        <v>-3.975315110866434</v>
      </c>
      <c r="AO938" s="26">
        <f t="shared" si="204"/>
        <v>-3.9758619978093366</v>
      </c>
      <c r="AP938" s="26">
        <f t="shared" si="204"/>
        <v>-3.9742245114637487</v>
      </c>
      <c r="AQ938" s="26">
        <f t="shared" si="204"/>
        <v>-3.9791363303934308</v>
      </c>
      <c r="AR938" s="26">
        <f t="shared" si="204"/>
        <v>-3.9644813675395318</v>
      </c>
      <c r="AS938" s="26">
        <f t="shared" si="204"/>
        <v>-4.0089388978364173</v>
      </c>
      <c r="AT938" s="26">
        <f t="shared" si="204"/>
        <v>-3.8800105844175317</v>
      </c>
      <c r="AU938" s="26">
        <f t="shared" si="201"/>
        <v>-4.3433125627175393</v>
      </c>
    </row>
    <row r="939" spans="26:64">
      <c r="Z939">
        <f t="shared" si="192"/>
        <v>0</v>
      </c>
      <c r="AA939" s="26">
        <f t="shared" si="193"/>
        <v>2.1380834729415148E-3</v>
      </c>
      <c r="AB939" s="26">
        <f t="shared" si="205"/>
        <v>-9999</v>
      </c>
      <c r="AC939" s="26">
        <f t="shared" si="206"/>
        <v>0</v>
      </c>
      <c r="AD939" s="26">
        <f t="shared" si="202"/>
        <v>-9999</v>
      </c>
      <c r="AE939" s="26">
        <f t="shared" si="207"/>
        <v>0</v>
      </c>
      <c r="AF939">
        <f t="shared" si="203"/>
        <v>-9999</v>
      </c>
      <c r="AG939" s="187"/>
      <c r="AH939">
        <f t="shared" si="194"/>
        <v>-5.681451267488898E-5</v>
      </c>
      <c r="AI939">
        <f t="shared" si="195"/>
        <v>0.56469609540875809</v>
      </c>
      <c r="AJ939">
        <f t="shared" si="196"/>
        <v>-0.2668107123773617</v>
      </c>
      <c r="AK939">
        <f t="shared" si="197"/>
        <v>0.23931967809316171</v>
      </c>
      <c r="AL939">
        <f t="shared" si="198"/>
        <v>2.6389213677283485</v>
      </c>
      <c r="AM939">
        <f t="shared" si="199"/>
        <v>3.8946097777401278</v>
      </c>
      <c r="AN939" s="26">
        <f t="shared" si="204"/>
        <v>-3.975315110866434</v>
      </c>
      <c r="AO939" s="26">
        <f t="shared" si="204"/>
        <v>-3.9758619978093366</v>
      </c>
      <c r="AP939" s="26">
        <f t="shared" si="204"/>
        <v>-3.9742245114637487</v>
      </c>
      <c r="AQ939" s="26">
        <f t="shared" si="204"/>
        <v>-3.9791363303934308</v>
      </c>
      <c r="AR939" s="26">
        <f t="shared" si="204"/>
        <v>-3.9644813675395318</v>
      </c>
      <c r="AS939" s="26">
        <f t="shared" si="204"/>
        <v>-4.0089388978364173</v>
      </c>
      <c r="AT939" s="26">
        <f t="shared" si="204"/>
        <v>-3.8800105844175317</v>
      </c>
      <c r="AU939" s="26">
        <f t="shared" si="201"/>
        <v>-4.3433125627175393</v>
      </c>
    </row>
    <row r="940" spans="26:64">
      <c r="Z940">
        <f t="shared" si="192"/>
        <v>0</v>
      </c>
      <c r="AA940" s="26">
        <f t="shared" si="193"/>
        <v>2.1380834729415148E-3</v>
      </c>
      <c r="AB940" s="26">
        <f t="shared" si="205"/>
        <v>-9999</v>
      </c>
      <c r="AC940" s="26">
        <f t="shared" si="206"/>
        <v>0</v>
      </c>
      <c r="AD940" s="26">
        <f t="shared" si="202"/>
        <v>-9999</v>
      </c>
      <c r="AE940" s="26">
        <f t="shared" si="207"/>
        <v>0</v>
      </c>
      <c r="AF940">
        <f t="shared" si="203"/>
        <v>-9999</v>
      </c>
      <c r="AG940" s="187"/>
      <c r="AH940">
        <f t="shared" si="194"/>
        <v>-5.681451267488898E-5</v>
      </c>
      <c r="AI940">
        <f t="shared" si="195"/>
        <v>0.56469609540875809</v>
      </c>
      <c r="AJ940">
        <f t="shared" si="196"/>
        <v>-0.2668107123773617</v>
      </c>
      <c r="AK940">
        <f t="shared" si="197"/>
        <v>0.23931967809316171</v>
      </c>
      <c r="AL940">
        <f t="shared" si="198"/>
        <v>2.6389213677283485</v>
      </c>
      <c r="AM940">
        <f t="shared" si="199"/>
        <v>3.8946097777401278</v>
      </c>
      <c r="AN940" s="26">
        <f t="shared" si="204"/>
        <v>-3.975315110866434</v>
      </c>
      <c r="AO940" s="26">
        <f t="shared" si="204"/>
        <v>-3.9758619978093366</v>
      </c>
      <c r="AP940" s="26">
        <f t="shared" si="204"/>
        <v>-3.9742245114637487</v>
      </c>
      <c r="AQ940" s="26">
        <f t="shared" si="204"/>
        <v>-3.9791363303934308</v>
      </c>
      <c r="AR940" s="26">
        <f t="shared" si="204"/>
        <v>-3.9644813675395318</v>
      </c>
      <c r="AS940" s="26">
        <f t="shared" si="204"/>
        <v>-4.0089388978364173</v>
      </c>
      <c r="AT940" s="26">
        <f t="shared" si="204"/>
        <v>-3.8800105844175317</v>
      </c>
      <c r="AU940" s="26">
        <f t="shared" si="201"/>
        <v>-4.3433125627175393</v>
      </c>
    </row>
    <row r="941" spans="26:64">
      <c r="Z941">
        <f t="shared" si="192"/>
        <v>0</v>
      </c>
      <c r="AA941" s="26">
        <f t="shared" si="193"/>
        <v>2.1380834729415148E-3</v>
      </c>
      <c r="AB941" s="26">
        <f t="shared" si="205"/>
        <v>-9999</v>
      </c>
      <c r="AC941" s="26">
        <f t="shared" si="206"/>
        <v>0</v>
      </c>
      <c r="AD941" s="26">
        <f t="shared" si="202"/>
        <v>-9999</v>
      </c>
      <c r="AE941" s="26">
        <f t="shared" si="207"/>
        <v>0</v>
      </c>
      <c r="AF941">
        <f t="shared" si="203"/>
        <v>-9999</v>
      </c>
      <c r="AG941" s="187"/>
      <c r="AH941">
        <f t="shared" si="194"/>
        <v>-5.681451267488898E-5</v>
      </c>
      <c r="AI941">
        <f t="shared" si="195"/>
        <v>0.56469609540875809</v>
      </c>
      <c r="AJ941">
        <f t="shared" si="196"/>
        <v>-0.2668107123773617</v>
      </c>
      <c r="AK941">
        <f t="shared" si="197"/>
        <v>0.23931967809316171</v>
      </c>
      <c r="AL941">
        <f t="shared" si="198"/>
        <v>2.6389213677283485</v>
      </c>
      <c r="AM941">
        <f t="shared" si="199"/>
        <v>3.8946097777401278</v>
      </c>
      <c r="AN941" s="26">
        <f t="shared" si="204"/>
        <v>-3.975315110866434</v>
      </c>
      <c r="AO941" s="26">
        <f t="shared" si="204"/>
        <v>-3.9758619978093366</v>
      </c>
      <c r="AP941" s="26">
        <f t="shared" si="204"/>
        <v>-3.9742245114637487</v>
      </c>
      <c r="AQ941" s="26">
        <f t="shared" si="204"/>
        <v>-3.9791363303934308</v>
      </c>
      <c r="AR941" s="26">
        <f t="shared" si="204"/>
        <v>-3.9644813675395318</v>
      </c>
      <c r="AS941" s="26">
        <f t="shared" si="204"/>
        <v>-4.0089388978364173</v>
      </c>
      <c r="AT941" s="26">
        <f t="shared" si="204"/>
        <v>-3.8800105844175317</v>
      </c>
      <c r="AU941" s="26">
        <f t="shared" si="201"/>
        <v>-4.3433125627175393</v>
      </c>
    </row>
    <row r="942" spans="26:64">
      <c r="Z942">
        <f t="shared" si="192"/>
        <v>0</v>
      </c>
      <c r="AA942" s="26">
        <f t="shared" si="193"/>
        <v>2.1380834729415148E-3</v>
      </c>
      <c r="AB942" s="26">
        <f t="shared" si="205"/>
        <v>-9999</v>
      </c>
      <c r="AC942" s="26">
        <f t="shared" si="206"/>
        <v>0</v>
      </c>
      <c r="AD942" s="26">
        <f t="shared" si="202"/>
        <v>-9999</v>
      </c>
      <c r="AE942" s="26">
        <f t="shared" si="207"/>
        <v>0</v>
      </c>
      <c r="AF942">
        <f t="shared" si="203"/>
        <v>-9999</v>
      </c>
      <c r="AG942" s="187"/>
      <c r="AH942">
        <f t="shared" si="194"/>
        <v>-5.681451267488898E-5</v>
      </c>
      <c r="AI942">
        <f t="shared" si="195"/>
        <v>0.56469609540875809</v>
      </c>
      <c r="AJ942">
        <f t="shared" si="196"/>
        <v>-0.2668107123773617</v>
      </c>
      <c r="AK942">
        <f t="shared" si="197"/>
        <v>0.23931967809316171</v>
      </c>
      <c r="AL942">
        <f t="shared" si="198"/>
        <v>2.6389213677283485</v>
      </c>
      <c r="AM942">
        <f t="shared" si="199"/>
        <v>3.8946097777401278</v>
      </c>
      <c r="AN942" s="26">
        <f t="shared" si="204"/>
        <v>-3.975315110866434</v>
      </c>
      <c r="AO942" s="26">
        <f t="shared" si="204"/>
        <v>-3.9758619978093366</v>
      </c>
      <c r="AP942" s="26">
        <f t="shared" si="204"/>
        <v>-3.9742245114637487</v>
      </c>
      <c r="AQ942" s="26">
        <f t="shared" si="204"/>
        <v>-3.9791363303934308</v>
      </c>
      <c r="AR942" s="26">
        <f t="shared" si="204"/>
        <v>-3.9644813675395318</v>
      </c>
      <c r="AS942" s="26">
        <f t="shared" si="204"/>
        <v>-4.0089388978364173</v>
      </c>
      <c r="AT942" s="26">
        <f t="shared" si="204"/>
        <v>-3.8800105844175317</v>
      </c>
      <c r="AU942" s="26">
        <f t="shared" si="201"/>
        <v>-4.3433125627175393</v>
      </c>
    </row>
    <row r="943" spans="26:64">
      <c r="Z943">
        <f t="shared" si="192"/>
        <v>0</v>
      </c>
      <c r="AA943" s="26">
        <f t="shared" si="193"/>
        <v>2.1380834729415148E-3</v>
      </c>
      <c r="AB943" s="26">
        <f t="shared" si="205"/>
        <v>-9999</v>
      </c>
      <c r="AC943" s="26">
        <f t="shared" si="206"/>
        <v>0</v>
      </c>
      <c r="AD943" s="26">
        <f t="shared" si="202"/>
        <v>-9999</v>
      </c>
      <c r="AE943" s="26">
        <f t="shared" si="207"/>
        <v>0</v>
      </c>
      <c r="AF943">
        <f t="shared" si="203"/>
        <v>-9999</v>
      </c>
      <c r="AG943" s="187"/>
      <c r="AH943">
        <f t="shared" si="194"/>
        <v>-5.681451267488898E-5</v>
      </c>
      <c r="AI943">
        <f t="shared" si="195"/>
        <v>0.56469609540875809</v>
      </c>
      <c r="AJ943">
        <f t="shared" si="196"/>
        <v>-0.2668107123773617</v>
      </c>
      <c r="AK943">
        <f t="shared" si="197"/>
        <v>0.23931967809316171</v>
      </c>
      <c r="AL943">
        <f t="shared" si="198"/>
        <v>2.6389213677283485</v>
      </c>
      <c r="AM943">
        <f t="shared" si="199"/>
        <v>3.8946097777401278</v>
      </c>
      <c r="AN943" s="26">
        <f t="shared" si="204"/>
        <v>-3.975315110866434</v>
      </c>
      <c r="AO943" s="26">
        <f t="shared" si="204"/>
        <v>-3.9758619978093366</v>
      </c>
      <c r="AP943" s="26">
        <f t="shared" si="204"/>
        <v>-3.9742245114637487</v>
      </c>
      <c r="AQ943" s="26">
        <f t="shared" si="204"/>
        <v>-3.9791363303934308</v>
      </c>
      <c r="AR943" s="26">
        <f t="shared" si="204"/>
        <v>-3.9644813675395318</v>
      </c>
      <c r="AS943" s="26">
        <f t="shared" si="204"/>
        <v>-4.0089388978364173</v>
      </c>
      <c r="AT943" s="26">
        <f t="shared" si="204"/>
        <v>-3.8800105844175317</v>
      </c>
      <c r="AU943" s="26">
        <f t="shared" si="201"/>
        <v>-4.3433125627175393</v>
      </c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</row>
    <row r="944" spans="26:64">
      <c r="Z944">
        <f t="shared" si="192"/>
        <v>0</v>
      </c>
      <c r="AA944" s="26">
        <f t="shared" si="193"/>
        <v>2.1380834729415148E-3</v>
      </c>
      <c r="AB944" s="26">
        <f t="shared" si="205"/>
        <v>-9999</v>
      </c>
      <c r="AC944" s="26">
        <f t="shared" si="206"/>
        <v>0</v>
      </c>
      <c r="AD944" s="26">
        <f t="shared" si="202"/>
        <v>-9999</v>
      </c>
      <c r="AE944" s="26">
        <f t="shared" si="207"/>
        <v>0</v>
      </c>
      <c r="AF944">
        <f t="shared" si="203"/>
        <v>-9999</v>
      </c>
      <c r="AG944" s="187"/>
      <c r="AH944">
        <f t="shared" si="194"/>
        <v>-5.681451267488898E-5</v>
      </c>
      <c r="AI944">
        <f t="shared" si="195"/>
        <v>0.56469609540875809</v>
      </c>
      <c r="AJ944">
        <f t="shared" si="196"/>
        <v>-0.2668107123773617</v>
      </c>
      <c r="AK944">
        <f t="shared" si="197"/>
        <v>0.23931967809316171</v>
      </c>
      <c r="AL944">
        <f t="shared" si="198"/>
        <v>2.6389213677283485</v>
      </c>
      <c r="AM944">
        <f t="shared" si="199"/>
        <v>3.8946097777401278</v>
      </c>
      <c r="AN944" s="26">
        <f t="shared" si="204"/>
        <v>-3.975315110866434</v>
      </c>
      <c r="AO944" s="26">
        <f t="shared" si="204"/>
        <v>-3.9758619978093366</v>
      </c>
      <c r="AP944" s="26">
        <f t="shared" si="204"/>
        <v>-3.9742245114637487</v>
      </c>
      <c r="AQ944" s="26">
        <f t="shared" si="204"/>
        <v>-3.9791363303934308</v>
      </c>
      <c r="AR944" s="26">
        <f t="shared" si="204"/>
        <v>-3.9644813675395318</v>
      </c>
      <c r="AS944" s="26">
        <f t="shared" si="204"/>
        <v>-4.0089388978364173</v>
      </c>
      <c r="AT944" s="26">
        <f t="shared" si="204"/>
        <v>-3.8800105844175317</v>
      </c>
      <c r="AU944" s="26">
        <f t="shared" si="201"/>
        <v>-4.3433125627175393</v>
      </c>
    </row>
    <row r="945" spans="26:64">
      <c r="Z945">
        <f t="shared" si="192"/>
        <v>0</v>
      </c>
      <c r="AA945" s="26">
        <f t="shared" si="193"/>
        <v>2.1380834729415148E-3</v>
      </c>
      <c r="AB945" s="26">
        <f t="shared" si="205"/>
        <v>-9999</v>
      </c>
      <c r="AC945" s="26">
        <f t="shared" si="206"/>
        <v>0</v>
      </c>
      <c r="AD945" s="26">
        <f t="shared" si="202"/>
        <v>-9999</v>
      </c>
      <c r="AE945" s="26">
        <f t="shared" si="207"/>
        <v>0</v>
      </c>
      <c r="AF945">
        <f t="shared" si="203"/>
        <v>-9999</v>
      </c>
      <c r="AG945" s="187"/>
      <c r="AH945">
        <f t="shared" si="194"/>
        <v>-5.681451267488898E-5</v>
      </c>
      <c r="AI945">
        <f t="shared" si="195"/>
        <v>0.56469609540875809</v>
      </c>
      <c r="AJ945">
        <f t="shared" si="196"/>
        <v>-0.2668107123773617</v>
      </c>
      <c r="AK945">
        <f t="shared" si="197"/>
        <v>0.23931967809316171</v>
      </c>
      <c r="AL945">
        <f t="shared" si="198"/>
        <v>2.6389213677283485</v>
      </c>
      <c r="AM945">
        <f t="shared" si="199"/>
        <v>3.8946097777401278</v>
      </c>
      <c r="AN945" s="26">
        <f t="shared" si="204"/>
        <v>-3.975315110866434</v>
      </c>
      <c r="AO945" s="26">
        <f t="shared" si="204"/>
        <v>-3.9758619978093366</v>
      </c>
      <c r="AP945" s="26">
        <f t="shared" si="204"/>
        <v>-3.9742245114637487</v>
      </c>
      <c r="AQ945" s="26">
        <f t="shared" si="204"/>
        <v>-3.9791363303934308</v>
      </c>
      <c r="AR945" s="26">
        <f t="shared" si="204"/>
        <v>-3.9644813675395318</v>
      </c>
      <c r="AS945" s="26">
        <f t="shared" si="204"/>
        <v>-4.0089388978364173</v>
      </c>
      <c r="AT945" s="26">
        <f t="shared" si="204"/>
        <v>-3.8800105844175317</v>
      </c>
      <c r="AU945" s="26">
        <f t="shared" si="201"/>
        <v>-4.3433125627175393</v>
      </c>
    </row>
    <row r="946" spans="26:64">
      <c r="Z946">
        <f t="shared" si="192"/>
        <v>0</v>
      </c>
      <c r="AA946" s="26">
        <f t="shared" si="193"/>
        <v>2.1380834729415148E-3</v>
      </c>
      <c r="AB946" s="26">
        <f t="shared" si="205"/>
        <v>-9999</v>
      </c>
      <c r="AC946" s="26">
        <f t="shared" si="206"/>
        <v>0</v>
      </c>
      <c r="AD946" s="26">
        <f t="shared" si="202"/>
        <v>-9999</v>
      </c>
      <c r="AE946" s="26">
        <f t="shared" si="207"/>
        <v>0</v>
      </c>
      <c r="AF946">
        <f t="shared" si="203"/>
        <v>-9999</v>
      </c>
      <c r="AG946" s="187"/>
      <c r="AH946">
        <f t="shared" si="194"/>
        <v>-5.681451267488898E-5</v>
      </c>
      <c r="AI946">
        <f t="shared" si="195"/>
        <v>0.56469609540875809</v>
      </c>
      <c r="AJ946">
        <f t="shared" si="196"/>
        <v>-0.2668107123773617</v>
      </c>
      <c r="AK946">
        <f t="shared" si="197"/>
        <v>0.23931967809316171</v>
      </c>
      <c r="AL946">
        <f t="shared" si="198"/>
        <v>2.6389213677283485</v>
      </c>
      <c r="AM946">
        <f t="shared" si="199"/>
        <v>3.8946097777401278</v>
      </c>
      <c r="AN946" s="26">
        <f t="shared" si="204"/>
        <v>-3.975315110866434</v>
      </c>
      <c r="AO946" s="26">
        <f t="shared" si="204"/>
        <v>-3.9758619978093366</v>
      </c>
      <c r="AP946" s="26">
        <f t="shared" si="204"/>
        <v>-3.9742245114637487</v>
      </c>
      <c r="AQ946" s="26">
        <f t="shared" si="204"/>
        <v>-3.9791363303934308</v>
      </c>
      <c r="AR946" s="26">
        <f t="shared" si="204"/>
        <v>-3.9644813675395318</v>
      </c>
      <c r="AS946" s="26">
        <f t="shared" si="204"/>
        <v>-4.0089388978364173</v>
      </c>
      <c r="AT946" s="26">
        <f t="shared" si="204"/>
        <v>-3.8800105844175317</v>
      </c>
      <c r="AU946" s="26">
        <f t="shared" si="201"/>
        <v>-4.3433125627175393</v>
      </c>
    </row>
    <row r="947" spans="26:64">
      <c r="Z947">
        <f t="shared" si="192"/>
        <v>0</v>
      </c>
      <c r="AA947" s="26">
        <f t="shared" si="193"/>
        <v>2.1380834729415148E-3</v>
      </c>
      <c r="AB947" s="26">
        <f t="shared" si="205"/>
        <v>-9999</v>
      </c>
      <c r="AC947" s="26">
        <f t="shared" si="206"/>
        <v>0</v>
      </c>
      <c r="AD947" s="26">
        <f t="shared" si="202"/>
        <v>-9999</v>
      </c>
      <c r="AE947" s="26">
        <f t="shared" si="207"/>
        <v>0</v>
      </c>
      <c r="AF947">
        <f t="shared" si="203"/>
        <v>-9999</v>
      </c>
      <c r="AG947" s="187"/>
      <c r="AH947">
        <f t="shared" si="194"/>
        <v>-5.681451267488898E-5</v>
      </c>
      <c r="AI947">
        <f t="shared" si="195"/>
        <v>0.56469609540875809</v>
      </c>
      <c r="AJ947">
        <f t="shared" si="196"/>
        <v>-0.2668107123773617</v>
      </c>
      <c r="AK947">
        <f t="shared" si="197"/>
        <v>0.23931967809316171</v>
      </c>
      <c r="AL947">
        <f t="shared" si="198"/>
        <v>2.6389213677283485</v>
      </c>
      <c r="AM947">
        <f t="shared" si="199"/>
        <v>3.8946097777401278</v>
      </c>
      <c r="AN947" s="26">
        <f t="shared" si="204"/>
        <v>-3.975315110866434</v>
      </c>
      <c r="AO947" s="26">
        <f t="shared" si="204"/>
        <v>-3.9758619978093366</v>
      </c>
      <c r="AP947" s="26">
        <f t="shared" si="204"/>
        <v>-3.9742245114637487</v>
      </c>
      <c r="AQ947" s="26">
        <f t="shared" si="204"/>
        <v>-3.9791363303934308</v>
      </c>
      <c r="AR947" s="26">
        <f t="shared" si="204"/>
        <v>-3.9644813675395318</v>
      </c>
      <c r="AS947" s="26">
        <f t="shared" si="204"/>
        <v>-4.0089388978364173</v>
      </c>
      <c r="AT947" s="26">
        <f t="shared" si="204"/>
        <v>-3.8800105844175317</v>
      </c>
      <c r="AU947" s="26">
        <f t="shared" si="201"/>
        <v>-4.3433125627175393</v>
      </c>
    </row>
    <row r="948" spans="26:64">
      <c r="Z948">
        <f t="shared" si="192"/>
        <v>0</v>
      </c>
      <c r="AA948" s="26">
        <f t="shared" si="193"/>
        <v>2.1380834729415148E-3</v>
      </c>
      <c r="AB948" s="26">
        <f t="shared" si="205"/>
        <v>-9999</v>
      </c>
      <c r="AC948" s="26">
        <f t="shared" si="206"/>
        <v>0</v>
      </c>
      <c r="AD948" s="26">
        <f t="shared" si="202"/>
        <v>-9999</v>
      </c>
      <c r="AE948" s="26">
        <f t="shared" si="207"/>
        <v>0</v>
      </c>
      <c r="AF948">
        <f t="shared" si="203"/>
        <v>-9999</v>
      </c>
      <c r="AG948" s="187"/>
      <c r="AH948">
        <f t="shared" si="194"/>
        <v>-5.681451267488898E-5</v>
      </c>
      <c r="AI948">
        <f t="shared" si="195"/>
        <v>0.56469609540875809</v>
      </c>
      <c r="AJ948">
        <f t="shared" si="196"/>
        <v>-0.2668107123773617</v>
      </c>
      <c r="AK948">
        <f t="shared" si="197"/>
        <v>0.23931967809316171</v>
      </c>
      <c r="AL948">
        <f t="shared" si="198"/>
        <v>2.6389213677283485</v>
      </c>
      <c r="AM948">
        <f t="shared" si="199"/>
        <v>3.8946097777401278</v>
      </c>
      <c r="AN948" s="26">
        <f t="shared" si="204"/>
        <v>-3.975315110866434</v>
      </c>
      <c r="AO948" s="26">
        <f t="shared" si="204"/>
        <v>-3.9758619978093366</v>
      </c>
      <c r="AP948" s="26">
        <f t="shared" si="204"/>
        <v>-3.9742245114637487</v>
      </c>
      <c r="AQ948" s="26">
        <f t="shared" si="204"/>
        <v>-3.9791363303934308</v>
      </c>
      <c r="AR948" s="26">
        <f t="shared" si="204"/>
        <v>-3.9644813675395318</v>
      </c>
      <c r="AS948" s="26">
        <f t="shared" si="204"/>
        <v>-4.0089388978364173</v>
      </c>
      <c r="AT948" s="26">
        <f t="shared" si="204"/>
        <v>-3.8800105844175317</v>
      </c>
      <c r="AU948" s="26">
        <f t="shared" si="201"/>
        <v>-4.3433125627175393</v>
      </c>
    </row>
    <row r="949" spans="26:64">
      <c r="Z949">
        <f t="shared" si="192"/>
        <v>0</v>
      </c>
      <c r="AA949" s="26">
        <f t="shared" si="193"/>
        <v>2.1380834729415148E-3</v>
      </c>
      <c r="AB949" s="26">
        <f t="shared" si="205"/>
        <v>-9999</v>
      </c>
      <c r="AC949" s="26">
        <f t="shared" si="206"/>
        <v>0</v>
      </c>
      <c r="AD949" s="26">
        <f t="shared" si="202"/>
        <v>-9999</v>
      </c>
      <c r="AE949" s="26">
        <f t="shared" si="207"/>
        <v>0</v>
      </c>
      <c r="AF949">
        <f t="shared" si="203"/>
        <v>-9999</v>
      </c>
      <c r="AG949" s="187"/>
      <c r="AH949">
        <f t="shared" si="194"/>
        <v>-5.681451267488898E-5</v>
      </c>
      <c r="AI949">
        <f t="shared" si="195"/>
        <v>0.56469609540875809</v>
      </c>
      <c r="AJ949">
        <f t="shared" si="196"/>
        <v>-0.2668107123773617</v>
      </c>
      <c r="AK949">
        <f t="shared" si="197"/>
        <v>0.23931967809316171</v>
      </c>
      <c r="AL949">
        <f t="shared" si="198"/>
        <v>2.6389213677283485</v>
      </c>
      <c r="AM949">
        <f t="shared" si="199"/>
        <v>3.8946097777401278</v>
      </c>
      <c r="AN949" s="26">
        <f t="shared" ref="AN949:AT964" si="208">$AU949+$AB$7*SIN(AO949)</f>
        <v>-3.975315110866434</v>
      </c>
      <c r="AO949" s="26">
        <f t="shared" si="208"/>
        <v>-3.9758619978093366</v>
      </c>
      <c r="AP949" s="26">
        <f t="shared" si="208"/>
        <v>-3.9742245114637487</v>
      </c>
      <c r="AQ949" s="26">
        <f t="shared" si="208"/>
        <v>-3.9791363303934308</v>
      </c>
      <c r="AR949" s="26">
        <f t="shared" si="208"/>
        <v>-3.9644813675395318</v>
      </c>
      <c r="AS949" s="26">
        <f t="shared" si="208"/>
        <v>-4.0089388978364173</v>
      </c>
      <c r="AT949" s="26">
        <f t="shared" si="208"/>
        <v>-3.8800105844175317</v>
      </c>
      <c r="AU949" s="26">
        <f t="shared" si="201"/>
        <v>-4.3433125627175393</v>
      </c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</row>
    <row r="950" spans="26:64">
      <c r="Z950">
        <f t="shared" si="192"/>
        <v>0</v>
      </c>
      <c r="AA950" s="26">
        <f t="shared" si="193"/>
        <v>2.1380834729415148E-3</v>
      </c>
      <c r="AB950" s="26">
        <f t="shared" si="205"/>
        <v>-9999</v>
      </c>
      <c r="AC950" s="26">
        <f t="shared" si="206"/>
        <v>0</v>
      </c>
      <c r="AD950" s="26">
        <f t="shared" si="202"/>
        <v>-9999</v>
      </c>
      <c r="AE950" s="26">
        <f t="shared" si="207"/>
        <v>0</v>
      </c>
      <c r="AF950">
        <f t="shared" si="203"/>
        <v>-9999</v>
      </c>
      <c r="AG950" s="187"/>
      <c r="AH950">
        <f t="shared" si="194"/>
        <v>-5.681451267488898E-5</v>
      </c>
      <c r="AI950">
        <f t="shared" si="195"/>
        <v>0.56469609540875809</v>
      </c>
      <c r="AJ950">
        <f t="shared" si="196"/>
        <v>-0.2668107123773617</v>
      </c>
      <c r="AK950">
        <f t="shared" si="197"/>
        <v>0.23931967809316171</v>
      </c>
      <c r="AL950">
        <f t="shared" si="198"/>
        <v>2.6389213677283485</v>
      </c>
      <c r="AM950">
        <f t="shared" si="199"/>
        <v>3.8946097777401278</v>
      </c>
      <c r="AN950" s="26">
        <f t="shared" si="208"/>
        <v>-3.975315110866434</v>
      </c>
      <c r="AO950" s="26">
        <f t="shared" si="208"/>
        <v>-3.9758619978093366</v>
      </c>
      <c r="AP950" s="26">
        <f t="shared" si="208"/>
        <v>-3.9742245114637487</v>
      </c>
      <c r="AQ950" s="26">
        <f t="shared" si="208"/>
        <v>-3.9791363303934308</v>
      </c>
      <c r="AR950" s="26">
        <f t="shared" si="208"/>
        <v>-3.9644813675395318</v>
      </c>
      <c r="AS950" s="26">
        <f t="shared" si="208"/>
        <v>-4.0089388978364173</v>
      </c>
      <c r="AT950" s="26">
        <f t="shared" si="208"/>
        <v>-3.8800105844175317</v>
      </c>
      <c r="AU950" s="26">
        <f t="shared" si="201"/>
        <v>-4.3433125627175393</v>
      </c>
    </row>
    <row r="951" spans="26:64">
      <c r="Z951">
        <f t="shared" si="192"/>
        <v>0</v>
      </c>
      <c r="AA951" s="26">
        <f t="shared" si="193"/>
        <v>2.1380834729415148E-3</v>
      </c>
      <c r="AB951" s="26">
        <f t="shared" si="205"/>
        <v>-9999</v>
      </c>
      <c r="AC951" s="26">
        <f t="shared" si="206"/>
        <v>0</v>
      </c>
      <c r="AD951" s="26">
        <f t="shared" si="202"/>
        <v>-9999</v>
      </c>
      <c r="AE951" s="26">
        <f t="shared" si="207"/>
        <v>0</v>
      </c>
      <c r="AF951">
        <f t="shared" si="203"/>
        <v>-9999</v>
      </c>
      <c r="AG951" s="187"/>
      <c r="AH951">
        <f t="shared" si="194"/>
        <v>-5.681451267488898E-5</v>
      </c>
      <c r="AI951">
        <f t="shared" si="195"/>
        <v>0.56469609540875809</v>
      </c>
      <c r="AJ951">
        <f t="shared" si="196"/>
        <v>-0.2668107123773617</v>
      </c>
      <c r="AK951">
        <f t="shared" si="197"/>
        <v>0.23931967809316171</v>
      </c>
      <c r="AL951">
        <f t="shared" si="198"/>
        <v>2.6389213677283485</v>
      </c>
      <c r="AM951">
        <f t="shared" si="199"/>
        <v>3.8946097777401278</v>
      </c>
      <c r="AN951" s="26">
        <f t="shared" si="208"/>
        <v>-3.975315110866434</v>
      </c>
      <c r="AO951" s="26">
        <f t="shared" si="208"/>
        <v>-3.9758619978093366</v>
      </c>
      <c r="AP951" s="26">
        <f t="shared" si="208"/>
        <v>-3.9742245114637487</v>
      </c>
      <c r="AQ951" s="26">
        <f t="shared" si="208"/>
        <v>-3.9791363303934308</v>
      </c>
      <c r="AR951" s="26">
        <f t="shared" si="208"/>
        <v>-3.9644813675395318</v>
      </c>
      <c r="AS951" s="26">
        <f t="shared" si="208"/>
        <v>-4.0089388978364173</v>
      </c>
      <c r="AT951" s="26">
        <f t="shared" si="208"/>
        <v>-3.8800105844175317</v>
      </c>
      <c r="AU951" s="26">
        <f t="shared" si="201"/>
        <v>-4.3433125627175393</v>
      </c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</row>
    <row r="952" spans="26:64">
      <c r="Z952">
        <f t="shared" si="192"/>
        <v>0</v>
      </c>
      <c r="AA952" s="26">
        <f t="shared" si="193"/>
        <v>2.1380834729415148E-3</v>
      </c>
      <c r="AB952" s="26">
        <f t="shared" si="205"/>
        <v>-9999</v>
      </c>
      <c r="AC952" s="26">
        <f t="shared" si="206"/>
        <v>0</v>
      </c>
      <c r="AD952" s="26">
        <f t="shared" si="202"/>
        <v>-9999</v>
      </c>
      <c r="AE952" s="26">
        <f t="shared" si="207"/>
        <v>0</v>
      </c>
      <c r="AF952">
        <f t="shared" si="203"/>
        <v>-9999</v>
      </c>
      <c r="AG952" s="187"/>
      <c r="AH952">
        <f t="shared" si="194"/>
        <v>-5.681451267488898E-5</v>
      </c>
      <c r="AI952">
        <f t="shared" si="195"/>
        <v>0.56469609540875809</v>
      </c>
      <c r="AJ952">
        <f t="shared" si="196"/>
        <v>-0.2668107123773617</v>
      </c>
      <c r="AK952">
        <f t="shared" si="197"/>
        <v>0.23931967809316171</v>
      </c>
      <c r="AL952">
        <f t="shared" si="198"/>
        <v>2.6389213677283485</v>
      </c>
      <c r="AM952">
        <f t="shared" si="199"/>
        <v>3.8946097777401278</v>
      </c>
      <c r="AN952" s="26">
        <f t="shared" si="208"/>
        <v>-3.975315110866434</v>
      </c>
      <c r="AO952" s="26">
        <f t="shared" si="208"/>
        <v>-3.9758619978093366</v>
      </c>
      <c r="AP952" s="26">
        <f t="shared" si="208"/>
        <v>-3.9742245114637487</v>
      </c>
      <c r="AQ952" s="26">
        <f t="shared" si="208"/>
        <v>-3.9791363303934308</v>
      </c>
      <c r="AR952" s="26">
        <f t="shared" si="208"/>
        <v>-3.9644813675395318</v>
      </c>
      <c r="AS952" s="26">
        <f t="shared" si="208"/>
        <v>-4.0089388978364173</v>
      </c>
      <c r="AT952" s="26">
        <f t="shared" si="208"/>
        <v>-3.8800105844175317</v>
      </c>
      <c r="AU952" s="26">
        <f t="shared" si="201"/>
        <v>-4.3433125627175393</v>
      </c>
    </row>
    <row r="953" spans="26:64">
      <c r="Z953">
        <f t="shared" si="192"/>
        <v>0</v>
      </c>
      <c r="AA953" s="26">
        <f t="shared" si="193"/>
        <v>2.1380834729415148E-3</v>
      </c>
      <c r="AB953" s="26">
        <f t="shared" si="205"/>
        <v>-9999</v>
      </c>
      <c r="AC953" s="26">
        <f t="shared" si="206"/>
        <v>0</v>
      </c>
      <c r="AD953" s="26">
        <f t="shared" si="202"/>
        <v>-9999</v>
      </c>
      <c r="AE953" s="26">
        <f t="shared" si="207"/>
        <v>0</v>
      </c>
      <c r="AF953">
        <f t="shared" si="203"/>
        <v>-9999</v>
      </c>
      <c r="AG953" s="187"/>
      <c r="AH953">
        <f t="shared" si="194"/>
        <v>-5.681451267488898E-5</v>
      </c>
      <c r="AI953">
        <f t="shared" si="195"/>
        <v>0.56469609540875809</v>
      </c>
      <c r="AJ953">
        <f t="shared" si="196"/>
        <v>-0.2668107123773617</v>
      </c>
      <c r="AK953">
        <f t="shared" si="197"/>
        <v>0.23931967809316171</v>
      </c>
      <c r="AL953">
        <f t="shared" si="198"/>
        <v>2.6389213677283485</v>
      </c>
      <c r="AM953">
        <f t="shared" si="199"/>
        <v>3.8946097777401278</v>
      </c>
      <c r="AN953" s="26">
        <f t="shared" si="208"/>
        <v>-3.975315110866434</v>
      </c>
      <c r="AO953" s="26">
        <f t="shared" si="208"/>
        <v>-3.9758619978093366</v>
      </c>
      <c r="AP953" s="26">
        <f t="shared" si="208"/>
        <v>-3.9742245114637487</v>
      </c>
      <c r="AQ953" s="26">
        <f t="shared" si="208"/>
        <v>-3.9791363303934308</v>
      </c>
      <c r="AR953" s="26">
        <f t="shared" si="208"/>
        <v>-3.9644813675395318</v>
      </c>
      <c r="AS953" s="26">
        <f t="shared" si="208"/>
        <v>-4.0089388978364173</v>
      </c>
      <c r="AT953" s="26">
        <f t="shared" si="208"/>
        <v>-3.8800105844175317</v>
      </c>
      <c r="AU953" s="26">
        <f t="shared" si="201"/>
        <v>-4.3433125627175393</v>
      </c>
      <c r="AV953" s="26"/>
    </row>
    <row r="954" spans="26:64">
      <c r="Z954">
        <f t="shared" si="192"/>
        <v>0</v>
      </c>
      <c r="AA954" s="26">
        <f t="shared" si="193"/>
        <v>2.1380834729415148E-3</v>
      </c>
      <c r="AB954" s="26">
        <f t="shared" si="205"/>
        <v>-9999</v>
      </c>
      <c r="AC954" s="26">
        <f t="shared" si="206"/>
        <v>0</v>
      </c>
      <c r="AD954" s="26">
        <f t="shared" si="202"/>
        <v>-9999</v>
      </c>
      <c r="AE954" s="26">
        <f t="shared" si="207"/>
        <v>0</v>
      </c>
      <c r="AF954">
        <f t="shared" si="203"/>
        <v>-9999</v>
      </c>
      <c r="AG954" s="187"/>
      <c r="AH954">
        <f t="shared" si="194"/>
        <v>-5.681451267488898E-5</v>
      </c>
      <c r="AI954">
        <f t="shared" si="195"/>
        <v>0.56469609540875809</v>
      </c>
      <c r="AJ954">
        <f t="shared" si="196"/>
        <v>-0.2668107123773617</v>
      </c>
      <c r="AK954">
        <f t="shared" si="197"/>
        <v>0.23931967809316171</v>
      </c>
      <c r="AL954">
        <f t="shared" si="198"/>
        <v>2.6389213677283485</v>
      </c>
      <c r="AM954">
        <f t="shared" si="199"/>
        <v>3.8946097777401278</v>
      </c>
      <c r="AN954" s="26">
        <f t="shared" si="208"/>
        <v>-3.975315110866434</v>
      </c>
      <c r="AO954" s="26">
        <f t="shared" si="208"/>
        <v>-3.9758619978093366</v>
      </c>
      <c r="AP954" s="26">
        <f t="shared" si="208"/>
        <v>-3.9742245114637487</v>
      </c>
      <c r="AQ954" s="26">
        <f t="shared" si="208"/>
        <v>-3.9791363303934308</v>
      </c>
      <c r="AR954" s="26">
        <f t="shared" si="208"/>
        <v>-3.9644813675395318</v>
      </c>
      <c r="AS954" s="26">
        <f t="shared" si="208"/>
        <v>-4.0089388978364173</v>
      </c>
      <c r="AT954" s="26">
        <f t="shared" si="208"/>
        <v>-3.8800105844175317</v>
      </c>
      <c r="AU954" s="26">
        <f t="shared" si="201"/>
        <v>-4.3433125627175393</v>
      </c>
    </row>
    <row r="955" spans="26:64">
      <c r="Z955">
        <f t="shared" si="192"/>
        <v>0</v>
      </c>
      <c r="AA955" s="26">
        <f t="shared" si="193"/>
        <v>2.1380834729415148E-3</v>
      </c>
      <c r="AB955" s="26">
        <f t="shared" si="205"/>
        <v>-9999</v>
      </c>
      <c r="AC955" s="26">
        <f t="shared" si="206"/>
        <v>0</v>
      </c>
      <c r="AD955" s="26">
        <f t="shared" si="202"/>
        <v>-9999</v>
      </c>
      <c r="AE955" s="26">
        <f t="shared" si="207"/>
        <v>0</v>
      </c>
      <c r="AF955">
        <f t="shared" si="203"/>
        <v>-9999</v>
      </c>
      <c r="AG955" s="187"/>
      <c r="AH955">
        <f t="shared" si="194"/>
        <v>-5.681451267488898E-5</v>
      </c>
      <c r="AI955">
        <f t="shared" si="195"/>
        <v>0.56469609540875809</v>
      </c>
      <c r="AJ955">
        <f t="shared" si="196"/>
        <v>-0.2668107123773617</v>
      </c>
      <c r="AK955">
        <f t="shared" si="197"/>
        <v>0.23931967809316171</v>
      </c>
      <c r="AL955">
        <f t="shared" si="198"/>
        <v>2.6389213677283485</v>
      </c>
      <c r="AM955">
        <f t="shared" si="199"/>
        <v>3.8946097777401278</v>
      </c>
      <c r="AN955" s="26">
        <f t="shared" si="208"/>
        <v>-3.975315110866434</v>
      </c>
      <c r="AO955" s="26">
        <f t="shared" si="208"/>
        <v>-3.9758619978093366</v>
      </c>
      <c r="AP955" s="26">
        <f t="shared" si="208"/>
        <v>-3.9742245114637487</v>
      </c>
      <c r="AQ955" s="26">
        <f t="shared" si="208"/>
        <v>-3.9791363303934308</v>
      </c>
      <c r="AR955" s="26">
        <f t="shared" si="208"/>
        <v>-3.9644813675395318</v>
      </c>
      <c r="AS955" s="26">
        <f t="shared" si="208"/>
        <v>-4.0089388978364173</v>
      </c>
      <c r="AT955" s="26">
        <f t="shared" si="208"/>
        <v>-3.8800105844175317</v>
      </c>
      <c r="AU955" s="26">
        <f t="shared" si="201"/>
        <v>-4.3433125627175393</v>
      </c>
    </row>
    <row r="956" spans="26:64">
      <c r="Z956">
        <f t="shared" si="192"/>
        <v>0</v>
      </c>
      <c r="AA956" s="26">
        <f t="shared" si="193"/>
        <v>2.1380834729415148E-3</v>
      </c>
      <c r="AB956" s="26">
        <f t="shared" si="205"/>
        <v>-9999</v>
      </c>
      <c r="AC956" s="26">
        <f t="shared" si="206"/>
        <v>0</v>
      </c>
      <c r="AD956" s="26">
        <f t="shared" si="202"/>
        <v>-9999</v>
      </c>
      <c r="AE956" s="26">
        <f t="shared" si="207"/>
        <v>0</v>
      </c>
      <c r="AF956">
        <f t="shared" si="203"/>
        <v>-9999</v>
      </c>
      <c r="AG956" s="187"/>
      <c r="AH956">
        <f t="shared" si="194"/>
        <v>-5.681451267488898E-5</v>
      </c>
      <c r="AI956">
        <f t="shared" si="195"/>
        <v>0.56469609540875809</v>
      </c>
      <c r="AJ956">
        <f t="shared" si="196"/>
        <v>-0.2668107123773617</v>
      </c>
      <c r="AK956">
        <f t="shared" si="197"/>
        <v>0.23931967809316171</v>
      </c>
      <c r="AL956">
        <f t="shared" si="198"/>
        <v>2.6389213677283485</v>
      </c>
      <c r="AM956">
        <f t="shared" si="199"/>
        <v>3.8946097777401278</v>
      </c>
      <c r="AN956" s="26">
        <f t="shared" si="208"/>
        <v>-3.975315110866434</v>
      </c>
      <c r="AO956" s="26">
        <f t="shared" si="208"/>
        <v>-3.9758619978093366</v>
      </c>
      <c r="AP956" s="26">
        <f t="shared" si="208"/>
        <v>-3.9742245114637487</v>
      </c>
      <c r="AQ956" s="26">
        <f t="shared" si="208"/>
        <v>-3.9791363303934308</v>
      </c>
      <c r="AR956" s="26">
        <f t="shared" si="208"/>
        <v>-3.9644813675395318</v>
      </c>
      <c r="AS956" s="26">
        <f t="shared" si="208"/>
        <v>-4.0089388978364173</v>
      </c>
      <c r="AT956" s="26">
        <f t="shared" si="208"/>
        <v>-3.8800105844175317</v>
      </c>
      <c r="AU956" s="26">
        <f t="shared" si="201"/>
        <v>-4.3433125627175393</v>
      </c>
    </row>
    <row r="957" spans="26:64">
      <c r="Z957">
        <f t="shared" si="192"/>
        <v>0</v>
      </c>
      <c r="AA957" s="26">
        <f t="shared" si="193"/>
        <v>2.1380834729415148E-3</v>
      </c>
      <c r="AB957" s="26">
        <f t="shared" si="205"/>
        <v>-9999</v>
      </c>
      <c r="AC957" s="26">
        <f t="shared" si="206"/>
        <v>0</v>
      </c>
      <c r="AD957" s="26">
        <f t="shared" si="202"/>
        <v>-9999</v>
      </c>
      <c r="AE957" s="26">
        <f t="shared" si="207"/>
        <v>0</v>
      </c>
      <c r="AF957">
        <f t="shared" si="203"/>
        <v>-9999</v>
      </c>
      <c r="AG957" s="187"/>
      <c r="AH957">
        <f t="shared" si="194"/>
        <v>-5.681451267488898E-5</v>
      </c>
      <c r="AI957">
        <f t="shared" si="195"/>
        <v>0.56469609540875809</v>
      </c>
      <c r="AJ957">
        <f t="shared" si="196"/>
        <v>-0.2668107123773617</v>
      </c>
      <c r="AK957">
        <f t="shared" si="197"/>
        <v>0.23931967809316171</v>
      </c>
      <c r="AL957">
        <f t="shared" si="198"/>
        <v>2.6389213677283485</v>
      </c>
      <c r="AM957">
        <f t="shared" si="199"/>
        <v>3.8946097777401278</v>
      </c>
      <c r="AN957" s="26">
        <f t="shared" si="208"/>
        <v>-3.975315110866434</v>
      </c>
      <c r="AO957" s="26">
        <f t="shared" si="208"/>
        <v>-3.9758619978093366</v>
      </c>
      <c r="AP957" s="26">
        <f t="shared" si="208"/>
        <v>-3.9742245114637487</v>
      </c>
      <c r="AQ957" s="26">
        <f t="shared" si="208"/>
        <v>-3.9791363303934308</v>
      </c>
      <c r="AR957" s="26">
        <f t="shared" si="208"/>
        <v>-3.9644813675395318</v>
      </c>
      <c r="AS957" s="26">
        <f t="shared" si="208"/>
        <v>-4.0089388978364173</v>
      </c>
      <c r="AT957" s="26">
        <f t="shared" si="208"/>
        <v>-3.8800105844175317</v>
      </c>
      <c r="AU957" s="26">
        <f t="shared" si="201"/>
        <v>-4.3433125627175393</v>
      </c>
    </row>
    <row r="958" spans="26:64">
      <c r="Z958">
        <f t="shared" si="192"/>
        <v>0</v>
      </c>
      <c r="AA958" s="26">
        <f t="shared" si="193"/>
        <v>2.1380834729415148E-3</v>
      </c>
      <c r="AB958" s="26">
        <f t="shared" si="205"/>
        <v>-9999</v>
      </c>
      <c r="AC958" s="26">
        <f t="shared" si="206"/>
        <v>0</v>
      </c>
      <c r="AD958" s="26">
        <f t="shared" si="202"/>
        <v>-9999</v>
      </c>
      <c r="AE958" s="26">
        <f t="shared" si="207"/>
        <v>0</v>
      </c>
      <c r="AF958">
        <f t="shared" si="203"/>
        <v>-9999</v>
      </c>
      <c r="AG958" s="187"/>
      <c r="AH958">
        <f t="shared" si="194"/>
        <v>-5.681451267488898E-5</v>
      </c>
      <c r="AI958">
        <f t="shared" si="195"/>
        <v>0.56469609540875809</v>
      </c>
      <c r="AJ958">
        <f t="shared" si="196"/>
        <v>-0.2668107123773617</v>
      </c>
      <c r="AK958">
        <f t="shared" si="197"/>
        <v>0.23931967809316171</v>
      </c>
      <c r="AL958">
        <f t="shared" si="198"/>
        <v>2.6389213677283485</v>
      </c>
      <c r="AM958">
        <f t="shared" si="199"/>
        <v>3.8946097777401278</v>
      </c>
      <c r="AN958" s="26">
        <f t="shared" si="208"/>
        <v>-3.975315110866434</v>
      </c>
      <c r="AO958" s="26">
        <f t="shared" si="208"/>
        <v>-3.9758619978093366</v>
      </c>
      <c r="AP958" s="26">
        <f t="shared" si="208"/>
        <v>-3.9742245114637487</v>
      </c>
      <c r="AQ958" s="26">
        <f t="shared" si="208"/>
        <v>-3.9791363303934308</v>
      </c>
      <c r="AR958" s="26">
        <f t="shared" si="208"/>
        <v>-3.9644813675395318</v>
      </c>
      <c r="AS958" s="26">
        <f t="shared" si="208"/>
        <v>-4.0089388978364173</v>
      </c>
      <c r="AT958" s="26">
        <f t="shared" si="208"/>
        <v>-3.8800105844175317</v>
      </c>
      <c r="AU958" s="26">
        <f t="shared" si="201"/>
        <v>-4.3433125627175393</v>
      </c>
    </row>
    <row r="959" spans="26:64">
      <c r="Z959">
        <f t="shared" si="192"/>
        <v>0</v>
      </c>
      <c r="AA959" s="26">
        <f t="shared" si="193"/>
        <v>2.1380834729415148E-3</v>
      </c>
      <c r="AB959" s="26">
        <f t="shared" si="205"/>
        <v>-9999</v>
      </c>
      <c r="AC959" s="26">
        <f t="shared" si="206"/>
        <v>0</v>
      </c>
      <c r="AD959" s="26">
        <f t="shared" si="202"/>
        <v>-9999</v>
      </c>
      <c r="AE959" s="26">
        <f t="shared" si="207"/>
        <v>0</v>
      </c>
      <c r="AF959">
        <f t="shared" si="203"/>
        <v>-9999</v>
      </c>
      <c r="AG959" s="187"/>
      <c r="AH959">
        <f t="shared" si="194"/>
        <v>-5.681451267488898E-5</v>
      </c>
      <c r="AI959">
        <f t="shared" si="195"/>
        <v>0.56469609540875809</v>
      </c>
      <c r="AJ959">
        <f t="shared" si="196"/>
        <v>-0.2668107123773617</v>
      </c>
      <c r="AK959">
        <f t="shared" si="197"/>
        <v>0.23931967809316171</v>
      </c>
      <c r="AL959">
        <f t="shared" si="198"/>
        <v>2.6389213677283485</v>
      </c>
      <c r="AM959">
        <f t="shared" si="199"/>
        <v>3.8946097777401278</v>
      </c>
      <c r="AN959" s="26">
        <f t="shared" si="208"/>
        <v>-3.975315110866434</v>
      </c>
      <c r="AO959" s="26">
        <f t="shared" si="208"/>
        <v>-3.9758619978093366</v>
      </c>
      <c r="AP959" s="26">
        <f t="shared" si="208"/>
        <v>-3.9742245114637487</v>
      </c>
      <c r="AQ959" s="26">
        <f t="shared" si="208"/>
        <v>-3.9791363303934308</v>
      </c>
      <c r="AR959" s="26">
        <f t="shared" si="208"/>
        <v>-3.9644813675395318</v>
      </c>
      <c r="AS959" s="26">
        <f t="shared" si="208"/>
        <v>-4.0089388978364173</v>
      </c>
      <c r="AT959" s="26">
        <f t="shared" si="208"/>
        <v>-3.8800105844175317</v>
      </c>
      <c r="AU959" s="26">
        <f t="shared" si="201"/>
        <v>-4.3433125627175393</v>
      </c>
      <c r="AV959" s="26"/>
    </row>
    <row r="960" spans="26:64">
      <c r="Z960">
        <f t="shared" si="192"/>
        <v>0</v>
      </c>
      <c r="AA960" s="26">
        <f t="shared" si="193"/>
        <v>2.1380834729415148E-3</v>
      </c>
      <c r="AB960" s="26">
        <f t="shared" si="205"/>
        <v>-9999</v>
      </c>
      <c r="AC960" s="26">
        <f t="shared" si="206"/>
        <v>0</v>
      </c>
      <c r="AD960" s="26">
        <f t="shared" si="202"/>
        <v>-9999</v>
      </c>
      <c r="AE960" s="26">
        <f t="shared" si="207"/>
        <v>0</v>
      </c>
      <c r="AF960">
        <f t="shared" si="203"/>
        <v>-9999</v>
      </c>
      <c r="AG960" s="187"/>
      <c r="AH960">
        <f t="shared" si="194"/>
        <v>-5.681451267488898E-5</v>
      </c>
      <c r="AI960">
        <f t="shared" si="195"/>
        <v>0.56469609540875809</v>
      </c>
      <c r="AJ960">
        <f t="shared" si="196"/>
        <v>-0.2668107123773617</v>
      </c>
      <c r="AK960">
        <f t="shared" si="197"/>
        <v>0.23931967809316171</v>
      </c>
      <c r="AL960">
        <f t="shared" si="198"/>
        <v>2.6389213677283485</v>
      </c>
      <c r="AM960">
        <f t="shared" si="199"/>
        <v>3.8946097777401278</v>
      </c>
      <c r="AN960" s="26">
        <f t="shared" si="208"/>
        <v>-3.975315110866434</v>
      </c>
      <c r="AO960" s="26">
        <f t="shared" si="208"/>
        <v>-3.9758619978093366</v>
      </c>
      <c r="AP960" s="26">
        <f t="shared" si="208"/>
        <v>-3.9742245114637487</v>
      </c>
      <c r="AQ960" s="26">
        <f t="shared" si="208"/>
        <v>-3.9791363303934308</v>
      </c>
      <c r="AR960" s="26">
        <f t="shared" si="208"/>
        <v>-3.9644813675395318</v>
      </c>
      <c r="AS960" s="26">
        <f t="shared" si="208"/>
        <v>-4.0089388978364173</v>
      </c>
      <c r="AT960" s="26">
        <f t="shared" si="208"/>
        <v>-3.8800105844175317</v>
      </c>
      <c r="AU960" s="26">
        <f t="shared" si="201"/>
        <v>-4.3433125627175393</v>
      </c>
    </row>
    <row r="961" spans="26:48">
      <c r="Z961">
        <f t="shared" si="192"/>
        <v>0</v>
      </c>
      <c r="AA961" s="26">
        <f t="shared" si="193"/>
        <v>2.1380834729415148E-3</v>
      </c>
      <c r="AB961" s="26">
        <f t="shared" si="205"/>
        <v>-9999</v>
      </c>
      <c r="AC961" s="26">
        <f t="shared" si="206"/>
        <v>0</v>
      </c>
      <c r="AD961" s="26">
        <f t="shared" si="202"/>
        <v>-9999</v>
      </c>
      <c r="AE961" s="26">
        <f t="shared" si="207"/>
        <v>0</v>
      </c>
      <c r="AF961">
        <f t="shared" si="203"/>
        <v>-9999</v>
      </c>
      <c r="AG961" s="187"/>
      <c r="AH961">
        <f t="shared" si="194"/>
        <v>-5.681451267488898E-5</v>
      </c>
      <c r="AI961">
        <f t="shared" si="195"/>
        <v>0.56469609540875809</v>
      </c>
      <c r="AJ961">
        <f t="shared" si="196"/>
        <v>-0.2668107123773617</v>
      </c>
      <c r="AK961">
        <f t="shared" si="197"/>
        <v>0.23931967809316171</v>
      </c>
      <c r="AL961">
        <f t="shared" si="198"/>
        <v>2.6389213677283485</v>
      </c>
      <c r="AM961">
        <f t="shared" si="199"/>
        <v>3.8946097777401278</v>
      </c>
      <c r="AN961" s="26">
        <f t="shared" si="208"/>
        <v>-3.975315110866434</v>
      </c>
      <c r="AO961" s="26">
        <f t="shared" si="208"/>
        <v>-3.9758619978093366</v>
      </c>
      <c r="AP961" s="26">
        <f t="shared" si="208"/>
        <v>-3.9742245114637487</v>
      </c>
      <c r="AQ961" s="26">
        <f t="shared" si="208"/>
        <v>-3.9791363303934308</v>
      </c>
      <c r="AR961" s="26">
        <f t="shared" si="208"/>
        <v>-3.9644813675395318</v>
      </c>
      <c r="AS961" s="26">
        <f t="shared" si="208"/>
        <v>-4.0089388978364173</v>
      </c>
      <c r="AT961" s="26">
        <f t="shared" si="208"/>
        <v>-3.8800105844175317</v>
      </c>
      <c r="AU961" s="26">
        <f t="shared" si="201"/>
        <v>-4.3433125627175393</v>
      </c>
    </row>
    <row r="962" spans="26:48">
      <c r="Z962">
        <f t="shared" si="192"/>
        <v>0</v>
      </c>
      <c r="AA962" s="26">
        <f t="shared" si="193"/>
        <v>2.1380834729415148E-3</v>
      </c>
      <c r="AB962" s="26">
        <f t="shared" si="205"/>
        <v>-9999</v>
      </c>
      <c r="AC962" s="26">
        <f t="shared" si="206"/>
        <v>0</v>
      </c>
      <c r="AD962" s="26">
        <f t="shared" si="202"/>
        <v>-9999</v>
      </c>
      <c r="AE962" s="26">
        <f t="shared" si="207"/>
        <v>0</v>
      </c>
      <c r="AF962">
        <f t="shared" si="203"/>
        <v>-9999</v>
      </c>
      <c r="AG962" s="187"/>
      <c r="AH962">
        <f t="shared" si="194"/>
        <v>-5.681451267488898E-5</v>
      </c>
      <c r="AI962">
        <f t="shared" si="195"/>
        <v>0.56469609540875809</v>
      </c>
      <c r="AJ962">
        <f t="shared" si="196"/>
        <v>-0.2668107123773617</v>
      </c>
      <c r="AK962">
        <f t="shared" si="197"/>
        <v>0.23931967809316171</v>
      </c>
      <c r="AL962">
        <f t="shared" si="198"/>
        <v>2.6389213677283485</v>
      </c>
      <c r="AM962">
        <f t="shared" si="199"/>
        <v>3.8946097777401278</v>
      </c>
      <c r="AN962" s="26">
        <f t="shared" si="208"/>
        <v>-3.975315110866434</v>
      </c>
      <c r="AO962" s="26">
        <f t="shared" si="208"/>
        <v>-3.9758619978093366</v>
      </c>
      <c r="AP962" s="26">
        <f t="shared" si="208"/>
        <v>-3.9742245114637487</v>
      </c>
      <c r="AQ962" s="26">
        <f t="shared" si="208"/>
        <v>-3.9791363303934308</v>
      </c>
      <c r="AR962" s="26">
        <f t="shared" si="208"/>
        <v>-3.9644813675395318</v>
      </c>
      <c r="AS962" s="26">
        <f t="shared" si="208"/>
        <v>-4.0089388978364173</v>
      </c>
      <c r="AT962" s="26">
        <f t="shared" si="208"/>
        <v>-3.8800105844175317</v>
      </c>
      <c r="AU962" s="26">
        <f t="shared" si="201"/>
        <v>-4.3433125627175393</v>
      </c>
    </row>
    <row r="963" spans="26:48">
      <c r="Z963">
        <f t="shared" si="192"/>
        <v>0</v>
      </c>
      <c r="AA963" s="26">
        <f t="shared" si="193"/>
        <v>2.1380834729415148E-3</v>
      </c>
      <c r="AB963" s="26">
        <f t="shared" si="205"/>
        <v>-9999</v>
      </c>
      <c r="AC963" s="26">
        <f t="shared" si="206"/>
        <v>0</v>
      </c>
      <c r="AD963" s="26">
        <f t="shared" si="202"/>
        <v>-9999</v>
      </c>
      <c r="AE963" s="26">
        <f t="shared" si="207"/>
        <v>0</v>
      </c>
      <c r="AF963">
        <f t="shared" si="203"/>
        <v>-9999</v>
      </c>
      <c r="AG963" s="187"/>
      <c r="AH963">
        <f t="shared" si="194"/>
        <v>-5.681451267488898E-5</v>
      </c>
      <c r="AI963">
        <f t="shared" si="195"/>
        <v>0.56469609540875809</v>
      </c>
      <c r="AJ963">
        <f t="shared" si="196"/>
        <v>-0.2668107123773617</v>
      </c>
      <c r="AK963">
        <f t="shared" si="197"/>
        <v>0.23931967809316171</v>
      </c>
      <c r="AL963">
        <f t="shared" si="198"/>
        <v>2.6389213677283485</v>
      </c>
      <c r="AM963">
        <f t="shared" si="199"/>
        <v>3.8946097777401278</v>
      </c>
      <c r="AN963" s="26">
        <f t="shared" si="208"/>
        <v>-3.975315110866434</v>
      </c>
      <c r="AO963" s="26">
        <f t="shared" si="208"/>
        <v>-3.9758619978093366</v>
      </c>
      <c r="AP963" s="26">
        <f t="shared" si="208"/>
        <v>-3.9742245114637487</v>
      </c>
      <c r="AQ963" s="26">
        <f t="shared" si="208"/>
        <v>-3.9791363303934308</v>
      </c>
      <c r="AR963" s="26">
        <f t="shared" si="208"/>
        <v>-3.9644813675395318</v>
      </c>
      <c r="AS963" s="26">
        <f t="shared" si="208"/>
        <v>-4.0089388978364173</v>
      </c>
      <c r="AT963" s="26">
        <f t="shared" si="208"/>
        <v>-3.8800105844175317</v>
      </c>
      <c r="AU963" s="26">
        <f t="shared" si="201"/>
        <v>-4.3433125627175393</v>
      </c>
    </row>
    <row r="964" spans="26:48">
      <c r="Z964">
        <f t="shared" si="192"/>
        <v>0</v>
      </c>
      <c r="AA964" s="26">
        <f t="shared" si="193"/>
        <v>2.1380834729415148E-3</v>
      </c>
      <c r="AB964" s="26">
        <f t="shared" si="205"/>
        <v>-9999</v>
      </c>
      <c r="AC964" s="26">
        <f t="shared" si="206"/>
        <v>0</v>
      </c>
      <c r="AD964" s="26">
        <f t="shared" si="202"/>
        <v>-9999</v>
      </c>
      <c r="AE964" s="26">
        <f t="shared" si="207"/>
        <v>0</v>
      </c>
      <c r="AF964">
        <f t="shared" si="203"/>
        <v>-9999</v>
      </c>
      <c r="AG964" s="187"/>
      <c r="AH964">
        <f t="shared" si="194"/>
        <v>-5.681451267488898E-5</v>
      </c>
      <c r="AI964">
        <f t="shared" si="195"/>
        <v>0.56469609540875809</v>
      </c>
      <c r="AJ964">
        <f t="shared" si="196"/>
        <v>-0.2668107123773617</v>
      </c>
      <c r="AK964">
        <f t="shared" si="197"/>
        <v>0.23931967809316171</v>
      </c>
      <c r="AL964">
        <f t="shared" si="198"/>
        <v>2.6389213677283485</v>
      </c>
      <c r="AM964">
        <f t="shared" si="199"/>
        <v>3.8946097777401278</v>
      </c>
      <c r="AN964" s="26">
        <f t="shared" si="208"/>
        <v>-3.975315110866434</v>
      </c>
      <c r="AO964" s="26">
        <f t="shared" si="208"/>
        <v>-3.9758619978093366</v>
      </c>
      <c r="AP964" s="26">
        <f t="shared" si="208"/>
        <v>-3.9742245114637487</v>
      </c>
      <c r="AQ964" s="26">
        <f t="shared" si="208"/>
        <v>-3.9791363303934308</v>
      </c>
      <c r="AR964" s="26">
        <f t="shared" si="208"/>
        <v>-3.9644813675395318</v>
      </c>
      <c r="AS964" s="26">
        <f t="shared" si="208"/>
        <v>-4.0089388978364173</v>
      </c>
      <c r="AT964" s="26">
        <f t="shared" si="208"/>
        <v>-3.8800105844175317</v>
      </c>
      <c r="AU964" s="26">
        <f t="shared" si="201"/>
        <v>-4.3433125627175393</v>
      </c>
    </row>
    <row r="965" spans="26:48">
      <c r="Z965">
        <f t="shared" si="192"/>
        <v>0</v>
      </c>
      <c r="AA965" s="26">
        <f t="shared" si="193"/>
        <v>2.1380834729415148E-3</v>
      </c>
      <c r="AB965" s="26">
        <f t="shared" si="205"/>
        <v>-9999</v>
      </c>
      <c r="AC965" s="26">
        <f t="shared" si="206"/>
        <v>0</v>
      </c>
      <c r="AD965" s="26">
        <f t="shared" si="202"/>
        <v>-9999</v>
      </c>
      <c r="AE965" s="26">
        <f t="shared" si="207"/>
        <v>0</v>
      </c>
      <c r="AF965">
        <f t="shared" si="203"/>
        <v>-9999</v>
      </c>
      <c r="AG965" s="187"/>
      <c r="AH965">
        <f t="shared" si="194"/>
        <v>-5.681451267488898E-5</v>
      </c>
      <c r="AI965">
        <f t="shared" si="195"/>
        <v>0.56469609540875809</v>
      </c>
      <c r="AJ965">
        <f t="shared" si="196"/>
        <v>-0.2668107123773617</v>
      </c>
      <c r="AK965">
        <f t="shared" si="197"/>
        <v>0.23931967809316171</v>
      </c>
      <c r="AL965">
        <f t="shared" si="198"/>
        <v>2.6389213677283485</v>
      </c>
      <c r="AM965">
        <f t="shared" si="199"/>
        <v>3.8946097777401278</v>
      </c>
      <c r="AN965" s="26">
        <f t="shared" ref="AN965:AT980" si="209">$AU965+$AB$7*SIN(AO965)</f>
        <v>-3.975315110866434</v>
      </c>
      <c r="AO965" s="26">
        <f t="shared" si="209"/>
        <v>-3.9758619978093366</v>
      </c>
      <c r="AP965" s="26">
        <f t="shared" si="209"/>
        <v>-3.9742245114637487</v>
      </c>
      <c r="AQ965" s="26">
        <f t="shared" si="209"/>
        <v>-3.9791363303934308</v>
      </c>
      <c r="AR965" s="26">
        <f t="shared" si="209"/>
        <v>-3.9644813675395318</v>
      </c>
      <c r="AS965" s="26">
        <f t="shared" si="209"/>
        <v>-4.0089388978364173</v>
      </c>
      <c r="AT965" s="26">
        <f t="shared" si="209"/>
        <v>-3.8800105844175317</v>
      </c>
      <c r="AU965" s="26">
        <f t="shared" si="201"/>
        <v>-4.3433125627175393</v>
      </c>
    </row>
    <row r="966" spans="26:48">
      <c r="Z966">
        <f t="shared" si="192"/>
        <v>0</v>
      </c>
      <c r="AA966" s="26">
        <f t="shared" si="193"/>
        <v>2.1380834729415148E-3</v>
      </c>
      <c r="AB966" s="26">
        <f t="shared" si="205"/>
        <v>-9999</v>
      </c>
      <c r="AC966" s="26">
        <f t="shared" si="206"/>
        <v>0</v>
      </c>
      <c r="AD966" s="26">
        <f t="shared" si="202"/>
        <v>-9999</v>
      </c>
      <c r="AE966" s="26">
        <f t="shared" si="207"/>
        <v>0</v>
      </c>
      <c r="AF966">
        <f t="shared" si="203"/>
        <v>-9999</v>
      </c>
      <c r="AG966" s="187"/>
      <c r="AH966">
        <f t="shared" si="194"/>
        <v>-5.681451267488898E-5</v>
      </c>
      <c r="AI966">
        <f t="shared" si="195"/>
        <v>0.56469609540875809</v>
      </c>
      <c r="AJ966">
        <f t="shared" si="196"/>
        <v>-0.2668107123773617</v>
      </c>
      <c r="AK966">
        <f t="shared" si="197"/>
        <v>0.23931967809316171</v>
      </c>
      <c r="AL966">
        <f t="shared" si="198"/>
        <v>2.6389213677283485</v>
      </c>
      <c r="AM966">
        <f t="shared" si="199"/>
        <v>3.8946097777401278</v>
      </c>
      <c r="AN966" s="26">
        <f t="shared" si="209"/>
        <v>-3.975315110866434</v>
      </c>
      <c r="AO966" s="26">
        <f t="shared" si="209"/>
        <v>-3.9758619978093366</v>
      </c>
      <c r="AP966" s="26">
        <f t="shared" si="209"/>
        <v>-3.9742245114637487</v>
      </c>
      <c r="AQ966" s="26">
        <f t="shared" si="209"/>
        <v>-3.9791363303934308</v>
      </c>
      <c r="AR966" s="26">
        <f t="shared" si="209"/>
        <v>-3.9644813675395318</v>
      </c>
      <c r="AS966" s="26">
        <f t="shared" si="209"/>
        <v>-4.0089388978364173</v>
      </c>
      <c r="AT966" s="26">
        <f t="shared" si="209"/>
        <v>-3.8800105844175317</v>
      </c>
      <c r="AU966" s="26">
        <f t="shared" si="201"/>
        <v>-4.3433125627175393</v>
      </c>
    </row>
    <row r="967" spans="26:48">
      <c r="Z967">
        <f t="shared" si="192"/>
        <v>0</v>
      </c>
      <c r="AA967" s="26">
        <f t="shared" si="193"/>
        <v>2.1380834729415148E-3</v>
      </c>
      <c r="AB967" s="26">
        <f t="shared" si="205"/>
        <v>-9999</v>
      </c>
      <c r="AC967" s="26">
        <f t="shared" si="206"/>
        <v>0</v>
      </c>
      <c r="AD967" s="26">
        <f t="shared" si="202"/>
        <v>-9999</v>
      </c>
      <c r="AE967" s="26">
        <f t="shared" si="207"/>
        <v>0</v>
      </c>
      <c r="AF967">
        <f t="shared" si="203"/>
        <v>-9999</v>
      </c>
      <c r="AG967" s="187"/>
      <c r="AH967">
        <f t="shared" si="194"/>
        <v>-5.681451267488898E-5</v>
      </c>
      <c r="AI967">
        <f t="shared" si="195"/>
        <v>0.56469609540875809</v>
      </c>
      <c r="AJ967">
        <f t="shared" si="196"/>
        <v>-0.2668107123773617</v>
      </c>
      <c r="AK967">
        <f t="shared" si="197"/>
        <v>0.23931967809316171</v>
      </c>
      <c r="AL967">
        <f t="shared" si="198"/>
        <v>2.6389213677283485</v>
      </c>
      <c r="AM967">
        <f t="shared" si="199"/>
        <v>3.8946097777401278</v>
      </c>
      <c r="AN967" s="26">
        <f t="shared" si="209"/>
        <v>-3.975315110866434</v>
      </c>
      <c r="AO967" s="26">
        <f t="shared" si="209"/>
        <v>-3.9758619978093366</v>
      </c>
      <c r="AP967" s="26">
        <f t="shared" si="209"/>
        <v>-3.9742245114637487</v>
      </c>
      <c r="AQ967" s="26">
        <f t="shared" si="209"/>
        <v>-3.9791363303934308</v>
      </c>
      <c r="AR967" s="26">
        <f t="shared" si="209"/>
        <v>-3.9644813675395318</v>
      </c>
      <c r="AS967" s="26">
        <f t="shared" si="209"/>
        <v>-4.0089388978364173</v>
      </c>
      <c r="AT967" s="26">
        <f t="shared" si="209"/>
        <v>-3.8800105844175317</v>
      </c>
      <c r="AU967" s="26">
        <f t="shared" si="201"/>
        <v>-4.3433125627175393</v>
      </c>
    </row>
    <row r="968" spans="26:48">
      <c r="Z968">
        <f t="shared" si="192"/>
        <v>0</v>
      </c>
      <c r="AA968" s="26">
        <f t="shared" si="193"/>
        <v>2.1380834729415148E-3</v>
      </c>
      <c r="AB968" s="26">
        <f t="shared" si="205"/>
        <v>-9999</v>
      </c>
      <c r="AC968" s="26">
        <f t="shared" si="206"/>
        <v>0</v>
      </c>
      <c r="AD968" s="26">
        <f t="shared" si="202"/>
        <v>-9999</v>
      </c>
      <c r="AE968" s="26">
        <f t="shared" si="207"/>
        <v>0</v>
      </c>
      <c r="AF968">
        <f t="shared" si="203"/>
        <v>-9999</v>
      </c>
      <c r="AG968" s="187"/>
      <c r="AH968">
        <f t="shared" si="194"/>
        <v>-5.681451267488898E-5</v>
      </c>
      <c r="AI968">
        <f t="shared" si="195"/>
        <v>0.56469609540875809</v>
      </c>
      <c r="AJ968">
        <f t="shared" si="196"/>
        <v>-0.2668107123773617</v>
      </c>
      <c r="AK968">
        <f t="shared" si="197"/>
        <v>0.23931967809316171</v>
      </c>
      <c r="AL968">
        <f t="shared" si="198"/>
        <v>2.6389213677283485</v>
      </c>
      <c r="AM968">
        <f t="shared" si="199"/>
        <v>3.8946097777401278</v>
      </c>
      <c r="AN968" s="26">
        <f t="shared" si="209"/>
        <v>-3.975315110866434</v>
      </c>
      <c r="AO968" s="26">
        <f t="shared" si="209"/>
        <v>-3.9758619978093366</v>
      </c>
      <c r="AP968" s="26">
        <f t="shared" si="209"/>
        <v>-3.9742245114637487</v>
      </c>
      <c r="AQ968" s="26">
        <f t="shared" si="209"/>
        <v>-3.9791363303934308</v>
      </c>
      <c r="AR968" s="26">
        <f t="shared" si="209"/>
        <v>-3.9644813675395318</v>
      </c>
      <c r="AS968" s="26">
        <f t="shared" si="209"/>
        <v>-4.0089388978364173</v>
      </c>
      <c r="AT968" s="26">
        <f t="shared" si="209"/>
        <v>-3.8800105844175317</v>
      </c>
      <c r="AU968" s="26">
        <f t="shared" si="201"/>
        <v>-4.3433125627175393</v>
      </c>
    </row>
    <row r="969" spans="26:48">
      <c r="Z969">
        <f t="shared" si="192"/>
        <v>0</v>
      </c>
      <c r="AA969" s="26">
        <f t="shared" si="193"/>
        <v>2.1380834729415148E-3</v>
      </c>
      <c r="AB969" s="26">
        <f t="shared" si="205"/>
        <v>-9999</v>
      </c>
      <c r="AC969" s="26">
        <f t="shared" si="206"/>
        <v>0</v>
      </c>
      <c r="AD969" s="26">
        <f t="shared" si="202"/>
        <v>-9999</v>
      </c>
      <c r="AE969" s="26">
        <f t="shared" si="207"/>
        <v>0</v>
      </c>
      <c r="AF969">
        <f t="shared" si="203"/>
        <v>-9999</v>
      </c>
      <c r="AG969" s="187"/>
      <c r="AH969">
        <f t="shared" si="194"/>
        <v>-5.681451267488898E-5</v>
      </c>
      <c r="AI969">
        <f t="shared" si="195"/>
        <v>0.56469609540875809</v>
      </c>
      <c r="AJ969">
        <f t="shared" si="196"/>
        <v>-0.2668107123773617</v>
      </c>
      <c r="AK969">
        <f t="shared" si="197"/>
        <v>0.23931967809316171</v>
      </c>
      <c r="AL969">
        <f t="shared" si="198"/>
        <v>2.6389213677283485</v>
      </c>
      <c r="AM969">
        <f t="shared" si="199"/>
        <v>3.8946097777401278</v>
      </c>
      <c r="AN969" s="26">
        <f t="shared" si="209"/>
        <v>-3.975315110866434</v>
      </c>
      <c r="AO969" s="26">
        <f t="shared" si="209"/>
        <v>-3.9758619978093366</v>
      </c>
      <c r="AP969" s="26">
        <f t="shared" si="209"/>
        <v>-3.9742245114637487</v>
      </c>
      <c r="AQ969" s="26">
        <f t="shared" si="209"/>
        <v>-3.9791363303934308</v>
      </c>
      <c r="AR969" s="26">
        <f t="shared" si="209"/>
        <v>-3.9644813675395318</v>
      </c>
      <c r="AS969" s="26">
        <f t="shared" si="209"/>
        <v>-4.0089388978364173</v>
      </c>
      <c r="AT969" s="26">
        <f t="shared" si="209"/>
        <v>-3.8800105844175317</v>
      </c>
      <c r="AU969" s="26">
        <f t="shared" si="201"/>
        <v>-4.3433125627175393</v>
      </c>
    </row>
    <row r="970" spans="26:48">
      <c r="Z970">
        <f t="shared" si="192"/>
        <v>0</v>
      </c>
      <c r="AA970" s="26">
        <f t="shared" si="193"/>
        <v>2.1380834729415148E-3</v>
      </c>
      <c r="AB970" s="26">
        <f t="shared" si="205"/>
        <v>-9999</v>
      </c>
      <c r="AC970" s="26">
        <f t="shared" si="206"/>
        <v>0</v>
      </c>
      <c r="AD970" s="26">
        <f t="shared" si="202"/>
        <v>-9999</v>
      </c>
      <c r="AE970" s="26">
        <f t="shared" si="207"/>
        <v>0</v>
      </c>
      <c r="AF970">
        <f t="shared" si="203"/>
        <v>-9999</v>
      </c>
      <c r="AG970" s="187"/>
      <c r="AH970">
        <f t="shared" si="194"/>
        <v>-5.681451267488898E-5</v>
      </c>
      <c r="AI970">
        <f t="shared" si="195"/>
        <v>0.56469609540875809</v>
      </c>
      <c r="AJ970">
        <f t="shared" si="196"/>
        <v>-0.2668107123773617</v>
      </c>
      <c r="AK970">
        <f t="shared" si="197"/>
        <v>0.23931967809316171</v>
      </c>
      <c r="AL970">
        <f t="shared" si="198"/>
        <v>2.6389213677283485</v>
      </c>
      <c r="AM970">
        <f t="shared" si="199"/>
        <v>3.8946097777401278</v>
      </c>
      <c r="AN970" s="26">
        <f t="shared" si="209"/>
        <v>-3.975315110866434</v>
      </c>
      <c r="AO970" s="26">
        <f t="shared" si="209"/>
        <v>-3.9758619978093366</v>
      </c>
      <c r="AP970" s="26">
        <f t="shared" si="209"/>
        <v>-3.9742245114637487</v>
      </c>
      <c r="AQ970" s="26">
        <f t="shared" si="209"/>
        <v>-3.9791363303934308</v>
      </c>
      <c r="AR970" s="26">
        <f t="shared" si="209"/>
        <v>-3.9644813675395318</v>
      </c>
      <c r="AS970" s="26">
        <f t="shared" si="209"/>
        <v>-4.0089388978364173</v>
      </c>
      <c r="AT970" s="26">
        <f t="shared" si="209"/>
        <v>-3.8800105844175317</v>
      </c>
      <c r="AU970" s="26">
        <f t="shared" si="201"/>
        <v>-4.3433125627175393</v>
      </c>
      <c r="AV970" s="26"/>
    </row>
    <row r="971" spans="26:48">
      <c r="Z971">
        <f t="shared" si="192"/>
        <v>0</v>
      </c>
      <c r="AA971" s="26">
        <f t="shared" si="193"/>
        <v>2.1380834729415148E-3</v>
      </c>
      <c r="AB971" s="26">
        <f t="shared" si="205"/>
        <v>-9999</v>
      </c>
      <c r="AC971" s="26">
        <f t="shared" si="206"/>
        <v>0</v>
      </c>
      <c r="AD971" s="26">
        <f t="shared" si="202"/>
        <v>-9999</v>
      </c>
      <c r="AE971" s="26">
        <f t="shared" si="207"/>
        <v>0</v>
      </c>
      <c r="AF971">
        <f t="shared" si="203"/>
        <v>-9999</v>
      </c>
      <c r="AG971" s="187"/>
      <c r="AH971">
        <f t="shared" si="194"/>
        <v>-5.681451267488898E-5</v>
      </c>
      <c r="AI971">
        <f t="shared" si="195"/>
        <v>0.56469609540875809</v>
      </c>
      <c r="AJ971">
        <f t="shared" si="196"/>
        <v>-0.2668107123773617</v>
      </c>
      <c r="AK971">
        <f t="shared" si="197"/>
        <v>0.23931967809316171</v>
      </c>
      <c r="AL971">
        <f t="shared" si="198"/>
        <v>2.6389213677283485</v>
      </c>
      <c r="AM971">
        <f t="shared" si="199"/>
        <v>3.8946097777401278</v>
      </c>
      <c r="AN971" s="26">
        <f t="shared" si="209"/>
        <v>-3.975315110866434</v>
      </c>
      <c r="AO971" s="26">
        <f t="shared" si="209"/>
        <v>-3.9758619978093366</v>
      </c>
      <c r="AP971" s="26">
        <f t="shared" si="209"/>
        <v>-3.9742245114637487</v>
      </c>
      <c r="AQ971" s="26">
        <f t="shared" si="209"/>
        <v>-3.9791363303934308</v>
      </c>
      <c r="AR971" s="26">
        <f t="shared" si="209"/>
        <v>-3.9644813675395318</v>
      </c>
      <c r="AS971" s="26">
        <f t="shared" si="209"/>
        <v>-4.0089388978364173</v>
      </c>
      <c r="AT971" s="26">
        <f t="shared" si="209"/>
        <v>-3.8800105844175317</v>
      </c>
      <c r="AU971" s="26">
        <f t="shared" si="201"/>
        <v>-4.3433125627175393</v>
      </c>
    </row>
    <row r="972" spans="26:48">
      <c r="Z972">
        <f t="shared" si="192"/>
        <v>0</v>
      </c>
      <c r="AA972" s="26">
        <f t="shared" si="193"/>
        <v>2.1380834729415148E-3</v>
      </c>
      <c r="AB972" s="26">
        <f t="shared" si="205"/>
        <v>-9999</v>
      </c>
      <c r="AC972" s="26">
        <f t="shared" si="206"/>
        <v>0</v>
      </c>
      <c r="AD972" s="26">
        <f t="shared" si="202"/>
        <v>-9999</v>
      </c>
      <c r="AE972" s="26">
        <f t="shared" si="207"/>
        <v>0</v>
      </c>
      <c r="AF972">
        <f t="shared" si="203"/>
        <v>-9999</v>
      </c>
      <c r="AG972" s="187"/>
      <c r="AH972">
        <f t="shared" si="194"/>
        <v>-5.681451267488898E-5</v>
      </c>
      <c r="AI972">
        <f t="shared" si="195"/>
        <v>0.56469609540875809</v>
      </c>
      <c r="AJ972">
        <f t="shared" si="196"/>
        <v>-0.2668107123773617</v>
      </c>
      <c r="AK972">
        <f t="shared" si="197"/>
        <v>0.23931967809316171</v>
      </c>
      <c r="AL972">
        <f t="shared" si="198"/>
        <v>2.6389213677283485</v>
      </c>
      <c r="AM972">
        <f t="shared" si="199"/>
        <v>3.8946097777401278</v>
      </c>
      <c r="AN972" s="26">
        <f t="shared" si="209"/>
        <v>-3.975315110866434</v>
      </c>
      <c r="AO972" s="26">
        <f t="shared" si="209"/>
        <v>-3.9758619978093366</v>
      </c>
      <c r="AP972" s="26">
        <f t="shared" si="209"/>
        <v>-3.9742245114637487</v>
      </c>
      <c r="AQ972" s="26">
        <f t="shared" si="209"/>
        <v>-3.9791363303934308</v>
      </c>
      <c r="AR972" s="26">
        <f t="shared" si="209"/>
        <v>-3.9644813675395318</v>
      </c>
      <c r="AS972" s="26">
        <f t="shared" si="209"/>
        <v>-4.0089388978364173</v>
      </c>
      <c r="AT972" s="26">
        <f t="shared" si="209"/>
        <v>-3.8800105844175317</v>
      </c>
      <c r="AU972" s="26">
        <f t="shared" si="201"/>
        <v>-4.3433125627175393</v>
      </c>
    </row>
    <row r="973" spans="26:48">
      <c r="Z973">
        <f t="shared" si="192"/>
        <v>0</v>
      </c>
      <c r="AA973" s="26">
        <f t="shared" si="193"/>
        <v>2.1380834729415148E-3</v>
      </c>
      <c r="AB973" s="26">
        <f t="shared" si="205"/>
        <v>-9999</v>
      </c>
      <c r="AC973" s="26">
        <f t="shared" si="206"/>
        <v>0</v>
      </c>
      <c r="AD973" s="26">
        <f t="shared" si="202"/>
        <v>-9999</v>
      </c>
      <c r="AE973" s="26">
        <f t="shared" si="207"/>
        <v>0</v>
      </c>
      <c r="AF973">
        <f t="shared" si="203"/>
        <v>-9999</v>
      </c>
      <c r="AG973" s="187"/>
      <c r="AH973">
        <f t="shared" si="194"/>
        <v>-5.681451267488898E-5</v>
      </c>
      <c r="AI973">
        <f t="shared" si="195"/>
        <v>0.56469609540875809</v>
      </c>
      <c r="AJ973">
        <f t="shared" si="196"/>
        <v>-0.2668107123773617</v>
      </c>
      <c r="AK973">
        <f t="shared" si="197"/>
        <v>0.23931967809316171</v>
      </c>
      <c r="AL973">
        <f t="shared" si="198"/>
        <v>2.6389213677283485</v>
      </c>
      <c r="AM973">
        <f t="shared" si="199"/>
        <v>3.8946097777401278</v>
      </c>
      <c r="AN973" s="26">
        <f t="shared" si="209"/>
        <v>-3.975315110866434</v>
      </c>
      <c r="AO973" s="26">
        <f t="shared" si="209"/>
        <v>-3.9758619978093366</v>
      </c>
      <c r="AP973" s="26">
        <f t="shared" si="209"/>
        <v>-3.9742245114637487</v>
      </c>
      <c r="AQ973" s="26">
        <f t="shared" si="209"/>
        <v>-3.9791363303934308</v>
      </c>
      <c r="AR973" s="26">
        <f t="shared" si="209"/>
        <v>-3.9644813675395318</v>
      </c>
      <c r="AS973" s="26">
        <f t="shared" si="209"/>
        <v>-4.0089388978364173</v>
      </c>
      <c r="AT973" s="26">
        <f t="shared" si="209"/>
        <v>-3.8800105844175317</v>
      </c>
      <c r="AU973" s="26">
        <f t="shared" si="201"/>
        <v>-4.3433125627175393</v>
      </c>
    </row>
    <row r="974" spans="26:48">
      <c r="Z974">
        <f t="shared" si="192"/>
        <v>0</v>
      </c>
      <c r="AA974" s="26">
        <f t="shared" si="193"/>
        <v>2.1380834729415148E-3</v>
      </c>
      <c r="AB974" s="26">
        <f t="shared" si="205"/>
        <v>-9999</v>
      </c>
      <c r="AC974" s="26">
        <f t="shared" si="206"/>
        <v>0</v>
      </c>
      <c r="AD974" s="26">
        <f t="shared" si="202"/>
        <v>-9999</v>
      </c>
      <c r="AE974" s="26">
        <f t="shared" si="207"/>
        <v>0</v>
      </c>
      <c r="AF974">
        <f t="shared" si="203"/>
        <v>-9999</v>
      </c>
      <c r="AG974" s="187"/>
      <c r="AH974">
        <f t="shared" si="194"/>
        <v>-5.681451267488898E-5</v>
      </c>
      <c r="AI974">
        <f t="shared" si="195"/>
        <v>0.56469609540875809</v>
      </c>
      <c r="AJ974">
        <f t="shared" si="196"/>
        <v>-0.2668107123773617</v>
      </c>
      <c r="AK974">
        <f t="shared" si="197"/>
        <v>0.23931967809316171</v>
      </c>
      <c r="AL974">
        <f t="shared" si="198"/>
        <v>2.6389213677283485</v>
      </c>
      <c r="AM974">
        <f t="shared" si="199"/>
        <v>3.8946097777401278</v>
      </c>
      <c r="AN974" s="26">
        <f t="shared" si="209"/>
        <v>-3.975315110866434</v>
      </c>
      <c r="AO974" s="26">
        <f t="shared" si="209"/>
        <v>-3.9758619978093366</v>
      </c>
      <c r="AP974" s="26">
        <f t="shared" si="209"/>
        <v>-3.9742245114637487</v>
      </c>
      <c r="AQ974" s="26">
        <f t="shared" si="209"/>
        <v>-3.9791363303934308</v>
      </c>
      <c r="AR974" s="26">
        <f t="shared" si="209"/>
        <v>-3.9644813675395318</v>
      </c>
      <c r="AS974" s="26">
        <f t="shared" si="209"/>
        <v>-4.0089388978364173</v>
      </c>
      <c r="AT974" s="26">
        <f t="shared" si="209"/>
        <v>-3.8800105844175317</v>
      </c>
      <c r="AU974" s="26">
        <f t="shared" si="201"/>
        <v>-4.3433125627175393</v>
      </c>
    </row>
    <row r="975" spans="26:48">
      <c r="Z975">
        <f t="shared" si="192"/>
        <v>0</v>
      </c>
      <c r="AA975" s="26">
        <f t="shared" si="193"/>
        <v>2.1380834729415148E-3</v>
      </c>
      <c r="AB975" s="26">
        <f t="shared" si="205"/>
        <v>-9999</v>
      </c>
      <c r="AC975" s="26">
        <f t="shared" si="206"/>
        <v>0</v>
      </c>
      <c r="AD975" s="26">
        <f t="shared" si="202"/>
        <v>-9999</v>
      </c>
      <c r="AE975" s="26">
        <f t="shared" si="207"/>
        <v>0</v>
      </c>
      <c r="AF975">
        <f t="shared" si="203"/>
        <v>-9999</v>
      </c>
      <c r="AG975" s="187"/>
      <c r="AH975">
        <f t="shared" si="194"/>
        <v>-5.681451267488898E-5</v>
      </c>
      <c r="AI975">
        <f t="shared" si="195"/>
        <v>0.56469609540875809</v>
      </c>
      <c r="AJ975">
        <f t="shared" si="196"/>
        <v>-0.2668107123773617</v>
      </c>
      <c r="AK975">
        <f t="shared" si="197"/>
        <v>0.23931967809316171</v>
      </c>
      <c r="AL975">
        <f t="shared" si="198"/>
        <v>2.6389213677283485</v>
      </c>
      <c r="AM975">
        <f t="shared" si="199"/>
        <v>3.8946097777401278</v>
      </c>
      <c r="AN975" s="26">
        <f t="shared" si="209"/>
        <v>-3.975315110866434</v>
      </c>
      <c r="AO975" s="26">
        <f t="shared" si="209"/>
        <v>-3.9758619978093366</v>
      </c>
      <c r="AP975" s="26">
        <f t="shared" si="209"/>
        <v>-3.9742245114637487</v>
      </c>
      <c r="AQ975" s="26">
        <f t="shared" si="209"/>
        <v>-3.9791363303934308</v>
      </c>
      <c r="AR975" s="26">
        <f t="shared" si="209"/>
        <v>-3.9644813675395318</v>
      </c>
      <c r="AS975" s="26">
        <f t="shared" si="209"/>
        <v>-4.0089388978364173</v>
      </c>
      <c r="AT975" s="26">
        <f t="shared" si="209"/>
        <v>-3.8800105844175317</v>
      </c>
      <c r="AU975" s="26">
        <f t="shared" si="201"/>
        <v>-4.3433125627175393</v>
      </c>
    </row>
    <row r="976" spans="26:48">
      <c r="Z976">
        <f t="shared" si="192"/>
        <v>0</v>
      </c>
      <c r="AA976" s="26">
        <f t="shared" si="193"/>
        <v>2.1380834729415148E-3</v>
      </c>
      <c r="AB976" s="26">
        <f t="shared" si="205"/>
        <v>-9999</v>
      </c>
      <c r="AC976" s="26">
        <f t="shared" si="206"/>
        <v>0</v>
      </c>
      <c r="AD976" s="26">
        <f t="shared" si="202"/>
        <v>-9999</v>
      </c>
      <c r="AE976" s="26">
        <f t="shared" si="207"/>
        <v>0</v>
      </c>
      <c r="AF976">
        <f t="shared" si="203"/>
        <v>-9999</v>
      </c>
      <c r="AG976" s="187"/>
      <c r="AH976">
        <f t="shared" si="194"/>
        <v>-5.681451267488898E-5</v>
      </c>
      <c r="AI976">
        <f t="shared" si="195"/>
        <v>0.56469609540875809</v>
      </c>
      <c r="AJ976">
        <f t="shared" si="196"/>
        <v>-0.2668107123773617</v>
      </c>
      <c r="AK976">
        <f t="shared" si="197"/>
        <v>0.23931967809316171</v>
      </c>
      <c r="AL976">
        <f t="shared" si="198"/>
        <v>2.6389213677283485</v>
      </c>
      <c r="AM976">
        <f t="shared" si="199"/>
        <v>3.8946097777401278</v>
      </c>
      <c r="AN976" s="26">
        <f t="shared" si="209"/>
        <v>-3.975315110866434</v>
      </c>
      <c r="AO976" s="26">
        <f t="shared" si="209"/>
        <v>-3.9758619978093366</v>
      </c>
      <c r="AP976" s="26">
        <f t="shared" si="209"/>
        <v>-3.9742245114637487</v>
      </c>
      <c r="AQ976" s="26">
        <f t="shared" si="209"/>
        <v>-3.9791363303934308</v>
      </c>
      <c r="AR976" s="26">
        <f t="shared" si="209"/>
        <v>-3.9644813675395318</v>
      </c>
      <c r="AS976" s="26">
        <f t="shared" si="209"/>
        <v>-4.0089388978364173</v>
      </c>
      <c r="AT976" s="26">
        <f t="shared" si="209"/>
        <v>-3.8800105844175317</v>
      </c>
      <c r="AU976" s="26">
        <f t="shared" si="201"/>
        <v>-4.3433125627175393</v>
      </c>
      <c r="AV976" s="26"/>
    </row>
    <row r="977" spans="26:64">
      <c r="Z977">
        <f t="shared" si="192"/>
        <v>0</v>
      </c>
      <c r="AA977" s="26">
        <f t="shared" si="193"/>
        <v>2.1380834729415148E-3</v>
      </c>
      <c r="AB977" s="26">
        <f t="shared" si="205"/>
        <v>-9999</v>
      </c>
      <c r="AC977" s="26">
        <f t="shared" si="206"/>
        <v>0</v>
      </c>
      <c r="AD977" s="26">
        <f t="shared" si="202"/>
        <v>-9999</v>
      </c>
      <c r="AE977" s="26">
        <f t="shared" si="207"/>
        <v>0</v>
      </c>
      <c r="AF977">
        <f t="shared" si="203"/>
        <v>-9999</v>
      </c>
      <c r="AG977" s="187"/>
      <c r="AH977">
        <f t="shared" si="194"/>
        <v>-5.681451267488898E-5</v>
      </c>
      <c r="AI977">
        <f t="shared" si="195"/>
        <v>0.56469609540875809</v>
      </c>
      <c r="AJ977">
        <f t="shared" si="196"/>
        <v>-0.2668107123773617</v>
      </c>
      <c r="AK977">
        <f t="shared" si="197"/>
        <v>0.23931967809316171</v>
      </c>
      <c r="AL977">
        <f t="shared" si="198"/>
        <v>2.6389213677283485</v>
      </c>
      <c r="AM977">
        <f t="shared" si="199"/>
        <v>3.8946097777401278</v>
      </c>
      <c r="AN977" s="26">
        <f t="shared" si="209"/>
        <v>-3.975315110866434</v>
      </c>
      <c r="AO977" s="26">
        <f t="shared" si="209"/>
        <v>-3.9758619978093366</v>
      </c>
      <c r="AP977" s="26">
        <f t="shared" si="209"/>
        <v>-3.9742245114637487</v>
      </c>
      <c r="AQ977" s="26">
        <f t="shared" si="209"/>
        <v>-3.9791363303934308</v>
      </c>
      <c r="AR977" s="26">
        <f t="shared" si="209"/>
        <v>-3.9644813675395318</v>
      </c>
      <c r="AS977" s="26">
        <f t="shared" si="209"/>
        <v>-4.0089388978364173</v>
      </c>
      <c r="AT977" s="26">
        <f t="shared" si="209"/>
        <v>-3.8800105844175317</v>
      </c>
      <c r="AU977" s="26">
        <f t="shared" si="201"/>
        <v>-4.3433125627175393</v>
      </c>
    </row>
    <row r="978" spans="26:64">
      <c r="Z978">
        <f t="shared" si="192"/>
        <v>0</v>
      </c>
      <c r="AA978" s="26">
        <f t="shared" si="193"/>
        <v>2.1380834729415148E-3</v>
      </c>
      <c r="AB978" s="26">
        <f t="shared" si="205"/>
        <v>-9999</v>
      </c>
      <c r="AC978" s="26">
        <f t="shared" si="206"/>
        <v>0</v>
      </c>
      <c r="AD978" s="26">
        <f t="shared" si="202"/>
        <v>-9999</v>
      </c>
      <c r="AE978" s="26">
        <f t="shared" si="207"/>
        <v>0</v>
      </c>
      <c r="AF978">
        <f t="shared" si="203"/>
        <v>-9999</v>
      </c>
      <c r="AG978" s="187"/>
      <c r="AH978">
        <f t="shared" si="194"/>
        <v>-5.681451267488898E-5</v>
      </c>
      <c r="AI978">
        <f t="shared" si="195"/>
        <v>0.56469609540875809</v>
      </c>
      <c r="AJ978">
        <f t="shared" si="196"/>
        <v>-0.2668107123773617</v>
      </c>
      <c r="AK978">
        <f t="shared" si="197"/>
        <v>0.23931967809316171</v>
      </c>
      <c r="AL978">
        <f t="shared" si="198"/>
        <v>2.6389213677283485</v>
      </c>
      <c r="AM978">
        <f t="shared" si="199"/>
        <v>3.8946097777401278</v>
      </c>
      <c r="AN978" s="26">
        <f t="shared" si="209"/>
        <v>-3.975315110866434</v>
      </c>
      <c r="AO978" s="26">
        <f t="shared" si="209"/>
        <v>-3.9758619978093366</v>
      </c>
      <c r="AP978" s="26">
        <f t="shared" si="209"/>
        <v>-3.9742245114637487</v>
      </c>
      <c r="AQ978" s="26">
        <f t="shared" si="209"/>
        <v>-3.9791363303934308</v>
      </c>
      <c r="AR978" s="26">
        <f t="shared" si="209"/>
        <v>-3.9644813675395318</v>
      </c>
      <c r="AS978" s="26">
        <f t="shared" si="209"/>
        <v>-4.0089388978364173</v>
      </c>
      <c r="AT978" s="26">
        <f t="shared" si="209"/>
        <v>-3.8800105844175317</v>
      </c>
      <c r="AU978" s="26">
        <f t="shared" si="201"/>
        <v>-4.3433125627175393</v>
      </c>
    </row>
    <row r="979" spans="26:64">
      <c r="Z979">
        <f t="shared" si="192"/>
        <v>0</v>
      </c>
      <c r="AA979" s="26">
        <f t="shared" si="193"/>
        <v>2.1380834729415148E-3</v>
      </c>
      <c r="AB979" s="26">
        <f t="shared" si="205"/>
        <v>-9999</v>
      </c>
      <c r="AC979" s="26">
        <f t="shared" si="206"/>
        <v>0</v>
      </c>
      <c r="AD979" s="26">
        <f t="shared" si="202"/>
        <v>-9999</v>
      </c>
      <c r="AE979" s="26">
        <f t="shared" si="207"/>
        <v>0</v>
      </c>
      <c r="AF979">
        <f t="shared" si="203"/>
        <v>-9999</v>
      </c>
      <c r="AG979" s="187"/>
      <c r="AH979">
        <f t="shared" si="194"/>
        <v>-5.681451267488898E-5</v>
      </c>
      <c r="AI979">
        <f t="shared" si="195"/>
        <v>0.56469609540875809</v>
      </c>
      <c r="AJ979">
        <f t="shared" si="196"/>
        <v>-0.2668107123773617</v>
      </c>
      <c r="AK979">
        <f t="shared" si="197"/>
        <v>0.23931967809316171</v>
      </c>
      <c r="AL979">
        <f t="shared" si="198"/>
        <v>2.6389213677283485</v>
      </c>
      <c r="AM979">
        <f t="shared" si="199"/>
        <v>3.8946097777401278</v>
      </c>
      <c r="AN979" s="26">
        <f t="shared" si="209"/>
        <v>-3.975315110866434</v>
      </c>
      <c r="AO979" s="26">
        <f t="shared" si="209"/>
        <v>-3.9758619978093366</v>
      </c>
      <c r="AP979" s="26">
        <f t="shared" si="209"/>
        <v>-3.9742245114637487</v>
      </c>
      <c r="AQ979" s="26">
        <f t="shared" si="209"/>
        <v>-3.9791363303934308</v>
      </c>
      <c r="AR979" s="26">
        <f t="shared" si="209"/>
        <v>-3.9644813675395318</v>
      </c>
      <c r="AS979" s="26">
        <f t="shared" si="209"/>
        <v>-4.0089388978364173</v>
      </c>
      <c r="AT979" s="26">
        <f t="shared" si="209"/>
        <v>-3.8800105844175317</v>
      </c>
      <c r="AU979" s="26">
        <f t="shared" si="201"/>
        <v>-4.3433125627175393</v>
      </c>
    </row>
    <row r="980" spans="26:64">
      <c r="Z980">
        <f t="shared" si="192"/>
        <v>0</v>
      </c>
      <c r="AA980" s="26">
        <f t="shared" si="193"/>
        <v>2.1380834729415148E-3</v>
      </c>
      <c r="AB980" s="26">
        <f t="shared" si="205"/>
        <v>-9999</v>
      </c>
      <c r="AC980" s="26">
        <f t="shared" si="206"/>
        <v>0</v>
      </c>
      <c r="AD980" s="26">
        <f t="shared" si="202"/>
        <v>-9999</v>
      </c>
      <c r="AE980" s="26">
        <f t="shared" si="207"/>
        <v>0</v>
      </c>
      <c r="AF980">
        <f t="shared" si="203"/>
        <v>-9999</v>
      </c>
      <c r="AG980" s="187"/>
      <c r="AH980">
        <f t="shared" si="194"/>
        <v>-5.681451267488898E-5</v>
      </c>
      <c r="AI980">
        <f t="shared" si="195"/>
        <v>0.56469609540875809</v>
      </c>
      <c r="AJ980">
        <f t="shared" si="196"/>
        <v>-0.2668107123773617</v>
      </c>
      <c r="AK980">
        <f t="shared" si="197"/>
        <v>0.23931967809316171</v>
      </c>
      <c r="AL980">
        <f t="shared" si="198"/>
        <v>2.6389213677283485</v>
      </c>
      <c r="AM980">
        <f t="shared" si="199"/>
        <v>3.8946097777401278</v>
      </c>
      <c r="AN980" s="26">
        <f t="shared" si="209"/>
        <v>-3.975315110866434</v>
      </c>
      <c r="AO980" s="26">
        <f t="shared" si="209"/>
        <v>-3.9758619978093366</v>
      </c>
      <c r="AP980" s="26">
        <f t="shared" si="209"/>
        <v>-3.9742245114637487</v>
      </c>
      <c r="AQ980" s="26">
        <f t="shared" si="209"/>
        <v>-3.9791363303934308</v>
      </c>
      <c r="AR980" s="26">
        <f t="shared" si="209"/>
        <v>-3.9644813675395318</v>
      </c>
      <c r="AS980" s="26">
        <f t="shared" si="209"/>
        <v>-4.0089388978364173</v>
      </c>
      <c r="AT980" s="26">
        <f t="shared" si="209"/>
        <v>-3.8800105844175317</v>
      </c>
      <c r="AU980" s="26">
        <f t="shared" si="201"/>
        <v>-4.3433125627175393</v>
      </c>
    </row>
    <row r="981" spans="26:64">
      <c r="Z981">
        <f t="shared" ref="Z981:Z1044" si="210">F981</f>
        <v>0</v>
      </c>
      <c r="AA981" s="26">
        <f t="shared" ref="AA981:AA1044" si="211">AB$3+AB$4*Z981+AB$5*Z981^2+AH981</f>
        <v>2.1380834729415148E-3</v>
      </c>
      <c r="AB981" s="26">
        <f t="shared" si="205"/>
        <v>-9999</v>
      </c>
      <c r="AC981" s="26">
        <f t="shared" si="206"/>
        <v>0</v>
      </c>
      <c r="AD981" s="26">
        <f t="shared" si="202"/>
        <v>-9999</v>
      </c>
      <c r="AE981" s="26">
        <f t="shared" si="207"/>
        <v>0</v>
      </c>
      <c r="AF981">
        <f t="shared" si="203"/>
        <v>-9999</v>
      </c>
      <c r="AG981" s="187"/>
      <c r="AH981">
        <f t="shared" ref="AH981:AH1044" si="212">$AB$6*($AB$11/AI981*AJ981+$AB$12)</f>
        <v>-5.681451267488898E-5</v>
      </c>
      <c r="AI981">
        <f t="shared" ref="AI981:AI1044" si="213">1+$AB$7*COS(AL981)</f>
        <v>0.56469609540875809</v>
      </c>
      <c r="AJ981">
        <f t="shared" ref="AJ981:AJ1044" si="214">SIN(AL981+RADIANS($AB$9))</f>
        <v>-0.2668107123773617</v>
      </c>
      <c r="AK981">
        <f t="shared" ref="AK981:AK1044" si="215">$AB$7*SIN(AL981)</f>
        <v>0.23931967809316171</v>
      </c>
      <c r="AL981">
        <f t="shared" ref="AL981:AL1044" si="216">2*ATAN(AM981)</f>
        <v>2.6389213677283485</v>
      </c>
      <c r="AM981">
        <f t="shared" ref="AM981:AM1044" si="217">SQRT((1+$AB$7)/(1-$AB$7))*TAN(AN981/2)</f>
        <v>3.8946097777401278</v>
      </c>
      <c r="AN981" s="26">
        <f t="shared" ref="AN981:AT996" si="218">$AU981+$AB$7*SIN(AO981)</f>
        <v>-3.975315110866434</v>
      </c>
      <c r="AO981" s="26">
        <f t="shared" si="218"/>
        <v>-3.9758619978093366</v>
      </c>
      <c r="AP981" s="26">
        <f t="shared" si="218"/>
        <v>-3.9742245114637487</v>
      </c>
      <c r="AQ981" s="26">
        <f t="shared" si="218"/>
        <v>-3.9791363303934308</v>
      </c>
      <c r="AR981" s="26">
        <f t="shared" si="218"/>
        <v>-3.9644813675395318</v>
      </c>
      <c r="AS981" s="26">
        <f t="shared" si="218"/>
        <v>-4.0089388978364173</v>
      </c>
      <c r="AT981" s="26">
        <f t="shared" si="218"/>
        <v>-3.8800105844175317</v>
      </c>
      <c r="AU981" s="26">
        <f t="shared" ref="AU981:AU1044" si="219">RADIANS($AB$9)+$AB$18*(F981-AB$15)</f>
        <v>-4.3433125627175393</v>
      </c>
    </row>
    <row r="982" spans="26:64">
      <c r="Z982">
        <f t="shared" si="210"/>
        <v>0</v>
      </c>
      <c r="AA982" s="26">
        <f t="shared" si="211"/>
        <v>2.1380834729415148E-3</v>
      </c>
      <c r="AB982" s="26">
        <f t="shared" si="205"/>
        <v>-9999</v>
      </c>
      <c r="AC982" s="26">
        <f t="shared" si="206"/>
        <v>0</v>
      </c>
      <c r="AD982" s="26">
        <f t="shared" ref="AD982:AD1045" si="220">IF(S982&lt;&gt;0,G982-AA982, -9999)</f>
        <v>-9999</v>
      </c>
      <c r="AE982" s="26">
        <f t="shared" si="207"/>
        <v>0</v>
      </c>
      <c r="AF982">
        <f t="shared" ref="AF982:AF1045" si="221">IF(S982&lt;&gt;0,G982-P982, -9999)</f>
        <v>-9999</v>
      </c>
      <c r="AG982" s="187"/>
      <c r="AH982">
        <f t="shared" si="212"/>
        <v>-5.681451267488898E-5</v>
      </c>
      <c r="AI982">
        <f t="shared" si="213"/>
        <v>0.56469609540875809</v>
      </c>
      <c r="AJ982">
        <f t="shared" si="214"/>
        <v>-0.2668107123773617</v>
      </c>
      <c r="AK982">
        <f t="shared" si="215"/>
        <v>0.23931967809316171</v>
      </c>
      <c r="AL982">
        <f t="shared" si="216"/>
        <v>2.6389213677283485</v>
      </c>
      <c r="AM982">
        <f t="shared" si="217"/>
        <v>3.8946097777401278</v>
      </c>
      <c r="AN982" s="26">
        <f t="shared" si="218"/>
        <v>-3.975315110866434</v>
      </c>
      <c r="AO982" s="26">
        <f t="shared" si="218"/>
        <v>-3.9758619978093366</v>
      </c>
      <c r="AP982" s="26">
        <f t="shared" si="218"/>
        <v>-3.9742245114637487</v>
      </c>
      <c r="AQ982" s="26">
        <f t="shared" si="218"/>
        <v>-3.9791363303934308</v>
      </c>
      <c r="AR982" s="26">
        <f t="shared" si="218"/>
        <v>-3.9644813675395318</v>
      </c>
      <c r="AS982" s="26">
        <f t="shared" si="218"/>
        <v>-4.0089388978364173</v>
      </c>
      <c r="AT982" s="26">
        <f t="shared" si="218"/>
        <v>-3.8800105844175317</v>
      </c>
      <c r="AU982" s="26">
        <f t="shared" si="219"/>
        <v>-4.3433125627175393</v>
      </c>
    </row>
    <row r="983" spans="26:64">
      <c r="Z983">
        <f t="shared" si="210"/>
        <v>0</v>
      </c>
      <c r="AA983" s="26">
        <f t="shared" si="211"/>
        <v>2.1380834729415148E-3</v>
      </c>
      <c r="AB983" s="26">
        <f t="shared" si="205"/>
        <v>-9999</v>
      </c>
      <c r="AC983" s="26">
        <f t="shared" si="206"/>
        <v>0</v>
      </c>
      <c r="AD983" s="26">
        <f t="shared" si="220"/>
        <v>-9999</v>
      </c>
      <c r="AE983" s="26">
        <f t="shared" si="207"/>
        <v>0</v>
      </c>
      <c r="AF983">
        <f t="shared" si="221"/>
        <v>-9999</v>
      </c>
      <c r="AG983" s="187"/>
      <c r="AH983">
        <f t="shared" si="212"/>
        <v>-5.681451267488898E-5</v>
      </c>
      <c r="AI983">
        <f t="shared" si="213"/>
        <v>0.56469609540875809</v>
      </c>
      <c r="AJ983">
        <f t="shared" si="214"/>
        <v>-0.2668107123773617</v>
      </c>
      <c r="AK983">
        <f t="shared" si="215"/>
        <v>0.23931967809316171</v>
      </c>
      <c r="AL983">
        <f t="shared" si="216"/>
        <v>2.6389213677283485</v>
      </c>
      <c r="AM983">
        <f t="shared" si="217"/>
        <v>3.8946097777401278</v>
      </c>
      <c r="AN983" s="26">
        <f t="shared" si="218"/>
        <v>-3.975315110866434</v>
      </c>
      <c r="AO983" s="26">
        <f t="shared" si="218"/>
        <v>-3.9758619978093366</v>
      </c>
      <c r="AP983" s="26">
        <f t="shared" si="218"/>
        <v>-3.9742245114637487</v>
      </c>
      <c r="AQ983" s="26">
        <f t="shared" si="218"/>
        <v>-3.9791363303934308</v>
      </c>
      <c r="AR983" s="26">
        <f t="shared" si="218"/>
        <v>-3.9644813675395318</v>
      </c>
      <c r="AS983" s="26">
        <f t="shared" si="218"/>
        <v>-4.0089388978364173</v>
      </c>
      <c r="AT983" s="26">
        <f t="shared" si="218"/>
        <v>-3.8800105844175317</v>
      </c>
      <c r="AU983" s="26">
        <f t="shared" si="219"/>
        <v>-4.3433125627175393</v>
      </c>
    </row>
    <row r="984" spans="26:64">
      <c r="Z984">
        <f t="shared" si="210"/>
        <v>0</v>
      </c>
      <c r="AA984" s="26">
        <f t="shared" si="211"/>
        <v>2.1380834729415148E-3</v>
      </c>
      <c r="AB984" s="26">
        <f t="shared" si="205"/>
        <v>-9999</v>
      </c>
      <c r="AC984" s="26">
        <f t="shared" si="206"/>
        <v>0</v>
      </c>
      <c r="AD984" s="26">
        <f t="shared" si="220"/>
        <v>-9999</v>
      </c>
      <c r="AE984" s="26">
        <f t="shared" si="207"/>
        <v>0</v>
      </c>
      <c r="AF984">
        <f t="shared" si="221"/>
        <v>-9999</v>
      </c>
      <c r="AG984" s="187"/>
      <c r="AH984">
        <f t="shared" si="212"/>
        <v>-5.681451267488898E-5</v>
      </c>
      <c r="AI984">
        <f t="shared" si="213"/>
        <v>0.56469609540875809</v>
      </c>
      <c r="AJ984">
        <f t="shared" si="214"/>
        <v>-0.2668107123773617</v>
      </c>
      <c r="AK984">
        <f t="shared" si="215"/>
        <v>0.23931967809316171</v>
      </c>
      <c r="AL984">
        <f t="shared" si="216"/>
        <v>2.6389213677283485</v>
      </c>
      <c r="AM984">
        <f t="shared" si="217"/>
        <v>3.8946097777401278</v>
      </c>
      <c r="AN984" s="26">
        <f t="shared" si="218"/>
        <v>-3.975315110866434</v>
      </c>
      <c r="AO984" s="26">
        <f t="shared" si="218"/>
        <v>-3.9758619978093366</v>
      </c>
      <c r="AP984" s="26">
        <f t="shared" si="218"/>
        <v>-3.9742245114637487</v>
      </c>
      <c r="AQ984" s="26">
        <f t="shared" si="218"/>
        <v>-3.9791363303934308</v>
      </c>
      <c r="AR984" s="26">
        <f t="shared" si="218"/>
        <v>-3.9644813675395318</v>
      </c>
      <c r="AS984" s="26">
        <f t="shared" si="218"/>
        <v>-4.0089388978364173</v>
      </c>
      <c r="AT984" s="26">
        <f t="shared" si="218"/>
        <v>-3.8800105844175317</v>
      </c>
      <c r="AU984" s="26">
        <f t="shared" si="219"/>
        <v>-4.3433125627175393</v>
      </c>
    </row>
    <row r="985" spans="26:64">
      <c r="Z985">
        <f t="shared" si="210"/>
        <v>0</v>
      </c>
      <c r="AA985" s="26">
        <f t="shared" si="211"/>
        <v>2.1380834729415148E-3</v>
      </c>
      <c r="AB985" s="26">
        <f t="shared" si="205"/>
        <v>-9999</v>
      </c>
      <c r="AC985" s="26">
        <f t="shared" si="206"/>
        <v>0</v>
      </c>
      <c r="AD985" s="26">
        <f t="shared" si="220"/>
        <v>-9999</v>
      </c>
      <c r="AE985" s="26">
        <f t="shared" si="207"/>
        <v>0</v>
      </c>
      <c r="AF985">
        <f t="shared" si="221"/>
        <v>-9999</v>
      </c>
      <c r="AG985" s="187"/>
      <c r="AH985">
        <f t="shared" si="212"/>
        <v>-5.681451267488898E-5</v>
      </c>
      <c r="AI985">
        <f t="shared" si="213"/>
        <v>0.56469609540875809</v>
      </c>
      <c r="AJ985">
        <f t="shared" si="214"/>
        <v>-0.2668107123773617</v>
      </c>
      <c r="AK985">
        <f t="shared" si="215"/>
        <v>0.23931967809316171</v>
      </c>
      <c r="AL985">
        <f t="shared" si="216"/>
        <v>2.6389213677283485</v>
      </c>
      <c r="AM985">
        <f t="shared" si="217"/>
        <v>3.8946097777401278</v>
      </c>
      <c r="AN985" s="26">
        <f t="shared" si="218"/>
        <v>-3.975315110866434</v>
      </c>
      <c r="AO985" s="26">
        <f t="shared" si="218"/>
        <v>-3.9758619978093366</v>
      </c>
      <c r="AP985" s="26">
        <f t="shared" si="218"/>
        <v>-3.9742245114637487</v>
      </c>
      <c r="AQ985" s="26">
        <f t="shared" si="218"/>
        <v>-3.9791363303934308</v>
      </c>
      <c r="AR985" s="26">
        <f t="shared" si="218"/>
        <v>-3.9644813675395318</v>
      </c>
      <c r="AS985" s="26">
        <f t="shared" si="218"/>
        <v>-4.0089388978364173</v>
      </c>
      <c r="AT985" s="26">
        <f t="shared" si="218"/>
        <v>-3.8800105844175317</v>
      </c>
      <c r="AU985" s="26">
        <f t="shared" si="219"/>
        <v>-4.3433125627175393</v>
      </c>
    </row>
    <row r="986" spans="26:64">
      <c r="Z986">
        <f t="shared" si="210"/>
        <v>0</v>
      </c>
      <c r="AA986" s="26">
        <f t="shared" si="211"/>
        <v>2.1380834729415148E-3</v>
      </c>
      <c r="AB986" s="26">
        <f t="shared" si="205"/>
        <v>-9999</v>
      </c>
      <c r="AC986" s="26">
        <f t="shared" si="206"/>
        <v>0</v>
      </c>
      <c r="AD986" s="26">
        <f t="shared" si="220"/>
        <v>-9999</v>
      </c>
      <c r="AE986" s="26">
        <f t="shared" si="207"/>
        <v>0</v>
      </c>
      <c r="AF986">
        <f t="shared" si="221"/>
        <v>-9999</v>
      </c>
      <c r="AG986" s="187"/>
      <c r="AH986">
        <f t="shared" si="212"/>
        <v>-5.681451267488898E-5</v>
      </c>
      <c r="AI986">
        <f t="shared" si="213"/>
        <v>0.56469609540875809</v>
      </c>
      <c r="AJ986">
        <f t="shared" si="214"/>
        <v>-0.2668107123773617</v>
      </c>
      <c r="AK986">
        <f t="shared" si="215"/>
        <v>0.23931967809316171</v>
      </c>
      <c r="AL986">
        <f t="shared" si="216"/>
        <v>2.6389213677283485</v>
      </c>
      <c r="AM986">
        <f t="shared" si="217"/>
        <v>3.8946097777401278</v>
      </c>
      <c r="AN986" s="26">
        <f t="shared" si="218"/>
        <v>-3.975315110866434</v>
      </c>
      <c r="AO986" s="26">
        <f t="shared" si="218"/>
        <v>-3.9758619978093366</v>
      </c>
      <c r="AP986" s="26">
        <f t="shared" si="218"/>
        <v>-3.9742245114637487</v>
      </c>
      <c r="AQ986" s="26">
        <f t="shared" si="218"/>
        <v>-3.9791363303934308</v>
      </c>
      <c r="AR986" s="26">
        <f t="shared" si="218"/>
        <v>-3.9644813675395318</v>
      </c>
      <c r="AS986" s="26">
        <f t="shared" si="218"/>
        <v>-4.0089388978364173</v>
      </c>
      <c r="AT986" s="26">
        <f t="shared" si="218"/>
        <v>-3.8800105844175317</v>
      </c>
      <c r="AU986" s="26">
        <f t="shared" si="219"/>
        <v>-4.3433125627175393</v>
      </c>
    </row>
    <row r="987" spans="26:64">
      <c r="Z987">
        <f t="shared" si="210"/>
        <v>0</v>
      </c>
      <c r="AA987" s="26">
        <f t="shared" si="211"/>
        <v>2.1380834729415148E-3</v>
      </c>
      <c r="AB987" s="26">
        <f t="shared" si="205"/>
        <v>-9999</v>
      </c>
      <c r="AC987" s="26">
        <f t="shared" si="206"/>
        <v>0</v>
      </c>
      <c r="AD987" s="26">
        <f t="shared" si="220"/>
        <v>-9999</v>
      </c>
      <c r="AE987" s="26">
        <f t="shared" si="207"/>
        <v>0</v>
      </c>
      <c r="AF987">
        <f t="shared" si="221"/>
        <v>-9999</v>
      </c>
      <c r="AG987" s="187"/>
      <c r="AH987">
        <f t="shared" si="212"/>
        <v>-5.681451267488898E-5</v>
      </c>
      <c r="AI987">
        <f t="shared" si="213"/>
        <v>0.56469609540875809</v>
      </c>
      <c r="AJ987">
        <f t="shared" si="214"/>
        <v>-0.2668107123773617</v>
      </c>
      <c r="AK987">
        <f t="shared" si="215"/>
        <v>0.23931967809316171</v>
      </c>
      <c r="AL987">
        <f t="shared" si="216"/>
        <v>2.6389213677283485</v>
      </c>
      <c r="AM987">
        <f t="shared" si="217"/>
        <v>3.8946097777401278</v>
      </c>
      <c r="AN987" s="26">
        <f t="shared" si="218"/>
        <v>-3.975315110866434</v>
      </c>
      <c r="AO987" s="26">
        <f t="shared" si="218"/>
        <v>-3.9758619978093366</v>
      </c>
      <c r="AP987" s="26">
        <f t="shared" si="218"/>
        <v>-3.9742245114637487</v>
      </c>
      <c r="AQ987" s="26">
        <f t="shared" si="218"/>
        <v>-3.9791363303934308</v>
      </c>
      <c r="AR987" s="26">
        <f t="shared" si="218"/>
        <v>-3.9644813675395318</v>
      </c>
      <c r="AS987" s="26">
        <f t="shared" si="218"/>
        <v>-4.0089388978364173</v>
      </c>
      <c r="AT987" s="26">
        <f t="shared" si="218"/>
        <v>-3.8800105844175317</v>
      </c>
      <c r="AU987" s="26">
        <f t="shared" si="219"/>
        <v>-4.3433125627175393</v>
      </c>
    </row>
    <row r="988" spans="26:64">
      <c r="Z988">
        <f t="shared" si="210"/>
        <v>0</v>
      </c>
      <c r="AA988" s="26">
        <f t="shared" si="211"/>
        <v>2.1380834729415148E-3</v>
      </c>
      <c r="AB988" s="26">
        <f t="shared" si="205"/>
        <v>-9999</v>
      </c>
      <c r="AC988" s="26">
        <f t="shared" si="206"/>
        <v>0</v>
      </c>
      <c r="AD988" s="26">
        <f t="shared" si="220"/>
        <v>-9999</v>
      </c>
      <c r="AE988" s="26">
        <f t="shared" si="207"/>
        <v>0</v>
      </c>
      <c r="AF988">
        <f t="shared" si="221"/>
        <v>-9999</v>
      </c>
      <c r="AG988" s="187"/>
      <c r="AH988">
        <f t="shared" si="212"/>
        <v>-5.681451267488898E-5</v>
      </c>
      <c r="AI988">
        <f t="shared" si="213"/>
        <v>0.56469609540875809</v>
      </c>
      <c r="AJ988">
        <f t="shared" si="214"/>
        <v>-0.2668107123773617</v>
      </c>
      <c r="AK988">
        <f t="shared" si="215"/>
        <v>0.23931967809316171</v>
      </c>
      <c r="AL988">
        <f t="shared" si="216"/>
        <v>2.6389213677283485</v>
      </c>
      <c r="AM988">
        <f t="shared" si="217"/>
        <v>3.8946097777401278</v>
      </c>
      <c r="AN988" s="26">
        <f t="shared" si="218"/>
        <v>-3.975315110866434</v>
      </c>
      <c r="AO988" s="26">
        <f t="shared" si="218"/>
        <v>-3.9758619978093366</v>
      </c>
      <c r="AP988" s="26">
        <f t="shared" si="218"/>
        <v>-3.9742245114637487</v>
      </c>
      <c r="AQ988" s="26">
        <f t="shared" si="218"/>
        <v>-3.9791363303934308</v>
      </c>
      <c r="AR988" s="26">
        <f t="shared" si="218"/>
        <v>-3.9644813675395318</v>
      </c>
      <c r="AS988" s="26">
        <f t="shared" si="218"/>
        <v>-4.0089388978364173</v>
      </c>
      <c r="AT988" s="26">
        <f t="shared" si="218"/>
        <v>-3.8800105844175317</v>
      </c>
      <c r="AU988" s="26">
        <f t="shared" si="219"/>
        <v>-4.3433125627175393</v>
      </c>
    </row>
    <row r="989" spans="26:64">
      <c r="Z989">
        <f t="shared" si="210"/>
        <v>0</v>
      </c>
      <c r="AA989" s="26">
        <f t="shared" si="211"/>
        <v>2.1380834729415148E-3</v>
      </c>
      <c r="AB989" s="26">
        <f t="shared" si="205"/>
        <v>-9999</v>
      </c>
      <c r="AC989" s="26">
        <f t="shared" si="206"/>
        <v>0</v>
      </c>
      <c r="AD989" s="26">
        <f t="shared" si="220"/>
        <v>-9999</v>
      </c>
      <c r="AE989" s="26">
        <f t="shared" si="207"/>
        <v>0</v>
      </c>
      <c r="AF989">
        <f t="shared" si="221"/>
        <v>-9999</v>
      </c>
      <c r="AG989" s="187"/>
      <c r="AH989">
        <f t="shared" si="212"/>
        <v>-5.681451267488898E-5</v>
      </c>
      <c r="AI989">
        <f t="shared" si="213"/>
        <v>0.56469609540875809</v>
      </c>
      <c r="AJ989">
        <f t="shared" si="214"/>
        <v>-0.2668107123773617</v>
      </c>
      <c r="AK989">
        <f t="shared" si="215"/>
        <v>0.23931967809316171</v>
      </c>
      <c r="AL989">
        <f t="shared" si="216"/>
        <v>2.6389213677283485</v>
      </c>
      <c r="AM989">
        <f t="shared" si="217"/>
        <v>3.8946097777401278</v>
      </c>
      <c r="AN989" s="26">
        <f t="shared" si="218"/>
        <v>-3.975315110866434</v>
      </c>
      <c r="AO989" s="26">
        <f t="shared" si="218"/>
        <v>-3.9758619978093366</v>
      </c>
      <c r="AP989" s="26">
        <f t="shared" si="218"/>
        <v>-3.9742245114637487</v>
      </c>
      <c r="AQ989" s="26">
        <f t="shared" si="218"/>
        <v>-3.9791363303934308</v>
      </c>
      <c r="AR989" s="26">
        <f t="shared" si="218"/>
        <v>-3.9644813675395318</v>
      </c>
      <c r="AS989" s="26">
        <f t="shared" si="218"/>
        <v>-4.0089388978364173</v>
      </c>
      <c r="AT989" s="26">
        <f t="shared" si="218"/>
        <v>-3.8800105844175317</v>
      </c>
      <c r="AU989" s="26">
        <f t="shared" si="219"/>
        <v>-4.3433125627175393</v>
      </c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</row>
    <row r="990" spans="26:64">
      <c r="Z990">
        <f t="shared" si="210"/>
        <v>0</v>
      </c>
      <c r="AA990" s="26">
        <f t="shared" si="211"/>
        <v>2.1380834729415148E-3</v>
      </c>
      <c r="AB990" s="26">
        <f t="shared" si="205"/>
        <v>-9999</v>
      </c>
      <c r="AC990" s="26">
        <f t="shared" si="206"/>
        <v>0</v>
      </c>
      <c r="AD990" s="26">
        <f t="shared" si="220"/>
        <v>-9999</v>
      </c>
      <c r="AE990" s="26">
        <f t="shared" si="207"/>
        <v>0</v>
      </c>
      <c r="AF990">
        <f t="shared" si="221"/>
        <v>-9999</v>
      </c>
      <c r="AG990" s="187"/>
      <c r="AH990">
        <f t="shared" si="212"/>
        <v>-5.681451267488898E-5</v>
      </c>
      <c r="AI990">
        <f t="shared" si="213"/>
        <v>0.56469609540875809</v>
      </c>
      <c r="AJ990">
        <f t="shared" si="214"/>
        <v>-0.2668107123773617</v>
      </c>
      <c r="AK990">
        <f t="shared" si="215"/>
        <v>0.23931967809316171</v>
      </c>
      <c r="AL990">
        <f t="shared" si="216"/>
        <v>2.6389213677283485</v>
      </c>
      <c r="AM990">
        <f t="shared" si="217"/>
        <v>3.8946097777401278</v>
      </c>
      <c r="AN990" s="26">
        <f t="shared" si="218"/>
        <v>-3.975315110866434</v>
      </c>
      <c r="AO990" s="26">
        <f t="shared" si="218"/>
        <v>-3.9758619978093366</v>
      </c>
      <c r="AP990" s="26">
        <f t="shared" si="218"/>
        <v>-3.9742245114637487</v>
      </c>
      <c r="AQ990" s="26">
        <f t="shared" si="218"/>
        <v>-3.9791363303934308</v>
      </c>
      <c r="AR990" s="26">
        <f t="shared" si="218"/>
        <v>-3.9644813675395318</v>
      </c>
      <c r="AS990" s="26">
        <f t="shared" si="218"/>
        <v>-4.0089388978364173</v>
      </c>
      <c r="AT990" s="26">
        <f t="shared" si="218"/>
        <v>-3.8800105844175317</v>
      </c>
      <c r="AU990" s="26">
        <f t="shared" si="219"/>
        <v>-4.3433125627175393</v>
      </c>
    </row>
    <row r="991" spans="26:64">
      <c r="Z991">
        <f t="shared" si="210"/>
        <v>0</v>
      </c>
      <c r="AA991" s="26">
        <f t="shared" si="211"/>
        <v>2.1380834729415148E-3</v>
      </c>
      <c r="AB991" s="26">
        <f t="shared" si="205"/>
        <v>-9999</v>
      </c>
      <c r="AC991" s="26">
        <f t="shared" si="206"/>
        <v>0</v>
      </c>
      <c r="AD991" s="26">
        <f t="shared" si="220"/>
        <v>-9999</v>
      </c>
      <c r="AE991" s="26">
        <f t="shared" si="207"/>
        <v>0</v>
      </c>
      <c r="AF991">
        <f t="shared" si="221"/>
        <v>-9999</v>
      </c>
      <c r="AG991" s="187"/>
      <c r="AH991">
        <f t="shared" si="212"/>
        <v>-5.681451267488898E-5</v>
      </c>
      <c r="AI991">
        <f t="shared" si="213"/>
        <v>0.56469609540875809</v>
      </c>
      <c r="AJ991">
        <f t="shared" si="214"/>
        <v>-0.2668107123773617</v>
      </c>
      <c r="AK991">
        <f t="shared" si="215"/>
        <v>0.23931967809316171</v>
      </c>
      <c r="AL991">
        <f t="shared" si="216"/>
        <v>2.6389213677283485</v>
      </c>
      <c r="AM991">
        <f t="shared" si="217"/>
        <v>3.8946097777401278</v>
      </c>
      <c r="AN991" s="26">
        <f t="shared" si="218"/>
        <v>-3.975315110866434</v>
      </c>
      <c r="AO991" s="26">
        <f t="shared" si="218"/>
        <v>-3.9758619978093366</v>
      </c>
      <c r="AP991" s="26">
        <f t="shared" si="218"/>
        <v>-3.9742245114637487</v>
      </c>
      <c r="AQ991" s="26">
        <f t="shared" si="218"/>
        <v>-3.9791363303934308</v>
      </c>
      <c r="AR991" s="26">
        <f t="shared" si="218"/>
        <v>-3.9644813675395318</v>
      </c>
      <c r="AS991" s="26">
        <f t="shared" si="218"/>
        <v>-4.0089388978364173</v>
      </c>
      <c r="AT991" s="26">
        <f t="shared" si="218"/>
        <v>-3.8800105844175317</v>
      </c>
      <c r="AU991" s="26">
        <f t="shared" si="219"/>
        <v>-4.3433125627175393</v>
      </c>
    </row>
    <row r="992" spans="26:64">
      <c r="Z992">
        <f t="shared" si="210"/>
        <v>0</v>
      </c>
      <c r="AA992" s="26">
        <f t="shared" si="211"/>
        <v>2.1380834729415148E-3</v>
      </c>
      <c r="AB992" s="26">
        <f t="shared" si="205"/>
        <v>-9999</v>
      </c>
      <c r="AC992" s="26">
        <f t="shared" si="206"/>
        <v>0</v>
      </c>
      <c r="AD992" s="26">
        <f t="shared" si="220"/>
        <v>-9999</v>
      </c>
      <c r="AE992" s="26">
        <f t="shared" si="207"/>
        <v>0</v>
      </c>
      <c r="AF992">
        <f t="shared" si="221"/>
        <v>-9999</v>
      </c>
      <c r="AG992" s="187"/>
      <c r="AH992">
        <f t="shared" si="212"/>
        <v>-5.681451267488898E-5</v>
      </c>
      <c r="AI992">
        <f t="shared" si="213"/>
        <v>0.56469609540875809</v>
      </c>
      <c r="AJ992">
        <f t="shared" si="214"/>
        <v>-0.2668107123773617</v>
      </c>
      <c r="AK992">
        <f t="shared" si="215"/>
        <v>0.23931967809316171</v>
      </c>
      <c r="AL992">
        <f t="shared" si="216"/>
        <v>2.6389213677283485</v>
      </c>
      <c r="AM992">
        <f t="shared" si="217"/>
        <v>3.8946097777401278</v>
      </c>
      <c r="AN992" s="26">
        <f t="shared" si="218"/>
        <v>-3.975315110866434</v>
      </c>
      <c r="AO992" s="26">
        <f t="shared" si="218"/>
        <v>-3.9758619978093366</v>
      </c>
      <c r="AP992" s="26">
        <f t="shared" si="218"/>
        <v>-3.9742245114637487</v>
      </c>
      <c r="AQ992" s="26">
        <f t="shared" si="218"/>
        <v>-3.9791363303934308</v>
      </c>
      <c r="AR992" s="26">
        <f t="shared" si="218"/>
        <v>-3.9644813675395318</v>
      </c>
      <c r="AS992" s="26">
        <f t="shared" si="218"/>
        <v>-4.0089388978364173</v>
      </c>
      <c r="AT992" s="26">
        <f t="shared" si="218"/>
        <v>-3.8800105844175317</v>
      </c>
      <c r="AU992" s="26">
        <f t="shared" si="219"/>
        <v>-4.3433125627175393</v>
      </c>
    </row>
    <row r="993" spans="26:64">
      <c r="Z993">
        <f t="shared" si="210"/>
        <v>0</v>
      </c>
      <c r="AA993" s="26">
        <f t="shared" si="211"/>
        <v>2.1380834729415148E-3</v>
      </c>
      <c r="AB993" s="26">
        <f t="shared" si="205"/>
        <v>-9999</v>
      </c>
      <c r="AC993" s="26">
        <f t="shared" si="206"/>
        <v>0</v>
      </c>
      <c r="AD993" s="26">
        <f t="shared" si="220"/>
        <v>-9999</v>
      </c>
      <c r="AE993" s="26">
        <f t="shared" si="207"/>
        <v>0</v>
      </c>
      <c r="AF993">
        <f t="shared" si="221"/>
        <v>-9999</v>
      </c>
      <c r="AG993" s="187"/>
      <c r="AH993">
        <f t="shared" si="212"/>
        <v>-5.681451267488898E-5</v>
      </c>
      <c r="AI993">
        <f t="shared" si="213"/>
        <v>0.56469609540875809</v>
      </c>
      <c r="AJ993">
        <f t="shared" si="214"/>
        <v>-0.2668107123773617</v>
      </c>
      <c r="AK993">
        <f t="shared" si="215"/>
        <v>0.23931967809316171</v>
      </c>
      <c r="AL993">
        <f t="shared" si="216"/>
        <v>2.6389213677283485</v>
      </c>
      <c r="AM993">
        <f t="shared" si="217"/>
        <v>3.8946097777401278</v>
      </c>
      <c r="AN993" s="26">
        <f t="shared" si="218"/>
        <v>-3.975315110866434</v>
      </c>
      <c r="AO993" s="26">
        <f t="shared" si="218"/>
        <v>-3.9758619978093366</v>
      </c>
      <c r="AP993" s="26">
        <f t="shared" si="218"/>
        <v>-3.9742245114637487</v>
      </c>
      <c r="AQ993" s="26">
        <f t="shared" si="218"/>
        <v>-3.9791363303934308</v>
      </c>
      <c r="AR993" s="26">
        <f t="shared" si="218"/>
        <v>-3.9644813675395318</v>
      </c>
      <c r="AS993" s="26">
        <f t="shared" si="218"/>
        <v>-4.0089388978364173</v>
      </c>
      <c r="AT993" s="26">
        <f t="shared" si="218"/>
        <v>-3.8800105844175317</v>
      </c>
      <c r="AU993" s="26">
        <f t="shared" si="219"/>
        <v>-4.3433125627175393</v>
      </c>
    </row>
    <row r="994" spans="26:64">
      <c r="Z994">
        <f t="shared" si="210"/>
        <v>0</v>
      </c>
      <c r="AA994" s="26">
        <f t="shared" si="211"/>
        <v>2.1380834729415148E-3</v>
      </c>
      <c r="AB994" s="26">
        <f t="shared" si="205"/>
        <v>-9999</v>
      </c>
      <c r="AC994" s="26">
        <f t="shared" si="206"/>
        <v>0</v>
      </c>
      <c r="AD994" s="26">
        <f t="shared" si="220"/>
        <v>-9999</v>
      </c>
      <c r="AE994" s="26">
        <f t="shared" si="207"/>
        <v>0</v>
      </c>
      <c r="AF994">
        <f t="shared" si="221"/>
        <v>-9999</v>
      </c>
      <c r="AG994" s="187"/>
      <c r="AH994">
        <f t="shared" si="212"/>
        <v>-5.681451267488898E-5</v>
      </c>
      <c r="AI994">
        <f t="shared" si="213"/>
        <v>0.56469609540875809</v>
      </c>
      <c r="AJ994">
        <f t="shared" si="214"/>
        <v>-0.2668107123773617</v>
      </c>
      <c r="AK994">
        <f t="shared" si="215"/>
        <v>0.23931967809316171</v>
      </c>
      <c r="AL994">
        <f t="shared" si="216"/>
        <v>2.6389213677283485</v>
      </c>
      <c r="AM994">
        <f t="shared" si="217"/>
        <v>3.8946097777401278</v>
      </c>
      <c r="AN994" s="26">
        <f t="shared" si="218"/>
        <v>-3.975315110866434</v>
      </c>
      <c r="AO994" s="26">
        <f t="shared" si="218"/>
        <v>-3.9758619978093366</v>
      </c>
      <c r="AP994" s="26">
        <f t="shared" si="218"/>
        <v>-3.9742245114637487</v>
      </c>
      <c r="AQ994" s="26">
        <f t="shared" si="218"/>
        <v>-3.9791363303934308</v>
      </c>
      <c r="AR994" s="26">
        <f t="shared" si="218"/>
        <v>-3.9644813675395318</v>
      </c>
      <c r="AS994" s="26">
        <f t="shared" si="218"/>
        <v>-4.0089388978364173</v>
      </c>
      <c r="AT994" s="26">
        <f t="shared" si="218"/>
        <v>-3.8800105844175317</v>
      </c>
      <c r="AU994" s="26">
        <f t="shared" si="219"/>
        <v>-4.3433125627175393</v>
      </c>
    </row>
    <row r="995" spans="26:64">
      <c r="Z995">
        <f t="shared" si="210"/>
        <v>0</v>
      </c>
      <c r="AA995" s="26">
        <f t="shared" si="211"/>
        <v>2.1380834729415148E-3</v>
      </c>
      <c r="AB995" s="26">
        <f t="shared" si="205"/>
        <v>-9999</v>
      </c>
      <c r="AC995" s="26">
        <f t="shared" si="206"/>
        <v>0</v>
      </c>
      <c r="AD995" s="26">
        <f t="shared" si="220"/>
        <v>-9999</v>
      </c>
      <c r="AE995" s="26">
        <f t="shared" si="207"/>
        <v>0</v>
      </c>
      <c r="AF995">
        <f t="shared" si="221"/>
        <v>-9999</v>
      </c>
      <c r="AG995" s="187"/>
      <c r="AH995">
        <f t="shared" si="212"/>
        <v>-5.681451267488898E-5</v>
      </c>
      <c r="AI995">
        <f t="shared" si="213"/>
        <v>0.56469609540875809</v>
      </c>
      <c r="AJ995">
        <f t="shared" si="214"/>
        <v>-0.2668107123773617</v>
      </c>
      <c r="AK995">
        <f t="shared" si="215"/>
        <v>0.23931967809316171</v>
      </c>
      <c r="AL995">
        <f t="shared" si="216"/>
        <v>2.6389213677283485</v>
      </c>
      <c r="AM995">
        <f t="shared" si="217"/>
        <v>3.8946097777401278</v>
      </c>
      <c r="AN995" s="26">
        <f t="shared" si="218"/>
        <v>-3.975315110866434</v>
      </c>
      <c r="AO995" s="26">
        <f t="shared" si="218"/>
        <v>-3.9758619978093366</v>
      </c>
      <c r="AP995" s="26">
        <f t="shared" si="218"/>
        <v>-3.9742245114637487</v>
      </c>
      <c r="AQ995" s="26">
        <f t="shared" si="218"/>
        <v>-3.9791363303934308</v>
      </c>
      <c r="AR995" s="26">
        <f t="shared" si="218"/>
        <v>-3.9644813675395318</v>
      </c>
      <c r="AS995" s="26">
        <f t="shared" si="218"/>
        <v>-4.0089388978364173</v>
      </c>
      <c r="AT995" s="26">
        <f t="shared" si="218"/>
        <v>-3.8800105844175317</v>
      </c>
      <c r="AU995" s="26">
        <f t="shared" si="219"/>
        <v>-4.3433125627175393</v>
      </c>
    </row>
    <row r="996" spans="26:64">
      <c r="Z996">
        <f t="shared" si="210"/>
        <v>0</v>
      </c>
      <c r="AA996" s="26">
        <f t="shared" si="211"/>
        <v>2.1380834729415148E-3</v>
      </c>
      <c r="AB996" s="26">
        <f t="shared" si="205"/>
        <v>-9999</v>
      </c>
      <c r="AC996" s="26">
        <f t="shared" si="206"/>
        <v>0</v>
      </c>
      <c r="AD996" s="26">
        <f t="shared" si="220"/>
        <v>-9999</v>
      </c>
      <c r="AE996" s="26">
        <f t="shared" si="207"/>
        <v>0</v>
      </c>
      <c r="AF996">
        <f t="shared" si="221"/>
        <v>-9999</v>
      </c>
      <c r="AG996" s="187"/>
      <c r="AH996">
        <f t="shared" si="212"/>
        <v>-5.681451267488898E-5</v>
      </c>
      <c r="AI996">
        <f t="shared" si="213"/>
        <v>0.56469609540875809</v>
      </c>
      <c r="AJ996">
        <f t="shared" si="214"/>
        <v>-0.2668107123773617</v>
      </c>
      <c r="AK996">
        <f t="shared" si="215"/>
        <v>0.23931967809316171</v>
      </c>
      <c r="AL996">
        <f t="shared" si="216"/>
        <v>2.6389213677283485</v>
      </c>
      <c r="AM996">
        <f t="shared" si="217"/>
        <v>3.8946097777401278</v>
      </c>
      <c r="AN996" s="26">
        <f t="shared" si="218"/>
        <v>-3.975315110866434</v>
      </c>
      <c r="AO996" s="26">
        <f t="shared" si="218"/>
        <v>-3.9758619978093366</v>
      </c>
      <c r="AP996" s="26">
        <f t="shared" si="218"/>
        <v>-3.9742245114637487</v>
      </c>
      <c r="AQ996" s="26">
        <f t="shared" si="218"/>
        <v>-3.9791363303934308</v>
      </c>
      <c r="AR996" s="26">
        <f t="shared" si="218"/>
        <v>-3.9644813675395318</v>
      </c>
      <c r="AS996" s="26">
        <f t="shared" si="218"/>
        <v>-4.0089388978364173</v>
      </c>
      <c r="AT996" s="26">
        <f t="shared" si="218"/>
        <v>-3.8800105844175317</v>
      </c>
      <c r="AU996" s="26">
        <f t="shared" si="219"/>
        <v>-4.3433125627175393</v>
      </c>
    </row>
    <row r="997" spans="26:64">
      <c r="Z997">
        <f t="shared" si="210"/>
        <v>0</v>
      </c>
      <c r="AA997" s="26">
        <f t="shared" si="211"/>
        <v>2.1380834729415148E-3</v>
      </c>
      <c r="AB997" s="26">
        <f t="shared" si="205"/>
        <v>-9999</v>
      </c>
      <c r="AC997" s="26">
        <f t="shared" si="206"/>
        <v>0</v>
      </c>
      <c r="AD997" s="26">
        <f t="shared" si="220"/>
        <v>-9999</v>
      </c>
      <c r="AE997" s="26">
        <f t="shared" si="207"/>
        <v>0</v>
      </c>
      <c r="AF997">
        <f t="shared" si="221"/>
        <v>-9999</v>
      </c>
      <c r="AG997" s="187"/>
      <c r="AH997">
        <f t="shared" si="212"/>
        <v>-5.681451267488898E-5</v>
      </c>
      <c r="AI997">
        <f t="shared" si="213"/>
        <v>0.56469609540875809</v>
      </c>
      <c r="AJ997">
        <f t="shared" si="214"/>
        <v>-0.2668107123773617</v>
      </c>
      <c r="AK997">
        <f t="shared" si="215"/>
        <v>0.23931967809316171</v>
      </c>
      <c r="AL997">
        <f t="shared" si="216"/>
        <v>2.6389213677283485</v>
      </c>
      <c r="AM997">
        <f t="shared" si="217"/>
        <v>3.8946097777401278</v>
      </c>
      <c r="AN997" s="26">
        <f t="shared" ref="AN997:AT1012" si="222">$AU997+$AB$7*SIN(AO997)</f>
        <v>-3.975315110866434</v>
      </c>
      <c r="AO997" s="26">
        <f t="shared" si="222"/>
        <v>-3.9758619978093366</v>
      </c>
      <c r="AP997" s="26">
        <f t="shared" si="222"/>
        <v>-3.9742245114637487</v>
      </c>
      <c r="AQ997" s="26">
        <f t="shared" si="222"/>
        <v>-3.9791363303934308</v>
      </c>
      <c r="AR997" s="26">
        <f t="shared" si="222"/>
        <v>-3.9644813675395318</v>
      </c>
      <c r="AS997" s="26">
        <f t="shared" si="222"/>
        <v>-4.0089388978364173</v>
      </c>
      <c r="AT997" s="26">
        <f t="shared" si="222"/>
        <v>-3.8800105844175317</v>
      </c>
      <c r="AU997" s="26">
        <f t="shared" si="219"/>
        <v>-4.3433125627175393</v>
      </c>
    </row>
    <row r="998" spans="26:64">
      <c r="Z998">
        <f t="shared" si="210"/>
        <v>0</v>
      </c>
      <c r="AA998" s="26">
        <f t="shared" si="211"/>
        <v>2.1380834729415148E-3</v>
      </c>
      <c r="AB998" s="26">
        <f t="shared" si="205"/>
        <v>-9999</v>
      </c>
      <c r="AC998" s="26">
        <f t="shared" si="206"/>
        <v>0</v>
      </c>
      <c r="AD998" s="26">
        <f t="shared" si="220"/>
        <v>-9999</v>
      </c>
      <c r="AE998" s="26">
        <f t="shared" si="207"/>
        <v>0</v>
      </c>
      <c r="AF998">
        <f t="shared" si="221"/>
        <v>-9999</v>
      </c>
      <c r="AG998" s="187"/>
      <c r="AH998">
        <f t="shared" si="212"/>
        <v>-5.681451267488898E-5</v>
      </c>
      <c r="AI998">
        <f t="shared" si="213"/>
        <v>0.56469609540875809</v>
      </c>
      <c r="AJ998">
        <f t="shared" si="214"/>
        <v>-0.2668107123773617</v>
      </c>
      <c r="AK998">
        <f t="shared" si="215"/>
        <v>0.23931967809316171</v>
      </c>
      <c r="AL998">
        <f t="shared" si="216"/>
        <v>2.6389213677283485</v>
      </c>
      <c r="AM998">
        <f t="shared" si="217"/>
        <v>3.8946097777401278</v>
      </c>
      <c r="AN998" s="26">
        <f t="shared" si="222"/>
        <v>-3.975315110866434</v>
      </c>
      <c r="AO998" s="26">
        <f t="shared" si="222"/>
        <v>-3.9758619978093366</v>
      </c>
      <c r="AP998" s="26">
        <f t="shared" si="222"/>
        <v>-3.9742245114637487</v>
      </c>
      <c r="AQ998" s="26">
        <f t="shared" si="222"/>
        <v>-3.9791363303934308</v>
      </c>
      <c r="AR998" s="26">
        <f t="shared" si="222"/>
        <v>-3.9644813675395318</v>
      </c>
      <c r="AS998" s="26">
        <f t="shared" si="222"/>
        <v>-4.0089388978364173</v>
      </c>
      <c r="AT998" s="26">
        <f t="shared" si="222"/>
        <v>-3.8800105844175317</v>
      </c>
      <c r="AU998" s="26">
        <f t="shared" si="219"/>
        <v>-4.3433125627175393</v>
      </c>
    </row>
    <row r="999" spans="26:64">
      <c r="Z999">
        <f t="shared" si="210"/>
        <v>0</v>
      </c>
      <c r="AA999" s="26">
        <f t="shared" si="211"/>
        <v>2.1380834729415148E-3</v>
      </c>
      <c r="AB999" s="26">
        <f t="shared" ref="AB999:AB1062" si="223">IF(S999&lt;&gt;0,G999-AH999, -9999)</f>
        <v>-9999</v>
      </c>
      <c r="AC999" s="26">
        <f t="shared" ref="AC999:AC1062" si="224">+G999-P999</f>
        <v>0</v>
      </c>
      <c r="AD999" s="26">
        <f t="shared" si="220"/>
        <v>-9999</v>
      </c>
      <c r="AE999" s="26">
        <f t="shared" ref="AE999:AE1062" si="225">+(G999-AA999)^2*S999</f>
        <v>0</v>
      </c>
      <c r="AF999">
        <f t="shared" si="221"/>
        <v>-9999</v>
      </c>
      <c r="AG999" s="187"/>
      <c r="AH999">
        <f t="shared" si="212"/>
        <v>-5.681451267488898E-5</v>
      </c>
      <c r="AI999">
        <f t="shared" si="213"/>
        <v>0.56469609540875809</v>
      </c>
      <c r="AJ999">
        <f t="shared" si="214"/>
        <v>-0.2668107123773617</v>
      </c>
      <c r="AK999">
        <f t="shared" si="215"/>
        <v>0.23931967809316171</v>
      </c>
      <c r="AL999">
        <f t="shared" si="216"/>
        <v>2.6389213677283485</v>
      </c>
      <c r="AM999">
        <f t="shared" si="217"/>
        <v>3.8946097777401278</v>
      </c>
      <c r="AN999" s="26">
        <f t="shared" si="222"/>
        <v>-3.975315110866434</v>
      </c>
      <c r="AO999" s="26">
        <f t="shared" si="222"/>
        <v>-3.9758619978093366</v>
      </c>
      <c r="AP999" s="26">
        <f t="shared" si="222"/>
        <v>-3.9742245114637487</v>
      </c>
      <c r="AQ999" s="26">
        <f t="shared" si="222"/>
        <v>-3.9791363303934308</v>
      </c>
      <c r="AR999" s="26">
        <f t="shared" si="222"/>
        <v>-3.9644813675395318</v>
      </c>
      <c r="AS999" s="26">
        <f t="shared" si="222"/>
        <v>-4.0089388978364173</v>
      </c>
      <c r="AT999" s="26">
        <f t="shared" si="222"/>
        <v>-3.8800105844175317</v>
      </c>
      <c r="AU999" s="26">
        <f t="shared" si="219"/>
        <v>-4.3433125627175393</v>
      </c>
    </row>
    <row r="1000" spans="26:64">
      <c r="Z1000">
        <f t="shared" si="210"/>
        <v>0</v>
      </c>
      <c r="AA1000" s="26">
        <f t="shared" si="211"/>
        <v>2.1380834729415148E-3</v>
      </c>
      <c r="AB1000" s="26">
        <f t="shared" si="223"/>
        <v>-9999</v>
      </c>
      <c r="AC1000" s="26">
        <f t="shared" si="224"/>
        <v>0</v>
      </c>
      <c r="AD1000" s="26">
        <f t="shared" si="220"/>
        <v>-9999</v>
      </c>
      <c r="AE1000" s="26">
        <f t="shared" si="225"/>
        <v>0</v>
      </c>
      <c r="AF1000">
        <f t="shared" si="221"/>
        <v>-9999</v>
      </c>
      <c r="AG1000" s="187"/>
      <c r="AH1000">
        <f t="shared" si="212"/>
        <v>-5.681451267488898E-5</v>
      </c>
      <c r="AI1000">
        <f t="shared" si="213"/>
        <v>0.56469609540875809</v>
      </c>
      <c r="AJ1000">
        <f t="shared" si="214"/>
        <v>-0.2668107123773617</v>
      </c>
      <c r="AK1000">
        <f t="shared" si="215"/>
        <v>0.23931967809316171</v>
      </c>
      <c r="AL1000">
        <f t="shared" si="216"/>
        <v>2.6389213677283485</v>
      </c>
      <c r="AM1000">
        <f t="shared" si="217"/>
        <v>3.8946097777401278</v>
      </c>
      <c r="AN1000" s="26">
        <f t="shared" si="222"/>
        <v>-3.975315110866434</v>
      </c>
      <c r="AO1000" s="26">
        <f t="shared" si="222"/>
        <v>-3.9758619978093366</v>
      </c>
      <c r="AP1000" s="26">
        <f t="shared" si="222"/>
        <v>-3.9742245114637487</v>
      </c>
      <c r="AQ1000" s="26">
        <f t="shared" si="222"/>
        <v>-3.9791363303934308</v>
      </c>
      <c r="AR1000" s="26">
        <f t="shared" si="222"/>
        <v>-3.9644813675395318</v>
      </c>
      <c r="AS1000" s="26">
        <f t="shared" si="222"/>
        <v>-4.0089388978364173</v>
      </c>
      <c r="AT1000" s="26">
        <f t="shared" si="222"/>
        <v>-3.8800105844175317</v>
      </c>
      <c r="AU1000" s="26">
        <f t="shared" si="219"/>
        <v>-4.3433125627175393</v>
      </c>
    </row>
    <row r="1001" spans="26:64">
      <c r="Z1001">
        <f t="shared" si="210"/>
        <v>0</v>
      </c>
      <c r="AA1001" s="26">
        <f t="shared" si="211"/>
        <v>2.1380834729415148E-3</v>
      </c>
      <c r="AB1001" s="26">
        <f t="shared" si="223"/>
        <v>-9999</v>
      </c>
      <c r="AC1001" s="26">
        <f t="shared" si="224"/>
        <v>0</v>
      </c>
      <c r="AD1001" s="26">
        <f t="shared" si="220"/>
        <v>-9999</v>
      </c>
      <c r="AE1001" s="26">
        <f t="shared" si="225"/>
        <v>0</v>
      </c>
      <c r="AF1001">
        <f t="shared" si="221"/>
        <v>-9999</v>
      </c>
      <c r="AG1001" s="187"/>
      <c r="AH1001">
        <f t="shared" si="212"/>
        <v>-5.681451267488898E-5</v>
      </c>
      <c r="AI1001">
        <f t="shared" si="213"/>
        <v>0.56469609540875809</v>
      </c>
      <c r="AJ1001">
        <f t="shared" si="214"/>
        <v>-0.2668107123773617</v>
      </c>
      <c r="AK1001">
        <f t="shared" si="215"/>
        <v>0.23931967809316171</v>
      </c>
      <c r="AL1001">
        <f t="shared" si="216"/>
        <v>2.6389213677283485</v>
      </c>
      <c r="AM1001">
        <f t="shared" si="217"/>
        <v>3.8946097777401278</v>
      </c>
      <c r="AN1001" s="26">
        <f t="shared" si="222"/>
        <v>-3.975315110866434</v>
      </c>
      <c r="AO1001" s="26">
        <f t="shared" si="222"/>
        <v>-3.9758619978093366</v>
      </c>
      <c r="AP1001" s="26">
        <f t="shared" si="222"/>
        <v>-3.9742245114637487</v>
      </c>
      <c r="AQ1001" s="26">
        <f t="shared" si="222"/>
        <v>-3.9791363303934308</v>
      </c>
      <c r="AR1001" s="26">
        <f t="shared" si="222"/>
        <v>-3.9644813675395318</v>
      </c>
      <c r="AS1001" s="26">
        <f t="shared" si="222"/>
        <v>-4.0089388978364173</v>
      </c>
      <c r="AT1001" s="26">
        <f t="shared" si="222"/>
        <v>-3.8800105844175317</v>
      </c>
      <c r="AU1001" s="26">
        <f t="shared" si="219"/>
        <v>-4.3433125627175393</v>
      </c>
    </row>
    <row r="1002" spans="26:64">
      <c r="Z1002">
        <f t="shared" si="210"/>
        <v>0</v>
      </c>
      <c r="AA1002" s="26">
        <f t="shared" si="211"/>
        <v>2.1380834729415148E-3</v>
      </c>
      <c r="AB1002" s="26">
        <f t="shared" si="223"/>
        <v>-9999</v>
      </c>
      <c r="AC1002" s="26">
        <f t="shared" si="224"/>
        <v>0</v>
      </c>
      <c r="AD1002" s="26">
        <f t="shared" si="220"/>
        <v>-9999</v>
      </c>
      <c r="AE1002" s="26">
        <f t="shared" si="225"/>
        <v>0</v>
      </c>
      <c r="AF1002">
        <f t="shared" si="221"/>
        <v>-9999</v>
      </c>
      <c r="AG1002" s="187"/>
      <c r="AH1002">
        <f t="shared" si="212"/>
        <v>-5.681451267488898E-5</v>
      </c>
      <c r="AI1002">
        <f t="shared" si="213"/>
        <v>0.56469609540875809</v>
      </c>
      <c r="AJ1002">
        <f t="shared" si="214"/>
        <v>-0.2668107123773617</v>
      </c>
      <c r="AK1002">
        <f t="shared" si="215"/>
        <v>0.23931967809316171</v>
      </c>
      <c r="AL1002">
        <f t="shared" si="216"/>
        <v>2.6389213677283485</v>
      </c>
      <c r="AM1002">
        <f t="shared" si="217"/>
        <v>3.8946097777401278</v>
      </c>
      <c r="AN1002" s="26">
        <f t="shared" si="222"/>
        <v>-3.975315110866434</v>
      </c>
      <c r="AO1002" s="26">
        <f t="shared" si="222"/>
        <v>-3.9758619978093366</v>
      </c>
      <c r="AP1002" s="26">
        <f t="shared" si="222"/>
        <v>-3.9742245114637487</v>
      </c>
      <c r="AQ1002" s="26">
        <f t="shared" si="222"/>
        <v>-3.9791363303934308</v>
      </c>
      <c r="AR1002" s="26">
        <f t="shared" si="222"/>
        <v>-3.9644813675395318</v>
      </c>
      <c r="AS1002" s="26">
        <f t="shared" si="222"/>
        <v>-4.0089388978364173</v>
      </c>
      <c r="AT1002" s="26">
        <f t="shared" si="222"/>
        <v>-3.8800105844175317</v>
      </c>
      <c r="AU1002" s="26">
        <f t="shared" si="219"/>
        <v>-4.3433125627175393</v>
      </c>
    </row>
    <row r="1003" spans="26:64">
      <c r="Z1003">
        <f t="shared" si="210"/>
        <v>0</v>
      </c>
      <c r="AA1003" s="26">
        <f t="shared" si="211"/>
        <v>2.1380834729415148E-3</v>
      </c>
      <c r="AB1003" s="26">
        <f t="shared" si="223"/>
        <v>-9999</v>
      </c>
      <c r="AC1003" s="26">
        <f t="shared" si="224"/>
        <v>0</v>
      </c>
      <c r="AD1003" s="26">
        <f t="shared" si="220"/>
        <v>-9999</v>
      </c>
      <c r="AE1003" s="26">
        <f t="shared" si="225"/>
        <v>0</v>
      </c>
      <c r="AF1003">
        <f t="shared" si="221"/>
        <v>-9999</v>
      </c>
      <c r="AG1003" s="187"/>
      <c r="AH1003">
        <f t="shared" si="212"/>
        <v>-5.681451267488898E-5</v>
      </c>
      <c r="AI1003">
        <f t="shared" si="213"/>
        <v>0.56469609540875809</v>
      </c>
      <c r="AJ1003">
        <f t="shared" si="214"/>
        <v>-0.2668107123773617</v>
      </c>
      <c r="AK1003">
        <f t="shared" si="215"/>
        <v>0.23931967809316171</v>
      </c>
      <c r="AL1003">
        <f t="shared" si="216"/>
        <v>2.6389213677283485</v>
      </c>
      <c r="AM1003">
        <f t="shared" si="217"/>
        <v>3.8946097777401278</v>
      </c>
      <c r="AN1003" s="26">
        <f t="shared" si="222"/>
        <v>-3.975315110866434</v>
      </c>
      <c r="AO1003" s="26">
        <f t="shared" si="222"/>
        <v>-3.9758619978093366</v>
      </c>
      <c r="AP1003" s="26">
        <f t="shared" si="222"/>
        <v>-3.9742245114637487</v>
      </c>
      <c r="AQ1003" s="26">
        <f t="shared" si="222"/>
        <v>-3.9791363303934308</v>
      </c>
      <c r="AR1003" s="26">
        <f t="shared" si="222"/>
        <v>-3.9644813675395318</v>
      </c>
      <c r="AS1003" s="26">
        <f t="shared" si="222"/>
        <v>-4.0089388978364173</v>
      </c>
      <c r="AT1003" s="26">
        <f t="shared" si="222"/>
        <v>-3.8800105844175317</v>
      </c>
      <c r="AU1003" s="26">
        <f t="shared" si="219"/>
        <v>-4.3433125627175393</v>
      </c>
    </row>
    <row r="1004" spans="26:64">
      <c r="Z1004">
        <f t="shared" si="210"/>
        <v>0</v>
      </c>
      <c r="AA1004" s="26">
        <f t="shared" si="211"/>
        <v>2.1380834729415148E-3</v>
      </c>
      <c r="AB1004" s="26">
        <f t="shared" si="223"/>
        <v>-9999</v>
      </c>
      <c r="AC1004" s="26">
        <f t="shared" si="224"/>
        <v>0</v>
      </c>
      <c r="AD1004" s="26">
        <f t="shared" si="220"/>
        <v>-9999</v>
      </c>
      <c r="AE1004" s="26">
        <f t="shared" si="225"/>
        <v>0</v>
      </c>
      <c r="AF1004">
        <f t="shared" si="221"/>
        <v>-9999</v>
      </c>
      <c r="AG1004" s="187"/>
      <c r="AH1004">
        <f t="shared" si="212"/>
        <v>-5.681451267488898E-5</v>
      </c>
      <c r="AI1004">
        <f t="shared" si="213"/>
        <v>0.56469609540875809</v>
      </c>
      <c r="AJ1004">
        <f t="shared" si="214"/>
        <v>-0.2668107123773617</v>
      </c>
      <c r="AK1004">
        <f t="shared" si="215"/>
        <v>0.23931967809316171</v>
      </c>
      <c r="AL1004">
        <f t="shared" si="216"/>
        <v>2.6389213677283485</v>
      </c>
      <c r="AM1004">
        <f t="shared" si="217"/>
        <v>3.8946097777401278</v>
      </c>
      <c r="AN1004" s="26">
        <f t="shared" si="222"/>
        <v>-3.975315110866434</v>
      </c>
      <c r="AO1004" s="26">
        <f t="shared" si="222"/>
        <v>-3.9758619978093366</v>
      </c>
      <c r="AP1004" s="26">
        <f t="shared" si="222"/>
        <v>-3.9742245114637487</v>
      </c>
      <c r="AQ1004" s="26">
        <f t="shared" si="222"/>
        <v>-3.9791363303934308</v>
      </c>
      <c r="AR1004" s="26">
        <f t="shared" si="222"/>
        <v>-3.9644813675395318</v>
      </c>
      <c r="AS1004" s="26">
        <f t="shared" si="222"/>
        <v>-4.0089388978364173</v>
      </c>
      <c r="AT1004" s="26">
        <f t="shared" si="222"/>
        <v>-3.8800105844175317</v>
      </c>
      <c r="AU1004" s="26">
        <f t="shared" si="219"/>
        <v>-4.3433125627175393</v>
      </c>
    </row>
    <row r="1005" spans="26:64">
      <c r="Z1005">
        <f t="shared" si="210"/>
        <v>0</v>
      </c>
      <c r="AA1005" s="26">
        <f t="shared" si="211"/>
        <v>2.1380834729415148E-3</v>
      </c>
      <c r="AB1005" s="26">
        <f t="shared" si="223"/>
        <v>-9999</v>
      </c>
      <c r="AC1005" s="26">
        <f t="shared" si="224"/>
        <v>0</v>
      </c>
      <c r="AD1005" s="26">
        <f t="shared" si="220"/>
        <v>-9999</v>
      </c>
      <c r="AE1005" s="26">
        <f t="shared" si="225"/>
        <v>0</v>
      </c>
      <c r="AF1005">
        <f t="shared" si="221"/>
        <v>-9999</v>
      </c>
      <c r="AG1005" s="187"/>
      <c r="AH1005">
        <f t="shared" si="212"/>
        <v>-5.681451267488898E-5</v>
      </c>
      <c r="AI1005">
        <f t="shared" si="213"/>
        <v>0.56469609540875809</v>
      </c>
      <c r="AJ1005">
        <f t="shared" si="214"/>
        <v>-0.2668107123773617</v>
      </c>
      <c r="AK1005">
        <f t="shared" si="215"/>
        <v>0.23931967809316171</v>
      </c>
      <c r="AL1005">
        <f t="shared" si="216"/>
        <v>2.6389213677283485</v>
      </c>
      <c r="AM1005">
        <f t="shared" si="217"/>
        <v>3.8946097777401278</v>
      </c>
      <c r="AN1005" s="26">
        <f t="shared" si="222"/>
        <v>-3.975315110866434</v>
      </c>
      <c r="AO1005" s="26">
        <f t="shared" si="222"/>
        <v>-3.9758619978093366</v>
      </c>
      <c r="AP1005" s="26">
        <f t="shared" si="222"/>
        <v>-3.9742245114637487</v>
      </c>
      <c r="AQ1005" s="26">
        <f t="shared" si="222"/>
        <v>-3.9791363303934308</v>
      </c>
      <c r="AR1005" s="26">
        <f t="shared" si="222"/>
        <v>-3.9644813675395318</v>
      </c>
      <c r="AS1005" s="26">
        <f t="shared" si="222"/>
        <v>-4.0089388978364173</v>
      </c>
      <c r="AT1005" s="26">
        <f t="shared" si="222"/>
        <v>-3.8800105844175317</v>
      </c>
      <c r="AU1005" s="26">
        <f t="shared" si="219"/>
        <v>-4.3433125627175393</v>
      </c>
    </row>
    <row r="1006" spans="26:64">
      <c r="Z1006">
        <f t="shared" si="210"/>
        <v>0</v>
      </c>
      <c r="AA1006" s="26">
        <f t="shared" si="211"/>
        <v>2.1380834729415148E-3</v>
      </c>
      <c r="AB1006" s="26">
        <f t="shared" si="223"/>
        <v>-9999</v>
      </c>
      <c r="AC1006" s="26">
        <f t="shared" si="224"/>
        <v>0</v>
      </c>
      <c r="AD1006" s="26">
        <f t="shared" si="220"/>
        <v>-9999</v>
      </c>
      <c r="AE1006" s="26">
        <f t="shared" si="225"/>
        <v>0</v>
      </c>
      <c r="AF1006">
        <f t="shared" si="221"/>
        <v>-9999</v>
      </c>
      <c r="AG1006" s="187"/>
      <c r="AH1006">
        <f t="shared" si="212"/>
        <v>-5.681451267488898E-5</v>
      </c>
      <c r="AI1006">
        <f t="shared" si="213"/>
        <v>0.56469609540875809</v>
      </c>
      <c r="AJ1006">
        <f t="shared" si="214"/>
        <v>-0.2668107123773617</v>
      </c>
      <c r="AK1006">
        <f t="shared" si="215"/>
        <v>0.23931967809316171</v>
      </c>
      <c r="AL1006">
        <f t="shared" si="216"/>
        <v>2.6389213677283485</v>
      </c>
      <c r="AM1006">
        <f t="shared" si="217"/>
        <v>3.8946097777401278</v>
      </c>
      <c r="AN1006" s="26">
        <f t="shared" si="222"/>
        <v>-3.975315110866434</v>
      </c>
      <c r="AO1006" s="26">
        <f t="shared" si="222"/>
        <v>-3.9758619978093366</v>
      </c>
      <c r="AP1006" s="26">
        <f t="shared" si="222"/>
        <v>-3.9742245114637487</v>
      </c>
      <c r="AQ1006" s="26">
        <f t="shared" si="222"/>
        <v>-3.9791363303934308</v>
      </c>
      <c r="AR1006" s="26">
        <f t="shared" si="222"/>
        <v>-3.9644813675395318</v>
      </c>
      <c r="AS1006" s="26">
        <f t="shared" si="222"/>
        <v>-4.0089388978364173</v>
      </c>
      <c r="AT1006" s="26">
        <f t="shared" si="222"/>
        <v>-3.8800105844175317</v>
      </c>
      <c r="AU1006" s="26">
        <f t="shared" si="219"/>
        <v>-4.3433125627175393</v>
      </c>
    </row>
    <row r="1007" spans="26:64">
      <c r="Z1007">
        <f t="shared" si="210"/>
        <v>0</v>
      </c>
      <c r="AA1007" s="26">
        <f t="shared" si="211"/>
        <v>2.1380834729415148E-3</v>
      </c>
      <c r="AB1007" s="26">
        <f t="shared" si="223"/>
        <v>-9999</v>
      </c>
      <c r="AC1007" s="26">
        <f t="shared" si="224"/>
        <v>0</v>
      </c>
      <c r="AD1007" s="26">
        <f t="shared" si="220"/>
        <v>-9999</v>
      </c>
      <c r="AE1007" s="26">
        <f t="shared" si="225"/>
        <v>0</v>
      </c>
      <c r="AF1007">
        <f t="shared" si="221"/>
        <v>-9999</v>
      </c>
      <c r="AG1007" s="187"/>
      <c r="AH1007">
        <f t="shared" si="212"/>
        <v>-5.681451267488898E-5</v>
      </c>
      <c r="AI1007">
        <f t="shared" si="213"/>
        <v>0.56469609540875809</v>
      </c>
      <c r="AJ1007">
        <f t="shared" si="214"/>
        <v>-0.2668107123773617</v>
      </c>
      <c r="AK1007">
        <f t="shared" si="215"/>
        <v>0.23931967809316171</v>
      </c>
      <c r="AL1007">
        <f t="shared" si="216"/>
        <v>2.6389213677283485</v>
      </c>
      <c r="AM1007">
        <f t="shared" si="217"/>
        <v>3.8946097777401278</v>
      </c>
      <c r="AN1007" s="26">
        <f t="shared" si="222"/>
        <v>-3.975315110866434</v>
      </c>
      <c r="AO1007" s="26">
        <f t="shared" si="222"/>
        <v>-3.9758619978093366</v>
      </c>
      <c r="AP1007" s="26">
        <f t="shared" si="222"/>
        <v>-3.9742245114637487</v>
      </c>
      <c r="AQ1007" s="26">
        <f t="shared" si="222"/>
        <v>-3.9791363303934308</v>
      </c>
      <c r="AR1007" s="26">
        <f t="shared" si="222"/>
        <v>-3.9644813675395318</v>
      </c>
      <c r="AS1007" s="26">
        <f t="shared" si="222"/>
        <v>-4.0089388978364173</v>
      </c>
      <c r="AT1007" s="26">
        <f t="shared" si="222"/>
        <v>-3.8800105844175317</v>
      </c>
      <c r="AU1007" s="26">
        <f t="shared" si="219"/>
        <v>-4.3433125627175393</v>
      </c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</row>
    <row r="1008" spans="26:64">
      <c r="Z1008">
        <f t="shared" si="210"/>
        <v>0</v>
      </c>
      <c r="AA1008" s="26">
        <f t="shared" si="211"/>
        <v>2.1380834729415148E-3</v>
      </c>
      <c r="AB1008" s="26">
        <f t="shared" si="223"/>
        <v>-9999</v>
      </c>
      <c r="AC1008" s="26">
        <f t="shared" si="224"/>
        <v>0</v>
      </c>
      <c r="AD1008" s="26">
        <f t="shared" si="220"/>
        <v>-9999</v>
      </c>
      <c r="AE1008" s="26">
        <f t="shared" si="225"/>
        <v>0</v>
      </c>
      <c r="AF1008">
        <f t="shared" si="221"/>
        <v>-9999</v>
      </c>
      <c r="AG1008" s="187"/>
      <c r="AH1008">
        <f t="shared" si="212"/>
        <v>-5.681451267488898E-5</v>
      </c>
      <c r="AI1008">
        <f t="shared" si="213"/>
        <v>0.56469609540875809</v>
      </c>
      <c r="AJ1008">
        <f t="shared" si="214"/>
        <v>-0.2668107123773617</v>
      </c>
      <c r="AK1008">
        <f t="shared" si="215"/>
        <v>0.23931967809316171</v>
      </c>
      <c r="AL1008">
        <f t="shared" si="216"/>
        <v>2.6389213677283485</v>
      </c>
      <c r="AM1008">
        <f t="shared" si="217"/>
        <v>3.8946097777401278</v>
      </c>
      <c r="AN1008" s="26">
        <f t="shared" si="222"/>
        <v>-3.975315110866434</v>
      </c>
      <c r="AO1008" s="26">
        <f t="shared" si="222"/>
        <v>-3.9758619978093366</v>
      </c>
      <c r="AP1008" s="26">
        <f t="shared" si="222"/>
        <v>-3.9742245114637487</v>
      </c>
      <c r="AQ1008" s="26">
        <f t="shared" si="222"/>
        <v>-3.9791363303934308</v>
      </c>
      <c r="AR1008" s="26">
        <f t="shared" si="222"/>
        <v>-3.9644813675395318</v>
      </c>
      <c r="AS1008" s="26">
        <f t="shared" si="222"/>
        <v>-4.0089388978364173</v>
      </c>
      <c r="AT1008" s="26">
        <f t="shared" si="222"/>
        <v>-3.8800105844175317</v>
      </c>
      <c r="AU1008" s="26">
        <f t="shared" si="219"/>
        <v>-4.3433125627175393</v>
      </c>
    </row>
    <row r="1009" spans="26:47">
      <c r="Z1009">
        <f t="shared" si="210"/>
        <v>0</v>
      </c>
      <c r="AA1009" s="26">
        <f t="shared" si="211"/>
        <v>2.1380834729415148E-3</v>
      </c>
      <c r="AB1009" s="26">
        <f t="shared" si="223"/>
        <v>-9999</v>
      </c>
      <c r="AC1009" s="26">
        <f t="shared" si="224"/>
        <v>0</v>
      </c>
      <c r="AD1009" s="26">
        <f t="shared" si="220"/>
        <v>-9999</v>
      </c>
      <c r="AE1009" s="26">
        <f t="shared" si="225"/>
        <v>0</v>
      </c>
      <c r="AF1009">
        <f t="shared" si="221"/>
        <v>-9999</v>
      </c>
      <c r="AG1009" s="187"/>
      <c r="AH1009">
        <f t="shared" si="212"/>
        <v>-5.681451267488898E-5</v>
      </c>
      <c r="AI1009">
        <f t="shared" si="213"/>
        <v>0.56469609540875809</v>
      </c>
      <c r="AJ1009">
        <f t="shared" si="214"/>
        <v>-0.2668107123773617</v>
      </c>
      <c r="AK1009">
        <f t="shared" si="215"/>
        <v>0.23931967809316171</v>
      </c>
      <c r="AL1009">
        <f t="shared" si="216"/>
        <v>2.6389213677283485</v>
      </c>
      <c r="AM1009">
        <f t="shared" si="217"/>
        <v>3.8946097777401278</v>
      </c>
      <c r="AN1009" s="26">
        <f t="shared" si="222"/>
        <v>-3.975315110866434</v>
      </c>
      <c r="AO1009" s="26">
        <f t="shared" si="222"/>
        <v>-3.9758619978093366</v>
      </c>
      <c r="AP1009" s="26">
        <f t="shared" si="222"/>
        <v>-3.9742245114637487</v>
      </c>
      <c r="AQ1009" s="26">
        <f t="shared" si="222"/>
        <v>-3.9791363303934308</v>
      </c>
      <c r="AR1009" s="26">
        <f t="shared" si="222"/>
        <v>-3.9644813675395318</v>
      </c>
      <c r="AS1009" s="26">
        <f t="shared" si="222"/>
        <v>-4.0089388978364173</v>
      </c>
      <c r="AT1009" s="26">
        <f t="shared" si="222"/>
        <v>-3.8800105844175317</v>
      </c>
      <c r="AU1009" s="26">
        <f t="shared" si="219"/>
        <v>-4.3433125627175393</v>
      </c>
    </row>
    <row r="1010" spans="26:47">
      <c r="Z1010">
        <f t="shared" si="210"/>
        <v>0</v>
      </c>
      <c r="AA1010" s="26">
        <f t="shared" si="211"/>
        <v>2.1380834729415148E-3</v>
      </c>
      <c r="AB1010" s="26">
        <f t="shared" si="223"/>
        <v>-9999</v>
      </c>
      <c r="AC1010" s="26">
        <f t="shared" si="224"/>
        <v>0</v>
      </c>
      <c r="AD1010" s="26">
        <f t="shared" si="220"/>
        <v>-9999</v>
      </c>
      <c r="AE1010" s="26">
        <f t="shared" si="225"/>
        <v>0</v>
      </c>
      <c r="AF1010">
        <f t="shared" si="221"/>
        <v>-9999</v>
      </c>
      <c r="AG1010" s="187"/>
      <c r="AH1010">
        <f t="shared" si="212"/>
        <v>-5.681451267488898E-5</v>
      </c>
      <c r="AI1010">
        <f t="shared" si="213"/>
        <v>0.56469609540875809</v>
      </c>
      <c r="AJ1010">
        <f t="shared" si="214"/>
        <v>-0.2668107123773617</v>
      </c>
      <c r="AK1010">
        <f t="shared" si="215"/>
        <v>0.23931967809316171</v>
      </c>
      <c r="AL1010">
        <f t="shared" si="216"/>
        <v>2.6389213677283485</v>
      </c>
      <c r="AM1010">
        <f t="shared" si="217"/>
        <v>3.8946097777401278</v>
      </c>
      <c r="AN1010" s="26">
        <f t="shared" si="222"/>
        <v>-3.975315110866434</v>
      </c>
      <c r="AO1010" s="26">
        <f t="shared" si="222"/>
        <v>-3.9758619978093366</v>
      </c>
      <c r="AP1010" s="26">
        <f t="shared" si="222"/>
        <v>-3.9742245114637487</v>
      </c>
      <c r="AQ1010" s="26">
        <f t="shared" si="222"/>
        <v>-3.9791363303934308</v>
      </c>
      <c r="AR1010" s="26">
        <f t="shared" si="222"/>
        <v>-3.9644813675395318</v>
      </c>
      <c r="AS1010" s="26">
        <f t="shared" si="222"/>
        <v>-4.0089388978364173</v>
      </c>
      <c r="AT1010" s="26">
        <f t="shared" si="222"/>
        <v>-3.8800105844175317</v>
      </c>
      <c r="AU1010" s="26">
        <f t="shared" si="219"/>
        <v>-4.3433125627175393</v>
      </c>
    </row>
    <row r="1011" spans="26:47">
      <c r="Z1011">
        <f t="shared" si="210"/>
        <v>0</v>
      </c>
      <c r="AA1011" s="26">
        <f t="shared" si="211"/>
        <v>2.1380834729415148E-3</v>
      </c>
      <c r="AB1011" s="26">
        <f t="shared" si="223"/>
        <v>-9999</v>
      </c>
      <c r="AC1011" s="26">
        <f t="shared" si="224"/>
        <v>0</v>
      </c>
      <c r="AD1011" s="26">
        <f t="shared" si="220"/>
        <v>-9999</v>
      </c>
      <c r="AE1011" s="26">
        <f t="shared" si="225"/>
        <v>0</v>
      </c>
      <c r="AF1011">
        <f t="shared" si="221"/>
        <v>-9999</v>
      </c>
      <c r="AG1011" s="187"/>
      <c r="AH1011">
        <f t="shared" si="212"/>
        <v>-5.681451267488898E-5</v>
      </c>
      <c r="AI1011">
        <f t="shared" si="213"/>
        <v>0.56469609540875809</v>
      </c>
      <c r="AJ1011">
        <f t="shared" si="214"/>
        <v>-0.2668107123773617</v>
      </c>
      <c r="AK1011">
        <f t="shared" si="215"/>
        <v>0.23931967809316171</v>
      </c>
      <c r="AL1011">
        <f t="shared" si="216"/>
        <v>2.6389213677283485</v>
      </c>
      <c r="AM1011">
        <f t="shared" si="217"/>
        <v>3.8946097777401278</v>
      </c>
      <c r="AN1011" s="26">
        <f t="shared" si="222"/>
        <v>-3.975315110866434</v>
      </c>
      <c r="AO1011" s="26">
        <f t="shared" si="222"/>
        <v>-3.9758619978093366</v>
      </c>
      <c r="AP1011" s="26">
        <f t="shared" si="222"/>
        <v>-3.9742245114637487</v>
      </c>
      <c r="AQ1011" s="26">
        <f t="shared" si="222"/>
        <v>-3.9791363303934308</v>
      </c>
      <c r="AR1011" s="26">
        <f t="shared" si="222"/>
        <v>-3.9644813675395318</v>
      </c>
      <c r="AS1011" s="26">
        <f t="shared" si="222"/>
        <v>-4.0089388978364173</v>
      </c>
      <c r="AT1011" s="26">
        <f t="shared" si="222"/>
        <v>-3.8800105844175317</v>
      </c>
      <c r="AU1011" s="26">
        <f t="shared" si="219"/>
        <v>-4.3433125627175393</v>
      </c>
    </row>
    <row r="1012" spans="26:47">
      <c r="Z1012">
        <f t="shared" si="210"/>
        <v>0</v>
      </c>
      <c r="AA1012" s="26">
        <f t="shared" si="211"/>
        <v>2.1380834729415148E-3</v>
      </c>
      <c r="AB1012" s="26">
        <f t="shared" si="223"/>
        <v>-9999</v>
      </c>
      <c r="AC1012" s="26">
        <f t="shared" si="224"/>
        <v>0</v>
      </c>
      <c r="AD1012" s="26">
        <f t="shared" si="220"/>
        <v>-9999</v>
      </c>
      <c r="AE1012" s="26">
        <f t="shared" si="225"/>
        <v>0</v>
      </c>
      <c r="AF1012">
        <f t="shared" si="221"/>
        <v>-9999</v>
      </c>
      <c r="AG1012" s="187"/>
      <c r="AH1012">
        <f t="shared" si="212"/>
        <v>-5.681451267488898E-5</v>
      </c>
      <c r="AI1012">
        <f t="shared" si="213"/>
        <v>0.56469609540875809</v>
      </c>
      <c r="AJ1012">
        <f t="shared" si="214"/>
        <v>-0.2668107123773617</v>
      </c>
      <c r="AK1012">
        <f t="shared" si="215"/>
        <v>0.23931967809316171</v>
      </c>
      <c r="AL1012">
        <f t="shared" si="216"/>
        <v>2.6389213677283485</v>
      </c>
      <c r="AM1012">
        <f t="shared" si="217"/>
        <v>3.8946097777401278</v>
      </c>
      <c r="AN1012" s="26">
        <f t="shared" si="222"/>
        <v>-3.975315110866434</v>
      </c>
      <c r="AO1012" s="26">
        <f t="shared" si="222"/>
        <v>-3.9758619978093366</v>
      </c>
      <c r="AP1012" s="26">
        <f t="shared" si="222"/>
        <v>-3.9742245114637487</v>
      </c>
      <c r="AQ1012" s="26">
        <f t="shared" si="222"/>
        <v>-3.9791363303934308</v>
      </c>
      <c r="AR1012" s="26">
        <f t="shared" si="222"/>
        <v>-3.9644813675395318</v>
      </c>
      <c r="AS1012" s="26">
        <f t="shared" si="222"/>
        <v>-4.0089388978364173</v>
      </c>
      <c r="AT1012" s="26">
        <f t="shared" si="222"/>
        <v>-3.8800105844175317</v>
      </c>
      <c r="AU1012" s="26">
        <f t="shared" si="219"/>
        <v>-4.3433125627175393</v>
      </c>
    </row>
    <row r="1013" spans="26:47">
      <c r="Z1013">
        <f t="shared" si="210"/>
        <v>0</v>
      </c>
      <c r="AA1013" s="26">
        <f t="shared" si="211"/>
        <v>2.1380834729415148E-3</v>
      </c>
      <c r="AB1013" s="26">
        <f t="shared" si="223"/>
        <v>-9999</v>
      </c>
      <c r="AC1013" s="26">
        <f t="shared" si="224"/>
        <v>0</v>
      </c>
      <c r="AD1013" s="26">
        <f t="shared" si="220"/>
        <v>-9999</v>
      </c>
      <c r="AE1013" s="26">
        <f t="shared" si="225"/>
        <v>0</v>
      </c>
      <c r="AF1013">
        <f t="shared" si="221"/>
        <v>-9999</v>
      </c>
      <c r="AG1013" s="187"/>
      <c r="AH1013">
        <f t="shared" si="212"/>
        <v>-5.681451267488898E-5</v>
      </c>
      <c r="AI1013">
        <f t="shared" si="213"/>
        <v>0.56469609540875809</v>
      </c>
      <c r="AJ1013">
        <f t="shared" si="214"/>
        <v>-0.2668107123773617</v>
      </c>
      <c r="AK1013">
        <f t="shared" si="215"/>
        <v>0.23931967809316171</v>
      </c>
      <c r="AL1013">
        <f t="shared" si="216"/>
        <v>2.6389213677283485</v>
      </c>
      <c r="AM1013">
        <f t="shared" si="217"/>
        <v>3.8946097777401278</v>
      </c>
      <c r="AN1013" s="26">
        <f t="shared" ref="AN1013:AT1028" si="226">$AU1013+$AB$7*SIN(AO1013)</f>
        <v>-3.975315110866434</v>
      </c>
      <c r="AO1013" s="26">
        <f t="shared" si="226"/>
        <v>-3.9758619978093366</v>
      </c>
      <c r="AP1013" s="26">
        <f t="shared" si="226"/>
        <v>-3.9742245114637487</v>
      </c>
      <c r="AQ1013" s="26">
        <f t="shared" si="226"/>
        <v>-3.9791363303934308</v>
      </c>
      <c r="AR1013" s="26">
        <f t="shared" si="226"/>
        <v>-3.9644813675395318</v>
      </c>
      <c r="AS1013" s="26">
        <f t="shared" si="226"/>
        <v>-4.0089388978364173</v>
      </c>
      <c r="AT1013" s="26">
        <f t="shared" si="226"/>
        <v>-3.8800105844175317</v>
      </c>
      <c r="AU1013" s="26">
        <f t="shared" si="219"/>
        <v>-4.3433125627175393</v>
      </c>
    </row>
    <row r="1014" spans="26:47">
      <c r="Z1014">
        <f t="shared" si="210"/>
        <v>0</v>
      </c>
      <c r="AA1014" s="26">
        <f t="shared" si="211"/>
        <v>2.1380834729415148E-3</v>
      </c>
      <c r="AB1014" s="26">
        <f t="shared" si="223"/>
        <v>-9999</v>
      </c>
      <c r="AC1014" s="26">
        <f t="shared" si="224"/>
        <v>0</v>
      </c>
      <c r="AD1014" s="26">
        <f t="shared" si="220"/>
        <v>-9999</v>
      </c>
      <c r="AE1014" s="26">
        <f t="shared" si="225"/>
        <v>0</v>
      </c>
      <c r="AF1014">
        <f t="shared" si="221"/>
        <v>-9999</v>
      </c>
      <c r="AG1014" s="187"/>
      <c r="AH1014">
        <f t="shared" si="212"/>
        <v>-5.681451267488898E-5</v>
      </c>
      <c r="AI1014">
        <f t="shared" si="213"/>
        <v>0.56469609540875809</v>
      </c>
      <c r="AJ1014">
        <f t="shared" si="214"/>
        <v>-0.2668107123773617</v>
      </c>
      <c r="AK1014">
        <f t="shared" si="215"/>
        <v>0.23931967809316171</v>
      </c>
      <c r="AL1014">
        <f t="shared" si="216"/>
        <v>2.6389213677283485</v>
      </c>
      <c r="AM1014">
        <f t="shared" si="217"/>
        <v>3.8946097777401278</v>
      </c>
      <c r="AN1014" s="26">
        <f t="shared" si="226"/>
        <v>-3.975315110866434</v>
      </c>
      <c r="AO1014" s="26">
        <f t="shared" si="226"/>
        <v>-3.9758619978093366</v>
      </c>
      <c r="AP1014" s="26">
        <f t="shared" si="226"/>
        <v>-3.9742245114637487</v>
      </c>
      <c r="AQ1014" s="26">
        <f t="shared" si="226"/>
        <v>-3.9791363303934308</v>
      </c>
      <c r="AR1014" s="26">
        <f t="shared" si="226"/>
        <v>-3.9644813675395318</v>
      </c>
      <c r="AS1014" s="26">
        <f t="shared" si="226"/>
        <v>-4.0089388978364173</v>
      </c>
      <c r="AT1014" s="26">
        <f t="shared" si="226"/>
        <v>-3.8800105844175317</v>
      </c>
      <c r="AU1014" s="26">
        <f t="shared" si="219"/>
        <v>-4.3433125627175393</v>
      </c>
    </row>
    <row r="1015" spans="26:47">
      <c r="Z1015">
        <f t="shared" si="210"/>
        <v>0</v>
      </c>
      <c r="AA1015" s="26">
        <f t="shared" si="211"/>
        <v>2.1380834729415148E-3</v>
      </c>
      <c r="AB1015" s="26">
        <f t="shared" si="223"/>
        <v>-9999</v>
      </c>
      <c r="AC1015" s="26">
        <f t="shared" si="224"/>
        <v>0</v>
      </c>
      <c r="AD1015" s="26">
        <f t="shared" si="220"/>
        <v>-9999</v>
      </c>
      <c r="AE1015" s="26">
        <f t="shared" si="225"/>
        <v>0</v>
      </c>
      <c r="AF1015">
        <f t="shared" si="221"/>
        <v>-9999</v>
      </c>
      <c r="AG1015" s="187"/>
      <c r="AH1015">
        <f t="shared" si="212"/>
        <v>-5.681451267488898E-5</v>
      </c>
      <c r="AI1015">
        <f t="shared" si="213"/>
        <v>0.56469609540875809</v>
      </c>
      <c r="AJ1015">
        <f t="shared" si="214"/>
        <v>-0.2668107123773617</v>
      </c>
      <c r="AK1015">
        <f t="shared" si="215"/>
        <v>0.23931967809316171</v>
      </c>
      <c r="AL1015">
        <f t="shared" si="216"/>
        <v>2.6389213677283485</v>
      </c>
      <c r="AM1015">
        <f t="shared" si="217"/>
        <v>3.8946097777401278</v>
      </c>
      <c r="AN1015" s="26">
        <f t="shared" si="226"/>
        <v>-3.975315110866434</v>
      </c>
      <c r="AO1015" s="26">
        <f t="shared" si="226"/>
        <v>-3.9758619978093366</v>
      </c>
      <c r="AP1015" s="26">
        <f t="shared" si="226"/>
        <v>-3.9742245114637487</v>
      </c>
      <c r="AQ1015" s="26">
        <f t="shared" si="226"/>
        <v>-3.9791363303934308</v>
      </c>
      <c r="AR1015" s="26">
        <f t="shared" si="226"/>
        <v>-3.9644813675395318</v>
      </c>
      <c r="AS1015" s="26">
        <f t="shared" si="226"/>
        <v>-4.0089388978364173</v>
      </c>
      <c r="AT1015" s="26">
        <f t="shared" si="226"/>
        <v>-3.8800105844175317</v>
      </c>
      <c r="AU1015" s="26">
        <f t="shared" si="219"/>
        <v>-4.3433125627175393</v>
      </c>
    </row>
    <row r="1016" spans="26:47">
      <c r="Z1016">
        <f t="shared" si="210"/>
        <v>0</v>
      </c>
      <c r="AA1016" s="26">
        <f t="shared" si="211"/>
        <v>2.1380834729415148E-3</v>
      </c>
      <c r="AB1016" s="26">
        <f t="shared" si="223"/>
        <v>-9999</v>
      </c>
      <c r="AC1016" s="26">
        <f t="shared" si="224"/>
        <v>0</v>
      </c>
      <c r="AD1016" s="26">
        <f t="shared" si="220"/>
        <v>-9999</v>
      </c>
      <c r="AE1016" s="26">
        <f t="shared" si="225"/>
        <v>0</v>
      </c>
      <c r="AF1016">
        <f t="shared" si="221"/>
        <v>-9999</v>
      </c>
      <c r="AG1016" s="187"/>
      <c r="AH1016">
        <f t="shared" si="212"/>
        <v>-5.681451267488898E-5</v>
      </c>
      <c r="AI1016">
        <f t="shared" si="213"/>
        <v>0.56469609540875809</v>
      </c>
      <c r="AJ1016">
        <f t="shared" si="214"/>
        <v>-0.2668107123773617</v>
      </c>
      <c r="AK1016">
        <f t="shared" si="215"/>
        <v>0.23931967809316171</v>
      </c>
      <c r="AL1016">
        <f t="shared" si="216"/>
        <v>2.6389213677283485</v>
      </c>
      <c r="AM1016">
        <f t="shared" si="217"/>
        <v>3.8946097777401278</v>
      </c>
      <c r="AN1016" s="26">
        <f t="shared" si="226"/>
        <v>-3.975315110866434</v>
      </c>
      <c r="AO1016" s="26">
        <f t="shared" si="226"/>
        <v>-3.9758619978093366</v>
      </c>
      <c r="AP1016" s="26">
        <f t="shared" si="226"/>
        <v>-3.9742245114637487</v>
      </c>
      <c r="AQ1016" s="26">
        <f t="shared" si="226"/>
        <v>-3.9791363303934308</v>
      </c>
      <c r="AR1016" s="26">
        <f t="shared" si="226"/>
        <v>-3.9644813675395318</v>
      </c>
      <c r="AS1016" s="26">
        <f t="shared" si="226"/>
        <v>-4.0089388978364173</v>
      </c>
      <c r="AT1016" s="26">
        <f t="shared" si="226"/>
        <v>-3.8800105844175317</v>
      </c>
      <c r="AU1016" s="26">
        <f t="shared" si="219"/>
        <v>-4.3433125627175393</v>
      </c>
    </row>
    <row r="1017" spans="26:47">
      <c r="Z1017">
        <f t="shared" si="210"/>
        <v>0</v>
      </c>
      <c r="AA1017" s="26">
        <f t="shared" si="211"/>
        <v>2.1380834729415148E-3</v>
      </c>
      <c r="AB1017" s="26">
        <f t="shared" si="223"/>
        <v>-9999</v>
      </c>
      <c r="AC1017" s="26">
        <f t="shared" si="224"/>
        <v>0</v>
      </c>
      <c r="AD1017" s="26">
        <f t="shared" si="220"/>
        <v>-9999</v>
      </c>
      <c r="AE1017" s="26">
        <f t="shared" si="225"/>
        <v>0</v>
      </c>
      <c r="AF1017">
        <f t="shared" si="221"/>
        <v>-9999</v>
      </c>
      <c r="AG1017" s="187"/>
      <c r="AH1017">
        <f t="shared" si="212"/>
        <v>-5.681451267488898E-5</v>
      </c>
      <c r="AI1017">
        <f t="shared" si="213"/>
        <v>0.56469609540875809</v>
      </c>
      <c r="AJ1017">
        <f t="shared" si="214"/>
        <v>-0.2668107123773617</v>
      </c>
      <c r="AK1017">
        <f t="shared" si="215"/>
        <v>0.23931967809316171</v>
      </c>
      <c r="AL1017">
        <f t="shared" si="216"/>
        <v>2.6389213677283485</v>
      </c>
      <c r="AM1017">
        <f t="shared" si="217"/>
        <v>3.8946097777401278</v>
      </c>
      <c r="AN1017" s="26">
        <f t="shared" si="226"/>
        <v>-3.975315110866434</v>
      </c>
      <c r="AO1017" s="26">
        <f t="shared" si="226"/>
        <v>-3.9758619978093366</v>
      </c>
      <c r="AP1017" s="26">
        <f t="shared" si="226"/>
        <v>-3.9742245114637487</v>
      </c>
      <c r="AQ1017" s="26">
        <f t="shared" si="226"/>
        <v>-3.9791363303934308</v>
      </c>
      <c r="AR1017" s="26">
        <f t="shared" si="226"/>
        <v>-3.9644813675395318</v>
      </c>
      <c r="AS1017" s="26">
        <f t="shared" si="226"/>
        <v>-4.0089388978364173</v>
      </c>
      <c r="AT1017" s="26">
        <f t="shared" si="226"/>
        <v>-3.8800105844175317</v>
      </c>
      <c r="AU1017" s="26">
        <f t="shared" si="219"/>
        <v>-4.3433125627175393</v>
      </c>
    </row>
    <row r="1018" spans="26:47">
      <c r="Z1018">
        <f t="shared" si="210"/>
        <v>0</v>
      </c>
      <c r="AA1018" s="26">
        <f t="shared" si="211"/>
        <v>2.1380834729415148E-3</v>
      </c>
      <c r="AB1018" s="26">
        <f t="shared" si="223"/>
        <v>-9999</v>
      </c>
      <c r="AC1018" s="26">
        <f t="shared" si="224"/>
        <v>0</v>
      </c>
      <c r="AD1018" s="26">
        <f t="shared" si="220"/>
        <v>-9999</v>
      </c>
      <c r="AE1018" s="26">
        <f t="shared" si="225"/>
        <v>0</v>
      </c>
      <c r="AF1018">
        <f t="shared" si="221"/>
        <v>-9999</v>
      </c>
      <c r="AG1018" s="187"/>
      <c r="AH1018">
        <f t="shared" si="212"/>
        <v>-5.681451267488898E-5</v>
      </c>
      <c r="AI1018">
        <f t="shared" si="213"/>
        <v>0.56469609540875809</v>
      </c>
      <c r="AJ1018">
        <f t="shared" si="214"/>
        <v>-0.2668107123773617</v>
      </c>
      <c r="AK1018">
        <f t="shared" si="215"/>
        <v>0.23931967809316171</v>
      </c>
      <c r="AL1018">
        <f t="shared" si="216"/>
        <v>2.6389213677283485</v>
      </c>
      <c r="AM1018">
        <f t="shared" si="217"/>
        <v>3.8946097777401278</v>
      </c>
      <c r="AN1018" s="26">
        <f t="shared" si="226"/>
        <v>-3.975315110866434</v>
      </c>
      <c r="AO1018" s="26">
        <f t="shared" si="226"/>
        <v>-3.9758619978093366</v>
      </c>
      <c r="AP1018" s="26">
        <f t="shared" si="226"/>
        <v>-3.9742245114637487</v>
      </c>
      <c r="AQ1018" s="26">
        <f t="shared" si="226"/>
        <v>-3.9791363303934308</v>
      </c>
      <c r="AR1018" s="26">
        <f t="shared" si="226"/>
        <v>-3.9644813675395318</v>
      </c>
      <c r="AS1018" s="26">
        <f t="shared" si="226"/>
        <v>-4.0089388978364173</v>
      </c>
      <c r="AT1018" s="26">
        <f t="shared" si="226"/>
        <v>-3.8800105844175317</v>
      </c>
      <c r="AU1018" s="26">
        <f t="shared" si="219"/>
        <v>-4.3433125627175393</v>
      </c>
    </row>
    <row r="1019" spans="26:47">
      <c r="Z1019">
        <f t="shared" si="210"/>
        <v>0</v>
      </c>
      <c r="AA1019" s="26">
        <f t="shared" si="211"/>
        <v>2.1380834729415148E-3</v>
      </c>
      <c r="AB1019" s="26">
        <f t="shared" si="223"/>
        <v>-9999</v>
      </c>
      <c r="AC1019" s="26">
        <f t="shared" si="224"/>
        <v>0</v>
      </c>
      <c r="AD1019" s="26">
        <f t="shared" si="220"/>
        <v>-9999</v>
      </c>
      <c r="AE1019" s="26">
        <f t="shared" si="225"/>
        <v>0</v>
      </c>
      <c r="AF1019">
        <f t="shared" si="221"/>
        <v>-9999</v>
      </c>
      <c r="AG1019" s="187"/>
      <c r="AH1019">
        <f t="shared" si="212"/>
        <v>-5.681451267488898E-5</v>
      </c>
      <c r="AI1019">
        <f t="shared" si="213"/>
        <v>0.56469609540875809</v>
      </c>
      <c r="AJ1019">
        <f t="shared" si="214"/>
        <v>-0.2668107123773617</v>
      </c>
      <c r="AK1019">
        <f t="shared" si="215"/>
        <v>0.23931967809316171</v>
      </c>
      <c r="AL1019">
        <f t="shared" si="216"/>
        <v>2.6389213677283485</v>
      </c>
      <c r="AM1019">
        <f t="shared" si="217"/>
        <v>3.8946097777401278</v>
      </c>
      <c r="AN1019" s="26">
        <f t="shared" si="226"/>
        <v>-3.975315110866434</v>
      </c>
      <c r="AO1019" s="26">
        <f t="shared" si="226"/>
        <v>-3.9758619978093366</v>
      </c>
      <c r="AP1019" s="26">
        <f t="shared" si="226"/>
        <v>-3.9742245114637487</v>
      </c>
      <c r="AQ1019" s="26">
        <f t="shared" si="226"/>
        <v>-3.9791363303934308</v>
      </c>
      <c r="AR1019" s="26">
        <f t="shared" si="226"/>
        <v>-3.9644813675395318</v>
      </c>
      <c r="AS1019" s="26">
        <f t="shared" si="226"/>
        <v>-4.0089388978364173</v>
      </c>
      <c r="AT1019" s="26">
        <f t="shared" si="226"/>
        <v>-3.8800105844175317</v>
      </c>
      <c r="AU1019" s="26">
        <f t="shared" si="219"/>
        <v>-4.3433125627175393</v>
      </c>
    </row>
    <row r="1020" spans="26:47">
      <c r="Z1020">
        <f t="shared" si="210"/>
        <v>0</v>
      </c>
      <c r="AA1020" s="26">
        <f t="shared" si="211"/>
        <v>2.1380834729415148E-3</v>
      </c>
      <c r="AB1020" s="26">
        <f t="shared" si="223"/>
        <v>-9999</v>
      </c>
      <c r="AC1020" s="26">
        <f t="shared" si="224"/>
        <v>0</v>
      </c>
      <c r="AD1020" s="26">
        <f t="shared" si="220"/>
        <v>-9999</v>
      </c>
      <c r="AE1020" s="26">
        <f t="shared" si="225"/>
        <v>0</v>
      </c>
      <c r="AF1020">
        <f t="shared" si="221"/>
        <v>-9999</v>
      </c>
      <c r="AG1020" s="187"/>
      <c r="AH1020">
        <f t="shared" si="212"/>
        <v>-5.681451267488898E-5</v>
      </c>
      <c r="AI1020">
        <f t="shared" si="213"/>
        <v>0.56469609540875809</v>
      </c>
      <c r="AJ1020">
        <f t="shared" si="214"/>
        <v>-0.2668107123773617</v>
      </c>
      <c r="AK1020">
        <f t="shared" si="215"/>
        <v>0.23931967809316171</v>
      </c>
      <c r="AL1020">
        <f t="shared" si="216"/>
        <v>2.6389213677283485</v>
      </c>
      <c r="AM1020">
        <f t="shared" si="217"/>
        <v>3.8946097777401278</v>
      </c>
      <c r="AN1020" s="26">
        <f t="shared" si="226"/>
        <v>-3.975315110866434</v>
      </c>
      <c r="AO1020" s="26">
        <f t="shared" si="226"/>
        <v>-3.9758619978093366</v>
      </c>
      <c r="AP1020" s="26">
        <f t="shared" si="226"/>
        <v>-3.9742245114637487</v>
      </c>
      <c r="AQ1020" s="26">
        <f t="shared" si="226"/>
        <v>-3.9791363303934308</v>
      </c>
      <c r="AR1020" s="26">
        <f t="shared" si="226"/>
        <v>-3.9644813675395318</v>
      </c>
      <c r="AS1020" s="26">
        <f t="shared" si="226"/>
        <v>-4.0089388978364173</v>
      </c>
      <c r="AT1020" s="26">
        <f t="shared" si="226"/>
        <v>-3.8800105844175317</v>
      </c>
      <c r="AU1020" s="26">
        <f t="shared" si="219"/>
        <v>-4.3433125627175393</v>
      </c>
    </row>
    <row r="1021" spans="26:47">
      <c r="Z1021">
        <f t="shared" si="210"/>
        <v>0</v>
      </c>
      <c r="AA1021" s="26">
        <f t="shared" si="211"/>
        <v>2.1380834729415148E-3</v>
      </c>
      <c r="AB1021" s="26">
        <f t="shared" si="223"/>
        <v>-9999</v>
      </c>
      <c r="AC1021" s="26">
        <f t="shared" si="224"/>
        <v>0</v>
      </c>
      <c r="AD1021" s="26">
        <f t="shared" si="220"/>
        <v>-9999</v>
      </c>
      <c r="AE1021" s="26">
        <f t="shared" si="225"/>
        <v>0</v>
      </c>
      <c r="AF1021">
        <f t="shared" si="221"/>
        <v>-9999</v>
      </c>
      <c r="AG1021" s="187"/>
      <c r="AH1021">
        <f t="shared" si="212"/>
        <v>-5.681451267488898E-5</v>
      </c>
      <c r="AI1021">
        <f t="shared" si="213"/>
        <v>0.56469609540875809</v>
      </c>
      <c r="AJ1021">
        <f t="shared" si="214"/>
        <v>-0.2668107123773617</v>
      </c>
      <c r="AK1021">
        <f t="shared" si="215"/>
        <v>0.23931967809316171</v>
      </c>
      <c r="AL1021">
        <f t="shared" si="216"/>
        <v>2.6389213677283485</v>
      </c>
      <c r="AM1021">
        <f t="shared" si="217"/>
        <v>3.8946097777401278</v>
      </c>
      <c r="AN1021" s="26">
        <f t="shared" si="226"/>
        <v>-3.975315110866434</v>
      </c>
      <c r="AO1021" s="26">
        <f t="shared" si="226"/>
        <v>-3.9758619978093366</v>
      </c>
      <c r="AP1021" s="26">
        <f t="shared" si="226"/>
        <v>-3.9742245114637487</v>
      </c>
      <c r="AQ1021" s="26">
        <f t="shared" si="226"/>
        <v>-3.9791363303934308</v>
      </c>
      <c r="AR1021" s="26">
        <f t="shared" si="226"/>
        <v>-3.9644813675395318</v>
      </c>
      <c r="AS1021" s="26">
        <f t="shared" si="226"/>
        <v>-4.0089388978364173</v>
      </c>
      <c r="AT1021" s="26">
        <f t="shared" si="226"/>
        <v>-3.8800105844175317</v>
      </c>
      <c r="AU1021" s="26">
        <f t="shared" si="219"/>
        <v>-4.3433125627175393</v>
      </c>
    </row>
    <row r="1022" spans="26:47">
      <c r="Z1022">
        <f t="shared" si="210"/>
        <v>0</v>
      </c>
      <c r="AA1022" s="26">
        <f t="shared" si="211"/>
        <v>2.1380834729415148E-3</v>
      </c>
      <c r="AB1022" s="26">
        <f t="shared" si="223"/>
        <v>-9999</v>
      </c>
      <c r="AC1022" s="26">
        <f t="shared" si="224"/>
        <v>0</v>
      </c>
      <c r="AD1022" s="26">
        <f t="shared" si="220"/>
        <v>-9999</v>
      </c>
      <c r="AE1022" s="26">
        <f t="shared" si="225"/>
        <v>0</v>
      </c>
      <c r="AF1022">
        <f t="shared" si="221"/>
        <v>-9999</v>
      </c>
      <c r="AG1022" s="187"/>
      <c r="AH1022">
        <f t="shared" si="212"/>
        <v>-5.681451267488898E-5</v>
      </c>
      <c r="AI1022">
        <f t="shared" si="213"/>
        <v>0.56469609540875809</v>
      </c>
      <c r="AJ1022">
        <f t="shared" si="214"/>
        <v>-0.2668107123773617</v>
      </c>
      <c r="AK1022">
        <f t="shared" si="215"/>
        <v>0.23931967809316171</v>
      </c>
      <c r="AL1022">
        <f t="shared" si="216"/>
        <v>2.6389213677283485</v>
      </c>
      <c r="AM1022">
        <f t="shared" si="217"/>
        <v>3.8946097777401278</v>
      </c>
      <c r="AN1022" s="26">
        <f t="shared" si="226"/>
        <v>-3.975315110866434</v>
      </c>
      <c r="AO1022" s="26">
        <f t="shared" si="226"/>
        <v>-3.9758619978093366</v>
      </c>
      <c r="AP1022" s="26">
        <f t="shared" si="226"/>
        <v>-3.9742245114637487</v>
      </c>
      <c r="AQ1022" s="26">
        <f t="shared" si="226"/>
        <v>-3.9791363303934308</v>
      </c>
      <c r="AR1022" s="26">
        <f t="shared" si="226"/>
        <v>-3.9644813675395318</v>
      </c>
      <c r="AS1022" s="26">
        <f t="shared" si="226"/>
        <v>-4.0089388978364173</v>
      </c>
      <c r="AT1022" s="26">
        <f t="shared" si="226"/>
        <v>-3.8800105844175317</v>
      </c>
      <c r="AU1022" s="26">
        <f t="shared" si="219"/>
        <v>-4.3433125627175393</v>
      </c>
    </row>
    <row r="1023" spans="26:47">
      <c r="Z1023">
        <f t="shared" si="210"/>
        <v>0</v>
      </c>
      <c r="AA1023" s="26">
        <f t="shared" si="211"/>
        <v>2.1380834729415148E-3</v>
      </c>
      <c r="AB1023" s="26">
        <f t="shared" si="223"/>
        <v>-9999</v>
      </c>
      <c r="AC1023" s="26">
        <f t="shared" si="224"/>
        <v>0</v>
      </c>
      <c r="AD1023" s="26">
        <f t="shared" si="220"/>
        <v>-9999</v>
      </c>
      <c r="AE1023" s="26">
        <f t="shared" si="225"/>
        <v>0</v>
      </c>
      <c r="AF1023">
        <f t="shared" si="221"/>
        <v>-9999</v>
      </c>
      <c r="AG1023" s="187"/>
      <c r="AH1023">
        <f t="shared" si="212"/>
        <v>-5.681451267488898E-5</v>
      </c>
      <c r="AI1023">
        <f t="shared" si="213"/>
        <v>0.56469609540875809</v>
      </c>
      <c r="AJ1023">
        <f t="shared" si="214"/>
        <v>-0.2668107123773617</v>
      </c>
      <c r="AK1023">
        <f t="shared" si="215"/>
        <v>0.23931967809316171</v>
      </c>
      <c r="AL1023">
        <f t="shared" si="216"/>
        <v>2.6389213677283485</v>
      </c>
      <c r="AM1023">
        <f t="shared" si="217"/>
        <v>3.8946097777401278</v>
      </c>
      <c r="AN1023" s="26">
        <f t="shared" si="226"/>
        <v>-3.975315110866434</v>
      </c>
      <c r="AO1023" s="26">
        <f t="shared" si="226"/>
        <v>-3.9758619978093366</v>
      </c>
      <c r="AP1023" s="26">
        <f t="shared" si="226"/>
        <v>-3.9742245114637487</v>
      </c>
      <c r="AQ1023" s="26">
        <f t="shared" si="226"/>
        <v>-3.9791363303934308</v>
      </c>
      <c r="AR1023" s="26">
        <f t="shared" si="226"/>
        <v>-3.9644813675395318</v>
      </c>
      <c r="AS1023" s="26">
        <f t="shared" si="226"/>
        <v>-4.0089388978364173</v>
      </c>
      <c r="AT1023" s="26">
        <f t="shared" si="226"/>
        <v>-3.8800105844175317</v>
      </c>
      <c r="AU1023" s="26">
        <f t="shared" si="219"/>
        <v>-4.3433125627175393</v>
      </c>
    </row>
    <row r="1024" spans="26:47">
      <c r="Z1024">
        <f t="shared" si="210"/>
        <v>0</v>
      </c>
      <c r="AA1024" s="26">
        <f t="shared" si="211"/>
        <v>2.1380834729415148E-3</v>
      </c>
      <c r="AB1024" s="26">
        <f t="shared" si="223"/>
        <v>-9999</v>
      </c>
      <c r="AC1024" s="26">
        <f t="shared" si="224"/>
        <v>0</v>
      </c>
      <c r="AD1024" s="26">
        <f t="shared" si="220"/>
        <v>-9999</v>
      </c>
      <c r="AE1024" s="26">
        <f t="shared" si="225"/>
        <v>0</v>
      </c>
      <c r="AF1024">
        <f t="shared" si="221"/>
        <v>-9999</v>
      </c>
      <c r="AG1024" s="187"/>
      <c r="AH1024">
        <f t="shared" si="212"/>
        <v>-5.681451267488898E-5</v>
      </c>
      <c r="AI1024">
        <f t="shared" si="213"/>
        <v>0.56469609540875809</v>
      </c>
      <c r="AJ1024">
        <f t="shared" si="214"/>
        <v>-0.2668107123773617</v>
      </c>
      <c r="AK1024">
        <f t="shared" si="215"/>
        <v>0.23931967809316171</v>
      </c>
      <c r="AL1024">
        <f t="shared" si="216"/>
        <v>2.6389213677283485</v>
      </c>
      <c r="AM1024">
        <f t="shared" si="217"/>
        <v>3.8946097777401278</v>
      </c>
      <c r="AN1024" s="26">
        <f t="shared" si="226"/>
        <v>-3.975315110866434</v>
      </c>
      <c r="AO1024" s="26">
        <f t="shared" si="226"/>
        <v>-3.9758619978093366</v>
      </c>
      <c r="AP1024" s="26">
        <f t="shared" si="226"/>
        <v>-3.9742245114637487</v>
      </c>
      <c r="AQ1024" s="26">
        <f t="shared" si="226"/>
        <v>-3.9791363303934308</v>
      </c>
      <c r="AR1024" s="26">
        <f t="shared" si="226"/>
        <v>-3.9644813675395318</v>
      </c>
      <c r="AS1024" s="26">
        <f t="shared" si="226"/>
        <v>-4.0089388978364173</v>
      </c>
      <c r="AT1024" s="26">
        <f t="shared" si="226"/>
        <v>-3.8800105844175317</v>
      </c>
      <c r="AU1024" s="26">
        <f t="shared" si="219"/>
        <v>-4.3433125627175393</v>
      </c>
    </row>
    <row r="1025" spans="26:47">
      <c r="Z1025">
        <f t="shared" si="210"/>
        <v>0</v>
      </c>
      <c r="AA1025" s="26">
        <f t="shared" si="211"/>
        <v>2.1380834729415148E-3</v>
      </c>
      <c r="AB1025" s="26">
        <f t="shared" si="223"/>
        <v>-9999</v>
      </c>
      <c r="AC1025" s="26">
        <f t="shared" si="224"/>
        <v>0</v>
      </c>
      <c r="AD1025" s="26">
        <f t="shared" si="220"/>
        <v>-9999</v>
      </c>
      <c r="AE1025" s="26">
        <f t="shared" si="225"/>
        <v>0</v>
      </c>
      <c r="AF1025">
        <f t="shared" si="221"/>
        <v>-9999</v>
      </c>
      <c r="AG1025" s="187"/>
      <c r="AH1025">
        <f t="shared" si="212"/>
        <v>-5.681451267488898E-5</v>
      </c>
      <c r="AI1025">
        <f t="shared" si="213"/>
        <v>0.56469609540875809</v>
      </c>
      <c r="AJ1025">
        <f t="shared" si="214"/>
        <v>-0.2668107123773617</v>
      </c>
      <c r="AK1025">
        <f t="shared" si="215"/>
        <v>0.23931967809316171</v>
      </c>
      <c r="AL1025">
        <f t="shared" si="216"/>
        <v>2.6389213677283485</v>
      </c>
      <c r="AM1025">
        <f t="shared" si="217"/>
        <v>3.8946097777401278</v>
      </c>
      <c r="AN1025" s="26">
        <f t="shared" si="226"/>
        <v>-3.975315110866434</v>
      </c>
      <c r="AO1025" s="26">
        <f t="shared" si="226"/>
        <v>-3.9758619978093366</v>
      </c>
      <c r="AP1025" s="26">
        <f t="shared" si="226"/>
        <v>-3.9742245114637487</v>
      </c>
      <c r="AQ1025" s="26">
        <f t="shared" si="226"/>
        <v>-3.9791363303934308</v>
      </c>
      <c r="AR1025" s="26">
        <f t="shared" si="226"/>
        <v>-3.9644813675395318</v>
      </c>
      <c r="AS1025" s="26">
        <f t="shared" si="226"/>
        <v>-4.0089388978364173</v>
      </c>
      <c r="AT1025" s="26">
        <f t="shared" si="226"/>
        <v>-3.8800105844175317</v>
      </c>
      <c r="AU1025" s="26">
        <f t="shared" si="219"/>
        <v>-4.3433125627175393</v>
      </c>
    </row>
    <row r="1026" spans="26:47">
      <c r="Z1026">
        <f t="shared" si="210"/>
        <v>0</v>
      </c>
      <c r="AA1026" s="26">
        <f t="shared" si="211"/>
        <v>2.1380834729415148E-3</v>
      </c>
      <c r="AB1026" s="26">
        <f t="shared" si="223"/>
        <v>-9999</v>
      </c>
      <c r="AC1026" s="26">
        <f t="shared" si="224"/>
        <v>0</v>
      </c>
      <c r="AD1026" s="26">
        <f t="shared" si="220"/>
        <v>-9999</v>
      </c>
      <c r="AE1026" s="26">
        <f t="shared" si="225"/>
        <v>0</v>
      </c>
      <c r="AF1026">
        <f t="shared" si="221"/>
        <v>-9999</v>
      </c>
      <c r="AG1026" s="187"/>
      <c r="AH1026">
        <f t="shared" si="212"/>
        <v>-5.681451267488898E-5</v>
      </c>
      <c r="AI1026">
        <f t="shared" si="213"/>
        <v>0.56469609540875809</v>
      </c>
      <c r="AJ1026">
        <f t="shared" si="214"/>
        <v>-0.2668107123773617</v>
      </c>
      <c r="AK1026">
        <f t="shared" si="215"/>
        <v>0.23931967809316171</v>
      </c>
      <c r="AL1026">
        <f t="shared" si="216"/>
        <v>2.6389213677283485</v>
      </c>
      <c r="AM1026">
        <f t="shared" si="217"/>
        <v>3.8946097777401278</v>
      </c>
      <c r="AN1026" s="26">
        <f t="shared" si="226"/>
        <v>-3.975315110866434</v>
      </c>
      <c r="AO1026" s="26">
        <f t="shared" si="226"/>
        <v>-3.9758619978093366</v>
      </c>
      <c r="AP1026" s="26">
        <f t="shared" si="226"/>
        <v>-3.9742245114637487</v>
      </c>
      <c r="AQ1026" s="26">
        <f t="shared" si="226"/>
        <v>-3.9791363303934308</v>
      </c>
      <c r="AR1026" s="26">
        <f t="shared" si="226"/>
        <v>-3.9644813675395318</v>
      </c>
      <c r="AS1026" s="26">
        <f t="shared" si="226"/>
        <v>-4.0089388978364173</v>
      </c>
      <c r="AT1026" s="26">
        <f t="shared" si="226"/>
        <v>-3.8800105844175317</v>
      </c>
      <c r="AU1026" s="26">
        <f t="shared" si="219"/>
        <v>-4.3433125627175393</v>
      </c>
    </row>
    <row r="1027" spans="26:47">
      <c r="Z1027">
        <f t="shared" si="210"/>
        <v>0</v>
      </c>
      <c r="AA1027" s="26">
        <f t="shared" si="211"/>
        <v>2.1380834729415148E-3</v>
      </c>
      <c r="AB1027" s="26">
        <f t="shared" si="223"/>
        <v>-9999</v>
      </c>
      <c r="AC1027" s="26">
        <f t="shared" si="224"/>
        <v>0</v>
      </c>
      <c r="AD1027" s="26">
        <f t="shared" si="220"/>
        <v>-9999</v>
      </c>
      <c r="AE1027" s="26">
        <f t="shared" si="225"/>
        <v>0</v>
      </c>
      <c r="AF1027">
        <f t="shared" si="221"/>
        <v>-9999</v>
      </c>
      <c r="AG1027" s="187"/>
      <c r="AH1027">
        <f t="shared" si="212"/>
        <v>-5.681451267488898E-5</v>
      </c>
      <c r="AI1027">
        <f t="shared" si="213"/>
        <v>0.56469609540875809</v>
      </c>
      <c r="AJ1027">
        <f t="shared" si="214"/>
        <v>-0.2668107123773617</v>
      </c>
      <c r="AK1027">
        <f t="shared" si="215"/>
        <v>0.23931967809316171</v>
      </c>
      <c r="AL1027">
        <f t="shared" si="216"/>
        <v>2.6389213677283485</v>
      </c>
      <c r="AM1027">
        <f t="shared" si="217"/>
        <v>3.8946097777401278</v>
      </c>
      <c r="AN1027" s="26">
        <f t="shared" si="226"/>
        <v>-3.975315110866434</v>
      </c>
      <c r="AO1027" s="26">
        <f t="shared" si="226"/>
        <v>-3.9758619978093366</v>
      </c>
      <c r="AP1027" s="26">
        <f t="shared" si="226"/>
        <v>-3.9742245114637487</v>
      </c>
      <c r="AQ1027" s="26">
        <f t="shared" si="226"/>
        <v>-3.9791363303934308</v>
      </c>
      <c r="AR1027" s="26">
        <f t="shared" si="226"/>
        <v>-3.9644813675395318</v>
      </c>
      <c r="AS1027" s="26">
        <f t="shared" si="226"/>
        <v>-4.0089388978364173</v>
      </c>
      <c r="AT1027" s="26">
        <f t="shared" si="226"/>
        <v>-3.8800105844175317</v>
      </c>
      <c r="AU1027" s="26">
        <f t="shared" si="219"/>
        <v>-4.3433125627175393</v>
      </c>
    </row>
    <row r="1028" spans="26:47">
      <c r="Z1028">
        <f t="shared" si="210"/>
        <v>0</v>
      </c>
      <c r="AA1028" s="26">
        <f t="shared" si="211"/>
        <v>2.1380834729415148E-3</v>
      </c>
      <c r="AB1028" s="26">
        <f t="shared" si="223"/>
        <v>-9999</v>
      </c>
      <c r="AC1028" s="26">
        <f t="shared" si="224"/>
        <v>0</v>
      </c>
      <c r="AD1028" s="26">
        <f t="shared" si="220"/>
        <v>-9999</v>
      </c>
      <c r="AE1028" s="26">
        <f t="shared" si="225"/>
        <v>0</v>
      </c>
      <c r="AF1028">
        <f t="shared" si="221"/>
        <v>-9999</v>
      </c>
      <c r="AG1028" s="187"/>
      <c r="AH1028">
        <f t="shared" si="212"/>
        <v>-5.681451267488898E-5</v>
      </c>
      <c r="AI1028">
        <f t="shared" si="213"/>
        <v>0.56469609540875809</v>
      </c>
      <c r="AJ1028">
        <f t="shared" si="214"/>
        <v>-0.2668107123773617</v>
      </c>
      <c r="AK1028">
        <f t="shared" si="215"/>
        <v>0.23931967809316171</v>
      </c>
      <c r="AL1028">
        <f t="shared" si="216"/>
        <v>2.6389213677283485</v>
      </c>
      <c r="AM1028">
        <f t="shared" si="217"/>
        <v>3.8946097777401278</v>
      </c>
      <c r="AN1028" s="26">
        <f t="shared" si="226"/>
        <v>-3.975315110866434</v>
      </c>
      <c r="AO1028" s="26">
        <f t="shared" si="226"/>
        <v>-3.9758619978093366</v>
      </c>
      <c r="AP1028" s="26">
        <f t="shared" si="226"/>
        <v>-3.9742245114637487</v>
      </c>
      <c r="AQ1028" s="26">
        <f t="shared" si="226"/>
        <v>-3.9791363303934308</v>
      </c>
      <c r="AR1028" s="26">
        <f t="shared" si="226"/>
        <v>-3.9644813675395318</v>
      </c>
      <c r="AS1028" s="26">
        <f t="shared" si="226"/>
        <v>-4.0089388978364173</v>
      </c>
      <c r="AT1028" s="26">
        <f t="shared" si="226"/>
        <v>-3.8800105844175317</v>
      </c>
      <c r="AU1028" s="26">
        <f t="shared" si="219"/>
        <v>-4.3433125627175393</v>
      </c>
    </row>
    <row r="1029" spans="26:47">
      <c r="Z1029">
        <f t="shared" si="210"/>
        <v>0</v>
      </c>
      <c r="AA1029" s="26">
        <f t="shared" si="211"/>
        <v>2.1380834729415148E-3</v>
      </c>
      <c r="AB1029" s="26">
        <f t="shared" si="223"/>
        <v>-9999</v>
      </c>
      <c r="AC1029" s="26">
        <f t="shared" si="224"/>
        <v>0</v>
      </c>
      <c r="AD1029" s="26">
        <f t="shared" si="220"/>
        <v>-9999</v>
      </c>
      <c r="AE1029" s="26">
        <f t="shared" si="225"/>
        <v>0</v>
      </c>
      <c r="AF1029">
        <f t="shared" si="221"/>
        <v>-9999</v>
      </c>
      <c r="AG1029" s="187"/>
      <c r="AH1029">
        <f t="shared" si="212"/>
        <v>-5.681451267488898E-5</v>
      </c>
      <c r="AI1029">
        <f t="shared" si="213"/>
        <v>0.56469609540875809</v>
      </c>
      <c r="AJ1029">
        <f t="shared" si="214"/>
        <v>-0.2668107123773617</v>
      </c>
      <c r="AK1029">
        <f t="shared" si="215"/>
        <v>0.23931967809316171</v>
      </c>
      <c r="AL1029">
        <f t="shared" si="216"/>
        <v>2.6389213677283485</v>
      </c>
      <c r="AM1029">
        <f t="shared" si="217"/>
        <v>3.8946097777401278</v>
      </c>
      <c r="AN1029" s="26">
        <f t="shared" ref="AN1029:AT1044" si="227">$AU1029+$AB$7*SIN(AO1029)</f>
        <v>-3.975315110866434</v>
      </c>
      <c r="AO1029" s="26">
        <f t="shared" si="227"/>
        <v>-3.9758619978093366</v>
      </c>
      <c r="AP1029" s="26">
        <f t="shared" si="227"/>
        <v>-3.9742245114637487</v>
      </c>
      <c r="AQ1029" s="26">
        <f t="shared" si="227"/>
        <v>-3.9791363303934308</v>
      </c>
      <c r="AR1029" s="26">
        <f t="shared" si="227"/>
        <v>-3.9644813675395318</v>
      </c>
      <c r="AS1029" s="26">
        <f t="shared" si="227"/>
        <v>-4.0089388978364173</v>
      </c>
      <c r="AT1029" s="26">
        <f t="shared" si="227"/>
        <v>-3.8800105844175317</v>
      </c>
      <c r="AU1029" s="26">
        <f t="shared" si="219"/>
        <v>-4.3433125627175393</v>
      </c>
    </row>
    <row r="1030" spans="26:47">
      <c r="Z1030">
        <f t="shared" si="210"/>
        <v>0</v>
      </c>
      <c r="AA1030" s="26">
        <f t="shared" si="211"/>
        <v>2.1380834729415148E-3</v>
      </c>
      <c r="AB1030" s="26">
        <f t="shared" si="223"/>
        <v>-9999</v>
      </c>
      <c r="AC1030" s="26">
        <f t="shared" si="224"/>
        <v>0</v>
      </c>
      <c r="AD1030" s="26">
        <f t="shared" si="220"/>
        <v>-9999</v>
      </c>
      <c r="AE1030" s="26">
        <f t="shared" si="225"/>
        <v>0</v>
      </c>
      <c r="AF1030">
        <f t="shared" si="221"/>
        <v>-9999</v>
      </c>
      <c r="AG1030" s="187"/>
      <c r="AH1030">
        <f t="shared" si="212"/>
        <v>-5.681451267488898E-5</v>
      </c>
      <c r="AI1030">
        <f t="shared" si="213"/>
        <v>0.56469609540875809</v>
      </c>
      <c r="AJ1030">
        <f t="shared" si="214"/>
        <v>-0.2668107123773617</v>
      </c>
      <c r="AK1030">
        <f t="shared" si="215"/>
        <v>0.23931967809316171</v>
      </c>
      <c r="AL1030">
        <f t="shared" si="216"/>
        <v>2.6389213677283485</v>
      </c>
      <c r="AM1030">
        <f t="shared" si="217"/>
        <v>3.8946097777401278</v>
      </c>
      <c r="AN1030" s="26">
        <f t="shared" si="227"/>
        <v>-3.975315110866434</v>
      </c>
      <c r="AO1030" s="26">
        <f t="shared" si="227"/>
        <v>-3.9758619978093366</v>
      </c>
      <c r="AP1030" s="26">
        <f t="shared" si="227"/>
        <v>-3.9742245114637487</v>
      </c>
      <c r="AQ1030" s="26">
        <f t="shared" si="227"/>
        <v>-3.9791363303934308</v>
      </c>
      <c r="AR1030" s="26">
        <f t="shared" si="227"/>
        <v>-3.9644813675395318</v>
      </c>
      <c r="AS1030" s="26">
        <f t="shared" si="227"/>
        <v>-4.0089388978364173</v>
      </c>
      <c r="AT1030" s="26">
        <f t="shared" si="227"/>
        <v>-3.8800105844175317</v>
      </c>
      <c r="AU1030" s="26">
        <f t="shared" si="219"/>
        <v>-4.3433125627175393</v>
      </c>
    </row>
    <row r="1031" spans="26:47">
      <c r="Z1031">
        <f t="shared" si="210"/>
        <v>0</v>
      </c>
      <c r="AA1031" s="26">
        <f t="shared" si="211"/>
        <v>2.1380834729415148E-3</v>
      </c>
      <c r="AB1031" s="26">
        <f t="shared" si="223"/>
        <v>-9999</v>
      </c>
      <c r="AC1031" s="26">
        <f t="shared" si="224"/>
        <v>0</v>
      </c>
      <c r="AD1031" s="26">
        <f t="shared" si="220"/>
        <v>-9999</v>
      </c>
      <c r="AE1031" s="26">
        <f t="shared" si="225"/>
        <v>0</v>
      </c>
      <c r="AF1031">
        <f t="shared" si="221"/>
        <v>-9999</v>
      </c>
      <c r="AG1031" s="187"/>
      <c r="AH1031">
        <f t="shared" si="212"/>
        <v>-5.681451267488898E-5</v>
      </c>
      <c r="AI1031">
        <f t="shared" si="213"/>
        <v>0.56469609540875809</v>
      </c>
      <c r="AJ1031">
        <f t="shared" si="214"/>
        <v>-0.2668107123773617</v>
      </c>
      <c r="AK1031">
        <f t="shared" si="215"/>
        <v>0.23931967809316171</v>
      </c>
      <c r="AL1031">
        <f t="shared" si="216"/>
        <v>2.6389213677283485</v>
      </c>
      <c r="AM1031">
        <f t="shared" si="217"/>
        <v>3.8946097777401278</v>
      </c>
      <c r="AN1031" s="26">
        <f t="shared" si="227"/>
        <v>-3.975315110866434</v>
      </c>
      <c r="AO1031" s="26">
        <f t="shared" si="227"/>
        <v>-3.9758619978093366</v>
      </c>
      <c r="AP1031" s="26">
        <f t="shared" si="227"/>
        <v>-3.9742245114637487</v>
      </c>
      <c r="AQ1031" s="26">
        <f t="shared" si="227"/>
        <v>-3.9791363303934308</v>
      </c>
      <c r="AR1031" s="26">
        <f t="shared" si="227"/>
        <v>-3.9644813675395318</v>
      </c>
      <c r="AS1031" s="26">
        <f t="shared" si="227"/>
        <v>-4.0089388978364173</v>
      </c>
      <c r="AT1031" s="26">
        <f t="shared" si="227"/>
        <v>-3.8800105844175317</v>
      </c>
      <c r="AU1031" s="26">
        <f t="shared" si="219"/>
        <v>-4.3433125627175393</v>
      </c>
    </row>
    <row r="1032" spans="26:47">
      <c r="Z1032">
        <f t="shared" si="210"/>
        <v>0</v>
      </c>
      <c r="AA1032" s="26">
        <f t="shared" si="211"/>
        <v>2.1380834729415148E-3</v>
      </c>
      <c r="AB1032" s="26">
        <f t="shared" si="223"/>
        <v>-9999</v>
      </c>
      <c r="AC1032" s="26">
        <f t="shared" si="224"/>
        <v>0</v>
      </c>
      <c r="AD1032" s="26">
        <f t="shared" si="220"/>
        <v>-9999</v>
      </c>
      <c r="AE1032" s="26">
        <f t="shared" si="225"/>
        <v>0</v>
      </c>
      <c r="AF1032">
        <f t="shared" si="221"/>
        <v>-9999</v>
      </c>
      <c r="AG1032" s="187"/>
      <c r="AH1032">
        <f t="shared" si="212"/>
        <v>-5.681451267488898E-5</v>
      </c>
      <c r="AI1032">
        <f t="shared" si="213"/>
        <v>0.56469609540875809</v>
      </c>
      <c r="AJ1032">
        <f t="shared" si="214"/>
        <v>-0.2668107123773617</v>
      </c>
      <c r="AK1032">
        <f t="shared" si="215"/>
        <v>0.23931967809316171</v>
      </c>
      <c r="AL1032">
        <f t="shared" si="216"/>
        <v>2.6389213677283485</v>
      </c>
      <c r="AM1032">
        <f t="shared" si="217"/>
        <v>3.8946097777401278</v>
      </c>
      <c r="AN1032" s="26">
        <f t="shared" si="227"/>
        <v>-3.975315110866434</v>
      </c>
      <c r="AO1032" s="26">
        <f t="shared" si="227"/>
        <v>-3.9758619978093366</v>
      </c>
      <c r="AP1032" s="26">
        <f t="shared" si="227"/>
        <v>-3.9742245114637487</v>
      </c>
      <c r="AQ1032" s="26">
        <f t="shared" si="227"/>
        <v>-3.9791363303934308</v>
      </c>
      <c r="AR1032" s="26">
        <f t="shared" si="227"/>
        <v>-3.9644813675395318</v>
      </c>
      <c r="AS1032" s="26">
        <f t="shared" si="227"/>
        <v>-4.0089388978364173</v>
      </c>
      <c r="AT1032" s="26">
        <f t="shared" si="227"/>
        <v>-3.8800105844175317</v>
      </c>
      <c r="AU1032" s="26">
        <f t="shared" si="219"/>
        <v>-4.3433125627175393</v>
      </c>
    </row>
    <row r="1033" spans="26:47">
      <c r="Z1033">
        <f t="shared" si="210"/>
        <v>0</v>
      </c>
      <c r="AA1033" s="26">
        <f t="shared" si="211"/>
        <v>2.1380834729415148E-3</v>
      </c>
      <c r="AB1033" s="26">
        <f t="shared" si="223"/>
        <v>-9999</v>
      </c>
      <c r="AC1033" s="26">
        <f t="shared" si="224"/>
        <v>0</v>
      </c>
      <c r="AD1033" s="26">
        <f t="shared" si="220"/>
        <v>-9999</v>
      </c>
      <c r="AE1033" s="26">
        <f t="shared" si="225"/>
        <v>0</v>
      </c>
      <c r="AF1033">
        <f t="shared" si="221"/>
        <v>-9999</v>
      </c>
      <c r="AG1033" s="187"/>
      <c r="AH1033">
        <f t="shared" si="212"/>
        <v>-5.681451267488898E-5</v>
      </c>
      <c r="AI1033">
        <f t="shared" si="213"/>
        <v>0.56469609540875809</v>
      </c>
      <c r="AJ1033">
        <f t="shared" si="214"/>
        <v>-0.2668107123773617</v>
      </c>
      <c r="AK1033">
        <f t="shared" si="215"/>
        <v>0.23931967809316171</v>
      </c>
      <c r="AL1033">
        <f t="shared" si="216"/>
        <v>2.6389213677283485</v>
      </c>
      <c r="AM1033">
        <f t="shared" si="217"/>
        <v>3.8946097777401278</v>
      </c>
      <c r="AN1033" s="26">
        <f t="shared" si="227"/>
        <v>-3.975315110866434</v>
      </c>
      <c r="AO1033" s="26">
        <f t="shared" si="227"/>
        <v>-3.9758619978093366</v>
      </c>
      <c r="AP1033" s="26">
        <f t="shared" si="227"/>
        <v>-3.9742245114637487</v>
      </c>
      <c r="AQ1033" s="26">
        <f t="shared" si="227"/>
        <v>-3.9791363303934308</v>
      </c>
      <c r="AR1033" s="26">
        <f t="shared" si="227"/>
        <v>-3.9644813675395318</v>
      </c>
      <c r="AS1033" s="26">
        <f t="shared" si="227"/>
        <v>-4.0089388978364173</v>
      </c>
      <c r="AT1033" s="26">
        <f t="shared" si="227"/>
        <v>-3.8800105844175317</v>
      </c>
      <c r="AU1033" s="26">
        <f t="shared" si="219"/>
        <v>-4.3433125627175393</v>
      </c>
    </row>
    <row r="1034" spans="26:47">
      <c r="Z1034">
        <f t="shared" si="210"/>
        <v>0</v>
      </c>
      <c r="AA1034" s="26">
        <f t="shared" si="211"/>
        <v>2.1380834729415148E-3</v>
      </c>
      <c r="AB1034" s="26">
        <f t="shared" si="223"/>
        <v>-9999</v>
      </c>
      <c r="AC1034" s="26">
        <f t="shared" si="224"/>
        <v>0</v>
      </c>
      <c r="AD1034" s="26">
        <f t="shared" si="220"/>
        <v>-9999</v>
      </c>
      <c r="AE1034" s="26">
        <f t="shared" si="225"/>
        <v>0</v>
      </c>
      <c r="AF1034">
        <f t="shared" si="221"/>
        <v>-9999</v>
      </c>
      <c r="AG1034" s="187"/>
      <c r="AH1034">
        <f t="shared" si="212"/>
        <v>-5.681451267488898E-5</v>
      </c>
      <c r="AI1034">
        <f t="shared" si="213"/>
        <v>0.56469609540875809</v>
      </c>
      <c r="AJ1034">
        <f t="shared" si="214"/>
        <v>-0.2668107123773617</v>
      </c>
      <c r="AK1034">
        <f t="shared" si="215"/>
        <v>0.23931967809316171</v>
      </c>
      <c r="AL1034">
        <f t="shared" si="216"/>
        <v>2.6389213677283485</v>
      </c>
      <c r="AM1034">
        <f t="shared" si="217"/>
        <v>3.8946097777401278</v>
      </c>
      <c r="AN1034" s="26">
        <f t="shared" si="227"/>
        <v>-3.975315110866434</v>
      </c>
      <c r="AO1034" s="26">
        <f t="shared" si="227"/>
        <v>-3.9758619978093366</v>
      </c>
      <c r="AP1034" s="26">
        <f t="shared" si="227"/>
        <v>-3.9742245114637487</v>
      </c>
      <c r="AQ1034" s="26">
        <f t="shared" si="227"/>
        <v>-3.9791363303934308</v>
      </c>
      <c r="AR1034" s="26">
        <f t="shared" si="227"/>
        <v>-3.9644813675395318</v>
      </c>
      <c r="AS1034" s="26">
        <f t="shared" si="227"/>
        <v>-4.0089388978364173</v>
      </c>
      <c r="AT1034" s="26">
        <f t="shared" si="227"/>
        <v>-3.8800105844175317</v>
      </c>
      <c r="AU1034" s="26">
        <f t="shared" si="219"/>
        <v>-4.3433125627175393</v>
      </c>
    </row>
    <row r="1035" spans="26:47">
      <c r="Z1035">
        <f t="shared" si="210"/>
        <v>0</v>
      </c>
      <c r="AA1035" s="26">
        <f t="shared" si="211"/>
        <v>2.1380834729415148E-3</v>
      </c>
      <c r="AB1035" s="26">
        <f t="shared" si="223"/>
        <v>-9999</v>
      </c>
      <c r="AC1035" s="26">
        <f t="shared" si="224"/>
        <v>0</v>
      </c>
      <c r="AD1035" s="26">
        <f t="shared" si="220"/>
        <v>-9999</v>
      </c>
      <c r="AE1035" s="26">
        <f t="shared" si="225"/>
        <v>0</v>
      </c>
      <c r="AF1035">
        <f t="shared" si="221"/>
        <v>-9999</v>
      </c>
      <c r="AG1035" s="187"/>
      <c r="AH1035">
        <f t="shared" si="212"/>
        <v>-5.681451267488898E-5</v>
      </c>
      <c r="AI1035">
        <f t="shared" si="213"/>
        <v>0.56469609540875809</v>
      </c>
      <c r="AJ1035">
        <f t="shared" si="214"/>
        <v>-0.2668107123773617</v>
      </c>
      <c r="AK1035">
        <f t="shared" si="215"/>
        <v>0.23931967809316171</v>
      </c>
      <c r="AL1035">
        <f t="shared" si="216"/>
        <v>2.6389213677283485</v>
      </c>
      <c r="AM1035">
        <f t="shared" si="217"/>
        <v>3.8946097777401278</v>
      </c>
      <c r="AN1035" s="26">
        <f t="shared" si="227"/>
        <v>-3.975315110866434</v>
      </c>
      <c r="AO1035" s="26">
        <f t="shared" si="227"/>
        <v>-3.9758619978093366</v>
      </c>
      <c r="AP1035" s="26">
        <f t="shared" si="227"/>
        <v>-3.9742245114637487</v>
      </c>
      <c r="AQ1035" s="26">
        <f t="shared" si="227"/>
        <v>-3.9791363303934308</v>
      </c>
      <c r="AR1035" s="26">
        <f t="shared" si="227"/>
        <v>-3.9644813675395318</v>
      </c>
      <c r="AS1035" s="26">
        <f t="shared" si="227"/>
        <v>-4.0089388978364173</v>
      </c>
      <c r="AT1035" s="26">
        <f t="shared" si="227"/>
        <v>-3.8800105844175317</v>
      </c>
      <c r="AU1035" s="26">
        <f t="shared" si="219"/>
        <v>-4.3433125627175393</v>
      </c>
    </row>
    <row r="1036" spans="26:47">
      <c r="Z1036">
        <f t="shared" si="210"/>
        <v>0</v>
      </c>
      <c r="AA1036" s="26">
        <f t="shared" si="211"/>
        <v>2.1380834729415148E-3</v>
      </c>
      <c r="AB1036" s="26">
        <f t="shared" si="223"/>
        <v>-9999</v>
      </c>
      <c r="AC1036" s="26">
        <f t="shared" si="224"/>
        <v>0</v>
      </c>
      <c r="AD1036" s="26">
        <f t="shared" si="220"/>
        <v>-9999</v>
      </c>
      <c r="AE1036" s="26">
        <f t="shared" si="225"/>
        <v>0</v>
      </c>
      <c r="AF1036">
        <f t="shared" si="221"/>
        <v>-9999</v>
      </c>
      <c r="AG1036" s="187"/>
      <c r="AH1036">
        <f t="shared" si="212"/>
        <v>-5.681451267488898E-5</v>
      </c>
      <c r="AI1036">
        <f t="shared" si="213"/>
        <v>0.56469609540875809</v>
      </c>
      <c r="AJ1036">
        <f t="shared" si="214"/>
        <v>-0.2668107123773617</v>
      </c>
      <c r="AK1036">
        <f t="shared" si="215"/>
        <v>0.23931967809316171</v>
      </c>
      <c r="AL1036">
        <f t="shared" si="216"/>
        <v>2.6389213677283485</v>
      </c>
      <c r="AM1036">
        <f t="shared" si="217"/>
        <v>3.8946097777401278</v>
      </c>
      <c r="AN1036" s="26">
        <f t="shared" si="227"/>
        <v>-3.975315110866434</v>
      </c>
      <c r="AO1036" s="26">
        <f t="shared" si="227"/>
        <v>-3.9758619978093366</v>
      </c>
      <c r="AP1036" s="26">
        <f t="shared" si="227"/>
        <v>-3.9742245114637487</v>
      </c>
      <c r="AQ1036" s="26">
        <f t="shared" si="227"/>
        <v>-3.9791363303934308</v>
      </c>
      <c r="AR1036" s="26">
        <f t="shared" si="227"/>
        <v>-3.9644813675395318</v>
      </c>
      <c r="AS1036" s="26">
        <f t="shared" si="227"/>
        <v>-4.0089388978364173</v>
      </c>
      <c r="AT1036" s="26">
        <f t="shared" si="227"/>
        <v>-3.8800105844175317</v>
      </c>
      <c r="AU1036" s="26">
        <f t="shared" si="219"/>
        <v>-4.3433125627175393</v>
      </c>
    </row>
    <row r="1037" spans="26:47">
      <c r="Z1037">
        <f t="shared" si="210"/>
        <v>0</v>
      </c>
      <c r="AA1037" s="26">
        <f t="shared" si="211"/>
        <v>2.1380834729415148E-3</v>
      </c>
      <c r="AB1037" s="26">
        <f t="shared" si="223"/>
        <v>-9999</v>
      </c>
      <c r="AC1037" s="26">
        <f t="shared" si="224"/>
        <v>0</v>
      </c>
      <c r="AD1037" s="26">
        <f t="shared" si="220"/>
        <v>-9999</v>
      </c>
      <c r="AE1037" s="26">
        <f t="shared" si="225"/>
        <v>0</v>
      </c>
      <c r="AF1037">
        <f t="shared" si="221"/>
        <v>-9999</v>
      </c>
      <c r="AG1037" s="187"/>
      <c r="AH1037">
        <f t="shared" si="212"/>
        <v>-5.681451267488898E-5</v>
      </c>
      <c r="AI1037">
        <f t="shared" si="213"/>
        <v>0.56469609540875809</v>
      </c>
      <c r="AJ1037">
        <f t="shared" si="214"/>
        <v>-0.2668107123773617</v>
      </c>
      <c r="AK1037">
        <f t="shared" si="215"/>
        <v>0.23931967809316171</v>
      </c>
      <c r="AL1037">
        <f t="shared" si="216"/>
        <v>2.6389213677283485</v>
      </c>
      <c r="AM1037">
        <f t="shared" si="217"/>
        <v>3.8946097777401278</v>
      </c>
      <c r="AN1037" s="26">
        <f t="shared" si="227"/>
        <v>-3.975315110866434</v>
      </c>
      <c r="AO1037" s="26">
        <f t="shared" si="227"/>
        <v>-3.9758619978093366</v>
      </c>
      <c r="AP1037" s="26">
        <f t="shared" si="227"/>
        <v>-3.9742245114637487</v>
      </c>
      <c r="AQ1037" s="26">
        <f t="shared" si="227"/>
        <v>-3.9791363303934308</v>
      </c>
      <c r="AR1037" s="26">
        <f t="shared" si="227"/>
        <v>-3.9644813675395318</v>
      </c>
      <c r="AS1037" s="26">
        <f t="shared" si="227"/>
        <v>-4.0089388978364173</v>
      </c>
      <c r="AT1037" s="26">
        <f t="shared" si="227"/>
        <v>-3.8800105844175317</v>
      </c>
      <c r="AU1037" s="26">
        <f t="shared" si="219"/>
        <v>-4.3433125627175393</v>
      </c>
    </row>
    <row r="1038" spans="26:47">
      <c r="Z1038">
        <f t="shared" si="210"/>
        <v>0</v>
      </c>
      <c r="AA1038" s="26">
        <f t="shared" si="211"/>
        <v>2.1380834729415148E-3</v>
      </c>
      <c r="AB1038" s="26">
        <f t="shared" si="223"/>
        <v>-9999</v>
      </c>
      <c r="AC1038" s="26">
        <f t="shared" si="224"/>
        <v>0</v>
      </c>
      <c r="AD1038" s="26">
        <f t="shared" si="220"/>
        <v>-9999</v>
      </c>
      <c r="AE1038" s="26">
        <f t="shared" si="225"/>
        <v>0</v>
      </c>
      <c r="AF1038">
        <f t="shared" si="221"/>
        <v>-9999</v>
      </c>
      <c r="AG1038" s="187"/>
      <c r="AH1038">
        <f t="shared" si="212"/>
        <v>-5.681451267488898E-5</v>
      </c>
      <c r="AI1038">
        <f t="shared" si="213"/>
        <v>0.56469609540875809</v>
      </c>
      <c r="AJ1038">
        <f t="shared" si="214"/>
        <v>-0.2668107123773617</v>
      </c>
      <c r="AK1038">
        <f t="shared" si="215"/>
        <v>0.23931967809316171</v>
      </c>
      <c r="AL1038">
        <f t="shared" si="216"/>
        <v>2.6389213677283485</v>
      </c>
      <c r="AM1038">
        <f t="shared" si="217"/>
        <v>3.8946097777401278</v>
      </c>
      <c r="AN1038" s="26">
        <f t="shared" si="227"/>
        <v>-3.975315110866434</v>
      </c>
      <c r="AO1038" s="26">
        <f t="shared" si="227"/>
        <v>-3.9758619978093366</v>
      </c>
      <c r="AP1038" s="26">
        <f t="shared" si="227"/>
        <v>-3.9742245114637487</v>
      </c>
      <c r="AQ1038" s="26">
        <f t="shared" si="227"/>
        <v>-3.9791363303934308</v>
      </c>
      <c r="AR1038" s="26">
        <f t="shared" si="227"/>
        <v>-3.9644813675395318</v>
      </c>
      <c r="AS1038" s="26">
        <f t="shared" si="227"/>
        <v>-4.0089388978364173</v>
      </c>
      <c r="AT1038" s="26">
        <f t="shared" si="227"/>
        <v>-3.8800105844175317</v>
      </c>
      <c r="AU1038" s="26">
        <f t="shared" si="219"/>
        <v>-4.3433125627175393</v>
      </c>
    </row>
    <row r="1039" spans="26:47">
      <c r="Z1039">
        <f t="shared" si="210"/>
        <v>0</v>
      </c>
      <c r="AA1039" s="26">
        <f t="shared" si="211"/>
        <v>2.1380834729415148E-3</v>
      </c>
      <c r="AB1039" s="26">
        <f t="shared" si="223"/>
        <v>-9999</v>
      </c>
      <c r="AC1039" s="26">
        <f t="shared" si="224"/>
        <v>0</v>
      </c>
      <c r="AD1039" s="26">
        <f t="shared" si="220"/>
        <v>-9999</v>
      </c>
      <c r="AE1039" s="26">
        <f t="shared" si="225"/>
        <v>0</v>
      </c>
      <c r="AF1039">
        <f t="shared" si="221"/>
        <v>-9999</v>
      </c>
      <c r="AG1039" s="187"/>
      <c r="AH1039">
        <f t="shared" si="212"/>
        <v>-5.681451267488898E-5</v>
      </c>
      <c r="AI1039">
        <f t="shared" si="213"/>
        <v>0.56469609540875809</v>
      </c>
      <c r="AJ1039">
        <f t="shared" si="214"/>
        <v>-0.2668107123773617</v>
      </c>
      <c r="AK1039">
        <f t="shared" si="215"/>
        <v>0.23931967809316171</v>
      </c>
      <c r="AL1039">
        <f t="shared" si="216"/>
        <v>2.6389213677283485</v>
      </c>
      <c r="AM1039">
        <f t="shared" si="217"/>
        <v>3.8946097777401278</v>
      </c>
      <c r="AN1039" s="26">
        <f t="shared" si="227"/>
        <v>-3.975315110866434</v>
      </c>
      <c r="AO1039" s="26">
        <f t="shared" si="227"/>
        <v>-3.9758619978093366</v>
      </c>
      <c r="AP1039" s="26">
        <f t="shared" si="227"/>
        <v>-3.9742245114637487</v>
      </c>
      <c r="AQ1039" s="26">
        <f t="shared" si="227"/>
        <v>-3.9791363303934308</v>
      </c>
      <c r="AR1039" s="26">
        <f t="shared" si="227"/>
        <v>-3.9644813675395318</v>
      </c>
      <c r="AS1039" s="26">
        <f t="shared" si="227"/>
        <v>-4.0089388978364173</v>
      </c>
      <c r="AT1039" s="26">
        <f t="shared" si="227"/>
        <v>-3.8800105844175317</v>
      </c>
      <c r="AU1039" s="26">
        <f t="shared" si="219"/>
        <v>-4.3433125627175393</v>
      </c>
    </row>
    <row r="1040" spans="26:47">
      <c r="Z1040">
        <f t="shared" si="210"/>
        <v>0</v>
      </c>
      <c r="AA1040" s="26">
        <f t="shared" si="211"/>
        <v>2.1380834729415148E-3</v>
      </c>
      <c r="AB1040" s="26">
        <f t="shared" si="223"/>
        <v>-9999</v>
      </c>
      <c r="AC1040" s="26">
        <f t="shared" si="224"/>
        <v>0</v>
      </c>
      <c r="AD1040" s="26">
        <f t="shared" si="220"/>
        <v>-9999</v>
      </c>
      <c r="AE1040" s="26">
        <f t="shared" si="225"/>
        <v>0</v>
      </c>
      <c r="AF1040">
        <f t="shared" si="221"/>
        <v>-9999</v>
      </c>
      <c r="AG1040" s="187"/>
      <c r="AH1040">
        <f t="shared" si="212"/>
        <v>-5.681451267488898E-5</v>
      </c>
      <c r="AI1040">
        <f t="shared" si="213"/>
        <v>0.56469609540875809</v>
      </c>
      <c r="AJ1040">
        <f t="shared" si="214"/>
        <v>-0.2668107123773617</v>
      </c>
      <c r="AK1040">
        <f t="shared" si="215"/>
        <v>0.23931967809316171</v>
      </c>
      <c r="AL1040">
        <f t="shared" si="216"/>
        <v>2.6389213677283485</v>
      </c>
      <c r="AM1040">
        <f t="shared" si="217"/>
        <v>3.8946097777401278</v>
      </c>
      <c r="AN1040" s="26">
        <f t="shared" si="227"/>
        <v>-3.975315110866434</v>
      </c>
      <c r="AO1040" s="26">
        <f t="shared" si="227"/>
        <v>-3.9758619978093366</v>
      </c>
      <c r="AP1040" s="26">
        <f t="shared" si="227"/>
        <v>-3.9742245114637487</v>
      </c>
      <c r="AQ1040" s="26">
        <f t="shared" si="227"/>
        <v>-3.9791363303934308</v>
      </c>
      <c r="AR1040" s="26">
        <f t="shared" si="227"/>
        <v>-3.9644813675395318</v>
      </c>
      <c r="AS1040" s="26">
        <f t="shared" si="227"/>
        <v>-4.0089388978364173</v>
      </c>
      <c r="AT1040" s="26">
        <f t="shared" si="227"/>
        <v>-3.8800105844175317</v>
      </c>
      <c r="AU1040" s="26">
        <f t="shared" si="219"/>
        <v>-4.3433125627175393</v>
      </c>
    </row>
    <row r="1041" spans="26:48">
      <c r="Z1041">
        <f t="shared" si="210"/>
        <v>0</v>
      </c>
      <c r="AA1041" s="26">
        <f t="shared" si="211"/>
        <v>2.1380834729415148E-3</v>
      </c>
      <c r="AB1041" s="26">
        <f t="shared" si="223"/>
        <v>-9999</v>
      </c>
      <c r="AC1041" s="26">
        <f t="shared" si="224"/>
        <v>0</v>
      </c>
      <c r="AD1041" s="26">
        <f t="shared" si="220"/>
        <v>-9999</v>
      </c>
      <c r="AE1041" s="26">
        <f t="shared" si="225"/>
        <v>0</v>
      </c>
      <c r="AF1041">
        <f t="shared" si="221"/>
        <v>-9999</v>
      </c>
      <c r="AG1041" s="187"/>
      <c r="AH1041">
        <f t="shared" si="212"/>
        <v>-5.681451267488898E-5</v>
      </c>
      <c r="AI1041">
        <f t="shared" si="213"/>
        <v>0.56469609540875809</v>
      </c>
      <c r="AJ1041">
        <f t="shared" si="214"/>
        <v>-0.2668107123773617</v>
      </c>
      <c r="AK1041">
        <f t="shared" si="215"/>
        <v>0.23931967809316171</v>
      </c>
      <c r="AL1041">
        <f t="shared" si="216"/>
        <v>2.6389213677283485</v>
      </c>
      <c r="AM1041">
        <f t="shared" si="217"/>
        <v>3.8946097777401278</v>
      </c>
      <c r="AN1041" s="26">
        <f t="shared" si="227"/>
        <v>-3.975315110866434</v>
      </c>
      <c r="AO1041" s="26">
        <f t="shared" si="227"/>
        <v>-3.9758619978093366</v>
      </c>
      <c r="AP1041" s="26">
        <f t="shared" si="227"/>
        <v>-3.9742245114637487</v>
      </c>
      <c r="AQ1041" s="26">
        <f t="shared" si="227"/>
        <v>-3.9791363303934308</v>
      </c>
      <c r="AR1041" s="26">
        <f t="shared" si="227"/>
        <v>-3.9644813675395318</v>
      </c>
      <c r="AS1041" s="26">
        <f t="shared" si="227"/>
        <v>-4.0089388978364173</v>
      </c>
      <c r="AT1041" s="26">
        <f t="shared" si="227"/>
        <v>-3.8800105844175317</v>
      </c>
      <c r="AU1041" s="26">
        <f t="shared" si="219"/>
        <v>-4.3433125627175393</v>
      </c>
    </row>
    <row r="1042" spans="26:48">
      <c r="Z1042">
        <f t="shared" si="210"/>
        <v>0</v>
      </c>
      <c r="AA1042" s="26">
        <f t="shared" si="211"/>
        <v>2.1380834729415148E-3</v>
      </c>
      <c r="AB1042" s="26">
        <f t="shared" si="223"/>
        <v>-9999</v>
      </c>
      <c r="AC1042" s="26">
        <f t="shared" si="224"/>
        <v>0</v>
      </c>
      <c r="AD1042" s="26">
        <f t="shared" si="220"/>
        <v>-9999</v>
      </c>
      <c r="AE1042" s="26">
        <f t="shared" si="225"/>
        <v>0</v>
      </c>
      <c r="AF1042">
        <f t="shared" si="221"/>
        <v>-9999</v>
      </c>
      <c r="AG1042" s="187"/>
      <c r="AH1042">
        <f t="shared" si="212"/>
        <v>-5.681451267488898E-5</v>
      </c>
      <c r="AI1042">
        <f t="shared" si="213"/>
        <v>0.56469609540875809</v>
      </c>
      <c r="AJ1042">
        <f t="shared" si="214"/>
        <v>-0.2668107123773617</v>
      </c>
      <c r="AK1042">
        <f t="shared" si="215"/>
        <v>0.23931967809316171</v>
      </c>
      <c r="AL1042">
        <f t="shared" si="216"/>
        <v>2.6389213677283485</v>
      </c>
      <c r="AM1042">
        <f t="shared" si="217"/>
        <v>3.8946097777401278</v>
      </c>
      <c r="AN1042" s="26">
        <f t="shared" si="227"/>
        <v>-3.975315110866434</v>
      </c>
      <c r="AO1042" s="26">
        <f t="shared" si="227"/>
        <v>-3.9758619978093366</v>
      </c>
      <c r="AP1042" s="26">
        <f t="shared" si="227"/>
        <v>-3.9742245114637487</v>
      </c>
      <c r="AQ1042" s="26">
        <f t="shared" si="227"/>
        <v>-3.9791363303934308</v>
      </c>
      <c r="AR1042" s="26">
        <f t="shared" si="227"/>
        <v>-3.9644813675395318</v>
      </c>
      <c r="AS1042" s="26">
        <f t="shared" si="227"/>
        <v>-4.0089388978364173</v>
      </c>
      <c r="AT1042" s="26">
        <f t="shared" si="227"/>
        <v>-3.8800105844175317</v>
      </c>
      <c r="AU1042" s="26">
        <f t="shared" si="219"/>
        <v>-4.3433125627175393</v>
      </c>
    </row>
    <row r="1043" spans="26:48">
      <c r="Z1043">
        <f t="shared" si="210"/>
        <v>0</v>
      </c>
      <c r="AA1043" s="26">
        <f t="shared" si="211"/>
        <v>2.1380834729415148E-3</v>
      </c>
      <c r="AB1043" s="26">
        <f t="shared" si="223"/>
        <v>-9999</v>
      </c>
      <c r="AC1043" s="26">
        <f t="shared" si="224"/>
        <v>0</v>
      </c>
      <c r="AD1043" s="26">
        <f t="shared" si="220"/>
        <v>-9999</v>
      </c>
      <c r="AE1043" s="26">
        <f t="shared" si="225"/>
        <v>0</v>
      </c>
      <c r="AF1043">
        <f t="shared" si="221"/>
        <v>-9999</v>
      </c>
      <c r="AG1043" s="187"/>
      <c r="AH1043">
        <f t="shared" si="212"/>
        <v>-5.681451267488898E-5</v>
      </c>
      <c r="AI1043">
        <f t="shared" si="213"/>
        <v>0.56469609540875809</v>
      </c>
      <c r="AJ1043">
        <f t="shared" si="214"/>
        <v>-0.2668107123773617</v>
      </c>
      <c r="AK1043">
        <f t="shared" si="215"/>
        <v>0.23931967809316171</v>
      </c>
      <c r="AL1043">
        <f t="shared" si="216"/>
        <v>2.6389213677283485</v>
      </c>
      <c r="AM1043">
        <f t="shared" si="217"/>
        <v>3.8946097777401278</v>
      </c>
      <c r="AN1043" s="26">
        <f t="shared" si="227"/>
        <v>-3.975315110866434</v>
      </c>
      <c r="AO1043" s="26">
        <f t="shared" si="227"/>
        <v>-3.9758619978093366</v>
      </c>
      <c r="AP1043" s="26">
        <f t="shared" si="227"/>
        <v>-3.9742245114637487</v>
      </c>
      <c r="AQ1043" s="26">
        <f t="shared" si="227"/>
        <v>-3.9791363303934308</v>
      </c>
      <c r="AR1043" s="26">
        <f t="shared" si="227"/>
        <v>-3.9644813675395318</v>
      </c>
      <c r="AS1043" s="26">
        <f t="shared" si="227"/>
        <v>-4.0089388978364173</v>
      </c>
      <c r="AT1043" s="26">
        <f t="shared" si="227"/>
        <v>-3.8800105844175317</v>
      </c>
      <c r="AU1043" s="26">
        <f t="shared" si="219"/>
        <v>-4.3433125627175393</v>
      </c>
    </row>
    <row r="1044" spans="26:48">
      <c r="Z1044">
        <f t="shared" si="210"/>
        <v>0</v>
      </c>
      <c r="AA1044" s="26">
        <f t="shared" si="211"/>
        <v>2.1380834729415148E-3</v>
      </c>
      <c r="AB1044" s="26">
        <f t="shared" si="223"/>
        <v>-9999</v>
      </c>
      <c r="AC1044" s="26">
        <f t="shared" si="224"/>
        <v>0</v>
      </c>
      <c r="AD1044" s="26">
        <f t="shared" si="220"/>
        <v>-9999</v>
      </c>
      <c r="AE1044" s="26">
        <f t="shared" si="225"/>
        <v>0</v>
      </c>
      <c r="AF1044">
        <f t="shared" si="221"/>
        <v>-9999</v>
      </c>
      <c r="AG1044" s="187"/>
      <c r="AH1044">
        <f t="shared" si="212"/>
        <v>-5.681451267488898E-5</v>
      </c>
      <c r="AI1044">
        <f t="shared" si="213"/>
        <v>0.56469609540875809</v>
      </c>
      <c r="AJ1044">
        <f t="shared" si="214"/>
        <v>-0.2668107123773617</v>
      </c>
      <c r="AK1044">
        <f t="shared" si="215"/>
        <v>0.23931967809316171</v>
      </c>
      <c r="AL1044">
        <f t="shared" si="216"/>
        <v>2.6389213677283485</v>
      </c>
      <c r="AM1044">
        <f t="shared" si="217"/>
        <v>3.8946097777401278</v>
      </c>
      <c r="AN1044" s="26">
        <f t="shared" si="227"/>
        <v>-3.975315110866434</v>
      </c>
      <c r="AO1044" s="26">
        <f t="shared" si="227"/>
        <v>-3.9758619978093366</v>
      </c>
      <c r="AP1044" s="26">
        <f t="shared" si="227"/>
        <v>-3.9742245114637487</v>
      </c>
      <c r="AQ1044" s="26">
        <f t="shared" si="227"/>
        <v>-3.9791363303934308</v>
      </c>
      <c r="AR1044" s="26">
        <f t="shared" si="227"/>
        <v>-3.9644813675395318</v>
      </c>
      <c r="AS1044" s="26">
        <f t="shared" si="227"/>
        <v>-4.0089388978364173</v>
      </c>
      <c r="AT1044" s="26">
        <f t="shared" si="227"/>
        <v>-3.8800105844175317</v>
      </c>
      <c r="AU1044" s="26">
        <f t="shared" si="219"/>
        <v>-4.3433125627175393</v>
      </c>
      <c r="AV1044" s="26"/>
    </row>
    <row r="1045" spans="26:48">
      <c r="Z1045">
        <f t="shared" ref="Z1045:Z1108" si="228">F1045</f>
        <v>0</v>
      </c>
      <c r="AA1045" s="26">
        <f t="shared" ref="AA1045:AA1108" si="229">AB$3+AB$4*Z1045+AB$5*Z1045^2+AH1045</f>
        <v>2.1380834729415148E-3</v>
      </c>
      <c r="AB1045" s="26">
        <f t="shared" si="223"/>
        <v>-9999</v>
      </c>
      <c r="AC1045" s="26">
        <f t="shared" si="224"/>
        <v>0</v>
      </c>
      <c r="AD1045" s="26">
        <f t="shared" si="220"/>
        <v>-9999</v>
      </c>
      <c r="AE1045" s="26">
        <f t="shared" si="225"/>
        <v>0</v>
      </c>
      <c r="AF1045">
        <f t="shared" si="221"/>
        <v>-9999</v>
      </c>
      <c r="AG1045" s="187"/>
      <c r="AH1045">
        <f t="shared" ref="AH1045:AH1108" si="230">$AB$6*($AB$11/AI1045*AJ1045+$AB$12)</f>
        <v>-5.681451267488898E-5</v>
      </c>
      <c r="AI1045">
        <f t="shared" ref="AI1045:AI1108" si="231">1+$AB$7*COS(AL1045)</f>
        <v>0.56469609540875809</v>
      </c>
      <c r="AJ1045">
        <f t="shared" ref="AJ1045:AJ1108" si="232">SIN(AL1045+RADIANS($AB$9))</f>
        <v>-0.2668107123773617</v>
      </c>
      <c r="AK1045">
        <f t="shared" ref="AK1045:AK1108" si="233">$AB$7*SIN(AL1045)</f>
        <v>0.23931967809316171</v>
      </c>
      <c r="AL1045">
        <f t="shared" ref="AL1045:AL1108" si="234">2*ATAN(AM1045)</f>
        <v>2.6389213677283485</v>
      </c>
      <c r="AM1045">
        <f t="shared" ref="AM1045:AM1108" si="235">SQRT((1+$AB$7)/(1-$AB$7))*TAN(AN1045/2)</f>
        <v>3.8946097777401278</v>
      </c>
      <c r="AN1045" s="26">
        <f t="shared" ref="AN1045:AT1060" si="236">$AU1045+$AB$7*SIN(AO1045)</f>
        <v>-3.975315110866434</v>
      </c>
      <c r="AO1045" s="26">
        <f t="shared" si="236"/>
        <v>-3.9758619978093366</v>
      </c>
      <c r="AP1045" s="26">
        <f t="shared" si="236"/>
        <v>-3.9742245114637487</v>
      </c>
      <c r="AQ1045" s="26">
        <f t="shared" si="236"/>
        <v>-3.9791363303934308</v>
      </c>
      <c r="AR1045" s="26">
        <f t="shared" si="236"/>
        <v>-3.9644813675395318</v>
      </c>
      <c r="AS1045" s="26">
        <f t="shared" si="236"/>
        <v>-4.0089388978364173</v>
      </c>
      <c r="AT1045" s="26">
        <f t="shared" si="236"/>
        <v>-3.8800105844175317</v>
      </c>
      <c r="AU1045" s="26">
        <f t="shared" ref="AU1045:AU1108" si="237">RADIANS($AB$9)+$AB$18*(F1045-AB$15)</f>
        <v>-4.3433125627175393</v>
      </c>
      <c r="AV1045" s="26"/>
    </row>
    <row r="1046" spans="26:48">
      <c r="Z1046">
        <f t="shared" si="228"/>
        <v>0</v>
      </c>
      <c r="AA1046" s="26">
        <f t="shared" si="229"/>
        <v>2.1380834729415148E-3</v>
      </c>
      <c r="AB1046" s="26">
        <f t="shared" si="223"/>
        <v>-9999</v>
      </c>
      <c r="AC1046" s="26">
        <f t="shared" si="224"/>
        <v>0</v>
      </c>
      <c r="AD1046" s="26">
        <f t="shared" ref="AD1046:AD1109" si="238">IF(S1046&lt;&gt;0,G1046-AA1046, -9999)</f>
        <v>-9999</v>
      </c>
      <c r="AE1046" s="26">
        <f t="shared" si="225"/>
        <v>0</v>
      </c>
      <c r="AF1046">
        <f t="shared" ref="AF1046:AF1109" si="239">IF(S1046&lt;&gt;0,G1046-P1046, -9999)</f>
        <v>-9999</v>
      </c>
      <c r="AG1046" s="187"/>
      <c r="AH1046">
        <f t="shared" si="230"/>
        <v>-5.681451267488898E-5</v>
      </c>
      <c r="AI1046">
        <f t="shared" si="231"/>
        <v>0.56469609540875809</v>
      </c>
      <c r="AJ1046">
        <f t="shared" si="232"/>
        <v>-0.2668107123773617</v>
      </c>
      <c r="AK1046">
        <f t="shared" si="233"/>
        <v>0.23931967809316171</v>
      </c>
      <c r="AL1046">
        <f t="shared" si="234"/>
        <v>2.6389213677283485</v>
      </c>
      <c r="AM1046">
        <f t="shared" si="235"/>
        <v>3.8946097777401278</v>
      </c>
      <c r="AN1046" s="26">
        <f t="shared" si="236"/>
        <v>-3.975315110866434</v>
      </c>
      <c r="AO1046" s="26">
        <f t="shared" si="236"/>
        <v>-3.9758619978093366</v>
      </c>
      <c r="AP1046" s="26">
        <f t="shared" si="236"/>
        <v>-3.9742245114637487</v>
      </c>
      <c r="AQ1046" s="26">
        <f t="shared" si="236"/>
        <v>-3.9791363303934308</v>
      </c>
      <c r="AR1046" s="26">
        <f t="shared" si="236"/>
        <v>-3.9644813675395318</v>
      </c>
      <c r="AS1046" s="26">
        <f t="shared" si="236"/>
        <v>-4.0089388978364173</v>
      </c>
      <c r="AT1046" s="26">
        <f t="shared" si="236"/>
        <v>-3.8800105844175317</v>
      </c>
      <c r="AU1046" s="26">
        <f t="shared" si="237"/>
        <v>-4.3433125627175393</v>
      </c>
    </row>
    <row r="1047" spans="26:48">
      <c r="Z1047">
        <f t="shared" si="228"/>
        <v>0</v>
      </c>
      <c r="AA1047" s="26">
        <f t="shared" si="229"/>
        <v>2.1380834729415148E-3</v>
      </c>
      <c r="AB1047" s="26">
        <f t="shared" si="223"/>
        <v>-9999</v>
      </c>
      <c r="AC1047" s="26">
        <f t="shared" si="224"/>
        <v>0</v>
      </c>
      <c r="AD1047" s="26">
        <f t="shared" si="238"/>
        <v>-9999</v>
      </c>
      <c r="AE1047" s="26">
        <f t="shared" si="225"/>
        <v>0</v>
      </c>
      <c r="AF1047">
        <f t="shared" si="239"/>
        <v>-9999</v>
      </c>
      <c r="AG1047" s="187"/>
      <c r="AH1047">
        <f t="shared" si="230"/>
        <v>-5.681451267488898E-5</v>
      </c>
      <c r="AI1047">
        <f t="shared" si="231"/>
        <v>0.56469609540875809</v>
      </c>
      <c r="AJ1047">
        <f t="shared" si="232"/>
        <v>-0.2668107123773617</v>
      </c>
      <c r="AK1047">
        <f t="shared" si="233"/>
        <v>0.23931967809316171</v>
      </c>
      <c r="AL1047">
        <f t="shared" si="234"/>
        <v>2.6389213677283485</v>
      </c>
      <c r="AM1047">
        <f t="shared" si="235"/>
        <v>3.8946097777401278</v>
      </c>
      <c r="AN1047" s="26">
        <f t="shared" si="236"/>
        <v>-3.975315110866434</v>
      </c>
      <c r="AO1047" s="26">
        <f t="shared" si="236"/>
        <v>-3.9758619978093366</v>
      </c>
      <c r="AP1047" s="26">
        <f t="shared" si="236"/>
        <v>-3.9742245114637487</v>
      </c>
      <c r="AQ1047" s="26">
        <f t="shared" si="236"/>
        <v>-3.9791363303934308</v>
      </c>
      <c r="AR1047" s="26">
        <f t="shared" si="236"/>
        <v>-3.9644813675395318</v>
      </c>
      <c r="AS1047" s="26">
        <f t="shared" si="236"/>
        <v>-4.0089388978364173</v>
      </c>
      <c r="AT1047" s="26">
        <f t="shared" si="236"/>
        <v>-3.8800105844175317</v>
      </c>
      <c r="AU1047" s="26">
        <f t="shared" si="237"/>
        <v>-4.3433125627175393</v>
      </c>
    </row>
    <row r="1048" spans="26:48">
      <c r="Z1048">
        <f t="shared" si="228"/>
        <v>0</v>
      </c>
      <c r="AA1048" s="26">
        <f t="shared" si="229"/>
        <v>2.1380834729415148E-3</v>
      </c>
      <c r="AB1048" s="26">
        <f t="shared" si="223"/>
        <v>-9999</v>
      </c>
      <c r="AC1048" s="26">
        <f t="shared" si="224"/>
        <v>0</v>
      </c>
      <c r="AD1048" s="26">
        <f t="shared" si="238"/>
        <v>-9999</v>
      </c>
      <c r="AE1048" s="26">
        <f t="shared" si="225"/>
        <v>0</v>
      </c>
      <c r="AF1048">
        <f t="shared" si="239"/>
        <v>-9999</v>
      </c>
      <c r="AG1048" s="187"/>
      <c r="AH1048">
        <f t="shared" si="230"/>
        <v>-5.681451267488898E-5</v>
      </c>
      <c r="AI1048">
        <f t="shared" si="231"/>
        <v>0.56469609540875809</v>
      </c>
      <c r="AJ1048">
        <f t="shared" si="232"/>
        <v>-0.2668107123773617</v>
      </c>
      <c r="AK1048">
        <f t="shared" si="233"/>
        <v>0.23931967809316171</v>
      </c>
      <c r="AL1048">
        <f t="shared" si="234"/>
        <v>2.6389213677283485</v>
      </c>
      <c r="AM1048">
        <f t="shared" si="235"/>
        <v>3.8946097777401278</v>
      </c>
      <c r="AN1048" s="26">
        <f t="shared" si="236"/>
        <v>-3.975315110866434</v>
      </c>
      <c r="AO1048" s="26">
        <f t="shared" si="236"/>
        <v>-3.9758619978093366</v>
      </c>
      <c r="AP1048" s="26">
        <f t="shared" si="236"/>
        <v>-3.9742245114637487</v>
      </c>
      <c r="AQ1048" s="26">
        <f t="shared" si="236"/>
        <v>-3.9791363303934308</v>
      </c>
      <c r="AR1048" s="26">
        <f t="shared" si="236"/>
        <v>-3.9644813675395318</v>
      </c>
      <c r="AS1048" s="26">
        <f t="shared" si="236"/>
        <v>-4.0089388978364173</v>
      </c>
      <c r="AT1048" s="26">
        <f t="shared" si="236"/>
        <v>-3.8800105844175317</v>
      </c>
      <c r="AU1048" s="26">
        <f t="shared" si="237"/>
        <v>-4.3433125627175393</v>
      </c>
    </row>
    <row r="1049" spans="26:48">
      <c r="Z1049">
        <f t="shared" si="228"/>
        <v>0</v>
      </c>
      <c r="AA1049" s="26">
        <f t="shared" si="229"/>
        <v>2.1380834729415148E-3</v>
      </c>
      <c r="AB1049" s="26">
        <f t="shared" si="223"/>
        <v>-9999</v>
      </c>
      <c r="AC1049" s="26">
        <f t="shared" si="224"/>
        <v>0</v>
      </c>
      <c r="AD1049" s="26">
        <f t="shared" si="238"/>
        <v>-9999</v>
      </c>
      <c r="AE1049" s="26">
        <f t="shared" si="225"/>
        <v>0</v>
      </c>
      <c r="AF1049">
        <f t="shared" si="239"/>
        <v>-9999</v>
      </c>
      <c r="AG1049" s="187"/>
      <c r="AH1049">
        <f t="shared" si="230"/>
        <v>-5.681451267488898E-5</v>
      </c>
      <c r="AI1049">
        <f t="shared" si="231"/>
        <v>0.56469609540875809</v>
      </c>
      <c r="AJ1049">
        <f t="shared" si="232"/>
        <v>-0.2668107123773617</v>
      </c>
      <c r="AK1049">
        <f t="shared" si="233"/>
        <v>0.23931967809316171</v>
      </c>
      <c r="AL1049">
        <f t="shared" si="234"/>
        <v>2.6389213677283485</v>
      </c>
      <c r="AM1049">
        <f t="shared" si="235"/>
        <v>3.8946097777401278</v>
      </c>
      <c r="AN1049" s="26">
        <f t="shared" si="236"/>
        <v>-3.975315110866434</v>
      </c>
      <c r="AO1049" s="26">
        <f t="shared" si="236"/>
        <v>-3.9758619978093366</v>
      </c>
      <c r="AP1049" s="26">
        <f t="shared" si="236"/>
        <v>-3.9742245114637487</v>
      </c>
      <c r="AQ1049" s="26">
        <f t="shared" si="236"/>
        <v>-3.9791363303934308</v>
      </c>
      <c r="AR1049" s="26">
        <f t="shared" si="236"/>
        <v>-3.9644813675395318</v>
      </c>
      <c r="AS1049" s="26">
        <f t="shared" si="236"/>
        <v>-4.0089388978364173</v>
      </c>
      <c r="AT1049" s="26">
        <f t="shared" si="236"/>
        <v>-3.8800105844175317</v>
      </c>
      <c r="AU1049" s="26">
        <f t="shared" si="237"/>
        <v>-4.3433125627175393</v>
      </c>
    </row>
    <row r="1050" spans="26:48">
      <c r="Z1050">
        <f t="shared" si="228"/>
        <v>0</v>
      </c>
      <c r="AA1050" s="26">
        <f t="shared" si="229"/>
        <v>2.1380834729415148E-3</v>
      </c>
      <c r="AB1050" s="26">
        <f t="shared" si="223"/>
        <v>-9999</v>
      </c>
      <c r="AC1050" s="26">
        <f t="shared" si="224"/>
        <v>0</v>
      </c>
      <c r="AD1050" s="26">
        <f t="shared" si="238"/>
        <v>-9999</v>
      </c>
      <c r="AE1050" s="26">
        <f t="shared" si="225"/>
        <v>0</v>
      </c>
      <c r="AF1050">
        <f t="shared" si="239"/>
        <v>-9999</v>
      </c>
      <c r="AG1050" s="187"/>
      <c r="AH1050">
        <f t="shared" si="230"/>
        <v>-5.681451267488898E-5</v>
      </c>
      <c r="AI1050">
        <f t="shared" si="231"/>
        <v>0.56469609540875809</v>
      </c>
      <c r="AJ1050">
        <f t="shared" si="232"/>
        <v>-0.2668107123773617</v>
      </c>
      <c r="AK1050">
        <f t="shared" si="233"/>
        <v>0.23931967809316171</v>
      </c>
      <c r="AL1050">
        <f t="shared" si="234"/>
        <v>2.6389213677283485</v>
      </c>
      <c r="AM1050">
        <f t="shared" si="235"/>
        <v>3.8946097777401278</v>
      </c>
      <c r="AN1050" s="26">
        <f t="shared" si="236"/>
        <v>-3.975315110866434</v>
      </c>
      <c r="AO1050" s="26">
        <f t="shared" si="236"/>
        <v>-3.9758619978093366</v>
      </c>
      <c r="AP1050" s="26">
        <f t="shared" si="236"/>
        <v>-3.9742245114637487</v>
      </c>
      <c r="AQ1050" s="26">
        <f t="shared" si="236"/>
        <v>-3.9791363303934308</v>
      </c>
      <c r="AR1050" s="26">
        <f t="shared" si="236"/>
        <v>-3.9644813675395318</v>
      </c>
      <c r="AS1050" s="26">
        <f t="shared" si="236"/>
        <v>-4.0089388978364173</v>
      </c>
      <c r="AT1050" s="26">
        <f t="shared" si="236"/>
        <v>-3.8800105844175317</v>
      </c>
      <c r="AU1050" s="26">
        <f t="shared" si="237"/>
        <v>-4.3433125627175393</v>
      </c>
    </row>
    <row r="1051" spans="26:48">
      <c r="Z1051">
        <f t="shared" si="228"/>
        <v>0</v>
      </c>
      <c r="AA1051" s="26">
        <f t="shared" si="229"/>
        <v>2.1380834729415148E-3</v>
      </c>
      <c r="AB1051" s="26">
        <f t="shared" si="223"/>
        <v>-9999</v>
      </c>
      <c r="AC1051" s="26">
        <f t="shared" si="224"/>
        <v>0</v>
      </c>
      <c r="AD1051" s="26">
        <f t="shared" si="238"/>
        <v>-9999</v>
      </c>
      <c r="AE1051" s="26">
        <f t="shared" si="225"/>
        <v>0</v>
      </c>
      <c r="AF1051">
        <f t="shared" si="239"/>
        <v>-9999</v>
      </c>
      <c r="AG1051" s="187"/>
      <c r="AH1051">
        <f t="shared" si="230"/>
        <v>-5.681451267488898E-5</v>
      </c>
      <c r="AI1051">
        <f t="shared" si="231"/>
        <v>0.56469609540875809</v>
      </c>
      <c r="AJ1051">
        <f t="shared" si="232"/>
        <v>-0.2668107123773617</v>
      </c>
      <c r="AK1051">
        <f t="shared" si="233"/>
        <v>0.23931967809316171</v>
      </c>
      <c r="AL1051">
        <f t="shared" si="234"/>
        <v>2.6389213677283485</v>
      </c>
      <c r="AM1051">
        <f t="shared" si="235"/>
        <v>3.8946097777401278</v>
      </c>
      <c r="AN1051" s="26">
        <f t="shared" si="236"/>
        <v>-3.975315110866434</v>
      </c>
      <c r="AO1051" s="26">
        <f t="shared" si="236"/>
        <v>-3.9758619978093366</v>
      </c>
      <c r="AP1051" s="26">
        <f t="shared" si="236"/>
        <v>-3.9742245114637487</v>
      </c>
      <c r="AQ1051" s="26">
        <f t="shared" si="236"/>
        <v>-3.9791363303934308</v>
      </c>
      <c r="AR1051" s="26">
        <f t="shared" si="236"/>
        <v>-3.9644813675395318</v>
      </c>
      <c r="AS1051" s="26">
        <f t="shared" si="236"/>
        <v>-4.0089388978364173</v>
      </c>
      <c r="AT1051" s="26">
        <f t="shared" si="236"/>
        <v>-3.8800105844175317</v>
      </c>
      <c r="AU1051" s="26">
        <f t="shared" si="237"/>
        <v>-4.3433125627175393</v>
      </c>
    </row>
    <row r="1052" spans="26:48">
      <c r="Z1052">
        <f t="shared" si="228"/>
        <v>0</v>
      </c>
      <c r="AA1052" s="26">
        <f t="shared" si="229"/>
        <v>2.1380834729415148E-3</v>
      </c>
      <c r="AB1052" s="26">
        <f t="shared" si="223"/>
        <v>-9999</v>
      </c>
      <c r="AC1052" s="26">
        <f t="shared" si="224"/>
        <v>0</v>
      </c>
      <c r="AD1052" s="26">
        <f t="shared" si="238"/>
        <v>-9999</v>
      </c>
      <c r="AE1052" s="26">
        <f t="shared" si="225"/>
        <v>0</v>
      </c>
      <c r="AF1052">
        <f t="shared" si="239"/>
        <v>-9999</v>
      </c>
      <c r="AG1052" s="187"/>
      <c r="AH1052">
        <f t="shared" si="230"/>
        <v>-5.681451267488898E-5</v>
      </c>
      <c r="AI1052">
        <f t="shared" si="231"/>
        <v>0.56469609540875809</v>
      </c>
      <c r="AJ1052">
        <f t="shared" si="232"/>
        <v>-0.2668107123773617</v>
      </c>
      <c r="AK1052">
        <f t="shared" si="233"/>
        <v>0.23931967809316171</v>
      </c>
      <c r="AL1052">
        <f t="shared" si="234"/>
        <v>2.6389213677283485</v>
      </c>
      <c r="AM1052">
        <f t="shared" si="235"/>
        <v>3.8946097777401278</v>
      </c>
      <c r="AN1052" s="26">
        <f t="shared" si="236"/>
        <v>-3.975315110866434</v>
      </c>
      <c r="AO1052" s="26">
        <f t="shared" si="236"/>
        <v>-3.9758619978093366</v>
      </c>
      <c r="AP1052" s="26">
        <f t="shared" si="236"/>
        <v>-3.9742245114637487</v>
      </c>
      <c r="AQ1052" s="26">
        <f t="shared" si="236"/>
        <v>-3.9791363303934308</v>
      </c>
      <c r="AR1052" s="26">
        <f t="shared" si="236"/>
        <v>-3.9644813675395318</v>
      </c>
      <c r="AS1052" s="26">
        <f t="shared" si="236"/>
        <v>-4.0089388978364173</v>
      </c>
      <c r="AT1052" s="26">
        <f t="shared" si="236"/>
        <v>-3.8800105844175317</v>
      </c>
      <c r="AU1052" s="26">
        <f t="shared" si="237"/>
        <v>-4.3433125627175393</v>
      </c>
    </row>
    <row r="1053" spans="26:48">
      <c r="Z1053">
        <f t="shared" si="228"/>
        <v>0</v>
      </c>
      <c r="AA1053" s="26">
        <f t="shared" si="229"/>
        <v>2.1380834729415148E-3</v>
      </c>
      <c r="AB1053" s="26">
        <f t="shared" si="223"/>
        <v>-9999</v>
      </c>
      <c r="AC1053" s="26">
        <f t="shared" si="224"/>
        <v>0</v>
      </c>
      <c r="AD1053" s="26">
        <f t="shared" si="238"/>
        <v>-9999</v>
      </c>
      <c r="AE1053" s="26">
        <f t="shared" si="225"/>
        <v>0</v>
      </c>
      <c r="AF1053">
        <f t="shared" si="239"/>
        <v>-9999</v>
      </c>
      <c r="AG1053" s="187"/>
      <c r="AH1053">
        <f t="shared" si="230"/>
        <v>-5.681451267488898E-5</v>
      </c>
      <c r="AI1053">
        <f t="shared" si="231"/>
        <v>0.56469609540875809</v>
      </c>
      <c r="AJ1053">
        <f t="shared" si="232"/>
        <v>-0.2668107123773617</v>
      </c>
      <c r="AK1053">
        <f t="shared" si="233"/>
        <v>0.23931967809316171</v>
      </c>
      <c r="AL1053">
        <f t="shared" si="234"/>
        <v>2.6389213677283485</v>
      </c>
      <c r="AM1053">
        <f t="shared" si="235"/>
        <v>3.8946097777401278</v>
      </c>
      <c r="AN1053" s="26">
        <f t="shared" si="236"/>
        <v>-3.975315110866434</v>
      </c>
      <c r="AO1053" s="26">
        <f t="shared" si="236"/>
        <v>-3.9758619978093366</v>
      </c>
      <c r="AP1053" s="26">
        <f t="shared" si="236"/>
        <v>-3.9742245114637487</v>
      </c>
      <c r="AQ1053" s="26">
        <f t="shared" si="236"/>
        <v>-3.9791363303934308</v>
      </c>
      <c r="AR1053" s="26">
        <f t="shared" si="236"/>
        <v>-3.9644813675395318</v>
      </c>
      <c r="AS1053" s="26">
        <f t="shared" si="236"/>
        <v>-4.0089388978364173</v>
      </c>
      <c r="AT1053" s="26">
        <f t="shared" si="236"/>
        <v>-3.8800105844175317</v>
      </c>
      <c r="AU1053" s="26">
        <f t="shared" si="237"/>
        <v>-4.3433125627175393</v>
      </c>
    </row>
    <row r="1054" spans="26:48">
      <c r="Z1054">
        <f t="shared" si="228"/>
        <v>0</v>
      </c>
      <c r="AA1054" s="26">
        <f t="shared" si="229"/>
        <v>2.1380834729415148E-3</v>
      </c>
      <c r="AB1054" s="26">
        <f t="shared" si="223"/>
        <v>-9999</v>
      </c>
      <c r="AC1054" s="26">
        <f t="shared" si="224"/>
        <v>0</v>
      </c>
      <c r="AD1054" s="26">
        <f t="shared" si="238"/>
        <v>-9999</v>
      </c>
      <c r="AE1054" s="26">
        <f t="shared" si="225"/>
        <v>0</v>
      </c>
      <c r="AF1054">
        <f t="shared" si="239"/>
        <v>-9999</v>
      </c>
      <c r="AG1054" s="187"/>
      <c r="AH1054">
        <f t="shared" si="230"/>
        <v>-5.681451267488898E-5</v>
      </c>
      <c r="AI1054">
        <f t="shared" si="231"/>
        <v>0.56469609540875809</v>
      </c>
      <c r="AJ1054">
        <f t="shared" si="232"/>
        <v>-0.2668107123773617</v>
      </c>
      <c r="AK1054">
        <f t="shared" si="233"/>
        <v>0.23931967809316171</v>
      </c>
      <c r="AL1054">
        <f t="shared" si="234"/>
        <v>2.6389213677283485</v>
      </c>
      <c r="AM1054">
        <f t="shared" si="235"/>
        <v>3.8946097777401278</v>
      </c>
      <c r="AN1054" s="26">
        <f t="shared" si="236"/>
        <v>-3.975315110866434</v>
      </c>
      <c r="AO1054" s="26">
        <f t="shared" si="236"/>
        <v>-3.9758619978093366</v>
      </c>
      <c r="AP1054" s="26">
        <f t="shared" si="236"/>
        <v>-3.9742245114637487</v>
      </c>
      <c r="AQ1054" s="26">
        <f t="shared" si="236"/>
        <v>-3.9791363303934308</v>
      </c>
      <c r="AR1054" s="26">
        <f t="shared" si="236"/>
        <v>-3.9644813675395318</v>
      </c>
      <c r="AS1054" s="26">
        <f t="shared" si="236"/>
        <v>-4.0089388978364173</v>
      </c>
      <c r="AT1054" s="26">
        <f t="shared" si="236"/>
        <v>-3.8800105844175317</v>
      </c>
      <c r="AU1054" s="26">
        <f t="shared" si="237"/>
        <v>-4.3433125627175393</v>
      </c>
    </row>
    <row r="1055" spans="26:48">
      <c r="Z1055">
        <f t="shared" si="228"/>
        <v>0</v>
      </c>
      <c r="AA1055" s="26">
        <f t="shared" si="229"/>
        <v>2.1380834729415148E-3</v>
      </c>
      <c r="AB1055" s="26">
        <f t="shared" si="223"/>
        <v>-9999</v>
      </c>
      <c r="AC1055" s="26">
        <f t="shared" si="224"/>
        <v>0</v>
      </c>
      <c r="AD1055" s="26">
        <f t="shared" si="238"/>
        <v>-9999</v>
      </c>
      <c r="AE1055" s="26">
        <f t="shared" si="225"/>
        <v>0</v>
      </c>
      <c r="AF1055">
        <f t="shared" si="239"/>
        <v>-9999</v>
      </c>
      <c r="AG1055" s="187"/>
      <c r="AH1055">
        <f t="shared" si="230"/>
        <v>-5.681451267488898E-5</v>
      </c>
      <c r="AI1055">
        <f t="shared" si="231"/>
        <v>0.56469609540875809</v>
      </c>
      <c r="AJ1055">
        <f t="shared" si="232"/>
        <v>-0.2668107123773617</v>
      </c>
      <c r="AK1055">
        <f t="shared" si="233"/>
        <v>0.23931967809316171</v>
      </c>
      <c r="AL1055">
        <f t="shared" si="234"/>
        <v>2.6389213677283485</v>
      </c>
      <c r="AM1055">
        <f t="shared" si="235"/>
        <v>3.8946097777401278</v>
      </c>
      <c r="AN1055" s="26">
        <f t="shared" si="236"/>
        <v>-3.975315110866434</v>
      </c>
      <c r="AO1055" s="26">
        <f t="shared" si="236"/>
        <v>-3.9758619978093366</v>
      </c>
      <c r="AP1055" s="26">
        <f t="shared" si="236"/>
        <v>-3.9742245114637487</v>
      </c>
      <c r="AQ1055" s="26">
        <f t="shared" si="236"/>
        <v>-3.9791363303934308</v>
      </c>
      <c r="AR1055" s="26">
        <f t="shared" si="236"/>
        <v>-3.9644813675395318</v>
      </c>
      <c r="AS1055" s="26">
        <f t="shared" si="236"/>
        <v>-4.0089388978364173</v>
      </c>
      <c r="AT1055" s="26">
        <f t="shared" si="236"/>
        <v>-3.8800105844175317</v>
      </c>
      <c r="AU1055" s="26">
        <f t="shared" si="237"/>
        <v>-4.3433125627175393</v>
      </c>
    </row>
    <row r="1056" spans="26:48">
      <c r="Z1056">
        <f t="shared" si="228"/>
        <v>0</v>
      </c>
      <c r="AA1056" s="26">
        <f t="shared" si="229"/>
        <v>2.1380834729415148E-3</v>
      </c>
      <c r="AB1056" s="26">
        <f t="shared" si="223"/>
        <v>-9999</v>
      </c>
      <c r="AC1056" s="26">
        <f t="shared" si="224"/>
        <v>0</v>
      </c>
      <c r="AD1056" s="26">
        <f t="shared" si="238"/>
        <v>-9999</v>
      </c>
      <c r="AE1056" s="26">
        <f t="shared" si="225"/>
        <v>0</v>
      </c>
      <c r="AF1056">
        <f t="shared" si="239"/>
        <v>-9999</v>
      </c>
      <c r="AG1056" s="187"/>
      <c r="AH1056">
        <f t="shared" si="230"/>
        <v>-5.681451267488898E-5</v>
      </c>
      <c r="AI1056">
        <f t="shared" si="231"/>
        <v>0.56469609540875809</v>
      </c>
      <c r="AJ1056">
        <f t="shared" si="232"/>
        <v>-0.2668107123773617</v>
      </c>
      <c r="AK1056">
        <f t="shared" si="233"/>
        <v>0.23931967809316171</v>
      </c>
      <c r="AL1056">
        <f t="shared" si="234"/>
        <v>2.6389213677283485</v>
      </c>
      <c r="AM1056">
        <f t="shared" si="235"/>
        <v>3.8946097777401278</v>
      </c>
      <c r="AN1056" s="26">
        <f t="shared" si="236"/>
        <v>-3.975315110866434</v>
      </c>
      <c r="AO1056" s="26">
        <f t="shared" si="236"/>
        <v>-3.9758619978093366</v>
      </c>
      <c r="AP1056" s="26">
        <f t="shared" si="236"/>
        <v>-3.9742245114637487</v>
      </c>
      <c r="AQ1056" s="26">
        <f t="shared" si="236"/>
        <v>-3.9791363303934308</v>
      </c>
      <c r="AR1056" s="26">
        <f t="shared" si="236"/>
        <v>-3.9644813675395318</v>
      </c>
      <c r="AS1056" s="26">
        <f t="shared" si="236"/>
        <v>-4.0089388978364173</v>
      </c>
      <c r="AT1056" s="26">
        <f t="shared" si="236"/>
        <v>-3.8800105844175317</v>
      </c>
      <c r="AU1056" s="26">
        <f t="shared" si="237"/>
        <v>-4.3433125627175393</v>
      </c>
    </row>
    <row r="1057" spans="26:64">
      <c r="Z1057">
        <f t="shared" si="228"/>
        <v>0</v>
      </c>
      <c r="AA1057" s="26">
        <f t="shared" si="229"/>
        <v>2.1380834729415148E-3</v>
      </c>
      <c r="AB1057" s="26">
        <f t="shared" si="223"/>
        <v>-9999</v>
      </c>
      <c r="AC1057" s="26">
        <f t="shared" si="224"/>
        <v>0</v>
      </c>
      <c r="AD1057" s="26">
        <f t="shared" si="238"/>
        <v>-9999</v>
      </c>
      <c r="AE1057" s="26">
        <f t="shared" si="225"/>
        <v>0</v>
      </c>
      <c r="AF1057">
        <f t="shared" si="239"/>
        <v>-9999</v>
      </c>
      <c r="AG1057" s="187"/>
      <c r="AH1057">
        <f t="shared" si="230"/>
        <v>-5.681451267488898E-5</v>
      </c>
      <c r="AI1057">
        <f t="shared" si="231"/>
        <v>0.56469609540875809</v>
      </c>
      <c r="AJ1057">
        <f t="shared" si="232"/>
        <v>-0.2668107123773617</v>
      </c>
      <c r="AK1057">
        <f t="shared" si="233"/>
        <v>0.23931967809316171</v>
      </c>
      <c r="AL1057">
        <f t="shared" si="234"/>
        <v>2.6389213677283485</v>
      </c>
      <c r="AM1057">
        <f t="shared" si="235"/>
        <v>3.8946097777401278</v>
      </c>
      <c r="AN1057" s="26">
        <f t="shared" si="236"/>
        <v>-3.975315110866434</v>
      </c>
      <c r="AO1057" s="26">
        <f t="shared" si="236"/>
        <v>-3.9758619978093366</v>
      </c>
      <c r="AP1057" s="26">
        <f t="shared" si="236"/>
        <v>-3.9742245114637487</v>
      </c>
      <c r="AQ1057" s="26">
        <f t="shared" si="236"/>
        <v>-3.9791363303934308</v>
      </c>
      <c r="AR1057" s="26">
        <f t="shared" si="236"/>
        <v>-3.9644813675395318</v>
      </c>
      <c r="AS1057" s="26">
        <f t="shared" si="236"/>
        <v>-4.0089388978364173</v>
      </c>
      <c r="AT1057" s="26">
        <f t="shared" si="236"/>
        <v>-3.8800105844175317</v>
      </c>
      <c r="AU1057" s="26">
        <f t="shared" si="237"/>
        <v>-4.3433125627175393</v>
      </c>
    </row>
    <row r="1058" spans="26:64">
      <c r="Z1058">
        <f t="shared" si="228"/>
        <v>0</v>
      </c>
      <c r="AA1058" s="26">
        <f t="shared" si="229"/>
        <v>2.1380834729415148E-3</v>
      </c>
      <c r="AB1058" s="26">
        <f t="shared" si="223"/>
        <v>-9999</v>
      </c>
      <c r="AC1058" s="26">
        <f t="shared" si="224"/>
        <v>0</v>
      </c>
      <c r="AD1058" s="26">
        <f t="shared" si="238"/>
        <v>-9999</v>
      </c>
      <c r="AE1058" s="26">
        <f t="shared" si="225"/>
        <v>0</v>
      </c>
      <c r="AF1058">
        <f t="shared" si="239"/>
        <v>-9999</v>
      </c>
      <c r="AG1058" s="187"/>
      <c r="AH1058">
        <f t="shared" si="230"/>
        <v>-5.681451267488898E-5</v>
      </c>
      <c r="AI1058">
        <f t="shared" si="231"/>
        <v>0.56469609540875809</v>
      </c>
      <c r="AJ1058">
        <f t="shared" si="232"/>
        <v>-0.2668107123773617</v>
      </c>
      <c r="AK1058">
        <f t="shared" si="233"/>
        <v>0.23931967809316171</v>
      </c>
      <c r="AL1058">
        <f t="shared" si="234"/>
        <v>2.6389213677283485</v>
      </c>
      <c r="AM1058">
        <f t="shared" si="235"/>
        <v>3.8946097777401278</v>
      </c>
      <c r="AN1058" s="26">
        <f t="shared" si="236"/>
        <v>-3.975315110866434</v>
      </c>
      <c r="AO1058" s="26">
        <f t="shared" si="236"/>
        <v>-3.9758619978093366</v>
      </c>
      <c r="AP1058" s="26">
        <f t="shared" si="236"/>
        <v>-3.9742245114637487</v>
      </c>
      <c r="AQ1058" s="26">
        <f t="shared" si="236"/>
        <v>-3.9791363303934308</v>
      </c>
      <c r="AR1058" s="26">
        <f t="shared" si="236"/>
        <v>-3.9644813675395318</v>
      </c>
      <c r="AS1058" s="26">
        <f t="shared" si="236"/>
        <v>-4.0089388978364173</v>
      </c>
      <c r="AT1058" s="26">
        <f t="shared" si="236"/>
        <v>-3.8800105844175317</v>
      </c>
      <c r="AU1058" s="26">
        <f t="shared" si="237"/>
        <v>-4.3433125627175393</v>
      </c>
    </row>
    <row r="1059" spans="26:64">
      <c r="Z1059">
        <f t="shared" si="228"/>
        <v>0</v>
      </c>
      <c r="AA1059" s="26">
        <f t="shared" si="229"/>
        <v>2.1380834729415148E-3</v>
      </c>
      <c r="AB1059" s="26">
        <f t="shared" si="223"/>
        <v>-9999</v>
      </c>
      <c r="AC1059" s="26">
        <f t="shared" si="224"/>
        <v>0</v>
      </c>
      <c r="AD1059" s="26">
        <f t="shared" si="238"/>
        <v>-9999</v>
      </c>
      <c r="AE1059" s="26">
        <f t="shared" si="225"/>
        <v>0</v>
      </c>
      <c r="AF1059">
        <f t="shared" si="239"/>
        <v>-9999</v>
      </c>
      <c r="AG1059" s="187"/>
      <c r="AH1059">
        <f t="shared" si="230"/>
        <v>-5.681451267488898E-5</v>
      </c>
      <c r="AI1059">
        <f t="shared" si="231"/>
        <v>0.56469609540875809</v>
      </c>
      <c r="AJ1059">
        <f t="shared" si="232"/>
        <v>-0.2668107123773617</v>
      </c>
      <c r="AK1059">
        <f t="shared" si="233"/>
        <v>0.23931967809316171</v>
      </c>
      <c r="AL1059">
        <f t="shared" si="234"/>
        <v>2.6389213677283485</v>
      </c>
      <c r="AM1059">
        <f t="shared" si="235"/>
        <v>3.8946097777401278</v>
      </c>
      <c r="AN1059" s="26">
        <f t="shared" si="236"/>
        <v>-3.975315110866434</v>
      </c>
      <c r="AO1059" s="26">
        <f t="shared" si="236"/>
        <v>-3.9758619978093366</v>
      </c>
      <c r="AP1059" s="26">
        <f t="shared" si="236"/>
        <v>-3.9742245114637487</v>
      </c>
      <c r="AQ1059" s="26">
        <f t="shared" si="236"/>
        <v>-3.9791363303934308</v>
      </c>
      <c r="AR1059" s="26">
        <f t="shared" si="236"/>
        <v>-3.9644813675395318</v>
      </c>
      <c r="AS1059" s="26">
        <f t="shared" si="236"/>
        <v>-4.0089388978364173</v>
      </c>
      <c r="AT1059" s="26">
        <f t="shared" si="236"/>
        <v>-3.8800105844175317</v>
      </c>
      <c r="AU1059" s="26">
        <f t="shared" si="237"/>
        <v>-4.3433125627175393</v>
      </c>
    </row>
    <row r="1060" spans="26:64">
      <c r="Z1060">
        <f t="shared" si="228"/>
        <v>0</v>
      </c>
      <c r="AA1060" s="26">
        <f t="shared" si="229"/>
        <v>2.1380834729415148E-3</v>
      </c>
      <c r="AB1060" s="26">
        <f t="shared" si="223"/>
        <v>-9999</v>
      </c>
      <c r="AC1060" s="26">
        <f t="shared" si="224"/>
        <v>0</v>
      </c>
      <c r="AD1060" s="26">
        <f t="shared" si="238"/>
        <v>-9999</v>
      </c>
      <c r="AE1060" s="26">
        <f t="shared" si="225"/>
        <v>0</v>
      </c>
      <c r="AF1060">
        <f t="shared" si="239"/>
        <v>-9999</v>
      </c>
      <c r="AG1060" s="187"/>
      <c r="AH1060">
        <f t="shared" si="230"/>
        <v>-5.681451267488898E-5</v>
      </c>
      <c r="AI1060">
        <f t="shared" si="231"/>
        <v>0.56469609540875809</v>
      </c>
      <c r="AJ1060">
        <f t="shared" si="232"/>
        <v>-0.2668107123773617</v>
      </c>
      <c r="AK1060">
        <f t="shared" si="233"/>
        <v>0.23931967809316171</v>
      </c>
      <c r="AL1060">
        <f t="shared" si="234"/>
        <v>2.6389213677283485</v>
      </c>
      <c r="AM1060">
        <f t="shared" si="235"/>
        <v>3.8946097777401278</v>
      </c>
      <c r="AN1060" s="26">
        <f t="shared" si="236"/>
        <v>-3.975315110866434</v>
      </c>
      <c r="AO1060" s="26">
        <f t="shared" si="236"/>
        <v>-3.9758619978093366</v>
      </c>
      <c r="AP1060" s="26">
        <f t="shared" si="236"/>
        <v>-3.9742245114637487</v>
      </c>
      <c r="AQ1060" s="26">
        <f t="shared" si="236"/>
        <v>-3.9791363303934308</v>
      </c>
      <c r="AR1060" s="26">
        <f t="shared" si="236"/>
        <v>-3.9644813675395318</v>
      </c>
      <c r="AS1060" s="26">
        <f t="shared" si="236"/>
        <v>-4.0089388978364173</v>
      </c>
      <c r="AT1060" s="26">
        <f t="shared" si="236"/>
        <v>-3.8800105844175317</v>
      </c>
      <c r="AU1060" s="26">
        <f t="shared" si="237"/>
        <v>-4.3433125627175393</v>
      </c>
    </row>
    <row r="1061" spans="26:64">
      <c r="Z1061">
        <f t="shared" si="228"/>
        <v>0</v>
      </c>
      <c r="AA1061" s="26">
        <f t="shared" si="229"/>
        <v>2.1380834729415148E-3</v>
      </c>
      <c r="AB1061" s="26">
        <f t="shared" si="223"/>
        <v>-9999</v>
      </c>
      <c r="AC1061" s="26">
        <f t="shared" si="224"/>
        <v>0</v>
      </c>
      <c r="AD1061" s="26">
        <f t="shared" si="238"/>
        <v>-9999</v>
      </c>
      <c r="AE1061" s="26">
        <f t="shared" si="225"/>
        <v>0</v>
      </c>
      <c r="AF1061">
        <f t="shared" si="239"/>
        <v>-9999</v>
      </c>
      <c r="AG1061" s="187"/>
      <c r="AH1061">
        <f t="shared" si="230"/>
        <v>-5.681451267488898E-5</v>
      </c>
      <c r="AI1061">
        <f t="shared" si="231"/>
        <v>0.56469609540875809</v>
      </c>
      <c r="AJ1061">
        <f t="shared" si="232"/>
        <v>-0.2668107123773617</v>
      </c>
      <c r="AK1061">
        <f t="shared" si="233"/>
        <v>0.23931967809316171</v>
      </c>
      <c r="AL1061">
        <f t="shared" si="234"/>
        <v>2.6389213677283485</v>
      </c>
      <c r="AM1061">
        <f t="shared" si="235"/>
        <v>3.8946097777401278</v>
      </c>
      <c r="AN1061" s="26">
        <f t="shared" ref="AN1061:AT1076" si="240">$AU1061+$AB$7*SIN(AO1061)</f>
        <v>-3.975315110866434</v>
      </c>
      <c r="AO1061" s="26">
        <f t="shared" si="240"/>
        <v>-3.9758619978093366</v>
      </c>
      <c r="AP1061" s="26">
        <f t="shared" si="240"/>
        <v>-3.9742245114637487</v>
      </c>
      <c r="AQ1061" s="26">
        <f t="shared" si="240"/>
        <v>-3.9791363303934308</v>
      </c>
      <c r="AR1061" s="26">
        <f t="shared" si="240"/>
        <v>-3.9644813675395318</v>
      </c>
      <c r="AS1061" s="26">
        <f t="shared" si="240"/>
        <v>-4.0089388978364173</v>
      </c>
      <c r="AT1061" s="26">
        <f t="shared" si="240"/>
        <v>-3.8800105844175317</v>
      </c>
      <c r="AU1061" s="26">
        <f t="shared" si="237"/>
        <v>-4.3433125627175393</v>
      </c>
    </row>
    <row r="1062" spans="26:64">
      <c r="Z1062">
        <f t="shared" si="228"/>
        <v>0</v>
      </c>
      <c r="AA1062" s="26">
        <f t="shared" si="229"/>
        <v>2.1380834729415148E-3</v>
      </c>
      <c r="AB1062" s="26">
        <f t="shared" si="223"/>
        <v>-9999</v>
      </c>
      <c r="AC1062" s="26">
        <f t="shared" si="224"/>
        <v>0</v>
      </c>
      <c r="AD1062" s="26">
        <f t="shared" si="238"/>
        <v>-9999</v>
      </c>
      <c r="AE1062" s="26">
        <f t="shared" si="225"/>
        <v>0</v>
      </c>
      <c r="AF1062">
        <f t="shared" si="239"/>
        <v>-9999</v>
      </c>
      <c r="AG1062" s="187"/>
      <c r="AH1062">
        <f t="shared" si="230"/>
        <v>-5.681451267488898E-5</v>
      </c>
      <c r="AI1062">
        <f t="shared" si="231"/>
        <v>0.56469609540875809</v>
      </c>
      <c r="AJ1062">
        <f t="shared" si="232"/>
        <v>-0.2668107123773617</v>
      </c>
      <c r="AK1062">
        <f t="shared" si="233"/>
        <v>0.23931967809316171</v>
      </c>
      <c r="AL1062">
        <f t="shared" si="234"/>
        <v>2.6389213677283485</v>
      </c>
      <c r="AM1062">
        <f t="shared" si="235"/>
        <v>3.8946097777401278</v>
      </c>
      <c r="AN1062" s="26">
        <f t="shared" si="240"/>
        <v>-3.975315110866434</v>
      </c>
      <c r="AO1062" s="26">
        <f t="shared" si="240"/>
        <v>-3.9758619978093366</v>
      </c>
      <c r="AP1062" s="26">
        <f t="shared" si="240"/>
        <v>-3.9742245114637487</v>
      </c>
      <c r="AQ1062" s="26">
        <f t="shared" si="240"/>
        <v>-3.9791363303934308</v>
      </c>
      <c r="AR1062" s="26">
        <f t="shared" si="240"/>
        <v>-3.9644813675395318</v>
      </c>
      <c r="AS1062" s="26">
        <f t="shared" si="240"/>
        <v>-4.0089388978364173</v>
      </c>
      <c r="AT1062" s="26">
        <f t="shared" si="240"/>
        <v>-3.8800105844175317</v>
      </c>
      <c r="AU1062" s="26">
        <f t="shared" si="237"/>
        <v>-4.3433125627175393</v>
      </c>
    </row>
    <row r="1063" spans="26:64">
      <c r="Z1063">
        <f t="shared" si="228"/>
        <v>0</v>
      </c>
      <c r="AA1063" s="26">
        <f t="shared" si="229"/>
        <v>2.1380834729415148E-3</v>
      </c>
      <c r="AB1063" s="26">
        <f t="shared" ref="AB1063:AB1126" si="241">IF(S1063&lt;&gt;0,G1063-AH1063, -9999)</f>
        <v>-9999</v>
      </c>
      <c r="AC1063" s="26">
        <f t="shared" ref="AC1063:AC1126" si="242">+G1063-P1063</f>
        <v>0</v>
      </c>
      <c r="AD1063" s="26">
        <f t="shared" si="238"/>
        <v>-9999</v>
      </c>
      <c r="AE1063" s="26">
        <f t="shared" ref="AE1063:AE1126" si="243">+(G1063-AA1063)^2*S1063</f>
        <v>0</v>
      </c>
      <c r="AF1063">
        <f t="shared" si="239"/>
        <v>-9999</v>
      </c>
      <c r="AG1063" s="187"/>
      <c r="AH1063">
        <f t="shared" si="230"/>
        <v>-5.681451267488898E-5</v>
      </c>
      <c r="AI1063">
        <f t="shared" si="231"/>
        <v>0.56469609540875809</v>
      </c>
      <c r="AJ1063">
        <f t="shared" si="232"/>
        <v>-0.2668107123773617</v>
      </c>
      <c r="AK1063">
        <f t="shared" si="233"/>
        <v>0.23931967809316171</v>
      </c>
      <c r="AL1063">
        <f t="shared" si="234"/>
        <v>2.6389213677283485</v>
      </c>
      <c r="AM1063">
        <f t="shared" si="235"/>
        <v>3.8946097777401278</v>
      </c>
      <c r="AN1063" s="26">
        <f t="shared" si="240"/>
        <v>-3.975315110866434</v>
      </c>
      <c r="AO1063" s="26">
        <f t="shared" si="240"/>
        <v>-3.9758619978093366</v>
      </c>
      <c r="AP1063" s="26">
        <f t="shared" si="240"/>
        <v>-3.9742245114637487</v>
      </c>
      <c r="AQ1063" s="26">
        <f t="shared" si="240"/>
        <v>-3.9791363303934308</v>
      </c>
      <c r="AR1063" s="26">
        <f t="shared" si="240"/>
        <v>-3.9644813675395318</v>
      </c>
      <c r="AS1063" s="26">
        <f t="shared" si="240"/>
        <v>-4.0089388978364173</v>
      </c>
      <c r="AT1063" s="26">
        <f t="shared" si="240"/>
        <v>-3.8800105844175317</v>
      </c>
      <c r="AU1063" s="26">
        <f t="shared" si="237"/>
        <v>-4.3433125627175393</v>
      </c>
    </row>
    <row r="1064" spans="26:64">
      <c r="Z1064">
        <f t="shared" si="228"/>
        <v>0</v>
      </c>
      <c r="AA1064" s="26">
        <f t="shared" si="229"/>
        <v>2.1380834729415148E-3</v>
      </c>
      <c r="AB1064" s="26">
        <f t="shared" si="241"/>
        <v>-9999</v>
      </c>
      <c r="AC1064" s="26">
        <f t="shared" si="242"/>
        <v>0</v>
      </c>
      <c r="AD1064" s="26">
        <f t="shared" si="238"/>
        <v>-9999</v>
      </c>
      <c r="AE1064" s="26">
        <f t="shared" si="243"/>
        <v>0</v>
      </c>
      <c r="AF1064">
        <f t="shared" si="239"/>
        <v>-9999</v>
      </c>
      <c r="AG1064" s="187"/>
      <c r="AH1064">
        <f t="shared" si="230"/>
        <v>-5.681451267488898E-5</v>
      </c>
      <c r="AI1064">
        <f t="shared" si="231"/>
        <v>0.56469609540875809</v>
      </c>
      <c r="AJ1064">
        <f t="shared" si="232"/>
        <v>-0.2668107123773617</v>
      </c>
      <c r="AK1064">
        <f t="shared" si="233"/>
        <v>0.23931967809316171</v>
      </c>
      <c r="AL1064">
        <f t="shared" si="234"/>
        <v>2.6389213677283485</v>
      </c>
      <c r="AM1064">
        <f t="shared" si="235"/>
        <v>3.8946097777401278</v>
      </c>
      <c r="AN1064" s="26">
        <f t="shared" si="240"/>
        <v>-3.975315110866434</v>
      </c>
      <c r="AO1064" s="26">
        <f t="shared" si="240"/>
        <v>-3.9758619978093366</v>
      </c>
      <c r="AP1064" s="26">
        <f t="shared" si="240"/>
        <v>-3.9742245114637487</v>
      </c>
      <c r="AQ1064" s="26">
        <f t="shared" si="240"/>
        <v>-3.9791363303934308</v>
      </c>
      <c r="AR1064" s="26">
        <f t="shared" si="240"/>
        <v>-3.9644813675395318</v>
      </c>
      <c r="AS1064" s="26">
        <f t="shared" si="240"/>
        <v>-4.0089388978364173</v>
      </c>
      <c r="AT1064" s="26">
        <f t="shared" si="240"/>
        <v>-3.8800105844175317</v>
      </c>
      <c r="AU1064" s="26">
        <f t="shared" si="237"/>
        <v>-4.3433125627175393</v>
      </c>
    </row>
    <row r="1065" spans="26:64">
      <c r="Z1065">
        <f t="shared" si="228"/>
        <v>0</v>
      </c>
      <c r="AA1065" s="26">
        <f t="shared" si="229"/>
        <v>2.1380834729415148E-3</v>
      </c>
      <c r="AB1065" s="26">
        <f t="shared" si="241"/>
        <v>-9999</v>
      </c>
      <c r="AC1065" s="26">
        <f t="shared" si="242"/>
        <v>0</v>
      </c>
      <c r="AD1065" s="26">
        <f t="shared" si="238"/>
        <v>-9999</v>
      </c>
      <c r="AE1065" s="26">
        <f t="shared" si="243"/>
        <v>0</v>
      </c>
      <c r="AF1065">
        <f t="shared" si="239"/>
        <v>-9999</v>
      </c>
      <c r="AG1065" s="187"/>
      <c r="AH1065">
        <f t="shared" si="230"/>
        <v>-5.681451267488898E-5</v>
      </c>
      <c r="AI1065">
        <f t="shared" si="231"/>
        <v>0.56469609540875809</v>
      </c>
      <c r="AJ1065">
        <f t="shared" si="232"/>
        <v>-0.2668107123773617</v>
      </c>
      <c r="AK1065">
        <f t="shared" si="233"/>
        <v>0.23931967809316171</v>
      </c>
      <c r="AL1065">
        <f t="shared" si="234"/>
        <v>2.6389213677283485</v>
      </c>
      <c r="AM1065">
        <f t="shared" si="235"/>
        <v>3.8946097777401278</v>
      </c>
      <c r="AN1065" s="26">
        <f t="shared" si="240"/>
        <v>-3.975315110866434</v>
      </c>
      <c r="AO1065" s="26">
        <f t="shared" si="240"/>
        <v>-3.9758619978093366</v>
      </c>
      <c r="AP1065" s="26">
        <f t="shared" si="240"/>
        <v>-3.9742245114637487</v>
      </c>
      <c r="AQ1065" s="26">
        <f t="shared" si="240"/>
        <v>-3.9791363303934308</v>
      </c>
      <c r="AR1065" s="26">
        <f t="shared" si="240"/>
        <v>-3.9644813675395318</v>
      </c>
      <c r="AS1065" s="26">
        <f t="shared" si="240"/>
        <v>-4.0089388978364173</v>
      </c>
      <c r="AT1065" s="26">
        <f t="shared" si="240"/>
        <v>-3.8800105844175317</v>
      </c>
      <c r="AU1065" s="26">
        <f t="shared" si="237"/>
        <v>-4.3433125627175393</v>
      </c>
    </row>
    <row r="1066" spans="26:64">
      <c r="Z1066">
        <f t="shared" si="228"/>
        <v>0</v>
      </c>
      <c r="AA1066" s="26">
        <f t="shared" si="229"/>
        <v>2.1380834729415148E-3</v>
      </c>
      <c r="AB1066" s="26">
        <f t="shared" si="241"/>
        <v>-9999</v>
      </c>
      <c r="AC1066" s="26">
        <f t="shared" si="242"/>
        <v>0</v>
      </c>
      <c r="AD1066" s="26">
        <f t="shared" si="238"/>
        <v>-9999</v>
      </c>
      <c r="AE1066" s="26">
        <f t="shared" si="243"/>
        <v>0</v>
      </c>
      <c r="AF1066">
        <f t="shared" si="239"/>
        <v>-9999</v>
      </c>
      <c r="AG1066" s="187"/>
      <c r="AH1066">
        <f t="shared" si="230"/>
        <v>-5.681451267488898E-5</v>
      </c>
      <c r="AI1066">
        <f t="shared" si="231"/>
        <v>0.56469609540875809</v>
      </c>
      <c r="AJ1066">
        <f t="shared" si="232"/>
        <v>-0.2668107123773617</v>
      </c>
      <c r="AK1066">
        <f t="shared" si="233"/>
        <v>0.23931967809316171</v>
      </c>
      <c r="AL1066">
        <f t="shared" si="234"/>
        <v>2.6389213677283485</v>
      </c>
      <c r="AM1066">
        <f t="shared" si="235"/>
        <v>3.8946097777401278</v>
      </c>
      <c r="AN1066" s="26">
        <f t="shared" si="240"/>
        <v>-3.975315110866434</v>
      </c>
      <c r="AO1066" s="26">
        <f t="shared" si="240"/>
        <v>-3.9758619978093366</v>
      </c>
      <c r="AP1066" s="26">
        <f t="shared" si="240"/>
        <v>-3.9742245114637487</v>
      </c>
      <c r="AQ1066" s="26">
        <f t="shared" si="240"/>
        <v>-3.9791363303934308</v>
      </c>
      <c r="AR1066" s="26">
        <f t="shared" si="240"/>
        <v>-3.9644813675395318</v>
      </c>
      <c r="AS1066" s="26">
        <f t="shared" si="240"/>
        <v>-4.0089388978364173</v>
      </c>
      <c r="AT1066" s="26">
        <f t="shared" si="240"/>
        <v>-3.8800105844175317</v>
      </c>
      <c r="AU1066" s="26">
        <f t="shared" si="237"/>
        <v>-4.3433125627175393</v>
      </c>
    </row>
    <row r="1067" spans="26:64">
      <c r="Z1067">
        <f t="shared" si="228"/>
        <v>0</v>
      </c>
      <c r="AA1067" s="26">
        <f t="shared" si="229"/>
        <v>2.1380834729415148E-3</v>
      </c>
      <c r="AB1067" s="26">
        <f t="shared" si="241"/>
        <v>-9999</v>
      </c>
      <c r="AC1067" s="26">
        <f t="shared" si="242"/>
        <v>0</v>
      </c>
      <c r="AD1067" s="26">
        <f t="shared" si="238"/>
        <v>-9999</v>
      </c>
      <c r="AE1067" s="26">
        <f t="shared" si="243"/>
        <v>0</v>
      </c>
      <c r="AF1067">
        <f t="shared" si="239"/>
        <v>-9999</v>
      </c>
      <c r="AG1067" s="187"/>
      <c r="AH1067">
        <f t="shared" si="230"/>
        <v>-5.681451267488898E-5</v>
      </c>
      <c r="AI1067">
        <f t="shared" si="231"/>
        <v>0.56469609540875809</v>
      </c>
      <c r="AJ1067">
        <f t="shared" si="232"/>
        <v>-0.2668107123773617</v>
      </c>
      <c r="AK1067">
        <f t="shared" si="233"/>
        <v>0.23931967809316171</v>
      </c>
      <c r="AL1067">
        <f t="shared" si="234"/>
        <v>2.6389213677283485</v>
      </c>
      <c r="AM1067">
        <f t="shared" si="235"/>
        <v>3.8946097777401278</v>
      </c>
      <c r="AN1067" s="26">
        <f t="shared" si="240"/>
        <v>-3.975315110866434</v>
      </c>
      <c r="AO1067" s="26">
        <f t="shared" si="240"/>
        <v>-3.9758619978093366</v>
      </c>
      <c r="AP1067" s="26">
        <f t="shared" si="240"/>
        <v>-3.9742245114637487</v>
      </c>
      <c r="AQ1067" s="26">
        <f t="shared" si="240"/>
        <v>-3.9791363303934308</v>
      </c>
      <c r="AR1067" s="26">
        <f t="shared" si="240"/>
        <v>-3.9644813675395318</v>
      </c>
      <c r="AS1067" s="26">
        <f t="shared" si="240"/>
        <v>-4.0089388978364173</v>
      </c>
      <c r="AT1067" s="26">
        <f t="shared" si="240"/>
        <v>-3.8800105844175317</v>
      </c>
      <c r="AU1067" s="26">
        <f t="shared" si="237"/>
        <v>-4.3433125627175393</v>
      </c>
    </row>
    <row r="1068" spans="26:64">
      <c r="Z1068">
        <f t="shared" si="228"/>
        <v>0</v>
      </c>
      <c r="AA1068" s="26">
        <f t="shared" si="229"/>
        <v>2.1380834729415148E-3</v>
      </c>
      <c r="AB1068" s="26">
        <f t="shared" si="241"/>
        <v>-9999</v>
      </c>
      <c r="AC1068" s="26">
        <f t="shared" si="242"/>
        <v>0</v>
      </c>
      <c r="AD1068" s="26">
        <f t="shared" si="238"/>
        <v>-9999</v>
      </c>
      <c r="AE1068" s="26">
        <f t="shared" si="243"/>
        <v>0</v>
      </c>
      <c r="AF1068">
        <f t="shared" si="239"/>
        <v>-9999</v>
      </c>
      <c r="AG1068" s="187"/>
      <c r="AH1068">
        <f t="shared" si="230"/>
        <v>-5.681451267488898E-5</v>
      </c>
      <c r="AI1068">
        <f t="shared" si="231"/>
        <v>0.56469609540875809</v>
      </c>
      <c r="AJ1068">
        <f t="shared" si="232"/>
        <v>-0.2668107123773617</v>
      </c>
      <c r="AK1068">
        <f t="shared" si="233"/>
        <v>0.23931967809316171</v>
      </c>
      <c r="AL1068">
        <f t="shared" si="234"/>
        <v>2.6389213677283485</v>
      </c>
      <c r="AM1068">
        <f t="shared" si="235"/>
        <v>3.8946097777401278</v>
      </c>
      <c r="AN1068" s="26">
        <f t="shared" si="240"/>
        <v>-3.975315110866434</v>
      </c>
      <c r="AO1068" s="26">
        <f t="shared" si="240"/>
        <v>-3.9758619978093366</v>
      </c>
      <c r="AP1068" s="26">
        <f t="shared" si="240"/>
        <v>-3.9742245114637487</v>
      </c>
      <c r="AQ1068" s="26">
        <f t="shared" si="240"/>
        <v>-3.9791363303934308</v>
      </c>
      <c r="AR1068" s="26">
        <f t="shared" si="240"/>
        <v>-3.9644813675395318</v>
      </c>
      <c r="AS1068" s="26">
        <f t="shared" si="240"/>
        <v>-4.0089388978364173</v>
      </c>
      <c r="AT1068" s="26">
        <f t="shared" si="240"/>
        <v>-3.8800105844175317</v>
      </c>
      <c r="AU1068" s="26">
        <f t="shared" si="237"/>
        <v>-4.3433125627175393</v>
      </c>
    </row>
    <row r="1069" spans="26:64">
      <c r="Z1069">
        <f t="shared" si="228"/>
        <v>0</v>
      </c>
      <c r="AA1069" s="26">
        <f t="shared" si="229"/>
        <v>2.1380834729415148E-3</v>
      </c>
      <c r="AB1069" s="26">
        <f t="shared" si="241"/>
        <v>-9999</v>
      </c>
      <c r="AC1069" s="26">
        <f t="shared" si="242"/>
        <v>0</v>
      </c>
      <c r="AD1069" s="26">
        <f t="shared" si="238"/>
        <v>-9999</v>
      </c>
      <c r="AE1069" s="26">
        <f t="shared" si="243"/>
        <v>0</v>
      </c>
      <c r="AF1069">
        <f t="shared" si="239"/>
        <v>-9999</v>
      </c>
      <c r="AG1069" s="187"/>
      <c r="AH1069">
        <f t="shared" si="230"/>
        <v>-5.681451267488898E-5</v>
      </c>
      <c r="AI1069">
        <f t="shared" si="231"/>
        <v>0.56469609540875809</v>
      </c>
      <c r="AJ1069">
        <f t="shared" si="232"/>
        <v>-0.2668107123773617</v>
      </c>
      <c r="AK1069">
        <f t="shared" si="233"/>
        <v>0.23931967809316171</v>
      </c>
      <c r="AL1069">
        <f t="shared" si="234"/>
        <v>2.6389213677283485</v>
      </c>
      <c r="AM1069">
        <f t="shared" si="235"/>
        <v>3.8946097777401278</v>
      </c>
      <c r="AN1069" s="26">
        <f t="shared" si="240"/>
        <v>-3.975315110866434</v>
      </c>
      <c r="AO1069" s="26">
        <f t="shared" si="240"/>
        <v>-3.9758619978093366</v>
      </c>
      <c r="AP1069" s="26">
        <f t="shared" si="240"/>
        <v>-3.9742245114637487</v>
      </c>
      <c r="AQ1069" s="26">
        <f t="shared" si="240"/>
        <v>-3.9791363303934308</v>
      </c>
      <c r="AR1069" s="26">
        <f t="shared" si="240"/>
        <v>-3.9644813675395318</v>
      </c>
      <c r="AS1069" s="26">
        <f t="shared" si="240"/>
        <v>-4.0089388978364173</v>
      </c>
      <c r="AT1069" s="26">
        <f t="shared" si="240"/>
        <v>-3.8800105844175317</v>
      </c>
      <c r="AU1069" s="26">
        <f t="shared" si="237"/>
        <v>-4.3433125627175393</v>
      </c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</row>
    <row r="1070" spans="26:64">
      <c r="Z1070">
        <f t="shared" si="228"/>
        <v>0</v>
      </c>
      <c r="AA1070" s="26">
        <f t="shared" si="229"/>
        <v>2.1380834729415148E-3</v>
      </c>
      <c r="AB1070" s="26">
        <f t="shared" si="241"/>
        <v>-9999</v>
      </c>
      <c r="AC1070" s="26">
        <f t="shared" si="242"/>
        <v>0</v>
      </c>
      <c r="AD1070" s="26">
        <f t="shared" si="238"/>
        <v>-9999</v>
      </c>
      <c r="AE1070" s="26">
        <f t="shared" si="243"/>
        <v>0</v>
      </c>
      <c r="AF1070">
        <f t="shared" si="239"/>
        <v>-9999</v>
      </c>
      <c r="AG1070" s="187"/>
      <c r="AH1070">
        <f t="shared" si="230"/>
        <v>-5.681451267488898E-5</v>
      </c>
      <c r="AI1070">
        <f t="shared" si="231"/>
        <v>0.56469609540875809</v>
      </c>
      <c r="AJ1070">
        <f t="shared" si="232"/>
        <v>-0.2668107123773617</v>
      </c>
      <c r="AK1070">
        <f t="shared" si="233"/>
        <v>0.23931967809316171</v>
      </c>
      <c r="AL1070">
        <f t="shared" si="234"/>
        <v>2.6389213677283485</v>
      </c>
      <c r="AM1070">
        <f t="shared" si="235"/>
        <v>3.8946097777401278</v>
      </c>
      <c r="AN1070" s="26">
        <f t="shared" si="240"/>
        <v>-3.975315110866434</v>
      </c>
      <c r="AO1070" s="26">
        <f t="shared" si="240"/>
        <v>-3.9758619978093366</v>
      </c>
      <c r="AP1070" s="26">
        <f t="shared" si="240"/>
        <v>-3.9742245114637487</v>
      </c>
      <c r="AQ1070" s="26">
        <f t="shared" si="240"/>
        <v>-3.9791363303934308</v>
      </c>
      <c r="AR1070" s="26">
        <f t="shared" si="240"/>
        <v>-3.9644813675395318</v>
      </c>
      <c r="AS1070" s="26">
        <f t="shared" si="240"/>
        <v>-4.0089388978364173</v>
      </c>
      <c r="AT1070" s="26">
        <f t="shared" si="240"/>
        <v>-3.8800105844175317</v>
      </c>
      <c r="AU1070" s="26">
        <f t="shared" si="237"/>
        <v>-4.3433125627175393</v>
      </c>
    </row>
    <row r="1071" spans="26:64">
      <c r="Z1071">
        <f t="shared" si="228"/>
        <v>0</v>
      </c>
      <c r="AA1071" s="26">
        <f t="shared" si="229"/>
        <v>2.1380834729415148E-3</v>
      </c>
      <c r="AB1071" s="26">
        <f t="shared" si="241"/>
        <v>-9999</v>
      </c>
      <c r="AC1071" s="26">
        <f t="shared" si="242"/>
        <v>0</v>
      </c>
      <c r="AD1071" s="26">
        <f t="shared" si="238"/>
        <v>-9999</v>
      </c>
      <c r="AE1071" s="26">
        <f t="shared" si="243"/>
        <v>0</v>
      </c>
      <c r="AF1071">
        <f t="shared" si="239"/>
        <v>-9999</v>
      </c>
      <c r="AG1071" s="187"/>
      <c r="AH1071">
        <f t="shared" si="230"/>
        <v>-5.681451267488898E-5</v>
      </c>
      <c r="AI1071">
        <f t="shared" si="231"/>
        <v>0.56469609540875809</v>
      </c>
      <c r="AJ1071">
        <f t="shared" si="232"/>
        <v>-0.2668107123773617</v>
      </c>
      <c r="AK1071">
        <f t="shared" si="233"/>
        <v>0.23931967809316171</v>
      </c>
      <c r="AL1071">
        <f t="shared" si="234"/>
        <v>2.6389213677283485</v>
      </c>
      <c r="AM1071">
        <f t="shared" si="235"/>
        <v>3.8946097777401278</v>
      </c>
      <c r="AN1071" s="26">
        <f t="shared" si="240"/>
        <v>-3.975315110866434</v>
      </c>
      <c r="AO1071" s="26">
        <f t="shared" si="240"/>
        <v>-3.9758619978093366</v>
      </c>
      <c r="AP1071" s="26">
        <f t="shared" si="240"/>
        <v>-3.9742245114637487</v>
      </c>
      <c r="AQ1071" s="26">
        <f t="shared" si="240"/>
        <v>-3.9791363303934308</v>
      </c>
      <c r="AR1071" s="26">
        <f t="shared" si="240"/>
        <v>-3.9644813675395318</v>
      </c>
      <c r="AS1071" s="26">
        <f t="shared" si="240"/>
        <v>-4.0089388978364173</v>
      </c>
      <c r="AT1071" s="26">
        <f t="shared" si="240"/>
        <v>-3.8800105844175317</v>
      </c>
      <c r="AU1071" s="26">
        <f t="shared" si="237"/>
        <v>-4.3433125627175393</v>
      </c>
    </row>
    <row r="1072" spans="26:64">
      <c r="Z1072">
        <f t="shared" si="228"/>
        <v>0</v>
      </c>
      <c r="AA1072" s="26">
        <f t="shared" si="229"/>
        <v>2.1380834729415148E-3</v>
      </c>
      <c r="AB1072" s="26">
        <f t="shared" si="241"/>
        <v>-9999</v>
      </c>
      <c r="AC1072" s="26">
        <f t="shared" si="242"/>
        <v>0</v>
      </c>
      <c r="AD1072" s="26">
        <f t="shared" si="238"/>
        <v>-9999</v>
      </c>
      <c r="AE1072" s="26">
        <f t="shared" si="243"/>
        <v>0</v>
      </c>
      <c r="AF1072">
        <f t="shared" si="239"/>
        <v>-9999</v>
      </c>
      <c r="AG1072" s="187"/>
      <c r="AH1072">
        <f t="shared" si="230"/>
        <v>-5.681451267488898E-5</v>
      </c>
      <c r="AI1072">
        <f t="shared" si="231"/>
        <v>0.56469609540875809</v>
      </c>
      <c r="AJ1072">
        <f t="shared" si="232"/>
        <v>-0.2668107123773617</v>
      </c>
      <c r="AK1072">
        <f t="shared" si="233"/>
        <v>0.23931967809316171</v>
      </c>
      <c r="AL1072">
        <f t="shared" si="234"/>
        <v>2.6389213677283485</v>
      </c>
      <c r="AM1072">
        <f t="shared" si="235"/>
        <v>3.8946097777401278</v>
      </c>
      <c r="AN1072" s="26">
        <f t="shared" si="240"/>
        <v>-3.975315110866434</v>
      </c>
      <c r="AO1072" s="26">
        <f t="shared" si="240"/>
        <v>-3.9758619978093366</v>
      </c>
      <c r="AP1072" s="26">
        <f t="shared" si="240"/>
        <v>-3.9742245114637487</v>
      </c>
      <c r="AQ1072" s="26">
        <f t="shared" si="240"/>
        <v>-3.9791363303934308</v>
      </c>
      <c r="AR1072" s="26">
        <f t="shared" si="240"/>
        <v>-3.9644813675395318</v>
      </c>
      <c r="AS1072" s="26">
        <f t="shared" si="240"/>
        <v>-4.0089388978364173</v>
      </c>
      <c r="AT1072" s="26">
        <f t="shared" si="240"/>
        <v>-3.8800105844175317</v>
      </c>
      <c r="AU1072" s="26">
        <f t="shared" si="237"/>
        <v>-4.3433125627175393</v>
      </c>
    </row>
    <row r="1073" spans="26:48">
      <c r="Z1073">
        <f t="shared" si="228"/>
        <v>0</v>
      </c>
      <c r="AA1073" s="26">
        <f t="shared" si="229"/>
        <v>2.1380834729415148E-3</v>
      </c>
      <c r="AB1073" s="26">
        <f t="shared" si="241"/>
        <v>-9999</v>
      </c>
      <c r="AC1073" s="26">
        <f t="shared" si="242"/>
        <v>0</v>
      </c>
      <c r="AD1073" s="26">
        <f t="shared" si="238"/>
        <v>-9999</v>
      </c>
      <c r="AE1073" s="26">
        <f t="shared" si="243"/>
        <v>0</v>
      </c>
      <c r="AF1073">
        <f t="shared" si="239"/>
        <v>-9999</v>
      </c>
      <c r="AG1073" s="187"/>
      <c r="AH1073">
        <f t="shared" si="230"/>
        <v>-5.681451267488898E-5</v>
      </c>
      <c r="AI1073">
        <f t="shared" si="231"/>
        <v>0.56469609540875809</v>
      </c>
      <c r="AJ1073">
        <f t="shared" si="232"/>
        <v>-0.2668107123773617</v>
      </c>
      <c r="AK1073">
        <f t="shared" si="233"/>
        <v>0.23931967809316171</v>
      </c>
      <c r="AL1073">
        <f t="shared" si="234"/>
        <v>2.6389213677283485</v>
      </c>
      <c r="AM1073">
        <f t="shared" si="235"/>
        <v>3.8946097777401278</v>
      </c>
      <c r="AN1073" s="26">
        <f t="shared" si="240"/>
        <v>-3.975315110866434</v>
      </c>
      <c r="AO1073" s="26">
        <f t="shared" si="240"/>
        <v>-3.9758619978093366</v>
      </c>
      <c r="AP1073" s="26">
        <f t="shared" si="240"/>
        <v>-3.9742245114637487</v>
      </c>
      <c r="AQ1073" s="26">
        <f t="shared" si="240"/>
        <v>-3.9791363303934308</v>
      </c>
      <c r="AR1073" s="26">
        <f t="shared" si="240"/>
        <v>-3.9644813675395318</v>
      </c>
      <c r="AS1073" s="26">
        <f t="shared" si="240"/>
        <v>-4.0089388978364173</v>
      </c>
      <c r="AT1073" s="26">
        <f t="shared" si="240"/>
        <v>-3.8800105844175317</v>
      </c>
      <c r="AU1073" s="26">
        <f t="shared" si="237"/>
        <v>-4.3433125627175393</v>
      </c>
    </row>
    <row r="1074" spans="26:48">
      <c r="Z1074">
        <f t="shared" si="228"/>
        <v>0</v>
      </c>
      <c r="AA1074" s="26">
        <f t="shared" si="229"/>
        <v>2.1380834729415148E-3</v>
      </c>
      <c r="AB1074" s="26">
        <f t="shared" si="241"/>
        <v>-9999</v>
      </c>
      <c r="AC1074" s="26">
        <f t="shared" si="242"/>
        <v>0</v>
      </c>
      <c r="AD1074" s="26">
        <f t="shared" si="238"/>
        <v>-9999</v>
      </c>
      <c r="AE1074" s="26">
        <f t="shared" si="243"/>
        <v>0</v>
      </c>
      <c r="AF1074">
        <f t="shared" si="239"/>
        <v>-9999</v>
      </c>
      <c r="AG1074" s="187"/>
      <c r="AH1074">
        <f t="shared" si="230"/>
        <v>-5.681451267488898E-5</v>
      </c>
      <c r="AI1074">
        <f t="shared" si="231"/>
        <v>0.56469609540875809</v>
      </c>
      <c r="AJ1074">
        <f t="shared" si="232"/>
        <v>-0.2668107123773617</v>
      </c>
      <c r="AK1074">
        <f t="shared" si="233"/>
        <v>0.23931967809316171</v>
      </c>
      <c r="AL1074">
        <f t="shared" si="234"/>
        <v>2.6389213677283485</v>
      </c>
      <c r="AM1074">
        <f t="shared" si="235"/>
        <v>3.8946097777401278</v>
      </c>
      <c r="AN1074" s="26">
        <f t="shared" si="240"/>
        <v>-3.975315110866434</v>
      </c>
      <c r="AO1074" s="26">
        <f t="shared" si="240"/>
        <v>-3.9758619978093366</v>
      </c>
      <c r="AP1074" s="26">
        <f t="shared" si="240"/>
        <v>-3.9742245114637487</v>
      </c>
      <c r="AQ1074" s="26">
        <f t="shared" si="240"/>
        <v>-3.9791363303934308</v>
      </c>
      <c r="AR1074" s="26">
        <f t="shared" si="240"/>
        <v>-3.9644813675395318</v>
      </c>
      <c r="AS1074" s="26">
        <f t="shared" si="240"/>
        <v>-4.0089388978364173</v>
      </c>
      <c r="AT1074" s="26">
        <f t="shared" si="240"/>
        <v>-3.8800105844175317</v>
      </c>
      <c r="AU1074" s="26">
        <f t="shared" si="237"/>
        <v>-4.3433125627175393</v>
      </c>
    </row>
    <row r="1075" spans="26:48">
      <c r="Z1075">
        <f t="shared" si="228"/>
        <v>0</v>
      </c>
      <c r="AA1075" s="26">
        <f t="shared" si="229"/>
        <v>2.1380834729415148E-3</v>
      </c>
      <c r="AB1075" s="26">
        <f t="shared" si="241"/>
        <v>-9999</v>
      </c>
      <c r="AC1075" s="26">
        <f t="shared" si="242"/>
        <v>0</v>
      </c>
      <c r="AD1075" s="26">
        <f t="shared" si="238"/>
        <v>-9999</v>
      </c>
      <c r="AE1075" s="26">
        <f t="shared" si="243"/>
        <v>0</v>
      </c>
      <c r="AF1075">
        <f t="shared" si="239"/>
        <v>-9999</v>
      </c>
      <c r="AG1075" s="187"/>
      <c r="AH1075">
        <f t="shared" si="230"/>
        <v>-5.681451267488898E-5</v>
      </c>
      <c r="AI1075">
        <f t="shared" si="231"/>
        <v>0.56469609540875809</v>
      </c>
      <c r="AJ1075">
        <f t="shared" si="232"/>
        <v>-0.2668107123773617</v>
      </c>
      <c r="AK1075">
        <f t="shared" si="233"/>
        <v>0.23931967809316171</v>
      </c>
      <c r="AL1075">
        <f t="shared" si="234"/>
        <v>2.6389213677283485</v>
      </c>
      <c r="AM1075">
        <f t="shared" si="235"/>
        <v>3.8946097777401278</v>
      </c>
      <c r="AN1075" s="26">
        <f t="shared" si="240"/>
        <v>-3.975315110866434</v>
      </c>
      <c r="AO1075" s="26">
        <f t="shared" si="240"/>
        <v>-3.9758619978093366</v>
      </c>
      <c r="AP1075" s="26">
        <f t="shared" si="240"/>
        <v>-3.9742245114637487</v>
      </c>
      <c r="AQ1075" s="26">
        <f t="shared" si="240"/>
        <v>-3.9791363303934308</v>
      </c>
      <c r="AR1075" s="26">
        <f t="shared" si="240"/>
        <v>-3.9644813675395318</v>
      </c>
      <c r="AS1075" s="26">
        <f t="shared" si="240"/>
        <v>-4.0089388978364173</v>
      </c>
      <c r="AT1075" s="26">
        <f t="shared" si="240"/>
        <v>-3.8800105844175317</v>
      </c>
      <c r="AU1075" s="26">
        <f t="shared" si="237"/>
        <v>-4.3433125627175393</v>
      </c>
    </row>
    <row r="1076" spans="26:48">
      <c r="Z1076">
        <f t="shared" si="228"/>
        <v>0</v>
      </c>
      <c r="AA1076" s="26">
        <f t="shared" si="229"/>
        <v>2.1380834729415148E-3</v>
      </c>
      <c r="AB1076" s="26">
        <f t="shared" si="241"/>
        <v>-9999</v>
      </c>
      <c r="AC1076" s="26">
        <f t="shared" si="242"/>
        <v>0</v>
      </c>
      <c r="AD1076" s="26">
        <f t="shared" si="238"/>
        <v>-9999</v>
      </c>
      <c r="AE1076" s="26">
        <f t="shared" si="243"/>
        <v>0</v>
      </c>
      <c r="AF1076">
        <f t="shared" si="239"/>
        <v>-9999</v>
      </c>
      <c r="AG1076" s="187"/>
      <c r="AH1076">
        <f t="shared" si="230"/>
        <v>-5.681451267488898E-5</v>
      </c>
      <c r="AI1076">
        <f t="shared" si="231"/>
        <v>0.56469609540875809</v>
      </c>
      <c r="AJ1076">
        <f t="shared" si="232"/>
        <v>-0.2668107123773617</v>
      </c>
      <c r="AK1076">
        <f t="shared" si="233"/>
        <v>0.23931967809316171</v>
      </c>
      <c r="AL1076">
        <f t="shared" si="234"/>
        <v>2.6389213677283485</v>
      </c>
      <c r="AM1076">
        <f t="shared" si="235"/>
        <v>3.8946097777401278</v>
      </c>
      <c r="AN1076" s="26">
        <f t="shared" si="240"/>
        <v>-3.975315110866434</v>
      </c>
      <c r="AO1076" s="26">
        <f t="shared" si="240"/>
        <v>-3.9758619978093366</v>
      </c>
      <c r="AP1076" s="26">
        <f t="shared" si="240"/>
        <v>-3.9742245114637487</v>
      </c>
      <c r="AQ1076" s="26">
        <f t="shared" si="240"/>
        <v>-3.9791363303934308</v>
      </c>
      <c r="AR1076" s="26">
        <f t="shared" si="240"/>
        <v>-3.9644813675395318</v>
      </c>
      <c r="AS1076" s="26">
        <f t="shared" si="240"/>
        <v>-4.0089388978364173</v>
      </c>
      <c r="AT1076" s="26">
        <f t="shared" si="240"/>
        <v>-3.8800105844175317</v>
      </c>
      <c r="AU1076" s="26">
        <f t="shared" si="237"/>
        <v>-4.3433125627175393</v>
      </c>
    </row>
    <row r="1077" spans="26:48">
      <c r="Z1077">
        <f t="shared" si="228"/>
        <v>0</v>
      </c>
      <c r="AA1077" s="26">
        <f t="shared" si="229"/>
        <v>2.1380834729415148E-3</v>
      </c>
      <c r="AB1077" s="26">
        <f t="shared" si="241"/>
        <v>-9999</v>
      </c>
      <c r="AC1077" s="26">
        <f t="shared" si="242"/>
        <v>0</v>
      </c>
      <c r="AD1077" s="26">
        <f t="shared" si="238"/>
        <v>-9999</v>
      </c>
      <c r="AE1077" s="26">
        <f t="shared" si="243"/>
        <v>0</v>
      </c>
      <c r="AF1077">
        <f t="shared" si="239"/>
        <v>-9999</v>
      </c>
      <c r="AG1077" s="187"/>
      <c r="AH1077">
        <f t="shared" si="230"/>
        <v>-5.681451267488898E-5</v>
      </c>
      <c r="AI1077">
        <f t="shared" si="231"/>
        <v>0.56469609540875809</v>
      </c>
      <c r="AJ1077">
        <f t="shared" si="232"/>
        <v>-0.2668107123773617</v>
      </c>
      <c r="AK1077">
        <f t="shared" si="233"/>
        <v>0.23931967809316171</v>
      </c>
      <c r="AL1077">
        <f t="shared" si="234"/>
        <v>2.6389213677283485</v>
      </c>
      <c r="AM1077">
        <f t="shared" si="235"/>
        <v>3.8946097777401278</v>
      </c>
      <c r="AN1077" s="26">
        <f t="shared" ref="AN1077:AT1092" si="244">$AU1077+$AB$7*SIN(AO1077)</f>
        <v>-3.975315110866434</v>
      </c>
      <c r="AO1077" s="26">
        <f t="shared" si="244"/>
        <v>-3.9758619978093366</v>
      </c>
      <c r="AP1077" s="26">
        <f t="shared" si="244"/>
        <v>-3.9742245114637487</v>
      </c>
      <c r="AQ1077" s="26">
        <f t="shared" si="244"/>
        <v>-3.9791363303934308</v>
      </c>
      <c r="AR1077" s="26">
        <f t="shared" si="244"/>
        <v>-3.9644813675395318</v>
      </c>
      <c r="AS1077" s="26">
        <f t="shared" si="244"/>
        <v>-4.0089388978364173</v>
      </c>
      <c r="AT1077" s="26">
        <f t="shared" si="244"/>
        <v>-3.8800105844175317</v>
      </c>
      <c r="AU1077" s="26">
        <f t="shared" si="237"/>
        <v>-4.3433125627175393</v>
      </c>
    </row>
    <row r="1078" spans="26:48">
      <c r="Z1078">
        <f t="shared" si="228"/>
        <v>0</v>
      </c>
      <c r="AA1078" s="26">
        <f t="shared" si="229"/>
        <v>2.1380834729415148E-3</v>
      </c>
      <c r="AB1078" s="26">
        <f t="shared" si="241"/>
        <v>-9999</v>
      </c>
      <c r="AC1078" s="26">
        <f t="shared" si="242"/>
        <v>0</v>
      </c>
      <c r="AD1078" s="26">
        <f t="shared" si="238"/>
        <v>-9999</v>
      </c>
      <c r="AE1078" s="26">
        <f t="shared" si="243"/>
        <v>0</v>
      </c>
      <c r="AF1078">
        <f t="shared" si="239"/>
        <v>-9999</v>
      </c>
      <c r="AG1078" s="187"/>
      <c r="AH1078">
        <f t="shared" si="230"/>
        <v>-5.681451267488898E-5</v>
      </c>
      <c r="AI1078">
        <f t="shared" si="231"/>
        <v>0.56469609540875809</v>
      </c>
      <c r="AJ1078">
        <f t="shared" si="232"/>
        <v>-0.2668107123773617</v>
      </c>
      <c r="AK1078">
        <f t="shared" si="233"/>
        <v>0.23931967809316171</v>
      </c>
      <c r="AL1078">
        <f t="shared" si="234"/>
        <v>2.6389213677283485</v>
      </c>
      <c r="AM1078">
        <f t="shared" si="235"/>
        <v>3.8946097777401278</v>
      </c>
      <c r="AN1078" s="26">
        <f t="shared" si="244"/>
        <v>-3.975315110866434</v>
      </c>
      <c r="AO1078" s="26">
        <f t="shared" si="244"/>
        <v>-3.9758619978093366</v>
      </c>
      <c r="AP1078" s="26">
        <f t="shared" si="244"/>
        <v>-3.9742245114637487</v>
      </c>
      <c r="AQ1078" s="26">
        <f t="shared" si="244"/>
        <v>-3.9791363303934308</v>
      </c>
      <c r="AR1078" s="26">
        <f t="shared" si="244"/>
        <v>-3.9644813675395318</v>
      </c>
      <c r="AS1078" s="26">
        <f t="shared" si="244"/>
        <v>-4.0089388978364173</v>
      </c>
      <c r="AT1078" s="26">
        <f t="shared" si="244"/>
        <v>-3.8800105844175317</v>
      </c>
      <c r="AU1078" s="26">
        <f t="shared" si="237"/>
        <v>-4.3433125627175393</v>
      </c>
    </row>
    <row r="1079" spans="26:48">
      <c r="Z1079">
        <f t="shared" si="228"/>
        <v>0</v>
      </c>
      <c r="AA1079" s="26">
        <f t="shared" si="229"/>
        <v>2.1380834729415148E-3</v>
      </c>
      <c r="AB1079" s="26">
        <f t="shared" si="241"/>
        <v>-9999</v>
      </c>
      <c r="AC1079" s="26">
        <f t="shared" si="242"/>
        <v>0</v>
      </c>
      <c r="AD1079" s="26">
        <f t="shared" si="238"/>
        <v>-9999</v>
      </c>
      <c r="AE1079" s="26">
        <f t="shared" si="243"/>
        <v>0</v>
      </c>
      <c r="AF1079">
        <f t="shared" si="239"/>
        <v>-9999</v>
      </c>
      <c r="AG1079" s="187"/>
      <c r="AH1079">
        <f t="shared" si="230"/>
        <v>-5.681451267488898E-5</v>
      </c>
      <c r="AI1079">
        <f t="shared" si="231"/>
        <v>0.56469609540875809</v>
      </c>
      <c r="AJ1079">
        <f t="shared" si="232"/>
        <v>-0.2668107123773617</v>
      </c>
      <c r="AK1079">
        <f t="shared" si="233"/>
        <v>0.23931967809316171</v>
      </c>
      <c r="AL1079">
        <f t="shared" si="234"/>
        <v>2.6389213677283485</v>
      </c>
      <c r="AM1079">
        <f t="shared" si="235"/>
        <v>3.8946097777401278</v>
      </c>
      <c r="AN1079" s="26">
        <f t="shared" si="244"/>
        <v>-3.975315110866434</v>
      </c>
      <c r="AO1079" s="26">
        <f t="shared" si="244"/>
        <v>-3.9758619978093366</v>
      </c>
      <c r="AP1079" s="26">
        <f t="shared" si="244"/>
        <v>-3.9742245114637487</v>
      </c>
      <c r="AQ1079" s="26">
        <f t="shared" si="244"/>
        <v>-3.9791363303934308</v>
      </c>
      <c r="AR1079" s="26">
        <f t="shared" si="244"/>
        <v>-3.9644813675395318</v>
      </c>
      <c r="AS1079" s="26">
        <f t="shared" si="244"/>
        <v>-4.0089388978364173</v>
      </c>
      <c r="AT1079" s="26">
        <f t="shared" si="244"/>
        <v>-3.8800105844175317</v>
      </c>
      <c r="AU1079" s="26">
        <f t="shared" si="237"/>
        <v>-4.3433125627175393</v>
      </c>
    </row>
    <row r="1080" spans="26:48">
      <c r="Z1080">
        <f t="shared" si="228"/>
        <v>0</v>
      </c>
      <c r="AA1080" s="26">
        <f t="shared" si="229"/>
        <v>2.1380834729415148E-3</v>
      </c>
      <c r="AB1080" s="26">
        <f t="shared" si="241"/>
        <v>-9999</v>
      </c>
      <c r="AC1080" s="26">
        <f t="shared" si="242"/>
        <v>0</v>
      </c>
      <c r="AD1080" s="26">
        <f t="shared" si="238"/>
        <v>-9999</v>
      </c>
      <c r="AE1080" s="26">
        <f t="shared" si="243"/>
        <v>0</v>
      </c>
      <c r="AF1080">
        <f t="shared" si="239"/>
        <v>-9999</v>
      </c>
      <c r="AG1080" s="187"/>
      <c r="AH1080">
        <f t="shared" si="230"/>
        <v>-5.681451267488898E-5</v>
      </c>
      <c r="AI1080">
        <f t="shared" si="231"/>
        <v>0.56469609540875809</v>
      </c>
      <c r="AJ1080">
        <f t="shared" si="232"/>
        <v>-0.2668107123773617</v>
      </c>
      <c r="AK1080">
        <f t="shared" si="233"/>
        <v>0.23931967809316171</v>
      </c>
      <c r="AL1080">
        <f t="shared" si="234"/>
        <v>2.6389213677283485</v>
      </c>
      <c r="AM1080">
        <f t="shared" si="235"/>
        <v>3.8946097777401278</v>
      </c>
      <c r="AN1080" s="26">
        <f t="shared" si="244"/>
        <v>-3.975315110866434</v>
      </c>
      <c r="AO1080" s="26">
        <f t="shared" si="244"/>
        <v>-3.9758619978093366</v>
      </c>
      <c r="AP1080" s="26">
        <f t="shared" si="244"/>
        <v>-3.9742245114637487</v>
      </c>
      <c r="AQ1080" s="26">
        <f t="shared" si="244"/>
        <v>-3.9791363303934308</v>
      </c>
      <c r="AR1080" s="26">
        <f t="shared" si="244"/>
        <v>-3.9644813675395318</v>
      </c>
      <c r="AS1080" s="26">
        <f t="shared" si="244"/>
        <v>-4.0089388978364173</v>
      </c>
      <c r="AT1080" s="26">
        <f t="shared" si="244"/>
        <v>-3.8800105844175317</v>
      </c>
      <c r="AU1080" s="26">
        <f t="shared" si="237"/>
        <v>-4.3433125627175393</v>
      </c>
    </row>
    <row r="1081" spans="26:48">
      <c r="Z1081">
        <f t="shared" si="228"/>
        <v>0</v>
      </c>
      <c r="AA1081" s="26">
        <f t="shared" si="229"/>
        <v>2.1380834729415148E-3</v>
      </c>
      <c r="AB1081" s="26">
        <f t="shared" si="241"/>
        <v>-9999</v>
      </c>
      <c r="AC1081" s="26">
        <f t="shared" si="242"/>
        <v>0</v>
      </c>
      <c r="AD1081" s="26">
        <f t="shared" si="238"/>
        <v>-9999</v>
      </c>
      <c r="AE1081" s="26">
        <f t="shared" si="243"/>
        <v>0</v>
      </c>
      <c r="AF1081">
        <f t="shared" si="239"/>
        <v>-9999</v>
      </c>
      <c r="AG1081" s="187"/>
      <c r="AH1081">
        <f t="shared" si="230"/>
        <v>-5.681451267488898E-5</v>
      </c>
      <c r="AI1081">
        <f t="shared" si="231"/>
        <v>0.56469609540875809</v>
      </c>
      <c r="AJ1081">
        <f t="shared" si="232"/>
        <v>-0.2668107123773617</v>
      </c>
      <c r="AK1081">
        <f t="shared" si="233"/>
        <v>0.23931967809316171</v>
      </c>
      <c r="AL1081">
        <f t="shared" si="234"/>
        <v>2.6389213677283485</v>
      </c>
      <c r="AM1081">
        <f t="shared" si="235"/>
        <v>3.8946097777401278</v>
      </c>
      <c r="AN1081" s="26">
        <f t="shared" si="244"/>
        <v>-3.975315110866434</v>
      </c>
      <c r="AO1081" s="26">
        <f t="shared" si="244"/>
        <v>-3.9758619978093366</v>
      </c>
      <c r="AP1081" s="26">
        <f t="shared" si="244"/>
        <v>-3.9742245114637487</v>
      </c>
      <c r="AQ1081" s="26">
        <f t="shared" si="244"/>
        <v>-3.9791363303934308</v>
      </c>
      <c r="AR1081" s="26">
        <f t="shared" si="244"/>
        <v>-3.9644813675395318</v>
      </c>
      <c r="AS1081" s="26">
        <f t="shared" si="244"/>
        <v>-4.0089388978364173</v>
      </c>
      <c r="AT1081" s="26">
        <f t="shared" si="244"/>
        <v>-3.8800105844175317</v>
      </c>
      <c r="AU1081" s="26">
        <f t="shared" si="237"/>
        <v>-4.3433125627175393</v>
      </c>
      <c r="AV1081" s="26"/>
    </row>
    <row r="1082" spans="26:48">
      <c r="Z1082">
        <f t="shared" si="228"/>
        <v>0</v>
      </c>
      <c r="AA1082" s="26">
        <f t="shared" si="229"/>
        <v>2.1380834729415148E-3</v>
      </c>
      <c r="AB1082" s="26">
        <f t="shared" si="241"/>
        <v>-9999</v>
      </c>
      <c r="AC1082" s="26">
        <f t="shared" si="242"/>
        <v>0</v>
      </c>
      <c r="AD1082" s="26">
        <f t="shared" si="238"/>
        <v>-9999</v>
      </c>
      <c r="AE1082" s="26">
        <f t="shared" si="243"/>
        <v>0</v>
      </c>
      <c r="AF1082">
        <f t="shared" si="239"/>
        <v>-9999</v>
      </c>
      <c r="AG1082" s="187"/>
      <c r="AH1082">
        <f t="shared" si="230"/>
        <v>-5.681451267488898E-5</v>
      </c>
      <c r="AI1082">
        <f t="shared" si="231"/>
        <v>0.56469609540875809</v>
      </c>
      <c r="AJ1082">
        <f t="shared" si="232"/>
        <v>-0.2668107123773617</v>
      </c>
      <c r="AK1082">
        <f t="shared" si="233"/>
        <v>0.23931967809316171</v>
      </c>
      <c r="AL1082">
        <f t="shared" si="234"/>
        <v>2.6389213677283485</v>
      </c>
      <c r="AM1082">
        <f t="shared" si="235"/>
        <v>3.8946097777401278</v>
      </c>
      <c r="AN1082" s="26">
        <f t="shared" si="244"/>
        <v>-3.975315110866434</v>
      </c>
      <c r="AO1082" s="26">
        <f t="shared" si="244"/>
        <v>-3.9758619978093366</v>
      </c>
      <c r="AP1082" s="26">
        <f t="shared" si="244"/>
        <v>-3.9742245114637487</v>
      </c>
      <c r="AQ1082" s="26">
        <f t="shared" si="244"/>
        <v>-3.9791363303934308</v>
      </c>
      <c r="AR1082" s="26">
        <f t="shared" si="244"/>
        <v>-3.9644813675395318</v>
      </c>
      <c r="AS1082" s="26">
        <f t="shared" si="244"/>
        <v>-4.0089388978364173</v>
      </c>
      <c r="AT1082" s="26">
        <f t="shared" si="244"/>
        <v>-3.8800105844175317</v>
      </c>
      <c r="AU1082" s="26">
        <f t="shared" si="237"/>
        <v>-4.3433125627175393</v>
      </c>
    </row>
    <row r="1083" spans="26:48">
      <c r="Z1083">
        <f t="shared" si="228"/>
        <v>0</v>
      </c>
      <c r="AA1083" s="26">
        <f t="shared" si="229"/>
        <v>2.1380834729415148E-3</v>
      </c>
      <c r="AB1083" s="26">
        <f t="shared" si="241"/>
        <v>-9999</v>
      </c>
      <c r="AC1083" s="26">
        <f t="shared" si="242"/>
        <v>0</v>
      </c>
      <c r="AD1083" s="26">
        <f t="shared" si="238"/>
        <v>-9999</v>
      </c>
      <c r="AE1083" s="26">
        <f t="shared" si="243"/>
        <v>0</v>
      </c>
      <c r="AF1083">
        <f t="shared" si="239"/>
        <v>-9999</v>
      </c>
      <c r="AG1083" s="187"/>
      <c r="AH1083">
        <f t="shared" si="230"/>
        <v>-5.681451267488898E-5</v>
      </c>
      <c r="AI1083">
        <f t="shared" si="231"/>
        <v>0.56469609540875809</v>
      </c>
      <c r="AJ1083">
        <f t="shared" si="232"/>
        <v>-0.2668107123773617</v>
      </c>
      <c r="AK1083">
        <f t="shared" si="233"/>
        <v>0.23931967809316171</v>
      </c>
      <c r="AL1083">
        <f t="shared" si="234"/>
        <v>2.6389213677283485</v>
      </c>
      <c r="AM1083">
        <f t="shared" si="235"/>
        <v>3.8946097777401278</v>
      </c>
      <c r="AN1083" s="26">
        <f t="shared" si="244"/>
        <v>-3.975315110866434</v>
      </c>
      <c r="AO1083" s="26">
        <f t="shared" si="244"/>
        <v>-3.9758619978093366</v>
      </c>
      <c r="AP1083" s="26">
        <f t="shared" si="244"/>
        <v>-3.9742245114637487</v>
      </c>
      <c r="AQ1083" s="26">
        <f t="shared" si="244"/>
        <v>-3.9791363303934308</v>
      </c>
      <c r="AR1083" s="26">
        <f t="shared" si="244"/>
        <v>-3.9644813675395318</v>
      </c>
      <c r="AS1083" s="26">
        <f t="shared" si="244"/>
        <v>-4.0089388978364173</v>
      </c>
      <c r="AT1083" s="26">
        <f t="shared" si="244"/>
        <v>-3.8800105844175317</v>
      </c>
      <c r="AU1083" s="26">
        <f t="shared" si="237"/>
        <v>-4.3433125627175393</v>
      </c>
      <c r="AV1083" s="26"/>
    </row>
    <row r="1084" spans="26:48">
      <c r="Z1084">
        <f t="shared" si="228"/>
        <v>0</v>
      </c>
      <c r="AA1084" s="26">
        <f t="shared" si="229"/>
        <v>2.1380834729415148E-3</v>
      </c>
      <c r="AB1084" s="26">
        <f t="shared" si="241"/>
        <v>-9999</v>
      </c>
      <c r="AC1084" s="26">
        <f t="shared" si="242"/>
        <v>0</v>
      </c>
      <c r="AD1084" s="26">
        <f t="shared" si="238"/>
        <v>-9999</v>
      </c>
      <c r="AE1084" s="26">
        <f t="shared" si="243"/>
        <v>0</v>
      </c>
      <c r="AF1084">
        <f t="shared" si="239"/>
        <v>-9999</v>
      </c>
      <c r="AG1084" s="187"/>
      <c r="AH1084">
        <f t="shared" si="230"/>
        <v>-5.681451267488898E-5</v>
      </c>
      <c r="AI1084">
        <f t="shared" si="231"/>
        <v>0.56469609540875809</v>
      </c>
      <c r="AJ1084">
        <f t="shared" si="232"/>
        <v>-0.2668107123773617</v>
      </c>
      <c r="AK1084">
        <f t="shared" si="233"/>
        <v>0.23931967809316171</v>
      </c>
      <c r="AL1084">
        <f t="shared" si="234"/>
        <v>2.6389213677283485</v>
      </c>
      <c r="AM1084">
        <f t="shared" si="235"/>
        <v>3.8946097777401278</v>
      </c>
      <c r="AN1084" s="26">
        <f t="shared" si="244"/>
        <v>-3.975315110866434</v>
      </c>
      <c r="AO1084" s="26">
        <f t="shared" si="244"/>
        <v>-3.9758619978093366</v>
      </c>
      <c r="AP1084" s="26">
        <f t="shared" si="244"/>
        <v>-3.9742245114637487</v>
      </c>
      <c r="AQ1084" s="26">
        <f t="shared" si="244"/>
        <v>-3.9791363303934308</v>
      </c>
      <c r="AR1084" s="26">
        <f t="shared" si="244"/>
        <v>-3.9644813675395318</v>
      </c>
      <c r="AS1084" s="26">
        <f t="shared" si="244"/>
        <v>-4.0089388978364173</v>
      </c>
      <c r="AT1084" s="26">
        <f t="shared" si="244"/>
        <v>-3.8800105844175317</v>
      </c>
      <c r="AU1084" s="26">
        <f t="shared" si="237"/>
        <v>-4.3433125627175393</v>
      </c>
    </row>
    <row r="1085" spans="26:48">
      <c r="Z1085">
        <f t="shared" si="228"/>
        <v>0</v>
      </c>
      <c r="AA1085" s="26">
        <f t="shared" si="229"/>
        <v>2.1380834729415148E-3</v>
      </c>
      <c r="AB1085" s="26">
        <f t="shared" si="241"/>
        <v>-9999</v>
      </c>
      <c r="AC1085" s="26">
        <f t="shared" si="242"/>
        <v>0</v>
      </c>
      <c r="AD1085" s="26">
        <f t="shared" si="238"/>
        <v>-9999</v>
      </c>
      <c r="AE1085" s="26">
        <f t="shared" si="243"/>
        <v>0</v>
      </c>
      <c r="AF1085">
        <f t="shared" si="239"/>
        <v>-9999</v>
      </c>
      <c r="AG1085" s="187"/>
      <c r="AH1085">
        <f t="shared" si="230"/>
        <v>-5.681451267488898E-5</v>
      </c>
      <c r="AI1085">
        <f t="shared" si="231"/>
        <v>0.56469609540875809</v>
      </c>
      <c r="AJ1085">
        <f t="shared" si="232"/>
        <v>-0.2668107123773617</v>
      </c>
      <c r="AK1085">
        <f t="shared" si="233"/>
        <v>0.23931967809316171</v>
      </c>
      <c r="AL1085">
        <f t="shared" si="234"/>
        <v>2.6389213677283485</v>
      </c>
      <c r="AM1085">
        <f t="shared" si="235"/>
        <v>3.8946097777401278</v>
      </c>
      <c r="AN1085" s="26">
        <f t="shared" si="244"/>
        <v>-3.975315110866434</v>
      </c>
      <c r="AO1085" s="26">
        <f t="shared" si="244"/>
        <v>-3.9758619978093366</v>
      </c>
      <c r="AP1085" s="26">
        <f t="shared" si="244"/>
        <v>-3.9742245114637487</v>
      </c>
      <c r="AQ1085" s="26">
        <f t="shared" si="244"/>
        <v>-3.9791363303934308</v>
      </c>
      <c r="AR1085" s="26">
        <f t="shared" si="244"/>
        <v>-3.9644813675395318</v>
      </c>
      <c r="AS1085" s="26">
        <f t="shared" si="244"/>
        <v>-4.0089388978364173</v>
      </c>
      <c r="AT1085" s="26">
        <f t="shared" si="244"/>
        <v>-3.8800105844175317</v>
      </c>
      <c r="AU1085" s="26">
        <f t="shared" si="237"/>
        <v>-4.3433125627175393</v>
      </c>
    </row>
    <row r="1086" spans="26:48">
      <c r="Z1086">
        <f t="shared" si="228"/>
        <v>0</v>
      </c>
      <c r="AA1086" s="26">
        <f t="shared" si="229"/>
        <v>2.1380834729415148E-3</v>
      </c>
      <c r="AB1086" s="26">
        <f t="shared" si="241"/>
        <v>-9999</v>
      </c>
      <c r="AC1086" s="26">
        <f t="shared" si="242"/>
        <v>0</v>
      </c>
      <c r="AD1086" s="26">
        <f t="shared" si="238"/>
        <v>-9999</v>
      </c>
      <c r="AE1086" s="26">
        <f t="shared" si="243"/>
        <v>0</v>
      </c>
      <c r="AF1086">
        <f t="shared" si="239"/>
        <v>-9999</v>
      </c>
      <c r="AG1086" s="187"/>
      <c r="AH1086">
        <f t="shared" si="230"/>
        <v>-5.681451267488898E-5</v>
      </c>
      <c r="AI1086">
        <f t="shared" si="231"/>
        <v>0.56469609540875809</v>
      </c>
      <c r="AJ1086">
        <f t="shared" si="232"/>
        <v>-0.2668107123773617</v>
      </c>
      <c r="AK1086">
        <f t="shared" si="233"/>
        <v>0.23931967809316171</v>
      </c>
      <c r="AL1086">
        <f t="shared" si="234"/>
        <v>2.6389213677283485</v>
      </c>
      <c r="AM1086">
        <f t="shared" si="235"/>
        <v>3.8946097777401278</v>
      </c>
      <c r="AN1086" s="26">
        <f t="shared" si="244"/>
        <v>-3.975315110866434</v>
      </c>
      <c r="AO1086" s="26">
        <f t="shared" si="244"/>
        <v>-3.9758619978093366</v>
      </c>
      <c r="AP1086" s="26">
        <f t="shared" si="244"/>
        <v>-3.9742245114637487</v>
      </c>
      <c r="AQ1086" s="26">
        <f t="shared" si="244"/>
        <v>-3.9791363303934308</v>
      </c>
      <c r="AR1086" s="26">
        <f t="shared" si="244"/>
        <v>-3.9644813675395318</v>
      </c>
      <c r="AS1086" s="26">
        <f t="shared" si="244"/>
        <v>-4.0089388978364173</v>
      </c>
      <c r="AT1086" s="26">
        <f t="shared" si="244"/>
        <v>-3.8800105844175317</v>
      </c>
      <c r="AU1086" s="26">
        <f t="shared" si="237"/>
        <v>-4.3433125627175393</v>
      </c>
    </row>
    <row r="1087" spans="26:48">
      <c r="Z1087">
        <f t="shared" si="228"/>
        <v>0</v>
      </c>
      <c r="AA1087" s="26">
        <f t="shared" si="229"/>
        <v>2.1380834729415148E-3</v>
      </c>
      <c r="AB1087" s="26">
        <f t="shared" si="241"/>
        <v>-9999</v>
      </c>
      <c r="AC1087" s="26">
        <f t="shared" si="242"/>
        <v>0</v>
      </c>
      <c r="AD1087" s="26">
        <f t="shared" si="238"/>
        <v>-9999</v>
      </c>
      <c r="AE1087" s="26">
        <f t="shared" si="243"/>
        <v>0</v>
      </c>
      <c r="AF1087">
        <f t="shared" si="239"/>
        <v>-9999</v>
      </c>
      <c r="AG1087" s="187"/>
      <c r="AH1087">
        <f t="shared" si="230"/>
        <v>-5.681451267488898E-5</v>
      </c>
      <c r="AI1087">
        <f t="shared" si="231"/>
        <v>0.56469609540875809</v>
      </c>
      <c r="AJ1087">
        <f t="shared" si="232"/>
        <v>-0.2668107123773617</v>
      </c>
      <c r="AK1087">
        <f t="shared" si="233"/>
        <v>0.23931967809316171</v>
      </c>
      <c r="AL1087">
        <f t="shared" si="234"/>
        <v>2.6389213677283485</v>
      </c>
      <c r="AM1087">
        <f t="shared" si="235"/>
        <v>3.8946097777401278</v>
      </c>
      <c r="AN1087" s="26">
        <f t="shared" si="244"/>
        <v>-3.975315110866434</v>
      </c>
      <c r="AO1087" s="26">
        <f t="shared" si="244"/>
        <v>-3.9758619978093366</v>
      </c>
      <c r="AP1087" s="26">
        <f t="shared" si="244"/>
        <v>-3.9742245114637487</v>
      </c>
      <c r="AQ1087" s="26">
        <f t="shared" si="244"/>
        <v>-3.9791363303934308</v>
      </c>
      <c r="AR1087" s="26">
        <f t="shared" si="244"/>
        <v>-3.9644813675395318</v>
      </c>
      <c r="AS1087" s="26">
        <f t="shared" si="244"/>
        <v>-4.0089388978364173</v>
      </c>
      <c r="AT1087" s="26">
        <f t="shared" si="244"/>
        <v>-3.8800105844175317</v>
      </c>
      <c r="AU1087" s="26">
        <f t="shared" si="237"/>
        <v>-4.3433125627175393</v>
      </c>
    </row>
    <row r="1088" spans="26:48">
      <c r="Z1088">
        <f t="shared" si="228"/>
        <v>0</v>
      </c>
      <c r="AA1088" s="26">
        <f t="shared" si="229"/>
        <v>2.1380834729415148E-3</v>
      </c>
      <c r="AB1088" s="26">
        <f t="shared" si="241"/>
        <v>-9999</v>
      </c>
      <c r="AC1088" s="26">
        <f t="shared" si="242"/>
        <v>0</v>
      </c>
      <c r="AD1088" s="26">
        <f t="shared" si="238"/>
        <v>-9999</v>
      </c>
      <c r="AE1088" s="26">
        <f t="shared" si="243"/>
        <v>0</v>
      </c>
      <c r="AF1088">
        <f t="shared" si="239"/>
        <v>-9999</v>
      </c>
      <c r="AG1088" s="187"/>
      <c r="AH1088">
        <f t="shared" si="230"/>
        <v>-5.681451267488898E-5</v>
      </c>
      <c r="AI1088">
        <f t="shared" si="231"/>
        <v>0.56469609540875809</v>
      </c>
      <c r="AJ1088">
        <f t="shared" si="232"/>
        <v>-0.2668107123773617</v>
      </c>
      <c r="AK1088">
        <f t="shared" si="233"/>
        <v>0.23931967809316171</v>
      </c>
      <c r="AL1088">
        <f t="shared" si="234"/>
        <v>2.6389213677283485</v>
      </c>
      <c r="AM1088">
        <f t="shared" si="235"/>
        <v>3.8946097777401278</v>
      </c>
      <c r="AN1088" s="26">
        <f t="shared" si="244"/>
        <v>-3.975315110866434</v>
      </c>
      <c r="AO1088" s="26">
        <f t="shared" si="244"/>
        <v>-3.9758619978093366</v>
      </c>
      <c r="AP1088" s="26">
        <f t="shared" si="244"/>
        <v>-3.9742245114637487</v>
      </c>
      <c r="AQ1088" s="26">
        <f t="shared" si="244"/>
        <v>-3.9791363303934308</v>
      </c>
      <c r="AR1088" s="26">
        <f t="shared" si="244"/>
        <v>-3.9644813675395318</v>
      </c>
      <c r="AS1088" s="26">
        <f t="shared" si="244"/>
        <v>-4.0089388978364173</v>
      </c>
      <c r="AT1088" s="26">
        <f t="shared" si="244"/>
        <v>-3.8800105844175317</v>
      </c>
      <c r="AU1088" s="26">
        <f t="shared" si="237"/>
        <v>-4.3433125627175393</v>
      </c>
    </row>
    <row r="1089" spans="26:47">
      <c r="Z1089">
        <f t="shared" si="228"/>
        <v>0</v>
      </c>
      <c r="AA1089" s="26">
        <f t="shared" si="229"/>
        <v>2.1380834729415148E-3</v>
      </c>
      <c r="AB1089" s="26">
        <f t="shared" si="241"/>
        <v>-9999</v>
      </c>
      <c r="AC1089" s="26">
        <f t="shared" si="242"/>
        <v>0</v>
      </c>
      <c r="AD1089" s="26">
        <f t="shared" si="238"/>
        <v>-9999</v>
      </c>
      <c r="AE1089" s="26">
        <f t="shared" si="243"/>
        <v>0</v>
      </c>
      <c r="AF1089">
        <f t="shared" si="239"/>
        <v>-9999</v>
      </c>
      <c r="AG1089" s="187"/>
      <c r="AH1089">
        <f t="shared" si="230"/>
        <v>-5.681451267488898E-5</v>
      </c>
      <c r="AI1089">
        <f t="shared" si="231"/>
        <v>0.56469609540875809</v>
      </c>
      <c r="AJ1089">
        <f t="shared" si="232"/>
        <v>-0.2668107123773617</v>
      </c>
      <c r="AK1089">
        <f t="shared" si="233"/>
        <v>0.23931967809316171</v>
      </c>
      <c r="AL1089">
        <f t="shared" si="234"/>
        <v>2.6389213677283485</v>
      </c>
      <c r="AM1089">
        <f t="shared" si="235"/>
        <v>3.8946097777401278</v>
      </c>
      <c r="AN1089" s="26">
        <f t="shared" si="244"/>
        <v>-3.975315110866434</v>
      </c>
      <c r="AO1089" s="26">
        <f t="shared" si="244"/>
        <v>-3.9758619978093366</v>
      </c>
      <c r="AP1089" s="26">
        <f t="shared" si="244"/>
        <v>-3.9742245114637487</v>
      </c>
      <c r="AQ1089" s="26">
        <f t="shared" si="244"/>
        <v>-3.9791363303934308</v>
      </c>
      <c r="AR1089" s="26">
        <f t="shared" si="244"/>
        <v>-3.9644813675395318</v>
      </c>
      <c r="AS1089" s="26">
        <f t="shared" si="244"/>
        <v>-4.0089388978364173</v>
      </c>
      <c r="AT1089" s="26">
        <f t="shared" si="244"/>
        <v>-3.8800105844175317</v>
      </c>
      <c r="AU1089" s="26">
        <f t="shared" si="237"/>
        <v>-4.3433125627175393</v>
      </c>
    </row>
    <row r="1090" spans="26:47">
      <c r="Z1090">
        <f t="shared" si="228"/>
        <v>0</v>
      </c>
      <c r="AA1090" s="26">
        <f t="shared" si="229"/>
        <v>2.1380834729415148E-3</v>
      </c>
      <c r="AB1090" s="26">
        <f t="shared" si="241"/>
        <v>-9999</v>
      </c>
      <c r="AC1090" s="26">
        <f t="shared" si="242"/>
        <v>0</v>
      </c>
      <c r="AD1090" s="26">
        <f t="shared" si="238"/>
        <v>-9999</v>
      </c>
      <c r="AE1090" s="26">
        <f t="shared" si="243"/>
        <v>0</v>
      </c>
      <c r="AF1090">
        <f t="shared" si="239"/>
        <v>-9999</v>
      </c>
      <c r="AG1090" s="187"/>
      <c r="AH1090">
        <f t="shared" si="230"/>
        <v>-5.681451267488898E-5</v>
      </c>
      <c r="AI1090">
        <f t="shared" si="231"/>
        <v>0.56469609540875809</v>
      </c>
      <c r="AJ1090">
        <f t="shared" si="232"/>
        <v>-0.2668107123773617</v>
      </c>
      <c r="AK1090">
        <f t="shared" si="233"/>
        <v>0.23931967809316171</v>
      </c>
      <c r="AL1090">
        <f t="shared" si="234"/>
        <v>2.6389213677283485</v>
      </c>
      <c r="AM1090">
        <f t="shared" si="235"/>
        <v>3.8946097777401278</v>
      </c>
      <c r="AN1090" s="26">
        <f t="shared" si="244"/>
        <v>-3.975315110866434</v>
      </c>
      <c r="AO1090" s="26">
        <f t="shared" si="244"/>
        <v>-3.9758619978093366</v>
      </c>
      <c r="AP1090" s="26">
        <f t="shared" si="244"/>
        <v>-3.9742245114637487</v>
      </c>
      <c r="AQ1090" s="26">
        <f t="shared" si="244"/>
        <v>-3.9791363303934308</v>
      </c>
      <c r="AR1090" s="26">
        <f t="shared" si="244"/>
        <v>-3.9644813675395318</v>
      </c>
      <c r="AS1090" s="26">
        <f t="shared" si="244"/>
        <v>-4.0089388978364173</v>
      </c>
      <c r="AT1090" s="26">
        <f t="shared" si="244"/>
        <v>-3.8800105844175317</v>
      </c>
      <c r="AU1090" s="26">
        <f t="shared" si="237"/>
        <v>-4.3433125627175393</v>
      </c>
    </row>
    <row r="1091" spans="26:47">
      <c r="Z1091">
        <f t="shared" si="228"/>
        <v>0</v>
      </c>
      <c r="AA1091" s="26">
        <f t="shared" si="229"/>
        <v>2.1380834729415148E-3</v>
      </c>
      <c r="AB1091" s="26">
        <f t="shared" si="241"/>
        <v>-9999</v>
      </c>
      <c r="AC1091" s="26">
        <f t="shared" si="242"/>
        <v>0</v>
      </c>
      <c r="AD1091" s="26">
        <f t="shared" si="238"/>
        <v>-9999</v>
      </c>
      <c r="AE1091" s="26">
        <f t="shared" si="243"/>
        <v>0</v>
      </c>
      <c r="AF1091">
        <f t="shared" si="239"/>
        <v>-9999</v>
      </c>
      <c r="AG1091" s="187"/>
      <c r="AH1091">
        <f t="shared" si="230"/>
        <v>-5.681451267488898E-5</v>
      </c>
      <c r="AI1091">
        <f t="shared" si="231"/>
        <v>0.56469609540875809</v>
      </c>
      <c r="AJ1091">
        <f t="shared" si="232"/>
        <v>-0.2668107123773617</v>
      </c>
      <c r="AK1091">
        <f t="shared" si="233"/>
        <v>0.23931967809316171</v>
      </c>
      <c r="AL1091">
        <f t="shared" si="234"/>
        <v>2.6389213677283485</v>
      </c>
      <c r="AM1091">
        <f t="shared" si="235"/>
        <v>3.8946097777401278</v>
      </c>
      <c r="AN1091" s="26">
        <f t="shared" si="244"/>
        <v>-3.975315110866434</v>
      </c>
      <c r="AO1091" s="26">
        <f t="shared" si="244"/>
        <v>-3.9758619978093366</v>
      </c>
      <c r="AP1091" s="26">
        <f t="shared" si="244"/>
        <v>-3.9742245114637487</v>
      </c>
      <c r="AQ1091" s="26">
        <f t="shared" si="244"/>
        <v>-3.9791363303934308</v>
      </c>
      <c r="AR1091" s="26">
        <f t="shared" si="244"/>
        <v>-3.9644813675395318</v>
      </c>
      <c r="AS1091" s="26">
        <f t="shared" si="244"/>
        <v>-4.0089388978364173</v>
      </c>
      <c r="AT1091" s="26">
        <f t="shared" si="244"/>
        <v>-3.8800105844175317</v>
      </c>
      <c r="AU1091" s="26">
        <f t="shared" si="237"/>
        <v>-4.3433125627175393</v>
      </c>
    </row>
    <row r="1092" spans="26:47">
      <c r="Z1092">
        <f t="shared" si="228"/>
        <v>0</v>
      </c>
      <c r="AA1092" s="26">
        <f t="shared" si="229"/>
        <v>2.1380834729415148E-3</v>
      </c>
      <c r="AB1092" s="26">
        <f t="shared" si="241"/>
        <v>-9999</v>
      </c>
      <c r="AC1092" s="26">
        <f t="shared" si="242"/>
        <v>0</v>
      </c>
      <c r="AD1092" s="26">
        <f t="shared" si="238"/>
        <v>-9999</v>
      </c>
      <c r="AE1092" s="26">
        <f t="shared" si="243"/>
        <v>0</v>
      </c>
      <c r="AF1092">
        <f t="shared" si="239"/>
        <v>-9999</v>
      </c>
      <c r="AG1092" s="187"/>
      <c r="AH1092">
        <f t="shared" si="230"/>
        <v>-5.681451267488898E-5</v>
      </c>
      <c r="AI1092">
        <f t="shared" si="231"/>
        <v>0.56469609540875809</v>
      </c>
      <c r="AJ1092">
        <f t="shared" si="232"/>
        <v>-0.2668107123773617</v>
      </c>
      <c r="AK1092">
        <f t="shared" si="233"/>
        <v>0.23931967809316171</v>
      </c>
      <c r="AL1092">
        <f t="shared" si="234"/>
        <v>2.6389213677283485</v>
      </c>
      <c r="AM1092">
        <f t="shared" si="235"/>
        <v>3.8946097777401278</v>
      </c>
      <c r="AN1092" s="26">
        <f t="shared" si="244"/>
        <v>-3.975315110866434</v>
      </c>
      <c r="AO1092" s="26">
        <f t="shared" si="244"/>
        <v>-3.9758619978093366</v>
      </c>
      <c r="AP1092" s="26">
        <f t="shared" si="244"/>
        <v>-3.9742245114637487</v>
      </c>
      <c r="AQ1092" s="26">
        <f t="shared" si="244"/>
        <v>-3.9791363303934308</v>
      </c>
      <c r="AR1092" s="26">
        <f t="shared" si="244"/>
        <v>-3.9644813675395318</v>
      </c>
      <c r="AS1092" s="26">
        <f t="shared" si="244"/>
        <v>-4.0089388978364173</v>
      </c>
      <c r="AT1092" s="26">
        <f t="shared" si="244"/>
        <v>-3.8800105844175317</v>
      </c>
      <c r="AU1092" s="26">
        <f t="shared" si="237"/>
        <v>-4.3433125627175393</v>
      </c>
    </row>
    <row r="1093" spans="26:47">
      <c r="Z1093">
        <f t="shared" si="228"/>
        <v>0</v>
      </c>
      <c r="AA1093" s="26">
        <f t="shared" si="229"/>
        <v>2.1380834729415148E-3</v>
      </c>
      <c r="AB1093" s="26">
        <f t="shared" si="241"/>
        <v>-9999</v>
      </c>
      <c r="AC1093" s="26">
        <f t="shared" si="242"/>
        <v>0</v>
      </c>
      <c r="AD1093" s="26">
        <f t="shared" si="238"/>
        <v>-9999</v>
      </c>
      <c r="AE1093" s="26">
        <f t="shared" si="243"/>
        <v>0</v>
      </c>
      <c r="AF1093">
        <f t="shared" si="239"/>
        <v>-9999</v>
      </c>
      <c r="AG1093" s="187"/>
      <c r="AH1093">
        <f t="shared" si="230"/>
        <v>-5.681451267488898E-5</v>
      </c>
      <c r="AI1093">
        <f t="shared" si="231"/>
        <v>0.56469609540875809</v>
      </c>
      <c r="AJ1093">
        <f t="shared" si="232"/>
        <v>-0.2668107123773617</v>
      </c>
      <c r="AK1093">
        <f t="shared" si="233"/>
        <v>0.23931967809316171</v>
      </c>
      <c r="AL1093">
        <f t="shared" si="234"/>
        <v>2.6389213677283485</v>
      </c>
      <c r="AM1093">
        <f t="shared" si="235"/>
        <v>3.8946097777401278</v>
      </c>
      <c r="AN1093" s="26">
        <f t="shared" ref="AN1093:AT1108" si="245">$AU1093+$AB$7*SIN(AO1093)</f>
        <v>-3.975315110866434</v>
      </c>
      <c r="AO1093" s="26">
        <f t="shared" si="245"/>
        <v>-3.9758619978093366</v>
      </c>
      <c r="AP1093" s="26">
        <f t="shared" si="245"/>
        <v>-3.9742245114637487</v>
      </c>
      <c r="AQ1093" s="26">
        <f t="shared" si="245"/>
        <v>-3.9791363303934308</v>
      </c>
      <c r="AR1093" s="26">
        <f t="shared" si="245"/>
        <v>-3.9644813675395318</v>
      </c>
      <c r="AS1093" s="26">
        <f t="shared" si="245"/>
        <v>-4.0089388978364173</v>
      </c>
      <c r="AT1093" s="26">
        <f t="shared" si="245"/>
        <v>-3.8800105844175317</v>
      </c>
      <c r="AU1093" s="26">
        <f t="shared" si="237"/>
        <v>-4.3433125627175393</v>
      </c>
    </row>
    <row r="1094" spans="26:47">
      <c r="Z1094">
        <f t="shared" si="228"/>
        <v>0</v>
      </c>
      <c r="AA1094" s="26">
        <f t="shared" si="229"/>
        <v>2.1380834729415148E-3</v>
      </c>
      <c r="AB1094" s="26">
        <f t="shared" si="241"/>
        <v>-9999</v>
      </c>
      <c r="AC1094" s="26">
        <f t="shared" si="242"/>
        <v>0</v>
      </c>
      <c r="AD1094" s="26">
        <f t="shared" si="238"/>
        <v>-9999</v>
      </c>
      <c r="AE1094" s="26">
        <f t="shared" si="243"/>
        <v>0</v>
      </c>
      <c r="AF1094">
        <f t="shared" si="239"/>
        <v>-9999</v>
      </c>
      <c r="AG1094" s="187"/>
      <c r="AH1094">
        <f t="shared" si="230"/>
        <v>-5.681451267488898E-5</v>
      </c>
      <c r="AI1094">
        <f t="shared" si="231"/>
        <v>0.56469609540875809</v>
      </c>
      <c r="AJ1094">
        <f t="shared" si="232"/>
        <v>-0.2668107123773617</v>
      </c>
      <c r="AK1094">
        <f t="shared" si="233"/>
        <v>0.23931967809316171</v>
      </c>
      <c r="AL1094">
        <f t="shared" si="234"/>
        <v>2.6389213677283485</v>
      </c>
      <c r="AM1094">
        <f t="shared" si="235"/>
        <v>3.8946097777401278</v>
      </c>
      <c r="AN1094" s="26">
        <f t="shared" si="245"/>
        <v>-3.975315110866434</v>
      </c>
      <c r="AO1094" s="26">
        <f t="shared" si="245"/>
        <v>-3.9758619978093366</v>
      </c>
      <c r="AP1094" s="26">
        <f t="shared" si="245"/>
        <v>-3.9742245114637487</v>
      </c>
      <c r="AQ1094" s="26">
        <f t="shared" si="245"/>
        <v>-3.9791363303934308</v>
      </c>
      <c r="AR1094" s="26">
        <f t="shared" si="245"/>
        <v>-3.9644813675395318</v>
      </c>
      <c r="AS1094" s="26">
        <f t="shared" si="245"/>
        <v>-4.0089388978364173</v>
      </c>
      <c r="AT1094" s="26">
        <f t="shared" si="245"/>
        <v>-3.8800105844175317</v>
      </c>
      <c r="AU1094" s="26">
        <f t="shared" si="237"/>
        <v>-4.3433125627175393</v>
      </c>
    </row>
    <row r="1095" spans="26:47">
      <c r="Z1095">
        <f t="shared" si="228"/>
        <v>0</v>
      </c>
      <c r="AA1095" s="26">
        <f t="shared" si="229"/>
        <v>2.1380834729415148E-3</v>
      </c>
      <c r="AB1095" s="26">
        <f t="shared" si="241"/>
        <v>-9999</v>
      </c>
      <c r="AC1095" s="26">
        <f t="shared" si="242"/>
        <v>0</v>
      </c>
      <c r="AD1095" s="26">
        <f t="shared" si="238"/>
        <v>-9999</v>
      </c>
      <c r="AE1095" s="26">
        <f t="shared" si="243"/>
        <v>0</v>
      </c>
      <c r="AF1095">
        <f t="shared" si="239"/>
        <v>-9999</v>
      </c>
      <c r="AG1095" s="187"/>
      <c r="AH1095">
        <f t="shared" si="230"/>
        <v>-5.681451267488898E-5</v>
      </c>
      <c r="AI1095">
        <f t="shared" si="231"/>
        <v>0.56469609540875809</v>
      </c>
      <c r="AJ1095">
        <f t="shared" si="232"/>
        <v>-0.2668107123773617</v>
      </c>
      <c r="AK1095">
        <f t="shared" si="233"/>
        <v>0.23931967809316171</v>
      </c>
      <c r="AL1095">
        <f t="shared" si="234"/>
        <v>2.6389213677283485</v>
      </c>
      <c r="AM1095">
        <f t="shared" si="235"/>
        <v>3.8946097777401278</v>
      </c>
      <c r="AN1095" s="26">
        <f t="shared" si="245"/>
        <v>-3.975315110866434</v>
      </c>
      <c r="AO1095" s="26">
        <f t="shared" si="245"/>
        <v>-3.9758619978093366</v>
      </c>
      <c r="AP1095" s="26">
        <f t="shared" si="245"/>
        <v>-3.9742245114637487</v>
      </c>
      <c r="AQ1095" s="26">
        <f t="shared" si="245"/>
        <v>-3.9791363303934308</v>
      </c>
      <c r="AR1095" s="26">
        <f t="shared" si="245"/>
        <v>-3.9644813675395318</v>
      </c>
      <c r="AS1095" s="26">
        <f t="shared" si="245"/>
        <v>-4.0089388978364173</v>
      </c>
      <c r="AT1095" s="26">
        <f t="shared" si="245"/>
        <v>-3.8800105844175317</v>
      </c>
      <c r="AU1095" s="26">
        <f t="shared" si="237"/>
        <v>-4.3433125627175393</v>
      </c>
    </row>
    <row r="1096" spans="26:47">
      <c r="Z1096">
        <f t="shared" si="228"/>
        <v>0</v>
      </c>
      <c r="AA1096" s="26">
        <f t="shared" si="229"/>
        <v>2.1380834729415148E-3</v>
      </c>
      <c r="AB1096" s="26">
        <f t="shared" si="241"/>
        <v>-9999</v>
      </c>
      <c r="AC1096" s="26">
        <f t="shared" si="242"/>
        <v>0</v>
      </c>
      <c r="AD1096" s="26">
        <f t="shared" si="238"/>
        <v>-9999</v>
      </c>
      <c r="AE1096" s="26">
        <f t="shared" si="243"/>
        <v>0</v>
      </c>
      <c r="AF1096">
        <f t="shared" si="239"/>
        <v>-9999</v>
      </c>
      <c r="AG1096" s="187"/>
      <c r="AH1096">
        <f t="shared" si="230"/>
        <v>-5.681451267488898E-5</v>
      </c>
      <c r="AI1096">
        <f t="shared" si="231"/>
        <v>0.56469609540875809</v>
      </c>
      <c r="AJ1096">
        <f t="shared" si="232"/>
        <v>-0.2668107123773617</v>
      </c>
      <c r="AK1096">
        <f t="shared" si="233"/>
        <v>0.23931967809316171</v>
      </c>
      <c r="AL1096">
        <f t="shared" si="234"/>
        <v>2.6389213677283485</v>
      </c>
      <c r="AM1096">
        <f t="shared" si="235"/>
        <v>3.8946097777401278</v>
      </c>
      <c r="AN1096" s="26">
        <f t="shared" si="245"/>
        <v>-3.975315110866434</v>
      </c>
      <c r="AO1096" s="26">
        <f t="shared" si="245"/>
        <v>-3.9758619978093366</v>
      </c>
      <c r="AP1096" s="26">
        <f t="shared" si="245"/>
        <v>-3.9742245114637487</v>
      </c>
      <c r="AQ1096" s="26">
        <f t="shared" si="245"/>
        <v>-3.9791363303934308</v>
      </c>
      <c r="AR1096" s="26">
        <f t="shared" si="245"/>
        <v>-3.9644813675395318</v>
      </c>
      <c r="AS1096" s="26">
        <f t="shared" si="245"/>
        <v>-4.0089388978364173</v>
      </c>
      <c r="AT1096" s="26">
        <f t="shared" si="245"/>
        <v>-3.8800105844175317</v>
      </c>
      <c r="AU1096" s="26">
        <f t="shared" si="237"/>
        <v>-4.3433125627175393</v>
      </c>
    </row>
    <row r="1097" spans="26:47">
      <c r="Z1097">
        <f t="shared" si="228"/>
        <v>0</v>
      </c>
      <c r="AA1097" s="26">
        <f t="shared" si="229"/>
        <v>2.1380834729415148E-3</v>
      </c>
      <c r="AB1097" s="26">
        <f t="shared" si="241"/>
        <v>-9999</v>
      </c>
      <c r="AC1097" s="26">
        <f t="shared" si="242"/>
        <v>0</v>
      </c>
      <c r="AD1097" s="26">
        <f t="shared" si="238"/>
        <v>-9999</v>
      </c>
      <c r="AE1097" s="26">
        <f t="shared" si="243"/>
        <v>0</v>
      </c>
      <c r="AF1097">
        <f t="shared" si="239"/>
        <v>-9999</v>
      </c>
      <c r="AG1097" s="187"/>
      <c r="AH1097">
        <f t="shared" si="230"/>
        <v>-5.681451267488898E-5</v>
      </c>
      <c r="AI1097">
        <f t="shared" si="231"/>
        <v>0.56469609540875809</v>
      </c>
      <c r="AJ1097">
        <f t="shared" si="232"/>
        <v>-0.2668107123773617</v>
      </c>
      <c r="AK1097">
        <f t="shared" si="233"/>
        <v>0.23931967809316171</v>
      </c>
      <c r="AL1097">
        <f t="shared" si="234"/>
        <v>2.6389213677283485</v>
      </c>
      <c r="AM1097">
        <f t="shared" si="235"/>
        <v>3.8946097777401278</v>
      </c>
      <c r="AN1097" s="26">
        <f t="shared" si="245"/>
        <v>-3.975315110866434</v>
      </c>
      <c r="AO1097" s="26">
        <f t="shared" si="245"/>
        <v>-3.9758619978093366</v>
      </c>
      <c r="AP1097" s="26">
        <f t="shared" si="245"/>
        <v>-3.9742245114637487</v>
      </c>
      <c r="AQ1097" s="26">
        <f t="shared" si="245"/>
        <v>-3.9791363303934308</v>
      </c>
      <c r="AR1097" s="26">
        <f t="shared" si="245"/>
        <v>-3.9644813675395318</v>
      </c>
      <c r="AS1097" s="26">
        <f t="shared" si="245"/>
        <v>-4.0089388978364173</v>
      </c>
      <c r="AT1097" s="26">
        <f t="shared" si="245"/>
        <v>-3.8800105844175317</v>
      </c>
      <c r="AU1097" s="26">
        <f t="shared" si="237"/>
        <v>-4.3433125627175393</v>
      </c>
    </row>
    <row r="1098" spans="26:47">
      <c r="Z1098">
        <f t="shared" si="228"/>
        <v>0</v>
      </c>
      <c r="AA1098" s="26">
        <f t="shared" si="229"/>
        <v>2.1380834729415148E-3</v>
      </c>
      <c r="AB1098" s="26">
        <f t="shared" si="241"/>
        <v>-9999</v>
      </c>
      <c r="AC1098" s="26">
        <f t="shared" si="242"/>
        <v>0</v>
      </c>
      <c r="AD1098" s="26">
        <f t="shared" si="238"/>
        <v>-9999</v>
      </c>
      <c r="AE1098" s="26">
        <f t="shared" si="243"/>
        <v>0</v>
      </c>
      <c r="AF1098">
        <f t="shared" si="239"/>
        <v>-9999</v>
      </c>
      <c r="AG1098" s="187"/>
      <c r="AH1098">
        <f t="shared" si="230"/>
        <v>-5.681451267488898E-5</v>
      </c>
      <c r="AI1098">
        <f t="shared" si="231"/>
        <v>0.56469609540875809</v>
      </c>
      <c r="AJ1098">
        <f t="shared" si="232"/>
        <v>-0.2668107123773617</v>
      </c>
      <c r="AK1098">
        <f t="shared" si="233"/>
        <v>0.23931967809316171</v>
      </c>
      <c r="AL1098">
        <f t="shared" si="234"/>
        <v>2.6389213677283485</v>
      </c>
      <c r="AM1098">
        <f t="shared" si="235"/>
        <v>3.8946097777401278</v>
      </c>
      <c r="AN1098" s="26">
        <f t="shared" si="245"/>
        <v>-3.975315110866434</v>
      </c>
      <c r="AO1098" s="26">
        <f t="shared" si="245"/>
        <v>-3.9758619978093366</v>
      </c>
      <c r="AP1098" s="26">
        <f t="shared" si="245"/>
        <v>-3.9742245114637487</v>
      </c>
      <c r="AQ1098" s="26">
        <f t="shared" si="245"/>
        <v>-3.9791363303934308</v>
      </c>
      <c r="AR1098" s="26">
        <f t="shared" si="245"/>
        <v>-3.9644813675395318</v>
      </c>
      <c r="AS1098" s="26">
        <f t="shared" si="245"/>
        <v>-4.0089388978364173</v>
      </c>
      <c r="AT1098" s="26">
        <f t="shared" si="245"/>
        <v>-3.8800105844175317</v>
      </c>
      <c r="AU1098" s="26">
        <f t="shared" si="237"/>
        <v>-4.3433125627175393</v>
      </c>
    </row>
    <row r="1099" spans="26:47">
      <c r="Z1099">
        <f t="shared" si="228"/>
        <v>0</v>
      </c>
      <c r="AA1099" s="26">
        <f t="shared" si="229"/>
        <v>2.1380834729415148E-3</v>
      </c>
      <c r="AB1099" s="26">
        <f t="shared" si="241"/>
        <v>-9999</v>
      </c>
      <c r="AC1099" s="26">
        <f t="shared" si="242"/>
        <v>0</v>
      </c>
      <c r="AD1099" s="26">
        <f t="shared" si="238"/>
        <v>-9999</v>
      </c>
      <c r="AE1099" s="26">
        <f t="shared" si="243"/>
        <v>0</v>
      </c>
      <c r="AF1099">
        <f t="shared" si="239"/>
        <v>-9999</v>
      </c>
      <c r="AG1099" s="187"/>
      <c r="AH1099">
        <f t="shared" si="230"/>
        <v>-5.681451267488898E-5</v>
      </c>
      <c r="AI1099">
        <f t="shared" si="231"/>
        <v>0.56469609540875809</v>
      </c>
      <c r="AJ1099">
        <f t="shared" si="232"/>
        <v>-0.2668107123773617</v>
      </c>
      <c r="AK1099">
        <f t="shared" si="233"/>
        <v>0.23931967809316171</v>
      </c>
      <c r="AL1099">
        <f t="shared" si="234"/>
        <v>2.6389213677283485</v>
      </c>
      <c r="AM1099">
        <f t="shared" si="235"/>
        <v>3.8946097777401278</v>
      </c>
      <c r="AN1099" s="26">
        <f t="shared" si="245"/>
        <v>-3.975315110866434</v>
      </c>
      <c r="AO1099" s="26">
        <f t="shared" si="245"/>
        <v>-3.9758619978093366</v>
      </c>
      <c r="AP1099" s="26">
        <f t="shared" si="245"/>
        <v>-3.9742245114637487</v>
      </c>
      <c r="AQ1099" s="26">
        <f t="shared" si="245"/>
        <v>-3.9791363303934308</v>
      </c>
      <c r="AR1099" s="26">
        <f t="shared" si="245"/>
        <v>-3.9644813675395318</v>
      </c>
      <c r="AS1099" s="26">
        <f t="shared" si="245"/>
        <v>-4.0089388978364173</v>
      </c>
      <c r="AT1099" s="26">
        <f t="shared" si="245"/>
        <v>-3.8800105844175317</v>
      </c>
      <c r="AU1099" s="26">
        <f t="shared" si="237"/>
        <v>-4.3433125627175393</v>
      </c>
    </row>
    <row r="1100" spans="26:47">
      <c r="Z1100">
        <f t="shared" si="228"/>
        <v>0</v>
      </c>
      <c r="AA1100" s="26">
        <f t="shared" si="229"/>
        <v>2.1380834729415148E-3</v>
      </c>
      <c r="AB1100" s="26">
        <f t="shared" si="241"/>
        <v>-9999</v>
      </c>
      <c r="AC1100" s="26">
        <f t="shared" si="242"/>
        <v>0</v>
      </c>
      <c r="AD1100" s="26">
        <f t="shared" si="238"/>
        <v>-9999</v>
      </c>
      <c r="AE1100" s="26">
        <f t="shared" si="243"/>
        <v>0</v>
      </c>
      <c r="AF1100">
        <f t="shared" si="239"/>
        <v>-9999</v>
      </c>
      <c r="AG1100" s="187"/>
      <c r="AH1100">
        <f t="shared" si="230"/>
        <v>-5.681451267488898E-5</v>
      </c>
      <c r="AI1100">
        <f t="shared" si="231"/>
        <v>0.56469609540875809</v>
      </c>
      <c r="AJ1100">
        <f t="shared" si="232"/>
        <v>-0.2668107123773617</v>
      </c>
      <c r="AK1100">
        <f t="shared" si="233"/>
        <v>0.23931967809316171</v>
      </c>
      <c r="AL1100">
        <f t="shared" si="234"/>
        <v>2.6389213677283485</v>
      </c>
      <c r="AM1100">
        <f t="shared" si="235"/>
        <v>3.8946097777401278</v>
      </c>
      <c r="AN1100" s="26">
        <f t="shared" si="245"/>
        <v>-3.975315110866434</v>
      </c>
      <c r="AO1100" s="26">
        <f t="shared" si="245"/>
        <v>-3.9758619978093366</v>
      </c>
      <c r="AP1100" s="26">
        <f t="shared" si="245"/>
        <v>-3.9742245114637487</v>
      </c>
      <c r="AQ1100" s="26">
        <f t="shared" si="245"/>
        <v>-3.9791363303934308</v>
      </c>
      <c r="AR1100" s="26">
        <f t="shared" si="245"/>
        <v>-3.9644813675395318</v>
      </c>
      <c r="AS1100" s="26">
        <f t="shared" si="245"/>
        <v>-4.0089388978364173</v>
      </c>
      <c r="AT1100" s="26">
        <f t="shared" si="245"/>
        <v>-3.8800105844175317</v>
      </c>
      <c r="AU1100" s="26">
        <f t="shared" si="237"/>
        <v>-4.3433125627175393</v>
      </c>
    </row>
    <row r="1101" spans="26:47">
      <c r="Z1101">
        <f t="shared" si="228"/>
        <v>0</v>
      </c>
      <c r="AA1101" s="26">
        <f t="shared" si="229"/>
        <v>2.1380834729415148E-3</v>
      </c>
      <c r="AB1101" s="26">
        <f t="shared" si="241"/>
        <v>-9999</v>
      </c>
      <c r="AC1101" s="26">
        <f t="shared" si="242"/>
        <v>0</v>
      </c>
      <c r="AD1101" s="26">
        <f t="shared" si="238"/>
        <v>-9999</v>
      </c>
      <c r="AE1101" s="26">
        <f t="shared" si="243"/>
        <v>0</v>
      </c>
      <c r="AF1101">
        <f t="shared" si="239"/>
        <v>-9999</v>
      </c>
      <c r="AG1101" s="187"/>
      <c r="AH1101">
        <f t="shared" si="230"/>
        <v>-5.681451267488898E-5</v>
      </c>
      <c r="AI1101">
        <f t="shared" si="231"/>
        <v>0.56469609540875809</v>
      </c>
      <c r="AJ1101">
        <f t="shared" si="232"/>
        <v>-0.2668107123773617</v>
      </c>
      <c r="AK1101">
        <f t="shared" si="233"/>
        <v>0.23931967809316171</v>
      </c>
      <c r="AL1101">
        <f t="shared" si="234"/>
        <v>2.6389213677283485</v>
      </c>
      <c r="AM1101">
        <f t="shared" si="235"/>
        <v>3.8946097777401278</v>
      </c>
      <c r="AN1101" s="26">
        <f t="shared" si="245"/>
        <v>-3.975315110866434</v>
      </c>
      <c r="AO1101" s="26">
        <f t="shared" si="245"/>
        <v>-3.9758619978093366</v>
      </c>
      <c r="AP1101" s="26">
        <f t="shared" si="245"/>
        <v>-3.9742245114637487</v>
      </c>
      <c r="AQ1101" s="26">
        <f t="shared" si="245"/>
        <v>-3.9791363303934308</v>
      </c>
      <c r="AR1101" s="26">
        <f t="shared" si="245"/>
        <v>-3.9644813675395318</v>
      </c>
      <c r="AS1101" s="26">
        <f t="shared" si="245"/>
        <v>-4.0089388978364173</v>
      </c>
      <c r="AT1101" s="26">
        <f t="shared" si="245"/>
        <v>-3.8800105844175317</v>
      </c>
      <c r="AU1101" s="26">
        <f t="shared" si="237"/>
        <v>-4.3433125627175393</v>
      </c>
    </row>
    <row r="1102" spans="26:47">
      <c r="Z1102">
        <f t="shared" si="228"/>
        <v>0</v>
      </c>
      <c r="AA1102" s="26">
        <f t="shared" si="229"/>
        <v>2.1380834729415148E-3</v>
      </c>
      <c r="AB1102" s="26">
        <f t="shared" si="241"/>
        <v>-9999</v>
      </c>
      <c r="AC1102" s="26">
        <f t="shared" si="242"/>
        <v>0</v>
      </c>
      <c r="AD1102" s="26">
        <f t="shared" si="238"/>
        <v>-9999</v>
      </c>
      <c r="AE1102" s="26">
        <f t="shared" si="243"/>
        <v>0</v>
      </c>
      <c r="AF1102">
        <f t="shared" si="239"/>
        <v>-9999</v>
      </c>
      <c r="AG1102" s="187"/>
      <c r="AH1102">
        <f t="shared" si="230"/>
        <v>-5.681451267488898E-5</v>
      </c>
      <c r="AI1102">
        <f t="shared" si="231"/>
        <v>0.56469609540875809</v>
      </c>
      <c r="AJ1102">
        <f t="shared" si="232"/>
        <v>-0.2668107123773617</v>
      </c>
      <c r="AK1102">
        <f t="shared" si="233"/>
        <v>0.23931967809316171</v>
      </c>
      <c r="AL1102">
        <f t="shared" si="234"/>
        <v>2.6389213677283485</v>
      </c>
      <c r="AM1102">
        <f t="shared" si="235"/>
        <v>3.8946097777401278</v>
      </c>
      <c r="AN1102" s="26">
        <f t="shared" si="245"/>
        <v>-3.975315110866434</v>
      </c>
      <c r="AO1102" s="26">
        <f t="shared" si="245"/>
        <v>-3.9758619978093366</v>
      </c>
      <c r="AP1102" s="26">
        <f t="shared" si="245"/>
        <v>-3.9742245114637487</v>
      </c>
      <c r="AQ1102" s="26">
        <f t="shared" si="245"/>
        <v>-3.9791363303934308</v>
      </c>
      <c r="AR1102" s="26">
        <f t="shared" si="245"/>
        <v>-3.9644813675395318</v>
      </c>
      <c r="AS1102" s="26">
        <f t="shared" si="245"/>
        <v>-4.0089388978364173</v>
      </c>
      <c r="AT1102" s="26">
        <f t="shared" si="245"/>
        <v>-3.8800105844175317</v>
      </c>
      <c r="AU1102" s="26">
        <f t="shared" si="237"/>
        <v>-4.3433125627175393</v>
      </c>
    </row>
    <row r="1103" spans="26:47">
      <c r="Z1103">
        <f t="shared" si="228"/>
        <v>0</v>
      </c>
      <c r="AA1103" s="26">
        <f t="shared" si="229"/>
        <v>2.1380834729415148E-3</v>
      </c>
      <c r="AB1103" s="26">
        <f t="shared" si="241"/>
        <v>-9999</v>
      </c>
      <c r="AC1103" s="26">
        <f t="shared" si="242"/>
        <v>0</v>
      </c>
      <c r="AD1103" s="26">
        <f t="shared" si="238"/>
        <v>-9999</v>
      </c>
      <c r="AE1103" s="26">
        <f t="shared" si="243"/>
        <v>0</v>
      </c>
      <c r="AF1103">
        <f t="shared" si="239"/>
        <v>-9999</v>
      </c>
      <c r="AG1103" s="187"/>
      <c r="AH1103">
        <f t="shared" si="230"/>
        <v>-5.681451267488898E-5</v>
      </c>
      <c r="AI1103">
        <f t="shared" si="231"/>
        <v>0.56469609540875809</v>
      </c>
      <c r="AJ1103">
        <f t="shared" si="232"/>
        <v>-0.2668107123773617</v>
      </c>
      <c r="AK1103">
        <f t="shared" si="233"/>
        <v>0.23931967809316171</v>
      </c>
      <c r="AL1103">
        <f t="shared" si="234"/>
        <v>2.6389213677283485</v>
      </c>
      <c r="AM1103">
        <f t="shared" si="235"/>
        <v>3.8946097777401278</v>
      </c>
      <c r="AN1103" s="26">
        <f t="shared" si="245"/>
        <v>-3.975315110866434</v>
      </c>
      <c r="AO1103" s="26">
        <f t="shared" si="245"/>
        <v>-3.9758619978093366</v>
      </c>
      <c r="AP1103" s="26">
        <f t="shared" si="245"/>
        <v>-3.9742245114637487</v>
      </c>
      <c r="AQ1103" s="26">
        <f t="shared" si="245"/>
        <v>-3.9791363303934308</v>
      </c>
      <c r="AR1103" s="26">
        <f t="shared" si="245"/>
        <v>-3.9644813675395318</v>
      </c>
      <c r="AS1103" s="26">
        <f t="shared" si="245"/>
        <v>-4.0089388978364173</v>
      </c>
      <c r="AT1103" s="26">
        <f t="shared" si="245"/>
        <v>-3.8800105844175317</v>
      </c>
      <c r="AU1103" s="26">
        <f t="shared" si="237"/>
        <v>-4.3433125627175393</v>
      </c>
    </row>
    <row r="1104" spans="26:47">
      <c r="Z1104">
        <f t="shared" si="228"/>
        <v>0</v>
      </c>
      <c r="AA1104" s="26">
        <f t="shared" si="229"/>
        <v>2.1380834729415148E-3</v>
      </c>
      <c r="AB1104" s="26">
        <f t="shared" si="241"/>
        <v>-9999</v>
      </c>
      <c r="AC1104" s="26">
        <f t="shared" si="242"/>
        <v>0</v>
      </c>
      <c r="AD1104" s="26">
        <f t="shared" si="238"/>
        <v>-9999</v>
      </c>
      <c r="AE1104" s="26">
        <f t="shared" si="243"/>
        <v>0</v>
      </c>
      <c r="AF1104">
        <f t="shared" si="239"/>
        <v>-9999</v>
      </c>
      <c r="AG1104" s="187"/>
      <c r="AH1104">
        <f t="shared" si="230"/>
        <v>-5.681451267488898E-5</v>
      </c>
      <c r="AI1104">
        <f t="shared" si="231"/>
        <v>0.56469609540875809</v>
      </c>
      <c r="AJ1104">
        <f t="shared" si="232"/>
        <v>-0.2668107123773617</v>
      </c>
      <c r="AK1104">
        <f t="shared" si="233"/>
        <v>0.23931967809316171</v>
      </c>
      <c r="AL1104">
        <f t="shared" si="234"/>
        <v>2.6389213677283485</v>
      </c>
      <c r="AM1104">
        <f t="shared" si="235"/>
        <v>3.8946097777401278</v>
      </c>
      <c r="AN1104" s="26">
        <f t="shared" si="245"/>
        <v>-3.975315110866434</v>
      </c>
      <c r="AO1104" s="26">
        <f t="shared" si="245"/>
        <v>-3.9758619978093366</v>
      </c>
      <c r="AP1104" s="26">
        <f t="shared" si="245"/>
        <v>-3.9742245114637487</v>
      </c>
      <c r="AQ1104" s="26">
        <f t="shared" si="245"/>
        <v>-3.9791363303934308</v>
      </c>
      <c r="AR1104" s="26">
        <f t="shared" si="245"/>
        <v>-3.9644813675395318</v>
      </c>
      <c r="AS1104" s="26">
        <f t="shared" si="245"/>
        <v>-4.0089388978364173</v>
      </c>
      <c r="AT1104" s="26">
        <f t="shared" si="245"/>
        <v>-3.8800105844175317</v>
      </c>
      <c r="AU1104" s="26">
        <f t="shared" si="237"/>
        <v>-4.3433125627175393</v>
      </c>
    </row>
    <row r="1105" spans="26:47">
      <c r="Z1105">
        <f t="shared" si="228"/>
        <v>0</v>
      </c>
      <c r="AA1105" s="26">
        <f t="shared" si="229"/>
        <v>2.1380834729415148E-3</v>
      </c>
      <c r="AB1105" s="26">
        <f t="shared" si="241"/>
        <v>-9999</v>
      </c>
      <c r="AC1105" s="26">
        <f t="shared" si="242"/>
        <v>0</v>
      </c>
      <c r="AD1105" s="26">
        <f t="shared" si="238"/>
        <v>-9999</v>
      </c>
      <c r="AE1105" s="26">
        <f t="shared" si="243"/>
        <v>0</v>
      </c>
      <c r="AF1105">
        <f t="shared" si="239"/>
        <v>-9999</v>
      </c>
      <c r="AG1105" s="187"/>
      <c r="AH1105">
        <f t="shared" si="230"/>
        <v>-5.681451267488898E-5</v>
      </c>
      <c r="AI1105">
        <f t="shared" si="231"/>
        <v>0.56469609540875809</v>
      </c>
      <c r="AJ1105">
        <f t="shared" si="232"/>
        <v>-0.2668107123773617</v>
      </c>
      <c r="AK1105">
        <f t="shared" si="233"/>
        <v>0.23931967809316171</v>
      </c>
      <c r="AL1105">
        <f t="shared" si="234"/>
        <v>2.6389213677283485</v>
      </c>
      <c r="AM1105">
        <f t="shared" si="235"/>
        <v>3.8946097777401278</v>
      </c>
      <c r="AN1105" s="26">
        <f t="shared" si="245"/>
        <v>-3.975315110866434</v>
      </c>
      <c r="AO1105" s="26">
        <f t="shared" si="245"/>
        <v>-3.9758619978093366</v>
      </c>
      <c r="AP1105" s="26">
        <f t="shared" si="245"/>
        <v>-3.9742245114637487</v>
      </c>
      <c r="AQ1105" s="26">
        <f t="shared" si="245"/>
        <v>-3.9791363303934308</v>
      </c>
      <c r="AR1105" s="26">
        <f t="shared" si="245"/>
        <v>-3.9644813675395318</v>
      </c>
      <c r="AS1105" s="26">
        <f t="shared" si="245"/>
        <v>-4.0089388978364173</v>
      </c>
      <c r="AT1105" s="26">
        <f t="shared" si="245"/>
        <v>-3.8800105844175317</v>
      </c>
      <c r="AU1105" s="26">
        <f t="shared" si="237"/>
        <v>-4.3433125627175393</v>
      </c>
    </row>
    <row r="1106" spans="26:47">
      <c r="Z1106">
        <f t="shared" si="228"/>
        <v>0</v>
      </c>
      <c r="AA1106" s="26">
        <f t="shared" si="229"/>
        <v>2.1380834729415148E-3</v>
      </c>
      <c r="AB1106" s="26">
        <f t="shared" si="241"/>
        <v>-9999</v>
      </c>
      <c r="AC1106" s="26">
        <f t="shared" si="242"/>
        <v>0</v>
      </c>
      <c r="AD1106" s="26">
        <f t="shared" si="238"/>
        <v>-9999</v>
      </c>
      <c r="AE1106" s="26">
        <f t="shared" si="243"/>
        <v>0</v>
      </c>
      <c r="AF1106">
        <f t="shared" si="239"/>
        <v>-9999</v>
      </c>
      <c r="AG1106" s="187"/>
      <c r="AH1106">
        <f t="shared" si="230"/>
        <v>-5.681451267488898E-5</v>
      </c>
      <c r="AI1106">
        <f t="shared" si="231"/>
        <v>0.56469609540875809</v>
      </c>
      <c r="AJ1106">
        <f t="shared" si="232"/>
        <v>-0.2668107123773617</v>
      </c>
      <c r="AK1106">
        <f t="shared" si="233"/>
        <v>0.23931967809316171</v>
      </c>
      <c r="AL1106">
        <f t="shared" si="234"/>
        <v>2.6389213677283485</v>
      </c>
      <c r="AM1106">
        <f t="shared" si="235"/>
        <v>3.8946097777401278</v>
      </c>
      <c r="AN1106" s="26">
        <f t="shared" si="245"/>
        <v>-3.975315110866434</v>
      </c>
      <c r="AO1106" s="26">
        <f t="shared" si="245"/>
        <v>-3.9758619978093366</v>
      </c>
      <c r="AP1106" s="26">
        <f t="shared" si="245"/>
        <v>-3.9742245114637487</v>
      </c>
      <c r="AQ1106" s="26">
        <f t="shared" si="245"/>
        <v>-3.9791363303934308</v>
      </c>
      <c r="AR1106" s="26">
        <f t="shared" si="245"/>
        <v>-3.9644813675395318</v>
      </c>
      <c r="AS1106" s="26">
        <f t="shared" si="245"/>
        <v>-4.0089388978364173</v>
      </c>
      <c r="AT1106" s="26">
        <f t="shared" si="245"/>
        <v>-3.8800105844175317</v>
      </c>
      <c r="AU1106" s="26">
        <f t="shared" si="237"/>
        <v>-4.3433125627175393</v>
      </c>
    </row>
    <row r="1107" spans="26:47">
      <c r="Z1107">
        <f t="shared" si="228"/>
        <v>0</v>
      </c>
      <c r="AA1107" s="26">
        <f t="shared" si="229"/>
        <v>2.1380834729415148E-3</v>
      </c>
      <c r="AB1107" s="26">
        <f t="shared" si="241"/>
        <v>-9999</v>
      </c>
      <c r="AC1107" s="26">
        <f t="shared" si="242"/>
        <v>0</v>
      </c>
      <c r="AD1107" s="26">
        <f t="shared" si="238"/>
        <v>-9999</v>
      </c>
      <c r="AE1107" s="26">
        <f t="shared" si="243"/>
        <v>0</v>
      </c>
      <c r="AF1107">
        <f t="shared" si="239"/>
        <v>-9999</v>
      </c>
      <c r="AG1107" s="187"/>
      <c r="AH1107">
        <f t="shared" si="230"/>
        <v>-5.681451267488898E-5</v>
      </c>
      <c r="AI1107">
        <f t="shared" si="231"/>
        <v>0.56469609540875809</v>
      </c>
      <c r="AJ1107">
        <f t="shared" si="232"/>
        <v>-0.2668107123773617</v>
      </c>
      <c r="AK1107">
        <f t="shared" si="233"/>
        <v>0.23931967809316171</v>
      </c>
      <c r="AL1107">
        <f t="shared" si="234"/>
        <v>2.6389213677283485</v>
      </c>
      <c r="AM1107">
        <f t="shared" si="235"/>
        <v>3.8946097777401278</v>
      </c>
      <c r="AN1107" s="26">
        <f t="shared" si="245"/>
        <v>-3.975315110866434</v>
      </c>
      <c r="AO1107" s="26">
        <f t="shared" si="245"/>
        <v>-3.9758619978093366</v>
      </c>
      <c r="AP1107" s="26">
        <f t="shared" si="245"/>
        <v>-3.9742245114637487</v>
      </c>
      <c r="AQ1107" s="26">
        <f t="shared" si="245"/>
        <v>-3.9791363303934308</v>
      </c>
      <c r="AR1107" s="26">
        <f t="shared" si="245"/>
        <v>-3.9644813675395318</v>
      </c>
      <c r="AS1107" s="26">
        <f t="shared" si="245"/>
        <v>-4.0089388978364173</v>
      </c>
      <c r="AT1107" s="26">
        <f t="shared" si="245"/>
        <v>-3.8800105844175317</v>
      </c>
      <c r="AU1107" s="26">
        <f t="shared" si="237"/>
        <v>-4.3433125627175393</v>
      </c>
    </row>
    <row r="1108" spans="26:47">
      <c r="Z1108">
        <f t="shared" si="228"/>
        <v>0</v>
      </c>
      <c r="AA1108" s="26">
        <f t="shared" si="229"/>
        <v>2.1380834729415148E-3</v>
      </c>
      <c r="AB1108" s="26">
        <f t="shared" si="241"/>
        <v>-9999</v>
      </c>
      <c r="AC1108" s="26">
        <f t="shared" si="242"/>
        <v>0</v>
      </c>
      <c r="AD1108" s="26">
        <f t="shared" si="238"/>
        <v>-9999</v>
      </c>
      <c r="AE1108" s="26">
        <f t="shared" si="243"/>
        <v>0</v>
      </c>
      <c r="AF1108">
        <f t="shared" si="239"/>
        <v>-9999</v>
      </c>
      <c r="AG1108" s="187"/>
      <c r="AH1108">
        <f t="shared" si="230"/>
        <v>-5.681451267488898E-5</v>
      </c>
      <c r="AI1108">
        <f t="shared" si="231"/>
        <v>0.56469609540875809</v>
      </c>
      <c r="AJ1108">
        <f t="shared" si="232"/>
        <v>-0.2668107123773617</v>
      </c>
      <c r="AK1108">
        <f t="shared" si="233"/>
        <v>0.23931967809316171</v>
      </c>
      <c r="AL1108">
        <f t="shared" si="234"/>
        <v>2.6389213677283485</v>
      </c>
      <c r="AM1108">
        <f t="shared" si="235"/>
        <v>3.8946097777401278</v>
      </c>
      <c r="AN1108" s="26">
        <f t="shared" si="245"/>
        <v>-3.975315110866434</v>
      </c>
      <c r="AO1108" s="26">
        <f t="shared" si="245"/>
        <v>-3.9758619978093366</v>
      </c>
      <c r="AP1108" s="26">
        <f t="shared" si="245"/>
        <v>-3.9742245114637487</v>
      </c>
      <c r="AQ1108" s="26">
        <f t="shared" si="245"/>
        <v>-3.9791363303934308</v>
      </c>
      <c r="AR1108" s="26">
        <f t="shared" si="245"/>
        <v>-3.9644813675395318</v>
      </c>
      <c r="AS1108" s="26">
        <f t="shared" si="245"/>
        <v>-4.0089388978364173</v>
      </c>
      <c r="AT1108" s="26">
        <f t="shared" si="245"/>
        <v>-3.8800105844175317</v>
      </c>
      <c r="AU1108" s="26">
        <f t="shared" si="237"/>
        <v>-4.3433125627175393</v>
      </c>
    </row>
    <row r="1109" spans="26:47">
      <c r="Z1109">
        <f t="shared" ref="Z1109:Z1172" si="246">F1109</f>
        <v>0</v>
      </c>
      <c r="AA1109" s="26">
        <f t="shared" ref="AA1109:AA1172" si="247">AB$3+AB$4*Z1109+AB$5*Z1109^2+AH1109</f>
        <v>2.1380834729415148E-3</v>
      </c>
      <c r="AB1109" s="26">
        <f t="shared" si="241"/>
        <v>-9999</v>
      </c>
      <c r="AC1109" s="26">
        <f t="shared" si="242"/>
        <v>0</v>
      </c>
      <c r="AD1109" s="26">
        <f t="shared" si="238"/>
        <v>-9999</v>
      </c>
      <c r="AE1109" s="26">
        <f t="shared" si="243"/>
        <v>0</v>
      </c>
      <c r="AF1109">
        <f t="shared" si="239"/>
        <v>-9999</v>
      </c>
      <c r="AG1109" s="187"/>
      <c r="AH1109">
        <f t="shared" ref="AH1109:AH1172" si="248">$AB$6*($AB$11/AI1109*AJ1109+$AB$12)</f>
        <v>-5.681451267488898E-5</v>
      </c>
      <c r="AI1109">
        <f t="shared" ref="AI1109:AI1172" si="249">1+$AB$7*COS(AL1109)</f>
        <v>0.56469609540875809</v>
      </c>
      <c r="AJ1109">
        <f t="shared" ref="AJ1109:AJ1172" si="250">SIN(AL1109+RADIANS($AB$9))</f>
        <v>-0.2668107123773617</v>
      </c>
      <c r="AK1109">
        <f t="shared" ref="AK1109:AK1172" si="251">$AB$7*SIN(AL1109)</f>
        <v>0.23931967809316171</v>
      </c>
      <c r="AL1109">
        <f t="shared" ref="AL1109:AL1172" si="252">2*ATAN(AM1109)</f>
        <v>2.6389213677283485</v>
      </c>
      <c r="AM1109">
        <f t="shared" ref="AM1109:AM1172" si="253">SQRT((1+$AB$7)/(1-$AB$7))*TAN(AN1109/2)</f>
        <v>3.8946097777401278</v>
      </c>
      <c r="AN1109" s="26">
        <f t="shared" ref="AN1109:AT1124" si="254">$AU1109+$AB$7*SIN(AO1109)</f>
        <v>-3.975315110866434</v>
      </c>
      <c r="AO1109" s="26">
        <f t="shared" si="254"/>
        <v>-3.9758619978093366</v>
      </c>
      <c r="AP1109" s="26">
        <f t="shared" si="254"/>
        <v>-3.9742245114637487</v>
      </c>
      <c r="AQ1109" s="26">
        <f t="shared" si="254"/>
        <v>-3.9791363303934308</v>
      </c>
      <c r="AR1109" s="26">
        <f t="shared" si="254"/>
        <v>-3.9644813675395318</v>
      </c>
      <c r="AS1109" s="26">
        <f t="shared" si="254"/>
        <v>-4.0089388978364173</v>
      </c>
      <c r="AT1109" s="26">
        <f t="shared" si="254"/>
        <v>-3.8800105844175317</v>
      </c>
      <c r="AU1109" s="26">
        <f t="shared" ref="AU1109:AU1172" si="255">RADIANS($AB$9)+$AB$18*(F1109-AB$15)</f>
        <v>-4.3433125627175393</v>
      </c>
    </row>
    <row r="1110" spans="26:47">
      <c r="Z1110">
        <f t="shared" si="246"/>
        <v>0</v>
      </c>
      <c r="AA1110" s="26">
        <f t="shared" si="247"/>
        <v>2.1380834729415148E-3</v>
      </c>
      <c r="AB1110" s="26">
        <f t="shared" si="241"/>
        <v>-9999</v>
      </c>
      <c r="AC1110" s="26">
        <f t="shared" si="242"/>
        <v>0</v>
      </c>
      <c r="AD1110" s="26">
        <f t="shared" ref="AD1110:AD1173" si="256">IF(S1110&lt;&gt;0,G1110-AA1110, -9999)</f>
        <v>-9999</v>
      </c>
      <c r="AE1110" s="26">
        <f t="shared" si="243"/>
        <v>0</v>
      </c>
      <c r="AF1110">
        <f t="shared" ref="AF1110:AF1173" si="257">IF(S1110&lt;&gt;0,G1110-P1110, -9999)</f>
        <v>-9999</v>
      </c>
      <c r="AG1110" s="187"/>
      <c r="AH1110">
        <f t="shared" si="248"/>
        <v>-5.681451267488898E-5</v>
      </c>
      <c r="AI1110">
        <f t="shared" si="249"/>
        <v>0.56469609540875809</v>
      </c>
      <c r="AJ1110">
        <f t="shared" si="250"/>
        <v>-0.2668107123773617</v>
      </c>
      <c r="AK1110">
        <f t="shared" si="251"/>
        <v>0.23931967809316171</v>
      </c>
      <c r="AL1110">
        <f t="shared" si="252"/>
        <v>2.6389213677283485</v>
      </c>
      <c r="AM1110">
        <f t="shared" si="253"/>
        <v>3.8946097777401278</v>
      </c>
      <c r="AN1110" s="26">
        <f t="shared" si="254"/>
        <v>-3.975315110866434</v>
      </c>
      <c r="AO1110" s="26">
        <f t="shared" si="254"/>
        <v>-3.9758619978093366</v>
      </c>
      <c r="AP1110" s="26">
        <f t="shared" si="254"/>
        <v>-3.9742245114637487</v>
      </c>
      <c r="AQ1110" s="26">
        <f t="shared" si="254"/>
        <v>-3.9791363303934308</v>
      </c>
      <c r="AR1110" s="26">
        <f t="shared" si="254"/>
        <v>-3.9644813675395318</v>
      </c>
      <c r="AS1110" s="26">
        <f t="shared" si="254"/>
        <v>-4.0089388978364173</v>
      </c>
      <c r="AT1110" s="26">
        <f t="shared" si="254"/>
        <v>-3.8800105844175317</v>
      </c>
      <c r="AU1110" s="26">
        <f t="shared" si="255"/>
        <v>-4.3433125627175393</v>
      </c>
    </row>
    <row r="1111" spans="26:47">
      <c r="Z1111">
        <f t="shared" si="246"/>
        <v>0</v>
      </c>
      <c r="AA1111" s="26">
        <f t="shared" si="247"/>
        <v>2.1380834729415148E-3</v>
      </c>
      <c r="AB1111" s="26">
        <f t="shared" si="241"/>
        <v>-9999</v>
      </c>
      <c r="AC1111" s="26">
        <f t="shared" si="242"/>
        <v>0</v>
      </c>
      <c r="AD1111" s="26">
        <f t="shared" si="256"/>
        <v>-9999</v>
      </c>
      <c r="AE1111" s="26">
        <f t="shared" si="243"/>
        <v>0</v>
      </c>
      <c r="AF1111">
        <f t="shared" si="257"/>
        <v>-9999</v>
      </c>
      <c r="AG1111" s="187"/>
      <c r="AH1111">
        <f t="shared" si="248"/>
        <v>-5.681451267488898E-5</v>
      </c>
      <c r="AI1111">
        <f t="shared" si="249"/>
        <v>0.56469609540875809</v>
      </c>
      <c r="AJ1111">
        <f t="shared" si="250"/>
        <v>-0.2668107123773617</v>
      </c>
      <c r="AK1111">
        <f t="shared" si="251"/>
        <v>0.23931967809316171</v>
      </c>
      <c r="AL1111">
        <f t="shared" si="252"/>
        <v>2.6389213677283485</v>
      </c>
      <c r="AM1111">
        <f t="shared" si="253"/>
        <v>3.8946097777401278</v>
      </c>
      <c r="AN1111" s="26">
        <f t="shared" si="254"/>
        <v>-3.975315110866434</v>
      </c>
      <c r="AO1111" s="26">
        <f t="shared" si="254"/>
        <v>-3.9758619978093366</v>
      </c>
      <c r="AP1111" s="26">
        <f t="shared" si="254"/>
        <v>-3.9742245114637487</v>
      </c>
      <c r="AQ1111" s="26">
        <f t="shared" si="254"/>
        <v>-3.9791363303934308</v>
      </c>
      <c r="AR1111" s="26">
        <f t="shared" si="254"/>
        <v>-3.9644813675395318</v>
      </c>
      <c r="AS1111" s="26">
        <f t="shared" si="254"/>
        <v>-4.0089388978364173</v>
      </c>
      <c r="AT1111" s="26">
        <f t="shared" si="254"/>
        <v>-3.8800105844175317</v>
      </c>
      <c r="AU1111" s="26">
        <f t="shared" si="255"/>
        <v>-4.3433125627175393</v>
      </c>
    </row>
    <row r="1112" spans="26:47">
      <c r="Z1112">
        <f t="shared" si="246"/>
        <v>0</v>
      </c>
      <c r="AA1112" s="26">
        <f t="shared" si="247"/>
        <v>2.1380834729415148E-3</v>
      </c>
      <c r="AB1112" s="26">
        <f t="shared" si="241"/>
        <v>-9999</v>
      </c>
      <c r="AC1112" s="26">
        <f t="shared" si="242"/>
        <v>0</v>
      </c>
      <c r="AD1112" s="26">
        <f t="shared" si="256"/>
        <v>-9999</v>
      </c>
      <c r="AE1112" s="26">
        <f t="shared" si="243"/>
        <v>0</v>
      </c>
      <c r="AF1112">
        <f t="shared" si="257"/>
        <v>-9999</v>
      </c>
      <c r="AG1112" s="187"/>
      <c r="AH1112">
        <f t="shared" si="248"/>
        <v>-5.681451267488898E-5</v>
      </c>
      <c r="AI1112">
        <f t="shared" si="249"/>
        <v>0.56469609540875809</v>
      </c>
      <c r="AJ1112">
        <f t="shared" si="250"/>
        <v>-0.2668107123773617</v>
      </c>
      <c r="AK1112">
        <f t="shared" si="251"/>
        <v>0.23931967809316171</v>
      </c>
      <c r="AL1112">
        <f t="shared" si="252"/>
        <v>2.6389213677283485</v>
      </c>
      <c r="AM1112">
        <f t="shared" si="253"/>
        <v>3.8946097777401278</v>
      </c>
      <c r="AN1112" s="26">
        <f t="shared" si="254"/>
        <v>-3.975315110866434</v>
      </c>
      <c r="AO1112" s="26">
        <f t="shared" si="254"/>
        <v>-3.9758619978093366</v>
      </c>
      <c r="AP1112" s="26">
        <f t="shared" si="254"/>
        <v>-3.9742245114637487</v>
      </c>
      <c r="AQ1112" s="26">
        <f t="shared" si="254"/>
        <v>-3.9791363303934308</v>
      </c>
      <c r="AR1112" s="26">
        <f t="shared" si="254"/>
        <v>-3.9644813675395318</v>
      </c>
      <c r="AS1112" s="26">
        <f t="shared" si="254"/>
        <v>-4.0089388978364173</v>
      </c>
      <c r="AT1112" s="26">
        <f t="shared" si="254"/>
        <v>-3.8800105844175317</v>
      </c>
      <c r="AU1112" s="26">
        <f t="shared" si="255"/>
        <v>-4.3433125627175393</v>
      </c>
    </row>
    <row r="1113" spans="26:47">
      <c r="Z1113">
        <f t="shared" si="246"/>
        <v>0</v>
      </c>
      <c r="AA1113" s="26">
        <f t="shared" si="247"/>
        <v>2.1380834729415148E-3</v>
      </c>
      <c r="AB1113" s="26">
        <f t="shared" si="241"/>
        <v>-9999</v>
      </c>
      <c r="AC1113" s="26">
        <f t="shared" si="242"/>
        <v>0</v>
      </c>
      <c r="AD1113" s="26">
        <f t="shared" si="256"/>
        <v>-9999</v>
      </c>
      <c r="AE1113" s="26">
        <f t="shared" si="243"/>
        <v>0</v>
      </c>
      <c r="AF1113">
        <f t="shared" si="257"/>
        <v>-9999</v>
      </c>
      <c r="AG1113" s="187"/>
      <c r="AH1113">
        <f t="shared" si="248"/>
        <v>-5.681451267488898E-5</v>
      </c>
      <c r="AI1113">
        <f t="shared" si="249"/>
        <v>0.56469609540875809</v>
      </c>
      <c r="AJ1113">
        <f t="shared" si="250"/>
        <v>-0.2668107123773617</v>
      </c>
      <c r="AK1113">
        <f t="shared" si="251"/>
        <v>0.23931967809316171</v>
      </c>
      <c r="AL1113">
        <f t="shared" si="252"/>
        <v>2.6389213677283485</v>
      </c>
      <c r="AM1113">
        <f t="shared" si="253"/>
        <v>3.8946097777401278</v>
      </c>
      <c r="AN1113" s="26">
        <f t="shared" si="254"/>
        <v>-3.975315110866434</v>
      </c>
      <c r="AO1113" s="26">
        <f t="shared" si="254"/>
        <v>-3.9758619978093366</v>
      </c>
      <c r="AP1113" s="26">
        <f t="shared" si="254"/>
        <v>-3.9742245114637487</v>
      </c>
      <c r="AQ1113" s="26">
        <f t="shared" si="254"/>
        <v>-3.9791363303934308</v>
      </c>
      <c r="AR1113" s="26">
        <f t="shared" si="254"/>
        <v>-3.9644813675395318</v>
      </c>
      <c r="AS1113" s="26">
        <f t="shared" si="254"/>
        <v>-4.0089388978364173</v>
      </c>
      <c r="AT1113" s="26">
        <f t="shared" si="254"/>
        <v>-3.8800105844175317</v>
      </c>
      <c r="AU1113" s="26">
        <f t="shared" si="255"/>
        <v>-4.3433125627175393</v>
      </c>
    </row>
    <row r="1114" spans="26:47">
      <c r="Z1114">
        <f t="shared" si="246"/>
        <v>0</v>
      </c>
      <c r="AA1114" s="26">
        <f t="shared" si="247"/>
        <v>2.1380834729415148E-3</v>
      </c>
      <c r="AB1114" s="26">
        <f t="shared" si="241"/>
        <v>-9999</v>
      </c>
      <c r="AC1114" s="26">
        <f t="shared" si="242"/>
        <v>0</v>
      </c>
      <c r="AD1114" s="26">
        <f t="shared" si="256"/>
        <v>-9999</v>
      </c>
      <c r="AE1114" s="26">
        <f t="shared" si="243"/>
        <v>0</v>
      </c>
      <c r="AF1114">
        <f t="shared" si="257"/>
        <v>-9999</v>
      </c>
      <c r="AG1114" s="187"/>
      <c r="AH1114">
        <f t="shared" si="248"/>
        <v>-5.681451267488898E-5</v>
      </c>
      <c r="AI1114">
        <f t="shared" si="249"/>
        <v>0.56469609540875809</v>
      </c>
      <c r="AJ1114">
        <f t="shared" si="250"/>
        <v>-0.2668107123773617</v>
      </c>
      <c r="AK1114">
        <f t="shared" si="251"/>
        <v>0.23931967809316171</v>
      </c>
      <c r="AL1114">
        <f t="shared" si="252"/>
        <v>2.6389213677283485</v>
      </c>
      <c r="AM1114">
        <f t="shared" si="253"/>
        <v>3.8946097777401278</v>
      </c>
      <c r="AN1114" s="26">
        <f t="shared" si="254"/>
        <v>-3.975315110866434</v>
      </c>
      <c r="AO1114" s="26">
        <f t="shared" si="254"/>
        <v>-3.9758619978093366</v>
      </c>
      <c r="AP1114" s="26">
        <f t="shared" si="254"/>
        <v>-3.9742245114637487</v>
      </c>
      <c r="AQ1114" s="26">
        <f t="shared" si="254"/>
        <v>-3.9791363303934308</v>
      </c>
      <c r="AR1114" s="26">
        <f t="shared" si="254"/>
        <v>-3.9644813675395318</v>
      </c>
      <c r="AS1114" s="26">
        <f t="shared" si="254"/>
        <v>-4.0089388978364173</v>
      </c>
      <c r="AT1114" s="26">
        <f t="shared" si="254"/>
        <v>-3.8800105844175317</v>
      </c>
      <c r="AU1114" s="26">
        <f t="shared" si="255"/>
        <v>-4.3433125627175393</v>
      </c>
    </row>
    <row r="1115" spans="26:47">
      <c r="Z1115">
        <f t="shared" si="246"/>
        <v>0</v>
      </c>
      <c r="AA1115" s="26">
        <f t="shared" si="247"/>
        <v>2.1380834729415148E-3</v>
      </c>
      <c r="AB1115" s="26">
        <f t="shared" si="241"/>
        <v>-9999</v>
      </c>
      <c r="AC1115" s="26">
        <f t="shared" si="242"/>
        <v>0</v>
      </c>
      <c r="AD1115" s="26">
        <f t="shared" si="256"/>
        <v>-9999</v>
      </c>
      <c r="AE1115" s="26">
        <f t="shared" si="243"/>
        <v>0</v>
      </c>
      <c r="AF1115">
        <f t="shared" si="257"/>
        <v>-9999</v>
      </c>
      <c r="AG1115" s="187"/>
      <c r="AH1115">
        <f t="shared" si="248"/>
        <v>-5.681451267488898E-5</v>
      </c>
      <c r="AI1115">
        <f t="shared" si="249"/>
        <v>0.56469609540875809</v>
      </c>
      <c r="AJ1115">
        <f t="shared" si="250"/>
        <v>-0.2668107123773617</v>
      </c>
      <c r="AK1115">
        <f t="shared" si="251"/>
        <v>0.23931967809316171</v>
      </c>
      <c r="AL1115">
        <f t="shared" si="252"/>
        <v>2.6389213677283485</v>
      </c>
      <c r="AM1115">
        <f t="shared" si="253"/>
        <v>3.8946097777401278</v>
      </c>
      <c r="AN1115" s="26">
        <f t="shared" si="254"/>
        <v>-3.975315110866434</v>
      </c>
      <c r="AO1115" s="26">
        <f t="shared" si="254"/>
        <v>-3.9758619978093366</v>
      </c>
      <c r="AP1115" s="26">
        <f t="shared" si="254"/>
        <v>-3.9742245114637487</v>
      </c>
      <c r="AQ1115" s="26">
        <f t="shared" si="254"/>
        <v>-3.9791363303934308</v>
      </c>
      <c r="AR1115" s="26">
        <f t="shared" si="254"/>
        <v>-3.9644813675395318</v>
      </c>
      <c r="AS1115" s="26">
        <f t="shared" si="254"/>
        <v>-4.0089388978364173</v>
      </c>
      <c r="AT1115" s="26">
        <f t="shared" si="254"/>
        <v>-3.8800105844175317</v>
      </c>
      <c r="AU1115" s="26">
        <f t="shared" si="255"/>
        <v>-4.3433125627175393</v>
      </c>
    </row>
    <row r="1116" spans="26:47">
      <c r="Z1116">
        <f t="shared" si="246"/>
        <v>0</v>
      </c>
      <c r="AA1116" s="26">
        <f t="shared" si="247"/>
        <v>2.1380834729415148E-3</v>
      </c>
      <c r="AB1116" s="26">
        <f t="shared" si="241"/>
        <v>-9999</v>
      </c>
      <c r="AC1116" s="26">
        <f t="shared" si="242"/>
        <v>0</v>
      </c>
      <c r="AD1116" s="26">
        <f t="shared" si="256"/>
        <v>-9999</v>
      </c>
      <c r="AE1116" s="26">
        <f t="shared" si="243"/>
        <v>0</v>
      </c>
      <c r="AF1116">
        <f t="shared" si="257"/>
        <v>-9999</v>
      </c>
      <c r="AG1116" s="187"/>
      <c r="AH1116">
        <f t="shared" si="248"/>
        <v>-5.681451267488898E-5</v>
      </c>
      <c r="AI1116">
        <f t="shared" si="249"/>
        <v>0.56469609540875809</v>
      </c>
      <c r="AJ1116">
        <f t="shared" si="250"/>
        <v>-0.2668107123773617</v>
      </c>
      <c r="AK1116">
        <f t="shared" si="251"/>
        <v>0.23931967809316171</v>
      </c>
      <c r="AL1116">
        <f t="shared" si="252"/>
        <v>2.6389213677283485</v>
      </c>
      <c r="AM1116">
        <f t="shared" si="253"/>
        <v>3.8946097777401278</v>
      </c>
      <c r="AN1116" s="26">
        <f t="shared" si="254"/>
        <v>-3.975315110866434</v>
      </c>
      <c r="AO1116" s="26">
        <f t="shared" si="254"/>
        <v>-3.9758619978093366</v>
      </c>
      <c r="AP1116" s="26">
        <f t="shared" si="254"/>
        <v>-3.9742245114637487</v>
      </c>
      <c r="AQ1116" s="26">
        <f t="shared" si="254"/>
        <v>-3.9791363303934308</v>
      </c>
      <c r="AR1116" s="26">
        <f t="shared" si="254"/>
        <v>-3.9644813675395318</v>
      </c>
      <c r="AS1116" s="26">
        <f t="shared" si="254"/>
        <v>-4.0089388978364173</v>
      </c>
      <c r="AT1116" s="26">
        <f t="shared" si="254"/>
        <v>-3.8800105844175317</v>
      </c>
      <c r="AU1116" s="26">
        <f t="shared" si="255"/>
        <v>-4.3433125627175393</v>
      </c>
    </row>
    <row r="1117" spans="26:47">
      <c r="Z1117">
        <f t="shared" si="246"/>
        <v>0</v>
      </c>
      <c r="AA1117" s="26">
        <f t="shared" si="247"/>
        <v>2.1380834729415148E-3</v>
      </c>
      <c r="AB1117" s="26">
        <f t="shared" si="241"/>
        <v>-9999</v>
      </c>
      <c r="AC1117" s="26">
        <f t="shared" si="242"/>
        <v>0</v>
      </c>
      <c r="AD1117" s="26">
        <f t="shared" si="256"/>
        <v>-9999</v>
      </c>
      <c r="AE1117" s="26">
        <f t="shared" si="243"/>
        <v>0</v>
      </c>
      <c r="AF1117">
        <f t="shared" si="257"/>
        <v>-9999</v>
      </c>
      <c r="AG1117" s="187"/>
      <c r="AH1117">
        <f t="shared" si="248"/>
        <v>-5.681451267488898E-5</v>
      </c>
      <c r="AI1117">
        <f t="shared" si="249"/>
        <v>0.56469609540875809</v>
      </c>
      <c r="AJ1117">
        <f t="shared" si="250"/>
        <v>-0.2668107123773617</v>
      </c>
      <c r="AK1117">
        <f t="shared" si="251"/>
        <v>0.23931967809316171</v>
      </c>
      <c r="AL1117">
        <f t="shared" si="252"/>
        <v>2.6389213677283485</v>
      </c>
      <c r="AM1117">
        <f t="shared" si="253"/>
        <v>3.8946097777401278</v>
      </c>
      <c r="AN1117" s="26">
        <f t="shared" si="254"/>
        <v>-3.975315110866434</v>
      </c>
      <c r="AO1117" s="26">
        <f t="shared" si="254"/>
        <v>-3.9758619978093366</v>
      </c>
      <c r="AP1117" s="26">
        <f t="shared" si="254"/>
        <v>-3.9742245114637487</v>
      </c>
      <c r="AQ1117" s="26">
        <f t="shared" si="254"/>
        <v>-3.9791363303934308</v>
      </c>
      <c r="AR1117" s="26">
        <f t="shared" si="254"/>
        <v>-3.9644813675395318</v>
      </c>
      <c r="AS1117" s="26">
        <f t="shared" si="254"/>
        <v>-4.0089388978364173</v>
      </c>
      <c r="AT1117" s="26">
        <f t="shared" si="254"/>
        <v>-3.8800105844175317</v>
      </c>
      <c r="AU1117" s="26">
        <f t="shared" si="255"/>
        <v>-4.3433125627175393</v>
      </c>
    </row>
    <row r="1118" spans="26:47">
      <c r="Z1118">
        <f t="shared" si="246"/>
        <v>0</v>
      </c>
      <c r="AA1118" s="26">
        <f t="shared" si="247"/>
        <v>2.1380834729415148E-3</v>
      </c>
      <c r="AB1118" s="26">
        <f t="shared" si="241"/>
        <v>-9999</v>
      </c>
      <c r="AC1118" s="26">
        <f t="shared" si="242"/>
        <v>0</v>
      </c>
      <c r="AD1118" s="26">
        <f t="shared" si="256"/>
        <v>-9999</v>
      </c>
      <c r="AE1118" s="26">
        <f t="shared" si="243"/>
        <v>0</v>
      </c>
      <c r="AF1118">
        <f t="shared" si="257"/>
        <v>-9999</v>
      </c>
      <c r="AG1118" s="187"/>
      <c r="AH1118">
        <f t="shared" si="248"/>
        <v>-5.681451267488898E-5</v>
      </c>
      <c r="AI1118">
        <f t="shared" si="249"/>
        <v>0.56469609540875809</v>
      </c>
      <c r="AJ1118">
        <f t="shared" si="250"/>
        <v>-0.2668107123773617</v>
      </c>
      <c r="AK1118">
        <f t="shared" si="251"/>
        <v>0.23931967809316171</v>
      </c>
      <c r="AL1118">
        <f t="shared" si="252"/>
        <v>2.6389213677283485</v>
      </c>
      <c r="AM1118">
        <f t="shared" si="253"/>
        <v>3.8946097777401278</v>
      </c>
      <c r="AN1118" s="26">
        <f t="shared" si="254"/>
        <v>-3.975315110866434</v>
      </c>
      <c r="AO1118" s="26">
        <f t="shared" si="254"/>
        <v>-3.9758619978093366</v>
      </c>
      <c r="AP1118" s="26">
        <f t="shared" si="254"/>
        <v>-3.9742245114637487</v>
      </c>
      <c r="AQ1118" s="26">
        <f t="shared" si="254"/>
        <v>-3.9791363303934308</v>
      </c>
      <c r="AR1118" s="26">
        <f t="shared" si="254"/>
        <v>-3.9644813675395318</v>
      </c>
      <c r="AS1118" s="26">
        <f t="shared" si="254"/>
        <v>-4.0089388978364173</v>
      </c>
      <c r="AT1118" s="26">
        <f t="shared" si="254"/>
        <v>-3.8800105844175317</v>
      </c>
      <c r="AU1118" s="26">
        <f t="shared" si="255"/>
        <v>-4.3433125627175393</v>
      </c>
    </row>
    <row r="1119" spans="26:47">
      <c r="Z1119">
        <f t="shared" si="246"/>
        <v>0</v>
      </c>
      <c r="AA1119" s="26">
        <f t="shared" si="247"/>
        <v>2.1380834729415148E-3</v>
      </c>
      <c r="AB1119" s="26">
        <f t="shared" si="241"/>
        <v>-9999</v>
      </c>
      <c r="AC1119" s="26">
        <f t="shared" si="242"/>
        <v>0</v>
      </c>
      <c r="AD1119" s="26">
        <f t="shared" si="256"/>
        <v>-9999</v>
      </c>
      <c r="AE1119" s="26">
        <f t="shared" si="243"/>
        <v>0</v>
      </c>
      <c r="AF1119">
        <f t="shared" si="257"/>
        <v>-9999</v>
      </c>
      <c r="AG1119" s="187"/>
      <c r="AH1119">
        <f t="shared" si="248"/>
        <v>-5.681451267488898E-5</v>
      </c>
      <c r="AI1119">
        <f t="shared" si="249"/>
        <v>0.56469609540875809</v>
      </c>
      <c r="AJ1119">
        <f t="shared" si="250"/>
        <v>-0.2668107123773617</v>
      </c>
      <c r="AK1119">
        <f t="shared" si="251"/>
        <v>0.23931967809316171</v>
      </c>
      <c r="AL1119">
        <f t="shared" si="252"/>
        <v>2.6389213677283485</v>
      </c>
      <c r="AM1119">
        <f t="shared" si="253"/>
        <v>3.8946097777401278</v>
      </c>
      <c r="AN1119" s="26">
        <f t="shared" si="254"/>
        <v>-3.975315110866434</v>
      </c>
      <c r="AO1119" s="26">
        <f t="shared" si="254"/>
        <v>-3.9758619978093366</v>
      </c>
      <c r="AP1119" s="26">
        <f t="shared" si="254"/>
        <v>-3.9742245114637487</v>
      </c>
      <c r="AQ1119" s="26">
        <f t="shared" si="254"/>
        <v>-3.9791363303934308</v>
      </c>
      <c r="AR1119" s="26">
        <f t="shared" si="254"/>
        <v>-3.9644813675395318</v>
      </c>
      <c r="AS1119" s="26">
        <f t="shared" si="254"/>
        <v>-4.0089388978364173</v>
      </c>
      <c r="AT1119" s="26">
        <f t="shared" si="254"/>
        <v>-3.8800105844175317</v>
      </c>
      <c r="AU1119" s="26">
        <f t="shared" si="255"/>
        <v>-4.3433125627175393</v>
      </c>
    </row>
    <row r="1120" spans="26:47">
      <c r="Z1120">
        <f t="shared" si="246"/>
        <v>0</v>
      </c>
      <c r="AA1120" s="26">
        <f t="shared" si="247"/>
        <v>2.1380834729415148E-3</v>
      </c>
      <c r="AB1120" s="26">
        <f t="shared" si="241"/>
        <v>-9999</v>
      </c>
      <c r="AC1120" s="26">
        <f t="shared" si="242"/>
        <v>0</v>
      </c>
      <c r="AD1120" s="26">
        <f t="shared" si="256"/>
        <v>-9999</v>
      </c>
      <c r="AE1120" s="26">
        <f t="shared" si="243"/>
        <v>0</v>
      </c>
      <c r="AF1120">
        <f t="shared" si="257"/>
        <v>-9999</v>
      </c>
      <c r="AG1120" s="187"/>
      <c r="AH1120">
        <f t="shared" si="248"/>
        <v>-5.681451267488898E-5</v>
      </c>
      <c r="AI1120">
        <f t="shared" si="249"/>
        <v>0.56469609540875809</v>
      </c>
      <c r="AJ1120">
        <f t="shared" si="250"/>
        <v>-0.2668107123773617</v>
      </c>
      <c r="AK1120">
        <f t="shared" si="251"/>
        <v>0.23931967809316171</v>
      </c>
      <c r="AL1120">
        <f t="shared" si="252"/>
        <v>2.6389213677283485</v>
      </c>
      <c r="AM1120">
        <f t="shared" si="253"/>
        <v>3.8946097777401278</v>
      </c>
      <c r="AN1120" s="26">
        <f t="shared" si="254"/>
        <v>-3.975315110866434</v>
      </c>
      <c r="AO1120" s="26">
        <f t="shared" si="254"/>
        <v>-3.9758619978093366</v>
      </c>
      <c r="AP1120" s="26">
        <f t="shared" si="254"/>
        <v>-3.9742245114637487</v>
      </c>
      <c r="AQ1120" s="26">
        <f t="shared" si="254"/>
        <v>-3.9791363303934308</v>
      </c>
      <c r="AR1120" s="26">
        <f t="shared" si="254"/>
        <v>-3.9644813675395318</v>
      </c>
      <c r="AS1120" s="26">
        <f t="shared" si="254"/>
        <v>-4.0089388978364173</v>
      </c>
      <c r="AT1120" s="26">
        <f t="shared" si="254"/>
        <v>-3.8800105844175317</v>
      </c>
      <c r="AU1120" s="26">
        <f t="shared" si="255"/>
        <v>-4.3433125627175393</v>
      </c>
    </row>
    <row r="1121" spans="26:47">
      <c r="Z1121">
        <f t="shared" si="246"/>
        <v>0</v>
      </c>
      <c r="AA1121" s="26">
        <f t="shared" si="247"/>
        <v>2.1380834729415148E-3</v>
      </c>
      <c r="AB1121" s="26">
        <f t="shared" si="241"/>
        <v>-9999</v>
      </c>
      <c r="AC1121" s="26">
        <f t="shared" si="242"/>
        <v>0</v>
      </c>
      <c r="AD1121" s="26">
        <f t="shared" si="256"/>
        <v>-9999</v>
      </c>
      <c r="AE1121" s="26">
        <f t="shared" si="243"/>
        <v>0</v>
      </c>
      <c r="AF1121">
        <f t="shared" si="257"/>
        <v>-9999</v>
      </c>
      <c r="AG1121" s="187"/>
      <c r="AH1121">
        <f t="shared" si="248"/>
        <v>-5.681451267488898E-5</v>
      </c>
      <c r="AI1121">
        <f t="shared" si="249"/>
        <v>0.56469609540875809</v>
      </c>
      <c r="AJ1121">
        <f t="shared" si="250"/>
        <v>-0.2668107123773617</v>
      </c>
      <c r="AK1121">
        <f t="shared" si="251"/>
        <v>0.23931967809316171</v>
      </c>
      <c r="AL1121">
        <f t="shared" si="252"/>
        <v>2.6389213677283485</v>
      </c>
      <c r="AM1121">
        <f t="shared" si="253"/>
        <v>3.8946097777401278</v>
      </c>
      <c r="AN1121" s="26">
        <f t="shared" si="254"/>
        <v>-3.975315110866434</v>
      </c>
      <c r="AO1121" s="26">
        <f t="shared" si="254"/>
        <v>-3.9758619978093366</v>
      </c>
      <c r="AP1121" s="26">
        <f t="shared" si="254"/>
        <v>-3.9742245114637487</v>
      </c>
      <c r="AQ1121" s="26">
        <f t="shared" si="254"/>
        <v>-3.9791363303934308</v>
      </c>
      <c r="AR1121" s="26">
        <f t="shared" si="254"/>
        <v>-3.9644813675395318</v>
      </c>
      <c r="AS1121" s="26">
        <f t="shared" si="254"/>
        <v>-4.0089388978364173</v>
      </c>
      <c r="AT1121" s="26">
        <f t="shared" si="254"/>
        <v>-3.8800105844175317</v>
      </c>
      <c r="AU1121" s="26">
        <f t="shared" si="255"/>
        <v>-4.3433125627175393</v>
      </c>
    </row>
    <row r="1122" spans="26:47">
      <c r="Z1122">
        <f t="shared" si="246"/>
        <v>0</v>
      </c>
      <c r="AA1122" s="26">
        <f t="shared" si="247"/>
        <v>2.1380834729415148E-3</v>
      </c>
      <c r="AB1122" s="26">
        <f t="shared" si="241"/>
        <v>-9999</v>
      </c>
      <c r="AC1122" s="26">
        <f t="shared" si="242"/>
        <v>0</v>
      </c>
      <c r="AD1122" s="26">
        <f t="shared" si="256"/>
        <v>-9999</v>
      </c>
      <c r="AE1122" s="26">
        <f t="shared" si="243"/>
        <v>0</v>
      </c>
      <c r="AF1122">
        <f t="shared" si="257"/>
        <v>-9999</v>
      </c>
      <c r="AG1122" s="187"/>
      <c r="AH1122">
        <f t="shared" si="248"/>
        <v>-5.681451267488898E-5</v>
      </c>
      <c r="AI1122">
        <f t="shared" si="249"/>
        <v>0.56469609540875809</v>
      </c>
      <c r="AJ1122">
        <f t="shared" si="250"/>
        <v>-0.2668107123773617</v>
      </c>
      <c r="AK1122">
        <f t="shared" si="251"/>
        <v>0.23931967809316171</v>
      </c>
      <c r="AL1122">
        <f t="shared" si="252"/>
        <v>2.6389213677283485</v>
      </c>
      <c r="AM1122">
        <f t="shared" si="253"/>
        <v>3.8946097777401278</v>
      </c>
      <c r="AN1122" s="26">
        <f t="shared" si="254"/>
        <v>-3.975315110866434</v>
      </c>
      <c r="AO1122" s="26">
        <f t="shared" si="254"/>
        <v>-3.9758619978093366</v>
      </c>
      <c r="AP1122" s="26">
        <f t="shared" si="254"/>
        <v>-3.9742245114637487</v>
      </c>
      <c r="AQ1122" s="26">
        <f t="shared" si="254"/>
        <v>-3.9791363303934308</v>
      </c>
      <c r="AR1122" s="26">
        <f t="shared" si="254"/>
        <v>-3.9644813675395318</v>
      </c>
      <c r="AS1122" s="26">
        <f t="shared" si="254"/>
        <v>-4.0089388978364173</v>
      </c>
      <c r="AT1122" s="26">
        <f t="shared" si="254"/>
        <v>-3.8800105844175317</v>
      </c>
      <c r="AU1122" s="26">
        <f t="shared" si="255"/>
        <v>-4.3433125627175393</v>
      </c>
    </row>
    <row r="1123" spans="26:47">
      <c r="Z1123">
        <f t="shared" si="246"/>
        <v>0</v>
      </c>
      <c r="AA1123" s="26">
        <f t="shared" si="247"/>
        <v>2.1380834729415148E-3</v>
      </c>
      <c r="AB1123" s="26">
        <f t="shared" si="241"/>
        <v>-9999</v>
      </c>
      <c r="AC1123" s="26">
        <f t="shared" si="242"/>
        <v>0</v>
      </c>
      <c r="AD1123" s="26">
        <f t="shared" si="256"/>
        <v>-9999</v>
      </c>
      <c r="AE1123" s="26">
        <f t="shared" si="243"/>
        <v>0</v>
      </c>
      <c r="AF1123">
        <f t="shared" si="257"/>
        <v>-9999</v>
      </c>
      <c r="AG1123" s="187"/>
      <c r="AH1123">
        <f t="shared" si="248"/>
        <v>-5.681451267488898E-5</v>
      </c>
      <c r="AI1123">
        <f t="shared" si="249"/>
        <v>0.56469609540875809</v>
      </c>
      <c r="AJ1123">
        <f t="shared" si="250"/>
        <v>-0.2668107123773617</v>
      </c>
      <c r="AK1123">
        <f t="shared" si="251"/>
        <v>0.23931967809316171</v>
      </c>
      <c r="AL1123">
        <f t="shared" si="252"/>
        <v>2.6389213677283485</v>
      </c>
      <c r="AM1123">
        <f t="shared" si="253"/>
        <v>3.8946097777401278</v>
      </c>
      <c r="AN1123" s="26">
        <f t="shared" si="254"/>
        <v>-3.975315110866434</v>
      </c>
      <c r="AO1123" s="26">
        <f t="shared" si="254"/>
        <v>-3.9758619978093366</v>
      </c>
      <c r="AP1123" s="26">
        <f t="shared" si="254"/>
        <v>-3.9742245114637487</v>
      </c>
      <c r="AQ1123" s="26">
        <f t="shared" si="254"/>
        <v>-3.9791363303934308</v>
      </c>
      <c r="AR1123" s="26">
        <f t="shared" si="254"/>
        <v>-3.9644813675395318</v>
      </c>
      <c r="AS1123" s="26">
        <f t="shared" si="254"/>
        <v>-4.0089388978364173</v>
      </c>
      <c r="AT1123" s="26">
        <f t="shared" si="254"/>
        <v>-3.8800105844175317</v>
      </c>
      <c r="AU1123" s="26">
        <f t="shared" si="255"/>
        <v>-4.3433125627175393</v>
      </c>
    </row>
    <row r="1124" spans="26:47">
      <c r="Z1124">
        <f t="shared" si="246"/>
        <v>0</v>
      </c>
      <c r="AA1124" s="26">
        <f t="shared" si="247"/>
        <v>2.1380834729415148E-3</v>
      </c>
      <c r="AB1124" s="26">
        <f t="shared" si="241"/>
        <v>-9999</v>
      </c>
      <c r="AC1124" s="26">
        <f t="shared" si="242"/>
        <v>0</v>
      </c>
      <c r="AD1124" s="26">
        <f t="shared" si="256"/>
        <v>-9999</v>
      </c>
      <c r="AE1124" s="26">
        <f t="shared" si="243"/>
        <v>0</v>
      </c>
      <c r="AF1124">
        <f t="shared" si="257"/>
        <v>-9999</v>
      </c>
      <c r="AG1124" s="187"/>
      <c r="AH1124">
        <f t="shared" si="248"/>
        <v>-5.681451267488898E-5</v>
      </c>
      <c r="AI1124">
        <f t="shared" si="249"/>
        <v>0.56469609540875809</v>
      </c>
      <c r="AJ1124">
        <f t="shared" si="250"/>
        <v>-0.2668107123773617</v>
      </c>
      <c r="AK1124">
        <f t="shared" si="251"/>
        <v>0.23931967809316171</v>
      </c>
      <c r="AL1124">
        <f t="shared" si="252"/>
        <v>2.6389213677283485</v>
      </c>
      <c r="AM1124">
        <f t="shared" si="253"/>
        <v>3.8946097777401278</v>
      </c>
      <c r="AN1124" s="26">
        <f t="shared" si="254"/>
        <v>-3.975315110866434</v>
      </c>
      <c r="AO1124" s="26">
        <f t="shared" si="254"/>
        <v>-3.9758619978093366</v>
      </c>
      <c r="AP1124" s="26">
        <f t="shared" si="254"/>
        <v>-3.9742245114637487</v>
      </c>
      <c r="AQ1124" s="26">
        <f t="shared" si="254"/>
        <v>-3.9791363303934308</v>
      </c>
      <c r="AR1124" s="26">
        <f t="shared" si="254"/>
        <v>-3.9644813675395318</v>
      </c>
      <c r="AS1124" s="26">
        <f t="shared" si="254"/>
        <v>-4.0089388978364173</v>
      </c>
      <c r="AT1124" s="26">
        <f t="shared" si="254"/>
        <v>-3.8800105844175317</v>
      </c>
      <c r="AU1124" s="26">
        <f t="shared" si="255"/>
        <v>-4.3433125627175393</v>
      </c>
    </row>
    <row r="1125" spans="26:47">
      <c r="Z1125">
        <f t="shared" si="246"/>
        <v>0</v>
      </c>
      <c r="AA1125" s="26">
        <f t="shared" si="247"/>
        <v>2.1380834729415148E-3</v>
      </c>
      <c r="AB1125" s="26">
        <f t="shared" si="241"/>
        <v>-9999</v>
      </c>
      <c r="AC1125" s="26">
        <f t="shared" si="242"/>
        <v>0</v>
      </c>
      <c r="AD1125" s="26">
        <f t="shared" si="256"/>
        <v>-9999</v>
      </c>
      <c r="AE1125" s="26">
        <f t="shared" si="243"/>
        <v>0</v>
      </c>
      <c r="AF1125">
        <f t="shared" si="257"/>
        <v>-9999</v>
      </c>
      <c r="AG1125" s="187"/>
      <c r="AH1125">
        <f t="shared" si="248"/>
        <v>-5.681451267488898E-5</v>
      </c>
      <c r="AI1125">
        <f t="shared" si="249"/>
        <v>0.56469609540875809</v>
      </c>
      <c r="AJ1125">
        <f t="shared" si="250"/>
        <v>-0.2668107123773617</v>
      </c>
      <c r="AK1125">
        <f t="shared" si="251"/>
        <v>0.23931967809316171</v>
      </c>
      <c r="AL1125">
        <f t="shared" si="252"/>
        <v>2.6389213677283485</v>
      </c>
      <c r="AM1125">
        <f t="shared" si="253"/>
        <v>3.8946097777401278</v>
      </c>
      <c r="AN1125" s="26">
        <f t="shared" ref="AN1125:AT1140" si="258">$AU1125+$AB$7*SIN(AO1125)</f>
        <v>-3.975315110866434</v>
      </c>
      <c r="AO1125" s="26">
        <f t="shared" si="258"/>
        <v>-3.9758619978093366</v>
      </c>
      <c r="AP1125" s="26">
        <f t="shared" si="258"/>
        <v>-3.9742245114637487</v>
      </c>
      <c r="AQ1125" s="26">
        <f t="shared" si="258"/>
        <v>-3.9791363303934308</v>
      </c>
      <c r="AR1125" s="26">
        <f t="shared" si="258"/>
        <v>-3.9644813675395318</v>
      </c>
      <c r="AS1125" s="26">
        <f t="shared" si="258"/>
        <v>-4.0089388978364173</v>
      </c>
      <c r="AT1125" s="26">
        <f t="shared" si="258"/>
        <v>-3.8800105844175317</v>
      </c>
      <c r="AU1125" s="26">
        <f t="shared" si="255"/>
        <v>-4.3433125627175393</v>
      </c>
    </row>
    <row r="1126" spans="26:47">
      <c r="Z1126">
        <f t="shared" si="246"/>
        <v>0</v>
      </c>
      <c r="AA1126" s="26">
        <f t="shared" si="247"/>
        <v>2.1380834729415148E-3</v>
      </c>
      <c r="AB1126" s="26">
        <f t="shared" si="241"/>
        <v>-9999</v>
      </c>
      <c r="AC1126" s="26">
        <f t="shared" si="242"/>
        <v>0</v>
      </c>
      <c r="AD1126" s="26">
        <f t="shared" si="256"/>
        <v>-9999</v>
      </c>
      <c r="AE1126" s="26">
        <f t="shared" si="243"/>
        <v>0</v>
      </c>
      <c r="AF1126">
        <f t="shared" si="257"/>
        <v>-9999</v>
      </c>
      <c r="AG1126" s="187"/>
      <c r="AH1126">
        <f t="shared" si="248"/>
        <v>-5.681451267488898E-5</v>
      </c>
      <c r="AI1126">
        <f t="shared" si="249"/>
        <v>0.56469609540875809</v>
      </c>
      <c r="AJ1126">
        <f t="shared" si="250"/>
        <v>-0.2668107123773617</v>
      </c>
      <c r="AK1126">
        <f t="shared" si="251"/>
        <v>0.23931967809316171</v>
      </c>
      <c r="AL1126">
        <f t="shared" si="252"/>
        <v>2.6389213677283485</v>
      </c>
      <c r="AM1126">
        <f t="shared" si="253"/>
        <v>3.8946097777401278</v>
      </c>
      <c r="AN1126" s="26">
        <f t="shared" si="258"/>
        <v>-3.975315110866434</v>
      </c>
      <c r="AO1126" s="26">
        <f t="shared" si="258"/>
        <v>-3.9758619978093366</v>
      </c>
      <c r="AP1126" s="26">
        <f t="shared" si="258"/>
        <v>-3.9742245114637487</v>
      </c>
      <c r="AQ1126" s="26">
        <f t="shared" si="258"/>
        <v>-3.9791363303934308</v>
      </c>
      <c r="AR1126" s="26">
        <f t="shared" si="258"/>
        <v>-3.9644813675395318</v>
      </c>
      <c r="AS1126" s="26">
        <f t="shared" si="258"/>
        <v>-4.0089388978364173</v>
      </c>
      <c r="AT1126" s="26">
        <f t="shared" si="258"/>
        <v>-3.8800105844175317</v>
      </c>
      <c r="AU1126" s="26">
        <f t="shared" si="255"/>
        <v>-4.3433125627175393</v>
      </c>
    </row>
    <row r="1127" spans="26:47">
      <c r="Z1127">
        <f t="shared" si="246"/>
        <v>0</v>
      </c>
      <c r="AA1127" s="26">
        <f t="shared" si="247"/>
        <v>2.1380834729415148E-3</v>
      </c>
      <c r="AB1127" s="26">
        <f t="shared" ref="AB1127:AB1190" si="259">IF(S1127&lt;&gt;0,G1127-AH1127, -9999)</f>
        <v>-9999</v>
      </c>
      <c r="AC1127" s="26">
        <f t="shared" ref="AC1127:AC1190" si="260">+G1127-P1127</f>
        <v>0</v>
      </c>
      <c r="AD1127" s="26">
        <f t="shared" si="256"/>
        <v>-9999</v>
      </c>
      <c r="AE1127" s="26">
        <f t="shared" ref="AE1127:AE1190" si="261">+(G1127-AA1127)^2*S1127</f>
        <v>0</v>
      </c>
      <c r="AF1127">
        <f t="shared" si="257"/>
        <v>-9999</v>
      </c>
      <c r="AG1127" s="187"/>
      <c r="AH1127">
        <f t="shared" si="248"/>
        <v>-5.681451267488898E-5</v>
      </c>
      <c r="AI1127">
        <f t="shared" si="249"/>
        <v>0.56469609540875809</v>
      </c>
      <c r="AJ1127">
        <f t="shared" si="250"/>
        <v>-0.2668107123773617</v>
      </c>
      <c r="AK1127">
        <f t="shared" si="251"/>
        <v>0.23931967809316171</v>
      </c>
      <c r="AL1127">
        <f t="shared" si="252"/>
        <v>2.6389213677283485</v>
      </c>
      <c r="AM1127">
        <f t="shared" si="253"/>
        <v>3.8946097777401278</v>
      </c>
      <c r="AN1127" s="26">
        <f t="shared" si="258"/>
        <v>-3.975315110866434</v>
      </c>
      <c r="AO1127" s="26">
        <f t="shared" si="258"/>
        <v>-3.9758619978093366</v>
      </c>
      <c r="AP1127" s="26">
        <f t="shared" si="258"/>
        <v>-3.9742245114637487</v>
      </c>
      <c r="AQ1127" s="26">
        <f t="shared" si="258"/>
        <v>-3.9791363303934308</v>
      </c>
      <c r="AR1127" s="26">
        <f t="shared" si="258"/>
        <v>-3.9644813675395318</v>
      </c>
      <c r="AS1127" s="26">
        <f t="shared" si="258"/>
        <v>-4.0089388978364173</v>
      </c>
      <c r="AT1127" s="26">
        <f t="shared" si="258"/>
        <v>-3.8800105844175317</v>
      </c>
      <c r="AU1127" s="26">
        <f t="shared" si="255"/>
        <v>-4.3433125627175393</v>
      </c>
    </row>
    <row r="1128" spans="26:47">
      <c r="Z1128">
        <f t="shared" si="246"/>
        <v>0</v>
      </c>
      <c r="AA1128" s="26">
        <f t="shared" si="247"/>
        <v>2.1380834729415148E-3</v>
      </c>
      <c r="AB1128" s="26">
        <f t="shared" si="259"/>
        <v>-9999</v>
      </c>
      <c r="AC1128" s="26">
        <f t="shared" si="260"/>
        <v>0</v>
      </c>
      <c r="AD1128" s="26">
        <f t="shared" si="256"/>
        <v>-9999</v>
      </c>
      <c r="AE1128" s="26">
        <f t="shared" si="261"/>
        <v>0</v>
      </c>
      <c r="AF1128">
        <f t="shared" si="257"/>
        <v>-9999</v>
      </c>
      <c r="AG1128" s="187"/>
      <c r="AH1128">
        <f t="shared" si="248"/>
        <v>-5.681451267488898E-5</v>
      </c>
      <c r="AI1128">
        <f t="shared" si="249"/>
        <v>0.56469609540875809</v>
      </c>
      <c r="AJ1128">
        <f t="shared" si="250"/>
        <v>-0.2668107123773617</v>
      </c>
      <c r="AK1128">
        <f t="shared" si="251"/>
        <v>0.23931967809316171</v>
      </c>
      <c r="AL1128">
        <f t="shared" si="252"/>
        <v>2.6389213677283485</v>
      </c>
      <c r="AM1128">
        <f t="shared" si="253"/>
        <v>3.8946097777401278</v>
      </c>
      <c r="AN1128" s="26">
        <f t="shared" si="258"/>
        <v>-3.975315110866434</v>
      </c>
      <c r="AO1128" s="26">
        <f t="shared" si="258"/>
        <v>-3.9758619978093366</v>
      </c>
      <c r="AP1128" s="26">
        <f t="shared" si="258"/>
        <v>-3.9742245114637487</v>
      </c>
      <c r="AQ1128" s="26">
        <f t="shared" si="258"/>
        <v>-3.9791363303934308</v>
      </c>
      <c r="AR1128" s="26">
        <f t="shared" si="258"/>
        <v>-3.9644813675395318</v>
      </c>
      <c r="AS1128" s="26">
        <f t="shared" si="258"/>
        <v>-4.0089388978364173</v>
      </c>
      <c r="AT1128" s="26">
        <f t="shared" si="258"/>
        <v>-3.8800105844175317</v>
      </c>
      <c r="AU1128" s="26">
        <f t="shared" si="255"/>
        <v>-4.3433125627175393</v>
      </c>
    </row>
    <row r="1129" spans="26:47">
      <c r="Z1129">
        <f t="shared" si="246"/>
        <v>0</v>
      </c>
      <c r="AA1129" s="26">
        <f t="shared" si="247"/>
        <v>2.1380834729415148E-3</v>
      </c>
      <c r="AB1129" s="26">
        <f t="shared" si="259"/>
        <v>-9999</v>
      </c>
      <c r="AC1129" s="26">
        <f t="shared" si="260"/>
        <v>0</v>
      </c>
      <c r="AD1129" s="26">
        <f t="shared" si="256"/>
        <v>-9999</v>
      </c>
      <c r="AE1129" s="26">
        <f t="shared" si="261"/>
        <v>0</v>
      </c>
      <c r="AF1129">
        <f t="shared" si="257"/>
        <v>-9999</v>
      </c>
      <c r="AG1129" s="187"/>
      <c r="AH1129">
        <f t="shared" si="248"/>
        <v>-5.681451267488898E-5</v>
      </c>
      <c r="AI1129">
        <f t="shared" si="249"/>
        <v>0.56469609540875809</v>
      </c>
      <c r="AJ1129">
        <f t="shared" si="250"/>
        <v>-0.2668107123773617</v>
      </c>
      <c r="AK1129">
        <f t="shared" si="251"/>
        <v>0.23931967809316171</v>
      </c>
      <c r="AL1129">
        <f t="shared" si="252"/>
        <v>2.6389213677283485</v>
      </c>
      <c r="AM1129">
        <f t="shared" si="253"/>
        <v>3.8946097777401278</v>
      </c>
      <c r="AN1129" s="26">
        <f t="shared" si="258"/>
        <v>-3.975315110866434</v>
      </c>
      <c r="AO1129" s="26">
        <f t="shared" si="258"/>
        <v>-3.9758619978093366</v>
      </c>
      <c r="AP1129" s="26">
        <f t="shared" si="258"/>
        <v>-3.9742245114637487</v>
      </c>
      <c r="AQ1129" s="26">
        <f t="shared" si="258"/>
        <v>-3.9791363303934308</v>
      </c>
      <c r="AR1129" s="26">
        <f t="shared" si="258"/>
        <v>-3.9644813675395318</v>
      </c>
      <c r="AS1129" s="26">
        <f t="shared" si="258"/>
        <v>-4.0089388978364173</v>
      </c>
      <c r="AT1129" s="26">
        <f t="shared" si="258"/>
        <v>-3.8800105844175317</v>
      </c>
      <c r="AU1129" s="26">
        <f t="shared" si="255"/>
        <v>-4.3433125627175393</v>
      </c>
    </row>
    <row r="1130" spans="26:47">
      <c r="Z1130">
        <f t="shared" si="246"/>
        <v>0</v>
      </c>
      <c r="AA1130" s="26">
        <f t="shared" si="247"/>
        <v>2.1380834729415148E-3</v>
      </c>
      <c r="AB1130" s="26">
        <f t="shared" si="259"/>
        <v>-9999</v>
      </c>
      <c r="AC1130" s="26">
        <f t="shared" si="260"/>
        <v>0</v>
      </c>
      <c r="AD1130" s="26">
        <f t="shared" si="256"/>
        <v>-9999</v>
      </c>
      <c r="AE1130" s="26">
        <f t="shared" si="261"/>
        <v>0</v>
      </c>
      <c r="AF1130">
        <f t="shared" si="257"/>
        <v>-9999</v>
      </c>
      <c r="AG1130" s="187"/>
      <c r="AH1130">
        <f t="shared" si="248"/>
        <v>-5.681451267488898E-5</v>
      </c>
      <c r="AI1130">
        <f t="shared" si="249"/>
        <v>0.56469609540875809</v>
      </c>
      <c r="AJ1130">
        <f t="shared" si="250"/>
        <v>-0.2668107123773617</v>
      </c>
      <c r="AK1130">
        <f t="shared" si="251"/>
        <v>0.23931967809316171</v>
      </c>
      <c r="AL1130">
        <f t="shared" si="252"/>
        <v>2.6389213677283485</v>
      </c>
      <c r="AM1130">
        <f t="shared" si="253"/>
        <v>3.8946097777401278</v>
      </c>
      <c r="AN1130" s="26">
        <f t="shared" si="258"/>
        <v>-3.975315110866434</v>
      </c>
      <c r="AO1130" s="26">
        <f t="shared" si="258"/>
        <v>-3.9758619978093366</v>
      </c>
      <c r="AP1130" s="26">
        <f t="shared" si="258"/>
        <v>-3.9742245114637487</v>
      </c>
      <c r="AQ1130" s="26">
        <f t="shared" si="258"/>
        <v>-3.9791363303934308</v>
      </c>
      <c r="AR1130" s="26">
        <f t="shared" si="258"/>
        <v>-3.9644813675395318</v>
      </c>
      <c r="AS1130" s="26">
        <f t="shared" si="258"/>
        <v>-4.0089388978364173</v>
      </c>
      <c r="AT1130" s="26">
        <f t="shared" si="258"/>
        <v>-3.8800105844175317</v>
      </c>
      <c r="AU1130" s="26">
        <f t="shared" si="255"/>
        <v>-4.3433125627175393</v>
      </c>
    </row>
    <row r="1131" spans="26:47">
      <c r="Z1131">
        <f t="shared" si="246"/>
        <v>0</v>
      </c>
      <c r="AA1131" s="26">
        <f t="shared" si="247"/>
        <v>2.1380834729415148E-3</v>
      </c>
      <c r="AB1131" s="26">
        <f t="shared" si="259"/>
        <v>-9999</v>
      </c>
      <c r="AC1131" s="26">
        <f t="shared" si="260"/>
        <v>0</v>
      </c>
      <c r="AD1131" s="26">
        <f t="shared" si="256"/>
        <v>-9999</v>
      </c>
      <c r="AE1131" s="26">
        <f t="shared" si="261"/>
        <v>0</v>
      </c>
      <c r="AF1131">
        <f t="shared" si="257"/>
        <v>-9999</v>
      </c>
      <c r="AG1131" s="187"/>
      <c r="AH1131">
        <f t="shared" si="248"/>
        <v>-5.681451267488898E-5</v>
      </c>
      <c r="AI1131">
        <f t="shared" si="249"/>
        <v>0.56469609540875809</v>
      </c>
      <c r="AJ1131">
        <f t="shared" si="250"/>
        <v>-0.2668107123773617</v>
      </c>
      <c r="AK1131">
        <f t="shared" si="251"/>
        <v>0.23931967809316171</v>
      </c>
      <c r="AL1131">
        <f t="shared" si="252"/>
        <v>2.6389213677283485</v>
      </c>
      <c r="AM1131">
        <f t="shared" si="253"/>
        <v>3.8946097777401278</v>
      </c>
      <c r="AN1131" s="26">
        <f t="shared" si="258"/>
        <v>-3.975315110866434</v>
      </c>
      <c r="AO1131" s="26">
        <f t="shared" si="258"/>
        <v>-3.9758619978093366</v>
      </c>
      <c r="AP1131" s="26">
        <f t="shared" si="258"/>
        <v>-3.9742245114637487</v>
      </c>
      <c r="AQ1131" s="26">
        <f t="shared" si="258"/>
        <v>-3.9791363303934308</v>
      </c>
      <c r="AR1131" s="26">
        <f t="shared" si="258"/>
        <v>-3.9644813675395318</v>
      </c>
      <c r="AS1131" s="26">
        <f t="shared" si="258"/>
        <v>-4.0089388978364173</v>
      </c>
      <c r="AT1131" s="26">
        <f t="shared" si="258"/>
        <v>-3.8800105844175317</v>
      </c>
      <c r="AU1131" s="26">
        <f t="shared" si="255"/>
        <v>-4.3433125627175393</v>
      </c>
    </row>
    <row r="1132" spans="26:47">
      <c r="Z1132">
        <f t="shared" si="246"/>
        <v>0</v>
      </c>
      <c r="AA1132" s="26">
        <f t="shared" si="247"/>
        <v>2.1380834729415148E-3</v>
      </c>
      <c r="AB1132" s="26">
        <f t="shared" si="259"/>
        <v>-9999</v>
      </c>
      <c r="AC1132" s="26">
        <f t="shared" si="260"/>
        <v>0</v>
      </c>
      <c r="AD1132" s="26">
        <f t="shared" si="256"/>
        <v>-9999</v>
      </c>
      <c r="AE1132" s="26">
        <f t="shared" si="261"/>
        <v>0</v>
      </c>
      <c r="AF1132">
        <f t="shared" si="257"/>
        <v>-9999</v>
      </c>
      <c r="AG1132" s="187"/>
      <c r="AH1132">
        <f t="shared" si="248"/>
        <v>-5.681451267488898E-5</v>
      </c>
      <c r="AI1132">
        <f t="shared" si="249"/>
        <v>0.56469609540875809</v>
      </c>
      <c r="AJ1132">
        <f t="shared" si="250"/>
        <v>-0.2668107123773617</v>
      </c>
      <c r="AK1132">
        <f t="shared" si="251"/>
        <v>0.23931967809316171</v>
      </c>
      <c r="AL1132">
        <f t="shared" si="252"/>
        <v>2.6389213677283485</v>
      </c>
      <c r="AM1132">
        <f t="shared" si="253"/>
        <v>3.8946097777401278</v>
      </c>
      <c r="AN1132" s="26">
        <f t="shared" si="258"/>
        <v>-3.975315110866434</v>
      </c>
      <c r="AO1132" s="26">
        <f t="shared" si="258"/>
        <v>-3.9758619978093366</v>
      </c>
      <c r="AP1132" s="26">
        <f t="shared" si="258"/>
        <v>-3.9742245114637487</v>
      </c>
      <c r="AQ1132" s="26">
        <f t="shared" si="258"/>
        <v>-3.9791363303934308</v>
      </c>
      <c r="AR1132" s="26">
        <f t="shared" si="258"/>
        <v>-3.9644813675395318</v>
      </c>
      <c r="AS1132" s="26">
        <f t="shared" si="258"/>
        <v>-4.0089388978364173</v>
      </c>
      <c r="AT1132" s="26">
        <f t="shared" si="258"/>
        <v>-3.8800105844175317</v>
      </c>
      <c r="AU1132" s="26">
        <f t="shared" si="255"/>
        <v>-4.3433125627175393</v>
      </c>
    </row>
    <row r="1133" spans="26:47">
      <c r="Z1133">
        <f t="shared" si="246"/>
        <v>0</v>
      </c>
      <c r="AA1133" s="26">
        <f t="shared" si="247"/>
        <v>2.1380834729415148E-3</v>
      </c>
      <c r="AB1133" s="26">
        <f t="shared" si="259"/>
        <v>-9999</v>
      </c>
      <c r="AC1133" s="26">
        <f t="shared" si="260"/>
        <v>0</v>
      </c>
      <c r="AD1133" s="26">
        <f t="shared" si="256"/>
        <v>-9999</v>
      </c>
      <c r="AE1133" s="26">
        <f t="shared" si="261"/>
        <v>0</v>
      </c>
      <c r="AF1133">
        <f t="shared" si="257"/>
        <v>-9999</v>
      </c>
      <c r="AG1133" s="187"/>
      <c r="AH1133">
        <f t="shared" si="248"/>
        <v>-5.681451267488898E-5</v>
      </c>
      <c r="AI1133">
        <f t="shared" si="249"/>
        <v>0.56469609540875809</v>
      </c>
      <c r="AJ1133">
        <f t="shared" si="250"/>
        <v>-0.2668107123773617</v>
      </c>
      <c r="AK1133">
        <f t="shared" si="251"/>
        <v>0.23931967809316171</v>
      </c>
      <c r="AL1133">
        <f t="shared" si="252"/>
        <v>2.6389213677283485</v>
      </c>
      <c r="AM1133">
        <f t="shared" si="253"/>
        <v>3.8946097777401278</v>
      </c>
      <c r="AN1133" s="26">
        <f t="shared" si="258"/>
        <v>-3.975315110866434</v>
      </c>
      <c r="AO1133" s="26">
        <f t="shared" si="258"/>
        <v>-3.9758619978093366</v>
      </c>
      <c r="AP1133" s="26">
        <f t="shared" si="258"/>
        <v>-3.9742245114637487</v>
      </c>
      <c r="AQ1133" s="26">
        <f t="shared" si="258"/>
        <v>-3.9791363303934308</v>
      </c>
      <c r="AR1133" s="26">
        <f t="shared" si="258"/>
        <v>-3.9644813675395318</v>
      </c>
      <c r="AS1133" s="26">
        <f t="shared" si="258"/>
        <v>-4.0089388978364173</v>
      </c>
      <c r="AT1133" s="26">
        <f t="shared" si="258"/>
        <v>-3.8800105844175317</v>
      </c>
      <c r="AU1133" s="26">
        <f t="shared" si="255"/>
        <v>-4.3433125627175393</v>
      </c>
    </row>
    <row r="1134" spans="26:47">
      <c r="Z1134">
        <f t="shared" si="246"/>
        <v>0</v>
      </c>
      <c r="AA1134" s="26">
        <f t="shared" si="247"/>
        <v>2.1380834729415148E-3</v>
      </c>
      <c r="AB1134" s="26">
        <f t="shared" si="259"/>
        <v>-9999</v>
      </c>
      <c r="AC1134" s="26">
        <f t="shared" si="260"/>
        <v>0</v>
      </c>
      <c r="AD1134" s="26">
        <f t="shared" si="256"/>
        <v>-9999</v>
      </c>
      <c r="AE1134" s="26">
        <f t="shared" si="261"/>
        <v>0</v>
      </c>
      <c r="AF1134">
        <f t="shared" si="257"/>
        <v>-9999</v>
      </c>
      <c r="AG1134" s="187"/>
      <c r="AH1134">
        <f t="shared" si="248"/>
        <v>-5.681451267488898E-5</v>
      </c>
      <c r="AI1134">
        <f t="shared" si="249"/>
        <v>0.56469609540875809</v>
      </c>
      <c r="AJ1134">
        <f t="shared" si="250"/>
        <v>-0.2668107123773617</v>
      </c>
      <c r="AK1134">
        <f t="shared" si="251"/>
        <v>0.23931967809316171</v>
      </c>
      <c r="AL1134">
        <f t="shared" si="252"/>
        <v>2.6389213677283485</v>
      </c>
      <c r="AM1134">
        <f t="shared" si="253"/>
        <v>3.8946097777401278</v>
      </c>
      <c r="AN1134" s="26">
        <f t="shared" si="258"/>
        <v>-3.975315110866434</v>
      </c>
      <c r="AO1134" s="26">
        <f t="shared" si="258"/>
        <v>-3.9758619978093366</v>
      </c>
      <c r="AP1134" s="26">
        <f t="shared" si="258"/>
        <v>-3.9742245114637487</v>
      </c>
      <c r="AQ1134" s="26">
        <f t="shared" si="258"/>
        <v>-3.9791363303934308</v>
      </c>
      <c r="AR1134" s="26">
        <f t="shared" si="258"/>
        <v>-3.9644813675395318</v>
      </c>
      <c r="AS1134" s="26">
        <f t="shared" si="258"/>
        <v>-4.0089388978364173</v>
      </c>
      <c r="AT1134" s="26">
        <f t="shared" si="258"/>
        <v>-3.8800105844175317</v>
      </c>
      <c r="AU1134" s="26">
        <f t="shared" si="255"/>
        <v>-4.3433125627175393</v>
      </c>
    </row>
    <row r="1135" spans="26:47">
      <c r="Z1135">
        <f t="shared" si="246"/>
        <v>0</v>
      </c>
      <c r="AA1135" s="26">
        <f t="shared" si="247"/>
        <v>2.1380834729415148E-3</v>
      </c>
      <c r="AB1135" s="26">
        <f t="shared" si="259"/>
        <v>-9999</v>
      </c>
      <c r="AC1135" s="26">
        <f t="shared" si="260"/>
        <v>0</v>
      </c>
      <c r="AD1135" s="26">
        <f t="shared" si="256"/>
        <v>-9999</v>
      </c>
      <c r="AE1135" s="26">
        <f t="shared" si="261"/>
        <v>0</v>
      </c>
      <c r="AF1135">
        <f t="shared" si="257"/>
        <v>-9999</v>
      </c>
      <c r="AG1135" s="187"/>
      <c r="AH1135">
        <f t="shared" si="248"/>
        <v>-5.681451267488898E-5</v>
      </c>
      <c r="AI1135">
        <f t="shared" si="249"/>
        <v>0.56469609540875809</v>
      </c>
      <c r="AJ1135">
        <f t="shared" si="250"/>
        <v>-0.2668107123773617</v>
      </c>
      <c r="AK1135">
        <f t="shared" si="251"/>
        <v>0.23931967809316171</v>
      </c>
      <c r="AL1135">
        <f t="shared" si="252"/>
        <v>2.6389213677283485</v>
      </c>
      <c r="AM1135">
        <f t="shared" si="253"/>
        <v>3.8946097777401278</v>
      </c>
      <c r="AN1135" s="26">
        <f t="shared" si="258"/>
        <v>-3.975315110866434</v>
      </c>
      <c r="AO1135" s="26">
        <f t="shared" si="258"/>
        <v>-3.9758619978093366</v>
      </c>
      <c r="AP1135" s="26">
        <f t="shared" si="258"/>
        <v>-3.9742245114637487</v>
      </c>
      <c r="AQ1135" s="26">
        <f t="shared" si="258"/>
        <v>-3.9791363303934308</v>
      </c>
      <c r="AR1135" s="26">
        <f t="shared" si="258"/>
        <v>-3.9644813675395318</v>
      </c>
      <c r="AS1135" s="26">
        <f t="shared" si="258"/>
        <v>-4.0089388978364173</v>
      </c>
      <c r="AT1135" s="26">
        <f t="shared" si="258"/>
        <v>-3.8800105844175317</v>
      </c>
      <c r="AU1135" s="26">
        <f t="shared" si="255"/>
        <v>-4.3433125627175393</v>
      </c>
    </row>
    <row r="1136" spans="26:47">
      <c r="Z1136">
        <f t="shared" si="246"/>
        <v>0</v>
      </c>
      <c r="AA1136" s="26">
        <f t="shared" si="247"/>
        <v>2.1380834729415148E-3</v>
      </c>
      <c r="AB1136" s="26">
        <f t="shared" si="259"/>
        <v>-9999</v>
      </c>
      <c r="AC1136" s="26">
        <f t="shared" si="260"/>
        <v>0</v>
      </c>
      <c r="AD1136" s="26">
        <f t="shared" si="256"/>
        <v>-9999</v>
      </c>
      <c r="AE1136" s="26">
        <f t="shared" si="261"/>
        <v>0</v>
      </c>
      <c r="AF1136">
        <f t="shared" si="257"/>
        <v>-9999</v>
      </c>
      <c r="AG1136" s="187"/>
      <c r="AH1136">
        <f t="shared" si="248"/>
        <v>-5.681451267488898E-5</v>
      </c>
      <c r="AI1136">
        <f t="shared" si="249"/>
        <v>0.56469609540875809</v>
      </c>
      <c r="AJ1136">
        <f t="shared" si="250"/>
        <v>-0.2668107123773617</v>
      </c>
      <c r="AK1136">
        <f t="shared" si="251"/>
        <v>0.23931967809316171</v>
      </c>
      <c r="AL1136">
        <f t="shared" si="252"/>
        <v>2.6389213677283485</v>
      </c>
      <c r="AM1136">
        <f t="shared" si="253"/>
        <v>3.8946097777401278</v>
      </c>
      <c r="AN1136" s="26">
        <f t="shared" si="258"/>
        <v>-3.975315110866434</v>
      </c>
      <c r="AO1136" s="26">
        <f t="shared" si="258"/>
        <v>-3.9758619978093366</v>
      </c>
      <c r="AP1136" s="26">
        <f t="shared" si="258"/>
        <v>-3.9742245114637487</v>
      </c>
      <c r="AQ1136" s="26">
        <f t="shared" si="258"/>
        <v>-3.9791363303934308</v>
      </c>
      <c r="AR1136" s="26">
        <f t="shared" si="258"/>
        <v>-3.9644813675395318</v>
      </c>
      <c r="AS1136" s="26">
        <f t="shared" si="258"/>
        <v>-4.0089388978364173</v>
      </c>
      <c r="AT1136" s="26">
        <f t="shared" si="258"/>
        <v>-3.8800105844175317</v>
      </c>
      <c r="AU1136" s="26">
        <f t="shared" si="255"/>
        <v>-4.3433125627175393</v>
      </c>
    </row>
    <row r="1137" spans="26:47">
      <c r="Z1137">
        <f t="shared" si="246"/>
        <v>0</v>
      </c>
      <c r="AA1137" s="26">
        <f t="shared" si="247"/>
        <v>2.1380834729415148E-3</v>
      </c>
      <c r="AB1137" s="26">
        <f t="shared" si="259"/>
        <v>-9999</v>
      </c>
      <c r="AC1137" s="26">
        <f t="shared" si="260"/>
        <v>0</v>
      </c>
      <c r="AD1137" s="26">
        <f t="shared" si="256"/>
        <v>-9999</v>
      </c>
      <c r="AE1137" s="26">
        <f t="shared" si="261"/>
        <v>0</v>
      </c>
      <c r="AF1137">
        <f t="shared" si="257"/>
        <v>-9999</v>
      </c>
      <c r="AG1137" s="187"/>
      <c r="AH1137">
        <f t="shared" si="248"/>
        <v>-5.681451267488898E-5</v>
      </c>
      <c r="AI1137">
        <f t="shared" si="249"/>
        <v>0.56469609540875809</v>
      </c>
      <c r="AJ1137">
        <f t="shared" si="250"/>
        <v>-0.2668107123773617</v>
      </c>
      <c r="AK1137">
        <f t="shared" si="251"/>
        <v>0.23931967809316171</v>
      </c>
      <c r="AL1137">
        <f t="shared" si="252"/>
        <v>2.6389213677283485</v>
      </c>
      <c r="AM1137">
        <f t="shared" si="253"/>
        <v>3.8946097777401278</v>
      </c>
      <c r="AN1137" s="26">
        <f t="shared" si="258"/>
        <v>-3.975315110866434</v>
      </c>
      <c r="AO1137" s="26">
        <f t="shared" si="258"/>
        <v>-3.9758619978093366</v>
      </c>
      <c r="AP1137" s="26">
        <f t="shared" si="258"/>
        <v>-3.9742245114637487</v>
      </c>
      <c r="AQ1137" s="26">
        <f t="shared" si="258"/>
        <v>-3.9791363303934308</v>
      </c>
      <c r="AR1137" s="26">
        <f t="shared" si="258"/>
        <v>-3.9644813675395318</v>
      </c>
      <c r="AS1137" s="26">
        <f t="shared" si="258"/>
        <v>-4.0089388978364173</v>
      </c>
      <c r="AT1137" s="26">
        <f t="shared" si="258"/>
        <v>-3.8800105844175317</v>
      </c>
      <c r="AU1137" s="26">
        <f t="shared" si="255"/>
        <v>-4.3433125627175393</v>
      </c>
    </row>
    <row r="1138" spans="26:47">
      <c r="Z1138">
        <f t="shared" si="246"/>
        <v>0</v>
      </c>
      <c r="AA1138" s="26">
        <f t="shared" si="247"/>
        <v>2.1380834729415148E-3</v>
      </c>
      <c r="AB1138" s="26">
        <f t="shared" si="259"/>
        <v>-9999</v>
      </c>
      <c r="AC1138" s="26">
        <f t="shared" si="260"/>
        <v>0</v>
      </c>
      <c r="AD1138" s="26">
        <f t="shared" si="256"/>
        <v>-9999</v>
      </c>
      <c r="AE1138" s="26">
        <f t="shared" si="261"/>
        <v>0</v>
      </c>
      <c r="AF1138">
        <f t="shared" si="257"/>
        <v>-9999</v>
      </c>
      <c r="AG1138" s="187"/>
      <c r="AH1138">
        <f t="shared" si="248"/>
        <v>-5.681451267488898E-5</v>
      </c>
      <c r="AI1138">
        <f t="shared" si="249"/>
        <v>0.56469609540875809</v>
      </c>
      <c r="AJ1138">
        <f t="shared" si="250"/>
        <v>-0.2668107123773617</v>
      </c>
      <c r="AK1138">
        <f t="shared" si="251"/>
        <v>0.23931967809316171</v>
      </c>
      <c r="AL1138">
        <f t="shared" si="252"/>
        <v>2.6389213677283485</v>
      </c>
      <c r="AM1138">
        <f t="shared" si="253"/>
        <v>3.8946097777401278</v>
      </c>
      <c r="AN1138" s="26">
        <f t="shared" si="258"/>
        <v>-3.975315110866434</v>
      </c>
      <c r="AO1138" s="26">
        <f t="shared" si="258"/>
        <v>-3.9758619978093366</v>
      </c>
      <c r="AP1138" s="26">
        <f t="shared" si="258"/>
        <v>-3.9742245114637487</v>
      </c>
      <c r="AQ1138" s="26">
        <f t="shared" si="258"/>
        <v>-3.9791363303934308</v>
      </c>
      <c r="AR1138" s="26">
        <f t="shared" si="258"/>
        <v>-3.9644813675395318</v>
      </c>
      <c r="AS1138" s="26">
        <f t="shared" si="258"/>
        <v>-4.0089388978364173</v>
      </c>
      <c r="AT1138" s="26">
        <f t="shared" si="258"/>
        <v>-3.8800105844175317</v>
      </c>
      <c r="AU1138" s="26">
        <f t="shared" si="255"/>
        <v>-4.3433125627175393</v>
      </c>
    </row>
    <row r="1139" spans="26:47">
      <c r="Z1139">
        <f t="shared" si="246"/>
        <v>0</v>
      </c>
      <c r="AA1139" s="26">
        <f t="shared" si="247"/>
        <v>2.1380834729415148E-3</v>
      </c>
      <c r="AB1139" s="26">
        <f t="shared" si="259"/>
        <v>-9999</v>
      </c>
      <c r="AC1139" s="26">
        <f t="shared" si="260"/>
        <v>0</v>
      </c>
      <c r="AD1139" s="26">
        <f t="shared" si="256"/>
        <v>-9999</v>
      </c>
      <c r="AE1139" s="26">
        <f t="shared" si="261"/>
        <v>0</v>
      </c>
      <c r="AF1139">
        <f t="shared" si="257"/>
        <v>-9999</v>
      </c>
      <c r="AG1139" s="187"/>
      <c r="AH1139">
        <f t="shared" si="248"/>
        <v>-5.681451267488898E-5</v>
      </c>
      <c r="AI1139">
        <f t="shared" si="249"/>
        <v>0.56469609540875809</v>
      </c>
      <c r="AJ1139">
        <f t="shared" si="250"/>
        <v>-0.2668107123773617</v>
      </c>
      <c r="AK1139">
        <f t="shared" si="251"/>
        <v>0.23931967809316171</v>
      </c>
      <c r="AL1139">
        <f t="shared" si="252"/>
        <v>2.6389213677283485</v>
      </c>
      <c r="AM1139">
        <f t="shared" si="253"/>
        <v>3.8946097777401278</v>
      </c>
      <c r="AN1139" s="26">
        <f t="shared" si="258"/>
        <v>-3.975315110866434</v>
      </c>
      <c r="AO1139" s="26">
        <f t="shared" si="258"/>
        <v>-3.9758619978093366</v>
      </c>
      <c r="AP1139" s="26">
        <f t="shared" si="258"/>
        <v>-3.9742245114637487</v>
      </c>
      <c r="AQ1139" s="26">
        <f t="shared" si="258"/>
        <v>-3.9791363303934308</v>
      </c>
      <c r="AR1139" s="26">
        <f t="shared" si="258"/>
        <v>-3.9644813675395318</v>
      </c>
      <c r="AS1139" s="26">
        <f t="shared" si="258"/>
        <v>-4.0089388978364173</v>
      </c>
      <c r="AT1139" s="26">
        <f t="shared" si="258"/>
        <v>-3.8800105844175317</v>
      </c>
      <c r="AU1139" s="26">
        <f t="shared" si="255"/>
        <v>-4.3433125627175393</v>
      </c>
    </row>
    <row r="1140" spans="26:47">
      <c r="Z1140">
        <f t="shared" si="246"/>
        <v>0</v>
      </c>
      <c r="AA1140" s="26">
        <f t="shared" si="247"/>
        <v>2.1380834729415148E-3</v>
      </c>
      <c r="AB1140" s="26">
        <f t="shared" si="259"/>
        <v>-9999</v>
      </c>
      <c r="AC1140" s="26">
        <f t="shared" si="260"/>
        <v>0</v>
      </c>
      <c r="AD1140" s="26">
        <f t="shared" si="256"/>
        <v>-9999</v>
      </c>
      <c r="AE1140" s="26">
        <f t="shared" si="261"/>
        <v>0</v>
      </c>
      <c r="AF1140">
        <f t="shared" si="257"/>
        <v>-9999</v>
      </c>
      <c r="AG1140" s="187"/>
      <c r="AH1140">
        <f t="shared" si="248"/>
        <v>-5.681451267488898E-5</v>
      </c>
      <c r="AI1140">
        <f t="shared" si="249"/>
        <v>0.56469609540875809</v>
      </c>
      <c r="AJ1140">
        <f t="shared" si="250"/>
        <v>-0.2668107123773617</v>
      </c>
      <c r="AK1140">
        <f t="shared" si="251"/>
        <v>0.23931967809316171</v>
      </c>
      <c r="AL1140">
        <f t="shared" si="252"/>
        <v>2.6389213677283485</v>
      </c>
      <c r="AM1140">
        <f t="shared" si="253"/>
        <v>3.8946097777401278</v>
      </c>
      <c r="AN1140" s="26">
        <f t="shared" si="258"/>
        <v>-3.975315110866434</v>
      </c>
      <c r="AO1140" s="26">
        <f t="shared" si="258"/>
        <v>-3.9758619978093366</v>
      </c>
      <c r="AP1140" s="26">
        <f t="shared" si="258"/>
        <v>-3.9742245114637487</v>
      </c>
      <c r="AQ1140" s="26">
        <f t="shared" si="258"/>
        <v>-3.9791363303934308</v>
      </c>
      <c r="AR1140" s="26">
        <f t="shared" si="258"/>
        <v>-3.9644813675395318</v>
      </c>
      <c r="AS1140" s="26">
        <f t="shared" si="258"/>
        <v>-4.0089388978364173</v>
      </c>
      <c r="AT1140" s="26">
        <f t="shared" si="258"/>
        <v>-3.8800105844175317</v>
      </c>
      <c r="AU1140" s="26">
        <f t="shared" si="255"/>
        <v>-4.3433125627175393</v>
      </c>
    </row>
    <row r="1141" spans="26:47">
      <c r="Z1141">
        <f t="shared" si="246"/>
        <v>0</v>
      </c>
      <c r="AA1141" s="26">
        <f t="shared" si="247"/>
        <v>2.1380834729415148E-3</v>
      </c>
      <c r="AB1141" s="26">
        <f t="shared" si="259"/>
        <v>-9999</v>
      </c>
      <c r="AC1141" s="26">
        <f t="shared" si="260"/>
        <v>0</v>
      </c>
      <c r="AD1141" s="26">
        <f t="shared" si="256"/>
        <v>-9999</v>
      </c>
      <c r="AE1141" s="26">
        <f t="shared" si="261"/>
        <v>0</v>
      </c>
      <c r="AF1141">
        <f t="shared" si="257"/>
        <v>-9999</v>
      </c>
      <c r="AG1141" s="187"/>
      <c r="AH1141">
        <f t="shared" si="248"/>
        <v>-5.681451267488898E-5</v>
      </c>
      <c r="AI1141">
        <f t="shared" si="249"/>
        <v>0.56469609540875809</v>
      </c>
      <c r="AJ1141">
        <f t="shared" si="250"/>
        <v>-0.2668107123773617</v>
      </c>
      <c r="AK1141">
        <f t="shared" si="251"/>
        <v>0.23931967809316171</v>
      </c>
      <c r="AL1141">
        <f t="shared" si="252"/>
        <v>2.6389213677283485</v>
      </c>
      <c r="AM1141">
        <f t="shared" si="253"/>
        <v>3.8946097777401278</v>
      </c>
      <c r="AN1141" s="26">
        <f t="shared" ref="AN1141:AT1156" si="262">$AU1141+$AB$7*SIN(AO1141)</f>
        <v>-3.975315110866434</v>
      </c>
      <c r="AO1141" s="26">
        <f t="shared" si="262"/>
        <v>-3.9758619978093366</v>
      </c>
      <c r="AP1141" s="26">
        <f t="shared" si="262"/>
        <v>-3.9742245114637487</v>
      </c>
      <c r="AQ1141" s="26">
        <f t="shared" si="262"/>
        <v>-3.9791363303934308</v>
      </c>
      <c r="AR1141" s="26">
        <f t="shared" si="262"/>
        <v>-3.9644813675395318</v>
      </c>
      <c r="AS1141" s="26">
        <f t="shared" si="262"/>
        <v>-4.0089388978364173</v>
      </c>
      <c r="AT1141" s="26">
        <f t="shared" si="262"/>
        <v>-3.8800105844175317</v>
      </c>
      <c r="AU1141" s="26">
        <f t="shared" si="255"/>
        <v>-4.3433125627175393</v>
      </c>
    </row>
    <row r="1142" spans="26:47">
      <c r="Z1142">
        <f t="shared" si="246"/>
        <v>0</v>
      </c>
      <c r="AA1142" s="26">
        <f t="shared" si="247"/>
        <v>2.1380834729415148E-3</v>
      </c>
      <c r="AB1142" s="26">
        <f t="shared" si="259"/>
        <v>-9999</v>
      </c>
      <c r="AC1142" s="26">
        <f t="shared" si="260"/>
        <v>0</v>
      </c>
      <c r="AD1142" s="26">
        <f t="shared" si="256"/>
        <v>-9999</v>
      </c>
      <c r="AE1142" s="26">
        <f t="shared" si="261"/>
        <v>0</v>
      </c>
      <c r="AF1142">
        <f t="shared" si="257"/>
        <v>-9999</v>
      </c>
      <c r="AG1142" s="187"/>
      <c r="AH1142">
        <f t="shared" si="248"/>
        <v>-5.681451267488898E-5</v>
      </c>
      <c r="AI1142">
        <f t="shared" si="249"/>
        <v>0.56469609540875809</v>
      </c>
      <c r="AJ1142">
        <f t="shared" si="250"/>
        <v>-0.2668107123773617</v>
      </c>
      <c r="AK1142">
        <f t="shared" si="251"/>
        <v>0.23931967809316171</v>
      </c>
      <c r="AL1142">
        <f t="shared" si="252"/>
        <v>2.6389213677283485</v>
      </c>
      <c r="AM1142">
        <f t="shared" si="253"/>
        <v>3.8946097777401278</v>
      </c>
      <c r="AN1142" s="26">
        <f t="shared" si="262"/>
        <v>-3.975315110866434</v>
      </c>
      <c r="AO1142" s="26">
        <f t="shared" si="262"/>
        <v>-3.9758619978093366</v>
      </c>
      <c r="AP1142" s="26">
        <f t="shared" si="262"/>
        <v>-3.9742245114637487</v>
      </c>
      <c r="AQ1142" s="26">
        <f t="shared" si="262"/>
        <v>-3.9791363303934308</v>
      </c>
      <c r="AR1142" s="26">
        <f t="shared" si="262"/>
        <v>-3.9644813675395318</v>
      </c>
      <c r="AS1142" s="26">
        <f t="shared" si="262"/>
        <v>-4.0089388978364173</v>
      </c>
      <c r="AT1142" s="26">
        <f t="shared" si="262"/>
        <v>-3.8800105844175317</v>
      </c>
      <c r="AU1142" s="26">
        <f t="shared" si="255"/>
        <v>-4.3433125627175393</v>
      </c>
    </row>
    <row r="1143" spans="26:47">
      <c r="Z1143">
        <f t="shared" si="246"/>
        <v>0</v>
      </c>
      <c r="AA1143" s="26">
        <f t="shared" si="247"/>
        <v>2.1380834729415148E-3</v>
      </c>
      <c r="AB1143" s="26">
        <f t="shared" si="259"/>
        <v>-9999</v>
      </c>
      <c r="AC1143" s="26">
        <f t="shared" si="260"/>
        <v>0</v>
      </c>
      <c r="AD1143" s="26">
        <f t="shared" si="256"/>
        <v>-9999</v>
      </c>
      <c r="AE1143" s="26">
        <f t="shared" si="261"/>
        <v>0</v>
      </c>
      <c r="AF1143">
        <f t="shared" si="257"/>
        <v>-9999</v>
      </c>
      <c r="AG1143" s="187"/>
      <c r="AH1143">
        <f t="shared" si="248"/>
        <v>-5.681451267488898E-5</v>
      </c>
      <c r="AI1143">
        <f t="shared" si="249"/>
        <v>0.56469609540875809</v>
      </c>
      <c r="AJ1143">
        <f t="shared" si="250"/>
        <v>-0.2668107123773617</v>
      </c>
      <c r="AK1143">
        <f t="shared" si="251"/>
        <v>0.23931967809316171</v>
      </c>
      <c r="AL1143">
        <f t="shared" si="252"/>
        <v>2.6389213677283485</v>
      </c>
      <c r="AM1143">
        <f t="shared" si="253"/>
        <v>3.8946097777401278</v>
      </c>
      <c r="AN1143" s="26">
        <f t="shared" si="262"/>
        <v>-3.975315110866434</v>
      </c>
      <c r="AO1143" s="26">
        <f t="shared" si="262"/>
        <v>-3.9758619978093366</v>
      </c>
      <c r="AP1143" s="26">
        <f t="shared" si="262"/>
        <v>-3.9742245114637487</v>
      </c>
      <c r="AQ1143" s="26">
        <f t="shared" si="262"/>
        <v>-3.9791363303934308</v>
      </c>
      <c r="AR1143" s="26">
        <f t="shared" si="262"/>
        <v>-3.9644813675395318</v>
      </c>
      <c r="AS1143" s="26">
        <f t="shared" si="262"/>
        <v>-4.0089388978364173</v>
      </c>
      <c r="AT1143" s="26">
        <f t="shared" si="262"/>
        <v>-3.8800105844175317</v>
      </c>
      <c r="AU1143" s="26">
        <f t="shared" si="255"/>
        <v>-4.3433125627175393</v>
      </c>
    </row>
    <row r="1144" spans="26:47">
      <c r="Z1144">
        <f t="shared" si="246"/>
        <v>0</v>
      </c>
      <c r="AA1144" s="26">
        <f t="shared" si="247"/>
        <v>2.1380834729415148E-3</v>
      </c>
      <c r="AB1144" s="26">
        <f t="shared" si="259"/>
        <v>-9999</v>
      </c>
      <c r="AC1144" s="26">
        <f t="shared" si="260"/>
        <v>0</v>
      </c>
      <c r="AD1144" s="26">
        <f t="shared" si="256"/>
        <v>-9999</v>
      </c>
      <c r="AE1144" s="26">
        <f t="shared" si="261"/>
        <v>0</v>
      </c>
      <c r="AF1144">
        <f t="shared" si="257"/>
        <v>-9999</v>
      </c>
      <c r="AG1144" s="187"/>
      <c r="AH1144">
        <f t="shared" si="248"/>
        <v>-5.681451267488898E-5</v>
      </c>
      <c r="AI1144">
        <f t="shared" si="249"/>
        <v>0.56469609540875809</v>
      </c>
      <c r="AJ1144">
        <f t="shared" si="250"/>
        <v>-0.2668107123773617</v>
      </c>
      <c r="AK1144">
        <f t="shared" si="251"/>
        <v>0.23931967809316171</v>
      </c>
      <c r="AL1144">
        <f t="shared" si="252"/>
        <v>2.6389213677283485</v>
      </c>
      <c r="AM1144">
        <f t="shared" si="253"/>
        <v>3.8946097777401278</v>
      </c>
      <c r="AN1144" s="26">
        <f t="shared" si="262"/>
        <v>-3.975315110866434</v>
      </c>
      <c r="AO1144" s="26">
        <f t="shared" si="262"/>
        <v>-3.9758619978093366</v>
      </c>
      <c r="AP1144" s="26">
        <f t="shared" si="262"/>
        <v>-3.9742245114637487</v>
      </c>
      <c r="AQ1144" s="26">
        <f t="shared" si="262"/>
        <v>-3.9791363303934308</v>
      </c>
      <c r="AR1144" s="26">
        <f t="shared" si="262"/>
        <v>-3.9644813675395318</v>
      </c>
      <c r="AS1144" s="26">
        <f t="shared" si="262"/>
        <v>-4.0089388978364173</v>
      </c>
      <c r="AT1144" s="26">
        <f t="shared" si="262"/>
        <v>-3.8800105844175317</v>
      </c>
      <c r="AU1144" s="26">
        <f t="shared" si="255"/>
        <v>-4.3433125627175393</v>
      </c>
    </row>
    <row r="1145" spans="26:47">
      <c r="Z1145">
        <f t="shared" si="246"/>
        <v>0</v>
      </c>
      <c r="AA1145" s="26">
        <f t="shared" si="247"/>
        <v>2.1380834729415148E-3</v>
      </c>
      <c r="AB1145" s="26">
        <f t="shared" si="259"/>
        <v>-9999</v>
      </c>
      <c r="AC1145" s="26">
        <f t="shared" si="260"/>
        <v>0</v>
      </c>
      <c r="AD1145" s="26">
        <f t="shared" si="256"/>
        <v>-9999</v>
      </c>
      <c r="AE1145" s="26">
        <f t="shared" si="261"/>
        <v>0</v>
      </c>
      <c r="AF1145">
        <f t="shared" si="257"/>
        <v>-9999</v>
      </c>
      <c r="AG1145" s="187"/>
      <c r="AH1145">
        <f t="shared" si="248"/>
        <v>-5.681451267488898E-5</v>
      </c>
      <c r="AI1145">
        <f t="shared" si="249"/>
        <v>0.56469609540875809</v>
      </c>
      <c r="AJ1145">
        <f t="shared" si="250"/>
        <v>-0.2668107123773617</v>
      </c>
      <c r="AK1145">
        <f t="shared" si="251"/>
        <v>0.23931967809316171</v>
      </c>
      <c r="AL1145">
        <f t="shared" si="252"/>
        <v>2.6389213677283485</v>
      </c>
      <c r="AM1145">
        <f t="shared" si="253"/>
        <v>3.8946097777401278</v>
      </c>
      <c r="AN1145" s="26">
        <f t="shared" si="262"/>
        <v>-3.975315110866434</v>
      </c>
      <c r="AO1145" s="26">
        <f t="shared" si="262"/>
        <v>-3.9758619978093366</v>
      </c>
      <c r="AP1145" s="26">
        <f t="shared" si="262"/>
        <v>-3.9742245114637487</v>
      </c>
      <c r="AQ1145" s="26">
        <f t="shared" si="262"/>
        <v>-3.9791363303934308</v>
      </c>
      <c r="AR1145" s="26">
        <f t="shared" si="262"/>
        <v>-3.9644813675395318</v>
      </c>
      <c r="AS1145" s="26">
        <f t="shared" si="262"/>
        <v>-4.0089388978364173</v>
      </c>
      <c r="AT1145" s="26">
        <f t="shared" si="262"/>
        <v>-3.8800105844175317</v>
      </c>
      <c r="AU1145" s="26">
        <f t="shared" si="255"/>
        <v>-4.3433125627175393</v>
      </c>
    </row>
    <row r="1146" spans="26:47">
      <c r="Z1146">
        <f t="shared" si="246"/>
        <v>0</v>
      </c>
      <c r="AA1146" s="26">
        <f t="shared" si="247"/>
        <v>2.1380834729415148E-3</v>
      </c>
      <c r="AB1146" s="26">
        <f t="shared" si="259"/>
        <v>-9999</v>
      </c>
      <c r="AC1146" s="26">
        <f t="shared" si="260"/>
        <v>0</v>
      </c>
      <c r="AD1146" s="26">
        <f t="shared" si="256"/>
        <v>-9999</v>
      </c>
      <c r="AE1146" s="26">
        <f t="shared" si="261"/>
        <v>0</v>
      </c>
      <c r="AF1146">
        <f t="shared" si="257"/>
        <v>-9999</v>
      </c>
      <c r="AG1146" s="187"/>
      <c r="AH1146">
        <f t="shared" si="248"/>
        <v>-5.681451267488898E-5</v>
      </c>
      <c r="AI1146">
        <f t="shared" si="249"/>
        <v>0.56469609540875809</v>
      </c>
      <c r="AJ1146">
        <f t="shared" si="250"/>
        <v>-0.2668107123773617</v>
      </c>
      <c r="AK1146">
        <f t="shared" si="251"/>
        <v>0.23931967809316171</v>
      </c>
      <c r="AL1146">
        <f t="shared" si="252"/>
        <v>2.6389213677283485</v>
      </c>
      <c r="AM1146">
        <f t="shared" si="253"/>
        <v>3.8946097777401278</v>
      </c>
      <c r="AN1146" s="26">
        <f t="shared" si="262"/>
        <v>-3.975315110866434</v>
      </c>
      <c r="AO1146" s="26">
        <f t="shared" si="262"/>
        <v>-3.9758619978093366</v>
      </c>
      <c r="AP1146" s="26">
        <f t="shared" si="262"/>
        <v>-3.9742245114637487</v>
      </c>
      <c r="AQ1146" s="26">
        <f t="shared" si="262"/>
        <v>-3.9791363303934308</v>
      </c>
      <c r="AR1146" s="26">
        <f t="shared" si="262"/>
        <v>-3.9644813675395318</v>
      </c>
      <c r="AS1146" s="26">
        <f t="shared" si="262"/>
        <v>-4.0089388978364173</v>
      </c>
      <c r="AT1146" s="26">
        <f t="shared" si="262"/>
        <v>-3.8800105844175317</v>
      </c>
      <c r="AU1146" s="26">
        <f t="shared" si="255"/>
        <v>-4.3433125627175393</v>
      </c>
    </row>
    <row r="1147" spans="26:47">
      <c r="Z1147">
        <f t="shared" si="246"/>
        <v>0</v>
      </c>
      <c r="AA1147" s="26">
        <f t="shared" si="247"/>
        <v>2.1380834729415148E-3</v>
      </c>
      <c r="AB1147" s="26">
        <f t="shared" si="259"/>
        <v>-9999</v>
      </c>
      <c r="AC1147" s="26">
        <f t="shared" si="260"/>
        <v>0</v>
      </c>
      <c r="AD1147" s="26">
        <f t="shared" si="256"/>
        <v>-9999</v>
      </c>
      <c r="AE1147" s="26">
        <f t="shared" si="261"/>
        <v>0</v>
      </c>
      <c r="AF1147">
        <f t="shared" si="257"/>
        <v>-9999</v>
      </c>
      <c r="AG1147" s="187"/>
      <c r="AH1147">
        <f t="shared" si="248"/>
        <v>-5.681451267488898E-5</v>
      </c>
      <c r="AI1147">
        <f t="shared" si="249"/>
        <v>0.56469609540875809</v>
      </c>
      <c r="AJ1147">
        <f t="shared" si="250"/>
        <v>-0.2668107123773617</v>
      </c>
      <c r="AK1147">
        <f t="shared" si="251"/>
        <v>0.23931967809316171</v>
      </c>
      <c r="AL1147">
        <f t="shared" si="252"/>
        <v>2.6389213677283485</v>
      </c>
      <c r="AM1147">
        <f t="shared" si="253"/>
        <v>3.8946097777401278</v>
      </c>
      <c r="AN1147" s="26">
        <f t="shared" si="262"/>
        <v>-3.975315110866434</v>
      </c>
      <c r="AO1147" s="26">
        <f t="shared" si="262"/>
        <v>-3.9758619978093366</v>
      </c>
      <c r="AP1147" s="26">
        <f t="shared" si="262"/>
        <v>-3.9742245114637487</v>
      </c>
      <c r="AQ1147" s="26">
        <f t="shared" si="262"/>
        <v>-3.9791363303934308</v>
      </c>
      <c r="AR1147" s="26">
        <f t="shared" si="262"/>
        <v>-3.9644813675395318</v>
      </c>
      <c r="AS1147" s="26">
        <f t="shared" si="262"/>
        <v>-4.0089388978364173</v>
      </c>
      <c r="AT1147" s="26">
        <f t="shared" si="262"/>
        <v>-3.8800105844175317</v>
      </c>
      <c r="AU1147" s="26">
        <f t="shared" si="255"/>
        <v>-4.3433125627175393</v>
      </c>
    </row>
    <row r="1148" spans="26:47">
      <c r="Z1148">
        <f t="shared" si="246"/>
        <v>0</v>
      </c>
      <c r="AA1148" s="26">
        <f t="shared" si="247"/>
        <v>2.1380834729415148E-3</v>
      </c>
      <c r="AB1148" s="26">
        <f t="shared" si="259"/>
        <v>-9999</v>
      </c>
      <c r="AC1148" s="26">
        <f t="shared" si="260"/>
        <v>0</v>
      </c>
      <c r="AD1148" s="26">
        <f t="shared" si="256"/>
        <v>-9999</v>
      </c>
      <c r="AE1148" s="26">
        <f t="shared" si="261"/>
        <v>0</v>
      </c>
      <c r="AF1148">
        <f t="shared" si="257"/>
        <v>-9999</v>
      </c>
      <c r="AG1148" s="187"/>
      <c r="AH1148">
        <f t="shared" si="248"/>
        <v>-5.681451267488898E-5</v>
      </c>
      <c r="AI1148">
        <f t="shared" si="249"/>
        <v>0.56469609540875809</v>
      </c>
      <c r="AJ1148">
        <f t="shared" si="250"/>
        <v>-0.2668107123773617</v>
      </c>
      <c r="AK1148">
        <f t="shared" si="251"/>
        <v>0.23931967809316171</v>
      </c>
      <c r="AL1148">
        <f t="shared" si="252"/>
        <v>2.6389213677283485</v>
      </c>
      <c r="AM1148">
        <f t="shared" si="253"/>
        <v>3.8946097777401278</v>
      </c>
      <c r="AN1148" s="26">
        <f t="shared" si="262"/>
        <v>-3.975315110866434</v>
      </c>
      <c r="AO1148" s="26">
        <f t="shared" si="262"/>
        <v>-3.9758619978093366</v>
      </c>
      <c r="AP1148" s="26">
        <f t="shared" si="262"/>
        <v>-3.9742245114637487</v>
      </c>
      <c r="AQ1148" s="26">
        <f t="shared" si="262"/>
        <v>-3.9791363303934308</v>
      </c>
      <c r="AR1148" s="26">
        <f t="shared" si="262"/>
        <v>-3.9644813675395318</v>
      </c>
      <c r="AS1148" s="26">
        <f t="shared" si="262"/>
        <v>-4.0089388978364173</v>
      </c>
      <c r="AT1148" s="26">
        <f t="shared" si="262"/>
        <v>-3.8800105844175317</v>
      </c>
      <c r="AU1148" s="26">
        <f t="shared" si="255"/>
        <v>-4.3433125627175393</v>
      </c>
    </row>
    <row r="1149" spans="26:47">
      <c r="Z1149">
        <f t="shared" si="246"/>
        <v>0</v>
      </c>
      <c r="AA1149" s="26">
        <f t="shared" si="247"/>
        <v>2.1380834729415148E-3</v>
      </c>
      <c r="AB1149" s="26">
        <f t="shared" si="259"/>
        <v>-9999</v>
      </c>
      <c r="AC1149" s="26">
        <f t="shared" si="260"/>
        <v>0</v>
      </c>
      <c r="AD1149" s="26">
        <f t="shared" si="256"/>
        <v>-9999</v>
      </c>
      <c r="AE1149" s="26">
        <f t="shared" si="261"/>
        <v>0</v>
      </c>
      <c r="AF1149">
        <f t="shared" si="257"/>
        <v>-9999</v>
      </c>
      <c r="AG1149" s="187"/>
      <c r="AH1149">
        <f t="shared" si="248"/>
        <v>-5.681451267488898E-5</v>
      </c>
      <c r="AI1149">
        <f t="shared" si="249"/>
        <v>0.56469609540875809</v>
      </c>
      <c r="AJ1149">
        <f t="shared" si="250"/>
        <v>-0.2668107123773617</v>
      </c>
      <c r="AK1149">
        <f t="shared" si="251"/>
        <v>0.23931967809316171</v>
      </c>
      <c r="AL1149">
        <f t="shared" si="252"/>
        <v>2.6389213677283485</v>
      </c>
      <c r="AM1149">
        <f t="shared" si="253"/>
        <v>3.8946097777401278</v>
      </c>
      <c r="AN1149" s="26">
        <f t="shared" si="262"/>
        <v>-3.975315110866434</v>
      </c>
      <c r="AO1149" s="26">
        <f t="shared" si="262"/>
        <v>-3.9758619978093366</v>
      </c>
      <c r="AP1149" s="26">
        <f t="shared" si="262"/>
        <v>-3.9742245114637487</v>
      </c>
      <c r="AQ1149" s="26">
        <f t="shared" si="262"/>
        <v>-3.9791363303934308</v>
      </c>
      <c r="AR1149" s="26">
        <f t="shared" si="262"/>
        <v>-3.9644813675395318</v>
      </c>
      <c r="AS1149" s="26">
        <f t="shared" si="262"/>
        <v>-4.0089388978364173</v>
      </c>
      <c r="AT1149" s="26">
        <f t="shared" si="262"/>
        <v>-3.8800105844175317</v>
      </c>
      <c r="AU1149" s="26">
        <f t="shared" si="255"/>
        <v>-4.3433125627175393</v>
      </c>
    </row>
    <row r="1150" spans="26:47">
      <c r="Z1150">
        <f t="shared" si="246"/>
        <v>0</v>
      </c>
      <c r="AA1150" s="26">
        <f t="shared" si="247"/>
        <v>2.1380834729415148E-3</v>
      </c>
      <c r="AB1150" s="26">
        <f t="shared" si="259"/>
        <v>-9999</v>
      </c>
      <c r="AC1150" s="26">
        <f t="shared" si="260"/>
        <v>0</v>
      </c>
      <c r="AD1150" s="26">
        <f t="shared" si="256"/>
        <v>-9999</v>
      </c>
      <c r="AE1150" s="26">
        <f t="shared" si="261"/>
        <v>0</v>
      </c>
      <c r="AF1150">
        <f t="shared" si="257"/>
        <v>-9999</v>
      </c>
      <c r="AG1150" s="187"/>
      <c r="AH1150">
        <f t="shared" si="248"/>
        <v>-5.681451267488898E-5</v>
      </c>
      <c r="AI1150">
        <f t="shared" si="249"/>
        <v>0.56469609540875809</v>
      </c>
      <c r="AJ1150">
        <f t="shared" si="250"/>
        <v>-0.2668107123773617</v>
      </c>
      <c r="AK1150">
        <f t="shared" si="251"/>
        <v>0.23931967809316171</v>
      </c>
      <c r="AL1150">
        <f t="shared" si="252"/>
        <v>2.6389213677283485</v>
      </c>
      <c r="AM1150">
        <f t="shared" si="253"/>
        <v>3.8946097777401278</v>
      </c>
      <c r="AN1150" s="26">
        <f t="shared" si="262"/>
        <v>-3.975315110866434</v>
      </c>
      <c r="AO1150" s="26">
        <f t="shared" si="262"/>
        <v>-3.9758619978093366</v>
      </c>
      <c r="AP1150" s="26">
        <f t="shared" si="262"/>
        <v>-3.9742245114637487</v>
      </c>
      <c r="AQ1150" s="26">
        <f t="shared" si="262"/>
        <v>-3.9791363303934308</v>
      </c>
      <c r="AR1150" s="26">
        <f t="shared" si="262"/>
        <v>-3.9644813675395318</v>
      </c>
      <c r="AS1150" s="26">
        <f t="shared" si="262"/>
        <v>-4.0089388978364173</v>
      </c>
      <c r="AT1150" s="26">
        <f t="shared" si="262"/>
        <v>-3.8800105844175317</v>
      </c>
      <c r="AU1150" s="26">
        <f t="shared" si="255"/>
        <v>-4.3433125627175393</v>
      </c>
    </row>
    <row r="1151" spans="26:47">
      <c r="Z1151">
        <f t="shared" si="246"/>
        <v>0</v>
      </c>
      <c r="AA1151" s="26">
        <f t="shared" si="247"/>
        <v>2.1380834729415148E-3</v>
      </c>
      <c r="AB1151" s="26">
        <f t="shared" si="259"/>
        <v>-9999</v>
      </c>
      <c r="AC1151" s="26">
        <f t="shared" si="260"/>
        <v>0</v>
      </c>
      <c r="AD1151" s="26">
        <f t="shared" si="256"/>
        <v>-9999</v>
      </c>
      <c r="AE1151" s="26">
        <f t="shared" si="261"/>
        <v>0</v>
      </c>
      <c r="AF1151">
        <f t="shared" si="257"/>
        <v>-9999</v>
      </c>
      <c r="AG1151" s="187"/>
      <c r="AH1151">
        <f t="shared" si="248"/>
        <v>-5.681451267488898E-5</v>
      </c>
      <c r="AI1151">
        <f t="shared" si="249"/>
        <v>0.56469609540875809</v>
      </c>
      <c r="AJ1151">
        <f t="shared" si="250"/>
        <v>-0.2668107123773617</v>
      </c>
      <c r="AK1151">
        <f t="shared" si="251"/>
        <v>0.23931967809316171</v>
      </c>
      <c r="AL1151">
        <f t="shared" si="252"/>
        <v>2.6389213677283485</v>
      </c>
      <c r="AM1151">
        <f t="shared" si="253"/>
        <v>3.8946097777401278</v>
      </c>
      <c r="AN1151" s="26">
        <f t="shared" si="262"/>
        <v>-3.975315110866434</v>
      </c>
      <c r="AO1151" s="26">
        <f t="shared" si="262"/>
        <v>-3.9758619978093366</v>
      </c>
      <c r="AP1151" s="26">
        <f t="shared" si="262"/>
        <v>-3.9742245114637487</v>
      </c>
      <c r="AQ1151" s="26">
        <f t="shared" si="262"/>
        <v>-3.9791363303934308</v>
      </c>
      <c r="AR1151" s="26">
        <f t="shared" si="262"/>
        <v>-3.9644813675395318</v>
      </c>
      <c r="AS1151" s="26">
        <f t="shared" si="262"/>
        <v>-4.0089388978364173</v>
      </c>
      <c r="AT1151" s="26">
        <f t="shared" si="262"/>
        <v>-3.8800105844175317</v>
      </c>
      <c r="AU1151" s="26">
        <f t="shared" si="255"/>
        <v>-4.3433125627175393</v>
      </c>
    </row>
    <row r="1152" spans="26:47">
      <c r="Z1152">
        <f t="shared" si="246"/>
        <v>0</v>
      </c>
      <c r="AA1152" s="26">
        <f t="shared" si="247"/>
        <v>2.1380834729415148E-3</v>
      </c>
      <c r="AB1152" s="26">
        <f t="shared" si="259"/>
        <v>-9999</v>
      </c>
      <c r="AC1152" s="26">
        <f t="shared" si="260"/>
        <v>0</v>
      </c>
      <c r="AD1152" s="26">
        <f t="shared" si="256"/>
        <v>-9999</v>
      </c>
      <c r="AE1152" s="26">
        <f t="shared" si="261"/>
        <v>0</v>
      </c>
      <c r="AF1152">
        <f t="shared" si="257"/>
        <v>-9999</v>
      </c>
      <c r="AG1152" s="187"/>
      <c r="AH1152">
        <f t="shared" si="248"/>
        <v>-5.681451267488898E-5</v>
      </c>
      <c r="AI1152">
        <f t="shared" si="249"/>
        <v>0.56469609540875809</v>
      </c>
      <c r="AJ1152">
        <f t="shared" si="250"/>
        <v>-0.2668107123773617</v>
      </c>
      <c r="AK1152">
        <f t="shared" si="251"/>
        <v>0.23931967809316171</v>
      </c>
      <c r="AL1152">
        <f t="shared" si="252"/>
        <v>2.6389213677283485</v>
      </c>
      <c r="AM1152">
        <f t="shared" si="253"/>
        <v>3.8946097777401278</v>
      </c>
      <c r="AN1152" s="26">
        <f t="shared" si="262"/>
        <v>-3.975315110866434</v>
      </c>
      <c r="AO1152" s="26">
        <f t="shared" si="262"/>
        <v>-3.9758619978093366</v>
      </c>
      <c r="AP1152" s="26">
        <f t="shared" si="262"/>
        <v>-3.9742245114637487</v>
      </c>
      <c r="AQ1152" s="26">
        <f t="shared" si="262"/>
        <v>-3.9791363303934308</v>
      </c>
      <c r="AR1152" s="26">
        <f t="shared" si="262"/>
        <v>-3.9644813675395318</v>
      </c>
      <c r="AS1152" s="26">
        <f t="shared" si="262"/>
        <v>-4.0089388978364173</v>
      </c>
      <c r="AT1152" s="26">
        <f t="shared" si="262"/>
        <v>-3.8800105844175317</v>
      </c>
      <c r="AU1152" s="26">
        <f t="shared" si="255"/>
        <v>-4.3433125627175393</v>
      </c>
    </row>
    <row r="1153" spans="26:48">
      <c r="Z1153">
        <f t="shared" si="246"/>
        <v>0</v>
      </c>
      <c r="AA1153" s="26">
        <f t="shared" si="247"/>
        <v>2.1380834729415148E-3</v>
      </c>
      <c r="AB1153" s="26">
        <f t="shared" si="259"/>
        <v>-9999</v>
      </c>
      <c r="AC1153" s="26">
        <f t="shared" si="260"/>
        <v>0</v>
      </c>
      <c r="AD1153" s="26">
        <f t="shared" si="256"/>
        <v>-9999</v>
      </c>
      <c r="AE1153" s="26">
        <f t="shared" si="261"/>
        <v>0</v>
      </c>
      <c r="AF1153">
        <f t="shared" si="257"/>
        <v>-9999</v>
      </c>
      <c r="AG1153" s="187"/>
      <c r="AH1153">
        <f t="shared" si="248"/>
        <v>-5.681451267488898E-5</v>
      </c>
      <c r="AI1153">
        <f t="shared" si="249"/>
        <v>0.56469609540875809</v>
      </c>
      <c r="AJ1153">
        <f t="shared" si="250"/>
        <v>-0.2668107123773617</v>
      </c>
      <c r="AK1153">
        <f t="shared" si="251"/>
        <v>0.23931967809316171</v>
      </c>
      <c r="AL1153">
        <f t="shared" si="252"/>
        <v>2.6389213677283485</v>
      </c>
      <c r="AM1153">
        <f t="shared" si="253"/>
        <v>3.8946097777401278</v>
      </c>
      <c r="AN1153" s="26">
        <f t="shared" si="262"/>
        <v>-3.975315110866434</v>
      </c>
      <c r="AO1153" s="26">
        <f t="shared" si="262"/>
        <v>-3.9758619978093366</v>
      </c>
      <c r="AP1153" s="26">
        <f t="shared" si="262"/>
        <v>-3.9742245114637487</v>
      </c>
      <c r="AQ1153" s="26">
        <f t="shared" si="262"/>
        <v>-3.9791363303934308</v>
      </c>
      <c r="AR1153" s="26">
        <f t="shared" si="262"/>
        <v>-3.9644813675395318</v>
      </c>
      <c r="AS1153" s="26">
        <f t="shared" si="262"/>
        <v>-4.0089388978364173</v>
      </c>
      <c r="AT1153" s="26">
        <f t="shared" si="262"/>
        <v>-3.8800105844175317</v>
      </c>
      <c r="AU1153" s="26">
        <f t="shared" si="255"/>
        <v>-4.3433125627175393</v>
      </c>
    </row>
    <row r="1154" spans="26:48">
      <c r="Z1154">
        <f t="shared" si="246"/>
        <v>0</v>
      </c>
      <c r="AA1154" s="26">
        <f t="shared" si="247"/>
        <v>2.1380834729415148E-3</v>
      </c>
      <c r="AB1154" s="26">
        <f t="shared" si="259"/>
        <v>-9999</v>
      </c>
      <c r="AC1154" s="26">
        <f t="shared" si="260"/>
        <v>0</v>
      </c>
      <c r="AD1154" s="26">
        <f t="shared" si="256"/>
        <v>-9999</v>
      </c>
      <c r="AE1154" s="26">
        <f t="shared" si="261"/>
        <v>0</v>
      </c>
      <c r="AF1154">
        <f t="shared" si="257"/>
        <v>-9999</v>
      </c>
      <c r="AG1154" s="187"/>
      <c r="AH1154">
        <f t="shared" si="248"/>
        <v>-5.681451267488898E-5</v>
      </c>
      <c r="AI1154">
        <f t="shared" si="249"/>
        <v>0.56469609540875809</v>
      </c>
      <c r="AJ1154">
        <f t="shared" si="250"/>
        <v>-0.2668107123773617</v>
      </c>
      <c r="AK1154">
        <f t="shared" si="251"/>
        <v>0.23931967809316171</v>
      </c>
      <c r="AL1154">
        <f t="shared" si="252"/>
        <v>2.6389213677283485</v>
      </c>
      <c r="AM1154">
        <f t="shared" si="253"/>
        <v>3.8946097777401278</v>
      </c>
      <c r="AN1154" s="26">
        <f t="shared" si="262"/>
        <v>-3.975315110866434</v>
      </c>
      <c r="AO1154" s="26">
        <f t="shared" si="262"/>
        <v>-3.9758619978093366</v>
      </c>
      <c r="AP1154" s="26">
        <f t="shared" si="262"/>
        <v>-3.9742245114637487</v>
      </c>
      <c r="AQ1154" s="26">
        <f t="shared" si="262"/>
        <v>-3.9791363303934308</v>
      </c>
      <c r="AR1154" s="26">
        <f t="shared" si="262"/>
        <v>-3.9644813675395318</v>
      </c>
      <c r="AS1154" s="26">
        <f t="shared" si="262"/>
        <v>-4.0089388978364173</v>
      </c>
      <c r="AT1154" s="26">
        <f t="shared" si="262"/>
        <v>-3.8800105844175317</v>
      </c>
      <c r="AU1154" s="26">
        <f t="shared" si="255"/>
        <v>-4.3433125627175393</v>
      </c>
    </row>
    <row r="1155" spans="26:48">
      <c r="Z1155">
        <f t="shared" si="246"/>
        <v>0</v>
      </c>
      <c r="AA1155" s="26">
        <f t="shared" si="247"/>
        <v>2.1380834729415148E-3</v>
      </c>
      <c r="AB1155" s="26">
        <f t="shared" si="259"/>
        <v>-9999</v>
      </c>
      <c r="AC1155" s="26">
        <f t="shared" si="260"/>
        <v>0</v>
      </c>
      <c r="AD1155" s="26">
        <f t="shared" si="256"/>
        <v>-9999</v>
      </c>
      <c r="AE1155" s="26">
        <f t="shared" si="261"/>
        <v>0</v>
      </c>
      <c r="AF1155">
        <f t="shared" si="257"/>
        <v>-9999</v>
      </c>
      <c r="AG1155" s="187"/>
      <c r="AH1155">
        <f t="shared" si="248"/>
        <v>-5.681451267488898E-5</v>
      </c>
      <c r="AI1155">
        <f t="shared" si="249"/>
        <v>0.56469609540875809</v>
      </c>
      <c r="AJ1155">
        <f t="shared" si="250"/>
        <v>-0.2668107123773617</v>
      </c>
      <c r="AK1155">
        <f t="shared" si="251"/>
        <v>0.23931967809316171</v>
      </c>
      <c r="AL1155">
        <f t="shared" si="252"/>
        <v>2.6389213677283485</v>
      </c>
      <c r="AM1155">
        <f t="shared" si="253"/>
        <v>3.8946097777401278</v>
      </c>
      <c r="AN1155" s="26">
        <f t="shared" si="262"/>
        <v>-3.975315110866434</v>
      </c>
      <c r="AO1155" s="26">
        <f t="shared" si="262"/>
        <v>-3.9758619978093366</v>
      </c>
      <c r="AP1155" s="26">
        <f t="shared" si="262"/>
        <v>-3.9742245114637487</v>
      </c>
      <c r="AQ1155" s="26">
        <f t="shared" si="262"/>
        <v>-3.9791363303934308</v>
      </c>
      <c r="AR1155" s="26">
        <f t="shared" si="262"/>
        <v>-3.9644813675395318</v>
      </c>
      <c r="AS1155" s="26">
        <f t="shared" si="262"/>
        <v>-4.0089388978364173</v>
      </c>
      <c r="AT1155" s="26">
        <f t="shared" si="262"/>
        <v>-3.8800105844175317</v>
      </c>
      <c r="AU1155" s="26">
        <f t="shared" si="255"/>
        <v>-4.3433125627175393</v>
      </c>
    </row>
    <row r="1156" spans="26:48">
      <c r="Z1156">
        <f t="shared" si="246"/>
        <v>0</v>
      </c>
      <c r="AA1156" s="26">
        <f t="shared" si="247"/>
        <v>2.1380834729415148E-3</v>
      </c>
      <c r="AB1156" s="26">
        <f t="shared" si="259"/>
        <v>-9999</v>
      </c>
      <c r="AC1156" s="26">
        <f t="shared" si="260"/>
        <v>0</v>
      </c>
      <c r="AD1156" s="26">
        <f t="shared" si="256"/>
        <v>-9999</v>
      </c>
      <c r="AE1156" s="26">
        <f t="shared" si="261"/>
        <v>0</v>
      </c>
      <c r="AF1156">
        <f t="shared" si="257"/>
        <v>-9999</v>
      </c>
      <c r="AG1156" s="187"/>
      <c r="AH1156">
        <f t="shared" si="248"/>
        <v>-5.681451267488898E-5</v>
      </c>
      <c r="AI1156">
        <f t="shared" si="249"/>
        <v>0.56469609540875809</v>
      </c>
      <c r="AJ1156">
        <f t="shared" si="250"/>
        <v>-0.2668107123773617</v>
      </c>
      <c r="AK1156">
        <f t="shared" si="251"/>
        <v>0.23931967809316171</v>
      </c>
      <c r="AL1156">
        <f t="shared" si="252"/>
        <v>2.6389213677283485</v>
      </c>
      <c r="AM1156">
        <f t="shared" si="253"/>
        <v>3.8946097777401278</v>
      </c>
      <c r="AN1156" s="26">
        <f t="shared" si="262"/>
        <v>-3.975315110866434</v>
      </c>
      <c r="AO1156" s="26">
        <f t="shared" si="262"/>
        <v>-3.9758619978093366</v>
      </c>
      <c r="AP1156" s="26">
        <f t="shared" si="262"/>
        <v>-3.9742245114637487</v>
      </c>
      <c r="AQ1156" s="26">
        <f t="shared" si="262"/>
        <v>-3.9791363303934308</v>
      </c>
      <c r="AR1156" s="26">
        <f t="shared" si="262"/>
        <v>-3.9644813675395318</v>
      </c>
      <c r="AS1156" s="26">
        <f t="shared" si="262"/>
        <v>-4.0089388978364173</v>
      </c>
      <c r="AT1156" s="26">
        <f t="shared" si="262"/>
        <v>-3.8800105844175317</v>
      </c>
      <c r="AU1156" s="26">
        <f t="shared" si="255"/>
        <v>-4.3433125627175393</v>
      </c>
    </row>
    <row r="1157" spans="26:48">
      <c r="Z1157">
        <f t="shared" si="246"/>
        <v>0</v>
      </c>
      <c r="AA1157" s="26">
        <f t="shared" si="247"/>
        <v>2.1380834729415148E-3</v>
      </c>
      <c r="AB1157" s="26">
        <f t="shared" si="259"/>
        <v>-9999</v>
      </c>
      <c r="AC1157" s="26">
        <f t="shared" si="260"/>
        <v>0</v>
      </c>
      <c r="AD1157" s="26">
        <f t="shared" si="256"/>
        <v>-9999</v>
      </c>
      <c r="AE1157" s="26">
        <f t="shared" si="261"/>
        <v>0</v>
      </c>
      <c r="AF1157">
        <f t="shared" si="257"/>
        <v>-9999</v>
      </c>
      <c r="AG1157" s="187"/>
      <c r="AH1157">
        <f t="shared" si="248"/>
        <v>-5.681451267488898E-5</v>
      </c>
      <c r="AI1157">
        <f t="shared" si="249"/>
        <v>0.56469609540875809</v>
      </c>
      <c r="AJ1157">
        <f t="shared" si="250"/>
        <v>-0.2668107123773617</v>
      </c>
      <c r="AK1157">
        <f t="shared" si="251"/>
        <v>0.23931967809316171</v>
      </c>
      <c r="AL1157">
        <f t="shared" si="252"/>
        <v>2.6389213677283485</v>
      </c>
      <c r="AM1157">
        <f t="shared" si="253"/>
        <v>3.8946097777401278</v>
      </c>
      <c r="AN1157" s="26">
        <f t="shared" ref="AN1157:AT1172" si="263">$AU1157+$AB$7*SIN(AO1157)</f>
        <v>-3.975315110866434</v>
      </c>
      <c r="AO1157" s="26">
        <f t="shared" si="263"/>
        <v>-3.9758619978093366</v>
      </c>
      <c r="AP1157" s="26">
        <f t="shared" si="263"/>
        <v>-3.9742245114637487</v>
      </c>
      <c r="AQ1157" s="26">
        <f t="shared" si="263"/>
        <v>-3.9791363303934308</v>
      </c>
      <c r="AR1157" s="26">
        <f t="shared" si="263"/>
        <v>-3.9644813675395318</v>
      </c>
      <c r="AS1157" s="26">
        <f t="shared" si="263"/>
        <v>-4.0089388978364173</v>
      </c>
      <c r="AT1157" s="26">
        <f t="shared" si="263"/>
        <v>-3.8800105844175317</v>
      </c>
      <c r="AU1157" s="26">
        <f t="shared" si="255"/>
        <v>-4.3433125627175393</v>
      </c>
      <c r="AV1157" s="26"/>
    </row>
    <row r="1158" spans="26:48">
      <c r="Z1158">
        <f t="shared" si="246"/>
        <v>0</v>
      </c>
      <c r="AA1158" s="26">
        <f t="shared" si="247"/>
        <v>2.1380834729415148E-3</v>
      </c>
      <c r="AB1158" s="26">
        <f t="shared" si="259"/>
        <v>-9999</v>
      </c>
      <c r="AC1158" s="26">
        <f t="shared" si="260"/>
        <v>0</v>
      </c>
      <c r="AD1158" s="26">
        <f t="shared" si="256"/>
        <v>-9999</v>
      </c>
      <c r="AE1158" s="26">
        <f t="shared" si="261"/>
        <v>0</v>
      </c>
      <c r="AF1158">
        <f t="shared" si="257"/>
        <v>-9999</v>
      </c>
      <c r="AG1158" s="187"/>
      <c r="AH1158">
        <f t="shared" si="248"/>
        <v>-5.681451267488898E-5</v>
      </c>
      <c r="AI1158">
        <f t="shared" si="249"/>
        <v>0.56469609540875809</v>
      </c>
      <c r="AJ1158">
        <f t="shared" si="250"/>
        <v>-0.2668107123773617</v>
      </c>
      <c r="AK1158">
        <f t="shared" si="251"/>
        <v>0.23931967809316171</v>
      </c>
      <c r="AL1158">
        <f t="shared" si="252"/>
        <v>2.6389213677283485</v>
      </c>
      <c r="AM1158">
        <f t="shared" si="253"/>
        <v>3.8946097777401278</v>
      </c>
      <c r="AN1158" s="26">
        <f t="shared" si="263"/>
        <v>-3.975315110866434</v>
      </c>
      <c r="AO1158" s="26">
        <f t="shared" si="263"/>
        <v>-3.9758619978093366</v>
      </c>
      <c r="AP1158" s="26">
        <f t="shared" si="263"/>
        <v>-3.9742245114637487</v>
      </c>
      <c r="AQ1158" s="26">
        <f t="shared" si="263"/>
        <v>-3.9791363303934308</v>
      </c>
      <c r="AR1158" s="26">
        <f t="shared" si="263"/>
        <v>-3.9644813675395318</v>
      </c>
      <c r="AS1158" s="26">
        <f t="shared" si="263"/>
        <v>-4.0089388978364173</v>
      </c>
      <c r="AT1158" s="26">
        <f t="shared" si="263"/>
        <v>-3.8800105844175317</v>
      </c>
      <c r="AU1158" s="26">
        <f t="shared" si="255"/>
        <v>-4.3433125627175393</v>
      </c>
    </row>
    <row r="1159" spans="26:48">
      <c r="Z1159">
        <f t="shared" si="246"/>
        <v>0</v>
      </c>
      <c r="AA1159" s="26">
        <f t="shared" si="247"/>
        <v>2.1380834729415148E-3</v>
      </c>
      <c r="AB1159" s="26">
        <f t="shared" si="259"/>
        <v>-9999</v>
      </c>
      <c r="AC1159" s="26">
        <f t="shared" si="260"/>
        <v>0</v>
      </c>
      <c r="AD1159" s="26">
        <f t="shared" si="256"/>
        <v>-9999</v>
      </c>
      <c r="AE1159" s="26">
        <f t="shared" si="261"/>
        <v>0</v>
      </c>
      <c r="AF1159">
        <f t="shared" si="257"/>
        <v>-9999</v>
      </c>
      <c r="AG1159" s="187"/>
      <c r="AH1159">
        <f t="shared" si="248"/>
        <v>-5.681451267488898E-5</v>
      </c>
      <c r="AI1159">
        <f t="shared" si="249"/>
        <v>0.56469609540875809</v>
      </c>
      <c r="AJ1159">
        <f t="shared" si="250"/>
        <v>-0.2668107123773617</v>
      </c>
      <c r="AK1159">
        <f t="shared" si="251"/>
        <v>0.23931967809316171</v>
      </c>
      <c r="AL1159">
        <f t="shared" si="252"/>
        <v>2.6389213677283485</v>
      </c>
      <c r="AM1159">
        <f t="shared" si="253"/>
        <v>3.8946097777401278</v>
      </c>
      <c r="AN1159" s="26">
        <f t="shared" si="263"/>
        <v>-3.975315110866434</v>
      </c>
      <c r="AO1159" s="26">
        <f t="shared" si="263"/>
        <v>-3.9758619978093366</v>
      </c>
      <c r="AP1159" s="26">
        <f t="shared" si="263"/>
        <v>-3.9742245114637487</v>
      </c>
      <c r="AQ1159" s="26">
        <f t="shared" si="263"/>
        <v>-3.9791363303934308</v>
      </c>
      <c r="AR1159" s="26">
        <f t="shared" si="263"/>
        <v>-3.9644813675395318</v>
      </c>
      <c r="AS1159" s="26">
        <f t="shared" si="263"/>
        <v>-4.0089388978364173</v>
      </c>
      <c r="AT1159" s="26">
        <f t="shared" si="263"/>
        <v>-3.8800105844175317</v>
      </c>
      <c r="AU1159" s="26">
        <f t="shared" si="255"/>
        <v>-4.3433125627175393</v>
      </c>
    </row>
    <row r="1160" spans="26:48">
      <c r="Z1160">
        <f t="shared" si="246"/>
        <v>0</v>
      </c>
      <c r="AA1160" s="26">
        <f t="shared" si="247"/>
        <v>2.1380834729415148E-3</v>
      </c>
      <c r="AB1160" s="26">
        <f t="shared" si="259"/>
        <v>-9999</v>
      </c>
      <c r="AC1160" s="26">
        <f t="shared" si="260"/>
        <v>0</v>
      </c>
      <c r="AD1160" s="26">
        <f t="shared" si="256"/>
        <v>-9999</v>
      </c>
      <c r="AE1160" s="26">
        <f t="shared" si="261"/>
        <v>0</v>
      </c>
      <c r="AF1160">
        <f t="shared" si="257"/>
        <v>-9999</v>
      </c>
      <c r="AG1160" s="187"/>
      <c r="AH1160">
        <f t="shared" si="248"/>
        <v>-5.681451267488898E-5</v>
      </c>
      <c r="AI1160">
        <f t="shared" si="249"/>
        <v>0.56469609540875809</v>
      </c>
      <c r="AJ1160">
        <f t="shared" si="250"/>
        <v>-0.2668107123773617</v>
      </c>
      <c r="AK1160">
        <f t="shared" si="251"/>
        <v>0.23931967809316171</v>
      </c>
      <c r="AL1160">
        <f t="shared" si="252"/>
        <v>2.6389213677283485</v>
      </c>
      <c r="AM1160">
        <f t="shared" si="253"/>
        <v>3.8946097777401278</v>
      </c>
      <c r="AN1160" s="26">
        <f t="shared" si="263"/>
        <v>-3.975315110866434</v>
      </c>
      <c r="AO1160" s="26">
        <f t="shared" si="263"/>
        <v>-3.9758619978093366</v>
      </c>
      <c r="AP1160" s="26">
        <f t="shared" si="263"/>
        <v>-3.9742245114637487</v>
      </c>
      <c r="AQ1160" s="26">
        <f t="shared" si="263"/>
        <v>-3.9791363303934308</v>
      </c>
      <c r="AR1160" s="26">
        <f t="shared" si="263"/>
        <v>-3.9644813675395318</v>
      </c>
      <c r="AS1160" s="26">
        <f t="shared" si="263"/>
        <v>-4.0089388978364173</v>
      </c>
      <c r="AT1160" s="26">
        <f t="shared" si="263"/>
        <v>-3.8800105844175317</v>
      </c>
      <c r="AU1160" s="26">
        <f t="shared" si="255"/>
        <v>-4.3433125627175393</v>
      </c>
    </row>
    <row r="1161" spans="26:48">
      <c r="Z1161">
        <f t="shared" si="246"/>
        <v>0</v>
      </c>
      <c r="AA1161" s="26">
        <f t="shared" si="247"/>
        <v>2.1380834729415148E-3</v>
      </c>
      <c r="AB1161" s="26">
        <f t="shared" si="259"/>
        <v>-9999</v>
      </c>
      <c r="AC1161" s="26">
        <f t="shared" si="260"/>
        <v>0</v>
      </c>
      <c r="AD1161" s="26">
        <f t="shared" si="256"/>
        <v>-9999</v>
      </c>
      <c r="AE1161" s="26">
        <f t="shared" si="261"/>
        <v>0</v>
      </c>
      <c r="AF1161">
        <f t="shared" si="257"/>
        <v>-9999</v>
      </c>
      <c r="AG1161" s="187"/>
      <c r="AH1161">
        <f t="shared" si="248"/>
        <v>-5.681451267488898E-5</v>
      </c>
      <c r="AI1161">
        <f t="shared" si="249"/>
        <v>0.56469609540875809</v>
      </c>
      <c r="AJ1161">
        <f t="shared" si="250"/>
        <v>-0.2668107123773617</v>
      </c>
      <c r="AK1161">
        <f t="shared" si="251"/>
        <v>0.23931967809316171</v>
      </c>
      <c r="AL1161">
        <f t="shared" si="252"/>
        <v>2.6389213677283485</v>
      </c>
      <c r="AM1161">
        <f t="shared" si="253"/>
        <v>3.8946097777401278</v>
      </c>
      <c r="AN1161" s="26">
        <f t="shared" si="263"/>
        <v>-3.975315110866434</v>
      </c>
      <c r="AO1161" s="26">
        <f t="shared" si="263"/>
        <v>-3.9758619978093366</v>
      </c>
      <c r="AP1161" s="26">
        <f t="shared" si="263"/>
        <v>-3.9742245114637487</v>
      </c>
      <c r="AQ1161" s="26">
        <f t="shared" si="263"/>
        <v>-3.9791363303934308</v>
      </c>
      <c r="AR1161" s="26">
        <f t="shared" si="263"/>
        <v>-3.9644813675395318</v>
      </c>
      <c r="AS1161" s="26">
        <f t="shared" si="263"/>
        <v>-4.0089388978364173</v>
      </c>
      <c r="AT1161" s="26">
        <f t="shared" si="263"/>
        <v>-3.8800105844175317</v>
      </c>
      <c r="AU1161" s="26">
        <f t="shared" si="255"/>
        <v>-4.3433125627175393</v>
      </c>
    </row>
    <row r="1162" spans="26:48">
      <c r="Z1162">
        <f t="shared" si="246"/>
        <v>0</v>
      </c>
      <c r="AA1162" s="26">
        <f t="shared" si="247"/>
        <v>2.1380834729415148E-3</v>
      </c>
      <c r="AB1162" s="26">
        <f t="shared" si="259"/>
        <v>-9999</v>
      </c>
      <c r="AC1162" s="26">
        <f t="shared" si="260"/>
        <v>0</v>
      </c>
      <c r="AD1162" s="26">
        <f t="shared" si="256"/>
        <v>-9999</v>
      </c>
      <c r="AE1162" s="26">
        <f t="shared" si="261"/>
        <v>0</v>
      </c>
      <c r="AF1162">
        <f t="shared" si="257"/>
        <v>-9999</v>
      </c>
      <c r="AG1162" s="187"/>
      <c r="AH1162">
        <f t="shared" si="248"/>
        <v>-5.681451267488898E-5</v>
      </c>
      <c r="AI1162">
        <f t="shared" si="249"/>
        <v>0.56469609540875809</v>
      </c>
      <c r="AJ1162">
        <f t="shared" si="250"/>
        <v>-0.2668107123773617</v>
      </c>
      <c r="AK1162">
        <f t="shared" si="251"/>
        <v>0.23931967809316171</v>
      </c>
      <c r="AL1162">
        <f t="shared" si="252"/>
        <v>2.6389213677283485</v>
      </c>
      <c r="AM1162">
        <f t="shared" si="253"/>
        <v>3.8946097777401278</v>
      </c>
      <c r="AN1162" s="26">
        <f t="shared" si="263"/>
        <v>-3.975315110866434</v>
      </c>
      <c r="AO1162" s="26">
        <f t="shared" si="263"/>
        <v>-3.9758619978093366</v>
      </c>
      <c r="AP1162" s="26">
        <f t="shared" si="263"/>
        <v>-3.9742245114637487</v>
      </c>
      <c r="AQ1162" s="26">
        <f t="shared" si="263"/>
        <v>-3.9791363303934308</v>
      </c>
      <c r="AR1162" s="26">
        <f t="shared" si="263"/>
        <v>-3.9644813675395318</v>
      </c>
      <c r="AS1162" s="26">
        <f t="shared" si="263"/>
        <v>-4.0089388978364173</v>
      </c>
      <c r="AT1162" s="26">
        <f t="shared" si="263"/>
        <v>-3.8800105844175317</v>
      </c>
      <c r="AU1162" s="26">
        <f t="shared" si="255"/>
        <v>-4.3433125627175393</v>
      </c>
    </row>
    <row r="1163" spans="26:48">
      <c r="Z1163">
        <f t="shared" si="246"/>
        <v>0</v>
      </c>
      <c r="AA1163" s="26">
        <f t="shared" si="247"/>
        <v>2.1380834729415148E-3</v>
      </c>
      <c r="AB1163" s="26">
        <f t="shared" si="259"/>
        <v>-9999</v>
      </c>
      <c r="AC1163" s="26">
        <f t="shared" si="260"/>
        <v>0</v>
      </c>
      <c r="AD1163" s="26">
        <f t="shared" si="256"/>
        <v>-9999</v>
      </c>
      <c r="AE1163" s="26">
        <f t="shared" si="261"/>
        <v>0</v>
      </c>
      <c r="AF1163">
        <f t="shared" si="257"/>
        <v>-9999</v>
      </c>
      <c r="AG1163" s="187"/>
      <c r="AH1163">
        <f t="shared" si="248"/>
        <v>-5.681451267488898E-5</v>
      </c>
      <c r="AI1163">
        <f t="shared" si="249"/>
        <v>0.56469609540875809</v>
      </c>
      <c r="AJ1163">
        <f t="shared" si="250"/>
        <v>-0.2668107123773617</v>
      </c>
      <c r="AK1163">
        <f t="shared" si="251"/>
        <v>0.23931967809316171</v>
      </c>
      <c r="AL1163">
        <f t="shared" si="252"/>
        <v>2.6389213677283485</v>
      </c>
      <c r="AM1163">
        <f t="shared" si="253"/>
        <v>3.8946097777401278</v>
      </c>
      <c r="AN1163" s="26">
        <f t="shared" si="263"/>
        <v>-3.975315110866434</v>
      </c>
      <c r="AO1163" s="26">
        <f t="shared" si="263"/>
        <v>-3.9758619978093366</v>
      </c>
      <c r="AP1163" s="26">
        <f t="shared" si="263"/>
        <v>-3.9742245114637487</v>
      </c>
      <c r="AQ1163" s="26">
        <f t="shared" si="263"/>
        <v>-3.9791363303934308</v>
      </c>
      <c r="AR1163" s="26">
        <f t="shared" si="263"/>
        <v>-3.9644813675395318</v>
      </c>
      <c r="AS1163" s="26">
        <f t="shared" si="263"/>
        <v>-4.0089388978364173</v>
      </c>
      <c r="AT1163" s="26">
        <f t="shared" si="263"/>
        <v>-3.8800105844175317</v>
      </c>
      <c r="AU1163" s="26">
        <f t="shared" si="255"/>
        <v>-4.3433125627175393</v>
      </c>
    </row>
    <row r="1164" spans="26:48">
      <c r="Z1164">
        <f t="shared" si="246"/>
        <v>0</v>
      </c>
      <c r="AA1164" s="26">
        <f t="shared" si="247"/>
        <v>2.1380834729415148E-3</v>
      </c>
      <c r="AB1164" s="26">
        <f t="shared" si="259"/>
        <v>-9999</v>
      </c>
      <c r="AC1164" s="26">
        <f t="shared" si="260"/>
        <v>0</v>
      </c>
      <c r="AD1164" s="26">
        <f t="shared" si="256"/>
        <v>-9999</v>
      </c>
      <c r="AE1164" s="26">
        <f t="shared" si="261"/>
        <v>0</v>
      </c>
      <c r="AF1164">
        <f t="shared" si="257"/>
        <v>-9999</v>
      </c>
      <c r="AG1164" s="187"/>
      <c r="AH1164">
        <f t="shared" si="248"/>
        <v>-5.681451267488898E-5</v>
      </c>
      <c r="AI1164">
        <f t="shared" si="249"/>
        <v>0.56469609540875809</v>
      </c>
      <c r="AJ1164">
        <f t="shared" si="250"/>
        <v>-0.2668107123773617</v>
      </c>
      <c r="AK1164">
        <f t="shared" si="251"/>
        <v>0.23931967809316171</v>
      </c>
      <c r="AL1164">
        <f t="shared" si="252"/>
        <v>2.6389213677283485</v>
      </c>
      <c r="AM1164">
        <f t="shared" si="253"/>
        <v>3.8946097777401278</v>
      </c>
      <c r="AN1164" s="26">
        <f t="shared" si="263"/>
        <v>-3.975315110866434</v>
      </c>
      <c r="AO1164" s="26">
        <f t="shared" si="263"/>
        <v>-3.9758619978093366</v>
      </c>
      <c r="AP1164" s="26">
        <f t="shared" si="263"/>
        <v>-3.9742245114637487</v>
      </c>
      <c r="AQ1164" s="26">
        <f t="shared" si="263"/>
        <v>-3.9791363303934308</v>
      </c>
      <c r="AR1164" s="26">
        <f t="shared" si="263"/>
        <v>-3.9644813675395318</v>
      </c>
      <c r="AS1164" s="26">
        <f t="shared" si="263"/>
        <v>-4.0089388978364173</v>
      </c>
      <c r="AT1164" s="26">
        <f t="shared" si="263"/>
        <v>-3.8800105844175317</v>
      </c>
      <c r="AU1164" s="26">
        <f t="shared" si="255"/>
        <v>-4.3433125627175393</v>
      </c>
    </row>
    <row r="1165" spans="26:48">
      <c r="Z1165">
        <f t="shared" si="246"/>
        <v>0</v>
      </c>
      <c r="AA1165" s="26">
        <f t="shared" si="247"/>
        <v>2.1380834729415148E-3</v>
      </c>
      <c r="AB1165" s="26">
        <f t="shared" si="259"/>
        <v>-9999</v>
      </c>
      <c r="AC1165" s="26">
        <f t="shared" si="260"/>
        <v>0</v>
      </c>
      <c r="AD1165" s="26">
        <f t="shared" si="256"/>
        <v>-9999</v>
      </c>
      <c r="AE1165" s="26">
        <f t="shared" si="261"/>
        <v>0</v>
      </c>
      <c r="AF1165">
        <f t="shared" si="257"/>
        <v>-9999</v>
      </c>
      <c r="AG1165" s="187"/>
      <c r="AH1165">
        <f t="shared" si="248"/>
        <v>-5.681451267488898E-5</v>
      </c>
      <c r="AI1165">
        <f t="shared" si="249"/>
        <v>0.56469609540875809</v>
      </c>
      <c r="AJ1165">
        <f t="shared" si="250"/>
        <v>-0.2668107123773617</v>
      </c>
      <c r="AK1165">
        <f t="shared" si="251"/>
        <v>0.23931967809316171</v>
      </c>
      <c r="AL1165">
        <f t="shared" si="252"/>
        <v>2.6389213677283485</v>
      </c>
      <c r="AM1165">
        <f t="shared" si="253"/>
        <v>3.8946097777401278</v>
      </c>
      <c r="AN1165" s="26">
        <f t="shared" si="263"/>
        <v>-3.975315110866434</v>
      </c>
      <c r="AO1165" s="26">
        <f t="shared" si="263"/>
        <v>-3.9758619978093366</v>
      </c>
      <c r="AP1165" s="26">
        <f t="shared" si="263"/>
        <v>-3.9742245114637487</v>
      </c>
      <c r="AQ1165" s="26">
        <f t="shared" si="263"/>
        <v>-3.9791363303934308</v>
      </c>
      <c r="AR1165" s="26">
        <f t="shared" si="263"/>
        <v>-3.9644813675395318</v>
      </c>
      <c r="AS1165" s="26">
        <f t="shared" si="263"/>
        <v>-4.0089388978364173</v>
      </c>
      <c r="AT1165" s="26">
        <f t="shared" si="263"/>
        <v>-3.8800105844175317</v>
      </c>
      <c r="AU1165" s="26">
        <f t="shared" si="255"/>
        <v>-4.3433125627175393</v>
      </c>
    </row>
    <row r="1166" spans="26:48">
      <c r="Z1166">
        <f t="shared" si="246"/>
        <v>0</v>
      </c>
      <c r="AA1166" s="26">
        <f t="shared" si="247"/>
        <v>2.1380834729415148E-3</v>
      </c>
      <c r="AB1166" s="26">
        <f t="shared" si="259"/>
        <v>-9999</v>
      </c>
      <c r="AC1166" s="26">
        <f t="shared" si="260"/>
        <v>0</v>
      </c>
      <c r="AD1166" s="26">
        <f t="shared" si="256"/>
        <v>-9999</v>
      </c>
      <c r="AE1166" s="26">
        <f t="shared" si="261"/>
        <v>0</v>
      </c>
      <c r="AF1166">
        <f t="shared" si="257"/>
        <v>-9999</v>
      </c>
      <c r="AG1166" s="187"/>
      <c r="AH1166">
        <f t="shared" si="248"/>
        <v>-5.681451267488898E-5</v>
      </c>
      <c r="AI1166">
        <f t="shared" si="249"/>
        <v>0.56469609540875809</v>
      </c>
      <c r="AJ1166">
        <f t="shared" si="250"/>
        <v>-0.2668107123773617</v>
      </c>
      <c r="AK1166">
        <f t="shared" si="251"/>
        <v>0.23931967809316171</v>
      </c>
      <c r="AL1166">
        <f t="shared" si="252"/>
        <v>2.6389213677283485</v>
      </c>
      <c r="AM1166">
        <f t="shared" si="253"/>
        <v>3.8946097777401278</v>
      </c>
      <c r="AN1166" s="26">
        <f t="shared" si="263"/>
        <v>-3.975315110866434</v>
      </c>
      <c r="AO1166" s="26">
        <f t="shared" si="263"/>
        <v>-3.9758619978093366</v>
      </c>
      <c r="AP1166" s="26">
        <f t="shared" si="263"/>
        <v>-3.9742245114637487</v>
      </c>
      <c r="AQ1166" s="26">
        <f t="shared" si="263"/>
        <v>-3.9791363303934308</v>
      </c>
      <c r="AR1166" s="26">
        <f t="shared" si="263"/>
        <v>-3.9644813675395318</v>
      </c>
      <c r="AS1166" s="26">
        <f t="shared" si="263"/>
        <v>-4.0089388978364173</v>
      </c>
      <c r="AT1166" s="26">
        <f t="shared" si="263"/>
        <v>-3.8800105844175317</v>
      </c>
      <c r="AU1166" s="26">
        <f t="shared" si="255"/>
        <v>-4.3433125627175393</v>
      </c>
    </row>
    <row r="1167" spans="26:48">
      <c r="Z1167">
        <f t="shared" si="246"/>
        <v>0</v>
      </c>
      <c r="AA1167" s="26">
        <f t="shared" si="247"/>
        <v>2.1380834729415148E-3</v>
      </c>
      <c r="AB1167" s="26">
        <f t="shared" si="259"/>
        <v>-9999</v>
      </c>
      <c r="AC1167" s="26">
        <f t="shared" si="260"/>
        <v>0</v>
      </c>
      <c r="AD1167" s="26">
        <f t="shared" si="256"/>
        <v>-9999</v>
      </c>
      <c r="AE1167" s="26">
        <f t="shared" si="261"/>
        <v>0</v>
      </c>
      <c r="AF1167">
        <f t="shared" si="257"/>
        <v>-9999</v>
      </c>
      <c r="AG1167" s="187"/>
      <c r="AH1167">
        <f t="shared" si="248"/>
        <v>-5.681451267488898E-5</v>
      </c>
      <c r="AI1167">
        <f t="shared" si="249"/>
        <v>0.56469609540875809</v>
      </c>
      <c r="AJ1167">
        <f t="shared" si="250"/>
        <v>-0.2668107123773617</v>
      </c>
      <c r="AK1167">
        <f t="shared" si="251"/>
        <v>0.23931967809316171</v>
      </c>
      <c r="AL1167">
        <f t="shared" si="252"/>
        <v>2.6389213677283485</v>
      </c>
      <c r="AM1167">
        <f t="shared" si="253"/>
        <v>3.8946097777401278</v>
      </c>
      <c r="AN1167" s="26">
        <f t="shared" si="263"/>
        <v>-3.975315110866434</v>
      </c>
      <c r="AO1167" s="26">
        <f t="shared" si="263"/>
        <v>-3.9758619978093366</v>
      </c>
      <c r="AP1167" s="26">
        <f t="shared" si="263"/>
        <v>-3.9742245114637487</v>
      </c>
      <c r="AQ1167" s="26">
        <f t="shared" si="263"/>
        <v>-3.9791363303934308</v>
      </c>
      <c r="AR1167" s="26">
        <f t="shared" si="263"/>
        <v>-3.9644813675395318</v>
      </c>
      <c r="AS1167" s="26">
        <f t="shared" si="263"/>
        <v>-4.0089388978364173</v>
      </c>
      <c r="AT1167" s="26">
        <f t="shared" si="263"/>
        <v>-3.8800105844175317</v>
      </c>
      <c r="AU1167" s="26">
        <f t="shared" si="255"/>
        <v>-4.3433125627175393</v>
      </c>
    </row>
    <row r="1168" spans="26:48">
      <c r="Z1168">
        <f t="shared" si="246"/>
        <v>0</v>
      </c>
      <c r="AA1168" s="26">
        <f t="shared" si="247"/>
        <v>2.1380834729415148E-3</v>
      </c>
      <c r="AB1168" s="26">
        <f t="shared" si="259"/>
        <v>-9999</v>
      </c>
      <c r="AC1168" s="26">
        <f t="shared" si="260"/>
        <v>0</v>
      </c>
      <c r="AD1168" s="26">
        <f t="shared" si="256"/>
        <v>-9999</v>
      </c>
      <c r="AE1168" s="26">
        <f t="shared" si="261"/>
        <v>0</v>
      </c>
      <c r="AF1168">
        <f t="shared" si="257"/>
        <v>-9999</v>
      </c>
      <c r="AG1168" s="187"/>
      <c r="AH1168">
        <f t="shared" si="248"/>
        <v>-5.681451267488898E-5</v>
      </c>
      <c r="AI1168">
        <f t="shared" si="249"/>
        <v>0.56469609540875809</v>
      </c>
      <c r="AJ1168">
        <f t="shared" si="250"/>
        <v>-0.2668107123773617</v>
      </c>
      <c r="AK1168">
        <f t="shared" si="251"/>
        <v>0.23931967809316171</v>
      </c>
      <c r="AL1168">
        <f t="shared" si="252"/>
        <v>2.6389213677283485</v>
      </c>
      <c r="AM1168">
        <f t="shared" si="253"/>
        <v>3.8946097777401278</v>
      </c>
      <c r="AN1168" s="26">
        <f t="shared" si="263"/>
        <v>-3.975315110866434</v>
      </c>
      <c r="AO1168" s="26">
        <f t="shared" si="263"/>
        <v>-3.9758619978093366</v>
      </c>
      <c r="AP1168" s="26">
        <f t="shared" si="263"/>
        <v>-3.9742245114637487</v>
      </c>
      <c r="AQ1168" s="26">
        <f t="shared" si="263"/>
        <v>-3.9791363303934308</v>
      </c>
      <c r="AR1168" s="26">
        <f t="shared" si="263"/>
        <v>-3.9644813675395318</v>
      </c>
      <c r="AS1168" s="26">
        <f t="shared" si="263"/>
        <v>-4.0089388978364173</v>
      </c>
      <c r="AT1168" s="26">
        <f t="shared" si="263"/>
        <v>-3.8800105844175317</v>
      </c>
      <c r="AU1168" s="26">
        <f t="shared" si="255"/>
        <v>-4.3433125627175393</v>
      </c>
    </row>
    <row r="1169" spans="26:64">
      <c r="Z1169">
        <f t="shared" si="246"/>
        <v>0</v>
      </c>
      <c r="AA1169" s="26">
        <f t="shared" si="247"/>
        <v>2.1380834729415148E-3</v>
      </c>
      <c r="AB1169" s="26">
        <f t="shared" si="259"/>
        <v>-9999</v>
      </c>
      <c r="AC1169" s="26">
        <f t="shared" si="260"/>
        <v>0</v>
      </c>
      <c r="AD1169" s="26">
        <f t="shared" si="256"/>
        <v>-9999</v>
      </c>
      <c r="AE1169" s="26">
        <f t="shared" si="261"/>
        <v>0</v>
      </c>
      <c r="AF1169">
        <f t="shared" si="257"/>
        <v>-9999</v>
      </c>
      <c r="AG1169" s="187"/>
      <c r="AH1169">
        <f t="shared" si="248"/>
        <v>-5.681451267488898E-5</v>
      </c>
      <c r="AI1169">
        <f t="shared" si="249"/>
        <v>0.56469609540875809</v>
      </c>
      <c r="AJ1169">
        <f t="shared" si="250"/>
        <v>-0.2668107123773617</v>
      </c>
      <c r="AK1169">
        <f t="shared" si="251"/>
        <v>0.23931967809316171</v>
      </c>
      <c r="AL1169">
        <f t="shared" si="252"/>
        <v>2.6389213677283485</v>
      </c>
      <c r="AM1169">
        <f t="shared" si="253"/>
        <v>3.8946097777401278</v>
      </c>
      <c r="AN1169" s="26">
        <f t="shared" si="263"/>
        <v>-3.975315110866434</v>
      </c>
      <c r="AO1169" s="26">
        <f t="shared" si="263"/>
        <v>-3.9758619978093366</v>
      </c>
      <c r="AP1169" s="26">
        <f t="shared" si="263"/>
        <v>-3.9742245114637487</v>
      </c>
      <c r="AQ1169" s="26">
        <f t="shared" si="263"/>
        <v>-3.9791363303934308</v>
      </c>
      <c r="AR1169" s="26">
        <f t="shared" si="263"/>
        <v>-3.9644813675395318</v>
      </c>
      <c r="AS1169" s="26">
        <f t="shared" si="263"/>
        <v>-4.0089388978364173</v>
      </c>
      <c r="AT1169" s="26">
        <f t="shared" si="263"/>
        <v>-3.8800105844175317</v>
      </c>
      <c r="AU1169" s="26">
        <f t="shared" si="255"/>
        <v>-4.3433125627175393</v>
      </c>
    </row>
    <row r="1170" spans="26:64">
      <c r="Z1170">
        <f t="shared" si="246"/>
        <v>0</v>
      </c>
      <c r="AA1170" s="26">
        <f t="shared" si="247"/>
        <v>2.1380834729415148E-3</v>
      </c>
      <c r="AB1170" s="26">
        <f t="shared" si="259"/>
        <v>-9999</v>
      </c>
      <c r="AC1170" s="26">
        <f t="shared" si="260"/>
        <v>0</v>
      </c>
      <c r="AD1170" s="26">
        <f t="shared" si="256"/>
        <v>-9999</v>
      </c>
      <c r="AE1170" s="26">
        <f t="shared" si="261"/>
        <v>0</v>
      </c>
      <c r="AF1170">
        <f t="shared" si="257"/>
        <v>-9999</v>
      </c>
      <c r="AG1170" s="187"/>
      <c r="AH1170">
        <f t="shared" si="248"/>
        <v>-5.681451267488898E-5</v>
      </c>
      <c r="AI1170">
        <f t="shared" si="249"/>
        <v>0.56469609540875809</v>
      </c>
      <c r="AJ1170">
        <f t="shared" si="250"/>
        <v>-0.2668107123773617</v>
      </c>
      <c r="AK1170">
        <f t="shared" si="251"/>
        <v>0.23931967809316171</v>
      </c>
      <c r="AL1170">
        <f t="shared" si="252"/>
        <v>2.6389213677283485</v>
      </c>
      <c r="AM1170">
        <f t="shared" si="253"/>
        <v>3.8946097777401278</v>
      </c>
      <c r="AN1170" s="26">
        <f t="shared" si="263"/>
        <v>-3.975315110866434</v>
      </c>
      <c r="AO1170" s="26">
        <f t="shared" si="263"/>
        <v>-3.9758619978093366</v>
      </c>
      <c r="AP1170" s="26">
        <f t="shared" si="263"/>
        <v>-3.9742245114637487</v>
      </c>
      <c r="AQ1170" s="26">
        <f t="shared" si="263"/>
        <v>-3.9791363303934308</v>
      </c>
      <c r="AR1170" s="26">
        <f t="shared" si="263"/>
        <v>-3.9644813675395318</v>
      </c>
      <c r="AS1170" s="26">
        <f t="shared" si="263"/>
        <v>-4.0089388978364173</v>
      </c>
      <c r="AT1170" s="26">
        <f t="shared" si="263"/>
        <v>-3.8800105844175317</v>
      </c>
      <c r="AU1170" s="26">
        <f t="shared" si="255"/>
        <v>-4.3433125627175393</v>
      </c>
    </row>
    <row r="1171" spans="26:64">
      <c r="Z1171">
        <f t="shared" si="246"/>
        <v>0</v>
      </c>
      <c r="AA1171" s="26">
        <f t="shared" si="247"/>
        <v>2.1380834729415148E-3</v>
      </c>
      <c r="AB1171" s="26">
        <f t="shared" si="259"/>
        <v>-9999</v>
      </c>
      <c r="AC1171" s="26">
        <f t="shared" si="260"/>
        <v>0</v>
      </c>
      <c r="AD1171" s="26">
        <f t="shared" si="256"/>
        <v>-9999</v>
      </c>
      <c r="AE1171" s="26">
        <f t="shared" si="261"/>
        <v>0</v>
      </c>
      <c r="AF1171">
        <f t="shared" si="257"/>
        <v>-9999</v>
      </c>
      <c r="AG1171" s="187"/>
      <c r="AH1171">
        <f t="shared" si="248"/>
        <v>-5.681451267488898E-5</v>
      </c>
      <c r="AI1171">
        <f t="shared" si="249"/>
        <v>0.56469609540875809</v>
      </c>
      <c r="AJ1171">
        <f t="shared" si="250"/>
        <v>-0.2668107123773617</v>
      </c>
      <c r="AK1171">
        <f t="shared" si="251"/>
        <v>0.23931967809316171</v>
      </c>
      <c r="AL1171">
        <f t="shared" si="252"/>
        <v>2.6389213677283485</v>
      </c>
      <c r="AM1171">
        <f t="shared" si="253"/>
        <v>3.8946097777401278</v>
      </c>
      <c r="AN1171" s="26">
        <f t="shared" si="263"/>
        <v>-3.975315110866434</v>
      </c>
      <c r="AO1171" s="26">
        <f t="shared" si="263"/>
        <v>-3.9758619978093366</v>
      </c>
      <c r="AP1171" s="26">
        <f t="shared" si="263"/>
        <v>-3.9742245114637487</v>
      </c>
      <c r="AQ1171" s="26">
        <f t="shared" si="263"/>
        <v>-3.9791363303934308</v>
      </c>
      <c r="AR1171" s="26">
        <f t="shared" si="263"/>
        <v>-3.9644813675395318</v>
      </c>
      <c r="AS1171" s="26">
        <f t="shared" si="263"/>
        <v>-4.0089388978364173</v>
      </c>
      <c r="AT1171" s="26">
        <f t="shared" si="263"/>
        <v>-3.8800105844175317</v>
      </c>
      <c r="AU1171" s="26">
        <f t="shared" si="255"/>
        <v>-4.3433125627175393</v>
      </c>
    </row>
    <row r="1172" spans="26:64">
      <c r="Z1172">
        <f t="shared" si="246"/>
        <v>0</v>
      </c>
      <c r="AA1172" s="26">
        <f t="shared" si="247"/>
        <v>2.1380834729415148E-3</v>
      </c>
      <c r="AB1172" s="26">
        <f t="shared" si="259"/>
        <v>-9999</v>
      </c>
      <c r="AC1172" s="26">
        <f t="shared" si="260"/>
        <v>0</v>
      </c>
      <c r="AD1172" s="26">
        <f t="shared" si="256"/>
        <v>-9999</v>
      </c>
      <c r="AE1172" s="26">
        <f t="shared" si="261"/>
        <v>0</v>
      </c>
      <c r="AF1172">
        <f t="shared" si="257"/>
        <v>-9999</v>
      </c>
      <c r="AG1172" s="187"/>
      <c r="AH1172">
        <f t="shared" si="248"/>
        <v>-5.681451267488898E-5</v>
      </c>
      <c r="AI1172">
        <f t="shared" si="249"/>
        <v>0.56469609540875809</v>
      </c>
      <c r="AJ1172">
        <f t="shared" si="250"/>
        <v>-0.2668107123773617</v>
      </c>
      <c r="AK1172">
        <f t="shared" si="251"/>
        <v>0.23931967809316171</v>
      </c>
      <c r="AL1172">
        <f t="shared" si="252"/>
        <v>2.6389213677283485</v>
      </c>
      <c r="AM1172">
        <f t="shared" si="253"/>
        <v>3.8946097777401278</v>
      </c>
      <c r="AN1172" s="26">
        <f t="shared" si="263"/>
        <v>-3.975315110866434</v>
      </c>
      <c r="AO1172" s="26">
        <f t="shared" si="263"/>
        <v>-3.9758619978093366</v>
      </c>
      <c r="AP1172" s="26">
        <f t="shared" si="263"/>
        <v>-3.9742245114637487</v>
      </c>
      <c r="AQ1172" s="26">
        <f t="shared" si="263"/>
        <v>-3.9791363303934308</v>
      </c>
      <c r="AR1172" s="26">
        <f t="shared" si="263"/>
        <v>-3.9644813675395318</v>
      </c>
      <c r="AS1172" s="26">
        <f t="shared" si="263"/>
        <v>-4.0089388978364173</v>
      </c>
      <c r="AT1172" s="26">
        <f t="shared" si="263"/>
        <v>-3.8800105844175317</v>
      </c>
      <c r="AU1172" s="26">
        <f t="shared" si="255"/>
        <v>-4.3433125627175393</v>
      </c>
    </row>
    <row r="1173" spans="26:64">
      <c r="Z1173">
        <f t="shared" ref="Z1173:Z1236" si="264">F1173</f>
        <v>0</v>
      </c>
      <c r="AA1173" s="26">
        <f t="shared" ref="AA1173:AA1236" si="265">AB$3+AB$4*Z1173+AB$5*Z1173^2+AH1173</f>
        <v>2.1380834729415148E-3</v>
      </c>
      <c r="AB1173" s="26">
        <f t="shared" si="259"/>
        <v>-9999</v>
      </c>
      <c r="AC1173" s="26">
        <f t="shared" si="260"/>
        <v>0</v>
      </c>
      <c r="AD1173" s="26">
        <f t="shared" si="256"/>
        <v>-9999</v>
      </c>
      <c r="AE1173" s="26">
        <f t="shared" si="261"/>
        <v>0</v>
      </c>
      <c r="AF1173">
        <f t="shared" si="257"/>
        <v>-9999</v>
      </c>
      <c r="AG1173" s="187"/>
      <c r="AH1173">
        <f t="shared" ref="AH1173:AH1236" si="266">$AB$6*($AB$11/AI1173*AJ1173+$AB$12)</f>
        <v>-5.681451267488898E-5</v>
      </c>
      <c r="AI1173">
        <f t="shared" ref="AI1173:AI1236" si="267">1+$AB$7*COS(AL1173)</f>
        <v>0.56469609540875809</v>
      </c>
      <c r="AJ1173">
        <f t="shared" ref="AJ1173:AJ1236" si="268">SIN(AL1173+RADIANS($AB$9))</f>
        <v>-0.2668107123773617</v>
      </c>
      <c r="AK1173">
        <f t="shared" ref="AK1173:AK1236" si="269">$AB$7*SIN(AL1173)</f>
        <v>0.23931967809316171</v>
      </c>
      <c r="AL1173">
        <f t="shared" ref="AL1173:AL1236" si="270">2*ATAN(AM1173)</f>
        <v>2.6389213677283485</v>
      </c>
      <c r="AM1173">
        <f t="shared" ref="AM1173:AM1236" si="271">SQRT((1+$AB$7)/(1-$AB$7))*TAN(AN1173/2)</f>
        <v>3.8946097777401278</v>
      </c>
      <c r="AN1173" s="26">
        <f t="shared" ref="AN1173:AT1188" si="272">$AU1173+$AB$7*SIN(AO1173)</f>
        <v>-3.975315110866434</v>
      </c>
      <c r="AO1173" s="26">
        <f t="shared" si="272"/>
        <v>-3.9758619978093366</v>
      </c>
      <c r="AP1173" s="26">
        <f t="shared" si="272"/>
        <v>-3.9742245114637487</v>
      </c>
      <c r="AQ1173" s="26">
        <f t="shared" si="272"/>
        <v>-3.9791363303934308</v>
      </c>
      <c r="AR1173" s="26">
        <f t="shared" si="272"/>
        <v>-3.9644813675395318</v>
      </c>
      <c r="AS1173" s="26">
        <f t="shared" si="272"/>
        <v>-4.0089388978364173</v>
      </c>
      <c r="AT1173" s="26">
        <f t="shared" si="272"/>
        <v>-3.8800105844175317</v>
      </c>
      <c r="AU1173" s="26">
        <f t="shared" ref="AU1173:AU1236" si="273">RADIANS($AB$9)+$AB$18*(F1173-AB$15)</f>
        <v>-4.3433125627175393</v>
      </c>
    </row>
    <row r="1174" spans="26:64">
      <c r="Z1174">
        <f t="shared" si="264"/>
        <v>0</v>
      </c>
      <c r="AA1174" s="26">
        <f t="shared" si="265"/>
        <v>2.1380834729415148E-3</v>
      </c>
      <c r="AB1174" s="26">
        <f t="shared" si="259"/>
        <v>-9999</v>
      </c>
      <c r="AC1174" s="26">
        <f t="shared" si="260"/>
        <v>0</v>
      </c>
      <c r="AD1174" s="26">
        <f t="shared" ref="AD1174:AD1237" si="274">IF(S1174&lt;&gt;0,G1174-AA1174, -9999)</f>
        <v>-9999</v>
      </c>
      <c r="AE1174" s="26">
        <f t="shared" si="261"/>
        <v>0</v>
      </c>
      <c r="AF1174">
        <f t="shared" ref="AF1174:AF1237" si="275">IF(S1174&lt;&gt;0,G1174-P1174, -9999)</f>
        <v>-9999</v>
      </c>
      <c r="AG1174" s="187"/>
      <c r="AH1174">
        <f t="shared" si="266"/>
        <v>-5.681451267488898E-5</v>
      </c>
      <c r="AI1174">
        <f t="shared" si="267"/>
        <v>0.56469609540875809</v>
      </c>
      <c r="AJ1174">
        <f t="shared" si="268"/>
        <v>-0.2668107123773617</v>
      </c>
      <c r="AK1174">
        <f t="shared" si="269"/>
        <v>0.23931967809316171</v>
      </c>
      <c r="AL1174">
        <f t="shared" si="270"/>
        <v>2.6389213677283485</v>
      </c>
      <c r="AM1174">
        <f t="shared" si="271"/>
        <v>3.8946097777401278</v>
      </c>
      <c r="AN1174" s="26">
        <f t="shared" si="272"/>
        <v>-3.975315110866434</v>
      </c>
      <c r="AO1174" s="26">
        <f t="shared" si="272"/>
        <v>-3.9758619978093366</v>
      </c>
      <c r="AP1174" s="26">
        <f t="shared" si="272"/>
        <v>-3.9742245114637487</v>
      </c>
      <c r="AQ1174" s="26">
        <f t="shared" si="272"/>
        <v>-3.9791363303934308</v>
      </c>
      <c r="AR1174" s="26">
        <f t="shared" si="272"/>
        <v>-3.9644813675395318</v>
      </c>
      <c r="AS1174" s="26">
        <f t="shared" si="272"/>
        <v>-4.0089388978364173</v>
      </c>
      <c r="AT1174" s="26">
        <f t="shared" si="272"/>
        <v>-3.8800105844175317</v>
      </c>
      <c r="AU1174" s="26">
        <f t="shared" si="273"/>
        <v>-4.3433125627175393</v>
      </c>
    </row>
    <row r="1175" spans="26:64">
      <c r="Z1175">
        <f t="shared" si="264"/>
        <v>0</v>
      </c>
      <c r="AA1175" s="26">
        <f t="shared" si="265"/>
        <v>2.1380834729415148E-3</v>
      </c>
      <c r="AB1175" s="26">
        <f t="shared" si="259"/>
        <v>-9999</v>
      </c>
      <c r="AC1175" s="26">
        <f t="shared" si="260"/>
        <v>0</v>
      </c>
      <c r="AD1175" s="26">
        <f t="shared" si="274"/>
        <v>-9999</v>
      </c>
      <c r="AE1175" s="26">
        <f t="shared" si="261"/>
        <v>0</v>
      </c>
      <c r="AF1175">
        <f t="shared" si="275"/>
        <v>-9999</v>
      </c>
      <c r="AG1175" s="187"/>
      <c r="AH1175">
        <f t="shared" si="266"/>
        <v>-5.681451267488898E-5</v>
      </c>
      <c r="AI1175">
        <f t="shared" si="267"/>
        <v>0.56469609540875809</v>
      </c>
      <c r="AJ1175">
        <f t="shared" si="268"/>
        <v>-0.2668107123773617</v>
      </c>
      <c r="AK1175">
        <f t="shared" si="269"/>
        <v>0.23931967809316171</v>
      </c>
      <c r="AL1175">
        <f t="shared" si="270"/>
        <v>2.6389213677283485</v>
      </c>
      <c r="AM1175">
        <f t="shared" si="271"/>
        <v>3.8946097777401278</v>
      </c>
      <c r="AN1175" s="26">
        <f t="shared" si="272"/>
        <v>-3.975315110866434</v>
      </c>
      <c r="AO1175" s="26">
        <f t="shared" si="272"/>
        <v>-3.9758619978093366</v>
      </c>
      <c r="AP1175" s="26">
        <f t="shared" si="272"/>
        <v>-3.9742245114637487</v>
      </c>
      <c r="AQ1175" s="26">
        <f t="shared" si="272"/>
        <v>-3.9791363303934308</v>
      </c>
      <c r="AR1175" s="26">
        <f t="shared" si="272"/>
        <v>-3.9644813675395318</v>
      </c>
      <c r="AS1175" s="26">
        <f t="shared" si="272"/>
        <v>-4.0089388978364173</v>
      </c>
      <c r="AT1175" s="26">
        <f t="shared" si="272"/>
        <v>-3.8800105844175317</v>
      </c>
      <c r="AU1175" s="26">
        <f t="shared" si="273"/>
        <v>-4.3433125627175393</v>
      </c>
    </row>
    <row r="1176" spans="26:64">
      <c r="Z1176">
        <f t="shared" si="264"/>
        <v>0</v>
      </c>
      <c r="AA1176" s="26">
        <f t="shared" si="265"/>
        <v>2.1380834729415148E-3</v>
      </c>
      <c r="AB1176" s="26">
        <f t="shared" si="259"/>
        <v>-9999</v>
      </c>
      <c r="AC1176" s="26">
        <f t="shared" si="260"/>
        <v>0</v>
      </c>
      <c r="AD1176" s="26">
        <f t="shared" si="274"/>
        <v>-9999</v>
      </c>
      <c r="AE1176" s="26">
        <f t="shared" si="261"/>
        <v>0</v>
      </c>
      <c r="AF1176">
        <f t="shared" si="275"/>
        <v>-9999</v>
      </c>
      <c r="AG1176" s="187"/>
      <c r="AH1176">
        <f t="shared" si="266"/>
        <v>-5.681451267488898E-5</v>
      </c>
      <c r="AI1176">
        <f t="shared" si="267"/>
        <v>0.56469609540875809</v>
      </c>
      <c r="AJ1176">
        <f t="shared" si="268"/>
        <v>-0.2668107123773617</v>
      </c>
      <c r="AK1176">
        <f t="shared" si="269"/>
        <v>0.23931967809316171</v>
      </c>
      <c r="AL1176">
        <f t="shared" si="270"/>
        <v>2.6389213677283485</v>
      </c>
      <c r="AM1176">
        <f t="shared" si="271"/>
        <v>3.8946097777401278</v>
      </c>
      <c r="AN1176" s="26">
        <f t="shared" si="272"/>
        <v>-3.975315110866434</v>
      </c>
      <c r="AO1176" s="26">
        <f t="shared" si="272"/>
        <v>-3.9758619978093366</v>
      </c>
      <c r="AP1176" s="26">
        <f t="shared" si="272"/>
        <v>-3.9742245114637487</v>
      </c>
      <c r="AQ1176" s="26">
        <f t="shared" si="272"/>
        <v>-3.9791363303934308</v>
      </c>
      <c r="AR1176" s="26">
        <f t="shared" si="272"/>
        <v>-3.9644813675395318</v>
      </c>
      <c r="AS1176" s="26">
        <f t="shared" si="272"/>
        <v>-4.0089388978364173</v>
      </c>
      <c r="AT1176" s="26">
        <f t="shared" si="272"/>
        <v>-3.8800105844175317</v>
      </c>
      <c r="AU1176" s="26">
        <f t="shared" si="273"/>
        <v>-4.3433125627175393</v>
      </c>
    </row>
    <row r="1177" spans="26:64">
      <c r="Z1177">
        <f t="shared" si="264"/>
        <v>0</v>
      </c>
      <c r="AA1177" s="26">
        <f t="shared" si="265"/>
        <v>2.1380834729415148E-3</v>
      </c>
      <c r="AB1177" s="26">
        <f t="shared" si="259"/>
        <v>-9999</v>
      </c>
      <c r="AC1177" s="26">
        <f t="shared" si="260"/>
        <v>0</v>
      </c>
      <c r="AD1177" s="26">
        <f t="shared" si="274"/>
        <v>-9999</v>
      </c>
      <c r="AE1177" s="26">
        <f t="shared" si="261"/>
        <v>0</v>
      </c>
      <c r="AF1177">
        <f t="shared" si="275"/>
        <v>-9999</v>
      </c>
      <c r="AG1177" s="187"/>
      <c r="AH1177">
        <f t="shared" si="266"/>
        <v>-5.681451267488898E-5</v>
      </c>
      <c r="AI1177">
        <f t="shared" si="267"/>
        <v>0.56469609540875809</v>
      </c>
      <c r="AJ1177">
        <f t="shared" si="268"/>
        <v>-0.2668107123773617</v>
      </c>
      <c r="AK1177">
        <f t="shared" si="269"/>
        <v>0.23931967809316171</v>
      </c>
      <c r="AL1177">
        <f t="shared" si="270"/>
        <v>2.6389213677283485</v>
      </c>
      <c r="AM1177">
        <f t="shared" si="271"/>
        <v>3.8946097777401278</v>
      </c>
      <c r="AN1177" s="26">
        <f t="shared" si="272"/>
        <v>-3.975315110866434</v>
      </c>
      <c r="AO1177" s="26">
        <f t="shared" si="272"/>
        <v>-3.9758619978093366</v>
      </c>
      <c r="AP1177" s="26">
        <f t="shared" si="272"/>
        <v>-3.9742245114637487</v>
      </c>
      <c r="AQ1177" s="26">
        <f t="shared" si="272"/>
        <v>-3.9791363303934308</v>
      </c>
      <c r="AR1177" s="26">
        <f t="shared" si="272"/>
        <v>-3.9644813675395318</v>
      </c>
      <c r="AS1177" s="26">
        <f t="shared" si="272"/>
        <v>-4.0089388978364173</v>
      </c>
      <c r="AT1177" s="26">
        <f t="shared" si="272"/>
        <v>-3.8800105844175317</v>
      </c>
      <c r="AU1177" s="26">
        <f t="shared" si="273"/>
        <v>-4.3433125627175393</v>
      </c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</row>
    <row r="1178" spans="26:64">
      <c r="Z1178">
        <f t="shared" si="264"/>
        <v>0</v>
      </c>
      <c r="AA1178" s="26">
        <f t="shared" si="265"/>
        <v>2.1380834729415148E-3</v>
      </c>
      <c r="AB1178" s="26">
        <f t="shared" si="259"/>
        <v>-9999</v>
      </c>
      <c r="AC1178" s="26">
        <f t="shared" si="260"/>
        <v>0</v>
      </c>
      <c r="AD1178" s="26">
        <f t="shared" si="274"/>
        <v>-9999</v>
      </c>
      <c r="AE1178" s="26">
        <f t="shared" si="261"/>
        <v>0</v>
      </c>
      <c r="AF1178">
        <f t="shared" si="275"/>
        <v>-9999</v>
      </c>
      <c r="AG1178" s="187"/>
      <c r="AH1178">
        <f t="shared" si="266"/>
        <v>-5.681451267488898E-5</v>
      </c>
      <c r="AI1178">
        <f t="shared" si="267"/>
        <v>0.56469609540875809</v>
      </c>
      <c r="AJ1178">
        <f t="shared" si="268"/>
        <v>-0.2668107123773617</v>
      </c>
      <c r="AK1178">
        <f t="shared" si="269"/>
        <v>0.23931967809316171</v>
      </c>
      <c r="AL1178">
        <f t="shared" si="270"/>
        <v>2.6389213677283485</v>
      </c>
      <c r="AM1178">
        <f t="shared" si="271"/>
        <v>3.8946097777401278</v>
      </c>
      <c r="AN1178" s="26">
        <f t="shared" si="272"/>
        <v>-3.975315110866434</v>
      </c>
      <c r="AO1178" s="26">
        <f t="shared" si="272"/>
        <v>-3.9758619978093366</v>
      </c>
      <c r="AP1178" s="26">
        <f t="shared" si="272"/>
        <v>-3.9742245114637487</v>
      </c>
      <c r="AQ1178" s="26">
        <f t="shared" si="272"/>
        <v>-3.9791363303934308</v>
      </c>
      <c r="AR1178" s="26">
        <f t="shared" si="272"/>
        <v>-3.9644813675395318</v>
      </c>
      <c r="AS1178" s="26">
        <f t="shared" si="272"/>
        <v>-4.0089388978364173</v>
      </c>
      <c r="AT1178" s="26">
        <f t="shared" si="272"/>
        <v>-3.8800105844175317</v>
      </c>
      <c r="AU1178" s="26">
        <f t="shared" si="273"/>
        <v>-4.3433125627175393</v>
      </c>
    </row>
    <row r="1179" spans="26:64">
      <c r="Z1179">
        <f t="shared" si="264"/>
        <v>0</v>
      </c>
      <c r="AA1179" s="26">
        <f t="shared" si="265"/>
        <v>2.1380834729415148E-3</v>
      </c>
      <c r="AB1179" s="26">
        <f t="shared" si="259"/>
        <v>-9999</v>
      </c>
      <c r="AC1179" s="26">
        <f t="shared" si="260"/>
        <v>0</v>
      </c>
      <c r="AD1179" s="26">
        <f t="shared" si="274"/>
        <v>-9999</v>
      </c>
      <c r="AE1179" s="26">
        <f t="shared" si="261"/>
        <v>0</v>
      </c>
      <c r="AF1179">
        <f t="shared" si="275"/>
        <v>-9999</v>
      </c>
      <c r="AG1179" s="187"/>
      <c r="AH1179">
        <f t="shared" si="266"/>
        <v>-5.681451267488898E-5</v>
      </c>
      <c r="AI1179">
        <f t="shared" si="267"/>
        <v>0.56469609540875809</v>
      </c>
      <c r="AJ1179">
        <f t="shared" si="268"/>
        <v>-0.2668107123773617</v>
      </c>
      <c r="AK1179">
        <f t="shared" si="269"/>
        <v>0.23931967809316171</v>
      </c>
      <c r="AL1179">
        <f t="shared" si="270"/>
        <v>2.6389213677283485</v>
      </c>
      <c r="AM1179">
        <f t="shared" si="271"/>
        <v>3.8946097777401278</v>
      </c>
      <c r="AN1179" s="26">
        <f t="shared" si="272"/>
        <v>-3.975315110866434</v>
      </c>
      <c r="AO1179" s="26">
        <f t="shared" si="272"/>
        <v>-3.9758619978093366</v>
      </c>
      <c r="AP1179" s="26">
        <f t="shared" si="272"/>
        <v>-3.9742245114637487</v>
      </c>
      <c r="AQ1179" s="26">
        <f t="shared" si="272"/>
        <v>-3.9791363303934308</v>
      </c>
      <c r="AR1179" s="26">
        <f t="shared" si="272"/>
        <v>-3.9644813675395318</v>
      </c>
      <c r="AS1179" s="26">
        <f t="shared" si="272"/>
        <v>-4.0089388978364173</v>
      </c>
      <c r="AT1179" s="26">
        <f t="shared" si="272"/>
        <v>-3.8800105844175317</v>
      </c>
      <c r="AU1179" s="26">
        <f t="shared" si="273"/>
        <v>-4.3433125627175393</v>
      </c>
    </row>
    <row r="1180" spans="26:64">
      <c r="Z1180">
        <f t="shared" si="264"/>
        <v>0</v>
      </c>
      <c r="AA1180" s="26">
        <f t="shared" si="265"/>
        <v>2.1380834729415148E-3</v>
      </c>
      <c r="AB1180" s="26">
        <f t="shared" si="259"/>
        <v>-9999</v>
      </c>
      <c r="AC1180" s="26">
        <f t="shared" si="260"/>
        <v>0</v>
      </c>
      <c r="AD1180" s="26">
        <f t="shared" si="274"/>
        <v>-9999</v>
      </c>
      <c r="AE1180" s="26">
        <f t="shared" si="261"/>
        <v>0</v>
      </c>
      <c r="AF1180">
        <f t="shared" si="275"/>
        <v>-9999</v>
      </c>
      <c r="AG1180" s="187"/>
      <c r="AH1180">
        <f t="shared" si="266"/>
        <v>-5.681451267488898E-5</v>
      </c>
      <c r="AI1180">
        <f t="shared" si="267"/>
        <v>0.56469609540875809</v>
      </c>
      <c r="AJ1180">
        <f t="shared" si="268"/>
        <v>-0.2668107123773617</v>
      </c>
      <c r="AK1180">
        <f t="shared" si="269"/>
        <v>0.23931967809316171</v>
      </c>
      <c r="AL1180">
        <f t="shared" si="270"/>
        <v>2.6389213677283485</v>
      </c>
      <c r="AM1180">
        <f t="shared" si="271"/>
        <v>3.8946097777401278</v>
      </c>
      <c r="AN1180" s="26">
        <f t="shared" si="272"/>
        <v>-3.975315110866434</v>
      </c>
      <c r="AO1180" s="26">
        <f t="shared" si="272"/>
        <v>-3.9758619978093366</v>
      </c>
      <c r="AP1180" s="26">
        <f t="shared" si="272"/>
        <v>-3.9742245114637487</v>
      </c>
      <c r="AQ1180" s="26">
        <f t="shared" si="272"/>
        <v>-3.9791363303934308</v>
      </c>
      <c r="AR1180" s="26">
        <f t="shared" si="272"/>
        <v>-3.9644813675395318</v>
      </c>
      <c r="AS1180" s="26">
        <f t="shared" si="272"/>
        <v>-4.0089388978364173</v>
      </c>
      <c r="AT1180" s="26">
        <f t="shared" si="272"/>
        <v>-3.8800105844175317</v>
      </c>
      <c r="AU1180" s="26">
        <f t="shared" si="273"/>
        <v>-4.3433125627175393</v>
      </c>
    </row>
    <row r="1181" spans="26:64">
      <c r="Z1181">
        <f t="shared" si="264"/>
        <v>0</v>
      </c>
      <c r="AA1181" s="26">
        <f t="shared" si="265"/>
        <v>2.1380834729415148E-3</v>
      </c>
      <c r="AB1181" s="26">
        <f t="shared" si="259"/>
        <v>-9999</v>
      </c>
      <c r="AC1181" s="26">
        <f t="shared" si="260"/>
        <v>0</v>
      </c>
      <c r="AD1181" s="26">
        <f t="shared" si="274"/>
        <v>-9999</v>
      </c>
      <c r="AE1181" s="26">
        <f t="shared" si="261"/>
        <v>0</v>
      </c>
      <c r="AF1181">
        <f t="shared" si="275"/>
        <v>-9999</v>
      </c>
      <c r="AG1181" s="187"/>
      <c r="AH1181">
        <f t="shared" si="266"/>
        <v>-5.681451267488898E-5</v>
      </c>
      <c r="AI1181">
        <f t="shared" si="267"/>
        <v>0.56469609540875809</v>
      </c>
      <c r="AJ1181">
        <f t="shared" si="268"/>
        <v>-0.2668107123773617</v>
      </c>
      <c r="AK1181">
        <f t="shared" si="269"/>
        <v>0.23931967809316171</v>
      </c>
      <c r="AL1181">
        <f t="shared" si="270"/>
        <v>2.6389213677283485</v>
      </c>
      <c r="AM1181">
        <f t="shared" si="271"/>
        <v>3.8946097777401278</v>
      </c>
      <c r="AN1181" s="26">
        <f t="shared" si="272"/>
        <v>-3.975315110866434</v>
      </c>
      <c r="AO1181" s="26">
        <f t="shared" si="272"/>
        <v>-3.9758619978093366</v>
      </c>
      <c r="AP1181" s="26">
        <f t="shared" si="272"/>
        <v>-3.9742245114637487</v>
      </c>
      <c r="AQ1181" s="26">
        <f t="shared" si="272"/>
        <v>-3.9791363303934308</v>
      </c>
      <c r="AR1181" s="26">
        <f t="shared" si="272"/>
        <v>-3.9644813675395318</v>
      </c>
      <c r="AS1181" s="26">
        <f t="shared" si="272"/>
        <v>-4.0089388978364173</v>
      </c>
      <c r="AT1181" s="26">
        <f t="shared" si="272"/>
        <v>-3.8800105844175317</v>
      </c>
      <c r="AU1181" s="26">
        <f t="shared" si="273"/>
        <v>-4.3433125627175393</v>
      </c>
    </row>
    <row r="1182" spans="26:64">
      <c r="Z1182">
        <f t="shared" si="264"/>
        <v>0</v>
      </c>
      <c r="AA1182" s="26">
        <f t="shared" si="265"/>
        <v>2.1380834729415148E-3</v>
      </c>
      <c r="AB1182" s="26">
        <f t="shared" si="259"/>
        <v>-9999</v>
      </c>
      <c r="AC1182" s="26">
        <f t="shared" si="260"/>
        <v>0</v>
      </c>
      <c r="AD1182" s="26">
        <f t="shared" si="274"/>
        <v>-9999</v>
      </c>
      <c r="AE1182" s="26">
        <f t="shared" si="261"/>
        <v>0</v>
      </c>
      <c r="AF1182">
        <f t="shared" si="275"/>
        <v>-9999</v>
      </c>
      <c r="AG1182" s="187"/>
      <c r="AH1182">
        <f t="shared" si="266"/>
        <v>-5.681451267488898E-5</v>
      </c>
      <c r="AI1182">
        <f t="shared" si="267"/>
        <v>0.56469609540875809</v>
      </c>
      <c r="AJ1182">
        <f t="shared" si="268"/>
        <v>-0.2668107123773617</v>
      </c>
      <c r="AK1182">
        <f t="shared" si="269"/>
        <v>0.23931967809316171</v>
      </c>
      <c r="AL1182">
        <f t="shared" si="270"/>
        <v>2.6389213677283485</v>
      </c>
      <c r="AM1182">
        <f t="shared" si="271"/>
        <v>3.8946097777401278</v>
      </c>
      <c r="AN1182" s="26">
        <f t="shared" si="272"/>
        <v>-3.975315110866434</v>
      </c>
      <c r="AO1182" s="26">
        <f t="shared" si="272"/>
        <v>-3.9758619978093366</v>
      </c>
      <c r="AP1182" s="26">
        <f t="shared" si="272"/>
        <v>-3.9742245114637487</v>
      </c>
      <c r="AQ1182" s="26">
        <f t="shared" si="272"/>
        <v>-3.9791363303934308</v>
      </c>
      <c r="AR1182" s="26">
        <f t="shared" si="272"/>
        <v>-3.9644813675395318</v>
      </c>
      <c r="AS1182" s="26">
        <f t="shared" si="272"/>
        <v>-4.0089388978364173</v>
      </c>
      <c r="AT1182" s="26">
        <f t="shared" si="272"/>
        <v>-3.8800105844175317</v>
      </c>
      <c r="AU1182" s="26">
        <f t="shared" si="273"/>
        <v>-4.3433125627175393</v>
      </c>
    </row>
    <row r="1183" spans="26:64">
      <c r="Z1183">
        <f t="shared" si="264"/>
        <v>0</v>
      </c>
      <c r="AA1183" s="26">
        <f t="shared" si="265"/>
        <v>2.1380834729415148E-3</v>
      </c>
      <c r="AB1183" s="26">
        <f t="shared" si="259"/>
        <v>-9999</v>
      </c>
      <c r="AC1183" s="26">
        <f t="shared" si="260"/>
        <v>0</v>
      </c>
      <c r="AD1183" s="26">
        <f t="shared" si="274"/>
        <v>-9999</v>
      </c>
      <c r="AE1183" s="26">
        <f t="shared" si="261"/>
        <v>0</v>
      </c>
      <c r="AF1183">
        <f t="shared" si="275"/>
        <v>-9999</v>
      </c>
      <c r="AG1183" s="187"/>
      <c r="AH1183">
        <f t="shared" si="266"/>
        <v>-5.681451267488898E-5</v>
      </c>
      <c r="AI1183">
        <f t="shared" si="267"/>
        <v>0.56469609540875809</v>
      </c>
      <c r="AJ1183">
        <f t="shared" si="268"/>
        <v>-0.2668107123773617</v>
      </c>
      <c r="AK1183">
        <f t="shared" si="269"/>
        <v>0.23931967809316171</v>
      </c>
      <c r="AL1183">
        <f t="shared" si="270"/>
        <v>2.6389213677283485</v>
      </c>
      <c r="AM1183">
        <f t="shared" si="271"/>
        <v>3.8946097777401278</v>
      </c>
      <c r="AN1183" s="26">
        <f t="shared" si="272"/>
        <v>-3.975315110866434</v>
      </c>
      <c r="AO1183" s="26">
        <f t="shared" si="272"/>
        <v>-3.9758619978093366</v>
      </c>
      <c r="AP1183" s="26">
        <f t="shared" si="272"/>
        <v>-3.9742245114637487</v>
      </c>
      <c r="AQ1183" s="26">
        <f t="shared" si="272"/>
        <v>-3.9791363303934308</v>
      </c>
      <c r="AR1183" s="26">
        <f t="shared" si="272"/>
        <v>-3.9644813675395318</v>
      </c>
      <c r="AS1183" s="26">
        <f t="shared" si="272"/>
        <v>-4.0089388978364173</v>
      </c>
      <c r="AT1183" s="26">
        <f t="shared" si="272"/>
        <v>-3.8800105844175317</v>
      </c>
      <c r="AU1183" s="26">
        <f t="shared" si="273"/>
        <v>-4.3433125627175393</v>
      </c>
    </row>
    <row r="1184" spans="26:64">
      <c r="Z1184">
        <f t="shared" si="264"/>
        <v>0</v>
      </c>
      <c r="AA1184" s="26">
        <f t="shared" si="265"/>
        <v>2.1380834729415148E-3</v>
      </c>
      <c r="AB1184" s="26">
        <f t="shared" si="259"/>
        <v>-9999</v>
      </c>
      <c r="AC1184" s="26">
        <f t="shared" si="260"/>
        <v>0</v>
      </c>
      <c r="AD1184" s="26">
        <f t="shared" si="274"/>
        <v>-9999</v>
      </c>
      <c r="AE1184" s="26">
        <f t="shared" si="261"/>
        <v>0</v>
      </c>
      <c r="AF1184">
        <f t="shared" si="275"/>
        <v>-9999</v>
      </c>
      <c r="AG1184" s="187"/>
      <c r="AH1184">
        <f t="shared" si="266"/>
        <v>-5.681451267488898E-5</v>
      </c>
      <c r="AI1184">
        <f t="shared" si="267"/>
        <v>0.56469609540875809</v>
      </c>
      <c r="AJ1184">
        <f t="shared" si="268"/>
        <v>-0.2668107123773617</v>
      </c>
      <c r="AK1184">
        <f t="shared" si="269"/>
        <v>0.23931967809316171</v>
      </c>
      <c r="AL1184">
        <f t="shared" si="270"/>
        <v>2.6389213677283485</v>
      </c>
      <c r="AM1184">
        <f t="shared" si="271"/>
        <v>3.8946097777401278</v>
      </c>
      <c r="AN1184" s="26">
        <f t="shared" si="272"/>
        <v>-3.975315110866434</v>
      </c>
      <c r="AO1184" s="26">
        <f t="shared" si="272"/>
        <v>-3.9758619978093366</v>
      </c>
      <c r="AP1184" s="26">
        <f t="shared" si="272"/>
        <v>-3.9742245114637487</v>
      </c>
      <c r="AQ1184" s="26">
        <f t="shared" si="272"/>
        <v>-3.9791363303934308</v>
      </c>
      <c r="AR1184" s="26">
        <f t="shared" si="272"/>
        <v>-3.9644813675395318</v>
      </c>
      <c r="AS1184" s="26">
        <f t="shared" si="272"/>
        <v>-4.0089388978364173</v>
      </c>
      <c r="AT1184" s="26">
        <f t="shared" si="272"/>
        <v>-3.8800105844175317</v>
      </c>
      <c r="AU1184" s="26">
        <f t="shared" si="273"/>
        <v>-4.3433125627175393</v>
      </c>
    </row>
    <row r="1185" spans="26:48">
      <c r="Z1185">
        <f t="shared" si="264"/>
        <v>0</v>
      </c>
      <c r="AA1185" s="26">
        <f t="shared" si="265"/>
        <v>2.1380834729415148E-3</v>
      </c>
      <c r="AB1185" s="26">
        <f t="shared" si="259"/>
        <v>-9999</v>
      </c>
      <c r="AC1185" s="26">
        <f t="shared" si="260"/>
        <v>0</v>
      </c>
      <c r="AD1185" s="26">
        <f t="shared" si="274"/>
        <v>-9999</v>
      </c>
      <c r="AE1185" s="26">
        <f t="shared" si="261"/>
        <v>0</v>
      </c>
      <c r="AF1185">
        <f t="shared" si="275"/>
        <v>-9999</v>
      </c>
      <c r="AG1185" s="187"/>
      <c r="AH1185">
        <f t="shared" si="266"/>
        <v>-5.681451267488898E-5</v>
      </c>
      <c r="AI1185">
        <f t="shared" si="267"/>
        <v>0.56469609540875809</v>
      </c>
      <c r="AJ1185">
        <f t="shared" si="268"/>
        <v>-0.2668107123773617</v>
      </c>
      <c r="AK1185">
        <f t="shared" si="269"/>
        <v>0.23931967809316171</v>
      </c>
      <c r="AL1185">
        <f t="shared" si="270"/>
        <v>2.6389213677283485</v>
      </c>
      <c r="AM1185">
        <f t="shared" si="271"/>
        <v>3.8946097777401278</v>
      </c>
      <c r="AN1185" s="26">
        <f t="shared" si="272"/>
        <v>-3.975315110866434</v>
      </c>
      <c r="AO1185" s="26">
        <f t="shared" si="272"/>
        <v>-3.9758619978093366</v>
      </c>
      <c r="AP1185" s="26">
        <f t="shared" si="272"/>
        <v>-3.9742245114637487</v>
      </c>
      <c r="AQ1185" s="26">
        <f t="shared" si="272"/>
        <v>-3.9791363303934308</v>
      </c>
      <c r="AR1185" s="26">
        <f t="shared" si="272"/>
        <v>-3.9644813675395318</v>
      </c>
      <c r="AS1185" s="26">
        <f t="shared" si="272"/>
        <v>-4.0089388978364173</v>
      </c>
      <c r="AT1185" s="26">
        <f t="shared" si="272"/>
        <v>-3.8800105844175317</v>
      </c>
      <c r="AU1185" s="26">
        <f t="shared" si="273"/>
        <v>-4.3433125627175393</v>
      </c>
    </row>
    <row r="1186" spans="26:48">
      <c r="Z1186">
        <f t="shared" si="264"/>
        <v>0</v>
      </c>
      <c r="AA1186" s="26">
        <f t="shared" si="265"/>
        <v>2.1380834729415148E-3</v>
      </c>
      <c r="AB1186" s="26">
        <f t="shared" si="259"/>
        <v>-9999</v>
      </c>
      <c r="AC1186" s="26">
        <f t="shared" si="260"/>
        <v>0</v>
      </c>
      <c r="AD1186" s="26">
        <f t="shared" si="274"/>
        <v>-9999</v>
      </c>
      <c r="AE1186" s="26">
        <f t="shared" si="261"/>
        <v>0</v>
      </c>
      <c r="AF1186">
        <f t="shared" si="275"/>
        <v>-9999</v>
      </c>
      <c r="AG1186" s="187"/>
      <c r="AH1186">
        <f t="shared" si="266"/>
        <v>-5.681451267488898E-5</v>
      </c>
      <c r="AI1186">
        <f t="shared" si="267"/>
        <v>0.56469609540875809</v>
      </c>
      <c r="AJ1186">
        <f t="shared" si="268"/>
        <v>-0.2668107123773617</v>
      </c>
      <c r="AK1186">
        <f t="shared" si="269"/>
        <v>0.23931967809316171</v>
      </c>
      <c r="AL1186">
        <f t="shared" si="270"/>
        <v>2.6389213677283485</v>
      </c>
      <c r="AM1186">
        <f t="shared" si="271"/>
        <v>3.8946097777401278</v>
      </c>
      <c r="AN1186" s="26">
        <f t="shared" si="272"/>
        <v>-3.975315110866434</v>
      </c>
      <c r="AO1186" s="26">
        <f t="shared" si="272"/>
        <v>-3.9758619978093366</v>
      </c>
      <c r="AP1186" s="26">
        <f t="shared" si="272"/>
        <v>-3.9742245114637487</v>
      </c>
      <c r="AQ1186" s="26">
        <f t="shared" si="272"/>
        <v>-3.9791363303934308</v>
      </c>
      <c r="AR1186" s="26">
        <f t="shared" si="272"/>
        <v>-3.9644813675395318</v>
      </c>
      <c r="AS1186" s="26">
        <f t="shared" si="272"/>
        <v>-4.0089388978364173</v>
      </c>
      <c r="AT1186" s="26">
        <f t="shared" si="272"/>
        <v>-3.8800105844175317</v>
      </c>
      <c r="AU1186" s="26">
        <f t="shared" si="273"/>
        <v>-4.3433125627175393</v>
      </c>
    </row>
    <row r="1187" spans="26:48">
      <c r="Z1187">
        <f t="shared" si="264"/>
        <v>0</v>
      </c>
      <c r="AA1187" s="26">
        <f t="shared" si="265"/>
        <v>2.1380834729415148E-3</v>
      </c>
      <c r="AB1187" s="26">
        <f t="shared" si="259"/>
        <v>-9999</v>
      </c>
      <c r="AC1187" s="26">
        <f t="shared" si="260"/>
        <v>0</v>
      </c>
      <c r="AD1187" s="26">
        <f t="shared" si="274"/>
        <v>-9999</v>
      </c>
      <c r="AE1187" s="26">
        <f t="shared" si="261"/>
        <v>0</v>
      </c>
      <c r="AF1187">
        <f t="shared" si="275"/>
        <v>-9999</v>
      </c>
      <c r="AG1187" s="187"/>
      <c r="AH1187">
        <f t="shared" si="266"/>
        <v>-5.681451267488898E-5</v>
      </c>
      <c r="AI1187">
        <f t="shared" si="267"/>
        <v>0.56469609540875809</v>
      </c>
      <c r="AJ1187">
        <f t="shared" si="268"/>
        <v>-0.2668107123773617</v>
      </c>
      <c r="AK1187">
        <f t="shared" si="269"/>
        <v>0.23931967809316171</v>
      </c>
      <c r="AL1187">
        <f t="shared" si="270"/>
        <v>2.6389213677283485</v>
      </c>
      <c r="AM1187">
        <f t="shared" si="271"/>
        <v>3.8946097777401278</v>
      </c>
      <c r="AN1187" s="26">
        <f t="shared" si="272"/>
        <v>-3.975315110866434</v>
      </c>
      <c r="AO1187" s="26">
        <f t="shared" si="272"/>
        <v>-3.9758619978093366</v>
      </c>
      <c r="AP1187" s="26">
        <f t="shared" si="272"/>
        <v>-3.9742245114637487</v>
      </c>
      <c r="AQ1187" s="26">
        <f t="shared" si="272"/>
        <v>-3.9791363303934308</v>
      </c>
      <c r="AR1187" s="26">
        <f t="shared" si="272"/>
        <v>-3.9644813675395318</v>
      </c>
      <c r="AS1187" s="26">
        <f t="shared" si="272"/>
        <v>-4.0089388978364173</v>
      </c>
      <c r="AT1187" s="26">
        <f t="shared" si="272"/>
        <v>-3.8800105844175317</v>
      </c>
      <c r="AU1187" s="26">
        <f t="shared" si="273"/>
        <v>-4.3433125627175393</v>
      </c>
    </row>
    <row r="1188" spans="26:48">
      <c r="Z1188">
        <f t="shared" si="264"/>
        <v>0</v>
      </c>
      <c r="AA1188" s="26">
        <f t="shared" si="265"/>
        <v>2.1380834729415148E-3</v>
      </c>
      <c r="AB1188" s="26">
        <f t="shared" si="259"/>
        <v>-9999</v>
      </c>
      <c r="AC1188" s="26">
        <f t="shared" si="260"/>
        <v>0</v>
      </c>
      <c r="AD1188" s="26">
        <f t="shared" si="274"/>
        <v>-9999</v>
      </c>
      <c r="AE1188" s="26">
        <f t="shared" si="261"/>
        <v>0</v>
      </c>
      <c r="AF1188">
        <f t="shared" si="275"/>
        <v>-9999</v>
      </c>
      <c r="AG1188" s="187"/>
      <c r="AH1188">
        <f t="shared" si="266"/>
        <v>-5.681451267488898E-5</v>
      </c>
      <c r="AI1188">
        <f t="shared" si="267"/>
        <v>0.56469609540875809</v>
      </c>
      <c r="AJ1188">
        <f t="shared" si="268"/>
        <v>-0.2668107123773617</v>
      </c>
      <c r="AK1188">
        <f t="shared" si="269"/>
        <v>0.23931967809316171</v>
      </c>
      <c r="AL1188">
        <f t="shared" si="270"/>
        <v>2.6389213677283485</v>
      </c>
      <c r="AM1188">
        <f t="shared" si="271"/>
        <v>3.8946097777401278</v>
      </c>
      <c r="AN1188" s="26">
        <f t="shared" si="272"/>
        <v>-3.975315110866434</v>
      </c>
      <c r="AO1188" s="26">
        <f t="shared" si="272"/>
        <v>-3.9758619978093366</v>
      </c>
      <c r="AP1188" s="26">
        <f t="shared" si="272"/>
        <v>-3.9742245114637487</v>
      </c>
      <c r="AQ1188" s="26">
        <f t="shared" si="272"/>
        <v>-3.9791363303934308</v>
      </c>
      <c r="AR1188" s="26">
        <f t="shared" si="272"/>
        <v>-3.9644813675395318</v>
      </c>
      <c r="AS1188" s="26">
        <f t="shared" si="272"/>
        <v>-4.0089388978364173</v>
      </c>
      <c r="AT1188" s="26">
        <f t="shared" si="272"/>
        <v>-3.8800105844175317</v>
      </c>
      <c r="AU1188" s="26">
        <f t="shared" si="273"/>
        <v>-4.3433125627175393</v>
      </c>
    </row>
    <row r="1189" spans="26:48">
      <c r="Z1189">
        <f t="shared" si="264"/>
        <v>0</v>
      </c>
      <c r="AA1189" s="26">
        <f t="shared" si="265"/>
        <v>2.1380834729415148E-3</v>
      </c>
      <c r="AB1189" s="26">
        <f t="shared" si="259"/>
        <v>-9999</v>
      </c>
      <c r="AC1189" s="26">
        <f t="shared" si="260"/>
        <v>0</v>
      </c>
      <c r="AD1189" s="26">
        <f t="shared" si="274"/>
        <v>-9999</v>
      </c>
      <c r="AE1189" s="26">
        <f t="shared" si="261"/>
        <v>0</v>
      </c>
      <c r="AF1189">
        <f t="shared" si="275"/>
        <v>-9999</v>
      </c>
      <c r="AG1189" s="187"/>
      <c r="AH1189">
        <f t="shared" si="266"/>
        <v>-5.681451267488898E-5</v>
      </c>
      <c r="AI1189">
        <f t="shared" si="267"/>
        <v>0.56469609540875809</v>
      </c>
      <c r="AJ1189">
        <f t="shared" si="268"/>
        <v>-0.2668107123773617</v>
      </c>
      <c r="AK1189">
        <f t="shared" si="269"/>
        <v>0.23931967809316171</v>
      </c>
      <c r="AL1189">
        <f t="shared" si="270"/>
        <v>2.6389213677283485</v>
      </c>
      <c r="AM1189">
        <f t="shared" si="271"/>
        <v>3.8946097777401278</v>
      </c>
      <c r="AN1189" s="26">
        <f t="shared" ref="AN1189:AT1204" si="276">$AU1189+$AB$7*SIN(AO1189)</f>
        <v>-3.975315110866434</v>
      </c>
      <c r="AO1189" s="26">
        <f t="shared" si="276"/>
        <v>-3.9758619978093366</v>
      </c>
      <c r="AP1189" s="26">
        <f t="shared" si="276"/>
        <v>-3.9742245114637487</v>
      </c>
      <c r="AQ1189" s="26">
        <f t="shared" si="276"/>
        <v>-3.9791363303934308</v>
      </c>
      <c r="AR1189" s="26">
        <f t="shared" si="276"/>
        <v>-3.9644813675395318</v>
      </c>
      <c r="AS1189" s="26">
        <f t="shared" si="276"/>
        <v>-4.0089388978364173</v>
      </c>
      <c r="AT1189" s="26">
        <f t="shared" si="276"/>
        <v>-3.8800105844175317</v>
      </c>
      <c r="AU1189" s="26">
        <f t="shared" si="273"/>
        <v>-4.3433125627175393</v>
      </c>
    </row>
    <row r="1190" spans="26:48">
      <c r="Z1190">
        <f t="shared" si="264"/>
        <v>0</v>
      </c>
      <c r="AA1190" s="26">
        <f t="shared" si="265"/>
        <v>2.1380834729415148E-3</v>
      </c>
      <c r="AB1190" s="26">
        <f t="shared" si="259"/>
        <v>-9999</v>
      </c>
      <c r="AC1190" s="26">
        <f t="shared" si="260"/>
        <v>0</v>
      </c>
      <c r="AD1190" s="26">
        <f t="shared" si="274"/>
        <v>-9999</v>
      </c>
      <c r="AE1190" s="26">
        <f t="shared" si="261"/>
        <v>0</v>
      </c>
      <c r="AF1190">
        <f t="shared" si="275"/>
        <v>-9999</v>
      </c>
      <c r="AG1190" s="187"/>
      <c r="AH1190">
        <f t="shared" si="266"/>
        <v>-5.681451267488898E-5</v>
      </c>
      <c r="AI1190">
        <f t="shared" si="267"/>
        <v>0.56469609540875809</v>
      </c>
      <c r="AJ1190">
        <f t="shared" si="268"/>
        <v>-0.2668107123773617</v>
      </c>
      <c r="AK1190">
        <f t="shared" si="269"/>
        <v>0.23931967809316171</v>
      </c>
      <c r="AL1190">
        <f t="shared" si="270"/>
        <v>2.6389213677283485</v>
      </c>
      <c r="AM1190">
        <f t="shared" si="271"/>
        <v>3.8946097777401278</v>
      </c>
      <c r="AN1190" s="26">
        <f t="shared" si="276"/>
        <v>-3.975315110866434</v>
      </c>
      <c r="AO1190" s="26">
        <f t="shared" si="276"/>
        <v>-3.9758619978093366</v>
      </c>
      <c r="AP1190" s="26">
        <f t="shared" si="276"/>
        <v>-3.9742245114637487</v>
      </c>
      <c r="AQ1190" s="26">
        <f t="shared" si="276"/>
        <v>-3.9791363303934308</v>
      </c>
      <c r="AR1190" s="26">
        <f t="shared" si="276"/>
        <v>-3.9644813675395318</v>
      </c>
      <c r="AS1190" s="26">
        <f t="shared" si="276"/>
        <v>-4.0089388978364173</v>
      </c>
      <c r="AT1190" s="26">
        <f t="shared" si="276"/>
        <v>-3.8800105844175317</v>
      </c>
      <c r="AU1190" s="26">
        <f t="shared" si="273"/>
        <v>-4.3433125627175393</v>
      </c>
      <c r="AV1190" s="26"/>
    </row>
    <row r="1191" spans="26:48">
      <c r="Z1191">
        <f t="shared" si="264"/>
        <v>0</v>
      </c>
      <c r="AA1191" s="26">
        <f t="shared" si="265"/>
        <v>2.1380834729415148E-3</v>
      </c>
      <c r="AB1191" s="26">
        <f t="shared" ref="AB1191:AB1254" si="277">IF(S1191&lt;&gt;0,G1191-AH1191, -9999)</f>
        <v>-9999</v>
      </c>
      <c r="AC1191" s="26">
        <f t="shared" ref="AC1191:AC1254" si="278">+G1191-P1191</f>
        <v>0</v>
      </c>
      <c r="AD1191" s="26">
        <f t="shared" si="274"/>
        <v>-9999</v>
      </c>
      <c r="AE1191" s="26">
        <f t="shared" ref="AE1191:AE1254" si="279">+(G1191-AA1191)^2*S1191</f>
        <v>0</v>
      </c>
      <c r="AF1191">
        <f t="shared" si="275"/>
        <v>-9999</v>
      </c>
      <c r="AG1191" s="187"/>
      <c r="AH1191">
        <f t="shared" si="266"/>
        <v>-5.681451267488898E-5</v>
      </c>
      <c r="AI1191">
        <f t="shared" si="267"/>
        <v>0.56469609540875809</v>
      </c>
      <c r="AJ1191">
        <f t="shared" si="268"/>
        <v>-0.2668107123773617</v>
      </c>
      <c r="AK1191">
        <f t="shared" si="269"/>
        <v>0.23931967809316171</v>
      </c>
      <c r="AL1191">
        <f t="shared" si="270"/>
        <v>2.6389213677283485</v>
      </c>
      <c r="AM1191">
        <f t="shared" si="271"/>
        <v>3.8946097777401278</v>
      </c>
      <c r="AN1191" s="26">
        <f t="shared" si="276"/>
        <v>-3.975315110866434</v>
      </c>
      <c r="AO1191" s="26">
        <f t="shared" si="276"/>
        <v>-3.9758619978093366</v>
      </c>
      <c r="AP1191" s="26">
        <f t="shared" si="276"/>
        <v>-3.9742245114637487</v>
      </c>
      <c r="AQ1191" s="26">
        <f t="shared" si="276"/>
        <v>-3.9791363303934308</v>
      </c>
      <c r="AR1191" s="26">
        <f t="shared" si="276"/>
        <v>-3.9644813675395318</v>
      </c>
      <c r="AS1191" s="26">
        <f t="shared" si="276"/>
        <v>-4.0089388978364173</v>
      </c>
      <c r="AT1191" s="26">
        <f t="shared" si="276"/>
        <v>-3.8800105844175317</v>
      </c>
      <c r="AU1191" s="26">
        <f t="shared" si="273"/>
        <v>-4.3433125627175393</v>
      </c>
    </row>
    <row r="1192" spans="26:48">
      <c r="Z1192">
        <f t="shared" si="264"/>
        <v>0</v>
      </c>
      <c r="AA1192" s="26">
        <f t="shared" si="265"/>
        <v>2.1380834729415148E-3</v>
      </c>
      <c r="AB1192" s="26">
        <f t="shared" si="277"/>
        <v>-9999</v>
      </c>
      <c r="AC1192" s="26">
        <f t="shared" si="278"/>
        <v>0</v>
      </c>
      <c r="AD1192" s="26">
        <f t="shared" si="274"/>
        <v>-9999</v>
      </c>
      <c r="AE1192" s="26">
        <f t="shared" si="279"/>
        <v>0</v>
      </c>
      <c r="AF1192">
        <f t="shared" si="275"/>
        <v>-9999</v>
      </c>
      <c r="AG1192" s="187"/>
      <c r="AH1192">
        <f t="shared" si="266"/>
        <v>-5.681451267488898E-5</v>
      </c>
      <c r="AI1192">
        <f t="shared" si="267"/>
        <v>0.56469609540875809</v>
      </c>
      <c r="AJ1192">
        <f t="shared" si="268"/>
        <v>-0.2668107123773617</v>
      </c>
      <c r="AK1192">
        <f t="shared" si="269"/>
        <v>0.23931967809316171</v>
      </c>
      <c r="AL1192">
        <f t="shared" si="270"/>
        <v>2.6389213677283485</v>
      </c>
      <c r="AM1192">
        <f t="shared" si="271"/>
        <v>3.8946097777401278</v>
      </c>
      <c r="AN1192" s="26">
        <f t="shared" si="276"/>
        <v>-3.975315110866434</v>
      </c>
      <c r="AO1192" s="26">
        <f t="shared" si="276"/>
        <v>-3.9758619978093366</v>
      </c>
      <c r="AP1192" s="26">
        <f t="shared" si="276"/>
        <v>-3.9742245114637487</v>
      </c>
      <c r="AQ1192" s="26">
        <f t="shared" si="276"/>
        <v>-3.9791363303934308</v>
      </c>
      <c r="AR1192" s="26">
        <f t="shared" si="276"/>
        <v>-3.9644813675395318</v>
      </c>
      <c r="AS1192" s="26">
        <f t="shared" si="276"/>
        <v>-4.0089388978364173</v>
      </c>
      <c r="AT1192" s="26">
        <f t="shared" si="276"/>
        <v>-3.8800105844175317</v>
      </c>
      <c r="AU1192" s="26">
        <f t="shared" si="273"/>
        <v>-4.3433125627175393</v>
      </c>
    </row>
    <row r="1193" spans="26:48">
      <c r="Z1193">
        <f t="shared" si="264"/>
        <v>0</v>
      </c>
      <c r="AA1193" s="26">
        <f t="shared" si="265"/>
        <v>2.1380834729415148E-3</v>
      </c>
      <c r="AB1193" s="26">
        <f t="shared" si="277"/>
        <v>-9999</v>
      </c>
      <c r="AC1193" s="26">
        <f t="shared" si="278"/>
        <v>0</v>
      </c>
      <c r="AD1193" s="26">
        <f t="shared" si="274"/>
        <v>-9999</v>
      </c>
      <c r="AE1193" s="26">
        <f t="shared" si="279"/>
        <v>0</v>
      </c>
      <c r="AF1193">
        <f t="shared" si="275"/>
        <v>-9999</v>
      </c>
      <c r="AG1193" s="187"/>
      <c r="AH1193">
        <f t="shared" si="266"/>
        <v>-5.681451267488898E-5</v>
      </c>
      <c r="AI1193">
        <f t="shared" si="267"/>
        <v>0.56469609540875809</v>
      </c>
      <c r="AJ1193">
        <f t="shared" si="268"/>
        <v>-0.2668107123773617</v>
      </c>
      <c r="AK1193">
        <f t="shared" si="269"/>
        <v>0.23931967809316171</v>
      </c>
      <c r="AL1193">
        <f t="shared" si="270"/>
        <v>2.6389213677283485</v>
      </c>
      <c r="AM1193">
        <f t="shared" si="271"/>
        <v>3.8946097777401278</v>
      </c>
      <c r="AN1193" s="26">
        <f t="shared" si="276"/>
        <v>-3.975315110866434</v>
      </c>
      <c r="AO1193" s="26">
        <f t="shared" si="276"/>
        <v>-3.9758619978093366</v>
      </c>
      <c r="AP1193" s="26">
        <f t="shared" si="276"/>
        <v>-3.9742245114637487</v>
      </c>
      <c r="AQ1193" s="26">
        <f t="shared" si="276"/>
        <v>-3.9791363303934308</v>
      </c>
      <c r="AR1193" s="26">
        <f t="shared" si="276"/>
        <v>-3.9644813675395318</v>
      </c>
      <c r="AS1193" s="26">
        <f t="shared" si="276"/>
        <v>-4.0089388978364173</v>
      </c>
      <c r="AT1193" s="26">
        <f t="shared" si="276"/>
        <v>-3.8800105844175317</v>
      </c>
      <c r="AU1193" s="26">
        <f t="shared" si="273"/>
        <v>-4.3433125627175393</v>
      </c>
      <c r="AV1193" s="26"/>
    </row>
    <row r="1194" spans="26:48">
      <c r="Z1194">
        <f t="shared" si="264"/>
        <v>0</v>
      </c>
      <c r="AA1194" s="26">
        <f t="shared" si="265"/>
        <v>2.1380834729415148E-3</v>
      </c>
      <c r="AB1194" s="26">
        <f t="shared" si="277"/>
        <v>-9999</v>
      </c>
      <c r="AC1194" s="26">
        <f t="shared" si="278"/>
        <v>0</v>
      </c>
      <c r="AD1194" s="26">
        <f t="shared" si="274"/>
        <v>-9999</v>
      </c>
      <c r="AE1194" s="26">
        <f t="shared" si="279"/>
        <v>0</v>
      </c>
      <c r="AF1194">
        <f t="shared" si="275"/>
        <v>-9999</v>
      </c>
      <c r="AG1194" s="187"/>
      <c r="AH1194">
        <f t="shared" si="266"/>
        <v>-5.681451267488898E-5</v>
      </c>
      <c r="AI1194">
        <f t="shared" si="267"/>
        <v>0.56469609540875809</v>
      </c>
      <c r="AJ1194">
        <f t="shared" si="268"/>
        <v>-0.2668107123773617</v>
      </c>
      <c r="AK1194">
        <f t="shared" si="269"/>
        <v>0.23931967809316171</v>
      </c>
      <c r="AL1194">
        <f t="shared" si="270"/>
        <v>2.6389213677283485</v>
      </c>
      <c r="AM1194">
        <f t="shared" si="271"/>
        <v>3.8946097777401278</v>
      </c>
      <c r="AN1194" s="26">
        <f t="shared" si="276"/>
        <v>-3.975315110866434</v>
      </c>
      <c r="AO1194" s="26">
        <f t="shared" si="276"/>
        <v>-3.9758619978093366</v>
      </c>
      <c r="AP1194" s="26">
        <f t="shared" si="276"/>
        <v>-3.9742245114637487</v>
      </c>
      <c r="AQ1194" s="26">
        <f t="shared" si="276"/>
        <v>-3.9791363303934308</v>
      </c>
      <c r="AR1194" s="26">
        <f t="shared" si="276"/>
        <v>-3.9644813675395318</v>
      </c>
      <c r="AS1194" s="26">
        <f t="shared" si="276"/>
        <v>-4.0089388978364173</v>
      </c>
      <c r="AT1194" s="26">
        <f t="shared" si="276"/>
        <v>-3.8800105844175317</v>
      </c>
      <c r="AU1194" s="26">
        <f t="shared" si="273"/>
        <v>-4.3433125627175393</v>
      </c>
    </row>
    <row r="1195" spans="26:48">
      <c r="Z1195">
        <f t="shared" si="264"/>
        <v>0</v>
      </c>
      <c r="AA1195" s="26">
        <f t="shared" si="265"/>
        <v>2.1380834729415148E-3</v>
      </c>
      <c r="AB1195" s="26">
        <f t="shared" si="277"/>
        <v>-9999</v>
      </c>
      <c r="AC1195" s="26">
        <f t="shared" si="278"/>
        <v>0</v>
      </c>
      <c r="AD1195" s="26">
        <f t="shared" si="274"/>
        <v>-9999</v>
      </c>
      <c r="AE1195" s="26">
        <f t="shared" si="279"/>
        <v>0</v>
      </c>
      <c r="AF1195">
        <f t="shared" si="275"/>
        <v>-9999</v>
      </c>
      <c r="AG1195" s="187"/>
      <c r="AH1195">
        <f t="shared" si="266"/>
        <v>-5.681451267488898E-5</v>
      </c>
      <c r="AI1195">
        <f t="shared" si="267"/>
        <v>0.56469609540875809</v>
      </c>
      <c r="AJ1195">
        <f t="shared" si="268"/>
        <v>-0.2668107123773617</v>
      </c>
      <c r="AK1195">
        <f t="shared" si="269"/>
        <v>0.23931967809316171</v>
      </c>
      <c r="AL1195">
        <f t="shared" si="270"/>
        <v>2.6389213677283485</v>
      </c>
      <c r="AM1195">
        <f t="shared" si="271"/>
        <v>3.8946097777401278</v>
      </c>
      <c r="AN1195" s="26">
        <f t="shared" si="276"/>
        <v>-3.975315110866434</v>
      </c>
      <c r="AO1195" s="26">
        <f t="shared" si="276"/>
        <v>-3.9758619978093366</v>
      </c>
      <c r="AP1195" s="26">
        <f t="shared" si="276"/>
        <v>-3.9742245114637487</v>
      </c>
      <c r="AQ1195" s="26">
        <f t="shared" si="276"/>
        <v>-3.9791363303934308</v>
      </c>
      <c r="AR1195" s="26">
        <f t="shared" si="276"/>
        <v>-3.9644813675395318</v>
      </c>
      <c r="AS1195" s="26">
        <f t="shared" si="276"/>
        <v>-4.0089388978364173</v>
      </c>
      <c r="AT1195" s="26">
        <f t="shared" si="276"/>
        <v>-3.8800105844175317</v>
      </c>
      <c r="AU1195" s="26">
        <f t="shared" si="273"/>
        <v>-4.3433125627175393</v>
      </c>
    </row>
    <row r="1196" spans="26:48">
      <c r="Z1196">
        <f t="shared" si="264"/>
        <v>0</v>
      </c>
      <c r="AA1196" s="26">
        <f t="shared" si="265"/>
        <v>2.1380834729415148E-3</v>
      </c>
      <c r="AB1196" s="26">
        <f t="shared" si="277"/>
        <v>-9999</v>
      </c>
      <c r="AC1196" s="26">
        <f t="shared" si="278"/>
        <v>0</v>
      </c>
      <c r="AD1196" s="26">
        <f t="shared" si="274"/>
        <v>-9999</v>
      </c>
      <c r="AE1196" s="26">
        <f t="shared" si="279"/>
        <v>0</v>
      </c>
      <c r="AF1196">
        <f t="shared" si="275"/>
        <v>-9999</v>
      </c>
      <c r="AG1196" s="187"/>
      <c r="AH1196">
        <f t="shared" si="266"/>
        <v>-5.681451267488898E-5</v>
      </c>
      <c r="AI1196">
        <f t="shared" si="267"/>
        <v>0.56469609540875809</v>
      </c>
      <c r="AJ1196">
        <f t="shared" si="268"/>
        <v>-0.2668107123773617</v>
      </c>
      <c r="AK1196">
        <f t="shared" si="269"/>
        <v>0.23931967809316171</v>
      </c>
      <c r="AL1196">
        <f t="shared" si="270"/>
        <v>2.6389213677283485</v>
      </c>
      <c r="AM1196">
        <f t="shared" si="271"/>
        <v>3.8946097777401278</v>
      </c>
      <c r="AN1196" s="26">
        <f t="shared" si="276"/>
        <v>-3.975315110866434</v>
      </c>
      <c r="AO1196" s="26">
        <f t="shared" si="276"/>
        <v>-3.9758619978093366</v>
      </c>
      <c r="AP1196" s="26">
        <f t="shared" si="276"/>
        <v>-3.9742245114637487</v>
      </c>
      <c r="AQ1196" s="26">
        <f t="shared" si="276"/>
        <v>-3.9791363303934308</v>
      </c>
      <c r="AR1196" s="26">
        <f t="shared" si="276"/>
        <v>-3.9644813675395318</v>
      </c>
      <c r="AS1196" s="26">
        <f t="shared" si="276"/>
        <v>-4.0089388978364173</v>
      </c>
      <c r="AT1196" s="26">
        <f t="shared" si="276"/>
        <v>-3.8800105844175317</v>
      </c>
      <c r="AU1196" s="26">
        <f t="shared" si="273"/>
        <v>-4.3433125627175393</v>
      </c>
    </row>
    <row r="1197" spans="26:48">
      <c r="Z1197">
        <f t="shared" si="264"/>
        <v>0</v>
      </c>
      <c r="AA1197" s="26">
        <f t="shared" si="265"/>
        <v>2.1380834729415148E-3</v>
      </c>
      <c r="AB1197" s="26">
        <f t="shared" si="277"/>
        <v>-9999</v>
      </c>
      <c r="AC1197" s="26">
        <f t="shared" si="278"/>
        <v>0</v>
      </c>
      <c r="AD1197" s="26">
        <f t="shared" si="274"/>
        <v>-9999</v>
      </c>
      <c r="AE1197" s="26">
        <f t="shared" si="279"/>
        <v>0</v>
      </c>
      <c r="AF1197">
        <f t="shared" si="275"/>
        <v>-9999</v>
      </c>
      <c r="AG1197" s="187"/>
      <c r="AH1197">
        <f t="shared" si="266"/>
        <v>-5.681451267488898E-5</v>
      </c>
      <c r="AI1197">
        <f t="shared" si="267"/>
        <v>0.56469609540875809</v>
      </c>
      <c r="AJ1197">
        <f t="shared" si="268"/>
        <v>-0.2668107123773617</v>
      </c>
      <c r="AK1197">
        <f t="shared" si="269"/>
        <v>0.23931967809316171</v>
      </c>
      <c r="AL1197">
        <f t="shared" si="270"/>
        <v>2.6389213677283485</v>
      </c>
      <c r="AM1197">
        <f t="shared" si="271"/>
        <v>3.8946097777401278</v>
      </c>
      <c r="AN1197" s="26">
        <f t="shared" si="276"/>
        <v>-3.975315110866434</v>
      </c>
      <c r="AO1197" s="26">
        <f t="shared" si="276"/>
        <v>-3.9758619978093366</v>
      </c>
      <c r="AP1197" s="26">
        <f t="shared" si="276"/>
        <v>-3.9742245114637487</v>
      </c>
      <c r="AQ1197" s="26">
        <f t="shared" si="276"/>
        <v>-3.9791363303934308</v>
      </c>
      <c r="AR1197" s="26">
        <f t="shared" si="276"/>
        <v>-3.9644813675395318</v>
      </c>
      <c r="AS1197" s="26">
        <f t="shared" si="276"/>
        <v>-4.0089388978364173</v>
      </c>
      <c r="AT1197" s="26">
        <f t="shared" si="276"/>
        <v>-3.8800105844175317</v>
      </c>
      <c r="AU1197" s="26">
        <f t="shared" si="273"/>
        <v>-4.3433125627175393</v>
      </c>
    </row>
    <row r="1198" spans="26:48">
      <c r="Z1198">
        <f t="shared" si="264"/>
        <v>0</v>
      </c>
      <c r="AA1198" s="26">
        <f t="shared" si="265"/>
        <v>2.1380834729415148E-3</v>
      </c>
      <c r="AB1198" s="26">
        <f t="shared" si="277"/>
        <v>-9999</v>
      </c>
      <c r="AC1198" s="26">
        <f t="shared" si="278"/>
        <v>0</v>
      </c>
      <c r="AD1198" s="26">
        <f t="shared" si="274"/>
        <v>-9999</v>
      </c>
      <c r="AE1198" s="26">
        <f t="shared" si="279"/>
        <v>0</v>
      </c>
      <c r="AF1198">
        <f t="shared" si="275"/>
        <v>-9999</v>
      </c>
      <c r="AG1198" s="187"/>
      <c r="AH1198">
        <f t="shared" si="266"/>
        <v>-5.681451267488898E-5</v>
      </c>
      <c r="AI1198">
        <f t="shared" si="267"/>
        <v>0.56469609540875809</v>
      </c>
      <c r="AJ1198">
        <f t="shared" si="268"/>
        <v>-0.2668107123773617</v>
      </c>
      <c r="AK1198">
        <f t="shared" si="269"/>
        <v>0.23931967809316171</v>
      </c>
      <c r="AL1198">
        <f t="shared" si="270"/>
        <v>2.6389213677283485</v>
      </c>
      <c r="AM1198">
        <f t="shared" si="271"/>
        <v>3.8946097777401278</v>
      </c>
      <c r="AN1198" s="26">
        <f t="shared" si="276"/>
        <v>-3.975315110866434</v>
      </c>
      <c r="AO1198" s="26">
        <f t="shared" si="276"/>
        <v>-3.9758619978093366</v>
      </c>
      <c r="AP1198" s="26">
        <f t="shared" si="276"/>
        <v>-3.9742245114637487</v>
      </c>
      <c r="AQ1198" s="26">
        <f t="shared" si="276"/>
        <v>-3.9791363303934308</v>
      </c>
      <c r="AR1198" s="26">
        <f t="shared" si="276"/>
        <v>-3.9644813675395318</v>
      </c>
      <c r="AS1198" s="26">
        <f t="shared" si="276"/>
        <v>-4.0089388978364173</v>
      </c>
      <c r="AT1198" s="26">
        <f t="shared" si="276"/>
        <v>-3.8800105844175317</v>
      </c>
      <c r="AU1198" s="26">
        <f t="shared" si="273"/>
        <v>-4.3433125627175393</v>
      </c>
    </row>
    <row r="1199" spans="26:48">
      <c r="Z1199">
        <f t="shared" si="264"/>
        <v>0</v>
      </c>
      <c r="AA1199" s="26">
        <f t="shared" si="265"/>
        <v>2.1380834729415148E-3</v>
      </c>
      <c r="AB1199" s="26">
        <f t="shared" si="277"/>
        <v>-9999</v>
      </c>
      <c r="AC1199" s="26">
        <f t="shared" si="278"/>
        <v>0</v>
      </c>
      <c r="AD1199" s="26">
        <f t="shared" si="274"/>
        <v>-9999</v>
      </c>
      <c r="AE1199" s="26">
        <f t="shared" si="279"/>
        <v>0</v>
      </c>
      <c r="AF1199">
        <f t="shared" si="275"/>
        <v>-9999</v>
      </c>
      <c r="AG1199" s="187"/>
      <c r="AH1199">
        <f t="shared" si="266"/>
        <v>-5.681451267488898E-5</v>
      </c>
      <c r="AI1199">
        <f t="shared" si="267"/>
        <v>0.56469609540875809</v>
      </c>
      <c r="AJ1199">
        <f t="shared" si="268"/>
        <v>-0.2668107123773617</v>
      </c>
      <c r="AK1199">
        <f t="shared" si="269"/>
        <v>0.23931967809316171</v>
      </c>
      <c r="AL1199">
        <f t="shared" si="270"/>
        <v>2.6389213677283485</v>
      </c>
      <c r="AM1199">
        <f t="shared" si="271"/>
        <v>3.8946097777401278</v>
      </c>
      <c r="AN1199" s="26">
        <f t="shared" si="276"/>
        <v>-3.975315110866434</v>
      </c>
      <c r="AO1199" s="26">
        <f t="shared" si="276"/>
        <v>-3.9758619978093366</v>
      </c>
      <c r="AP1199" s="26">
        <f t="shared" si="276"/>
        <v>-3.9742245114637487</v>
      </c>
      <c r="AQ1199" s="26">
        <f t="shared" si="276"/>
        <v>-3.9791363303934308</v>
      </c>
      <c r="AR1199" s="26">
        <f t="shared" si="276"/>
        <v>-3.9644813675395318</v>
      </c>
      <c r="AS1199" s="26">
        <f t="shared" si="276"/>
        <v>-4.0089388978364173</v>
      </c>
      <c r="AT1199" s="26">
        <f t="shared" si="276"/>
        <v>-3.8800105844175317</v>
      </c>
      <c r="AU1199" s="26">
        <f t="shared" si="273"/>
        <v>-4.3433125627175393</v>
      </c>
    </row>
    <row r="1200" spans="26:48">
      <c r="Z1200">
        <f t="shared" si="264"/>
        <v>0</v>
      </c>
      <c r="AA1200" s="26">
        <f t="shared" si="265"/>
        <v>2.1380834729415148E-3</v>
      </c>
      <c r="AB1200" s="26">
        <f t="shared" si="277"/>
        <v>-9999</v>
      </c>
      <c r="AC1200" s="26">
        <f t="shared" si="278"/>
        <v>0</v>
      </c>
      <c r="AD1200" s="26">
        <f t="shared" si="274"/>
        <v>-9999</v>
      </c>
      <c r="AE1200" s="26">
        <f t="shared" si="279"/>
        <v>0</v>
      </c>
      <c r="AF1200">
        <f t="shared" si="275"/>
        <v>-9999</v>
      </c>
      <c r="AG1200" s="187"/>
      <c r="AH1200">
        <f t="shared" si="266"/>
        <v>-5.681451267488898E-5</v>
      </c>
      <c r="AI1200">
        <f t="shared" si="267"/>
        <v>0.56469609540875809</v>
      </c>
      <c r="AJ1200">
        <f t="shared" si="268"/>
        <v>-0.2668107123773617</v>
      </c>
      <c r="AK1200">
        <f t="shared" si="269"/>
        <v>0.23931967809316171</v>
      </c>
      <c r="AL1200">
        <f t="shared" si="270"/>
        <v>2.6389213677283485</v>
      </c>
      <c r="AM1200">
        <f t="shared" si="271"/>
        <v>3.8946097777401278</v>
      </c>
      <c r="AN1200" s="26">
        <f t="shared" si="276"/>
        <v>-3.975315110866434</v>
      </c>
      <c r="AO1200" s="26">
        <f t="shared" si="276"/>
        <v>-3.9758619978093366</v>
      </c>
      <c r="AP1200" s="26">
        <f t="shared" si="276"/>
        <v>-3.9742245114637487</v>
      </c>
      <c r="AQ1200" s="26">
        <f t="shared" si="276"/>
        <v>-3.9791363303934308</v>
      </c>
      <c r="AR1200" s="26">
        <f t="shared" si="276"/>
        <v>-3.9644813675395318</v>
      </c>
      <c r="AS1200" s="26">
        <f t="shared" si="276"/>
        <v>-4.0089388978364173</v>
      </c>
      <c r="AT1200" s="26">
        <f t="shared" si="276"/>
        <v>-3.8800105844175317</v>
      </c>
      <c r="AU1200" s="26">
        <f t="shared" si="273"/>
        <v>-4.3433125627175393</v>
      </c>
    </row>
    <row r="1201" spans="26:48">
      <c r="Z1201">
        <f t="shared" si="264"/>
        <v>0</v>
      </c>
      <c r="AA1201" s="26">
        <f t="shared" si="265"/>
        <v>2.1380834729415148E-3</v>
      </c>
      <c r="AB1201" s="26">
        <f t="shared" si="277"/>
        <v>-9999</v>
      </c>
      <c r="AC1201" s="26">
        <f t="shared" si="278"/>
        <v>0</v>
      </c>
      <c r="AD1201" s="26">
        <f t="shared" si="274"/>
        <v>-9999</v>
      </c>
      <c r="AE1201" s="26">
        <f t="shared" si="279"/>
        <v>0</v>
      </c>
      <c r="AF1201">
        <f t="shared" si="275"/>
        <v>-9999</v>
      </c>
      <c r="AG1201" s="187"/>
      <c r="AH1201">
        <f t="shared" si="266"/>
        <v>-5.681451267488898E-5</v>
      </c>
      <c r="AI1201">
        <f t="shared" si="267"/>
        <v>0.56469609540875809</v>
      </c>
      <c r="AJ1201">
        <f t="shared" si="268"/>
        <v>-0.2668107123773617</v>
      </c>
      <c r="AK1201">
        <f t="shared" si="269"/>
        <v>0.23931967809316171</v>
      </c>
      <c r="AL1201">
        <f t="shared" si="270"/>
        <v>2.6389213677283485</v>
      </c>
      <c r="AM1201">
        <f t="shared" si="271"/>
        <v>3.8946097777401278</v>
      </c>
      <c r="AN1201" s="26">
        <f t="shared" si="276"/>
        <v>-3.975315110866434</v>
      </c>
      <c r="AO1201" s="26">
        <f t="shared" si="276"/>
        <v>-3.9758619978093366</v>
      </c>
      <c r="AP1201" s="26">
        <f t="shared" si="276"/>
        <v>-3.9742245114637487</v>
      </c>
      <c r="AQ1201" s="26">
        <f t="shared" si="276"/>
        <v>-3.9791363303934308</v>
      </c>
      <c r="AR1201" s="26">
        <f t="shared" si="276"/>
        <v>-3.9644813675395318</v>
      </c>
      <c r="AS1201" s="26">
        <f t="shared" si="276"/>
        <v>-4.0089388978364173</v>
      </c>
      <c r="AT1201" s="26">
        <f t="shared" si="276"/>
        <v>-3.8800105844175317</v>
      </c>
      <c r="AU1201" s="26">
        <f t="shared" si="273"/>
        <v>-4.3433125627175393</v>
      </c>
    </row>
    <row r="1202" spans="26:48">
      <c r="Z1202">
        <f t="shared" si="264"/>
        <v>0</v>
      </c>
      <c r="AA1202" s="26">
        <f t="shared" si="265"/>
        <v>2.1380834729415148E-3</v>
      </c>
      <c r="AB1202" s="26">
        <f t="shared" si="277"/>
        <v>-9999</v>
      </c>
      <c r="AC1202" s="26">
        <f t="shared" si="278"/>
        <v>0</v>
      </c>
      <c r="AD1202" s="26">
        <f t="shared" si="274"/>
        <v>-9999</v>
      </c>
      <c r="AE1202" s="26">
        <f t="shared" si="279"/>
        <v>0</v>
      </c>
      <c r="AF1202">
        <f t="shared" si="275"/>
        <v>-9999</v>
      </c>
      <c r="AG1202" s="187"/>
      <c r="AH1202">
        <f t="shared" si="266"/>
        <v>-5.681451267488898E-5</v>
      </c>
      <c r="AI1202">
        <f t="shared" si="267"/>
        <v>0.56469609540875809</v>
      </c>
      <c r="AJ1202">
        <f t="shared" si="268"/>
        <v>-0.2668107123773617</v>
      </c>
      <c r="AK1202">
        <f t="shared" si="269"/>
        <v>0.23931967809316171</v>
      </c>
      <c r="AL1202">
        <f t="shared" si="270"/>
        <v>2.6389213677283485</v>
      </c>
      <c r="AM1202">
        <f t="shared" si="271"/>
        <v>3.8946097777401278</v>
      </c>
      <c r="AN1202" s="26">
        <f t="shared" si="276"/>
        <v>-3.975315110866434</v>
      </c>
      <c r="AO1202" s="26">
        <f t="shared" si="276"/>
        <v>-3.9758619978093366</v>
      </c>
      <c r="AP1202" s="26">
        <f t="shared" si="276"/>
        <v>-3.9742245114637487</v>
      </c>
      <c r="AQ1202" s="26">
        <f t="shared" si="276"/>
        <v>-3.9791363303934308</v>
      </c>
      <c r="AR1202" s="26">
        <f t="shared" si="276"/>
        <v>-3.9644813675395318</v>
      </c>
      <c r="AS1202" s="26">
        <f t="shared" si="276"/>
        <v>-4.0089388978364173</v>
      </c>
      <c r="AT1202" s="26">
        <f t="shared" si="276"/>
        <v>-3.8800105844175317</v>
      </c>
      <c r="AU1202" s="26">
        <f t="shared" si="273"/>
        <v>-4.3433125627175393</v>
      </c>
    </row>
    <row r="1203" spans="26:48">
      <c r="Z1203">
        <f t="shared" si="264"/>
        <v>0</v>
      </c>
      <c r="AA1203" s="26">
        <f t="shared" si="265"/>
        <v>2.1380834729415148E-3</v>
      </c>
      <c r="AB1203" s="26">
        <f t="shared" si="277"/>
        <v>-9999</v>
      </c>
      <c r="AC1203" s="26">
        <f t="shared" si="278"/>
        <v>0</v>
      </c>
      <c r="AD1203" s="26">
        <f t="shared" si="274"/>
        <v>-9999</v>
      </c>
      <c r="AE1203" s="26">
        <f t="shared" si="279"/>
        <v>0</v>
      </c>
      <c r="AF1203">
        <f t="shared" si="275"/>
        <v>-9999</v>
      </c>
      <c r="AG1203" s="187"/>
      <c r="AH1203">
        <f t="shared" si="266"/>
        <v>-5.681451267488898E-5</v>
      </c>
      <c r="AI1203">
        <f t="shared" si="267"/>
        <v>0.56469609540875809</v>
      </c>
      <c r="AJ1203">
        <f t="shared" si="268"/>
        <v>-0.2668107123773617</v>
      </c>
      <c r="AK1203">
        <f t="shared" si="269"/>
        <v>0.23931967809316171</v>
      </c>
      <c r="AL1203">
        <f t="shared" si="270"/>
        <v>2.6389213677283485</v>
      </c>
      <c r="AM1203">
        <f t="shared" si="271"/>
        <v>3.8946097777401278</v>
      </c>
      <c r="AN1203" s="26">
        <f t="shared" si="276"/>
        <v>-3.975315110866434</v>
      </c>
      <c r="AO1203" s="26">
        <f t="shared" si="276"/>
        <v>-3.9758619978093366</v>
      </c>
      <c r="AP1203" s="26">
        <f t="shared" si="276"/>
        <v>-3.9742245114637487</v>
      </c>
      <c r="AQ1203" s="26">
        <f t="shared" si="276"/>
        <v>-3.9791363303934308</v>
      </c>
      <c r="AR1203" s="26">
        <f t="shared" si="276"/>
        <v>-3.9644813675395318</v>
      </c>
      <c r="AS1203" s="26">
        <f t="shared" si="276"/>
        <v>-4.0089388978364173</v>
      </c>
      <c r="AT1203" s="26">
        <f t="shared" si="276"/>
        <v>-3.8800105844175317</v>
      </c>
      <c r="AU1203" s="26">
        <f t="shared" si="273"/>
        <v>-4.3433125627175393</v>
      </c>
    </row>
    <row r="1204" spans="26:48">
      <c r="Z1204">
        <f t="shared" si="264"/>
        <v>0</v>
      </c>
      <c r="AA1204" s="26">
        <f t="shared" si="265"/>
        <v>2.1380834729415148E-3</v>
      </c>
      <c r="AB1204" s="26">
        <f t="shared" si="277"/>
        <v>-9999</v>
      </c>
      <c r="AC1204" s="26">
        <f t="shared" si="278"/>
        <v>0</v>
      </c>
      <c r="AD1204" s="26">
        <f t="shared" si="274"/>
        <v>-9999</v>
      </c>
      <c r="AE1204" s="26">
        <f t="shared" si="279"/>
        <v>0</v>
      </c>
      <c r="AF1204">
        <f t="shared" si="275"/>
        <v>-9999</v>
      </c>
      <c r="AG1204" s="187"/>
      <c r="AH1204">
        <f t="shared" si="266"/>
        <v>-5.681451267488898E-5</v>
      </c>
      <c r="AI1204">
        <f t="shared" si="267"/>
        <v>0.56469609540875809</v>
      </c>
      <c r="AJ1204">
        <f t="shared" si="268"/>
        <v>-0.2668107123773617</v>
      </c>
      <c r="AK1204">
        <f t="shared" si="269"/>
        <v>0.23931967809316171</v>
      </c>
      <c r="AL1204">
        <f t="shared" si="270"/>
        <v>2.6389213677283485</v>
      </c>
      <c r="AM1204">
        <f t="shared" si="271"/>
        <v>3.8946097777401278</v>
      </c>
      <c r="AN1204" s="26">
        <f t="shared" si="276"/>
        <v>-3.975315110866434</v>
      </c>
      <c r="AO1204" s="26">
        <f t="shared" si="276"/>
        <v>-3.9758619978093366</v>
      </c>
      <c r="AP1204" s="26">
        <f t="shared" si="276"/>
        <v>-3.9742245114637487</v>
      </c>
      <c r="AQ1204" s="26">
        <f t="shared" si="276"/>
        <v>-3.9791363303934308</v>
      </c>
      <c r="AR1204" s="26">
        <f t="shared" si="276"/>
        <v>-3.9644813675395318</v>
      </c>
      <c r="AS1204" s="26">
        <f t="shared" si="276"/>
        <v>-4.0089388978364173</v>
      </c>
      <c r="AT1204" s="26">
        <f t="shared" si="276"/>
        <v>-3.8800105844175317</v>
      </c>
      <c r="AU1204" s="26">
        <f t="shared" si="273"/>
        <v>-4.3433125627175393</v>
      </c>
    </row>
    <row r="1205" spans="26:48">
      <c r="Z1205">
        <f t="shared" si="264"/>
        <v>0</v>
      </c>
      <c r="AA1205" s="26">
        <f t="shared" si="265"/>
        <v>2.1380834729415148E-3</v>
      </c>
      <c r="AB1205" s="26">
        <f t="shared" si="277"/>
        <v>-9999</v>
      </c>
      <c r="AC1205" s="26">
        <f t="shared" si="278"/>
        <v>0</v>
      </c>
      <c r="AD1205" s="26">
        <f t="shared" si="274"/>
        <v>-9999</v>
      </c>
      <c r="AE1205" s="26">
        <f t="shared" si="279"/>
        <v>0</v>
      </c>
      <c r="AF1205">
        <f t="shared" si="275"/>
        <v>-9999</v>
      </c>
      <c r="AG1205" s="187"/>
      <c r="AH1205">
        <f t="shared" si="266"/>
        <v>-5.681451267488898E-5</v>
      </c>
      <c r="AI1205">
        <f t="shared" si="267"/>
        <v>0.56469609540875809</v>
      </c>
      <c r="AJ1205">
        <f t="shared" si="268"/>
        <v>-0.2668107123773617</v>
      </c>
      <c r="AK1205">
        <f t="shared" si="269"/>
        <v>0.23931967809316171</v>
      </c>
      <c r="AL1205">
        <f t="shared" si="270"/>
        <v>2.6389213677283485</v>
      </c>
      <c r="AM1205">
        <f t="shared" si="271"/>
        <v>3.8946097777401278</v>
      </c>
      <c r="AN1205" s="26">
        <f t="shared" ref="AN1205:AT1220" si="280">$AU1205+$AB$7*SIN(AO1205)</f>
        <v>-3.975315110866434</v>
      </c>
      <c r="AO1205" s="26">
        <f t="shared" si="280"/>
        <v>-3.9758619978093366</v>
      </c>
      <c r="AP1205" s="26">
        <f t="shared" si="280"/>
        <v>-3.9742245114637487</v>
      </c>
      <c r="AQ1205" s="26">
        <f t="shared" si="280"/>
        <v>-3.9791363303934308</v>
      </c>
      <c r="AR1205" s="26">
        <f t="shared" si="280"/>
        <v>-3.9644813675395318</v>
      </c>
      <c r="AS1205" s="26">
        <f t="shared" si="280"/>
        <v>-4.0089388978364173</v>
      </c>
      <c r="AT1205" s="26">
        <f t="shared" si="280"/>
        <v>-3.8800105844175317</v>
      </c>
      <c r="AU1205" s="26">
        <f t="shared" si="273"/>
        <v>-4.3433125627175393</v>
      </c>
      <c r="AV1205" s="26"/>
    </row>
    <row r="1206" spans="26:48">
      <c r="Z1206">
        <f t="shared" si="264"/>
        <v>0</v>
      </c>
      <c r="AA1206" s="26">
        <f t="shared" si="265"/>
        <v>2.1380834729415148E-3</v>
      </c>
      <c r="AB1206" s="26">
        <f t="shared" si="277"/>
        <v>-9999</v>
      </c>
      <c r="AC1206" s="26">
        <f t="shared" si="278"/>
        <v>0</v>
      </c>
      <c r="AD1206" s="26">
        <f t="shared" si="274"/>
        <v>-9999</v>
      </c>
      <c r="AE1206" s="26">
        <f t="shared" si="279"/>
        <v>0</v>
      </c>
      <c r="AF1206">
        <f t="shared" si="275"/>
        <v>-9999</v>
      </c>
      <c r="AG1206" s="187"/>
      <c r="AH1206">
        <f t="shared" si="266"/>
        <v>-5.681451267488898E-5</v>
      </c>
      <c r="AI1206">
        <f t="shared" si="267"/>
        <v>0.56469609540875809</v>
      </c>
      <c r="AJ1206">
        <f t="shared" si="268"/>
        <v>-0.2668107123773617</v>
      </c>
      <c r="AK1206">
        <f t="shared" si="269"/>
        <v>0.23931967809316171</v>
      </c>
      <c r="AL1206">
        <f t="shared" si="270"/>
        <v>2.6389213677283485</v>
      </c>
      <c r="AM1206">
        <f t="shared" si="271"/>
        <v>3.8946097777401278</v>
      </c>
      <c r="AN1206" s="26">
        <f t="shared" si="280"/>
        <v>-3.975315110866434</v>
      </c>
      <c r="AO1206" s="26">
        <f t="shared" si="280"/>
        <v>-3.9758619978093366</v>
      </c>
      <c r="AP1206" s="26">
        <f t="shared" si="280"/>
        <v>-3.9742245114637487</v>
      </c>
      <c r="AQ1206" s="26">
        <f t="shared" si="280"/>
        <v>-3.9791363303934308</v>
      </c>
      <c r="AR1206" s="26">
        <f t="shared" si="280"/>
        <v>-3.9644813675395318</v>
      </c>
      <c r="AS1206" s="26">
        <f t="shared" si="280"/>
        <v>-4.0089388978364173</v>
      </c>
      <c r="AT1206" s="26">
        <f t="shared" si="280"/>
        <v>-3.8800105844175317</v>
      </c>
      <c r="AU1206" s="26">
        <f t="shared" si="273"/>
        <v>-4.3433125627175393</v>
      </c>
    </row>
    <row r="1207" spans="26:48">
      <c r="Z1207">
        <f t="shared" si="264"/>
        <v>0</v>
      </c>
      <c r="AA1207" s="26">
        <f t="shared" si="265"/>
        <v>2.1380834729415148E-3</v>
      </c>
      <c r="AB1207" s="26">
        <f t="shared" si="277"/>
        <v>-9999</v>
      </c>
      <c r="AC1207" s="26">
        <f t="shared" si="278"/>
        <v>0</v>
      </c>
      <c r="AD1207" s="26">
        <f t="shared" si="274"/>
        <v>-9999</v>
      </c>
      <c r="AE1207" s="26">
        <f t="shared" si="279"/>
        <v>0</v>
      </c>
      <c r="AF1207">
        <f t="shared" si="275"/>
        <v>-9999</v>
      </c>
      <c r="AG1207" s="187"/>
      <c r="AH1207">
        <f t="shared" si="266"/>
        <v>-5.681451267488898E-5</v>
      </c>
      <c r="AI1207">
        <f t="shared" si="267"/>
        <v>0.56469609540875809</v>
      </c>
      <c r="AJ1207">
        <f t="shared" si="268"/>
        <v>-0.2668107123773617</v>
      </c>
      <c r="AK1207">
        <f t="shared" si="269"/>
        <v>0.23931967809316171</v>
      </c>
      <c r="AL1207">
        <f t="shared" si="270"/>
        <v>2.6389213677283485</v>
      </c>
      <c r="AM1207">
        <f t="shared" si="271"/>
        <v>3.8946097777401278</v>
      </c>
      <c r="AN1207" s="26">
        <f t="shared" si="280"/>
        <v>-3.975315110866434</v>
      </c>
      <c r="AO1207" s="26">
        <f t="shared" si="280"/>
        <v>-3.9758619978093366</v>
      </c>
      <c r="AP1207" s="26">
        <f t="shared" si="280"/>
        <v>-3.9742245114637487</v>
      </c>
      <c r="AQ1207" s="26">
        <f t="shared" si="280"/>
        <v>-3.9791363303934308</v>
      </c>
      <c r="AR1207" s="26">
        <f t="shared" si="280"/>
        <v>-3.9644813675395318</v>
      </c>
      <c r="AS1207" s="26">
        <f t="shared" si="280"/>
        <v>-4.0089388978364173</v>
      </c>
      <c r="AT1207" s="26">
        <f t="shared" si="280"/>
        <v>-3.8800105844175317</v>
      </c>
      <c r="AU1207" s="26">
        <f t="shared" si="273"/>
        <v>-4.3433125627175393</v>
      </c>
    </row>
    <row r="1208" spans="26:48">
      <c r="Z1208">
        <f t="shared" si="264"/>
        <v>0</v>
      </c>
      <c r="AA1208" s="26">
        <f t="shared" si="265"/>
        <v>2.1380834729415148E-3</v>
      </c>
      <c r="AB1208" s="26">
        <f t="shared" si="277"/>
        <v>-9999</v>
      </c>
      <c r="AC1208" s="26">
        <f t="shared" si="278"/>
        <v>0</v>
      </c>
      <c r="AD1208" s="26">
        <f t="shared" si="274"/>
        <v>-9999</v>
      </c>
      <c r="AE1208" s="26">
        <f t="shared" si="279"/>
        <v>0</v>
      </c>
      <c r="AF1208">
        <f t="shared" si="275"/>
        <v>-9999</v>
      </c>
      <c r="AG1208" s="187"/>
      <c r="AH1208">
        <f t="shared" si="266"/>
        <v>-5.681451267488898E-5</v>
      </c>
      <c r="AI1208">
        <f t="shared" si="267"/>
        <v>0.56469609540875809</v>
      </c>
      <c r="AJ1208">
        <f t="shared" si="268"/>
        <v>-0.2668107123773617</v>
      </c>
      <c r="AK1208">
        <f t="shared" si="269"/>
        <v>0.23931967809316171</v>
      </c>
      <c r="AL1208">
        <f t="shared" si="270"/>
        <v>2.6389213677283485</v>
      </c>
      <c r="AM1208">
        <f t="shared" si="271"/>
        <v>3.8946097777401278</v>
      </c>
      <c r="AN1208" s="26">
        <f t="shared" si="280"/>
        <v>-3.975315110866434</v>
      </c>
      <c r="AO1208" s="26">
        <f t="shared" si="280"/>
        <v>-3.9758619978093366</v>
      </c>
      <c r="AP1208" s="26">
        <f t="shared" si="280"/>
        <v>-3.9742245114637487</v>
      </c>
      <c r="AQ1208" s="26">
        <f t="shared" si="280"/>
        <v>-3.9791363303934308</v>
      </c>
      <c r="AR1208" s="26">
        <f t="shared" si="280"/>
        <v>-3.9644813675395318</v>
      </c>
      <c r="AS1208" s="26">
        <f t="shared" si="280"/>
        <v>-4.0089388978364173</v>
      </c>
      <c r="AT1208" s="26">
        <f t="shared" si="280"/>
        <v>-3.8800105844175317</v>
      </c>
      <c r="AU1208" s="26">
        <f t="shared" si="273"/>
        <v>-4.3433125627175393</v>
      </c>
    </row>
    <row r="1209" spans="26:48">
      <c r="Z1209">
        <f t="shared" si="264"/>
        <v>0</v>
      </c>
      <c r="AA1209" s="26">
        <f t="shared" si="265"/>
        <v>2.1380834729415148E-3</v>
      </c>
      <c r="AB1209" s="26">
        <f t="shared" si="277"/>
        <v>-9999</v>
      </c>
      <c r="AC1209" s="26">
        <f t="shared" si="278"/>
        <v>0</v>
      </c>
      <c r="AD1209" s="26">
        <f t="shared" si="274"/>
        <v>-9999</v>
      </c>
      <c r="AE1209" s="26">
        <f t="shared" si="279"/>
        <v>0</v>
      </c>
      <c r="AF1209">
        <f t="shared" si="275"/>
        <v>-9999</v>
      </c>
      <c r="AG1209" s="187"/>
      <c r="AH1209">
        <f t="shared" si="266"/>
        <v>-5.681451267488898E-5</v>
      </c>
      <c r="AI1209">
        <f t="shared" si="267"/>
        <v>0.56469609540875809</v>
      </c>
      <c r="AJ1209">
        <f t="shared" si="268"/>
        <v>-0.2668107123773617</v>
      </c>
      <c r="AK1209">
        <f t="shared" si="269"/>
        <v>0.23931967809316171</v>
      </c>
      <c r="AL1209">
        <f t="shared" si="270"/>
        <v>2.6389213677283485</v>
      </c>
      <c r="AM1209">
        <f t="shared" si="271"/>
        <v>3.8946097777401278</v>
      </c>
      <c r="AN1209" s="26">
        <f t="shared" si="280"/>
        <v>-3.975315110866434</v>
      </c>
      <c r="AO1209" s="26">
        <f t="shared" si="280"/>
        <v>-3.9758619978093366</v>
      </c>
      <c r="AP1209" s="26">
        <f t="shared" si="280"/>
        <v>-3.9742245114637487</v>
      </c>
      <c r="AQ1209" s="26">
        <f t="shared" si="280"/>
        <v>-3.9791363303934308</v>
      </c>
      <c r="AR1209" s="26">
        <f t="shared" si="280"/>
        <v>-3.9644813675395318</v>
      </c>
      <c r="AS1209" s="26">
        <f t="shared" si="280"/>
        <v>-4.0089388978364173</v>
      </c>
      <c r="AT1209" s="26">
        <f t="shared" si="280"/>
        <v>-3.8800105844175317</v>
      </c>
      <c r="AU1209" s="26">
        <f t="shared" si="273"/>
        <v>-4.3433125627175393</v>
      </c>
    </row>
    <row r="1210" spans="26:48">
      <c r="Z1210">
        <f t="shared" si="264"/>
        <v>0</v>
      </c>
      <c r="AA1210" s="26">
        <f t="shared" si="265"/>
        <v>2.1380834729415148E-3</v>
      </c>
      <c r="AB1210" s="26">
        <f t="shared" si="277"/>
        <v>-9999</v>
      </c>
      <c r="AC1210" s="26">
        <f t="shared" si="278"/>
        <v>0</v>
      </c>
      <c r="AD1210" s="26">
        <f t="shared" si="274"/>
        <v>-9999</v>
      </c>
      <c r="AE1210" s="26">
        <f t="shared" si="279"/>
        <v>0</v>
      </c>
      <c r="AF1210">
        <f t="shared" si="275"/>
        <v>-9999</v>
      </c>
      <c r="AG1210" s="187"/>
      <c r="AH1210">
        <f t="shared" si="266"/>
        <v>-5.681451267488898E-5</v>
      </c>
      <c r="AI1210">
        <f t="shared" si="267"/>
        <v>0.56469609540875809</v>
      </c>
      <c r="AJ1210">
        <f t="shared" si="268"/>
        <v>-0.2668107123773617</v>
      </c>
      <c r="AK1210">
        <f t="shared" si="269"/>
        <v>0.23931967809316171</v>
      </c>
      <c r="AL1210">
        <f t="shared" si="270"/>
        <v>2.6389213677283485</v>
      </c>
      <c r="AM1210">
        <f t="shared" si="271"/>
        <v>3.8946097777401278</v>
      </c>
      <c r="AN1210" s="26">
        <f t="shared" si="280"/>
        <v>-3.975315110866434</v>
      </c>
      <c r="AO1210" s="26">
        <f t="shared" si="280"/>
        <v>-3.9758619978093366</v>
      </c>
      <c r="AP1210" s="26">
        <f t="shared" si="280"/>
        <v>-3.9742245114637487</v>
      </c>
      <c r="AQ1210" s="26">
        <f t="shared" si="280"/>
        <v>-3.9791363303934308</v>
      </c>
      <c r="AR1210" s="26">
        <f t="shared" si="280"/>
        <v>-3.9644813675395318</v>
      </c>
      <c r="AS1210" s="26">
        <f t="shared" si="280"/>
        <v>-4.0089388978364173</v>
      </c>
      <c r="AT1210" s="26">
        <f t="shared" si="280"/>
        <v>-3.8800105844175317</v>
      </c>
      <c r="AU1210" s="26">
        <f t="shared" si="273"/>
        <v>-4.3433125627175393</v>
      </c>
    </row>
    <row r="1211" spans="26:48">
      <c r="Z1211">
        <f t="shared" si="264"/>
        <v>0</v>
      </c>
      <c r="AA1211" s="26">
        <f t="shared" si="265"/>
        <v>2.1380834729415148E-3</v>
      </c>
      <c r="AB1211" s="26">
        <f t="shared" si="277"/>
        <v>-9999</v>
      </c>
      <c r="AC1211" s="26">
        <f t="shared" si="278"/>
        <v>0</v>
      </c>
      <c r="AD1211" s="26">
        <f t="shared" si="274"/>
        <v>-9999</v>
      </c>
      <c r="AE1211" s="26">
        <f t="shared" si="279"/>
        <v>0</v>
      </c>
      <c r="AF1211">
        <f t="shared" si="275"/>
        <v>-9999</v>
      </c>
      <c r="AG1211" s="187"/>
      <c r="AH1211">
        <f t="shared" si="266"/>
        <v>-5.681451267488898E-5</v>
      </c>
      <c r="AI1211">
        <f t="shared" si="267"/>
        <v>0.56469609540875809</v>
      </c>
      <c r="AJ1211">
        <f t="shared" si="268"/>
        <v>-0.2668107123773617</v>
      </c>
      <c r="AK1211">
        <f t="shared" si="269"/>
        <v>0.23931967809316171</v>
      </c>
      <c r="AL1211">
        <f t="shared" si="270"/>
        <v>2.6389213677283485</v>
      </c>
      <c r="AM1211">
        <f t="shared" si="271"/>
        <v>3.8946097777401278</v>
      </c>
      <c r="AN1211" s="26">
        <f t="shared" si="280"/>
        <v>-3.975315110866434</v>
      </c>
      <c r="AO1211" s="26">
        <f t="shared" si="280"/>
        <v>-3.9758619978093366</v>
      </c>
      <c r="AP1211" s="26">
        <f t="shared" si="280"/>
        <v>-3.9742245114637487</v>
      </c>
      <c r="AQ1211" s="26">
        <f t="shared" si="280"/>
        <v>-3.9791363303934308</v>
      </c>
      <c r="AR1211" s="26">
        <f t="shared" si="280"/>
        <v>-3.9644813675395318</v>
      </c>
      <c r="AS1211" s="26">
        <f t="shared" si="280"/>
        <v>-4.0089388978364173</v>
      </c>
      <c r="AT1211" s="26">
        <f t="shared" si="280"/>
        <v>-3.8800105844175317</v>
      </c>
      <c r="AU1211" s="26">
        <f t="shared" si="273"/>
        <v>-4.3433125627175393</v>
      </c>
    </row>
    <row r="1212" spans="26:48">
      <c r="Z1212">
        <f t="shared" si="264"/>
        <v>0</v>
      </c>
      <c r="AA1212" s="26">
        <f t="shared" si="265"/>
        <v>2.1380834729415148E-3</v>
      </c>
      <c r="AB1212" s="26">
        <f t="shared" si="277"/>
        <v>-9999</v>
      </c>
      <c r="AC1212" s="26">
        <f t="shared" si="278"/>
        <v>0</v>
      </c>
      <c r="AD1212" s="26">
        <f t="shared" si="274"/>
        <v>-9999</v>
      </c>
      <c r="AE1212" s="26">
        <f t="shared" si="279"/>
        <v>0</v>
      </c>
      <c r="AF1212">
        <f t="shared" si="275"/>
        <v>-9999</v>
      </c>
      <c r="AG1212" s="187"/>
      <c r="AH1212">
        <f t="shared" si="266"/>
        <v>-5.681451267488898E-5</v>
      </c>
      <c r="AI1212">
        <f t="shared" si="267"/>
        <v>0.56469609540875809</v>
      </c>
      <c r="AJ1212">
        <f t="shared" si="268"/>
        <v>-0.2668107123773617</v>
      </c>
      <c r="AK1212">
        <f t="shared" si="269"/>
        <v>0.23931967809316171</v>
      </c>
      <c r="AL1212">
        <f t="shared" si="270"/>
        <v>2.6389213677283485</v>
      </c>
      <c r="AM1212">
        <f t="shared" si="271"/>
        <v>3.8946097777401278</v>
      </c>
      <c r="AN1212" s="26">
        <f t="shared" si="280"/>
        <v>-3.975315110866434</v>
      </c>
      <c r="AO1212" s="26">
        <f t="shared" si="280"/>
        <v>-3.9758619978093366</v>
      </c>
      <c r="AP1212" s="26">
        <f t="shared" si="280"/>
        <v>-3.9742245114637487</v>
      </c>
      <c r="AQ1212" s="26">
        <f t="shared" si="280"/>
        <v>-3.9791363303934308</v>
      </c>
      <c r="AR1212" s="26">
        <f t="shared" si="280"/>
        <v>-3.9644813675395318</v>
      </c>
      <c r="AS1212" s="26">
        <f t="shared" si="280"/>
        <v>-4.0089388978364173</v>
      </c>
      <c r="AT1212" s="26">
        <f t="shared" si="280"/>
        <v>-3.8800105844175317</v>
      </c>
      <c r="AU1212" s="26">
        <f t="shared" si="273"/>
        <v>-4.3433125627175393</v>
      </c>
    </row>
    <row r="1213" spans="26:48">
      <c r="Z1213">
        <f t="shared" si="264"/>
        <v>0</v>
      </c>
      <c r="AA1213" s="26">
        <f t="shared" si="265"/>
        <v>2.1380834729415148E-3</v>
      </c>
      <c r="AB1213" s="26">
        <f t="shared" si="277"/>
        <v>-9999</v>
      </c>
      <c r="AC1213" s="26">
        <f t="shared" si="278"/>
        <v>0</v>
      </c>
      <c r="AD1213" s="26">
        <f t="shared" si="274"/>
        <v>-9999</v>
      </c>
      <c r="AE1213" s="26">
        <f t="shared" si="279"/>
        <v>0</v>
      </c>
      <c r="AF1213">
        <f t="shared" si="275"/>
        <v>-9999</v>
      </c>
      <c r="AG1213" s="187"/>
      <c r="AH1213">
        <f t="shared" si="266"/>
        <v>-5.681451267488898E-5</v>
      </c>
      <c r="AI1213">
        <f t="shared" si="267"/>
        <v>0.56469609540875809</v>
      </c>
      <c r="AJ1213">
        <f t="shared" si="268"/>
        <v>-0.2668107123773617</v>
      </c>
      <c r="AK1213">
        <f t="shared" si="269"/>
        <v>0.23931967809316171</v>
      </c>
      <c r="AL1213">
        <f t="shared" si="270"/>
        <v>2.6389213677283485</v>
      </c>
      <c r="AM1213">
        <f t="shared" si="271"/>
        <v>3.8946097777401278</v>
      </c>
      <c r="AN1213" s="26">
        <f t="shared" si="280"/>
        <v>-3.975315110866434</v>
      </c>
      <c r="AO1213" s="26">
        <f t="shared" si="280"/>
        <v>-3.9758619978093366</v>
      </c>
      <c r="AP1213" s="26">
        <f t="shared" si="280"/>
        <v>-3.9742245114637487</v>
      </c>
      <c r="AQ1213" s="26">
        <f t="shared" si="280"/>
        <v>-3.9791363303934308</v>
      </c>
      <c r="AR1213" s="26">
        <f t="shared" si="280"/>
        <v>-3.9644813675395318</v>
      </c>
      <c r="AS1213" s="26">
        <f t="shared" si="280"/>
        <v>-4.0089388978364173</v>
      </c>
      <c r="AT1213" s="26">
        <f t="shared" si="280"/>
        <v>-3.8800105844175317</v>
      </c>
      <c r="AU1213" s="26">
        <f t="shared" si="273"/>
        <v>-4.3433125627175393</v>
      </c>
    </row>
    <row r="1214" spans="26:48">
      <c r="Z1214">
        <f t="shared" si="264"/>
        <v>0</v>
      </c>
      <c r="AA1214" s="26">
        <f t="shared" si="265"/>
        <v>2.1380834729415148E-3</v>
      </c>
      <c r="AB1214" s="26">
        <f t="shared" si="277"/>
        <v>-9999</v>
      </c>
      <c r="AC1214" s="26">
        <f t="shared" si="278"/>
        <v>0</v>
      </c>
      <c r="AD1214" s="26">
        <f t="shared" si="274"/>
        <v>-9999</v>
      </c>
      <c r="AE1214" s="26">
        <f t="shared" si="279"/>
        <v>0</v>
      </c>
      <c r="AF1214">
        <f t="shared" si="275"/>
        <v>-9999</v>
      </c>
      <c r="AG1214" s="187"/>
      <c r="AH1214">
        <f t="shared" si="266"/>
        <v>-5.681451267488898E-5</v>
      </c>
      <c r="AI1214">
        <f t="shared" si="267"/>
        <v>0.56469609540875809</v>
      </c>
      <c r="AJ1214">
        <f t="shared" si="268"/>
        <v>-0.2668107123773617</v>
      </c>
      <c r="AK1214">
        <f t="shared" si="269"/>
        <v>0.23931967809316171</v>
      </c>
      <c r="AL1214">
        <f t="shared" si="270"/>
        <v>2.6389213677283485</v>
      </c>
      <c r="AM1214">
        <f t="shared" si="271"/>
        <v>3.8946097777401278</v>
      </c>
      <c r="AN1214" s="26">
        <f t="shared" si="280"/>
        <v>-3.975315110866434</v>
      </c>
      <c r="AO1214" s="26">
        <f t="shared" si="280"/>
        <v>-3.9758619978093366</v>
      </c>
      <c r="AP1214" s="26">
        <f t="shared" si="280"/>
        <v>-3.9742245114637487</v>
      </c>
      <c r="AQ1214" s="26">
        <f t="shared" si="280"/>
        <v>-3.9791363303934308</v>
      </c>
      <c r="AR1214" s="26">
        <f t="shared" si="280"/>
        <v>-3.9644813675395318</v>
      </c>
      <c r="AS1214" s="26">
        <f t="shared" si="280"/>
        <v>-4.0089388978364173</v>
      </c>
      <c r="AT1214" s="26">
        <f t="shared" si="280"/>
        <v>-3.8800105844175317</v>
      </c>
      <c r="AU1214" s="26">
        <f t="shared" si="273"/>
        <v>-4.3433125627175393</v>
      </c>
    </row>
    <row r="1215" spans="26:48">
      <c r="Z1215">
        <f t="shared" si="264"/>
        <v>0</v>
      </c>
      <c r="AA1215" s="26">
        <f t="shared" si="265"/>
        <v>2.1380834729415148E-3</v>
      </c>
      <c r="AB1215" s="26">
        <f t="shared" si="277"/>
        <v>-9999</v>
      </c>
      <c r="AC1215" s="26">
        <f t="shared" si="278"/>
        <v>0</v>
      </c>
      <c r="AD1215" s="26">
        <f t="shared" si="274"/>
        <v>-9999</v>
      </c>
      <c r="AE1215" s="26">
        <f t="shared" si="279"/>
        <v>0</v>
      </c>
      <c r="AF1215">
        <f t="shared" si="275"/>
        <v>-9999</v>
      </c>
      <c r="AG1215" s="187"/>
      <c r="AH1215">
        <f t="shared" si="266"/>
        <v>-5.681451267488898E-5</v>
      </c>
      <c r="AI1215">
        <f t="shared" si="267"/>
        <v>0.56469609540875809</v>
      </c>
      <c r="AJ1215">
        <f t="shared" si="268"/>
        <v>-0.2668107123773617</v>
      </c>
      <c r="AK1215">
        <f t="shared" si="269"/>
        <v>0.23931967809316171</v>
      </c>
      <c r="AL1215">
        <f t="shared" si="270"/>
        <v>2.6389213677283485</v>
      </c>
      <c r="AM1215">
        <f t="shared" si="271"/>
        <v>3.8946097777401278</v>
      </c>
      <c r="AN1215" s="26">
        <f t="shared" si="280"/>
        <v>-3.975315110866434</v>
      </c>
      <c r="AO1215" s="26">
        <f t="shared" si="280"/>
        <v>-3.9758619978093366</v>
      </c>
      <c r="AP1215" s="26">
        <f t="shared" si="280"/>
        <v>-3.9742245114637487</v>
      </c>
      <c r="AQ1215" s="26">
        <f t="shared" si="280"/>
        <v>-3.9791363303934308</v>
      </c>
      <c r="AR1215" s="26">
        <f t="shared" si="280"/>
        <v>-3.9644813675395318</v>
      </c>
      <c r="AS1215" s="26">
        <f t="shared" si="280"/>
        <v>-4.0089388978364173</v>
      </c>
      <c r="AT1215" s="26">
        <f t="shared" si="280"/>
        <v>-3.8800105844175317</v>
      </c>
      <c r="AU1215" s="26">
        <f t="shared" si="273"/>
        <v>-4.3433125627175393</v>
      </c>
    </row>
    <row r="1216" spans="26:48">
      <c r="Z1216">
        <f t="shared" si="264"/>
        <v>0</v>
      </c>
      <c r="AA1216" s="26">
        <f t="shared" si="265"/>
        <v>2.1380834729415148E-3</v>
      </c>
      <c r="AB1216" s="26">
        <f t="shared" si="277"/>
        <v>-9999</v>
      </c>
      <c r="AC1216" s="26">
        <f t="shared" si="278"/>
        <v>0</v>
      </c>
      <c r="AD1216" s="26">
        <f t="shared" si="274"/>
        <v>-9999</v>
      </c>
      <c r="AE1216" s="26">
        <f t="shared" si="279"/>
        <v>0</v>
      </c>
      <c r="AF1216">
        <f t="shared" si="275"/>
        <v>-9999</v>
      </c>
      <c r="AG1216" s="187"/>
      <c r="AH1216">
        <f t="shared" si="266"/>
        <v>-5.681451267488898E-5</v>
      </c>
      <c r="AI1216">
        <f t="shared" si="267"/>
        <v>0.56469609540875809</v>
      </c>
      <c r="AJ1216">
        <f t="shared" si="268"/>
        <v>-0.2668107123773617</v>
      </c>
      <c r="AK1216">
        <f t="shared" si="269"/>
        <v>0.23931967809316171</v>
      </c>
      <c r="AL1216">
        <f t="shared" si="270"/>
        <v>2.6389213677283485</v>
      </c>
      <c r="AM1216">
        <f t="shared" si="271"/>
        <v>3.8946097777401278</v>
      </c>
      <c r="AN1216" s="26">
        <f t="shared" si="280"/>
        <v>-3.975315110866434</v>
      </c>
      <c r="AO1216" s="26">
        <f t="shared" si="280"/>
        <v>-3.9758619978093366</v>
      </c>
      <c r="AP1216" s="26">
        <f t="shared" si="280"/>
        <v>-3.9742245114637487</v>
      </c>
      <c r="AQ1216" s="26">
        <f t="shared" si="280"/>
        <v>-3.9791363303934308</v>
      </c>
      <c r="AR1216" s="26">
        <f t="shared" si="280"/>
        <v>-3.9644813675395318</v>
      </c>
      <c r="AS1216" s="26">
        <f t="shared" si="280"/>
        <v>-4.0089388978364173</v>
      </c>
      <c r="AT1216" s="26">
        <f t="shared" si="280"/>
        <v>-3.8800105844175317</v>
      </c>
      <c r="AU1216" s="26">
        <f t="shared" si="273"/>
        <v>-4.3433125627175393</v>
      </c>
    </row>
    <row r="1217" spans="26:64">
      <c r="Z1217">
        <f t="shared" si="264"/>
        <v>0</v>
      </c>
      <c r="AA1217" s="26">
        <f t="shared" si="265"/>
        <v>2.1380834729415148E-3</v>
      </c>
      <c r="AB1217" s="26">
        <f t="shared" si="277"/>
        <v>-9999</v>
      </c>
      <c r="AC1217" s="26">
        <f t="shared" si="278"/>
        <v>0</v>
      </c>
      <c r="AD1217" s="26">
        <f t="shared" si="274"/>
        <v>-9999</v>
      </c>
      <c r="AE1217" s="26">
        <f t="shared" si="279"/>
        <v>0</v>
      </c>
      <c r="AF1217">
        <f t="shared" si="275"/>
        <v>-9999</v>
      </c>
      <c r="AG1217" s="187"/>
      <c r="AH1217">
        <f t="shared" si="266"/>
        <v>-5.681451267488898E-5</v>
      </c>
      <c r="AI1217">
        <f t="shared" si="267"/>
        <v>0.56469609540875809</v>
      </c>
      <c r="AJ1217">
        <f t="shared" si="268"/>
        <v>-0.2668107123773617</v>
      </c>
      <c r="AK1217">
        <f t="shared" si="269"/>
        <v>0.23931967809316171</v>
      </c>
      <c r="AL1217">
        <f t="shared" si="270"/>
        <v>2.6389213677283485</v>
      </c>
      <c r="AM1217">
        <f t="shared" si="271"/>
        <v>3.8946097777401278</v>
      </c>
      <c r="AN1217" s="26">
        <f t="shared" si="280"/>
        <v>-3.975315110866434</v>
      </c>
      <c r="AO1217" s="26">
        <f t="shared" si="280"/>
        <v>-3.9758619978093366</v>
      </c>
      <c r="AP1217" s="26">
        <f t="shared" si="280"/>
        <v>-3.9742245114637487</v>
      </c>
      <c r="AQ1217" s="26">
        <f t="shared" si="280"/>
        <v>-3.9791363303934308</v>
      </c>
      <c r="AR1217" s="26">
        <f t="shared" si="280"/>
        <v>-3.9644813675395318</v>
      </c>
      <c r="AS1217" s="26">
        <f t="shared" si="280"/>
        <v>-4.0089388978364173</v>
      </c>
      <c r="AT1217" s="26">
        <f t="shared" si="280"/>
        <v>-3.8800105844175317</v>
      </c>
      <c r="AU1217" s="26">
        <f t="shared" si="273"/>
        <v>-4.3433125627175393</v>
      </c>
    </row>
    <row r="1218" spans="26:64">
      <c r="Z1218">
        <f t="shared" si="264"/>
        <v>0</v>
      </c>
      <c r="AA1218" s="26">
        <f t="shared" si="265"/>
        <v>2.1380834729415148E-3</v>
      </c>
      <c r="AB1218" s="26">
        <f t="shared" si="277"/>
        <v>-9999</v>
      </c>
      <c r="AC1218" s="26">
        <f t="shared" si="278"/>
        <v>0</v>
      </c>
      <c r="AD1218" s="26">
        <f t="shared" si="274"/>
        <v>-9999</v>
      </c>
      <c r="AE1218" s="26">
        <f t="shared" si="279"/>
        <v>0</v>
      </c>
      <c r="AF1218">
        <f t="shared" si="275"/>
        <v>-9999</v>
      </c>
      <c r="AG1218" s="187"/>
      <c r="AH1218">
        <f t="shared" si="266"/>
        <v>-5.681451267488898E-5</v>
      </c>
      <c r="AI1218">
        <f t="shared" si="267"/>
        <v>0.56469609540875809</v>
      </c>
      <c r="AJ1218">
        <f t="shared" si="268"/>
        <v>-0.2668107123773617</v>
      </c>
      <c r="AK1218">
        <f t="shared" si="269"/>
        <v>0.23931967809316171</v>
      </c>
      <c r="AL1218">
        <f t="shared" si="270"/>
        <v>2.6389213677283485</v>
      </c>
      <c r="AM1218">
        <f t="shared" si="271"/>
        <v>3.8946097777401278</v>
      </c>
      <c r="AN1218" s="26">
        <f t="shared" si="280"/>
        <v>-3.975315110866434</v>
      </c>
      <c r="AO1218" s="26">
        <f t="shared" si="280"/>
        <v>-3.9758619978093366</v>
      </c>
      <c r="AP1218" s="26">
        <f t="shared" si="280"/>
        <v>-3.9742245114637487</v>
      </c>
      <c r="AQ1218" s="26">
        <f t="shared" si="280"/>
        <v>-3.9791363303934308</v>
      </c>
      <c r="AR1218" s="26">
        <f t="shared" si="280"/>
        <v>-3.9644813675395318</v>
      </c>
      <c r="AS1218" s="26">
        <f t="shared" si="280"/>
        <v>-4.0089388978364173</v>
      </c>
      <c r="AT1218" s="26">
        <f t="shared" si="280"/>
        <v>-3.8800105844175317</v>
      </c>
      <c r="AU1218" s="26">
        <f t="shared" si="273"/>
        <v>-4.3433125627175393</v>
      </c>
    </row>
    <row r="1219" spans="26:64">
      <c r="Z1219">
        <f t="shared" si="264"/>
        <v>0</v>
      </c>
      <c r="AA1219" s="26">
        <f t="shared" si="265"/>
        <v>2.1380834729415148E-3</v>
      </c>
      <c r="AB1219" s="26">
        <f t="shared" si="277"/>
        <v>-9999</v>
      </c>
      <c r="AC1219" s="26">
        <f t="shared" si="278"/>
        <v>0</v>
      </c>
      <c r="AD1219" s="26">
        <f t="shared" si="274"/>
        <v>-9999</v>
      </c>
      <c r="AE1219" s="26">
        <f t="shared" si="279"/>
        <v>0</v>
      </c>
      <c r="AF1219">
        <f t="shared" si="275"/>
        <v>-9999</v>
      </c>
      <c r="AG1219" s="187"/>
      <c r="AH1219">
        <f t="shared" si="266"/>
        <v>-5.681451267488898E-5</v>
      </c>
      <c r="AI1219">
        <f t="shared" si="267"/>
        <v>0.56469609540875809</v>
      </c>
      <c r="AJ1219">
        <f t="shared" si="268"/>
        <v>-0.2668107123773617</v>
      </c>
      <c r="AK1219">
        <f t="shared" si="269"/>
        <v>0.23931967809316171</v>
      </c>
      <c r="AL1219">
        <f t="shared" si="270"/>
        <v>2.6389213677283485</v>
      </c>
      <c r="AM1219">
        <f t="shared" si="271"/>
        <v>3.8946097777401278</v>
      </c>
      <c r="AN1219" s="26">
        <f t="shared" si="280"/>
        <v>-3.975315110866434</v>
      </c>
      <c r="AO1219" s="26">
        <f t="shared" si="280"/>
        <v>-3.9758619978093366</v>
      </c>
      <c r="AP1219" s="26">
        <f t="shared" si="280"/>
        <v>-3.9742245114637487</v>
      </c>
      <c r="AQ1219" s="26">
        <f t="shared" si="280"/>
        <v>-3.9791363303934308</v>
      </c>
      <c r="AR1219" s="26">
        <f t="shared" si="280"/>
        <v>-3.9644813675395318</v>
      </c>
      <c r="AS1219" s="26">
        <f t="shared" si="280"/>
        <v>-4.0089388978364173</v>
      </c>
      <c r="AT1219" s="26">
        <f t="shared" si="280"/>
        <v>-3.8800105844175317</v>
      </c>
      <c r="AU1219" s="26">
        <f t="shared" si="273"/>
        <v>-4.3433125627175393</v>
      </c>
    </row>
    <row r="1220" spans="26:64">
      <c r="Z1220">
        <f t="shared" si="264"/>
        <v>0</v>
      </c>
      <c r="AA1220" s="26">
        <f t="shared" si="265"/>
        <v>2.1380834729415148E-3</v>
      </c>
      <c r="AB1220" s="26">
        <f t="shared" si="277"/>
        <v>-9999</v>
      </c>
      <c r="AC1220" s="26">
        <f t="shared" si="278"/>
        <v>0</v>
      </c>
      <c r="AD1220" s="26">
        <f t="shared" si="274"/>
        <v>-9999</v>
      </c>
      <c r="AE1220" s="26">
        <f t="shared" si="279"/>
        <v>0</v>
      </c>
      <c r="AF1220">
        <f t="shared" si="275"/>
        <v>-9999</v>
      </c>
      <c r="AG1220" s="187"/>
      <c r="AH1220">
        <f t="shared" si="266"/>
        <v>-5.681451267488898E-5</v>
      </c>
      <c r="AI1220">
        <f t="shared" si="267"/>
        <v>0.56469609540875809</v>
      </c>
      <c r="AJ1220">
        <f t="shared" si="268"/>
        <v>-0.2668107123773617</v>
      </c>
      <c r="AK1220">
        <f t="shared" si="269"/>
        <v>0.23931967809316171</v>
      </c>
      <c r="AL1220">
        <f t="shared" si="270"/>
        <v>2.6389213677283485</v>
      </c>
      <c r="AM1220">
        <f t="shared" si="271"/>
        <v>3.8946097777401278</v>
      </c>
      <c r="AN1220" s="26">
        <f t="shared" si="280"/>
        <v>-3.975315110866434</v>
      </c>
      <c r="AO1220" s="26">
        <f t="shared" si="280"/>
        <v>-3.9758619978093366</v>
      </c>
      <c r="AP1220" s="26">
        <f t="shared" si="280"/>
        <v>-3.9742245114637487</v>
      </c>
      <c r="AQ1220" s="26">
        <f t="shared" si="280"/>
        <v>-3.9791363303934308</v>
      </c>
      <c r="AR1220" s="26">
        <f t="shared" si="280"/>
        <v>-3.9644813675395318</v>
      </c>
      <c r="AS1220" s="26">
        <f t="shared" si="280"/>
        <v>-4.0089388978364173</v>
      </c>
      <c r="AT1220" s="26">
        <f t="shared" si="280"/>
        <v>-3.8800105844175317</v>
      </c>
      <c r="AU1220" s="26">
        <f t="shared" si="273"/>
        <v>-4.3433125627175393</v>
      </c>
    </row>
    <row r="1221" spans="26:64">
      <c r="Z1221">
        <f t="shared" si="264"/>
        <v>0</v>
      </c>
      <c r="AA1221" s="26">
        <f t="shared" si="265"/>
        <v>2.1380834729415148E-3</v>
      </c>
      <c r="AB1221" s="26">
        <f t="shared" si="277"/>
        <v>-9999</v>
      </c>
      <c r="AC1221" s="26">
        <f t="shared" si="278"/>
        <v>0</v>
      </c>
      <c r="AD1221" s="26">
        <f t="shared" si="274"/>
        <v>-9999</v>
      </c>
      <c r="AE1221" s="26">
        <f t="shared" si="279"/>
        <v>0</v>
      </c>
      <c r="AF1221">
        <f t="shared" si="275"/>
        <v>-9999</v>
      </c>
      <c r="AG1221" s="187"/>
      <c r="AH1221">
        <f t="shared" si="266"/>
        <v>-5.681451267488898E-5</v>
      </c>
      <c r="AI1221">
        <f t="shared" si="267"/>
        <v>0.56469609540875809</v>
      </c>
      <c r="AJ1221">
        <f t="shared" si="268"/>
        <v>-0.2668107123773617</v>
      </c>
      <c r="AK1221">
        <f t="shared" si="269"/>
        <v>0.23931967809316171</v>
      </c>
      <c r="AL1221">
        <f t="shared" si="270"/>
        <v>2.6389213677283485</v>
      </c>
      <c r="AM1221">
        <f t="shared" si="271"/>
        <v>3.8946097777401278</v>
      </c>
      <c r="AN1221" s="26">
        <f t="shared" ref="AN1221:AT1236" si="281">$AU1221+$AB$7*SIN(AO1221)</f>
        <v>-3.975315110866434</v>
      </c>
      <c r="AO1221" s="26">
        <f t="shared" si="281"/>
        <v>-3.9758619978093366</v>
      </c>
      <c r="AP1221" s="26">
        <f t="shared" si="281"/>
        <v>-3.9742245114637487</v>
      </c>
      <c r="AQ1221" s="26">
        <f t="shared" si="281"/>
        <v>-3.9791363303934308</v>
      </c>
      <c r="AR1221" s="26">
        <f t="shared" si="281"/>
        <v>-3.9644813675395318</v>
      </c>
      <c r="AS1221" s="26">
        <f t="shared" si="281"/>
        <v>-4.0089388978364173</v>
      </c>
      <c r="AT1221" s="26">
        <f t="shared" si="281"/>
        <v>-3.8800105844175317</v>
      </c>
      <c r="AU1221" s="26">
        <f t="shared" si="273"/>
        <v>-4.3433125627175393</v>
      </c>
    </row>
    <row r="1222" spans="26:64">
      <c r="Z1222">
        <f t="shared" si="264"/>
        <v>0</v>
      </c>
      <c r="AA1222" s="26">
        <f t="shared" si="265"/>
        <v>2.1380834729415148E-3</v>
      </c>
      <c r="AB1222" s="26">
        <f t="shared" si="277"/>
        <v>-9999</v>
      </c>
      <c r="AC1222" s="26">
        <f t="shared" si="278"/>
        <v>0</v>
      </c>
      <c r="AD1222" s="26">
        <f t="shared" si="274"/>
        <v>-9999</v>
      </c>
      <c r="AE1222" s="26">
        <f t="shared" si="279"/>
        <v>0</v>
      </c>
      <c r="AF1222">
        <f t="shared" si="275"/>
        <v>-9999</v>
      </c>
      <c r="AG1222" s="187"/>
      <c r="AH1222">
        <f t="shared" si="266"/>
        <v>-5.681451267488898E-5</v>
      </c>
      <c r="AI1222">
        <f t="shared" si="267"/>
        <v>0.56469609540875809</v>
      </c>
      <c r="AJ1222">
        <f t="shared" si="268"/>
        <v>-0.2668107123773617</v>
      </c>
      <c r="AK1222">
        <f t="shared" si="269"/>
        <v>0.23931967809316171</v>
      </c>
      <c r="AL1222">
        <f t="shared" si="270"/>
        <v>2.6389213677283485</v>
      </c>
      <c r="AM1222">
        <f t="shared" si="271"/>
        <v>3.8946097777401278</v>
      </c>
      <c r="AN1222" s="26">
        <f t="shared" si="281"/>
        <v>-3.975315110866434</v>
      </c>
      <c r="AO1222" s="26">
        <f t="shared" si="281"/>
        <v>-3.9758619978093366</v>
      </c>
      <c r="AP1222" s="26">
        <f t="shared" si="281"/>
        <v>-3.9742245114637487</v>
      </c>
      <c r="AQ1222" s="26">
        <f t="shared" si="281"/>
        <v>-3.9791363303934308</v>
      </c>
      <c r="AR1222" s="26">
        <f t="shared" si="281"/>
        <v>-3.9644813675395318</v>
      </c>
      <c r="AS1222" s="26">
        <f t="shared" si="281"/>
        <v>-4.0089388978364173</v>
      </c>
      <c r="AT1222" s="26">
        <f t="shared" si="281"/>
        <v>-3.8800105844175317</v>
      </c>
      <c r="AU1222" s="26">
        <f t="shared" si="273"/>
        <v>-4.3433125627175393</v>
      </c>
    </row>
    <row r="1223" spans="26:64">
      <c r="Z1223">
        <f t="shared" si="264"/>
        <v>0</v>
      </c>
      <c r="AA1223" s="26">
        <f t="shared" si="265"/>
        <v>2.1380834729415148E-3</v>
      </c>
      <c r="AB1223" s="26">
        <f t="shared" si="277"/>
        <v>-9999</v>
      </c>
      <c r="AC1223" s="26">
        <f t="shared" si="278"/>
        <v>0</v>
      </c>
      <c r="AD1223" s="26">
        <f t="shared" si="274"/>
        <v>-9999</v>
      </c>
      <c r="AE1223" s="26">
        <f t="shared" si="279"/>
        <v>0</v>
      </c>
      <c r="AF1223">
        <f t="shared" si="275"/>
        <v>-9999</v>
      </c>
      <c r="AG1223" s="187"/>
      <c r="AH1223">
        <f t="shared" si="266"/>
        <v>-5.681451267488898E-5</v>
      </c>
      <c r="AI1223">
        <f t="shared" si="267"/>
        <v>0.56469609540875809</v>
      </c>
      <c r="AJ1223">
        <f t="shared" si="268"/>
        <v>-0.2668107123773617</v>
      </c>
      <c r="AK1223">
        <f t="shared" si="269"/>
        <v>0.23931967809316171</v>
      </c>
      <c r="AL1223">
        <f t="shared" si="270"/>
        <v>2.6389213677283485</v>
      </c>
      <c r="AM1223">
        <f t="shared" si="271"/>
        <v>3.8946097777401278</v>
      </c>
      <c r="AN1223" s="26">
        <f t="shared" si="281"/>
        <v>-3.975315110866434</v>
      </c>
      <c r="AO1223" s="26">
        <f t="shared" si="281"/>
        <v>-3.9758619978093366</v>
      </c>
      <c r="AP1223" s="26">
        <f t="shared" si="281"/>
        <v>-3.9742245114637487</v>
      </c>
      <c r="AQ1223" s="26">
        <f t="shared" si="281"/>
        <v>-3.9791363303934308</v>
      </c>
      <c r="AR1223" s="26">
        <f t="shared" si="281"/>
        <v>-3.9644813675395318</v>
      </c>
      <c r="AS1223" s="26">
        <f t="shared" si="281"/>
        <v>-4.0089388978364173</v>
      </c>
      <c r="AT1223" s="26">
        <f t="shared" si="281"/>
        <v>-3.8800105844175317</v>
      </c>
      <c r="AU1223" s="26">
        <f t="shared" si="273"/>
        <v>-4.3433125627175393</v>
      </c>
    </row>
    <row r="1224" spans="26:64">
      <c r="Z1224">
        <f t="shared" si="264"/>
        <v>0</v>
      </c>
      <c r="AA1224" s="26">
        <f t="shared" si="265"/>
        <v>2.1380834729415148E-3</v>
      </c>
      <c r="AB1224" s="26">
        <f t="shared" si="277"/>
        <v>-9999</v>
      </c>
      <c r="AC1224" s="26">
        <f t="shared" si="278"/>
        <v>0</v>
      </c>
      <c r="AD1224" s="26">
        <f t="shared" si="274"/>
        <v>-9999</v>
      </c>
      <c r="AE1224" s="26">
        <f t="shared" si="279"/>
        <v>0</v>
      </c>
      <c r="AF1224">
        <f t="shared" si="275"/>
        <v>-9999</v>
      </c>
      <c r="AG1224" s="187"/>
      <c r="AH1224">
        <f t="shared" si="266"/>
        <v>-5.681451267488898E-5</v>
      </c>
      <c r="AI1224">
        <f t="shared" si="267"/>
        <v>0.56469609540875809</v>
      </c>
      <c r="AJ1224">
        <f t="shared" si="268"/>
        <v>-0.2668107123773617</v>
      </c>
      <c r="AK1224">
        <f t="shared" si="269"/>
        <v>0.23931967809316171</v>
      </c>
      <c r="AL1224">
        <f t="shared" si="270"/>
        <v>2.6389213677283485</v>
      </c>
      <c r="AM1224">
        <f t="shared" si="271"/>
        <v>3.8946097777401278</v>
      </c>
      <c r="AN1224" s="26">
        <f t="shared" si="281"/>
        <v>-3.975315110866434</v>
      </c>
      <c r="AO1224" s="26">
        <f t="shared" si="281"/>
        <v>-3.9758619978093366</v>
      </c>
      <c r="AP1224" s="26">
        <f t="shared" si="281"/>
        <v>-3.9742245114637487</v>
      </c>
      <c r="AQ1224" s="26">
        <f t="shared" si="281"/>
        <v>-3.9791363303934308</v>
      </c>
      <c r="AR1224" s="26">
        <f t="shared" si="281"/>
        <v>-3.9644813675395318</v>
      </c>
      <c r="AS1224" s="26">
        <f t="shared" si="281"/>
        <v>-4.0089388978364173</v>
      </c>
      <c r="AT1224" s="26">
        <f t="shared" si="281"/>
        <v>-3.8800105844175317</v>
      </c>
      <c r="AU1224" s="26">
        <f t="shared" si="273"/>
        <v>-4.3433125627175393</v>
      </c>
    </row>
    <row r="1225" spans="26:64">
      <c r="Z1225">
        <f t="shared" si="264"/>
        <v>0</v>
      </c>
      <c r="AA1225" s="26">
        <f t="shared" si="265"/>
        <v>2.1380834729415148E-3</v>
      </c>
      <c r="AB1225" s="26">
        <f t="shared" si="277"/>
        <v>-9999</v>
      </c>
      <c r="AC1225" s="26">
        <f t="shared" si="278"/>
        <v>0</v>
      </c>
      <c r="AD1225" s="26">
        <f t="shared" si="274"/>
        <v>-9999</v>
      </c>
      <c r="AE1225" s="26">
        <f t="shared" si="279"/>
        <v>0</v>
      </c>
      <c r="AF1225">
        <f t="shared" si="275"/>
        <v>-9999</v>
      </c>
      <c r="AG1225" s="187"/>
      <c r="AH1225">
        <f t="shared" si="266"/>
        <v>-5.681451267488898E-5</v>
      </c>
      <c r="AI1225">
        <f t="shared" si="267"/>
        <v>0.56469609540875809</v>
      </c>
      <c r="AJ1225">
        <f t="shared" si="268"/>
        <v>-0.2668107123773617</v>
      </c>
      <c r="AK1225">
        <f t="shared" si="269"/>
        <v>0.23931967809316171</v>
      </c>
      <c r="AL1225">
        <f t="shared" si="270"/>
        <v>2.6389213677283485</v>
      </c>
      <c r="AM1225">
        <f t="shared" si="271"/>
        <v>3.8946097777401278</v>
      </c>
      <c r="AN1225" s="26">
        <f t="shared" si="281"/>
        <v>-3.975315110866434</v>
      </c>
      <c r="AO1225" s="26">
        <f t="shared" si="281"/>
        <v>-3.9758619978093366</v>
      </c>
      <c r="AP1225" s="26">
        <f t="shared" si="281"/>
        <v>-3.9742245114637487</v>
      </c>
      <c r="AQ1225" s="26">
        <f t="shared" si="281"/>
        <v>-3.9791363303934308</v>
      </c>
      <c r="AR1225" s="26">
        <f t="shared" si="281"/>
        <v>-3.9644813675395318</v>
      </c>
      <c r="AS1225" s="26">
        <f t="shared" si="281"/>
        <v>-4.0089388978364173</v>
      </c>
      <c r="AT1225" s="26">
        <f t="shared" si="281"/>
        <v>-3.8800105844175317</v>
      </c>
      <c r="AU1225" s="26">
        <f t="shared" si="273"/>
        <v>-4.3433125627175393</v>
      </c>
    </row>
    <row r="1226" spans="26:64">
      <c r="Z1226">
        <f t="shared" si="264"/>
        <v>0</v>
      </c>
      <c r="AA1226" s="26">
        <f t="shared" si="265"/>
        <v>2.1380834729415148E-3</v>
      </c>
      <c r="AB1226" s="26">
        <f t="shared" si="277"/>
        <v>-9999</v>
      </c>
      <c r="AC1226" s="26">
        <f t="shared" si="278"/>
        <v>0</v>
      </c>
      <c r="AD1226" s="26">
        <f t="shared" si="274"/>
        <v>-9999</v>
      </c>
      <c r="AE1226" s="26">
        <f t="shared" si="279"/>
        <v>0</v>
      </c>
      <c r="AF1226">
        <f t="shared" si="275"/>
        <v>-9999</v>
      </c>
      <c r="AG1226" s="187"/>
      <c r="AH1226">
        <f t="shared" si="266"/>
        <v>-5.681451267488898E-5</v>
      </c>
      <c r="AI1226">
        <f t="shared" si="267"/>
        <v>0.56469609540875809</v>
      </c>
      <c r="AJ1226">
        <f t="shared" si="268"/>
        <v>-0.2668107123773617</v>
      </c>
      <c r="AK1226">
        <f t="shared" si="269"/>
        <v>0.23931967809316171</v>
      </c>
      <c r="AL1226">
        <f t="shared" si="270"/>
        <v>2.6389213677283485</v>
      </c>
      <c r="AM1226">
        <f t="shared" si="271"/>
        <v>3.8946097777401278</v>
      </c>
      <c r="AN1226" s="26">
        <f t="shared" si="281"/>
        <v>-3.975315110866434</v>
      </c>
      <c r="AO1226" s="26">
        <f t="shared" si="281"/>
        <v>-3.9758619978093366</v>
      </c>
      <c r="AP1226" s="26">
        <f t="shared" si="281"/>
        <v>-3.9742245114637487</v>
      </c>
      <c r="AQ1226" s="26">
        <f t="shared" si="281"/>
        <v>-3.9791363303934308</v>
      </c>
      <c r="AR1226" s="26">
        <f t="shared" si="281"/>
        <v>-3.9644813675395318</v>
      </c>
      <c r="AS1226" s="26">
        <f t="shared" si="281"/>
        <v>-4.0089388978364173</v>
      </c>
      <c r="AT1226" s="26">
        <f t="shared" si="281"/>
        <v>-3.8800105844175317</v>
      </c>
      <c r="AU1226" s="26">
        <f t="shared" si="273"/>
        <v>-4.3433125627175393</v>
      </c>
    </row>
    <row r="1227" spans="26:64">
      <c r="Z1227">
        <f t="shared" si="264"/>
        <v>0</v>
      </c>
      <c r="AA1227" s="26">
        <f t="shared" si="265"/>
        <v>2.1380834729415148E-3</v>
      </c>
      <c r="AB1227" s="26">
        <f t="shared" si="277"/>
        <v>-9999</v>
      </c>
      <c r="AC1227" s="26">
        <f t="shared" si="278"/>
        <v>0</v>
      </c>
      <c r="AD1227" s="26">
        <f t="shared" si="274"/>
        <v>-9999</v>
      </c>
      <c r="AE1227" s="26">
        <f t="shared" si="279"/>
        <v>0</v>
      </c>
      <c r="AF1227">
        <f t="shared" si="275"/>
        <v>-9999</v>
      </c>
      <c r="AG1227" s="187"/>
      <c r="AH1227">
        <f t="shared" si="266"/>
        <v>-5.681451267488898E-5</v>
      </c>
      <c r="AI1227">
        <f t="shared" si="267"/>
        <v>0.56469609540875809</v>
      </c>
      <c r="AJ1227">
        <f t="shared" si="268"/>
        <v>-0.2668107123773617</v>
      </c>
      <c r="AK1227">
        <f t="shared" si="269"/>
        <v>0.23931967809316171</v>
      </c>
      <c r="AL1227">
        <f t="shared" si="270"/>
        <v>2.6389213677283485</v>
      </c>
      <c r="AM1227">
        <f t="shared" si="271"/>
        <v>3.8946097777401278</v>
      </c>
      <c r="AN1227" s="26">
        <f t="shared" si="281"/>
        <v>-3.975315110866434</v>
      </c>
      <c r="AO1227" s="26">
        <f t="shared" si="281"/>
        <v>-3.9758619978093366</v>
      </c>
      <c r="AP1227" s="26">
        <f t="shared" si="281"/>
        <v>-3.9742245114637487</v>
      </c>
      <c r="AQ1227" s="26">
        <f t="shared" si="281"/>
        <v>-3.9791363303934308</v>
      </c>
      <c r="AR1227" s="26">
        <f t="shared" si="281"/>
        <v>-3.9644813675395318</v>
      </c>
      <c r="AS1227" s="26">
        <f t="shared" si="281"/>
        <v>-4.0089388978364173</v>
      </c>
      <c r="AT1227" s="26">
        <f t="shared" si="281"/>
        <v>-3.8800105844175317</v>
      </c>
      <c r="AU1227" s="26">
        <f t="shared" si="273"/>
        <v>-4.3433125627175393</v>
      </c>
    </row>
    <row r="1228" spans="26:64">
      <c r="Z1228">
        <f t="shared" si="264"/>
        <v>0</v>
      </c>
      <c r="AA1228" s="26">
        <f t="shared" si="265"/>
        <v>2.1380834729415148E-3</v>
      </c>
      <c r="AB1228" s="26">
        <f t="shared" si="277"/>
        <v>-9999</v>
      </c>
      <c r="AC1228" s="26">
        <f t="shared" si="278"/>
        <v>0</v>
      </c>
      <c r="AD1228" s="26">
        <f t="shared" si="274"/>
        <v>-9999</v>
      </c>
      <c r="AE1228" s="26">
        <f t="shared" si="279"/>
        <v>0</v>
      </c>
      <c r="AF1228">
        <f t="shared" si="275"/>
        <v>-9999</v>
      </c>
      <c r="AG1228" s="187"/>
      <c r="AH1228">
        <f t="shared" si="266"/>
        <v>-5.681451267488898E-5</v>
      </c>
      <c r="AI1228">
        <f t="shared" si="267"/>
        <v>0.56469609540875809</v>
      </c>
      <c r="AJ1228">
        <f t="shared" si="268"/>
        <v>-0.2668107123773617</v>
      </c>
      <c r="AK1228">
        <f t="shared" si="269"/>
        <v>0.23931967809316171</v>
      </c>
      <c r="AL1228">
        <f t="shared" si="270"/>
        <v>2.6389213677283485</v>
      </c>
      <c r="AM1228">
        <f t="shared" si="271"/>
        <v>3.8946097777401278</v>
      </c>
      <c r="AN1228" s="26">
        <f t="shared" si="281"/>
        <v>-3.975315110866434</v>
      </c>
      <c r="AO1228" s="26">
        <f t="shared" si="281"/>
        <v>-3.9758619978093366</v>
      </c>
      <c r="AP1228" s="26">
        <f t="shared" si="281"/>
        <v>-3.9742245114637487</v>
      </c>
      <c r="AQ1228" s="26">
        <f t="shared" si="281"/>
        <v>-3.9791363303934308</v>
      </c>
      <c r="AR1228" s="26">
        <f t="shared" si="281"/>
        <v>-3.9644813675395318</v>
      </c>
      <c r="AS1228" s="26">
        <f t="shared" si="281"/>
        <v>-4.0089388978364173</v>
      </c>
      <c r="AT1228" s="26">
        <f t="shared" si="281"/>
        <v>-3.8800105844175317</v>
      </c>
      <c r="AU1228" s="26">
        <f t="shared" si="273"/>
        <v>-4.3433125627175393</v>
      </c>
    </row>
    <row r="1229" spans="26:64">
      <c r="Z1229">
        <f t="shared" si="264"/>
        <v>0</v>
      </c>
      <c r="AA1229" s="26">
        <f t="shared" si="265"/>
        <v>2.1380834729415148E-3</v>
      </c>
      <c r="AB1229" s="26">
        <f t="shared" si="277"/>
        <v>-9999</v>
      </c>
      <c r="AC1229" s="26">
        <f t="shared" si="278"/>
        <v>0</v>
      </c>
      <c r="AD1229" s="26">
        <f t="shared" si="274"/>
        <v>-9999</v>
      </c>
      <c r="AE1229" s="26">
        <f t="shared" si="279"/>
        <v>0</v>
      </c>
      <c r="AF1229">
        <f t="shared" si="275"/>
        <v>-9999</v>
      </c>
      <c r="AG1229" s="187"/>
      <c r="AH1229">
        <f t="shared" si="266"/>
        <v>-5.681451267488898E-5</v>
      </c>
      <c r="AI1229">
        <f t="shared" si="267"/>
        <v>0.56469609540875809</v>
      </c>
      <c r="AJ1229">
        <f t="shared" si="268"/>
        <v>-0.2668107123773617</v>
      </c>
      <c r="AK1229">
        <f t="shared" si="269"/>
        <v>0.23931967809316171</v>
      </c>
      <c r="AL1229">
        <f t="shared" si="270"/>
        <v>2.6389213677283485</v>
      </c>
      <c r="AM1229">
        <f t="shared" si="271"/>
        <v>3.8946097777401278</v>
      </c>
      <c r="AN1229" s="26">
        <f t="shared" si="281"/>
        <v>-3.975315110866434</v>
      </c>
      <c r="AO1229" s="26">
        <f t="shared" si="281"/>
        <v>-3.9758619978093366</v>
      </c>
      <c r="AP1229" s="26">
        <f t="shared" si="281"/>
        <v>-3.9742245114637487</v>
      </c>
      <c r="AQ1229" s="26">
        <f t="shared" si="281"/>
        <v>-3.9791363303934308</v>
      </c>
      <c r="AR1229" s="26">
        <f t="shared" si="281"/>
        <v>-3.9644813675395318</v>
      </c>
      <c r="AS1229" s="26">
        <f t="shared" si="281"/>
        <v>-4.0089388978364173</v>
      </c>
      <c r="AT1229" s="26">
        <f t="shared" si="281"/>
        <v>-3.8800105844175317</v>
      </c>
      <c r="AU1229" s="26">
        <f t="shared" si="273"/>
        <v>-4.3433125627175393</v>
      </c>
    </row>
    <row r="1230" spans="26:64">
      <c r="Z1230">
        <f t="shared" si="264"/>
        <v>0</v>
      </c>
      <c r="AA1230" s="26">
        <f t="shared" si="265"/>
        <v>2.1380834729415148E-3</v>
      </c>
      <c r="AB1230" s="26">
        <f t="shared" si="277"/>
        <v>-9999</v>
      </c>
      <c r="AC1230" s="26">
        <f t="shared" si="278"/>
        <v>0</v>
      </c>
      <c r="AD1230" s="26">
        <f t="shared" si="274"/>
        <v>-9999</v>
      </c>
      <c r="AE1230" s="26">
        <f t="shared" si="279"/>
        <v>0</v>
      </c>
      <c r="AF1230">
        <f t="shared" si="275"/>
        <v>-9999</v>
      </c>
      <c r="AG1230" s="187"/>
      <c r="AH1230">
        <f t="shared" si="266"/>
        <v>-5.681451267488898E-5</v>
      </c>
      <c r="AI1230">
        <f t="shared" si="267"/>
        <v>0.56469609540875809</v>
      </c>
      <c r="AJ1230">
        <f t="shared" si="268"/>
        <v>-0.2668107123773617</v>
      </c>
      <c r="AK1230">
        <f t="shared" si="269"/>
        <v>0.23931967809316171</v>
      </c>
      <c r="AL1230">
        <f t="shared" si="270"/>
        <v>2.6389213677283485</v>
      </c>
      <c r="AM1230">
        <f t="shared" si="271"/>
        <v>3.8946097777401278</v>
      </c>
      <c r="AN1230" s="26">
        <f t="shared" si="281"/>
        <v>-3.975315110866434</v>
      </c>
      <c r="AO1230" s="26">
        <f t="shared" si="281"/>
        <v>-3.9758619978093366</v>
      </c>
      <c r="AP1230" s="26">
        <f t="shared" si="281"/>
        <v>-3.9742245114637487</v>
      </c>
      <c r="AQ1230" s="26">
        <f t="shared" si="281"/>
        <v>-3.9791363303934308</v>
      </c>
      <c r="AR1230" s="26">
        <f t="shared" si="281"/>
        <v>-3.9644813675395318</v>
      </c>
      <c r="AS1230" s="26">
        <f t="shared" si="281"/>
        <v>-4.0089388978364173</v>
      </c>
      <c r="AT1230" s="26">
        <f t="shared" si="281"/>
        <v>-3.8800105844175317</v>
      </c>
      <c r="AU1230" s="26">
        <f t="shared" si="273"/>
        <v>-4.3433125627175393</v>
      </c>
    </row>
    <row r="1231" spans="26:64">
      <c r="Z1231">
        <f t="shared" si="264"/>
        <v>0</v>
      </c>
      <c r="AA1231" s="26">
        <f t="shared" si="265"/>
        <v>2.1380834729415148E-3</v>
      </c>
      <c r="AB1231" s="26">
        <f t="shared" si="277"/>
        <v>-9999</v>
      </c>
      <c r="AC1231" s="26">
        <f t="shared" si="278"/>
        <v>0</v>
      </c>
      <c r="AD1231" s="26">
        <f t="shared" si="274"/>
        <v>-9999</v>
      </c>
      <c r="AE1231" s="26">
        <f t="shared" si="279"/>
        <v>0</v>
      </c>
      <c r="AF1231">
        <f t="shared" si="275"/>
        <v>-9999</v>
      </c>
      <c r="AG1231" s="187"/>
      <c r="AH1231">
        <f t="shared" si="266"/>
        <v>-5.681451267488898E-5</v>
      </c>
      <c r="AI1231">
        <f t="shared" si="267"/>
        <v>0.56469609540875809</v>
      </c>
      <c r="AJ1231">
        <f t="shared" si="268"/>
        <v>-0.2668107123773617</v>
      </c>
      <c r="AK1231">
        <f t="shared" si="269"/>
        <v>0.23931967809316171</v>
      </c>
      <c r="AL1231">
        <f t="shared" si="270"/>
        <v>2.6389213677283485</v>
      </c>
      <c r="AM1231">
        <f t="shared" si="271"/>
        <v>3.8946097777401278</v>
      </c>
      <c r="AN1231" s="26">
        <f t="shared" si="281"/>
        <v>-3.975315110866434</v>
      </c>
      <c r="AO1231" s="26">
        <f t="shared" si="281"/>
        <v>-3.9758619978093366</v>
      </c>
      <c r="AP1231" s="26">
        <f t="shared" si="281"/>
        <v>-3.9742245114637487</v>
      </c>
      <c r="AQ1231" s="26">
        <f t="shared" si="281"/>
        <v>-3.9791363303934308</v>
      </c>
      <c r="AR1231" s="26">
        <f t="shared" si="281"/>
        <v>-3.9644813675395318</v>
      </c>
      <c r="AS1231" s="26">
        <f t="shared" si="281"/>
        <v>-4.0089388978364173</v>
      </c>
      <c r="AT1231" s="26">
        <f t="shared" si="281"/>
        <v>-3.8800105844175317</v>
      </c>
      <c r="AU1231" s="26">
        <f t="shared" si="273"/>
        <v>-4.3433125627175393</v>
      </c>
    </row>
    <row r="1232" spans="26:64">
      <c r="Z1232">
        <f t="shared" si="264"/>
        <v>0</v>
      </c>
      <c r="AA1232" s="26">
        <f t="shared" si="265"/>
        <v>2.1380834729415148E-3</v>
      </c>
      <c r="AB1232" s="26">
        <f t="shared" si="277"/>
        <v>-9999</v>
      </c>
      <c r="AC1232" s="26">
        <f t="shared" si="278"/>
        <v>0</v>
      </c>
      <c r="AD1232" s="26">
        <f t="shared" si="274"/>
        <v>-9999</v>
      </c>
      <c r="AE1232" s="26">
        <f t="shared" si="279"/>
        <v>0</v>
      </c>
      <c r="AF1232">
        <f t="shared" si="275"/>
        <v>-9999</v>
      </c>
      <c r="AG1232" s="187"/>
      <c r="AH1232">
        <f t="shared" si="266"/>
        <v>-5.681451267488898E-5</v>
      </c>
      <c r="AI1232">
        <f t="shared" si="267"/>
        <v>0.56469609540875809</v>
      </c>
      <c r="AJ1232">
        <f t="shared" si="268"/>
        <v>-0.2668107123773617</v>
      </c>
      <c r="AK1232">
        <f t="shared" si="269"/>
        <v>0.23931967809316171</v>
      </c>
      <c r="AL1232">
        <f t="shared" si="270"/>
        <v>2.6389213677283485</v>
      </c>
      <c r="AM1232">
        <f t="shared" si="271"/>
        <v>3.8946097777401278</v>
      </c>
      <c r="AN1232" s="26">
        <f t="shared" si="281"/>
        <v>-3.975315110866434</v>
      </c>
      <c r="AO1232" s="26">
        <f t="shared" si="281"/>
        <v>-3.9758619978093366</v>
      </c>
      <c r="AP1232" s="26">
        <f t="shared" si="281"/>
        <v>-3.9742245114637487</v>
      </c>
      <c r="AQ1232" s="26">
        <f t="shared" si="281"/>
        <v>-3.9791363303934308</v>
      </c>
      <c r="AR1232" s="26">
        <f t="shared" si="281"/>
        <v>-3.9644813675395318</v>
      </c>
      <c r="AS1232" s="26">
        <f t="shared" si="281"/>
        <v>-4.0089388978364173</v>
      </c>
      <c r="AT1232" s="26">
        <f t="shared" si="281"/>
        <v>-3.8800105844175317</v>
      </c>
      <c r="AU1232" s="26">
        <f t="shared" si="273"/>
        <v>-4.3433125627175393</v>
      </c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</row>
    <row r="1233" spans="26:47">
      <c r="Z1233">
        <f t="shared" si="264"/>
        <v>0</v>
      </c>
      <c r="AA1233" s="26">
        <f t="shared" si="265"/>
        <v>2.1380834729415148E-3</v>
      </c>
      <c r="AB1233" s="26">
        <f t="shared" si="277"/>
        <v>-9999</v>
      </c>
      <c r="AC1233" s="26">
        <f t="shared" si="278"/>
        <v>0</v>
      </c>
      <c r="AD1233" s="26">
        <f t="shared" si="274"/>
        <v>-9999</v>
      </c>
      <c r="AE1233" s="26">
        <f t="shared" si="279"/>
        <v>0</v>
      </c>
      <c r="AF1233">
        <f t="shared" si="275"/>
        <v>-9999</v>
      </c>
      <c r="AG1233" s="187"/>
      <c r="AH1233">
        <f t="shared" si="266"/>
        <v>-5.681451267488898E-5</v>
      </c>
      <c r="AI1233">
        <f t="shared" si="267"/>
        <v>0.56469609540875809</v>
      </c>
      <c r="AJ1233">
        <f t="shared" si="268"/>
        <v>-0.2668107123773617</v>
      </c>
      <c r="AK1233">
        <f t="shared" si="269"/>
        <v>0.23931967809316171</v>
      </c>
      <c r="AL1233">
        <f t="shared" si="270"/>
        <v>2.6389213677283485</v>
      </c>
      <c r="AM1233">
        <f t="shared" si="271"/>
        <v>3.8946097777401278</v>
      </c>
      <c r="AN1233" s="26">
        <f t="shared" si="281"/>
        <v>-3.975315110866434</v>
      </c>
      <c r="AO1233" s="26">
        <f t="shared" si="281"/>
        <v>-3.9758619978093366</v>
      </c>
      <c r="AP1233" s="26">
        <f t="shared" si="281"/>
        <v>-3.9742245114637487</v>
      </c>
      <c r="AQ1233" s="26">
        <f t="shared" si="281"/>
        <v>-3.9791363303934308</v>
      </c>
      <c r="AR1233" s="26">
        <f t="shared" si="281"/>
        <v>-3.9644813675395318</v>
      </c>
      <c r="AS1233" s="26">
        <f t="shared" si="281"/>
        <v>-4.0089388978364173</v>
      </c>
      <c r="AT1233" s="26">
        <f t="shared" si="281"/>
        <v>-3.8800105844175317</v>
      </c>
      <c r="AU1233" s="26">
        <f t="shared" si="273"/>
        <v>-4.3433125627175393</v>
      </c>
    </row>
    <row r="1234" spans="26:47">
      <c r="Z1234">
        <f t="shared" si="264"/>
        <v>0</v>
      </c>
      <c r="AA1234" s="26">
        <f t="shared" si="265"/>
        <v>2.1380834729415148E-3</v>
      </c>
      <c r="AB1234" s="26">
        <f t="shared" si="277"/>
        <v>-9999</v>
      </c>
      <c r="AC1234" s="26">
        <f t="shared" si="278"/>
        <v>0</v>
      </c>
      <c r="AD1234" s="26">
        <f t="shared" si="274"/>
        <v>-9999</v>
      </c>
      <c r="AE1234" s="26">
        <f t="shared" si="279"/>
        <v>0</v>
      </c>
      <c r="AF1234">
        <f t="shared" si="275"/>
        <v>-9999</v>
      </c>
      <c r="AG1234" s="187"/>
      <c r="AH1234">
        <f t="shared" si="266"/>
        <v>-5.681451267488898E-5</v>
      </c>
      <c r="AI1234">
        <f t="shared" si="267"/>
        <v>0.56469609540875809</v>
      </c>
      <c r="AJ1234">
        <f t="shared" si="268"/>
        <v>-0.2668107123773617</v>
      </c>
      <c r="AK1234">
        <f t="shared" si="269"/>
        <v>0.23931967809316171</v>
      </c>
      <c r="AL1234">
        <f t="shared" si="270"/>
        <v>2.6389213677283485</v>
      </c>
      <c r="AM1234">
        <f t="shared" si="271"/>
        <v>3.8946097777401278</v>
      </c>
      <c r="AN1234" s="26">
        <f t="shared" si="281"/>
        <v>-3.975315110866434</v>
      </c>
      <c r="AO1234" s="26">
        <f t="shared" si="281"/>
        <v>-3.9758619978093366</v>
      </c>
      <c r="AP1234" s="26">
        <f t="shared" si="281"/>
        <v>-3.9742245114637487</v>
      </c>
      <c r="AQ1234" s="26">
        <f t="shared" si="281"/>
        <v>-3.9791363303934308</v>
      </c>
      <c r="AR1234" s="26">
        <f t="shared" si="281"/>
        <v>-3.9644813675395318</v>
      </c>
      <c r="AS1234" s="26">
        <f t="shared" si="281"/>
        <v>-4.0089388978364173</v>
      </c>
      <c r="AT1234" s="26">
        <f t="shared" si="281"/>
        <v>-3.8800105844175317</v>
      </c>
      <c r="AU1234" s="26">
        <f t="shared" si="273"/>
        <v>-4.3433125627175393</v>
      </c>
    </row>
    <row r="1235" spans="26:47">
      <c r="Z1235">
        <f t="shared" si="264"/>
        <v>0</v>
      </c>
      <c r="AA1235" s="26">
        <f t="shared" si="265"/>
        <v>2.1380834729415148E-3</v>
      </c>
      <c r="AB1235" s="26">
        <f t="shared" si="277"/>
        <v>-9999</v>
      </c>
      <c r="AC1235" s="26">
        <f t="shared" si="278"/>
        <v>0</v>
      </c>
      <c r="AD1235" s="26">
        <f t="shared" si="274"/>
        <v>-9999</v>
      </c>
      <c r="AE1235" s="26">
        <f t="shared" si="279"/>
        <v>0</v>
      </c>
      <c r="AF1235">
        <f t="shared" si="275"/>
        <v>-9999</v>
      </c>
      <c r="AG1235" s="187"/>
      <c r="AH1235">
        <f t="shared" si="266"/>
        <v>-5.681451267488898E-5</v>
      </c>
      <c r="AI1235">
        <f t="shared" si="267"/>
        <v>0.56469609540875809</v>
      </c>
      <c r="AJ1235">
        <f t="shared" si="268"/>
        <v>-0.2668107123773617</v>
      </c>
      <c r="AK1235">
        <f t="shared" si="269"/>
        <v>0.23931967809316171</v>
      </c>
      <c r="AL1235">
        <f t="shared" si="270"/>
        <v>2.6389213677283485</v>
      </c>
      <c r="AM1235">
        <f t="shared" si="271"/>
        <v>3.8946097777401278</v>
      </c>
      <c r="AN1235" s="26">
        <f t="shared" si="281"/>
        <v>-3.975315110866434</v>
      </c>
      <c r="AO1235" s="26">
        <f t="shared" si="281"/>
        <v>-3.9758619978093366</v>
      </c>
      <c r="AP1235" s="26">
        <f t="shared" si="281"/>
        <v>-3.9742245114637487</v>
      </c>
      <c r="AQ1235" s="26">
        <f t="shared" si="281"/>
        <v>-3.9791363303934308</v>
      </c>
      <c r="AR1235" s="26">
        <f t="shared" si="281"/>
        <v>-3.9644813675395318</v>
      </c>
      <c r="AS1235" s="26">
        <f t="shared" si="281"/>
        <v>-4.0089388978364173</v>
      </c>
      <c r="AT1235" s="26">
        <f t="shared" si="281"/>
        <v>-3.8800105844175317</v>
      </c>
      <c r="AU1235" s="26">
        <f t="shared" si="273"/>
        <v>-4.3433125627175393</v>
      </c>
    </row>
    <row r="1236" spans="26:47">
      <c r="Z1236">
        <f t="shared" si="264"/>
        <v>0</v>
      </c>
      <c r="AA1236" s="26">
        <f t="shared" si="265"/>
        <v>2.1380834729415148E-3</v>
      </c>
      <c r="AB1236" s="26">
        <f t="shared" si="277"/>
        <v>-9999</v>
      </c>
      <c r="AC1236" s="26">
        <f t="shared" si="278"/>
        <v>0</v>
      </c>
      <c r="AD1236" s="26">
        <f t="shared" si="274"/>
        <v>-9999</v>
      </c>
      <c r="AE1236" s="26">
        <f t="shared" si="279"/>
        <v>0</v>
      </c>
      <c r="AF1236">
        <f t="shared" si="275"/>
        <v>-9999</v>
      </c>
      <c r="AG1236" s="187"/>
      <c r="AH1236">
        <f t="shared" si="266"/>
        <v>-5.681451267488898E-5</v>
      </c>
      <c r="AI1236">
        <f t="shared" si="267"/>
        <v>0.56469609540875809</v>
      </c>
      <c r="AJ1236">
        <f t="shared" si="268"/>
        <v>-0.2668107123773617</v>
      </c>
      <c r="AK1236">
        <f t="shared" si="269"/>
        <v>0.23931967809316171</v>
      </c>
      <c r="AL1236">
        <f t="shared" si="270"/>
        <v>2.6389213677283485</v>
      </c>
      <c r="AM1236">
        <f t="shared" si="271"/>
        <v>3.8946097777401278</v>
      </c>
      <c r="AN1236" s="26">
        <f t="shared" si="281"/>
        <v>-3.975315110866434</v>
      </c>
      <c r="AO1236" s="26">
        <f t="shared" si="281"/>
        <v>-3.9758619978093366</v>
      </c>
      <c r="AP1236" s="26">
        <f t="shared" si="281"/>
        <v>-3.9742245114637487</v>
      </c>
      <c r="AQ1236" s="26">
        <f t="shared" si="281"/>
        <v>-3.9791363303934308</v>
      </c>
      <c r="AR1236" s="26">
        <f t="shared" si="281"/>
        <v>-3.9644813675395318</v>
      </c>
      <c r="AS1236" s="26">
        <f t="shared" si="281"/>
        <v>-4.0089388978364173</v>
      </c>
      <c r="AT1236" s="26">
        <f t="shared" si="281"/>
        <v>-3.8800105844175317</v>
      </c>
      <c r="AU1236" s="26">
        <f t="shared" si="273"/>
        <v>-4.3433125627175393</v>
      </c>
    </row>
    <row r="1237" spans="26:47">
      <c r="Z1237">
        <f t="shared" ref="Z1237:Z1300" si="282">F1237</f>
        <v>0</v>
      </c>
      <c r="AA1237" s="26">
        <f t="shared" ref="AA1237:AA1300" si="283">AB$3+AB$4*Z1237+AB$5*Z1237^2+AH1237</f>
        <v>2.1380834729415148E-3</v>
      </c>
      <c r="AB1237" s="26">
        <f t="shared" si="277"/>
        <v>-9999</v>
      </c>
      <c r="AC1237" s="26">
        <f t="shared" si="278"/>
        <v>0</v>
      </c>
      <c r="AD1237" s="26">
        <f t="shared" si="274"/>
        <v>-9999</v>
      </c>
      <c r="AE1237" s="26">
        <f t="shared" si="279"/>
        <v>0</v>
      </c>
      <c r="AF1237">
        <f t="shared" si="275"/>
        <v>-9999</v>
      </c>
      <c r="AG1237" s="187"/>
      <c r="AH1237">
        <f t="shared" ref="AH1237:AH1300" si="284">$AB$6*($AB$11/AI1237*AJ1237+$AB$12)</f>
        <v>-5.681451267488898E-5</v>
      </c>
      <c r="AI1237">
        <f t="shared" ref="AI1237:AI1300" si="285">1+$AB$7*COS(AL1237)</f>
        <v>0.56469609540875809</v>
      </c>
      <c r="AJ1237">
        <f t="shared" ref="AJ1237:AJ1300" si="286">SIN(AL1237+RADIANS($AB$9))</f>
        <v>-0.2668107123773617</v>
      </c>
      <c r="AK1237">
        <f t="shared" ref="AK1237:AK1300" si="287">$AB$7*SIN(AL1237)</f>
        <v>0.23931967809316171</v>
      </c>
      <c r="AL1237">
        <f t="shared" ref="AL1237:AL1300" si="288">2*ATAN(AM1237)</f>
        <v>2.6389213677283485</v>
      </c>
      <c r="AM1237">
        <f t="shared" ref="AM1237:AM1300" si="289">SQRT((1+$AB$7)/(1-$AB$7))*TAN(AN1237/2)</f>
        <v>3.8946097777401278</v>
      </c>
      <c r="AN1237" s="26">
        <f t="shared" ref="AN1237:AT1252" si="290">$AU1237+$AB$7*SIN(AO1237)</f>
        <v>-3.975315110866434</v>
      </c>
      <c r="AO1237" s="26">
        <f t="shared" si="290"/>
        <v>-3.9758619978093366</v>
      </c>
      <c r="AP1237" s="26">
        <f t="shared" si="290"/>
        <v>-3.9742245114637487</v>
      </c>
      <c r="AQ1237" s="26">
        <f t="shared" si="290"/>
        <v>-3.9791363303934308</v>
      </c>
      <c r="AR1237" s="26">
        <f t="shared" si="290"/>
        <v>-3.9644813675395318</v>
      </c>
      <c r="AS1237" s="26">
        <f t="shared" si="290"/>
        <v>-4.0089388978364173</v>
      </c>
      <c r="AT1237" s="26">
        <f t="shared" si="290"/>
        <v>-3.8800105844175317</v>
      </c>
      <c r="AU1237" s="26">
        <f t="shared" ref="AU1237:AU1300" si="291">RADIANS($AB$9)+$AB$18*(F1237-AB$15)</f>
        <v>-4.3433125627175393</v>
      </c>
    </row>
    <row r="1238" spans="26:47">
      <c r="Z1238">
        <f t="shared" si="282"/>
        <v>0</v>
      </c>
      <c r="AA1238" s="26">
        <f t="shared" si="283"/>
        <v>2.1380834729415148E-3</v>
      </c>
      <c r="AB1238" s="26">
        <f t="shared" si="277"/>
        <v>-9999</v>
      </c>
      <c r="AC1238" s="26">
        <f t="shared" si="278"/>
        <v>0</v>
      </c>
      <c r="AD1238" s="26">
        <f t="shared" ref="AD1238:AD1301" si="292">IF(S1238&lt;&gt;0,G1238-AA1238, -9999)</f>
        <v>-9999</v>
      </c>
      <c r="AE1238" s="26">
        <f t="shared" si="279"/>
        <v>0</v>
      </c>
      <c r="AF1238">
        <f t="shared" ref="AF1238:AF1301" si="293">IF(S1238&lt;&gt;0,G1238-P1238, -9999)</f>
        <v>-9999</v>
      </c>
      <c r="AG1238" s="187"/>
      <c r="AH1238">
        <f t="shared" si="284"/>
        <v>-5.681451267488898E-5</v>
      </c>
      <c r="AI1238">
        <f t="shared" si="285"/>
        <v>0.56469609540875809</v>
      </c>
      <c r="AJ1238">
        <f t="shared" si="286"/>
        <v>-0.2668107123773617</v>
      </c>
      <c r="AK1238">
        <f t="shared" si="287"/>
        <v>0.23931967809316171</v>
      </c>
      <c r="AL1238">
        <f t="shared" si="288"/>
        <v>2.6389213677283485</v>
      </c>
      <c r="AM1238">
        <f t="shared" si="289"/>
        <v>3.8946097777401278</v>
      </c>
      <c r="AN1238" s="26">
        <f t="shared" si="290"/>
        <v>-3.975315110866434</v>
      </c>
      <c r="AO1238" s="26">
        <f t="shared" si="290"/>
        <v>-3.9758619978093366</v>
      </c>
      <c r="AP1238" s="26">
        <f t="shared" si="290"/>
        <v>-3.9742245114637487</v>
      </c>
      <c r="AQ1238" s="26">
        <f t="shared" si="290"/>
        <v>-3.9791363303934308</v>
      </c>
      <c r="AR1238" s="26">
        <f t="shared" si="290"/>
        <v>-3.9644813675395318</v>
      </c>
      <c r="AS1238" s="26">
        <f t="shared" si="290"/>
        <v>-4.0089388978364173</v>
      </c>
      <c r="AT1238" s="26">
        <f t="shared" si="290"/>
        <v>-3.8800105844175317</v>
      </c>
      <c r="AU1238" s="26">
        <f t="shared" si="291"/>
        <v>-4.3433125627175393</v>
      </c>
    </row>
    <row r="1239" spans="26:47">
      <c r="Z1239">
        <f t="shared" si="282"/>
        <v>0</v>
      </c>
      <c r="AA1239" s="26">
        <f t="shared" si="283"/>
        <v>2.1380834729415148E-3</v>
      </c>
      <c r="AB1239" s="26">
        <f t="shared" si="277"/>
        <v>-9999</v>
      </c>
      <c r="AC1239" s="26">
        <f t="shared" si="278"/>
        <v>0</v>
      </c>
      <c r="AD1239" s="26">
        <f t="shared" si="292"/>
        <v>-9999</v>
      </c>
      <c r="AE1239" s="26">
        <f t="shared" si="279"/>
        <v>0</v>
      </c>
      <c r="AF1239">
        <f t="shared" si="293"/>
        <v>-9999</v>
      </c>
      <c r="AG1239" s="187"/>
      <c r="AH1239">
        <f t="shared" si="284"/>
        <v>-5.681451267488898E-5</v>
      </c>
      <c r="AI1239">
        <f t="shared" si="285"/>
        <v>0.56469609540875809</v>
      </c>
      <c r="AJ1239">
        <f t="shared" si="286"/>
        <v>-0.2668107123773617</v>
      </c>
      <c r="AK1239">
        <f t="shared" si="287"/>
        <v>0.23931967809316171</v>
      </c>
      <c r="AL1239">
        <f t="shared" si="288"/>
        <v>2.6389213677283485</v>
      </c>
      <c r="AM1239">
        <f t="shared" si="289"/>
        <v>3.8946097777401278</v>
      </c>
      <c r="AN1239" s="26">
        <f t="shared" si="290"/>
        <v>-3.975315110866434</v>
      </c>
      <c r="AO1239" s="26">
        <f t="shared" si="290"/>
        <v>-3.9758619978093366</v>
      </c>
      <c r="AP1239" s="26">
        <f t="shared" si="290"/>
        <v>-3.9742245114637487</v>
      </c>
      <c r="AQ1239" s="26">
        <f t="shared" si="290"/>
        <v>-3.9791363303934308</v>
      </c>
      <c r="AR1239" s="26">
        <f t="shared" si="290"/>
        <v>-3.9644813675395318</v>
      </c>
      <c r="AS1239" s="26">
        <f t="shared" si="290"/>
        <v>-4.0089388978364173</v>
      </c>
      <c r="AT1239" s="26">
        <f t="shared" si="290"/>
        <v>-3.8800105844175317</v>
      </c>
      <c r="AU1239" s="26">
        <f t="shared" si="291"/>
        <v>-4.3433125627175393</v>
      </c>
    </row>
    <row r="1240" spans="26:47">
      <c r="Z1240">
        <f t="shared" si="282"/>
        <v>0</v>
      </c>
      <c r="AA1240" s="26">
        <f t="shared" si="283"/>
        <v>2.1380834729415148E-3</v>
      </c>
      <c r="AB1240" s="26">
        <f t="shared" si="277"/>
        <v>-9999</v>
      </c>
      <c r="AC1240" s="26">
        <f t="shared" si="278"/>
        <v>0</v>
      </c>
      <c r="AD1240" s="26">
        <f t="shared" si="292"/>
        <v>-9999</v>
      </c>
      <c r="AE1240" s="26">
        <f t="shared" si="279"/>
        <v>0</v>
      </c>
      <c r="AF1240">
        <f t="shared" si="293"/>
        <v>-9999</v>
      </c>
      <c r="AG1240" s="187"/>
      <c r="AH1240">
        <f t="shared" si="284"/>
        <v>-5.681451267488898E-5</v>
      </c>
      <c r="AI1240">
        <f t="shared" si="285"/>
        <v>0.56469609540875809</v>
      </c>
      <c r="AJ1240">
        <f t="shared" si="286"/>
        <v>-0.2668107123773617</v>
      </c>
      <c r="AK1240">
        <f t="shared" si="287"/>
        <v>0.23931967809316171</v>
      </c>
      <c r="AL1240">
        <f t="shared" si="288"/>
        <v>2.6389213677283485</v>
      </c>
      <c r="AM1240">
        <f t="shared" si="289"/>
        <v>3.8946097777401278</v>
      </c>
      <c r="AN1240" s="26">
        <f t="shared" si="290"/>
        <v>-3.975315110866434</v>
      </c>
      <c r="AO1240" s="26">
        <f t="shared" si="290"/>
        <v>-3.9758619978093366</v>
      </c>
      <c r="AP1240" s="26">
        <f t="shared" si="290"/>
        <v>-3.9742245114637487</v>
      </c>
      <c r="AQ1240" s="26">
        <f t="shared" si="290"/>
        <v>-3.9791363303934308</v>
      </c>
      <c r="AR1240" s="26">
        <f t="shared" si="290"/>
        <v>-3.9644813675395318</v>
      </c>
      <c r="AS1240" s="26">
        <f t="shared" si="290"/>
        <v>-4.0089388978364173</v>
      </c>
      <c r="AT1240" s="26">
        <f t="shared" si="290"/>
        <v>-3.8800105844175317</v>
      </c>
      <c r="AU1240" s="26">
        <f t="shared" si="291"/>
        <v>-4.3433125627175393</v>
      </c>
    </row>
    <row r="1241" spans="26:47">
      <c r="Z1241">
        <f t="shared" si="282"/>
        <v>0</v>
      </c>
      <c r="AA1241" s="26">
        <f t="shared" si="283"/>
        <v>2.1380834729415148E-3</v>
      </c>
      <c r="AB1241" s="26">
        <f t="shared" si="277"/>
        <v>-9999</v>
      </c>
      <c r="AC1241" s="26">
        <f t="shared" si="278"/>
        <v>0</v>
      </c>
      <c r="AD1241" s="26">
        <f t="shared" si="292"/>
        <v>-9999</v>
      </c>
      <c r="AE1241" s="26">
        <f t="shared" si="279"/>
        <v>0</v>
      </c>
      <c r="AF1241">
        <f t="shared" si="293"/>
        <v>-9999</v>
      </c>
      <c r="AG1241" s="187"/>
      <c r="AH1241">
        <f t="shared" si="284"/>
        <v>-5.681451267488898E-5</v>
      </c>
      <c r="AI1241">
        <f t="shared" si="285"/>
        <v>0.56469609540875809</v>
      </c>
      <c r="AJ1241">
        <f t="shared" si="286"/>
        <v>-0.2668107123773617</v>
      </c>
      <c r="AK1241">
        <f t="shared" si="287"/>
        <v>0.23931967809316171</v>
      </c>
      <c r="AL1241">
        <f t="shared" si="288"/>
        <v>2.6389213677283485</v>
      </c>
      <c r="AM1241">
        <f t="shared" si="289"/>
        <v>3.8946097777401278</v>
      </c>
      <c r="AN1241" s="26">
        <f t="shared" si="290"/>
        <v>-3.975315110866434</v>
      </c>
      <c r="AO1241" s="26">
        <f t="shared" si="290"/>
        <v>-3.9758619978093366</v>
      </c>
      <c r="AP1241" s="26">
        <f t="shared" si="290"/>
        <v>-3.9742245114637487</v>
      </c>
      <c r="AQ1241" s="26">
        <f t="shared" si="290"/>
        <v>-3.9791363303934308</v>
      </c>
      <c r="AR1241" s="26">
        <f t="shared" si="290"/>
        <v>-3.9644813675395318</v>
      </c>
      <c r="AS1241" s="26">
        <f t="shared" si="290"/>
        <v>-4.0089388978364173</v>
      </c>
      <c r="AT1241" s="26">
        <f t="shared" si="290"/>
        <v>-3.8800105844175317</v>
      </c>
      <c r="AU1241" s="26">
        <f t="shared" si="291"/>
        <v>-4.3433125627175393</v>
      </c>
    </row>
    <row r="1242" spans="26:47">
      <c r="Z1242">
        <f t="shared" si="282"/>
        <v>0</v>
      </c>
      <c r="AA1242" s="26">
        <f t="shared" si="283"/>
        <v>2.1380834729415148E-3</v>
      </c>
      <c r="AB1242" s="26">
        <f t="shared" si="277"/>
        <v>-9999</v>
      </c>
      <c r="AC1242" s="26">
        <f t="shared" si="278"/>
        <v>0</v>
      </c>
      <c r="AD1242" s="26">
        <f t="shared" si="292"/>
        <v>-9999</v>
      </c>
      <c r="AE1242" s="26">
        <f t="shared" si="279"/>
        <v>0</v>
      </c>
      <c r="AF1242">
        <f t="shared" si="293"/>
        <v>-9999</v>
      </c>
      <c r="AG1242" s="187"/>
      <c r="AH1242">
        <f t="shared" si="284"/>
        <v>-5.681451267488898E-5</v>
      </c>
      <c r="AI1242">
        <f t="shared" si="285"/>
        <v>0.56469609540875809</v>
      </c>
      <c r="AJ1242">
        <f t="shared" si="286"/>
        <v>-0.2668107123773617</v>
      </c>
      <c r="AK1242">
        <f t="shared" si="287"/>
        <v>0.23931967809316171</v>
      </c>
      <c r="AL1242">
        <f t="shared" si="288"/>
        <v>2.6389213677283485</v>
      </c>
      <c r="AM1242">
        <f t="shared" si="289"/>
        <v>3.8946097777401278</v>
      </c>
      <c r="AN1242" s="26">
        <f t="shared" si="290"/>
        <v>-3.975315110866434</v>
      </c>
      <c r="AO1242" s="26">
        <f t="shared" si="290"/>
        <v>-3.9758619978093366</v>
      </c>
      <c r="AP1242" s="26">
        <f t="shared" si="290"/>
        <v>-3.9742245114637487</v>
      </c>
      <c r="AQ1242" s="26">
        <f t="shared" si="290"/>
        <v>-3.9791363303934308</v>
      </c>
      <c r="AR1242" s="26">
        <f t="shared" si="290"/>
        <v>-3.9644813675395318</v>
      </c>
      <c r="AS1242" s="26">
        <f t="shared" si="290"/>
        <v>-4.0089388978364173</v>
      </c>
      <c r="AT1242" s="26">
        <f t="shared" si="290"/>
        <v>-3.8800105844175317</v>
      </c>
      <c r="AU1242" s="26">
        <f t="shared" si="291"/>
        <v>-4.3433125627175393</v>
      </c>
    </row>
    <row r="1243" spans="26:47">
      <c r="Z1243">
        <f t="shared" si="282"/>
        <v>0</v>
      </c>
      <c r="AA1243" s="26">
        <f t="shared" si="283"/>
        <v>2.1380834729415148E-3</v>
      </c>
      <c r="AB1243" s="26">
        <f t="shared" si="277"/>
        <v>-9999</v>
      </c>
      <c r="AC1243" s="26">
        <f t="shared" si="278"/>
        <v>0</v>
      </c>
      <c r="AD1243" s="26">
        <f t="shared" si="292"/>
        <v>-9999</v>
      </c>
      <c r="AE1243" s="26">
        <f t="shared" si="279"/>
        <v>0</v>
      </c>
      <c r="AF1243">
        <f t="shared" si="293"/>
        <v>-9999</v>
      </c>
      <c r="AG1243" s="187"/>
      <c r="AH1243">
        <f t="shared" si="284"/>
        <v>-5.681451267488898E-5</v>
      </c>
      <c r="AI1243">
        <f t="shared" si="285"/>
        <v>0.56469609540875809</v>
      </c>
      <c r="AJ1243">
        <f t="shared" si="286"/>
        <v>-0.2668107123773617</v>
      </c>
      <c r="AK1243">
        <f t="shared" si="287"/>
        <v>0.23931967809316171</v>
      </c>
      <c r="AL1243">
        <f t="shared" si="288"/>
        <v>2.6389213677283485</v>
      </c>
      <c r="AM1243">
        <f t="shared" si="289"/>
        <v>3.8946097777401278</v>
      </c>
      <c r="AN1243" s="26">
        <f t="shared" si="290"/>
        <v>-3.975315110866434</v>
      </c>
      <c r="AO1243" s="26">
        <f t="shared" si="290"/>
        <v>-3.9758619978093366</v>
      </c>
      <c r="AP1243" s="26">
        <f t="shared" si="290"/>
        <v>-3.9742245114637487</v>
      </c>
      <c r="AQ1243" s="26">
        <f t="shared" si="290"/>
        <v>-3.9791363303934308</v>
      </c>
      <c r="AR1243" s="26">
        <f t="shared" si="290"/>
        <v>-3.9644813675395318</v>
      </c>
      <c r="AS1243" s="26">
        <f t="shared" si="290"/>
        <v>-4.0089388978364173</v>
      </c>
      <c r="AT1243" s="26">
        <f t="shared" si="290"/>
        <v>-3.8800105844175317</v>
      </c>
      <c r="AU1243" s="26">
        <f t="shared" si="291"/>
        <v>-4.3433125627175393</v>
      </c>
    </row>
    <row r="1244" spans="26:47">
      <c r="Z1244">
        <f t="shared" si="282"/>
        <v>0</v>
      </c>
      <c r="AA1244" s="26">
        <f t="shared" si="283"/>
        <v>2.1380834729415148E-3</v>
      </c>
      <c r="AB1244" s="26">
        <f t="shared" si="277"/>
        <v>-9999</v>
      </c>
      <c r="AC1244" s="26">
        <f t="shared" si="278"/>
        <v>0</v>
      </c>
      <c r="AD1244" s="26">
        <f t="shared" si="292"/>
        <v>-9999</v>
      </c>
      <c r="AE1244" s="26">
        <f t="shared" si="279"/>
        <v>0</v>
      </c>
      <c r="AF1244">
        <f t="shared" si="293"/>
        <v>-9999</v>
      </c>
      <c r="AG1244" s="187"/>
      <c r="AH1244">
        <f t="shared" si="284"/>
        <v>-5.681451267488898E-5</v>
      </c>
      <c r="AI1244">
        <f t="shared" si="285"/>
        <v>0.56469609540875809</v>
      </c>
      <c r="AJ1244">
        <f t="shared" si="286"/>
        <v>-0.2668107123773617</v>
      </c>
      <c r="AK1244">
        <f t="shared" si="287"/>
        <v>0.23931967809316171</v>
      </c>
      <c r="AL1244">
        <f t="shared" si="288"/>
        <v>2.6389213677283485</v>
      </c>
      <c r="AM1244">
        <f t="shared" si="289"/>
        <v>3.8946097777401278</v>
      </c>
      <c r="AN1244" s="26">
        <f t="shared" si="290"/>
        <v>-3.975315110866434</v>
      </c>
      <c r="AO1244" s="26">
        <f t="shared" si="290"/>
        <v>-3.9758619978093366</v>
      </c>
      <c r="AP1244" s="26">
        <f t="shared" si="290"/>
        <v>-3.9742245114637487</v>
      </c>
      <c r="AQ1244" s="26">
        <f t="shared" si="290"/>
        <v>-3.9791363303934308</v>
      </c>
      <c r="AR1244" s="26">
        <f t="shared" si="290"/>
        <v>-3.9644813675395318</v>
      </c>
      <c r="AS1244" s="26">
        <f t="shared" si="290"/>
        <v>-4.0089388978364173</v>
      </c>
      <c r="AT1244" s="26">
        <f t="shared" si="290"/>
        <v>-3.8800105844175317</v>
      </c>
      <c r="AU1244" s="26">
        <f t="shared" si="291"/>
        <v>-4.3433125627175393</v>
      </c>
    </row>
    <row r="1245" spans="26:47">
      <c r="Z1245">
        <f t="shared" si="282"/>
        <v>0</v>
      </c>
      <c r="AA1245" s="26">
        <f t="shared" si="283"/>
        <v>2.1380834729415148E-3</v>
      </c>
      <c r="AB1245" s="26">
        <f t="shared" si="277"/>
        <v>-9999</v>
      </c>
      <c r="AC1245" s="26">
        <f t="shared" si="278"/>
        <v>0</v>
      </c>
      <c r="AD1245" s="26">
        <f t="shared" si="292"/>
        <v>-9999</v>
      </c>
      <c r="AE1245" s="26">
        <f t="shared" si="279"/>
        <v>0</v>
      </c>
      <c r="AF1245">
        <f t="shared" si="293"/>
        <v>-9999</v>
      </c>
      <c r="AG1245" s="187"/>
      <c r="AH1245">
        <f t="shared" si="284"/>
        <v>-5.681451267488898E-5</v>
      </c>
      <c r="AI1245">
        <f t="shared" si="285"/>
        <v>0.56469609540875809</v>
      </c>
      <c r="AJ1245">
        <f t="shared" si="286"/>
        <v>-0.2668107123773617</v>
      </c>
      <c r="AK1245">
        <f t="shared" si="287"/>
        <v>0.23931967809316171</v>
      </c>
      <c r="AL1245">
        <f t="shared" si="288"/>
        <v>2.6389213677283485</v>
      </c>
      <c r="AM1245">
        <f t="shared" si="289"/>
        <v>3.8946097777401278</v>
      </c>
      <c r="AN1245" s="26">
        <f t="shared" si="290"/>
        <v>-3.975315110866434</v>
      </c>
      <c r="AO1245" s="26">
        <f t="shared" si="290"/>
        <v>-3.9758619978093366</v>
      </c>
      <c r="AP1245" s="26">
        <f t="shared" si="290"/>
        <v>-3.9742245114637487</v>
      </c>
      <c r="AQ1245" s="26">
        <f t="shared" si="290"/>
        <v>-3.9791363303934308</v>
      </c>
      <c r="AR1245" s="26">
        <f t="shared" si="290"/>
        <v>-3.9644813675395318</v>
      </c>
      <c r="AS1245" s="26">
        <f t="shared" si="290"/>
        <v>-4.0089388978364173</v>
      </c>
      <c r="AT1245" s="26">
        <f t="shared" si="290"/>
        <v>-3.8800105844175317</v>
      </c>
      <c r="AU1245" s="26">
        <f t="shared" si="291"/>
        <v>-4.3433125627175393</v>
      </c>
    </row>
    <row r="1246" spans="26:47">
      <c r="Z1246">
        <f t="shared" si="282"/>
        <v>0</v>
      </c>
      <c r="AA1246" s="26">
        <f t="shared" si="283"/>
        <v>2.1380834729415148E-3</v>
      </c>
      <c r="AB1246" s="26">
        <f t="shared" si="277"/>
        <v>-9999</v>
      </c>
      <c r="AC1246" s="26">
        <f t="shared" si="278"/>
        <v>0</v>
      </c>
      <c r="AD1246" s="26">
        <f t="shared" si="292"/>
        <v>-9999</v>
      </c>
      <c r="AE1246" s="26">
        <f t="shared" si="279"/>
        <v>0</v>
      </c>
      <c r="AF1246">
        <f t="shared" si="293"/>
        <v>-9999</v>
      </c>
      <c r="AG1246" s="187"/>
      <c r="AH1246">
        <f t="shared" si="284"/>
        <v>-5.681451267488898E-5</v>
      </c>
      <c r="AI1246">
        <f t="shared" si="285"/>
        <v>0.56469609540875809</v>
      </c>
      <c r="AJ1246">
        <f t="shared" si="286"/>
        <v>-0.2668107123773617</v>
      </c>
      <c r="AK1246">
        <f t="shared" si="287"/>
        <v>0.23931967809316171</v>
      </c>
      <c r="AL1246">
        <f t="shared" si="288"/>
        <v>2.6389213677283485</v>
      </c>
      <c r="AM1246">
        <f t="shared" si="289"/>
        <v>3.8946097777401278</v>
      </c>
      <c r="AN1246" s="26">
        <f t="shared" si="290"/>
        <v>-3.975315110866434</v>
      </c>
      <c r="AO1246" s="26">
        <f t="shared" si="290"/>
        <v>-3.9758619978093366</v>
      </c>
      <c r="AP1246" s="26">
        <f t="shared" si="290"/>
        <v>-3.9742245114637487</v>
      </c>
      <c r="AQ1246" s="26">
        <f t="shared" si="290"/>
        <v>-3.9791363303934308</v>
      </c>
      <c r="AR1246" s="26">
        <f t="shared" si="290"/>
        <v>-3.9644813675395318</v>
      </c>
      <c r="AS1246" s="26">
        <f t="shared" si="290"/>
        <v>-4.0089388978364173</v>
      </c>
      <c r="AT1246" s="26">
        <f t="shared" si="290"/>
        <v>-3.8800105844175317</v>
      </c>
      <c r="AU1246" s="26">
        <f t="shared" si="291"/>
        <v>-4.3433125627175393</v>
      </c>
    </row>
    <row r="1247" spans="26:47">
      <c r="Z1247">
        <f t="shared" si="282"/>
        <v>0</v>
      </c>
      <c r="AA1247" s="26">
        <f t="shared" si="283"/>
        <v>2.1380834729415148E-3</v>
      </c>
      <c r="AB1247" s="26">
        <f t="shared" si="277"/>
        <v>-9999</v>
      </c>
      <c r="AC1247" s="26">
        <f t="shared" si="278"/>
        <v>0</v>
      </c>
      <c r="AD1247" s="26">
        <f t="shared" si="292"/>
        <v>-9999</v>
      </c>
      <c r="AE1247" s="26">
        <f t="shared" si="279"/>
        <v>0</v>
      </c>
      <c r="AF1247">
        <f t="shared" si="293"/>
        <v>-9999</v>
      </c>
      <c r="AG1247" s="187"/>
      <c r="AH1247">
        <f t="shared" si="284"/>
        <v>-5.681451267488898E-5</v>
      </c>
      <c r="AI1247">
        <f t="shared" si="285"/>
        <v>0.56469609540875809</v>
      </c>
      <c r="AJ1247">
        <f t="shared" si="286"/>
        <v>-0.2668107123773617</v>
      </c>
      <c r="AK1247">
        <f t="shared" si="287"/>
        <v>0.23931967809316171</v>
      </c>
      <c r="AL1247">
        <f t="shared" si="288"/>
        <v>2.6389213677283485</v>
      </c>
      <c r="AM1247">
        <f t="shared" si="289"/>
        <v>3.8946097777401278</v>
      </c>
      <c r="AN1247" s="26">
        <f t="shared" si="290"/>
        <v>-3.975315110866434</v>
      </c>
      <c r="AO1247" s="26">
        <f t="shared" si="290"/>
        <v>-3.9758619978093366</v>
      </c>
      <c r="AP1247" s="26">
        <f t="shared" si="290"/>
        <v>-3.9742245114637487</v>
      </c>
      <c r="AQ1247" s="26">
        <f t="shared" si="290"/>
        <v>-3.9791363303934308</v>
      </c>
      <c r="AR1247" s="26">
        <f t="shared" si="290"/>
        <v>-3.9644813675395318</v>
      </c>
      <c r="AS1247" s="26">
        <f t="shared" si="290"/>
        <v>-4.0089388978364173</v>
      </c>
      <c r="AT1247" s="26">
        <f t="shared" si="290"/>
        <v>-3.8800105844175317</v>
      </c>
      <c r="AU1247" s="26">
        <f t="shared" si="291"/>
        <v>-4.3433125627175393</v>
      </c>
    </row>
    <row r="1248" spans="26:47">
      <c r="Z1248">
        <f t="shared" si="282"/>
        <v>0</v>
      </c>
      <c r="AA1248" s="26">
        <f t="shared" si="283"/>
        <v>2.1380834729415148E-3</v>
      </c>
      <c r="AB1248" s="26">
        <f t="shared" si="277"/>
        <v>-9999</v>
      </c>
      <c r="AC1248" s="26">
        <f t="shared" si="278"/>
        <v>0</v>
      </c>
      <c r="AD1248" s="26">
        <f t="shared" si="292"/>
        <v>-9999</v>
      </c>
      <c r="AE1248" s="26">
        <f t="shared" si="279"/>
        <v>0</v>
      </c>
      <c r="AF1248">
        <f t="shared" si="293"/>
        <v>-9999</v>
      </c>
      <c r="AG1248" s="187"/>
      <c r="AH1248">
        <f t="shared" si="284"/>
        <v>-5.681451267488898E-5</v>
      </c>
      <c r="AI1248">
        <f t="shared" si="285"/>
        <v>0.56469609540875809</v>
      </c>
      <c r="AJ1248">
        <f t="shared" si="286"/>
        <v>-0.2668107123773617</v>
      </c>
      <c r="AK1248">
        <f t="shared" si="287"/>
        <v>0.23931967809316171</v>
      </c>
      <c r="AL1248">
        <f t="shared" si="288"/>
        <v>2.6389213677283485</v>
      </c>
      <c r="AM1248">
        <f t="shared" si="289"/>
        <v>3.8946097777401278</v>
      </c>
      <c r="AN1248" s="26">
        <f t="shared" si="290"/>
        <v>-3.975315110866434</v>
      </c>
      <c r="AO1248" s="26">
        <f t="shared" si="290"/>
        <v>-3.9758619978093366</v>
      </c>
      <c r="AP1248" s="26">
        <f t="shared" si="290"/>
        <v>-3.9742245114637487</v>
      </c>
      <c r="AQ1248" s="26">
        <f t="shared" si="290"/>
        <v>-3.9791363303934308</v>
      </c>
      <c r="AR1248" s="26">
        <f t="shared" si="290"/>
        <v>-3.9644813675395318</v>
      </c>
      <c r="AS1248" s="26">
        <f t="shared" si="290"/>
        <v>-4.0089388978364173</v>
      </c>
      <c r="AT1248" s="26">
        <f t="shared" si="290"/>
        <v>-3.8800105844175317</v>
      </c>
      <c r="AU1248" s="26">
        <f t="shared" si="291"/>
        <v>-4.3433125627175393</v>
      </c>
    </row>
    <row r="1249" spans="26:64">
      <c r="Z1249">
        <f t="shared" si="282"/>
        <v>0</v>
      </c>
      <c r="AA1249" s="26">
        <f t="shared" si="283"/>
        <v>2.1380834729415148E-3</v>
      </c>
      <c r="AB1249" s="26">
        <f t="shared" si="277"/>
        <v>-9999</v>
      </c>
      <c r="AC1249" s="26">
        <f t="shared" si="278"/>
        <v>0</v>
      </c>
      <c r="AD1249" s="26">
        <f t="shared" si="292"/>
        <v>-9999</v>
      </c>
      <c r="AE1249" s="26">
        <f t="shared" si="279"/>
        <v>0</v>
      </c>
      <c r="AF1249">
        <f t="shared" si="293"/>
        <v>-9999</v>
      </c>
      <c r="AG1249" s="187"/>
      <c r="AH1249">
        <f t="shared" si="284"/>
        <v>-5.681451267488898E-5</v>
      </c>
      <c r="AI1249">
        <f t="shared" si="285"/>
        <v>0.56469609540875809</v>
      </c>
      <c r="AJ1249">
        <f t="shared" si="286"/>
        <v>-0.2668107123773617</v>
      </c>
      <c r="AK1249">
        <f t="shared" si="287"/>
        <v>0.23931967809316171</v>
      </c>
      <c r="AL1249">
        <f t="shared" si="288"/>
        <v>2.6389213677283485</v>
      </c>
      <c r="AM1249">
        <f t="shared" si="289"/>
        <v>3.8946097777401278</v>
      </c>
      <c r="AN1249" s="26">
        <f t="shared" si="290"/>
        <v>-3.975315110866434</v>
      </c>
      <c r="AO1249" s="26">
        <f t="shared" si="290"/>
        <v>-3.9758619978093366</v>
      </c>
      <c r="AP1249" s="26">
        <f t="shared" si="290"/>
        <v>-3.9742245114637487</v>
      </c>
      <c r="AQ1249" s="26">
        <f t="shared" si="290"/>
        <v>-3.9791363303934308</v>
      </c>
      <c r="AR1249" s="26">
        <f t="shared" si="290"/>
        <v>-3.9644813675395318</v>
      </c>
      <c r="AS1249" s="26">
        <f t="shared" si="290"/>
        <v>-4.0089388978364173</v>
      </c>
      <c r="AT1249" s="26">
        <f t="shared" si="290"/>
        <v>-3.8800105844175317</v>
      </c>
      <c r="AU1249" s="26">
        <f t="shared" si="291"/>
        <v>-4.3433125627175393</v>
      </c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</row>
    <row r="1250" spans="26:64">
      <c r="Z1250">
        <f t="shared" si="282"/>
        <v>0</v>
      </c>
      <c r="AA1250" s="26">
        <f t="shared" si="283"/>
        <v>2.1380834729415148E-3</v>
      </c>
      <c r="AB1250" s="26">
        <f t="shared" si="277"/>
        <v>-9999</v>
      </c>
      <c r="AC1250" s="26">
        <f t="shared" si="278"/>
        <v>0</v>
      </c>
      <c r="AD1250" s="26">
        <f t="shared" si="292"/>
        <v>-9999</v>
      </c>
      <c r="AE1250" s="26">
        <f t="shared" si="279"/>
        <v>0</v>
      </c>
      <c r="AF1250">
        <f t="shared" si="293"/>
        <v>-9999</v>
      </c>
      <c r="AG1250" s="187"/>
      <c r="AH1250">
        <f t="shared" si="284"/>
        <v>-5.681451267488898E-5</v>
      </c>
      <c r="AI1250">
        <f t="shared" si="285"/>
        <v>0.56469609540875809</v>
      </c>
      <c r="AJ1250">
        <f t="shared" si="286"/>
        <v>-0.2668107123773617</v>
      </c>
      <c r="AK1250">
        <f t="shared" si="287"/>
        <v>0.23931967809316171</v>
      </c>
      <c r="AL1250">
        <f t="shared" si="288"/>
        <v>2.6389213677283485</v>
      </c>
      <c r="AM1250">
        <f t="shared" si="289"/>
        <v>3.8946097777401278</v>
      </c>
      <c r="AN1250" s="26">
        <f t="shared" si="290"/>
        <v>-3.975315110866434</v>
      </c>
      <c r="AO1250" s="26">
        <f t="shared" si="290"/>
        <v>-3.9758619978093366</v>
      </c>
      <c r="AP1250" s="26">
        <f t="shared" si="290"/>
        <v>-3.9742245114637487</v>
      </c>
      <c r="AQ1250" s="26">
        <f t="shared" si="290"/>
        <v>-3.9791363303934308</v>
      </c>
      <c r="AR1250" s="26">
        <f t="shared" si="290"/>
        <v>-3.9644813675395318</v>
      </c>
      <c r="AS1250" s="26">
        <f t="shared" si="290"/>
        <v>-4.0089388978364173</v>
      </c>
      <c r="AT1250" s="26">
        <f t="shared" si="290"/>
        <v>-3.8800105844175317</v>
      </c>
      <c r="AU1250" s="26">
        <f t="shared" si="291"/>
        <v>-4.3433125627175393</v>
      </c>
    </row>
    <row r="1251" spans="26:64">
      <c r="Z1251">
        <f t="shared" si="282"/>
        <v>0</v>
      </c>
      <c r="AA1251" s="26">
        <f t="shared" si="283"/>
        <v>2.1380834729415148E-3</v>
      </c>
      <c r="AB1251" s="26">
        <f t="shared" si="277"/>
        <v>-9999</v>
      </c>
      <c r="AC1251" s="26">
        <f t="shared" si="278"/>
        <v>0</v>
      </c>
      <c r="AD1251" s="26">
        <f t="shared" si="292"/>
        <v>-9999</v>
      </c>
      <c r="AE1251" s="26">
        <f t="shared" si="279"/>
        <v>0</v>
      </c>
      <c r="AF1251">
        <f t="shared" si="293"/>
        <v>-9999</v>
      </c>
      <c r="AG1251" s="187"/>
      <c r="AH1251">
        <f t="shared" si="284"/>
        <v>-5.681451267488898E-5</v>
      </c>
      <c r="AI1251">
        <f t="shared" si="285"/>
        <v>0.56469609540875809</v>
      </c>
      <c r="AJ1251">
        <f t="shared" si="286"/>
        <v>-0.2668107123773617</v>
      </c>
      <c r="AK1251">
        <f t="shared" si="287"/>
        <v>0.23931967809316171</v>
      </c>
      <c r="AL1251">
        <f t="shared" si="288"/>
        <v>2.6389213677283485</v>
      </c>
      <c r="AM1251">
        <f t="shared" si="289"/>
        <v>3.8946097777401278</v>
      </c>
      <c r="AN1251" s="26">
        <f t="shared" si="290"/>
        <v>-3.975315110866434</v>
      </c>
      <c r="AO1251" s="26">
        <f t="shared" si="290"/>
        <v>-3.9758619978093366</v>
      </c>
      <c r="AP1251" s="26">
        <f t="shared" si="290"/>
        <v>-3.9742245114637487</v>
      </c>
      <c r="AQ1251" s="26">
        <f t="shared" si="290"/>
        <v>-3.9791363303934308</v>
      </c>
      <c r="AR1251" s="26">
        <f t="shared" si="290"/>
        <v>-3.9644813675395318</v>
      </c>
      <c r="AS1251" s="26">
        <f t="shared" si="290"/>
        <v>-4.0089388978364173</v>
      </c>
      <c r="AT1251" s="26">
        <f t="shared" si="290"/>
        <v>-3.8800105844175317</v>
      </c>
      <c r="AU1251" s="26">
        <f t="shared" si="291"/>
        <v>-4.3433125627175393</v>
      </c>
    </row>
    <row r="1252" spans="26:64">
      <c r="Z1252">
        <f t="shared" si="282"/>
        <v>0</v>
      </c>
      <c r="AA1252" s="26">
        <f t="shared" si="283"/>
        <v>2.1380834729415148E-3</v>
      </c>
      <c r="AB1252" s="26">
        <f t="shared" si="277"/>
        <v>-9999</v>
      </c>
      <c r="AC1252" s="26">
        <f t="shared" si="278"/>
        <v>0</v>
      </c>
      <c r="AD1252" s="26">
        <f t="shared" si="292"/>
        <v>-9999</v>
      </c>
      <c r="AE1252" s="26">
        <f t="shared" si="279"/>
        <v>0</v>
      </c>
      <c r="AF1252">
        <f t="shared" si="293"/>
        <v>-9999</v>
      </c>
      <c r="AG1252" s="187"/>
      <c r="AH1252">
        <f t="shared" si="284"/>
        <v>-5.681451267488898E-5</v>
      </c>
      <c r="AI1252">
        <f t="shared" si="285"/>
        <v>0.56469609540875809</v>
      </c>
      <c r="AJ1252">
        <f t="shared" si="286"/>
        <v>-0.2668107123773617</v>
      </c>
      <c r="AK1252">
        <f t="shared" si="287"/>
        <v>0.23931967809316171</v>
      </c>
      <c r="AL1252">
        <f t="shared" si="288"/>
        <v>2.6389213677283485</v>
      </c>
      <c r="AM1252">
        <f t="shared" si="289"/>
        <v>3.8946097777401278</v>
      </c>
      <c r="AN1252" s="26">
        <f t="shared" si="290"/>
        <v>-3.975315110866434</v>
      </c>
      <c r="AO1252" s="26">
        <f t="shared" si="290"/>
        <v>-3.9758619978093366</v>
      </c>
      <c r="AP1252" s="26">
        <f t="shared" si="290"/>
        <v>-3.9742245114637487</v>
      </c>
      <c r="AQ1252" s="26">
        <f t="shared" si="290"/>
        <v>-3.9791363303934308</v>
      </c>
      <c r="AR1252" s="26">
        <f t="shared" si="290"/>
        <v>-3.9644813675395318</v>
      </c>
      <c r="AS1252" s="26">
        <f t="shared" si="290"/>
        <v>-4.0089388978364173</v>
      </c>
      <c r="AT1252" s="26">
        <f t="shared" si="290"/>
        <v>-3.8800105844175317</v>
      </c>
      <c r="AU1252" s="26">
        <f t="shared" si="291"/>
        <v>-4.3433125627175393</v>
      </c>
    </row>
    <row r="1253" spans="26:64">
      <c r="Z1253">
        <f t="shared" si="282"/>
        <v>0</v>
      </c>
      <c r="AA1253" s="26">
        <f t="shared" si="283"/>
        <v>2.1380834729415148E-3</v>
      </c>
      <c r="AB1253" s="26">
        <f t="shared" si="277"/>
        <v>-9999</v>
      </c>
      <c r="AC1253" s="26">
        <f t="shared" si="278"/>
        <v>0</v>
      </c>
      <c r="AD1253" s="26">
        <f t="shared" si="292"/>
        <v>-9999</v>
      </c>
      <c r="AE1253" s="26">
        <f t="shared" si="279"/>
        <v>0</v>
      </c>
      <c r="AF1253">
        <f t="shared" si="293"/>
        <v>-9999</v>
      </c>
      <c r="AG1253" s="187"/>
      <c r="AH1253">
        <f t="shared" si="284"/>
        <v>-5.681451267488898E-5</v>
      </c>
      <c r="AI1253">
        <f t="shared" si="285"/>
        <v>0.56469609540875809</v>
      </c>
      <c r="AJ1253">
        <f t="shared" si="286"/>
        <v>-0.2668107123773617</v>
      </c>
      <c r="AK1253">
        <f t="shared" si="287"/>
        <v>0.23931967809316171</v>
      </c>
      <c r="AL1253">
        <f t="shared" si="288"/>
        <v>2.6389213677283485</v>
      </c>
      <c r="AM1253">
        <f t="shared" si="289"/>
        <v>3.8946097777401278</v>
      </c>
      <c r="AN1253" s="26">
        <f t="shared" ref="AN1253:AT1268" si="294">$AU1253+$AB$7*SIN(AO1253)</f>
        <v>-3.975315110866434</v>
      </c>
      <c r="AO1253" s="26">
        <f t="shared" si="294"/>
        <v>-3.9758619978093366</v>
      </c>
      <c r="AP1253" s="26">
        <f t="shared" si="294"/>
        <v>-3.9742245114637487</v>
      </c>
      <c r="AQ1253" s="26">
        <f t="shared" si="294"/>
        <v>-3.9791363303934308</v>
      </c>
      <c r="AR1253" s="26">
        <f t="shared" si="294"/>
        <v>-3.9644813675395318</v>
      </c>
      <c r="AS1253" s="26">
        <f t="shared" si="294"/>
        <v>-4.0089388978364173</v>
      </c>
      <c r="AT1253" s="26">
        <f t="shared" si="294"/>
        <v>-3.8800105844175317</v>
      </c>
      <c r="AU1253" s="26">
        <f t="shared" si="291"/>
        <v>-4.3433125627175393</v>
      </c>
    </row>
    <row r="1254" spans="26:64">
      <c r="Z1254">
        <f t="shared" si="282"/>
        <v>0</v>
      </c>
      <c r="AA1254" s="26">
        <f t="shared" si="283"/>
        <v>2.1380834729415148E-3</v>
      </c>
      <c r="AB1254" s="26">
        <f t="shared" si="277"/>
        <v>-9999</v>
      </c>
      <c r="AC1254" s="26">
        <f t="shared" si="278"/>
        <v>0</v>
      </c>
      <c r="AD1254" s="26">
        <f t="shared" si="292"/>
        <v>-9999</v>
      </c>
      <c r="AE1254" s="26">
        <f t="shared" si="279"/>
        <v>0</v>
      </c>
      <c r="AF1254">
        <f t="shared" si="293"/>
        <v>-9999</v>
      </c>
      <c r="AG1254" s="187"/>
      <c r="AH1254">
        <f t="shared" si="284"/>
        <v>-5.681451267488898E-5</v>
      </c>
      <c r="AI1254">
        <f t="shared" si="285"/>
        <v>0.56469609540875809</v>
      </c>
      <c r="AJ1254">
        <f t="shared" si="286"/>
        <v>-0.2668107123773617</v>
      </c>
      <c r="AK1254">
        <f t="shared" si="287"/>
        <v>0.23931967809316171</v>
      </c>
      <c r="AL1254">
        <f t="shared" si="288"/>
        <v>2.6389213677283485</v>
      </c>
      <c r="AM1254">
        <f t="shared" si="289"/>
        <v>3.8946097777401278</v>
      </c>
      <c r="AN1254" s="26">
        <f t="shared" si="294"/>
        <v>-3.975315110866434</v>
      </c>
      <c r="AO1254" s="26">
        <f t="shared" si="294"/>
        <v>-3.9758619978093366</v>
      </c>
      <c r="AP1254" s="26">
        <f t="shared" si="294"/>
        <v>-3.9742245114637487</v>
      </c>
      <c r="AQ1254" s="26">
        <f t="shared" si="294"/>
        <v>-3.9791363303934308</v>
      </c>
      <c r="AR1254" s="26">
        <f t="shared" si="294"/>
        <v>-3.9644813675395318</v>
      </c>
      <c r="AS1254" s="26">
        <f t="shared" si="294"/>
        <v>-4.0089388978364173</v>
      </c>
      <c r="AT1254" s="26">
        <f t="shared" si="294"/>
        <v>-3.8800105844175317</v>
      </c>
      <c r="AU1254" s="26">
        <f t="shared" si="291"/>
        <v>-4.3433125627175393</v>
      </c>
    </row>
    <row r="1255" spans="26:64">
      <c r="Z1255">
        <f t="shared" si="282"/>
        <v>0</v>
      </c>
      <c r="AA1255" s="26">
        <f t="shared" si="283"/>
        <v>2.1380834729415148E-3</v>
      </c>
      <c r="AB1255" s="26">
        <f t="shared" ref="AB1255:AB1318" si="295">IF(S1255&lt;&gt;0,G1255-AH1255, -9999)</f>
        <v>-9999</v>
      </c>
      <c r="AC1255" s="26">
        <f t="shared" ref="AC1255:AC1318" si="296">+G1255-P1255</f>
        <v>0</v>
      </c>
      <c r="AD1255" s="26">
        <f t="shared" si="292"/>
        <v>-9999</v>
      </c>
      <c r="AE1255" s="26">
        <f t="shared" ref="AE1255:AE1318" si="297">+(G1255-AA1255)^2*S1255</f>
        <v>0</v>
      </c>
      <c r="AF1255">
        <f t="shared" si="293"/>
        <v>-9999</v>
      </c>
      <c r="AG1255" s="187"/>
      <c r="AH1255">
        <f t="shared" si="284"/>
        <v>-5.681451267488898E-5</v>
      </c>
      <c r="AI1255">
        <f t="shared" si="285"/>
        <v>0.56469609540875809</v>
      </c>
      <c r="AJ1255">
        <f t="shared" si="286"/>
        <v>-0.2668107123773617</v>
      </c>
      <c r="AK1255">
        <f t="shared" si="287"/>
        <v>0.23931967809316171</v>
      </c>
      <c r="AL1255">
        <f t="shared" si="288"/>
        <v>2.6389213677283485</v>
      </c>
      <c r="AM1255">
        <f t="shared" si="289"/>
        <v>3.8946097777401278</v>
      </c>
      <c r="AN1255" s="26">
        <f t="shared" si="294"/>
        <v>-3.975315110866434</v>
      </c>
      <c r="AO1255" s="26">
        <f t="shared" si="294"/>
        <v>-3.9758619978093366</v>
      </c>
      <c r="AP1255" s="26">
        <f t="shared" si="294"/>
        <v>-3.9742245114637487</v>
      </c>
      <c r="AQ1255" s="26">
        <f t="shared" si="294"/>
        <v>-3.9791363303934308</v>
      </c>
      <c r="AR1255" s="26">
        <f t="shared" si="294"/>
        <v>-3.9644813675395318</v>
      </c>
      <c r="AS1255" s="26">
        <f t="shared" si="294"/>
        <v>-4.0089388978364173</v>
      </c>
      <c r="AT1255" s="26">
        <f t="shared" si="294"/>
        <v>-3.8800105844175317</v>
      </c>
      <c r="AU1255" s="26">
        <f t="shared" si="291"/>
        <v>-4.3433125627175393</v>
      </c>
    </row>
    <row r="1256" spans="26:64">
      <c r="Z1256">
        <f t="shared" si="282"/>
        <v>0</v>
      </c>
      <c r="AA1256" s="26">
        <f t="shared" si="283"/>
        <v>2.1380834729415148E-3</v>
      </c>
      <c r="AB1256" s="26">
        <f t="shared" si="295"/>
        <v>-9999</v>
      </c>
      <c r="AC1256" s="26">
        <f t="shared" si="296"/>
        <v>0</v>
      </c>
      <c r="AD1256" s="26">
        <f t="shared" si="292"/>
        <v>-9999</v>
      </c>
      <c r="AE1256" s="26">
        <f t="shared" si="297"/>
        <v>0</v>
      </c>
      <c r="AF1256">
        <f t="shared" si="293"/>
        <v>-9999</v>
      </c>
      <c r="AG1256" s="187"/>
      <c r="AH1256">
        <f t="shared" si="284"/>
        <v>-5.681451267488898E-5</v>
      </c>
      <c r="AI1256">
        <f t="shared" si="285"/>
        <v>0.56469609540875809</v>
      </c>
      <c r="AJ1256">
        <f t="shared" si="286"/>
        <v>-0.2668107123773617</v>
      </c>
      <c r="AK1256">
        <f t="shared" si="287"/>
        <v>0.23931967809316171</v>
      </c>
      <c r="AL1256">
        <f t="shared" si="288"/>
        <v>2.6389213677283485</v>
      </c>
      <c r="AM1256">
        <f t="shared" si="289"/>
        <v>3.8946097777401278</v>
      </c>
      <c r="AN1256" s="26">
        <f t="shared" si="294"/>
        <v>-3.975315110866434</v>
      </c>
      <c r="AO1256" s="26">
        <f t="shared" si="294"/>
        <v>-3.9758619978093366</v>
      </c>
      <c r="AP1256" s="26">
        <f t="shared" si="294"/>
        <v>-3.9742245114637487</v>
      </c>
      <c r="AQ1256" s="26">
        <f t="shared" si="294"/>
        <v>-3.9791363303934308</v>
      </c>
      <c r="AR1256" s="26">
        <f t="shared" si="294"/>
        <v>-3.9644813675395318</v>
      </c>
      <c r="AS1256" s="26">
        <f t="shared" si="294"/>
        <v>-4.0089388978364173</v>
      </c>
      <c r="AT1256" s="26">
        <f t="shared" si="294"/>
        <v>-3.8800105844175317</v>
      </c>
      <c r="AU1256" s="26">
        <f t="shared" si="291"/>
        <v>-4.3433125627175393</v>
      </c>
    </row>
    <row r="1257" spans="26:64">
      <c r="Z1257">
        <f t="shared" si="282"/>
        <v>0</v>
      </c>
      <c r="AA1257" s="26">
        <f t="shared" si="283"/>
        <v>2.1380834729415148E-3</v>
      </c>
      <c r="AB1257" s="26">
        <f t="shared" si="295"/>
        <v>-9999</v>
      </c>
      <c r="AC1257" s="26">
        <f t="shared" si="296"/>
        <v>0</v>
      </c>
      <c r="AD1257" s="26">
        <f t="shared" si="292"/>
        <v>-9999</v>
      </c>
      <c r="AE1257" s="26">
        <f t="shared" si="297"/>
        <v>0</v>
      </c>
      <c r="AF1257">
        <f t="shared" si="293"/>
        <v>-9999</v>
      </c>
      <c r="AG1257" s="187"/>
      <c r="AH1257">
        <f t="shared" si="284"/>
        <v>-5.681451267488898E-5</v>
      </c>
      <c r="AI1257">
        <f t="shared" si="285"/>
        <v>0.56469609540875809</v>
      </c>
      <c r="AJ1257">
        <f t="shared" si="286"/>
        <v>-0.2668107123773617</v>
      </c>
      <c r="AK1257">
        <f t="shared" si="287"/>
        <v>0.23931967809316171</v>
      </c>
      <c r="AL1257">
        <f t="shared" si="288"/>
        <v>2.6389213677283485</v>
      </c>
      <c r="AM1257">
        <f t="shared" si="289"/>
        <v>3.8946097777401278</v>
      </c>
      <c r="AN1257" s="26">
        <f t="shared" si="294"/>
        <v>-3.975315110866434</v>
      </c>
      <c r="AO1257" s="26">
        <f t="shared" si="294"/>
        <v>-3.9758619978093366</v>
      </c>
      <c r="AP1257" s="26">
        <f t="shared" si="294"/>
        <v>-3.9742245114637487</v>
      </c>
      <c r="AQ1257" s="26">
        <f t="shared" si="294"/>
        <v>-3.9791363303934308</v>
      </c>
      <c r="AR1257" s="26">
        <f t="shared" si="294"/>
        <v>-3.9644813675395318</v>
      </c>
      <c r="AS1257" s="26">
        <f t="shared" si="294"/>
        <v>-4.0089388978364173</v>
      </c>
      <c r="AT1257" s="26">
        <f t="shared" si="294"/>
        <v>-3.8800105844175317</v>
      </c>
      <c r="AU1257" s="26">
        <f t="shared" si="291"/>
        <v>-4.3433125627175393</v>
      </c>
    </row>
    <row r="1258" spans="26:64">
      <c r="Z1258">
        <f t="shared" si="282"/>
        <v>0</v>
      </c>
      <c r="AA1258" s="26">
        <f t="shared" si="283"/>
        <v>2.1380834729415148E-3</v>
      </c>
      <c r="AB1258" s="26">
        <f t="shared" si="295"/>
        <v>-9999</v>
      </c>
      <c r="AC1258" s="26">
        <f t="shared" si="296"/>
        <v>0</v>
      </c>
      <c r="AD1258" s="26">
        <f t="shared" si="292"/>
        <v>-9999</v>
      </c>
      <c r="AE1258" s="26">
        <f t="shared" si="297"/>
        <v>0</v>
      </c>
      <c r="AF1258">
        <f t="shared" si="293"/>
        <v>-9999</v>
      </c>
      <c r="AG1258" s="187"/>
      <c r="AH1258">
        <f t="shared" si="284"/>
        <v>-5.681451267488898E-5</v>
      </c>
      <c r="AI1258">
        <f t="shared" si="285"/>
        <v>0.56469609540875809</v>
      </c>
      <c r="AJ1258">
        <f t="shared" si="286"/>
        <v>-0.2668107123773617</v>
      </c>
      <c r="AK1258">
        <f t="shared" si="287"/>
        <v>0.23931967809316171</v>
      </c>
      <c r="AL1258">
        <f t="shared" si="288"/>
        <v>2.6389213677283485</v>
      </c>
      <c r="AM1258">
        <f t="shared" si="289"/>
        <v>3.8946097777401278</v>
      </c>
      <c r="AN1258" s="26">
        <f t="shared" si="294"/>
        <v>-3.975315110866434</v>
      </c>
      <c r="AO1258" s="26">
        <f t="shared" si="294"/>
        <v>-3.9758619978093366</v>
      </c>
      <c r="AP1258" s="26">
        <f t="shared" si="294"/>
        <v>-3.9742245114637487</v>
      </c>
      <c r="AQ1258" s="26">
        <f t="shared" si="294"/>
        <v>-3.9791363303934308</v>
      </c>
      <c r="AR1258" s="26">
        <f t="shared" si="294"/>
        <v>-3.9644813675395318</v>
      </c>
      <c r="AS1258" s="26">
        <f t="shared" si="294"/>
        <v>-4.0089388978364173</v>
      </c>
      <c r="AT1258" s="26">
        <f t="shared" si="294"/>
        <v>-3.8800105844175317</v>
      </c>
      <c r="AU1258" s="26">
        <f t="shared" si="291"/>
        <v>-4.3433125627175393</v>
      </c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</row>
    <row r="1259" spans="26:64">
      <c r="Z1259">
        <f t="shared" si="282"/>
        <v>0</v>
      </c>
      <c r="AA1259" s="26">
        <f t="shared" si="283"/>
        <v>2.1380834729415148E-3</v>
      </c>
      <c r="AB1259" s="26">
        <f t="shared" si="295"/>
        <v>-9999</v>
      </c>
      <c r="AC1259" s="26">
        <f t="shared" si="296"/>
        <v>0</v>
      </c>
      <c r="AD1259" s="26">
        <f t="shared" si="292"/>
        <v>-9999</v>
      </c>
      <c r="AE1259" s="26">
        <f t="shared" si="297"/>
        <v>0</v>
      </c>
      <c r="AF1259">
        <f t="shared" si="293"/>
        <v>-9999</v>
      </c>
      <c r="AG1259" s="187"/>
      <c r="AH1259">
        <f t="shared" si="284"/>
        <v>-5.681451267488898E-5</v>
      </c>
      <c r="AI1259">
        <f t="shared" si="285"/>
        <v>0.56469609540875809</v>
      </c>
      <c r="AJ1259">
        <f t="shared" si="286"/>
        <v>-0.2668107123773617</v>
      </c>
      <c r="AK1259">
        <f t="shared" si="287"/>
        <v>0.23931967809316171</v>
      </c>
      <c r="AL1259">
        <f t="shared" si="288"/>
        <v>2.6389213677283485</v>
      </c>
      <c r="AM1259">
        <f t="shared" si="289"/>
        <v>3.8946097777401278</v>
      </c>
      <c r="AN1259" s="26">
        <f t="shared" si="294"/>
        <v>-3.975315110866434</v>
      </c>
      <c r="AO1259" s="26">
        <f t="shared" si="294"/>
        <v>-3.9758619978093366</v>
      </c>
      <c r="AP1259" s="26">
        <f t="shared" si="294"/>
        <v>-3.9742245114637487</v>
      </c>
      <c r="AQ1259" s="26">
        <f t="shared" si="294"/>
        <v>-3.9791363303934308</v>
      </c>
      <c r="AR1259" s="26">
        <f t="shared" si="294"/>
        <v>-3.9644813675395318</v>
      </c>
      <c r="AS1259" s="26">
        <f t="shared" si="294"/>
        <v>-4.0089388978364173</v>
      </c>
      <c r="AT1259" s="26">
        <f t="shared" si="294"/>
        <v>-3.8800105844175317</v>
      </c>
      <c r="AU1259" s="26">
        <f t="shared" si="291"/>
        <v>-4.3433125627175393</v>
      </c>
    </row>
    <row r="1260" spans="26:64">
      <c r="Z1260">
        <f t="shared" si="282"/>
        <v>0</v>
      </c>
      <c r="AA1260" s="26">
        <f t="shared" si="283"/>
        <v>2.1380834729415148E-3</v>
      </c>
      <c r="AB1260" s="26">
        <f t="shared" si="295"/>
        <v>-9999</v>
      </c>
      <c r="AC1260" s="26">
        <f t="shared" si="296"/>
        <v>0</v>
      </c>
      <c r="AD1260" s="26">
        <f t="shared" si="292"/>
        <v>-9999</v>
      </c>
      <c r="AE1260" s="26">
        <f t="shared" si="297"/>
        <v>0</v>
      </c>
      <c r="AF1260">
        <f t="shared" si="293"/>
        <v>-9999</v>
      </c>
      <c r="AG1260" s="187"/>
      <c r="AH1260">
        <f t="shared" si="284"/>
        <v>-5.681451267488898E-5</v>
      </c>
      <c r="AI1260">
        <f t="shared" si="285"/>
        <v>0.56469609540875809</v>
      </c>
      <c r="AJ1260">
        <f t="shared" si="286"/>
        <v>-0.2668107123773617</v>
      </c>
      <c r="AK1260">
        <f t="shared" si="287"/>
        <v>0.23931967809316171</v>
      </c>
      <c r="AL1260">
        <f t="shared" si="288"/>
        <v>2.6389213677283485</v>
      </c>
      <c r="AM1260">
        <f t="shared" si="289"/>
        <v>3.8946097777401278</v>
      </c>
      <c r="AN1260" s="26">
        <f t="shared" si="294"/>
        <v>-3.975315110866434</v>
      </c>
      <c r="AO1260" s="26">
        <f t="shared" si="294"/>
        <v>-3.9758619978093366</v>
      </c>
      <c r="AP1260" s="26">
        <f t="shared" si="294"/>
        <v>-3.9742245114637487</v>
      </c>
      <c r="AQ1260" s="26">
        <f t="shared" si="294"/>
        <v>-3.9791363303934308</v>
      </c>
      <c r="AR1260" s="26">
        <f t="shared" si="294"/>
        <v>-3.9644813675395318</v>
      </c>
      <c r="AS1260" s="26">
        <f t="shared" si="294"/>
        <v>-4.0089388978364173</v>
      </c>
      <c r="AT1260" s="26">
        <f t="shared" si="294"/>
        <v>-3.8800105844175317</v>
      </c>
      <c r="AU1260" s="26">
        <f t="shared" si="291"/>
        <v>-4.3433125627175393</v>
      </c>
    </row>
    <row r="1261" spans="26:64">
      <c r="Z1261">
        <f t="shared" si="282"/>
        <v>0</v>
      </c>
      <c r="AA1261" s="26">
        <f t="shared" si="283"/>
        <v>2.1380834729415148E-3</v>
      </c>
      <c r="AB1261" s="26">
        <f t="shared" si="295"/>
        <v>-9999</v>
      </c>
      <c r="AC1261" s="26">
        <f t="shared" si="296"/>
        <v>0</v>
      </c>
      <c r="AD1261" s="26">
        <f t="shared" si="292"/>
        <v>-9999</v>
      </c>
      <c r="AE1261" s="26">
        <f t="shared" si="297"/>
        <v>0</v>
      </c>
      <c r="AF1261">
        <f t="shared" si="293"/>
        <v>-9999</v>
      </c>
      <c r="AG1261" s="187"/>
      <c r="AH1261">
        <f t="shared" si="284"/>
        <v>-5.681451267488898E-5</v>
      </c>
      <c r="AI1261">
        <f t="shared" si="285"/>
        <v>0.56469609540875809</v>
      </c>
      <c r="AJ1261">
        <f t="shared" si="286"/>
        <v>-0.2668107123773617</v>
      </c>
      <c r="AK1261">
        <f t="shared" si="287"/>
        <v>0.23931967809316171</v>
      </c>
      <c r="AL1261">
        <f t="shared" si="288"/>
        <v>2.6389213677283485</v>
      </c>
      <c r="AM1261">
        <f t="shared" si="289"/>
        <v>3.8946097777401278</v>
      </c>
      <c r="AN1261" s="26">
        <f t="shared" si="294"/>
        <v>-3.975315110866434</v>
      </c>
      <c r="AO1261" s="26">
        <f t="shared" si="294"/>
        <v>-3.9758619978093366</v>
      </c>
      <c r="AP1261" s="26">
        <f t="shared" si="294"/>
        <v>-3.9742245114637487</v>
      </c>
      <c r="AQ1261" s="26">
        <f t="shared" si="294"/>
        <v>-3.9791363303934308</v>
      </c>
      <c r="AR1261" s="26">
        <f t="shared" si="294"/>
        <v>-3.9644813675395318</v>
      </c>
      <c r="AS1261" s="26">
        <f t="shared" si="294"/>
        <v>-4.0089388978364173</v>
      </c>
      <c r="AT1261" s="26">
        <f t="shared" si="294"/>
        <v>-3.8800105844175317</v>
      </c>
      <c r="AU1261" s="26">
        <f t="shared" si="291"/>
        <v>-4.3433125627175393</v>
      </c>
    </row>
    <row r="1262" spans="26:64">
      <c r="Z1262">
        <f t="shared" si="282"/>
        <v>0</v>
      </c>
      <c r="AA1262" s="26">
        <f t="shared" si="283"/>
        <v>2.1380834729415148E-3</v>
      </c>
      <c r="AB1262" s="26">
        <f t="shared" si="295"/>
        <v>-9999</v>
      </c>
      <c r="AC1262" s="26">
        <f t="shared" si="296"/>
        <v>0</v>
      </c>
      <c r="AD1262" s="26">
        <f t="shared" si="292"/>
        <v>-9999</v>
      </c>
      <c r="AE1262" s="26">
        <f t="shared" si="297"/>
        <v>0</v>
      </c>
      <c r="AF1262">
        <f t="shared" si="293"/>
        <v>-9999</v>
      </c>
      <c r="AG1262" s="187"/>
      <c r="AH1262">
        <f t="shared" si="284"/>
        <v>-5.681451267488898E-5</v>
      </c>
      <c r="AI1262">
        <f t="shared" si="285"/>
        <v>0.56469609540875809</v>
      </c>
      <c r="AJ1262">
        <f t="shared" si="286"/>
        <v>-0.2668107123773617</v>
      </c>
      <c r="AK1262">
        <f t="shared" si="287"/>
        <v>0.23931967809316171</v>
      </c>
      <c r="AL1262">
        <f t="shared" si="288"/>
        <v>2.6389213677283485</v>
      </c>
      <c r="AM1262">
        <f t="shared" si="289"/>
        <v>3.8946097777401278</v>
      </c>
      <c r="AN1262" s="26">
        <f t="shared" si="294"/>
        <v>-3.975315110866434</v>
      </c>
      <c r="AO1262" s="26">
        <f t="shared" si="294"/>
        <v>-3.9758619978093366</v>
      </c>
      <c r="AP1262" s="26">
        <f t="shared" si="294"/>
        <v>-3.9742245114637487</v>
      </c>
      <c r="AQ1262" s="26">
        <f t="shared" si="294"/>
        <v>-3.9791363303934308</v>
      </c>
      <c r="AR1262" s="26">
        <f t="shared" si="294"/>
        <v>-3.9644813675395318</v>
      </c>
      <c r="AS1262" s="26">
        <f t="shared" si="294"/>
        <v>-4.0089388978364173</v>
      </c>
      <c r="AT1262" s="26">
        <f t="shared" si="294"/>
        <v>-3.8800105844175317</v>
      </c>
      <c r="AU1262" s="26">
        <f t="shared" si="291"/>
        <v>-4.3433125627175393</v>
      </c>
    </row>
    <row r="1263" spans="26:64">
      <c r="Z1263">
        <f t="shared" si="282"/>
        <v>0</v>
      </c>
      <c r="AA1263" s="26">
        <f t="shared" si="283"/>
        <v>2.1380834729415148E-3</v>
      </c>
      <c r="AB1263" s="26">
        <f t="shared" si="295"/>
        <v>-9999</v>
      </c>
      <c r="AC1263" s="26">
        <f t="shared" si="296"/>
        <v>0</v>
      </c>
      <c r="AD1263" s="26">
        <f t="shared" si="292"/>
        <v>-9999</v>
      </c>
      <c r="AE1263" s="26">
        <f t="shared" si="297"/>
        <v>0</v>
      </c>
      <c r="AF1263">
        <f t="shared" si="293"/>
        <v>-9999</v>
      </c>
      <c r="AG1263" s="187"/>
      <c r="AH1263">
        <f t="shared" si="284"/>
        <v>-5.681451267488898E-5</v>
      </c>
      <c r="AI1263">
        <f t="shared" si="285"/>
        <v>0.56469609540875809</v>
      </c>
      <c r="AJ1263">
        <f t="shared" si="286"/>
        <v>-0.2668107123773617</v>
      </c>
      <c r="AK1263">
        <f t="shared" si="287"/>
        <v>0.23931967809316171</v>
      </c>
      <c r="AL1263">
        <f t="shared" si="288"/>
        <v>2.6389213677283485</v>
      </c>
      <c r="AM1263">
        <f t="shared" si="289"/>
        <v>3.8946097777401278</v>
      </c>
      <c r="AN1263" s="26">
        <f t="shared" si="294"/>
        <v>-3.975315110866434</v>
      </c>
      <c r="AO1263" s="26">
        <f t="shared" si="294"/>
        <v>-3.9758619978093366</v>
      </c>
      <c r="AP1263" s="26">
        <f t="shared" si="294"/>
        <v>-3.9742245114637487</v>
      </c>
      <c r="AQ1263" s="26">
        <f t="shared" si="294"/>
        <v>-3.9791363303934308</v>
      </c>
      <c r="AR1263" s="26">
        <f t="shared" si="294"/>
        <v>-3.9644813675395318</v>
      </c>
      <c r="AS1263" s="26">
        <f t="shared" si="294"/>
        <v>-4.0089388978364173</v>
      </c>
      <c r="AT1263" s="26">
        <f t="shared" si="294"/>
        <v>-3.8800105844175317</v>
      </c>
      <c r="AU1263" s="26">
        <f t="shared" si="291"/>
        <v>-4.3433125627175393</v>
      </c>
    </row>
    <row r="1264" spans="26:64">
      <c r="Z1264">
        <f t="shared" si="282"/>
        <v>0</v>
      </c>
      <c r="AA1264" s="26">
        <f t="shared" si="283"/>
        <v>2.1380834729415148E-3</v>
      </c>
      <c r="AB1264" s="26">
        <f t="shared" si="295"/>
        <v>-9999</v>
      </c>
      <c r="AC1264" s="26">
        <f t="shared" si="296"/>
        <v>0</v>
      </c>
      <c r="AD1264" s="26">
        <f t="shared" si="292"/>
        <v>-9999</v>
      </c>
      <c r="AE1264" s="26">
        <f t="shared" si="297"/>
        <v>0</v>
      </c>
      <c r="AF1264">
        <f t="shared" si="293"/>
        <v>-9999</v>
      </c>
      <c r="AG1264" s="187"/>
      <c r="AH1264">
        <f t="shared" si="284"/>
        <v>-5.681451267488898E-5</v>
      </c>
      <c r="AI1264">
        <f t="shared" si="285"/>
        <v>0.56469609540875809</v>
      </c>
      <c r="AJ1264">
        <f t="shared" si="286"/>
        <v>-0.2668107123773617</v>
      </c>
      <c r="AK1264">
        <f t="shared" si="287"/>
        <v>0.23931967809316171</v>
      </c>
      <c r="AL1264">
        <f t="shared" si="288"/>
        <v>2.6389213677283485</v>
      </c>
      <c r="AM1264">
        <f t="shared" si="289"/>
        <v>3.8946097777401278</v>
      </c>
      <c r="AN1264" s="26">
        <f t="shared" si="294"/>
        <v>-3.975315110866434</v>
      </c>
      <c r="AO1264" s="26">
        <f t="shared" si="294"/>
        <v>-3.9758619978093366</v>
      </c>
      <c r="AP1264" s="26">
        <f t="shared" si="294"/>
        <v>-3.9742245114637487</v>
      </c>
      <c r="AQ1264" s="26">
        <f t="shared" si="294"/>
        <v>-3.9791363303934308</v>
      </c>
      <c r="AR1264" s="26">
        <f t="shared" si="294"/>
        <v>-3.9644813675395318</v>
      </c>
      <c r="AS1264" s="26">
        <f t="shared" si="294"/>
        <v>-4.0089388978364173</v>
      </c>
      <c r="AT1264" s="26">
        <f t="shared" si="294"/>
        <v>-3.8800105844175317</v>
      </c>
      <c r="AU1264" s="26">
        <f t="shared" si="291"/>
        <v>-4.3433125627175393</v>
      </c>
    </row>
    <row r="1265" spans="26:47">
      <c r="Z1265">
        <f t="shared" si="282"/>
        <v>0</v>
      </c>
      <c r="AA1265" s="26">
        <f t="shared" si="283"/>
        <v>2.1380834729415148E-3</v>
      </c>
      <c r="AB1265" s="26">
        <f t="shared" si="295"/>
        <v>-9999</v>
      </c>
      <c r="AC1265" s="26">
        <f t="shared" si="296"/>
        <v>0</v>
      </c>
      <c r="AD1265" s="26">
        <f t="shared" si="292"/>
        <v>-9999</v>
      </c>
      <c r="AE1265" s="26">
        <f t="shared" si="297"/>
        <v>0</v>
      </c>
      <c r="AF1265">
        <f t="shared" si="293"/>
        <v>-9999</v>
      </c>
      <c r="AG1265" s="187"/>
      <c r="AH1265">
        <f t="shared" si="284"/>
        <v>-5.681451267488898E-5</v>
      </c>
      <c r="AI1265">
        <f t="shared" si="285"/>
        <v>0.56469609540875809</v>
      </c>
      <c r="AJ1265">
        <f t="shared" si="286"/>
        <v>-0.2668107123773617</v>
      </c>
      <c r="AK1265">
        <f t="shared" si="287"/>
        <v>0.23931967809316171</v>
      </c>
      <c r="AL1265">
        <f t="shared" si="288"/>
        <v>2.6389213677283485</v>
      </c>
      <c r="AM1265">
        <f t="shared" si="289"/>
        <v>3.8946097777401278</v>
      </c>
      <c r="AN1265" s="26">
        <f t="shared" si="294"/>
        <v>-3.975315110866434</v>
      </c>
      <c r="AO1265" s="26">
        <f t="shared" si="294"/>
        <v>-3.9758619978093366</v>
      </c>
      <c r="AP1265" s="26">
        <f t="shared" si="294"/>
        <v>-3.9742245114637487</v>
      </c>
      <c r="AQ1265" s="26">
        <f t="shared" si="294"/>
        <v>-3.9791363303934308</v>
      </c>
      <c r="AR1265" s="26">
        <f t="shared" si="294"/>
        <v>-3.9644813675395318</v>
      </c>
      <c r="AS1265" s="26">
        <f t="shared" si="294"/>
        <v>-4.0089388978364173</v>
      </c>
      <c r="AT1265" s="26">
        <f t="shared" si="294"/>
        <v>-3.8800105844175317</v>
      </c>
      <c r="AU1265" s="26">
        <f t="shared" si="291"/>
        <v>-4.3433125627175393</v>
      </c>
    </row>
    <row r="1266" spans="26:47">
      <c r="Z1266">
        <f t="shared" si="282"/>
        <v>0</v>
      </c>
      <c r="AA1266" s="26">
        <f t="shared" si="283"/>
        <v>2.1380834729415148E-3</v>
      </c>
      <c r="AB1266" s="26">
        <f t="shared" si="295"/>
        <v>-9999</v>
      </c>
      <c r="AC1266" s="26">
        <f t="shared" si="296"/>
        <v>0</v>
      </c>
      <c r="AD1266" s="26">
        <f t="shared" si="292"/>
        <v>-9999</v>
      </c>
      <c r="AE1266" s="26">
        <f t="shared" si="297"/>
        <v>0</v>
      </c>
      <c r="AF1266">
        <f t="shared" si="293"/>
        <v>-9999</v>
      </c>
      <c r="AG1266" s="187"/>
      <c r="AH1266">
        <f t="shared" si="284"/>
        <v>-5.681451267488898E-5</v>
      </c>
      <c r="AI1266">
        <f t="shared" si="285"/>
        <v>0.56469609540875809</v>
      </c>
      <c r="AJ1266">
        <f t="shared" si="286"/>
        <v>-0.2668107123773617</v>
      </c>
      <c r="AK1266">
        <f t="shared" si="287"/>
        <v>0.23931967809316171</v>
      </c>
      <c r="AL1266">
        <f t="shared" si="288"/>
        <v>2.6389213677283485</v>
      </c>
      <c r="AM1266">
        <f t="shared" si="289"/>
        <v>3.8946097777401278</v>
      </c>
      <c r="AN1266" s="26">
        <f t="shared" si="294"/>
        <v>-3.975315110866434</v>
      </c>
      <c r="AO1266" s="26">
        <f t="shared" si="294"/>
        <v>-3.9758619978093366</v>
      </c>
      <c r="AP1266" s="26">
        <f t="shared" si="294"/>
        <v>-3.9742245114637487</v>
      </c>
      <c r="AQ1266" s="26">
        <f t="shared" si="294"/>
        <v>-3.9791363303934308</v>
      </c>
      <c r="AR1266" s="26">
        <f t="shared" si="294"/>
        <v>-3.9644813675395318</v>
      </c>
      <c r="AS1266" s="26">
        <f t="shared" si="294"/>
        <v>-4.0089388978364173</v>
      </c>
      <c r="AT1266" s="26">
        <f t="shared" si="294"/>
        <v>-3.8800105844175317</v>
      </c>
      <c r="AU1266" s="26">
        <f t="shared" si="291"/>
        <v>-4.3433125627175393</v>
      </c>
    </row>
    <row r="1267" spans="26:47">
      <c r="Z1267">
        <f t="shared" si="282"/>
        <v>0</v>
      </c>
      <c r="AA1267" s="26">
        <f t="shared" si="283"/>
        <v>2.1380834729415148E-3</v>
      </c>
      <c r="AB1267" s="26">
        <f t="shared" si="295"/>
        <v>-9999</v>
      </c>
      <c r="AC1267" s="26">
        <f t="shared" si="296"/>
        <v>0</v>
      </c>
      <c r="AD1267" s="26">
        <f t="shared" si="292"/>
        <v>-9999</v>
      </c>
      <c r="AE1267" s="26">
        <f t="shared" si="297"/>
        <v>0</v>
      </c>
      <c r="AF1267">
        <f t="shared" si="293"/>
        <v>-9999</v>
      </c>
      <c r="AG1267" s="187"/>
      <c r="AH1267">
        <f t="shared" si="284"/>
        <v>-5.681451267488898E-5</v>
      </c>
      <c r="AI1267">
        <f t="shared" si="285"/>
        <v>0.56469609540875809</v>
      </c>
      <c r="AJ1267">
        <f t="shared" si="286"/>
        <v>-0.2668107123773617</v>
      </c>
      <c r="AK1267">
        <f t="shared" si="287"/>
        <v>0.23931967809316171</v>
      </c>
      <c r="AL1267">
        <f t="shared" si="288"/>
        <v>2.6389213677283485</v>
      </c>
      <c r="AM1267">
        <f t="shared" si="289"/>
        <v>3.8946097777401278</v>
      </c>
      <c r="AN1267" s="26">
        <f t="shared" si="294"/>
        <v>-3.975315110866434</v>
      </c>
      <c r="AO1267" s="26">
        <f t="shared" si="294"/>
        <v>-3.9758619978093366</v>
      </c>
      <c r="AP1267" s="26">
        <f t="shared" si="294"/>
        <v>-3.9742245114637487</v>
      </c>
      <c r="AQ1267" s="26">
        <f t="shared" si="294"/>
        <v>-3.9791363303934308</v>
      </c>
      <c r="AR1267" s="26">
        <f t="shared" si="294"/>
        <v>-3.9644813675395318</v>
      </c>
      <c r="AS1267" s="26">
        <f t="shared" si="294"/>
        <v>-4.0089388978364173</v>
      </c>
      <c r="AT1267" s="26">
        <f t="shared" si="294"/>
        <v>-3.8800105844175317</v>
      </c>
      <c r="AU1267" s="26">
        <f t="shared" si="291"/>
        <v>-4.3433125627175393</v>
      </c>
    </row>
    <row r="1268" spans="26:47">
      <c r="Z1268">
        <f t="shared" si="282"/>
        <v>0</v>
      </c>
      <c r="AA1268" s="26">
        <f t="shared" si="283"/>
        <v>2.1380834729415148E-3</v>
      </c>
      <c r="AB1268" s="26">
        <f t="shared" si="295"/>
        <v>-9999</v>
      </c>
      <c r="AC1268" s="26">
        <f t="shared" si="296"/>
        <v>0</v>
      </c>
      <c r="AD1268" s="26">
        <f t="shared" si="292"/>
        <v>-9999</v>
      </c>
      <c r="AE1268" s="26">
        <f t="shared" si="297"/>
        <v>0</v>
      </c>
      <c r="AF1268">
        <f t="shared" si="293"/>
        <v>-9999</v>
      </c>
      <c r="AG1268" s="187"/>
      <c r="AH1268">
        <f t="shared" si="284"/>
        <v>-5.681451267488898E-5</v>
      </c>
      <c r="AI1268">
        <f t="shared" si="285"/>
        <v>0.56469609540875809</v>
      </c>
      <c r="AJ1268">
        <f t="shared" si="286"/>
        <v>-0.2668107123773617</v>
      </c>
      <c r="AK1268">
        <f t="shared" si="287"/>
        <v>0.23931967809316171</v>
      </c>
      <c r="AL1268">
        <f t="shared" si="288"/>
        <v>2.6389213677283485</v>
      </c>
      <c r="AM1268">
        <f t="shared" si="289"/>
        <v>3.8946097777401278</v>
      </c>
      <c r="AN1268" s="26">
        <f t="shared" si="294"/>
        <v>-3.975315110866434</v>
      </c>
      <c r="AO1268" s="26">
        <f t="shared" si="294"/>
        <v>-3.9758619978093366</v>
      </c>
      <c r="AP1268" s="26">
        <f t="shared" si="294"/>
        <v>-3.9742245114637487</v>
      </c>
      <c r="AQ1268" s="26">
        <f t="shared" si="294"/>
        <v>-3.9791363303934308</v>
      </c>
      <c r="AR1268" s="26">
        <f t="shared" si="294"/>
        <v>-3.9644813675395318</v>
      </c>
      <c r="AS1268" s="26">
        <f t="shared" si="294"/>
        <v>-4.0089388978364173</v>
      </c>
      <c r="AT1268" s="26">
        <f t="shared" si="294"/>
        <v>-3.8800105844175317</v>
      </c>
      <c r="AU1268" s="26">
        <f t="shared" si="291"/>
        <v>-4.3433125627175393</v>
      </c>
    </row>
    <row r="1269" spans="26:47">
      <c r="Z1269">
        <f t="shared" si="282"/>
        <v>0</v>
      </c>
      <c r="AA1269" s="26">
        <f t="shared" si="283"/>
        <v>2.1380834729415148E-3</v>
      </c>
      <c r="AB1269" s="26">
        <f t="shared" si="295"/>
        <v>-9999</v>
      </c>
      <c r="AC1269" s="26">
        <f t="shared" si="296"/>
        <v>0</v>
      </c>
      <c r="AD1269" s="26">
        <f t="shared" si="292"/>
        <v>-9999</v>
      </c>
      <c r="AE1269" s="26">
        <f t="shared" si="297"/>
        <v>0</v>
      </c>
      <c r="AF1269">
        <f t="shared" si="293"/>
        <v>-9999</v>
      </c>
      <c r="AG1269" s="187"/>
      <c r="AH1269">
        <f t="shared" si="284"/>
        <v>-5.681451267488898E-5</v>
      </c>
      <c r="AI1269">
        <f t="shared" si="285"/>
        <v>0.56469609540875809</v>
      </c>
      <c r="AJ1269">
        <f t="shared" si="286"/>
        <v>-0.2668107123773617</v>
      </c>
      <c r="AK1269">
        <f t="shared" si="287"/>
        <v>0.23931967809316171</v>
      </c>
      <c r="AL1269">
        <f t="shared" si="288"/>
        <v>2.6389213677283485</v>
      </c>
      <c r="AM1269">
        <f t="shared" si="289"/>
        <v>3.8946097777401278</v>
      </c>
      <c r="AN1269" s="26">
        <f t="shared" ref="AN1269:AT1284" si="298">$AU1269+$AB$7*SIN(AO1269)</f>
        <v>-3.975315110866434</v>
      </c>
      <c r="AO1269" s="26">
        <f t="shared" si="298"/>
        <v>-3.9758619978093366</v>
      </c>
      <c r="AP1269" s="26">
        <f t="shared" si="298"/>
        <v>-3.9742245114637487</v>
      </c>
      <c r="AQ1269" s="26">
        <f t="shared" si="298"/>
        <v>-3.9791363303934308</v>
      </c>
      <c r="AR1269" s="26">
        <f t="shared" si="298"/>
        <v>-3.9644813675395318</v>
      </c>
      <c r="AS1269" s="26">
        <f t="shared" si="298"/>
        <v>-4.0089388978364173</v>
      </c>
      <c r="AT1269" s="26">
        <f t="shared" si="298"/>
        <v>-3.8800105844175317</v>
      </c>
      <c r="AU1269" s="26">
        <f t="shared" si="291"/>
        <v>-4.3433125627175393</v>
      </c>
    </row>
    <row r="1270" spans="26:47">
      <c r="Z1270">
        <f t="shared" si="282"/>
        <v>0</v>
      </c>
      <c r="AA1270" s="26">
        <f t="shared" si="283"/>
        <v>2.1380834729415148E-3</v>
      </c>
      <c r="AB1270" s="26">
        <f t="shared" si="295"/>
        <v>-9999</v>
      </c>
      <c r="AC1270" s="26">
        <f t="shared" si="296"/>
        <v>0</v>
      </c>
      <c r="AD1270" s="26">
        <f t="shared" si="292"/>
        <v>-9999</v>
      </c>
      <c r="AE1270" s="26">
        <f t="shared" si="297"/>
        <v>0</v>
      </c>
      <c r="AF1270">
        <f t="shared" si="293"/>
        <v>-9999</v>
      </c>
      <c r="AG1270" s="187"/>
      <c r="AH1270">
        <f t="shared" si="284"/>
        <v>-5.681451267488898E-5</v>
      </c>
      <c r="AI1270">
        <f t="shared" si="285"/>
        <v>0.56469609540875809</v>
      </c>
      <c r="AJ1270">
        <f t="shared" si="286"/>
        <v>-0.2668107123773617</v>
      </c>
      <c r="AK1270">
        <f t="shared" si="287"/>
        <v>0.23931967809316171</v>
      </c>
      <c r="AL1270">
        <f t="shared" si="288"/>
        <v>2.6389213677283485</v>
      </c>
      <c r="AM1270">
        <f t="shared" si="289"/>
        <v>3.8946097777401278</v>
      </c>
      <c r="AN1270" s="26">
        <f t="shared" si="298"/>
        <v>-3.975315110866434</v>
      </c>
      <c r="AO1270" s="26">
        <f t="shared" si="298"/>
        <v>-3.9758619978093366</v>
      </c>
      <c r="AP1270" s="26">
        <f t="shared" si="298"/>
        <v>-3.9742245114637487</v>
      </c>
      <c r="AQ1270" s="26">
        <f t="shared" si="298"/>
        <v>-3.9791363303934308</v>
      </c>
      <c r="AR1270" s="26">
        <f t="shared" si="298"/>
        <v>-3.9644813675395318</v>
      </c>
      <c r="AS1270" s="26">
        <f t="shared" si="298"/>
        <v>-4.0089388978364173</v>
      </c>
      <c r="AT1270" s="26">
        <f t="shared" si="298"/>
        <v>-3.8800105844175317</v>
      </c>
      <c r="AU1270" s="26">
        <f t="shared" si="291"/>
        <v>-4.3433125627175393</v>
      </c>
    </row>
    <row r="1271" spans="26:47">
      <c r="Z1271">
        <f t="shared" si="282"/>
        <v>0</v>
      </c>
      <c r="AA1271" s="26">
        <f t="shared" si="283"/>
        <v>2.1380834729415148E-3</v>
      </c>
      <c r="AB1271" s="26">
        <f t="shared" si="295"/>
        <v>-9999</v>
      </c>
      <c r="AC1271" s="26">
        <f t="shared" si="296"/>
        <v>0</v>
      </c>
      <c r="AD1271" s="26">
        <f t="shared" si="292"/>
        <v>-9999</v>
      </c>
      <c r="AE1271" s="26">
        <f t="shared" si="297"/>
        <v>0</v>
      </c>
      <c r="AF1271">
        <f t="shared" si="293"/>
        <v>-9999</v>
      </c>
      <c r="AG1271" s="187"/>
      <c r="AH1271">
        <f t="shared" si="284"/>
        <v>-5.681451267488898E-5</v>
      </c>
      <c r="AI1271">
        <f t="shared" si="285"/>
        <v>0.56469609540875809</v>
      </c>
      <c r="AJ1271">
        <f t="shared" si="286"/>
        <v>-0.2668107123773617</v>
      </c>
      <c r="AK1271">
        <f t="shared" si="287"/>
        <v>0.23931967809316171</v>
      </c>
      <c r="AL1271">
        <f t="shared" si="288"/>
        <v>2.6389213677283485</v>
      </c>
      <c r="AM1271">
        <f t="shared" si="289"/>
        <v>3.8946097777401278</v>
      </c>
      <c r="AN1271" s="26">
        <f t="shared" si="298"/>
        <v>-3.975315110866434</v>
      </c>
      <c r="AO1271" s="26">
        <f t="shared" si="298"/>
        <v>-3.9758619978093366</v>
      </c>
      <c r="AP1271" s="26">
        <f t="shared" si="298"/>
        <v>-3.9742245114637487</v>
      </c>
      <c r="AQ1271" s="26">
        <f t="shared" si="298"/>
        <v>-3.9791363303934308</v>
      </c>
      <c r="AR1271" s="26">
        <f t="shared" si="298"/>
        <v>-3.9644813675395318</v>
      </c>
      <c r="AS1271" s="26">
        <f t="shared" si="298"/>
        <v>-4.0089388978364173</v>
      </c>
      <c r="AT1271" s="26">
        <f t="shared" si="298"/>
        <v>-3.8800105844175317</v>
      </c>
      <c r="AU1271" s="26">
        <f t="shared" si="291"/>
        <v>-4.3433125627175393</v>
      </c>
    </row>
    <row r="1272" spans="26:47">
      <c r="Z1272">
        <f t="shared" si="282"/>
        <v>0</v>
      </c>
      <c r="AA1272" s="26">
        <f t="shared" si="283"/>
        <v>2.1380834729415148E-3</v>
      </c>
      <c r="AB1272" s="26">
        <f t="shared" si="295"/>
        <v>-9999</v>
      </c>
      <c r="AC1272" s="26">
        <f t="shared" si="296"/>
        <v>0</v>
      </c>
      <c r="AD1272" s="26">
        <f t="shared" si="292"/>
        <v>-9999</v>
      </c>
      <c r="AE1272" s="26">
        <f t="shared" si="297"/>
        <v>0</v>
      </c>
      <c r="AF1272">
        <f t="shared" si="293"/>
        <v>-9999</v>
      </c>
      <c r="AG1272" s="187"/>
      <c r="AH1272">
        <f t="shared" si="284"/>
        <v>-5.681451267488898E-5</v>
      </c>
      <c r="AI1272">
        <f t="shared" si="285"/>
        <v>0.56469609540875809</v>
      </c>
      <c r="AJ1272">
        <f t="shared" si="286"/>
        <v>-0.2668107123773617</v>
      </c>
      <c r="AK1272">
        <f t="shared" si="287"/>
        <v>0.23931967809316171</v>
      </c>
      <c r="AL1272">
        <f t="shared" si="288"/>
        <v>2.6389213677283485</v>
      </c>
      <c r="AM1272">
        <f t="shared" si="289"/>
        <v>3.8946097777401278</v>
      </c>
      <c r="AN1272" s="26">
        <f t="shared" si="298"/>
        <v>-3.975315110866434</v>
      </c>
      <c r="AO1272" s="26">
        <f t="shared" si="298"/>
        <v>-3.9758619978093366</v>
      </c>
      <c r="AP1272" s="26">
        <f t="shared" si="298"/>
        <v>-3.9742245114637487</v>
      </c>
      <c r="AQ1272" s="26">
        <f t="shared" si="298"/>
        <v>-3.9791363303934308</v>
      </c>
      <c r="AR1272" s="26">
        <f t="shared" si="298"/>
        <v>-3.9644813675395318</v>
      </c>
      <c r="AS1272" s="26">
        <f t="shared" si="298"/>
        <v>-4.0089388978364173</v>
      </c>
      <c r="AT1272" s="26">
        <f t="shared" si="298"/>
        <v>-3.8800105844175317</v>
      </c>
      <c r="AU1272" s="26">
        <f t="shared" si="291"/>
        <v>-4.3433125627175393</v>
      </c>
    </row>
    <row r="1273" spans="26:47">
      <c r="Z1273">
        <f t="shared" si="282"/>
        <v>0</v>
      </c>
      <c r="AA1273" s="26">
        <f t="shared" si="283"/>
        <v>2.1380834729415148E-3</v>
      </c>
      <c r="AB1273" s="26">
        <f t="shared" si="295"/>
        <v>-9999</v>
      </c>
      <c r="AC1273" s="26">
        <f t="shared" si="296"/>
        <v>0</v>
      </c>
      <c r="AD1273" s="26">
        <f t="shared" si="292"/>
        <v>-9999</v>
      </c>
      <c r="AE1273" s="26">
        <f t="shared" si="297"/>
        <v>0</v>
      </c>
      <c r="AF1273">
        <f t="shared" si="293"/>
        <v>-9999</v>
      </c>
      <c r="AG1273" s="187"/>
      <c r="AH1273">
        <f t="shared" si="284"/>
        <v>-5.681451267488898E-5</v>
      </c>
      <c r="AI1273">
        <f t="shared" si="285"/>
        <v>0.56469609540875809</v>
      </c>
      <c r="AJ1273">
        <f t="shared" si="286"/>
        <v>-0.2668107123773617</v>
      </c>
      <c r="AK1273">
        <f t="shared" si="287"/>
        <v>0.23931967809316171</v>
      </c>
      <c r="AL1273">
        <f t="shared" si="288"/>
        <v>2.6389213677283485</v>
      </c>
      <c r="AM1273">
        <f t="shared" si="289"/>
        <v>3.8946097777401278</v>
      </c>
      <c r="AN1273" s="26">
        <f t="shared" si="298"/>
        <v>-3.975315110866434</v>
      </c>
      <c r="AO1273" s="26">
        <f t="shared" si="298"/>
        <v>-3.9758619978093366</v>
      </c>
      <c r="AP1273" s="26">
        <f t="shared" si="298"/>
        <v>-3.9742245114637487</v>
      </c>
      <c r="AQ1273" s="26">
        <f t="shared" si="298"/>
        <v>-3.9791363303934308</v>
      </c>
      <c r="AR1273" s="26">
        <f t="shared" si="298"/>
        <v>-3.9644813675395318</v>
      </c>
      <c r="AS1273" s="26">
        <f t="shared" si="298"/>
        <v>-4.0089388978364173</v>
      </c>
      <c r="AT1273" s="26">
        <f t="shared" si="298"/>
        <v>-3.8800105844175317</v>
      </c>
      <c r="AU1273" s="26">
        <f t="shared" si="291"/>
        <v>-4.3433125627175393</v>
      </c>
    </row>
    <row r="1274" spans="26:47">
      <c r="Z1274">
        <f t="shared" si="282"/>
        <v>0</v>
      </c>
      <c r="AA1274" s="26">
        <f t="shared" si="283"/>
        <v>2.1380834729415148E-3</v>
      </c>
      <c r="AB1274" s="26">
        <f t="shared" si="295"/>
        <v>-9999</v>
      </c>
      <c r="AC1274" s="26">
        <f t="shared" si="296"/>
        <v>0</v>
      </c>
      <c r="AD1274" s="26">
        <f t="shared" si="292"/>
        <v>-9999</v>
      </c>
      <c r="AE1274" s="26">
        <f t="shared" si="297"/>
        <v>0</v>
      </c>
      <c r="AF1274">
        <f t="shared" si="293"/>
        <v>-9999</v>
      </c>
      <c r="AG1274" s="187"/>
      <c r="AH1274">
        <f t="shared" si="284"/>
        <v>-5.681451267488898E-5</v>
      </c>
      <c r="AI1274">
        <f t="shared" si="285"/>
        <v>0.56469609540875809</v>
      </c>
      <c r="AJ1274">
        <f t="shared" si="286"/>
        <v>-0.2668107123773617</v>
      </c>
      <c r="AK1274">
        <f t="shared" si="287"/>
        <v>0.23931967809316171</v>
      </c>
      <c r="AL1274">
        <f t="shared" si="288"/>
        <v>2.6389213677283485</v>
      </c>
      <c r="AM1274">
        <f t="shared" si="289"/>
        <v>3.8946097777401278</v>
      </c>
      <c r="AN1274" s="26">
        <f t="shared" si="298"/>
        <v>-3.975315110866434</v>
      </c>
      <c r="AO1274" s="26">
        <f t="shared" si="298"/>
        <v>-3.9758619978093366</v>
      </c>
      <c r="AP1274" s="26">
        <f t="shared" si="298"/>
        <v>-3.9742245114637487</v>
      </c>
      <c r="AQ1274" s="26">
        <f t="shared" si="298"/>
        <v>-3.9791363303934308</v>
      </c>
      <c r="AR1274" s="26">
        <f t="shared" si="298"/>
        <v>-3.9644813675395318</v>
      </c>
      <c r="AS1274" s="26">
        <f t="shared" si="298"/>
        <v>-4.0089388978364173</v>
      </c>
      <c r="AT1274" s="26">
        <f t="shared" si="298"/>
        <v>-3.8800105844175317</v>
      </c>
      <c r="AU1274" s="26">
        <f t="shared" si="291"/>
        <v>-4.3433125627175393</v>
      </c>
    </row>
    <row r="1275" spans="26:47">
      <c r="Z1275">
        <f t="shared" si="282"/>
        <v>0</v>
      </c>
      <c r="AA1275" s="26">
        <f t="shared" si="283"/>
        <v>2.1380834729415148E-3</v>
      </c>
      <c r="AB1275" s="26">
        <f t="shared" si="295"/>
        <v>-9999</v>
      </c>
      <c r="AC1275" s="26">
        <f t="shared" si="296"/>
        <v>0</v>
      </c>
      <c r="AD1275" s="26">
        <f t="shared" si="292"/>
        <v>-9999</v>
      </c>
      <c r="AE1275" s="26">
        <f t="shared" si="297"/>
        <v>0</v>
      </c>
      <c r="AF1275">
        <f t="shared" si="293"/>
        <v>-9999</v>
      </c>
      <c r="AG1275" s="187"/>
      <c r="AH1275">
        <f t="shared" si="284"/>
        <v>-5.681451267488898E-5</v>
      </c>
      <c r="AI1275">
        <f t="shared" si="285"/>
        <v>0.56469609540875809</v>
      </c>
      <c r="AJ1275">
        <f t="shared" si="286"/>
        <v>-0.2668107123773617</v>
      </c>
      <c r="AK1275">
        <f t="shared" si="287"/>
        <v>0.23931967809316171</v>
      </c>
      <c r="AL1275">
        <f t="shared" si="288"/>
        <v>2.6389213677283485</v>
      </c>
      <c r="AM1275">
        <f t="shared" si="289"/>
        <v>3.8946097777401278</v>
      </c>
      <c r="AN1275" s="26">
        <f t="shared" si="298"/>
        <v>-3.975315110866434</v>
      </c>
      <c r="AO1275" s="26">
        <f t="shared" si="298"/>
        <v>-3.9758619978093366</v>
      </c>
      <c r="AP1275" s="26">
        <f t="shared" si="298"/>
        <v>-3.9742245114637487</v>
      </c>
      <c r="AQ1275" s="26">
        <f t="shared" si="298"/>
        <v>-3.9791363303934308</v>
      </c>
      <c r="AR1275" s="26">
        <f t="shared" si="298"/>
        <v>-3.9644813675395318</v>
      </c>
      <c r="AS1275" s="26">
        <f t="shared" si="298"/>
        <v>-4.0089388978364173</v>
      </c>
      <c r="AT1275" s="26">
        <f t="shared" si="298"/>
        <v>-3.8800105844175317</v>
      </c>
      <c r="AU1275" s="26">
        <f t="shared" si="291"/>
        <v>-4.3433125627175393</v>
      </c>
    </row>
    <row r="1276" spans="26:47">
      <c r="Z1276">
        <f t="shared" si="282"/>
        <v>0</v>
      </c>
      <c r="AA1276" s="26">
        <f t="shared" si="283"/>
        <v>2.1380834729415148E-3</v>
      </c>
      <c r="AB1276" s="26">
        <f t="shared" si="295"/>
        <v>-9999</v>
      </c>
      <c r="AC1276" s="26">
        <f t="shared" si="296"/>
        <v>0</v>
      </c>
      <c r="AD1276" s="26">
        <f t="shared" si="292"/>
        <v>-9999</v>
      </c>
      <c r="AE1276" s="26">
        <f t="shared" si="297"/>
        <v>0</v>
      </c>
      <c r="AF1276">
        <f t="shared" si="293"/>
        <v>-9999</v>
      </c>
      <c r="AG1276" s="187"/>
      <c r="AH1276">
        <f t="shared" si="284"/>
        <v>-5.681451267488898E-5</v>
      </c>
      <c r="AI1276">
        <f t="shared" si="285"/>
        <v>0.56469609540875809</v>
      </c>
      <c r="AJ1276">
        <f t="shared" si="286"/>
        <v>-0.2668107123773617</v>
      </c>
      <c r="AK1276">
        <f t="shared" si="287"/>
        <v>0.23931967809316171</v>
      </c>
      <c r="AL1276">
        <f t="shared" si="288"/>
        <v>2.6389213677283485</v>
      </c>
      <c r="AM1276">
        <f t="shared" si="289"/>
        <v>3.8946097777401278</v>
      </c>
      <c r="AN1276" s="26">
        <f t="shared" si="298"/>
        <v>-3.975315110866434</v>
      </c>
      <c r="AO1276" s="26">
        <f t="shared" si="298"/>
        <v>-3.9758619978093366</v>
      </c>
      <c r="AP1276" s="26">
        <f t="shared" si="298"/>
        <v>-3.9742245114637487</v>
      </c>
      <c r="AQ1276" s="26">
        <f t="shared" si="298"/>
        <v>-3.9791363303934308</v>
      </c>
      <c r="AR1276" s="26">
        <f t="shared" si="298"/>
        <v>-3.9644813675395318</v>
      </c>
      <c r="AS1276" s="26">
        <f t="shared" si="298"/>
        <v>-4.0089388978364173</v>
      </c>
      <c r="AT1276" s="26">
        <f t="shared" si="298"/>
        <v>-3.8800105844175317</v>
      </c>
      <c r="AU1276" s="26">
        <f t="shared" si="291"/>
        <v>-4.3433125627175393</v>
      </c>
    </row>
    <row r="1277" spans="26:47">
      <c r="Z1277">
        <f t="shared" si="282"/>
        <v>0</v>
      </c>
      <c r="AA1277" s="26">
        <f t="shared" si="283"/>
        <v>2.1380834729415148E-3</v>
      </c>
      <c r="AB1277" s="26">
        <f t="shared" si="295"/>
        <v>-9999</v>
      </c>
      <c r="AC1277" s="26">
        <f t="shared" si="296"/>
        <v>0</v>
      </c>
      <c r="AD1277" s="26">
        <f t="shared" si="292"/>
        <v>-9999</v>
      </c>
      <c r="AE1277" s="26">
        <f t="shared" si="297"/>
        <v>0</v>
      </c>
      <c r="AF1277">
        <f t="shared" si="293"/>
        <v>-9999</v>
      </c>
      <c r="AG1277" s="187"/>
      <c r="AH1277">
        <f t="shared" si="284"/>
        <v>-5.681451267488898E-5</v>
      </c>
      <c r="AI1277">
        <f t="shared" si="285"/>
        <v>0.56469609540875809</v>
      </c>
      <c r="AJ1277">
        <f t="shared" si="286"/>
        <v>-0.2668107123773617</v>
      </c>
      <c r="AK1277">
        <f t="shared" si="287"/>
        <v>0.23931967809316171</v>
      </c>
      <c r="AL1277">
        <f t="shared" si="288"/>
        <v>2.6389213677283485</v>
      </c>
      <c r="AM1277">
        <f t="shared" si="289"/>
        <v>3.8946097777401278</v>
      </c>
      <c r="AN1277" s="26">
        <f t="shared" si="298"/>
        <v>-3.975315110866434</v>
      </c>
      <c r="AO1277" s="26">
        <f t="shared" si="298"/>
        <v>-3.9758619978093366</v>
      </c>
      <c r="AP1277" s="26">
        <f t="shared" si="298"/>
        <v>-3.9742245114637487</v>
      </c>
      <c r="AQ1277" s="26">
        <f t="shared" si="298"/>
        <v>-3.9791363303934308</v>
      </c>
      <c r="AR1277" s="26">
        <f t="shared" si="298"/>
        <v>-3.9644813675395318</v>
      </c>
      <c r="AS1277" s="26">
        <f t="shared" si="298"/>
        <v>-4.0089388978364173</v>
      </c>
      <c r="AT1277" s="26">
        <f t="shared" si="298"/>
        <v>-3.8800105844175317</v>
      </c>
      <c r="AU1277" s="26">
        <f t="shared" si="291"/>
        <v>-4.3433125627175393</v>
      </c>
    </row>
    <row r="1278" spans="26:47">
      <c r="Z1278">
        <f t="shared" si="282"/>
        <v>0</v>
      </c>
      <c r="AA1278" s="26">
        <f t="shared" si="283"/>
        <v>2.1380834729415148E-3</v>
      </c>
      <c r="AB1278" s="26">
        <f t="shared" si="295"/>
        <v>-9999</v>
      </c>
      <c r="AC1278" s="26">
        <f t="shared" si="296"/>
        <v>0</v>
      </c>
      <c r="AD1278" s="26">
        <f t="shared" si="292"/>
        <v>-9999</v>
      </c>
      <c r="AE1278" s="26">
        <f t="shared" si="297"/>
        <v>0</v>
      </c>
      <c r="AF1278">
        <f t="shared" si="293"/>
        <v>-9999</v>
      </c>
      <c r="AG1278" s="187"/>
      <c r="AH1278">
        <f t="shared" si="284"/>
        <v>-5.681451267488898E-5</v>
      </c>
      <c r="AI1278">
        <f t="shared" si="285"/>
        <v>0.56469609540875809</v>
      </c>
      <c r="AJ1278">
        <f t="shared" si="286"/>
        <v>-0.2668107123773617</v>
      </c>
      <c r="AK1278">
        <f t="shared" si="287"/>
        <v>0.23931967809316171</v>
      </c>
      <c r="AL1278">
        <f t="shared" si="288"/>
        <v>2.6389213677283485</v>
      </c>
      <c r="AM1278">
        <f t="shared" si="289"/>
        <v>3.8946097777401278</v>
      </c>
      <c r="AN1278" s="26">
        <f t="shared" si="298"/>
        <v>-3.975315110866434</v>
      </c>
      <c r="AO1278" s="26">
        <f t="shared" si="298"/>
        <v>-3.9758619978093366</v>
      </c>
      <c r="AP1278" s="26">
        <f t="shared" si="298"/>
        <v>-3.9742245114637487</v>
      </c>
      <c r="AQ1278" s="26">
        <f t="shared" si="298"/>
        <v>-3.9791363303934308</v>
      </c>
      <c r="AR1278" s="26">
        <f t="shared" si="298"/>
        <v>-3.9644813675395318</v>
      </c>
      <c r="AS1278" s="26">
        <f t="shared" si="298"/>
        <v>-4.0089388978364173</v>
      </c>
      <c r="AT1278" s="26">
        <f t="shared" si="298"/>
        <v>-3.8800105844175317</v>
      </c>
      <c r="AU1278" s="26">
        <f t="shared" si="291"/>
        <v>-4.3433125627175393</v>
      </c>
    </row>
    <row r="1279" spans="26:47">
      <c r="Z1279">
        <f t="shared" si="282"/>
        <v>0</v>
      </c>
      <c r="AA1279" s="26">
        <f t="shared" si="283"/>
        <v>2.1380834729415148E-3</v>
      </c>
      <c r="AB1279" s="26">
        <f t="shared" si="295"/>
        <v>-9999</v>
      </c>
      <c r="AC1279" s="26">
        <f t="shared" si="296"/>
        <v>0</v>
      </c>
      <c r="AD1279" s="26">
        <f t="shared" si="292"/>
        <v>-9999</v>
      </c>
      <c r="AE1279" s="26">
        <f t="shared" si="297"/>
        <v>0</v>
      </c>
      <c r="AF1279">
        <f t="shared" si="293"/>
        <v>-9999</v>
      </c>
      <c r="AG1279" s="187"/>
      <c r="AH1279">
        <f t="shared" si="284"/>
        <v>-5.681451267488898E-5</v>
      </c>
      <c r="AI1279">
        <f t="shared" si="285"/>
        <v>0.56469609540875809</v>
      </c>
      <c r="AJ1279">
        <f t="shared" si="286"/>
        <v>-0.2668107123773617</v>
      </c>
      <c r="AK1279">
        <f t="shared" si="287"/>
        <v>0.23931967809316171</v>
      </c>
      <c r="AL1279">
        <f t="shared" si="288"/>
        <v>2.6389213677283485</v>
      </c>
      <c r="AM1279">
        <f t="shared" si="289"/>
        <v>3.8946097777401278</v>
      </c>
      <c r="AN1279" s="26">
        <f t="shared" si="298"/>
        <v>-3.975315110866434</v>
      </c>
      <c r="AO1279" s="26">
        <f t="shared" si="298"/>
        <v>-3.9758619978093366</v>
      </c>
      <c r="AP1279" s="26">
        <f t="shared" si="298"/>
        <v>-3.9742245114637487</v>
      </c>
      <c r="AQ1279" s="26">
        <f t="shared" si="298"/>
        <v>-3.9791363303934308</v>
      </c>
      <c r="AR1279" s="26">
        <f t="shared" si="298"/>
        <v>-3.9644813675395318</v>
      </c>
      <c r="AS1279" s="26">
        <f t="shared" si="298"/>
        <v>-4.0089388978364173</v>
      </c>
      <c r="AT1279" s="26">
        <f t="shared" si="298"/>
        <v>-3.8800105844175317</v>
      </c>
      <c r="AU1279" s="26">
        <f t="shared" si="291"/>
        <v>-4.3433125627175393</v>
      </c>
    </row>
    <row r="1280" spans="26:47">
      <c r="Z1280">
        <f t="shared" si="282"/>
        <v>0</v>
      </c>
      <c r="AA1280" s="26">
        <f t="shared" si="283"/>
        <v>2.1380834729415148E-3</v>
      </c>
      <c r="AB1280" s="26">
        <f t="shared" si="295"/>
        <v>-9999</v>
      </c>
      <c r="AC1280" s="26">
        <f t="shared" si="296"/>
        <v>0</v>
      </c>
      <c r="AD1280" s="26">
        <f t="shared" si="292"/>
        <v>-9999</v>
      </c>
      <c r="AE1280" s="26">
        <f t="shared" si="297"/>
        <v>0</v>
      </c>
      <c r="AF1280">
        <f t="shared" si="293"/>
        <v>-9999</v>
      </c>
      <c r="AG1280" s="187"/>
      <c r="AH1280">
        <f t="shared" si="284"/>
        <v>-5.681451267488898E-5</v>
      </c>
      <c r="AI1280">
        <f t="shared" si="285"/>
        <v>0.56469609540875809</v>
      </c>
      <c r="AJ1280">
        <f t="shared" si="286"/>
        <v>-0.2668107123773617</v>
      </c>
      <c r="AK1280">
        <f t="shared" si="287"/>
        <v>0.23931967809316171</v>
      </c>
      <c r="AL1280">
        <f t="shared" si="288"/>
        <v>2.6389213677283485</v>
      </c>
      <c r="AM1280">
        <f t="shared" si="289"/>
        <v>3.8946097777401278</v>
      </c>
      <c r="AN1280" s="26">
        <f t="shared" si="298"/>
        <v>-3.975315110866434</v>
      </c>
      <c r="AO1280" s="26">
        <f t="shared" si="298"/>
        <v>-3.9758619978093366</v>
      </c>
      <c r="AP1280" s="26">
        <f t="shared" si="298"/>
        <v>-3.9742245114637487</v>
      </c>
      <c r="AQ1280" s="26">
        <f t="shared" si="298"/>
        <v>-3.9791363303934308</v>
      </c>
      <c r="AR1280" s="26">
        <f t="shared" si="298"/>
        <v>-3.9644813675395318</v>
      </c>
      <c r="AS1280" s="26">
        <f t="shared" si="298"/>
        <v>-4.0089388978364173</v>
      </c>
      <c r="AT1280" s="26">
        <f t="shared" si="298"/>
        <v>-3.8800105844175317</v>
      </c>
      <c r="AU1280" s="26">
        <f t="shared" si="291"/>
        <v>-4.3433125627175393</v>
      </c>
    </row>
    <row r="1281" spans="26:64">
      <c r="Z1281">
        <f t="shared" si="282"/>
        <v>0</v>
      </c>
      <c r="AA1281" s="26">
        <f t="shared" si="283"/>
        <v>2.1380834729415148E-3</v>
      </c>
      <c r="AB1281" s="26">
        <f t="shared" si="295"/>
        <v>-9999</v>
      </c>
      <c r="AC1281" s="26">
        <f t="shared" si="296"/>
        <v>0</v>
      </c>
      <c r="AD1281" s="26">
        <f t="shared" si="292"/>
        <v>-9999</v>
      </c>
      <c r="AE1281" s="26">
        <f t="shared" si="297"/>
        <v>0</v>
      </c>
      <c r="AF1281">
        <f t="shared" si="293"/>
        <v>-9999</v>
      </c>
      <c r="AG1281" s="187"/>
      <c r="AH1281">
        <f t="shared" si="284"/>
        <v>-5.681451267488898E-5</v>
      </c>
      <c r="AI1281">
        <f t="shared" si="285"/>
        <v>0.56469609540875809</v>
      </c>
      <c r="AJ1281">
        <f t="shared" si="286"/>
        <v>-0.2668107123773617</v>
      </c>
      <c r="AK1281">
        <f t="shared" si="287"/>
        <v>0.23931967809316171</v>
      </c>
      <c r="AL1281">
        <f t="shared" si="288"/>
        <v>2.6389213677283485</v>
      </c>
      <c r="AM1281">
        <f t="shared" si="289"/>
        <v>3.8946097777401278</v>
      </c>
      <c r="AN1281" s="26">
        <f t="shared" si="298"/>
        <v>-3.975315110866434</v>
      </c>
      <c r="AO1281" s="26">
        <f t="shared" si="298"/>
        <v>-3.9758619978093366</v>
      </c>
      <c r="AP1281" s="26">
        <f t="shared" si="298"/>
        <v>-3.9742245114637487</v>
      </c>
      <c r="AQ1281" s="26">
        <f t="shared" si="298"/>
        <v>-3.9791363303934308</v>
      </c>
      <c r="AR1281" s="26">
        <f t="shared" si="298"/>
        <v>-3.9644813675395318</v>
      </c>
      <c r="AS1281" s="26">
        <f t="shared" si="298"/>
        <v>-4.0089388978364173</v>
      </c>
      <c r="AT1281" s="26">
        <f t="shared" si="298"/>
        <v>-3.8800105844175317</v>
      </c>
      <c r="AU1281" s="26">
        <f t="shared" si="291"/>
        <v>-4.3433125627175393</v>
      </c>
    </row>
    <row r="1282" spans="26:64">
      <c r="Z1282">
        <f t="shared" si="282"/>
        <v>0</v>
      </c>
      <c r="AA1282" s="26">
        <f t="shared" si="283"/>
        <v>2.1380834729415148E-3</v>
      </c>
      <c r="AB1282" s="26">
        <f t="shared" si="295"/>
        <v>-9999</v>
      </c>
      <c r="AC1282" s="26">
        <f t="shared" si="296"/>
        <v>0</v>
      </c>
      <c r="AD1282" s="26">
        <f t="shared" si="292"/>
        <v>-9999</v>
      </c>
      <c r="AE1282" s="26">
        <f t="shared" si="297"/>
        <v>0</v>
      </c>
      <c r="AF1282">
        <f t="shared" si="293"/>
        <v>-9999</v>
      </c>
      <c r="AG1282" s="187"/>
      <c r="AH1282">
        <f t="shared" si="284"/>
        <v>-5.681451267488898E-5</v>
      </c>
      <c r="AI1282">
        <f t="shared" si="285"/>
        <v>0.56469609540875809</v>
      </c>
      <c r="AJ1282">
        <f t="shared" si="286"/>
        <v>-0.2668107123773617</v>
      </c>
      <c r="AK1282">
        <f t="shared" si="287"/>
        <v>0.23931967809316171</v>
      </c>
      <c r="AL1282">
        <f t="shared" si="288"/>
        <v>2.6389213677283485</v>
      </c>
      <c r="AM1282">
        <f t="shared" si="289"/>
        <v>3.8946097777401278</v>
      </c>
      <c r="AN1282" s="26">
        <f t="shared" si="298"/>
        <v>-3.975315110866434</v>
      </c>
      <c r="AO1282" s="26">
        <f t="shared" si="298"/>
        <v>-3.9758619978093366</v>
      </c>
      <c r="AP1282" s="26">
        <f t="shared" si="298"/>
        <v>-3.9742245114637487</v>
      </c>
      <c r="AQ1282" s="26">
        <f t="shared" si="298"/>
        <v>-3.9791363303934308</v>
      </c>
      <c r="AR1282" s="26">
        <f t="shared" si="298"/>
        <v>-3.9644813675395318</v>
      </c>
      <c r="AS1282" s="26">
        <f t="shared" si="298"/>
        <v>-4.0089388978364173</v>
      </c>
      <c r="AT1282" s="26">
        <f t="shared" si="298"/>
        <v>-3.8800105844175317</v>
      </c>
      <c r="AU1282" s="26">
        <f t="shared" si="291"/>
        <v>-4.3433125627175393</v>
      </c>
    </row>
    <row r="1283" spans="26:64">
      <c r="Z1283">
        <f t="shared" si="282"/>
        <v>0</v>
      </c>
      <c r="AA1283" s="26">
        <f t="shared" si="283"/>
        <v>2.1380834729415148E-3</v>
      </c>
      <c r="AB1283" s="26">
        <f t="shared" si="295"/>
        <v>-9999</v>
      </c>
      <c r="AC1283" s="26">
        <f t="shared" si="296"/>
        <v>0</v>
      </c>
      <c r="AD1283" s="26">
        <f t="shared" si="292"/>
        <v>-9999</v>
      </c>
      <c r="AE1283" s="26">
        <f t="shared" si="297"/>
        <v>0</v>
      </c>
      <c r="AF1283">
        <f t="shared" si="293"/>
        <v>-9999</v>
      </c>
      <c r="AG1283" s="187"/>
      <c r="AH1283">
        <f t="shared" si="284"/>
        <v>-5.681451267488898E-5</v>
      </c>
      <c r="AI1283">
        <f t="shared" si="285"/>
        <v>0.56469609540875809</v>
      </c>
      <c r="AJ1283">
        <f t="shared" si="286"/>
        <v>-0.2668107123773617</v>
      </c>
      <c r="AK1283">
        <f t="shared" si="287"/>
        <v>0.23931967809316171</v>
      </c>
      <c r="AL1283">
        <f t="shared" si="288"/>
        <v>2.6389213677283485</v>
      </c>
      <c r="AM1283">
        <f t="shared" si="289"/>
        <v>3.8946097777401278</v>
      </c>
      <c r="AN1283" s="26">
        <f t="shared" si="298"/>
        <v>-3.975315110866434</v>
      </c>
      <c r="AO1283" s="26">
        <f t="shared" si="298"/>
        <v>-3.9758619978093366</v>
      </c>
      <c r="AP1283" s="26">
        <f t="shared" si="298"/>
        <v>-3.9742245114637487</v>
      </c>
      <c r="AQ1283" s="26">
        <f t="shared" si="298"/>
        <v>-3.9791363303934308</v>
      </c>
      <c r="AR1283" s="26">
        <f t="shared" si="298"/>
        <v>-3.9644813675395318</v>
      </c>
      <c r="AS1283" s="26">
        <f t="shared" si="298"/>
        <v>-4.0089388978364173</v>
      </c>
      <c r="AT1283" s="26">
        <f t="shared" si="298"/>
        <v>-3.8800105844175317</v>
      </c>
      <c r="AU1283" s="26">
        <f t="shared" si="291"/>
        <v>-4.3433125627175393</v>
      </c>
    </row>
    <row r="1284" spans="26:64">
      <c r="Z1284">
        <f t="shared" si="282"/>
        <v>0</v>
      </c>
      <c r="AA1284" s="26">
        <f t="shared" si="283"/>
        <v>2.1380834729415148E-3</v>
      </c>
      <c r="AB1284" s="26">
        <f t="shared" si="295"/>
        <v>-9999</v>
      </c>
      <c r="AC1284" s="26">
        <f t="shared" si="296"/>
        <v>0</v>
      </c>
      <c r="AD1284" s="26">
        <f t="shared" si="292"/>
        <v>-9999</v>
      </c>
      <c r="AE1284" s="26">
        <f t="shared" si="297"/>
        <v>0</v>
      </c>
      <c r="AF1284">
        <f t="shared" si="293"/>
        <v>-9999</v>
      </c>
      <c r="AG1284" s="187"/>
      <c r="AH1284">
        <f t="shared" si="284"/>
        <v>-5.681451267488898E-5</v>
      </c>
      <c r="AI1284">
        <f t="shared" si="285"/>
        <v>0.56469609540875809</v>
      </c>
      <c r="AJ1284">
        <f t="shared" si="286"/>
        <v>-0.2668107123773617</v>
      </c>
      <c r="AK1284">
        <f t="shared" si="287"/>
        <v>0.23931967809316171</v>
      </c>
      <c r="AL1284">
        <f t="shared" si="288"/>
        <v>2.6389213677283485</v>
      </c>
      <c r="AM1284">
        <f t="shared" si="289"/>
        <v>3.8946097777401278</v>
      </c>
      <c r="AN1284" s="26">
        <f t="shared" si="298"/>
        <v>-3.975315110866434</v>
      </c>
      <c r="AO1284" s="26">
        <f t="shared" si="298"/>
        <v>-3.9758619978093366</v>
      </c>
      <c r="AP1284" s="26">
        <f t="shared" si="298"/>
        <v>-3.9742245114637487</v>
      </c>
      <c r="AQ1284" s="26">
        <f t="shared" si="298"/>
        <v>-3.9791363303934308</v>
      </c>
      <c r="AR1284" s="26">
        <f t="shared" si="298"/>
        <v>-3.9644813675395318</v>
      </c>
      <c r="AS1284" s="26">
        <f t="shared" si="298"/>
        <v>-4.0089388978364173</v>
      </c>
      <c r="AT1284" s="26">
        <f t="shared" si="298"/>
        <v>-3.8800105844175317</v>
      </c>
      <c r="AU1284" s="26">
        <f t="shared" si="291"/>
        <v>-4.3433125627175393</v>
      </c>
    </row>
    <row r="1285" spans="26:64">
      <c r="Z1285">
        <f t="shared" si="282"/>
        <v>0</v>
      </c>
      <c r="AA1285" s="26">
        <f t="shared" si="283"/>
        <v>2.1380834729415148E-3</v>
      </c>
      <c r="AB1285" s="26">
        <f t="shared" si="295"/>
        <v>-9999</v>
      </c>
      <c r="AC1285" s="26">
        <f t="shared" si="296"/>
        <v>0</v>
      </c>
      <c r="AD1285" s="26">
        <f t="shared" si="292"/>
        <v>-9999</v>
      </c>
      <c r="AE1285" s="26">
        <f t="shared" si="297"/>
        <v>0</v>
      </c>
      <c r="AF1285">
        <f t="shared" si="293"/>
        <v>-9999</v>
      </c>
      <c r="AG1285" s="187"/>
      <c r="AH1285">
        <f t="shared" si="284"/>
        <v>-5.681451267488898E-5</v>
      </c>
      <c r="AI1285">
        <f t="shared" si="285"/>
        <v>0.56469609540875809</v>
      </c>
      <c r="AJ1285">
        <f t="shared" si="286"/>
        <v>-0.2668107123773617</v>
      </c>
      <c r="AK1285">
        <f t="shared" si="287"/>
        <v>0.23931967809316171</v>
      </c>
      <c r="AL1285">
        <f t="shared" si="288"/>
        <v>2.6389213677283485</v>
      </c>
      <c r="AM1285">
        <f t="shared" si="289"/>
        <v>3.8946097777401278</v>
      </c>
      <c r="AN1285" s="26">
        <f t="shared" ref="AN1285:AT1300" si="299">$AU1285+$AB$7*SIN(AO1285)</f>
        <v>-3.975315110866434</v>
      </c>
      <c r="AO1285" s="26">
        <f t="shared" si="299"/>
        <v>-3.9758619978093366</v>
      </c>
      <c r="AP1285" s="26">
        <f t="shared" si="299"/>
        <v>-3.9742245114637487</v>
      </c>
      <c r="AQ1285" s="26">
        <f t="shared" si="299"/>
        <v>-3.9791363303934308</v>
      </c>
      <c r="AR1285" s="26">
        <f t="shared" si="299"/>
        <v>-3.9644813675395318</v>
      </c>
      <c r="AS1285" s="26">
        <f t="shared" si="299"/>
        <v>-4.0089388978364173</v>
      </c>
      <c r="AT1285" s="26">
        <f t="shared" si="299"/>
        <v>-3.8800105844175317</v>
      </c>
      <c r="AU1285" s="26">
        <f t="shared" si="291"/>
        <v>-4.3433125627175393</v>
      </c>
    </row>
    <row r="1286" spans="26:64">
      <c r="Z1286">
        <f t="shared" si="282"/>
        <v>0</v>
      </c>
      <c r="AA1286" s="26">
        <f t="shared" si="283"/>
        <v>2.1380834729415148E-3</v>
      </c>
      <c r="AB1286" s="26">
        <f t="shared" si="295"/>
        <v>-9999</v>
      </c>
      <c r="AC1286" s="26">
        <f t="shared" si="296"/>
        <v>0</v>
      </c>
      <c r="AD1286" s="26">
        <f t="shared" si="292"/>
        <v>-9999</v>
      </c>
      <c r="AE1286" s="26">
        <f t="shared" si="297"/>
        <v>0</v>
      </c>
      <c r="AF1286">
        <f t="shared" si="293"/>
        <v>-9999</v>
      </c>
      <c r="AG1286" s="187"/>
      <c r="AH1286">
        <f t="shared" si="284"/>
        <v>-5.681451267488898E-5</v>
      </c>
      <c r="AI1286">
        <f t="shared" si="285"/>
        <v>0.56469609540875809</v>
      </c>
      <c r="AJ1286">
        <f t="shared" si="286"/>
        <v>-0.2668107123773617</v>
      </c>
      <c r="AK1286">
        <f t="shared" si="287"/>
        <v>0.23931967809316171</v>
      </c>
      <c r="AL1286">
        <f t="shared" si="288"/>
        <v>2.6389213677283485</v>
      </c>
      <c r="AM1286">
        <f t="shared" si="289"/>
        <v>3.8946097777401278</v>
      </c>
      <c r="AN1286" s="26">
        <f t="shared" si="299"/>
        <v>-3.975315110866434</v>
      </c>
      <c r="AO1286" s="26">
        <f t="shared" si="299"/>
        <v>-3.9758619978093366</v>
      </c>
      <c r="AP1286" s="26">
        <f t="shared" si="299"/>
        <v>-3.9742245114637487</v>
      </c>
      <c r="AQ1286" s="26">
        <f t="shared" si="299"/>
        <v>-3.9791363303934308</v>
      </c>
      <c r="AR1286" s="26">
        <f t="shared" si="299"/>
        <v>-3.9644813675395318</v>
      </c>
      <c r="AS1286" s="26">
        <f t="shared" si="299"/>
        <v>-4.0089388978364173</v>
      </c>
      <c r="AT1286" s="26">
        <f t="shared" si="299"/>
        <v>-3.8800105844175317</v>
      </c>
      <c r="AU1286" s="26">
        <f t="shared" si="291"/>
        <v>-4.3433125627175393</v>
      </c>
    </row>
    <row r="1287" spans="26:64">
      <c r="Z1287">
        <f t="shared" si="282"/>
        <v>0</v>
      </c>
      <c r="AA1287" s="26">
        <f t="shared" si="283"/>
        <v>2.1380834729415148E-3</v>
      </c>
      <c r="AB1287" s="26">
        <f t="shared" si="295"/>
        <v>-9999</v>
      </c>
      <c r="AC1287" s="26">
        <f t="shared" si="296"/>
        <v>0</v>
      </c>
      <c r="AD1287" s="26">
        <f t="shared" si="292"/>
        <v>-9999</v>
      </c>
      <c r="AE1287" s="26">
        <f t="shared" si="297"/>
        <v>0</v>
      </c>
      <c r="AF1287">
        <f t="shared" si="293"/>
        <v>-9999</v>
      </c>
      <c r="AG1287" s="187"/>
      <c r="AH1287">
        <f t="shared" si="284"/>
        <v>-5.681451267488898E-5</v>
      </c>
      <c r="AI1287">
        <f t="shared" si="285"/>
        <v>0.56469609540875809</v>
      </c>
      <c r="AJ1287">
        <f t="shared" si="286"/>
        <v>-0.2668107123773617</v>
      </c>
      <c r="AK1287">
        <f t="shared" si="287"/>
        <v>0.23931967809316171</v>
      </c>
      <c r="AL1287">
        <f t="shared" si="288"/>
        <v>2.6389213677283485</v>
      </c>
      <c r="AM1287">
        <f t="shared" si="289"/>
        <v>3.8946097777401278</v>
      </c>
      <c r="AN1287" s="26">
        <f t="shared" si="299"/>
        <v>-3.975315110866434</v>
      </c>
      <c r="AO1287" s="26">
        <f t="shared" si="299"/>
        <v>-3.9758619978093366</v>
      </c>
      <c r="AP1287" s="26">
        <f t="shared" si="299"/>
        <v>-3.9742245114637487</v>
      </c>
      <c r="AQ1287" s="26">
        <f t="shared" si="299"/>
        <v>-3.9791363303934308</v>
      </c>
      <c r="AR1287" s="26">
        <f t="shared" si="299"/>
        <v>-3.9644813675395318</v>
      </c>
      <c r="AS1287" s="26">
        <f t="shared" si="299"/>
        <v>-4.0089388978364173</v>
      </c>
      <c r="AT1287" s="26">
        <f t="shared" si="299"/>
        <v>-3.8800105844175317</v>
      </c>
      <c r="AU1287" s="26">
        <f t="shared" si="291"/>
        <v>-4.3433125627175393</v>
      </c>
    </row>
    <row r="1288" spans="26:64">
      <c r="Z1288">
        <f t="shared" si="282"/>
        <v>0</v>
      </c>
      <c r="AA1288" s="26">
        <f t="shared" si="283"/>
        <v>2.1380834729415148E-3</v>
      </c>
      <c r="AB1288" s="26">
        <f t="shared" si="295"/>
        <v>-9999</v>
      </c>
      <c r="AC1288" s="26">
        <f t="shared" si="296"/>
        <v>0</v>
      </c>
      <c r="AD1288" s="26">
        <f t="shared" si="292"/>
        <v>-9999</v>
      </c>
      <c r="AE1288" s="26">
        <f t="shared" si="297"/>
        <v>0</v>
      </c>
      <c r="AF1288">
        <f t="shared" si="293"/>
        <v>-9999</v>
      </c>
      <c r="AG1288" s="187"/>
      <c r="AH1288">
        <f t="shared" si="284"/>
        <v>-5.681451267488898E-5</v>
      </c>
      <c r="AI1288">
        <f t="shared" si="285"/>
        <v>0.56469609540875809</v>
      </c>
      <c r="AJ1288">
        <f t="shared" si="286"/>
        <v>-0.2668107123773617</v>
      </c>
      <c r="AK1288">
        <f t="shared" si="287"/>
        <v>0.23931967809316171</v>
      </c>
      <c r="AL1288">
        <f t="shared" si="288"/>
        <v>2.6389213677283485</v>
      </c>
      <c r="AM1288">
        <f t="shared" si="289"/>
        <v>3.8946097777401278</v>
      </c>
      <c r="AN1288" s="26">
        <f t="shared" si="299"/>
        <v>-3.975315110866434</v>
      </c>
      <c r="AO1288" s="26">
        <f t="shared" si="299"/>
        <v>-3.9758619978093366</v>
      </c>
      <c r="AP1288" s="26">
        <f t="shared" si="299"/>
        <v>-3.9742245114637487</v>
      </c>
      <c r="AQ1288" s="26">
        <f t="shared" si="299"/>
        <v>-3.9791363303934308</v>
      </c>
      <c r="AR1288" s="26">
        <f t="shared" si="299"/>
        <v>-3.9644813675395318</v>
      </c>
      <c r="AS1288" s="26">
        <f t="shared" si="299"/>
        <v>-4.0089388978364173</v>
      </c>
      <c r="AT1288" s="26">
        <f t="shared" si="299"/>
        <v>-3.8800105844175317</v>
      </c>
      <c r="AU1288" s="26">
        <f t="shared" si="291"/>
        <v>-4.3433125627175393</v>
      </c>
    </row>
    <row r="1289" spans="26:64">
      <c r="Z1289">
        <f t="shared" si="282"/>
        <v>0</v>
      </c>
      <c r="AA1289" s="26">
        <f t="shared" si="283"/>
        <v>2.1380834729415148E-3</v>
      </c>
      <c r="AB1289" s="26">
        <f t="shared" si="295"/>
        <v>-9999</v>
      </c>
      <c r="AC1289" s="26">
        <f t="shared" si="296"/>
        <v>0</v>
      </c>
      <c r="AD1289" s="26">
        <f t="shared" si="292"/>
        <v>-9999</v>
      </c>
      <c r="AE1289" s="26">
        <f t="shared" si="297"/>
        <v>0</v>
      </c>
      <c r="AF1289">
        <f t="shared" si="293"/>
        <v>-9999</v>
      </c>
      <c r="AG1289" s="187"/>
      <c r="AH1289">
        <f t="shared" si="284"/>
        <v>-5.681451267488898E-5</v>
      </c>
      <c r="AI1289">
        <f t="shared" si="285"/>
        <v>0.56469609540875809</v>
      </c>
      <c r="AJ1289">
        <f t="shared" si="286"/>
        <v>-0.2668107123773617</v>
      </c>
      <c r="AK1289">
        <f t="shared" si="287"/>
        <v>0.23931967809316171</v>
      </c>
      <c r="AL1289">
        <f t="shared" si="288"/>
        <v>2.6389213677283485</v>
      </c>
      <c r="AM1289">
        <f t="shared" si="289"/>
        <v>3.8946097777401278</v>
      </c>
      <c r="AN1289" s="26">
        <f t="shared" si="299"/>
        <v>-3.975315110866434</v>
      </c>
      <c r="AO1289" s="26">
        <f t="shared" si="299"/>
        <v>-3.9758619978093366</v>
      </c>
      <c r="AP1289" s="26">
        <f t="shared" si="299"/>
        <v>-3.9742245114637487</v>
      </c>
      <c r="AQ1289" s="26">
        <f t="shared" si="299"/>
        <v>-3.9791363303934308</v>
      </c>
      <c r="AR1289" s="26">
        <f t="shared" si="299"/>
        <v>-3.9644813675395318</v>
      </c>
      <c r="AS1289" s="26">
        <f t="shared" si="299"/>
        <v>-4.0089388978364173</v>
      </c>
      <c r="AT1289" s="26">
        <f t="shared" si="299"/>
        <v>-3.8800105844175317</v>
      </c>
      <c r="AU1289" s="26">
        <f t="shared" si="291"/>
        <v>-4.3433125627175393</v>
      </c>
    </row>
    <row r="1290" spans="26:64">
      <c r="Z1290">
        <f t="shared" si="282"/>
        <v>0</v>
      </c>
      <c r="AA1290" s="26">
        <f t="shared" si="283"/>
        <v>2.1380834729415148E-3</v>
      </c>
      <c r="AB1290" s="26">
        <f t="shared" si="295"/>
        <v>-9999</v>
      </c>
      <c r="AC1290" s="26">
        <f t="shared" si="296"/>
        <v>0</v>
      </c>
      <c r="AD1290" s="26">
        <f t="shared" si="292"/>
        <v>-9999</v>
      </c>
      <c r="AE1290" s="26">
        <f t="shared" si="297"/>
        <v>0</v>
      </c>
      <c r="AF1290">
        <f t="shared" si="293"/>
        <v>-9999</v>
      </c>
      <c r="AG1290" s="187"/>
      <c r="AH1290">
        <f t="shared" si="284"/>
        <v>-5.681451267488898E-5</v>
      </c>
      <c r="AI1290">
        <f t="shared" si="285"/>
        <v>0.56469609540875809</v>
      </c>
      <c r="AJ1290">
        <f t="shared" si="286"/>
        <v>-0.2668107123773617</v>
      </c>
      <c r="AK1290">
        <f t="shared" si="287"/>
        <v>0.23931967809316171</v>
      </c>
      <c r="AL1290">
        <f t="shared" si="288"/>
        <v>2.6389213677283485</v>
      </c>
      <c r="AM1290">
        <f t="shared" si="289"/>
        <v>3.8946097777401278</v>
      </c>
      <c r="AN1290" s="26">
        <f t="shared" si="299"/>
        <v>-3.975315110866434</v>
      </c>
      <c r="AO1290" s="26">
        <f t="shared" si="299"/>
        <v>-3.9758619978093366</v>
      </c>
      <c r="AP1290" s="26">
        <f t="shared" si="299"/>
        <v>-3.9742245114637487</v>
      </c>
      <c r="AQ1290" s="26">
        <f t="shared" si="299"/>
        <v>-3.9791363303934308</v>
      </c>
      <c r="AR1290" s="26">
        <f t="shared" si="299"/>
        <v>-3.9644813675395318</v>
      </c>
      <c r="AS1290" s="26">
        <f t="shared" si="299"/>
        <v>-4.0089388978364173</v>
      </c>
      <c r="AT1290" s="26">
        <f t="shared" si="299"/>
        <v>-3.8800105844175317</v>
      </c>
      <c r="AU1290" s="26">
        <f t="shared" si="291"/>
        <v>-4.3433125627175393</v>
      </c>
    </row>
    <row r="1291" spans="26:64">
      <c r="Z1291">
        <f t="shared" si="282"/>
        <v>0</v>
      </c>
      <c r="AA1291" s="26">
        <f t="shared" si="283"/>
        <v>2.1380834729415148E-3</v>
      </c>
      <c r="AB1291" s="26">
        <f t="shared" si="295"/>
        <v>-9999</v>
      </c>
      <c r="AC1291" s="26">
        <f t="shared" si="296"/>
        <v>0</v>
      </c>
      <c r="AD1291" s="26">
        <f t="shared" si="292"/>
        <v>-9999</v>
      </c>
      <c r="AE1291" s="26">
        <f t="shared" si="297"/>
        <v>0</v>
      </c>
      <c r="AF1291">
        <f t="shared" si="293"/>
        <v>-9999</v>
      </c>
      <c r="AG1291" s="187"/>
      <c r="AH1291">
        <f t="shared" si="284"/>
        <v>-5.681451267488898E-5</v>
      </c>
      <c r="AI1291">
        <f t="shared" si="285"/>
        <v>0.56469609540875809</v>
      </c>
      <c r="AJ1291">
        <f t="shared" si="286"/>
        <v>-0.2668107123773617</v>
      </c>
      <c r="AK1291">
        <f t="shared" si="287"/>
        <v>0.23931967809316171</v>
      </c>
      <c r="AL1291">
        <f t="shared" si="288"/>
        <v>2.6389213677283485</v>
      </c>
      <c r="AM1291">
        <f t="shared" si="289"/>
        <v>3.8946097777401278</v>
      </c>
      <c r="AN1291" s="26">
        <f t="shared" si="299"/>
        <v>-3.975315110866434</v>
      </c>
      <c r="AO1291" s="26">
        <f t="shared" si="299"/>
        <v>-3.9758619978093366</v>
      </c>
      <c r="AP1291" s="26">
        <f t="shared" si="299"/>
        <v>-3.9742245114637487</v>
      </c>
      <c r="AQ1291" s="26">
        <f t="shared" si="299"/>
        <v>-3.9791363303934308</v>
      </c>
      <c r="AR1291" s="26">
        <f t="shared" si="299"/>
        <v>-3.9644813675395318</v>
      </c>
      <c r="AS1291" s="26">
        <f t="shared" si="299"/>
        <v>-4.0089388978364173</v>
      </c>
      <c r="AT1291" s="26">
        <f t="shared" si="299"/>
        <v>-3.8800105844175317</v>
      </c>
      <c r="AU1291" s="26">
        <f t="shared" si="291"/>
        <v>-4.3433125627175393</v>
      </c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</row>
    <row r="1292" spans="26:64">
      <c r="Z1292">
        <f t="shared" si="282"/>
        <v>0</v>
      </c>
      <c r="AA1292" s="26">
        <f t="shared" si="283"/>
        <v>2.1380834729415148E-3</v>
      </c>
      <c r="AB1292" s="26">
        <f t="shared" si="295"/>
        <v>-9999</v>
      </c>
      <c r="AC1292" s="26">
        <f t="shared" si="296"/>
        <v>0</v>
      </c>
      <c r="AD1292" s="26">
        <f t="shared" si="292"/>
        <v>-9999</v>
      </c>
      <c r="AE1292" s="26">
        <f t="shared" si="297"/>
        <v>0</v>
      </c>
      <c r="AF1292">
        <f t="shared" si="293"/>
        <v>-9999</v>
      </c>
      <c r="AG1292" s="187"/>
      <c r="AH1292">
        <f t="shared" si="284"/>
        <v>-5.681451267488898E-5</v>
      </c>
      <c r="AI1292">
        <f t="shared" si="285"/>
        <v>0.56469609540875809</v>
      </c>
      <c r="AJ1292">
        <f t="shared" si="286"/>
        <v>-0.2668107123773617</v>
      </c>
      <c r="AK1292">
        <f t="shared" si="287"/>
        <v>0.23931967809316171</v>
      </c>
      <c r="AL1292">
        <f t="shared" si="288"/>
        <v>2.6389213677283485</v>
      </c>
      <c r="AM1292">
        <f t="shared" si="289"/>
        <v>3.8946097777401278</v>
      </c>
      <c r="AN1292" s="26">
        <f t="shared" si="299"/>
        <v>-3.975315110866434</v>
      </c>
      <c r="AO1292" s="26">
        <f t="shared" si="299"/>
        <v>-3.9758619978093366</v>
      </c>
      <c r="AP1292" s="26">
        <f t="shared" si="299"/>
        <v>-3.9742245114637487</v>
      </c>
      <c r="AQ1292" s="26">
        <f t="shared" si="299"/>
        <v>-3.9791363303934308</v>
      </c>
      <c r="AR1292" s="26">
        <f t="shared" si="299"/>
        <v>-3.9644813675395318</v>
      </c>
      <c r="AS1292" s="26">
        <f t="shared" si="299"/>
        <v>-4.0089388978364173</v>
      </c>
      <c r="AT1292" s="26">
        <f t="shared" si="299"/>
        <v>-3.8800105844175317</v>
      </c>
      <c r="AU1292" s="26">
        <f t="shared" si="291"/>
        <v>-4.3433125627175393</v>
      </c>
    </row>
    <row r="1293" spans="26:64">
      <c r="Z1293">
        <f t="shared" si="282"/>
        <v>0</v>
      </c>
      <c r="AA1293" s="26">
        <f t="shared" si="283"/>
        <v>2.1380834729415148E-3</v>
      </c>
      <c r="AB1293" s="26">
        <f t="shared" si="295"/>
        <v>-9999</v>
      </c>
      <c r="AC1293" s="26">
        <f t="shared" si="296"/>
        <v>0</v>
      </c>
      <c r="AD1293" s="26">
        <f t="shared" si="292"/>
        <v>-9999</v>
      </c>
      <c r="AE1293" s="26">
        <f t="shared" si="297"/>
        <v>0</v>
      </c>
      <c r="AF1293">
        <f t="shared" si="293"/>
        <v>-9999</v>
      </c>
      <c r="AG1293" s="187"/>
      <c r="AH1293">
        <f t="shared" si="284"/>
        <v>-5.681451267488898E-5</v>
      </c>
      <c r="AI1293">
        <f t="shared" si="285"/>
        <v>0.56469609540875809</v>
      </c>
      <c r="AJ1293">
        <f t="shared" si="286"/>
        <v>-0.2668107123773617</v>
      </c>
      <c r="AK1293">
        <f t="shared" si="287"/>
        <v>0.23931967809316171</v>
      </c>
      <c r="AL1293">
        <f t="shared" si="288"/>
        <v>2.6389213677283485</v>
      </c>
      <c r="AM1293">
        <f t="shared" si="289"/>
        <v>3.8946097777401278</v>
      </c>
      <c r="AN1293" s="26">
        <f t="shared" si="299"/>
        <v>-3.975315110866434</v>
      </c>
      <c r="AO1293" s="26">
        <f t="shared" si="299"/>
        <v>-3.9758619978093366</v>
      </c>
      <c r="AP1293" s="26">
        <f t="shared" si="299"/>
        <v>-3.9742245114637487</v>
      </c>
      <c r="AQ1293" s="26">
        <f t="shared" si="299"/>
        <v>-3.9791363303934308</v>
      </c>
      <c r="AR1293" s="26">
        <f t="shared" si="299"/>
        <v>-3.9644813675395318</v>
      </c>
      <c r="AS1293" s="26">
        <f t="shared" si="299"/>
        <v>-4.0089388978364173</v>
      </c>
      <c r="AT1293" s="26">
        <f t="shared" si="299"/>
        <v>-3.8800105844175317</v>
      </c>
      <c r="AU1293" s="26">
        <f t="shared" si="291"/>
        <v>-4.3433125627175393</v>
      </c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</row>
    <row r="1294" spans="26:64">
      <c r="Z1294">
        <f t="shared" si="282"/>
        <v>0</v>
      </c>
      <c r="AA1294" s="26">
        <f t="shared" si="283"/>
        <v>2.1380834729415148E-3</v>
      </c>
      <c r="AB1294" s="26">
        <f t="shared" si="295"/>
        <v>-9999</v>
      </c>
      <c r="AC1294" s="26">
        <f t="shared" si="296"/>
        <v>0</v>
      </c>
      <c r="AD1294" s="26">
        <f t="shared" si="292"/>
        <v>-9999</v>
      </c>
      <c r="AE1294" s="26">
        <f t="shared" si="297"/>
        <v>0</v>
      </c>
      <c r="AF1294">
        <f t="shared" si="293"/>
        <v>-9999</v>
      </c>
      <c r="AG1294" s="187"/>
      <c r="AH1294">
        <f t="shared" si="284"/>
        <v>-5.681451267488898E-5</v>
      </c>
      <c r="AI1294">
        <f t="shared" si="285"/>
        <v>0.56469609540875809</v>
      </c>
      <c r="AJ1294">
        <f t="shared" si="286"/>
        <v>-0.2668107123773617</v>
      </c>
      <c r="AK1294">
        <f t="shared" si="287"/>
        <v>0.23931967809316171</v>
      </c>
      <c r="AL1294">
        <f t="shared" si="288"/>
        <v>2.6389213677283485</v>
      </c>
      <c r="AM1294">
        <f t="shared" si="289"/>
        <v>3.8946097777401278</v>
      </c>
      <c r="AN1294" s="26">
        <f t="shared" si="299"/>
        <v>-3.975315110866434</v>
      </c>
      <c r="AO1294" s="26">
        <f t="shared" si="299"/>
        <v>-3.9758619978093366</v>
      </c>
      <c r="AP1294" s="26">
        <f t="shared" si="299"/>
        <v>-3.9742245114637487</v>
      </c>
      <c r="AQ1294" s="26">
        <f t="shared" si="299"/>
        <v>-3.9791363303934308</v>
      </c>
      <c r="AR1294" s="26">
        <f t="shared" si="299"/>
        <v>-3.9644813675395318</v>
      </c>
      <c r="AS1294" s="26">
        <f t="shared" si="299"/>
        <v>-4.0089388978364173</v>
      </c>
      <c r="AT1294" s="26">
        <f t="shared" si="299"/>
        <v>-3.8800105844175317</v>
      </c>
      <c r="AU1294" s="26">
        <f t="shared" si="291"/>
        <v>-4.3433125627175393</v>
      </c>
    </row>
    <row r="1295" spans="26:64">
      <c r="Z1295">
        <f t="shared" si="282"/>
        <v>0</v>
      </c>
      <c r="AA1295" s="26">
        <f t="shared" si="283"/>
        <v>2.1380834729415148E-3</v>
      </c>
      <c r="AB1295" s="26">
        <f t="shared" si="295"/>
        <v>-9999</v>
      </c>
      <c r="AC1295" s="26">
        <f t="shared" si="296"/>
        <v>0</v>
      </c>
      <c r="AD1295" s="26">
        <f t="shared" si="292"/>
        <v>-9999</v>
      </c>
      <c r="AE1295" s="26">
        <f t="shared" si="297"/>
        <v>0</v>
      </c>
      <c r="AF1295">
        <f t="shared" si="293"/>
        <v>-9999</v>
      </c>
      <c r="AG1295" s="187"/>
      <c r="AH1295">
        <f t="shared" si="284"/>
        <v>-5.681451267488898E-5</v>
      </c>
      <c r="AI1295">
        <f t="shared" si="285"/>
        <v>0.56469609540875809</v>
      </c>
      <c r="AJ1295">
        <f t="shared" si="286"/>
        <v>-0.2668107123773617</v>
      </c>
      <c r="AK1295">
        <f t="shared" si="287"/>
        <v>0.23931967809316171</v>
      </c>
      <c r="AL1295">
        <f t="shared" si="288"/>
        <v>2.6389213677283485</v>
      </c>
      <c r="AM1295">
        <f t="shared" si="289"/>
        <v>3.8946097777401278</v>
      </c>
      <c r="AN1295" s="26">
        <f t="shared" si="299"/>
        <v>-3.975315110866434</v>
      </c>
      <c r="AO1295" s="26">
        <f t="shared" si="299"/>
        <v>-3.9758619978093366</v>
      </c>
      <c r="AP1295" s="26">
        <f t="shared" si="299"/>
        <v>-3.9742245114637487</v>
      </c>
      <c r="AQ1295" s="26">
        <f t="shared" si="299"/>
        <v>-3.9791363303934308</v>
      </c>
      <c r="AR1295" s="26">
        <f t="shared" si="299"/>
        <v>-3.9644813675395318</v>
      </c>
      <c r="AS1295" s="26">
        <f t="shared" si="299"/>
        <v>-4.0089388978364173</v>
      </c>
      <c r="AT1295" s="26">
        <f t="shared" si="299"/>
        <v>-3.8800105844175317</v>
      </c>
      <c r="AU1295" s="26">
        <f t="shared" si="291"/>
        <v>-4.3433125627175393</v>
      </c>
      <c r="AV1295" s="26"/>
    </row>
    <row r="1296" spans="26:64">
      <c r="Z1296">
        <f t="shared" si="282"/>
        <v>0</v>
      </c>
      <c r="AA1296" s="26">
        <f t="shared" si="283"/>
        <v>2.1380834729415148E-3</v>
      </c>
      <c r="AB1296" s="26">
        <f t="shared" si="295"/>
        <v>-9999</v>
      </c>
      <c r="AC1296" s="26">
        <f t="shared" si="296"/>
        <v>0</v>
      </c>
      <c r="AD1296" s="26">
        <f t="shared" si="292"/>
        <v>-9999</v>
      </c>
      <c r="AE1296" s="26">
        <f t="shared" si="297"/>
        <v>0</v>
      </c>
      <c r="AF1296">
        <f t="shared" si="293"/>
        <v>-9999</v>
      </c>
      <c r="AG1296" s="187"/>
      <c r="AH1296">
        <f t="shared" si="284"/>
        <v>-5.681451267488898E-5</v>
      </c>
      <c r="AI1296">
        <f t="shared" si="285"/>
        <v>0.56469609540875809</v>
      </c>
      <c r="AJ1296">
        <f t="shared" si="286"/>
        <v>-0.2668107123773617</v>
      </c>
      <c r="AK1296">
        <f t="shared" si="287"/>
        <v>0.23931967809316171</v>
      </c>
      <c r="AL1296">
        <f t="shared" si="288"/>
        <v>2.6389213677283485</v>
      </c>
      <c r="AM1296">
        <f t="shared" si="289"/>
        <v>3.8946097777401278</v>
      </c>
      <c r="AN1296" s="26">
        <f t="shared" si="299"/>
        <v>-3.975315110866434</v>
      </c>
      <c r="AO1296" s="26">
        <f t="shared" si="299"/>
        <v>-3.9758619978093366</v>
      </c>
      <c r="AP1296" s="26">
        <f t="shared" si="299"/>
        <v>-3.9742245114637487</v>
      </c>
      <c r="AQ1296" s="26">
        <f t="shared" si="299"/>
        <v>-3.9791363303934308</v>
      </c>
      <c r="AR1296" s="26">
        <f t="shared" si="299"/>
        <v>-3.9644813675395318</v>
      </c>
      <c r="AS1296" s="26">
        <f t="shared" si="299"/>
        <v>-4.0089388978364173</v>
      </c>
      <c r="AT1296" s="26">
        <f t="shared" si="299"/>
        <v>-3.8800105844175317</v>
      </c>
      <c r="AU1296" s="26">
        <f t="shared" si="291"/>
        <v>-4.3433125627175393</v>
      </c>
    </row>
    <row r="1297" spans="26:64">
      <c r="Z1297">
        <f t="shared" si="282"/>
        <v>0</v>
      </c>
      <c r="AA1297" s="26">
        <f t="shared" si="283"/>
        <v>2.1380834729415148E-3</v>
      </c>
      <c r="AB1297" s="26">
        <f t="shared" si="295"/>
        <v>-9999</v>
      </c>
      <c r="AC1297" s="26">
        <f t="shared" si="296"/>
        <v>0</v>
      </c>
      <c r="AD1297" s="26">
        <f t="shared" si="292"/>
        <v>-9999</v>
      </c>
      <c r="AE1297" s="26">
        <f t="shared" si="297"/>
        <v>0</v>
      </c>
      <c r="AF1297">
        <f t="shared" si="293"/>
        <v>-9999</v>
      </c>
      <c r="AG1297" s="187"/>
      <c r="AH1297">
        <f t="shared" si="284"/>
        <v>-5.681451267488898E-5</v>
      </c>
      <c r="AI1297">
        <f t="shared" si="285"/>
        <v>0.56469609540875809</v>
      </c>
      <c r="AJ1297">
        <f t="shared" si="286"/>
        <v>-0.2668107123773617</v>
      </c>
      <c r="AK1297">
        <f t="shared" si="287"/>
        <v>0.23931967809316171</v>
      </c>
      <c r="AL1297">
        <f t="shared" si="288"/>
        <v>2.6389213677283485</v>
      </c>
      <c r="AM1297">
        <f t="shared" si="289"/>
        <v>3.8946097777401278</v>
      </c>
      <c r="AN1297" s="26">
        <f t="shared" si="299"/>
        <v>-3.975315110866434</v>
      </c>
      <c r="AO1297" s="26">
        <f t="shared" si="299"/>
        <v>-3.9758619978093366</v>
      </c>
      <c r="AP1297" s="26">
        <f t="shared" si="299"/>
        <v>-3.9742245114637487</v>
      </c>
      <c r="AQ1297" s="26">
        <f t="shared" si="299"/>
        <v>-3.9791363303934308</v>
      </c>
      <c r="AR1297" s="26">
        <f t="shared" si="299"/>
        <v>-3.9644813675395318</v>
      </c>
      <c r="AS1297" s="26">
        <f t="shared" si="299"/>
        <v>-4.0089388978364173</v>
      </c>
      <c r="AT1297" s="26">
        <f t="shared" si="299"/>
        <v>-3.8800105844175317</v>
      </c>
      <c r="AU1297" s="26">
        <f t="shared" si="291"/>
        <v>-4.3433125627175393</v>
      </c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</row>
    <row r="1298" spans="26:64">
      <c r="Z1298">
        <f t="shared" si="282"/>
        <v>0</v>
      </c>
      <c r="AA1298" s="26">
        <f t="shared" si="283"/>
        <v>2.1380834729415148E-3</v>
      </c>
      <c r="AB1298" s="26">
        <f t="shared" si="295"/>
        <v>-9999</v>
      </c>
      <c r="AC1298" s="26">
        <f t="shared" si="296"/>
        <v>0</v>
      </c>
      <c r="AD1298" s="26">
        <f t="shared" si="292"/>
        <v>-9999</v>
      </c>
      <c r="AE1298" s="26">
        <f t="shared" si="297"/>
        <v>0</v>
      </c>
      <c r="AF1298">
        <f t="shared" si="293"/>
        <v>-9999</v>
      </c>
      <c r="AG1298" s="187"/>
      <c r="AH1298">
        <f t="shared" si="284"/>
        <v>-5.681451267488898E-5</v>
      </c>
      <c r="AI1298">
        <f t="shared" si="285"/>
        <v>0.56469609540875809</v>
      </c>
      <c r="AJ1298">
        <f t="shared" si="286"/>
        <v>-0.2668107123773617</v>
      </c>
      <c r="AK1298">
        <f t="shared" si="287"/>
        <v>0.23931967809316171</v>
      </c>
      <c r="AL1298">
        <f t="shared" si="288"/>
        <v>2.6389213677283485</v>
      </c>
      <c r="AM1298">
        <f t="shared" si="289"/>
        <v>3.8946097777401278</v>
      </c>
      <c r="AN1298" s="26">
        <f t="shared" si="299"/>
        <v>-3.975315110866434</v>
      </c>
      <c r="AO1298" s="26">
        <f t="shared" si="299"/>
        <v>-3.9758619978093366</v>
      </c>
      <c r="AP1298" s="26">
        <f t="shared" si="299"/>
        <v>-3.9742245114637487</v>
      </c>
      <c r="AQ1298" s="26">
        <f t="shared" si="299"/>
        <v>-3.9791363303934308</v>
      </c>
      <c r="AR1298" s="26">
        <f t="shared" si="299"/>
        <v>-3.9644813675395318</v>
      </c>
      <c r="AS1298" s="26">
        <f t="shared" si="299"/>
        <v>-4.0089388978364173</v>
      </c>
      <c r="AT1298" s="26">
        <f t="shared" si="299"/>
        <v>-3.8800105844175317</v>
      </c>
      <c r="AU1298" s="26">
        <f t="shared" si="291"/>
        <v>-4.3433125627175393</v>
      </c>
    </row>
    <row r="1299" spans="26:64">
      <c r="Z1299">
        <f t="shared" si="282"/>
        <v>0</v>
      </c>
      <c r="AA1299" s="26">
        <f t="shared" si="283"/>
        <v>2.1380834729415148E-3</v>
      </c>
      <c r="AB1299" s="26">
        <f t="shared" si="295"/>
        <v>-9999</v>
      </c>
      <c r="AC1299" s="26">
        <f t="shared" si="296"/>
        <v>0</v>
      </c>
      <c r="AD1299" s="26">
        <f t="shared" si="292"/>
        <v>-9999</v>
      </c>
      <c r="AE1299" s="26">
        <f t="shared" si="297"/>
        <v>0</v>
      </c>
      <c r="AF1299">
        <f t="shared" si="293"/>
        <v>-9999</v>
      </c>
      <c r="AG1299" s="187"/>
      <c r="AH1299">
        <f t="shared" si="284"/>
        <v>-5.681451267488898E-5</v>
      </c>
      <c r="AI1299">
        <f t="shared" si="285"/>
        <v>0.56469609540875809</v>
      </c>
      <c r="AJ1299">
        <f t="shared" si="286"/>
        <v>-0.2668107123773617</v>
      </c>
      <c r="AK1299">
        <f t="shared" si="287"/>
        <v>0.23931967809316171</v>
      </c>
      <c r="AL1299">
        <f t="shared" si="288"/>
        <v>2.6389213677283485</v>
      </c>
      <c r="AM1299">
        <f t="shared" si="289"/>
        <v>3.8946097777401278</v>
      </c>
      <c r="AN1299" s="26">
        <f t="shared" si="299"/>
        <v>-3.975315110866434</v>
      </c>
      <c r="AO1299" s="26">
        <f t="shared" si="299"/>
        <v>-3.9758619978093366</v>
      </c>
      <c r="AP1299" s="26">
        <f t="shared" si="299"/>
        <v>-3.9742245114637487</v>
      </c>
      <c r="AQ1299" s="26">
        <f t="shared" si="299"/>
        <v>-3.9791363303934308</v>
      </c>
      <c r="AR1299" s="26">
        <f t="shared" si="299"/>
        <v>-3.9644813675395318</v>
      </c>
      <c r="AS1299" s="26">
        <f t="shared" si="299"/>
        <v>-4.0089388978364173</v>
      </c>
      <c r="AT1299" s="26">
        <f t="shared" si="299"/>
        <v>-3.8800105844175317</v>
      </c>
      <c r="AU1299" s="26">
        <f t="shared" si="291"/>
        <v>-4.3433125627175393</v>
      </c>
    </row>
    <row r="1300" spans="26:64">
      <c r="Z1300">
        <f t="shared" si="282"/>
        <v>0</v>
      </c>
      <c r="AA1300" s="26">
        <f t="shared" si="283"/>
        <v>2.1380834729415148E-3</v>
      </c>
      <c r="AB1300" s="26">
        <f t="shared" si="295"/>
        <v>-9999</v>
      </c>
      <c r="AC1300" s="26">
        <f t="shared" si="296"/>
        <v>0</v>
      </c>
      <c r="AD1300" s="26">
        <f t="shared" si="292"/>
        <v>-9999</v>
      </c>
      <c r="AE1300" s="26">
        <f t="shared" si="297"/>
        <v>0</v>
      </c>
      <c r="AF1300">
        <f t="shared" si="293"/>
        <v>-9999</v>
      </c>
      <c r="AG1300" s="187"/>
      <c r="AH1300">
        <f t="shared" si="284"/>
        <v>-5.681451267488898E-5</v>
      </c>
      <c r="AI1300">
        <f t="shared" si="285"/>
        <v>0.56469609540875809</v>
      </c>
      <c r="AJ1300">
        <f t="shared" si="286"/>
        <v>-0.2668107123773617</v>
      </c>
      <c r="AK1300">
        <f t="shared" si="287"/>
        <v>0.23931967809316171</v>
      </c>
      <c r="AL1300">
        <f t="shared" si="288"/>
        <v>2.6389213677283485</v>
      </c>
      <c r="AM1300">
        <f t="shared" si="289"/>
        <v>3.8946097777401278</v>
      </c>
      <c r="AN1300" s="26">
        <f t="shared" si="299"/>
        <v>-3.975315110866434</v>
      </c>
      <c r="AO1300" s="26">
        <f t="shared" si="299"/>
        <v>-3.9758619978093366</v>
      </c>
      <c r="AP1300" s="26">
        <f t="shared" si="299"/>
        <v>-3.9742245114637487</v>
      </c>
      <c r="AQ1300" s="26">
        <f t="shared" si="299"/>
        <v>-3.9791363303934308</v>
      </c>
      <c r="AR1300" s="26">
        <f t="shared" si="299"/>
        <v>-3.9644813675395318</v>
      </c>
      <c r="AS1300" s="26">
        <f t="shared" si="299"/>
        <v>-4.0089388978364173</v>
      </c>
      <c r="AT1300" s="26">
        <f t="shared" si="299"/>
        <v>-3.8800105844175317</v>
      </c>
      <c r="AU1300" s="26">
        <f t="shared" si="291"/>
        <v>-4.3433125627175393</v>
      </c>
    </row>
    <row r="1301" spans="26:64">
      <c r="Z1301">
        <f t="shared" ref="Z1301:Z1364" si="300">F1301</f>
        <v>0</v>
      </c>
      <c r="AA1301" s="26">
        <f t="shared" ref="AA1301:AA1364" si="301">AB$3+AB$4*Z1301+AB$5*Z1301^2+AH1301</f>
        <v>2.1380834729415148E-3</v>
      </c>
      <c r="AB1301" s="26">
        <f t="shared" si="295"/>
        <v>-9999</v>
      </c>
      <c r="AC1301" s="26">
        <f t="shared" si="296"/>
        <v>0</v>
      </c>
      <c r="AD1301" s="26">
        <f t="shared" si="292"/>
        <v>-9999</v>
      </c>
      <c r="AE1301" s="26">
        <f t="shared" si="297"/>
        <v>0</v>
      </c>
      <c r="AF1301">
        <f t="shared" si="293"/>
        <v>-9999</v>
      </c>
      <c r="AG1301" s="187"/>
      <c r="AH1301">
        <f t="shared" ref="AH1301:AH1364" si="302">$AB$6*($AB$11/AI1301*AJ1301+$AB$12)</f>
        <v>-5.681451267488898E-5</v>
      </c>
      <c r="AI1301">
        <f t="shared" ref="AI1301:AI1364" si="303">1+$AB$7*COS(AL1301)</f>
        <v>0.56469609540875809</v>
      </c>
      <c r="AJ1301">
        <f t="shared" ref="AJ1301:AJ1364" si="304">SIN(AL1301+RADIANS($AB$9))</f>
        <v>-0.2668107123773617</v>
      </c>
      <c r="AK1301">
        <f t="shared" ref="AK1301:AK1364" si="305">$AB$7*SIN(AL1301)</f>
        <v>0.23931967809316171</v>
      </c>
      <c r="AL1301">
        <f t="shared" ref="AL1301:AL1364" si="306">2*ATAN(AM1301)</f>
        <v>2.6389213677283485</v>
      </c>
      <c r="AM1301">
        <f t="shared" ref="AM1301:AM1364" si="307">SQRT((1+$AB$7)/(1-$AB$7))*TAN(AN1301/2)</f>
        <v>3.8946097777401278</v>
      </c>
      <c r="AN1301" s="26">
        <f t="shared" ref="AN1301:AT1316" si="308">$AU1301+$AB$7*SIN(AO1301)</f>
        <v>-3.975315110866434</v>
      </c>
      <c r="AO1301" s="26">
        <f t="shared" si="308"/>
        <v>-3.9758619978093366</v>
      </c>
      <c r="AP1301" s="26">
        <f t="shared" si="308"/>
        <v>-3.9742245114637487</v>
      </c>
      <c r="AQ1301" s="26">
        <f t="shared" si="308"/>
        <v>-3.9791363303934308</v>
      </c>
      <c r="AR1301" s="26">
        <f t="shared" si="308"/>
        <v>-3.9644813675395318</v>
      </c>
      <c r="AS1301" s="26">
        <f t="shared" si="308"/>
        <v>-4.0089388978364173</v>
      </c>
      <c r="AT1301" s="26">
        <f t="shared" si="308"/>
        <v>-3.8800105844175317</v>
      </c>
      <c r="AU1301" s="26">
        <f t="shared" ref="AU1301:AU1364" si="309">RADIANS($AB$9)+$AB$18*(F1301-AB$15)</f>
        <v>-4.3433125627175393</v>
      </c>
      <c r="AV1301" s="26"/>
    </row>
    <row r="1302" spans="26:64">
      <c r="Z1302">
        <f t="shared" si="300"/>
        <v>0</v>
      </c>
      <c r="AA1302" s="26">
        <f t="shared" si="301"/>
        <v>2.1380834729415148E-3</v>
      </c>
      <c r="AB1302" s="26">
        <f t="shared" si="295"/>
        <v>-9999</v>
      </c>
      <c r="AC1302" s="26">
        <f t="shared" si="296"/>
        <v>0</v>
      </c>
      <c r="AD1302" s="26">
        <f t="shared" ref="AD1302:AD1365" si="310">IF(S1302&lt;&gt;0,G1302-AA1302, -9999)</f>
        <v>-9999</v>
      </c>
      <c r="AE1302" s="26">
        <f t="shared" si="297"/>
        <v>0</v>
      </c>
      <c r="AF1302">
        <f t="shared" ref="AF1302:AF1365" si="311">IF(S1302&lt;&gt;0,G1302-P1302, -9999)</f>
        <v>-9999</v>
      </c>
      <c r="AG1302" s="187"/>
      <c r="AH1302">
        <f t="shared" si="302"/>
        <v>-5.681451267488898E-5</v>
      </c>
      <c r="AI1302">
        <f t="shared" si="303"/>
        <v>0.56469609540875809</v>
      </c>
      <c r="AJ1302">
        <f t="shared" si="304"/>
        <v>-0.2668107123773617</v>
      </c>
      <c r="AK1302">
        <f t="shared" si="305"/>
        <v>0.23931967809316171</v>
      </c>
      <c r="AL1302">
        <f t="shared" si="306"/>
        <v>2.6389213677283485</v>
      </c>
      <c r="AM1302">
        <f t="shared" si="307"/>
        <v>3.8946097777401278</v>
      </c>
      <c r="AN1302" s="26">
        <f t="shared" si="308"/>
        <v>-3.975315110866434</v>
      </c>
      <c r="AO1302" s="26">
        <f t="shared" si="308"/>
        <v>-3.9758619978093366</v>
      </c>
      <c r="AP1302" s="26">
        <f t="shared" si="308"/>
        <v>-3.9742245114637487</v>
      </c>
      <c r="AQ1302" s="26">
        <f t="shared" si="308"/>
        <v>-3.9791363303934308</v>
      </c>
      <c r="AR1302" s="26">
        <f t="shared" si="308"/>
        <v>-3.9644813675395318</v>
      </c>
      <c r="AS1302" s="26">
        <f t="shared" si="308"/>
        <v>-4.0089388978364173</v>
      </c>
      <c r="AT1302" s="26">
        <f t="shared" si="308"/>
        <v>-3.8800105844175317</v>
      </c>
      <c r="AU1302" s="26">
        <f t="shared" si="309"/>
        <v>-4.3433125627175393</v>
      </c>
    </row>
    <row r="1303" spans="26:64">
      <c r="Z1303">
        <f t="shared" si="300"/>
        <v>0</v>
      </c>
      <c r="AA1303" s="26">
        <f t="shared" si="301"/>
        <v>2.1380834729415148E-3</v>
      </c>
      <c r="AB1303" s="26">
        <f t="shared" si="295"/>
        <v>-9999</v>
      </c>
      <c r="AC1303" s="26">
        <f t="shared" si="296"/>
        <v>0</v>
      </c>
      <c r="AD1303" s="26">
        <f t="shared" si="310"/>
        <v>-9999</v>
      </c>
      <c r="AE1303" s="26">
        <f t="shared" si="297"/>
        <v>0</v>
      </c>
      <c r="AF1303">
        <f t="shared" si="311"/>
        <v>-9999</v>
      </c>
      <c r="AG1303" s="187"/>
      <c r="AH1303">
        <f t="shared" si="302"/>
        <v>-5.681451267488898E-5</v>
      </c>
      <c r="AI1303">
        <f t="shared" si="303"/>
        <v>0.56469609540875809</v>
      </c>
      <c r="AJ1303">
        <f t="shared" si="304"/>
        <v>-0.2668107123773617</v>
      </c>
      <c r="AK1303">
        <f t="shared" si="305"/>
        <v>0.23931967809316171</v>
      </c>
      <c r="AL1303">
        <f t="shared" si="306"/>
        <v>2.6389213677283485</v>
      </c>
      <c r="AM1303">
        <f t="shared" si="307"/>
        <v>3.8946097777401278</v>
      </c>
      <c r="AN1303" s="26">
        <f t="shared" si="308"/>
        <v>-3.975315110866434</v>
      </c>
      <c r="AO1303" s="26">
        <f t="shared" si="308"/>
        <v>-3.9758619978093366</v>
      </c>
      <c r="AP1303" s="26">
        <f t="shared" si="308"/>
        <v>-3.9742245114637487</v>
      </c>
      <c r="AQ1303" s="26">
        <f t="shared" si="308"/>
        <v>-3.9791363303934308</v>
      </c>
      <c r="AR1303" s="26">
        <f t="shared" si="308"/>
        <v>-3.9644813675395318</v>
      </c>
      <c r="AS1303" s="26">
        <f t="shared" si="308"/>
        <v>-4.0089388978364173</v>
      </c>
      <c r="AT1303" s="26">
        <f t="shared" si="308"/>
        <v>-3.8800105844175317</v>
      </c>
      <c r="AU1303" s="26">
        <f t="shared" si="309"/>
        <v>-4.3433125627175393</v>
      </c>
    </row>
    <row r="1304" spans="26:64">
      <c r="Z1304">
        <f t="shared" si="300"/>
        <v>0</v>
      </c>
      <c r="AA1304" s="26">
        <f t="shared" si="301"/>
        <v>2.1380834729415148E-3</v>
      </c>
      <c r="AB1304" s="26">
        <f t="shared" si="295"/>
        <v>-9999</v>
      </c>
      <c r="AC1304" s="26">
        <f t="shared" si="296"/>
        <v>0</v>
      </c>
      <c r="AD1304" s="26">
        <f t="shared" si="310"/>
        <v>-9999</v>
      </c>
      <c r="AE1304" s="26">
        <f t="shared" si="297"/>
        <v>0</v>
      </c>
      <c r="AF1304">
        <f t="shared" si="311"/>
        <v>-9999</v>
      </c>
      <c r="AG1304" s="187"/>
      <c r="AH1304">
        <f t="shared" si="302"/>
        <v>-5.681451267488898E-5</v>
      </c>
      <c r="AI1304">
        <f t="shared" si="303"/>
        <v>0.56469609540875809</v>
      </c>
      <c r="AJ1304">
        <f t="shared" si="304"/>
        <v>-0.2668107123773617</v>
      </c>
      <c r="AK1304">
        <f t="shared" si="305"/>
        <v>0.23931967809316171</v>
      </c>
      <c r="AL1304">
        <f t="shared" si="306"/>
        <v>2.6389213677283485</v>
      </c>
      <c r="AM1304">
        <f t="shared" si="307"/>
        <v>3.8946097777401278</v>
      </c>
      <c r="AN1304" s="26">
        <f t="shared" si="308"/>
        <v>-3.975315110866434</v>
      </c>
      <c r="AO1304" s="26">
        <f t="shared" si="308"/>
        <v>-3.9758619978093366</v>
      </c>
      <c r="AP1304" s="26">
        <f t="shared" si="308"/>
        <v>-3.9742245114637487</v>
      </c>
      <c r="AQ1304" s="26">
        <f t="shared" si="308"/>
        <v>-3.9791363303934308</v>
      </c>
      <c r="AR1304" s="26">
        <f t="shared" si="308"/>
        <v>-3.9644813675395318</v>
      </c>
      <c r="AS1304" s="26">
        <f t="shared" si="308"/>
        <v>-4.0089388978364173</v>
      </c>
      <c r="AT1304" s="26">
        <f t="shared" si="308"/>
        <v>-3.8800105844175317</v>
      </c>
      <c r="AU1304" s="26">
        <f t="shared" si="309"/>
        <v>-4.3433125627175393</v>
      </c>
    </row>
    <row r="1305" spans="26:64">
      <c r="Z1305">
        <f t="shared" si="300"/>
        <v>0</v>
      </c>
      <c r="AA1305" s="26">
        <f t="shared" si="301"/>
        <v>2.1380834729415148E-3</v>
      </c>
      <c r="AB1305" s="26">
        <f t="shared" si="295"/>
        <v>-9999</v>
      </c>
      <c r="AC1305" s="26">
        <f t="shared" si="296"/>
        <v>0</v>
      </c>
      <c r="AD1305" s="26">
        <f t="shared" si="310"/>
        <v>-9999</v>
      </c>
      <c r="AE1305" s="26">
        <f t="shared" si="297"/>
        <v>0</v>
      </c>
      <c r="AF1305">
        <f t="shared" si="311"/>
        <v>-9999</v>
      </c>
      <c r="AG1305" s="187"/>
      <c r="AH1305">
        <f t="shared" si="302"/>
        <v>-5.681451267488898E-5</v>
      </c>
      <c r="AI1305">
        <f t="shared" si="303"/>
        <v>0.56469609540875809</v>
      </c>
      <c r="AJ1305">
        <f t="shared" si="304"/>
        <v>-0.2668107123773617</v>
      </c>
      <c r="AK1305">
        <f t="shared" si="305"/>
        <v>0.23931967809316171</v>
      </c>
      <c r="AL1305">
        <f t="shared" si="306"/>
        <v>2.6389213677283485</v>
      </c>
      <c r="AM1305">
        <f t="shared" si="307"/>
        <v>3.8946097777401278</v>
      </c>
      <c r="AN1305" s="26">
        <f t="shared" si="308"/>
        <v>-3.975315110866434</v>
      </c>
      <c r="AO1305" s="26">
        <f t="shared" si="308"/>
        <v>-3.9758619978093366</v>
      </c>
      <c r="AP1305" s="26">
        <f t="shared" si="308"/>
        <v>-3.9742245114637487</v>
      </c>
      <c r="AQ1305" s="26">
        <f t="shared" si="308"/>
        <v>-3.9791363303934308</v>
      </c>
      <c r="AR1305" s="26">
        <f t="shared" si="308"/>
        <v>-3.9644813675395318</v>
      </c>
      <c r="AS1305" s="26">
        <f t="shared" si="308"/>
        <v>-4.0089388978364173</v>
      </c>
      <c r="AT1305" s="26">
        <f t="shared" si="308"/>
        <v>-3.8800105844175317</v>
      </c>
      <c r="AU1305" s="26">
        <f t="shared" si="309"/>
        <v>-4.3433125627175393</v>
      </c>
    </row>
    <row r="1306" spans="26:64">
      <c r="Z1306">
        <f t="shared" si="300"/>
        <v>0</v>
      </c>
      <c r="AA1306" s="26">
        <f t="shared" si="301"/>
        <v>2.1380834729415148E-3</v>
      </c>
      <c r="AB1306" s="26">
        <f t="shared" si="295"/>
        <v>-9999</v>
      </c>
      <c r="AC1306" s="26">
        <f t="shared" si="296"/>
        <v>0</v>
      </c>
      <c r="AD1306" s="26">
        <f t="shared" si="310"/>
        <v>-9999</v>
      </c>
      <c r="AE1306" s="26">
        <f t="shared" si="297"/>
        <v>0</v>
      </c>
      <c r="AF1306">
        <f t="shared" si="311"/>
        <v>-9999</v>
      </c>
      <c r="AG1306" s="187"/>
      <c r="AH1306">
        <f t="shared" si="302"/>
        <v>-5.681451267488898E-5</v>
      </c>
      <c r="AI1306">
        <f t="shared" si="303"/>
        <v>0.56469609540875809</v>
      </c>
      <c r="AJ1306">
        <f t="shared" si="304"/>
        <v>-0.2668107123773617</v>
      </c>
      <c r="AK1306">
        <f t="shared" si="305"/>
        <v>0.23931967809316171</v>
      </c>
      <c r="AL1306">
        <f t="shared" si="306"/>
        <v>2.6389213677283485</v>
      </c>
      <c r="AM1306">
        <f t="shared" si="307"/>
        <v>3.8946097777401278</v>
      </c>
      <c r="AN1306" s="26">
        <f t="shared" si="308"/>
        <v>-3.975315110866434</v>
      </c>
      <c r="AO1306" s="26">
        <f t="shared" si="308"/>
        <v>-3.9758619978093366</v>
      </c>
      <c r="AP1306" s="26">
        <f t="shared" si="308"/>
        <v>-3.9742245114637487</v>
      </c>
      <c r="AQ1306" s="26">
        <f t="shared" si="308"/>
        <v>-3.9791363303934308</v>
      </c>
      <c r="AR1306" s="26">
        <f t="shared" si="308"/>
        <v>-3.9644813675395318</v>
      </c>
      <c r="AS1306" s="26">
        <f t="shared" si="308"/>
        <v>-4.0089388978364173</v>
      </c>
      <c r="AT1306" s="26">
        <f t="shared" si="308"/>
        <v>-3.8800105844175317</v>
      </c>
      <c r="AU1306" s="26">
        <f t="shared" si="309"/>
        <v>-4.3433125627175393</v>
      </c>
    </row>
    <row r="1307" spans="26:64">
      <c r="Z1307">
        <f t="shared" si="300"/>
        <v>0</v>
      </c>
      <c r="AA1307" s="26">
        <f t="shared" si="301"/>
        <v>2.1380834729415148E-3</v>
      </c>
      <c r="AB1307" s="26">
        <f t="shared" si="295"/>
        <v>-9999</v>
      </c>
      <c r="AC1307" s="26">
        <f t="shared" si="296"/>
        <v>0</v>
      </c>
      <c r="AD1307" s="26">
        <f t="shared" si="310"/>
        <v>-9999</v>
      </c>
      <c r="AE1307" s="26">
        <f t="shared" si="297"/>
        <v>0</v>
      </c>
      <c r="AF1307">
        <f t="shared" si="311"/>
        <v>-9999</v>
      </c>
      <c r="AG1307" s="187"/>
      <c r="AH1307">
        <f t="shared" si="302"/>
        <v>-5.681451267488898E-5</v>
      </c>
      <c r="AI1307">
        <f t="shared" si="303"/>
        <v>0.56469609540875809</v>
      </c>
      <c r="AJ1307">
        <f t="shared" si="304"/>
        <v>-0.2668107123773617</v>
      </c>
      <c r="AK1307">
        <f t="shared" si="305"/>
        <v>0.23931967809316171</v>
      </c>
      <c r="AL1307">
        <f t="shared" si="306"/>
        <v>2.6389213677283485</v>
      </c>
      <c r="AM1307">
        <f t="shared" si="307"/>
        <v>3.8946097777401278</v>
      </c>
      <c r="AN1307" s="26">
        <f t="shared" si="308"/>
        <v>-3.975315110866434</v>
      </c>
      <c r="AO1307" s="26">
        <f t="shared" si="308"/>
        <v>-3.9758619978093366</v>
      </c>
      <c r="AP1307" s="26">
        <f t="shared" si="308"/>
        <v>-3.9742245114637487</v>
      </c>
      <c r="AQ1307" s="26">
        <f t="shared" si="308"/>
        <v>-3.9791363303934308</v>
      </c>
      <c r="AR1307" s="26">
        <f t="shared" si="308"/>
        <v>-3.9644813675395318</v>
      </c>
      <c r="AS1307" s="26">
        <f t="shared" si="308"/>
        <v>-4.0089388978364173</v>
      </c>
      <c r="AT1307" s="26">
        <f t="shared" si="308"/>
        <v>-3.8800105844175317</v>
      </c>
      <c r="AU1307" s="26">
        <f t="shared" si="309"/>
        <v>-4.3433125627175393</v>
      </c>
    </row>
    <row r="1308" spans="26:64">
      <c r="Z1308">
        <f t="shared" si="300"/>
        <v>0</v>
      </c>
      <c r="AA1308" s="26">
        <f t="shared" si="301"/>
        <v>2.1380834729415148E-3</v>
      </c>
      <c r="AB1308" s="26">
        <f t="shared" si="295"/>
        <v>-9999</v>
      </c>
      <c r="AC1308" s="26">
        <f t="shared" si="296"/>
        <v>0</v>
      </c>
      <c r="AD1308" s="26">
        <f t="shared" si="310"/>
        <v>-9999</v>
      </c>
      <c r="AE1308" s="26">
        <f t="shared" si="297"/>
        <v>0</v>
      </c>
      <c r="AF1308">
        <f t="shared" si="311"/>
        <v>-9999</v>
      </c>
      <c r="AG1308" s="187"/>
      <c r="AH1308">
        <f t="shared" si="302"/>
        <v>-5.681451267488898E-5</v>
      </c>
      <c r="AI1308">
        <f t="shared" si="303"/>
        <v>0.56469609540875809</v>
      </c>
      <c r="AJ1308">
        <f t="shared" si="304"/>
        <v>-0.2668107123773617</v>
      </c>
      <c r="AK1308">
        <f t="shared" si="305"/>
        <v>0.23931967809316171</v>
      </c>
      <c r="AL1308">
        <f t="shared" si="306"/>
        <v>2.6389213677283485</v>
      </c>
      <c r="AM1308">
        <f t="shared" si="307"/>
        <v>3.8946097777401278</v>
      </c>
      <c r="AN1308" s="26">
        <f t="shared" si="308"/>
        <v>-3.975315110866434</v>
      </c>
      <c r="AO1308" s="26">
        <f t="shared" si="308"/>
        <v>-3.9758619978093366</v>
      </c>
      <c r="AP1308" s="26">
        <f t="shared" si="308"/>
        <v>-3.9742245114637487</v>
      </c>
      <c r="AQ1308" s="26">
        <f t="shared" si="308"/>
        <v>-3.9791363303934308</v>
      </c>
      <c r="AR1308" s="26">
        <f t="shared" si="308"/>
        <v>-3.9644813675395318</v>
      </c>
      <c r="AS1308" s="26">
        <f t="shared" si="308"/>
        <v>-4.0089388978364173</v>
      </c>
      <c r="AT1308" s="26">
        <f t="shared" si="308"/>
        <v>-3.8800105844175317</v>
      </c>
      <c r="AU1308" s="26">
        <f t="shared" si="309"/>
        <v>-4.3433125627175393</v>
      </c>
    </row>
    <row r="1309" spans="26:64">
      <c r="Z1309">
        <f t="shared" si="300"/>
        <v>0</v>
      </c>
      <c r="AA1309" s="26">
        <f t="shared" si="301"/>
        <v>2.1380834729415148E-3</v>
      </c>
      <c r="AB1309" s="26">
        <f t="shared" si="295"/>
        <v>-9999</v>
      </c>
      <c r="AC1309" s="26">
        <f t="shared" si="296"/>
        <v>0</v>
      </c>
      <c r="AD1309" s="26">
        <f t="shared" si="310"/>
        <v>-9999</v>
      </c>
      <c r="AE1309" s="26">
        <f t="shared" si="297"/>
        <v>0</v>
      </c>
      <c r="AF1309">
        <f t="shared" si="311"/>
        <v>-9999</v>
      </c>
      <c r="AG1309" s="187"/>
      <c r="AH1309">
        <f t="shared" si="302"/>
        <v>-5.681451267488898E-5</v>
      </c>
      <c r="AI1309">
        <f t="shared" si="303"/>
        <v>0.56469609540875809</v>
      </c>
      <c r="AJ1309">
        <f t="shared" si="304"/>
        <v>-0.2668107123773617</v>
      </c>
      <c r="AK1309">
        <f t="shared" si="305"/>
        <v>0.23931967809316171</v>
      </c>
      <c r="AL1309">
        <f t="shared" si="306"/>
        <v>2.6389213677283485</v>
      </c>
      <c r="AM1309">
        <f t="shared" si="307"/>
        <v>3.8946097777401278</v>
      </c>
      <c r="AN1309" s="26">
        <f t="shared" si="308"/>
        <v>-3.975315110866434</v>
      </c>
      <c r="AO1309" s="26">
        <f t="shared" si="308"/>
        <v>-3.9758619978093366</v>
      </c>
      <c r="AP1309" s="26">
        <f t="shared" si="308"/>
        <v>-3.9742245114637487</v>
      </c>
      <c r="AQ1309" s="26">
        <f t="shared" si="308"/>
        <v>-3.9791363303934308</v>
      </c>
      <c r="AR1309" s="26">
        <f t="shared" si="308"/>
        <v>-3.9644813675395318</v>
      </c>
      <c r="AS1309" s="26">
        <f t="shared" si="308"/>
        <v>-4.0089388978364173</v>
      </c>
      <c r="AT1309" s="26">
        <f t="shared" si="308"/>
        <v>-3.8800105844175317</v>
      </c>
      <c r="AU1309" s="26">
        <f t="shared" si="309"/>
        <v>-4.3433125627175393</v>
      </c>
    </row>
    <row r="1310" spans="26:64">
      <c r="Z1310">
        <f t="shared" si="300"/>
        <v>0</v>
      </c>
      <c r="AA1310" s="26">
        <f t="shared" si="301"/>
        <v>2.1380834729415148E-3</v>
      </c>
      <c r="AB1310" s="26">
        <f t="shared" si="295"/>
        <v>-9999</v>
      </c>
      <c r="AC1310" s="26">
        <f t="shared" si="296"/>
        <v>0</v>
      </c>
      <c r="AD1310" s="26">
        <f t="shared" si="310"/>
        <v>-9999</v>
      </c>
      <c r="AE1310" s="26">
        <f t="shared" si="297"/>
        <v>0</v>
      </c>
      <c r="AF1310">
        <f t="shared" si="311"/>
        <v>-9999</v>
      </c>
      <c r="AG1310" s="187"/>
      <c r="AH1310">
        <f t="shared" si="302"/>
        <v>-5.681451267488898E-5</v>
      </c>
      <c r="AI1310">
        <f t="shared" si="303"/>
        <v>0.56469609540875809</v>
      </c>
      <c r="AJ1310">
        <f t="shared" si="304"/>
        <v>-0.2668107123773617</v>
      </c>
      <c r="AK1310">
        <f t="shared" si="305"/>
        <v>0.23931967809316171</v>
      </c>
      <c r="AL1310">
        <f t="shared" si="306"/>
        <v>2.6389213677283485</v>
      </c>
      <c r="AM1310">
        <f t="shared" si="307"/>
        <v>3.8946097777401278</v>
      </c>
      <c r="AN1310" s="26">
        <f t="shared" si="308"/>
        <v>-3.975315110866434</v>
      </c>
      <c r="AO1310" s="26">
        <f t="shared" si="308"/>
        <v>-3.9758619978093366</v>
      </c>
      <c r="AP1310" s="26">
        <f t="shared" si="308"/>
        <v>-3.9742245114637487</v>
      </c>
      <c r="AQ1310" s="26">
        <f t="shared" si="308"/>
        <v>-3.9791363303934308</v>
      </c>
      <c r="AR1310" s="26">
        <f t="shared" si="308"/>
        <v>-3.9644813675395318</v>
      </c>
      <c r="AS1310" s="26">
        <f t="shared" si="308"/>
        <v>-4.0089388978364173</v>
      </c>
      <c r="AT1310" s="26">
        <f t="shared" si="308"/>
        <v>-3.8800105844175317</v>
      </c>
      <c r="AU1310" s="26">
        <f t="shared" si="309"/>
        <v>-4.3433125627175393</v>
      </c>
    </row>
    <row r="1311" spans="26:64">
      <c r="Z1311">
        <f t="shared" si="300"/>
        <v>0</v>
      </c>
      <c r="AA1311" s="26">
        <f t="shared" si="301"/>
        <v>2.1380834729415148E-3</v>
      </c>
      <c r="AB1311" s="26">
        <f t="shared" si="295"/>
        <v>-9999</v>
      </c>
      <c r="AC1311" s="26">
        <f t="shared" si="296"/>
        <v>0</v>
      </c>
      <c r="AD1311" s="26">
        <f t="shared" si="310"/>
        <v>-9999</v>
      </c>
      <c r="AE1311" s="26">
        <f t="shared" si="297"/>
        <v>0</v>
      </c>
      <c r="AF1311">
        <f t="shared" si="311"/>
        <v>-9999</v>
      </c>
      <c r="AG1311" s="187"/>
      <c r="AH1311">
        <f t="shared" si="302"/>
        <v>-5.681451267488898E-5</v>
      </c>
      <c r="AI1311">
        <f t="shared" si="303"/>
        <v>0.56469609540875809</v>
      </c>
      <c r="AJ1311">
        <f t="shared" si="304"/>
        <v>-0.2668107123773617</v>
      </c>
      <c r="AK1311">
        <f t="shared" si="305"/>
        <v>0.23931967809316171</v>
      </c>
      <c r="AL1311">
        <f t="shared" si="306"/>
        <v>2.6389213677283485</v>
      </c>
      <c r="AM1311">
        <f t="shared" si="307"/>
        <v>3.8946097777401278</v>
      </c>
      <c r="AN1311" s="26">
        <f t="shared" si="308"/>
        <v>-3.975315110866434</v>
      </c>
      <c r="AO1311" s="26">
        <f t="shared" si="308"/>
        <v>-3.9758619978093366</v>
      </c>
      <c r="AP1311" s="26">
        <f t="shared" si="308"/>
        <v>-3.9742245114637487</v>
      </c>
      <c r="AQ1311" s="26">
        <f t="shared" si="308"/>
        <v>-3.9791363303934308</v>
      </c>
      <c r="AR1311" s="26">
        <f t="shared" si="308"/>
        <v>-3.9644813675395318</v>
      </c>
      <c r="AS1311" s="26">
        <f t="shared" si="308"/>
        <v>-4.0089388978364173</v>
      </c>
      <c r="AT1311" s="26">
        <f t="shared" si="308"/>
        <v>-3.8800105844175317</v>
      </c>
      <c r="AU1311" s="26">
        <f t="shared" si="309"/>
        <v>-4.3433125627175393</v>
      </c>
    </row>
    <row r="1312" spans="26:64">
      <c r="Z1312">
        <f t="shared" si="300"/>
        <v>0</v>
      </c>
      <c r="AA1312" s="26">
        <f t="shared" si="301"/>
        <v>2.1380834729415148E-3</v>
      </c>
      <c r="AB1312" s="26">
        <f t="shared" si="295"/>
        <v>-9999</v>
      </c>
      <c r="AC1312" s="26">
        <f t="shared" si="296"/>
        <v>0</v>
      </c>
      <c r="AD1312" s="26">
        <f t="shared" si="310"/>
        <v>-9999</v>
      </c>
      <c r="AE1312" s="26">
        <f t="shared" si="297"/>
        <v>0</v>
      </c>
      <c r="AF1312">
        <f t="shared" si="311"/>
        <v>-9999</v>
      </c>
      <c r="AG1312" s="187"/>
      <c r="AH1312">
        <f t="shared" si="302"/>
        <v>-5.681451267488898E-5</v>
      </c>
      <c r="AI1312">
        <f t="shared" si="303"/>
        <v>0.56469609540875809</v>
      </c>
      <c r="AJ1312">
        <f t="shared" si="304"/>
        <v>-0.2668107123773617</v>
      </c>
      <c r="AK1312">
        <f t="shared" si="305"/>
        <v>0.23931967809316171</v>
      </c>
      <c r="AL1312">
        <f t="shared" si="306"/>
        <v>2.6389213677283485</v>
      </c>
      <c r="AM1312">
        <f t="shared" si="307"/>
        <v>3.8946097777401278</v>
      </c>
      <c r="AN1312" s="26">
        <f t="shared" si="308"/>
        <v>-3.975315110866434</v>
      </c>
      <c r="AO1312" s="26">
        <f t="shared" si="308"/>
        <v>-3.9758619978093366</v>
      </c>
      <c r="AP1312" s="26">
        <f t="shared" si="308"/>
        <v>-3.9742245114637487</v>
      </c>
      <c r="AQ1312" s="26">
        <f t="shared" si="308"/>
        <v>-3.9791363303934308</v>
      </c>
      <c r="AR1312" s="26">
        <f t="shared" si="308"/>
        <v>-3.9644813675395318</v>
      </c>
      <c r="AS1312" s="26">
        <f t="shared" si="308"/>
        <v>-4.0089388978364173</v>
      </c>
      <c r="AT1312" s="26">
        <f t="shared" si="308"/>
        <v>-3.8800105844175317</v>
      </c>
      <c r="AU1312" s="26">
        <f t="shared" si="309"/>
        <v>-4.3433125627175393</v>
      </c>
    </row>
    <row r="1313" spans="26:64">
      <c r="Z1313">
        <f t="shared" si="300"/>
        <v>0</v>
      </c>
      <c r="AA1313" s="26">
        <f t="shared" si="301"/>
        <v>2.1380834729415148E-3</v>
      </c>
      <c r="AB1313" s="26">
        <f t="shared" si="295"/>
        <v>-9999</v>
      </c>
      <c r="AC1313" s="26">
        <f t="shared" si="296"/>
        <v>0</v>
      </c>
      <c r="AD1313" s="26">
        <f t="shared" si="310"/>
        <v>-9999</v>
      </c>
      <c r="AE1313" s="26">
        <f t="shared" si="297"/>
        <v>0</v>
      </c>
      <c r="AF1313">
        <f t="shared" si="311"/>
        <v>-9999</v>
      </c>
      <c r="AG1313" s="187"/>
      <c r="AH1313">
        <f t="shared" si="302"/>
        <v>-5.681451267488898E-5</v>
      </c>
      <c r="AI1313">
        <f t="shared" si="303"/>
        <v>0.56469609540875809</v>
      </c>
      <c r="AJ1313">
        <f t="shared" si="304"/>
        <v>-0.2668107123773617</v>
      </c>
      <c r="AK1313">
        <f t="shared" si="305"/>
        <v>0.23931967809316171</v>
      </c>
      <c r="AL1313">
        <f t="shared" si="306"/>
        <v>2.6389213677283485</v>
      </c>
      <c r="AM1313">
        <f t="shared" si="307"/>
        <v>3.8946097777401278</v>
      </c>
      <c r="AN1313" s="26">
        <f t="shared" si="308"/>
        <v>-3.975315110866434</v>
      </c>
      <c r="AO1313" s="26">
        <f t="shared" si="308"/>
        <v>-3.9758619978093366</v>
      </c>
      <c r="AP1313" s="26">
        <f t="shared" si="308"/>
        <v>-3.9742245114637487</v>
      </c>
      <c r="AQ1313" s="26">
        <f t="shared" si="308"/>
        <v>-3.9791363303934308</v>
      </c>
      <c r="AR1313" s="26">
        <f t="shared" si="308"/>
        <v>-3.9644813675395318</v>
      </c>
      <c r="AS1313" s="26">
        <f t="shared" si="308"/>
        <v>-4.0089388978364173</v>
      </c>
      <c r="AT1313" s="26">
        <f t="shared" si="308"/>
        <v>-3.8800105844175317</v>
      </c>
      <c r="AU1313" s="26">
        <f t="shared" si="309"/>
        <v>-4.3433125627175393</v>
      </c>
    </row>
    <row r="1314" spans="26:64">
      <c r="Z1314">
        <f t="shared" si="300"/>
        <v>0</v>
      </c>
      <c r="AA1314" s="26">
        <f t="shared" si="301"/>
        <v>2.1380834729415148E-3</v>
      </c>
      <c r="AB1314" s="26">
        <f t="shared" si="295"/>
        <v>-9999</v>
      </c>
      <c r="AC1314" s="26">
        <f t="shared" si="296"/>
        <v>0</v>
      </c>
      <c r="AD1314" s="26">
        <f t="shared" si="310"/>
        <v>-9999</v>
      </c>
      <c r="AE1314" s="26">
        <f t="shared" si="297"/>
        <v>0</v>
      </c>
      <c r="AF1314">
        <f t="shared" si="311"/>
        <v>-9999</v>
      </c>
      <c r="AG1314" s="187"/>
      <c r="AH1314">
        <f t="shared" si="302"/>
        <v>-5.681451267488898E-5</v>
      </c>
      <c r="AI1314">
        <f t="shared" si="303"/>
        <v>0.56469609540875809</v>
      </c>
      <c r="AJ1314">
        <f t="shared" si="304"/>
        <v>-0.2668107123773617</v>
      </c>
      <c r="AK1314">
        <f t="shared" si="305"/>
        <v>0.23931967809316171</v>
      </c>
      <c r="AL1314">
        <f t="shared" si="306"/>
        <v>2.6389213677283485</v>
      </c>
      <c r="AM1314">
        <f t="shared" si="307"/>
        <v>3.8946097777401278</v>
      </c>
      <c r="AN1314" s="26">
        <f t="shared" si="308"/>
        <v>-3.975315110866434</v>
      </c>
      <c r="AO1314" s="26">
        <f t="shared" si="308"/>
        <v>-3.9758619978093366</v>
      </c>
      <c r="AP1314" s="26">
        <f t="shared" si="308"/>
        <v>-3.9742245114637487</v>
      </c>
      <c r="AQ1314" s="26">
        <f t="shared" si="308"/>
        <v>-3.9791363303934308</v>
      </c>
      <c r="AR1314" s="26">
        <f t="shared" si="308"/>
        <v>-3.9644813675395318</v>
      </c>
      <c r="AS1314" s="26">
        <f t="shared" si="308"/>
        <v>-4.0089388978364173</v>
      </c>
      <c r="AT1314" s="26">
        <f t="shared" si="308"/>
        <v>-3.8800105844175317</v>
      </c>
      <c r="AU1314" s="26">
        <f t="shared" si="309"/>
        <v>-4.3433125627175393</v>
      </c>
    </row>
    <row r="1315" spans="26:64">
      <c r="Z1315">
        <f t="shared" si="300"/>
        <v>0</v>
      </c>
      <c r="AA1315" s="26">
        <f t="shared" si="301"/>
        <v>2.1380834729415148E-3</v>
      </c>
      <c r="AB1315" s="26">
        <f t="shared" si="295"/>
        <v>-9999</v>
      </c>
      <c r="AC1315" s="26">
        <f t="shared" si="296"/>
        <v>0</v>
      </c>
      <c r="AD1315" s="26">
        <f t="shared" si="310"/>
        <v>-9999</v>
      </c>
      <c r="AE1315" s="26">
        <f t="shared" si="297"/>
        <v>0</v>
      </c>
      <c r="AF1315">
        <f t="shared" si="311"/>
        <v>-9999</v>
      </c>
      <c r="AG1315" s="187"/>
      <c r="AH1315">
        <f t="shared" si="302"/>
        <v>-5.681451267488898E-5</v>
      </c>
      <c r="AI1315">
        <f t="shared" si="303"/>
        <v>0.56469609540875809</v>
      </c>
      <c r="AJ1315">
        <f t="shared" si="304"/>
        <v>-0.2668107123773617</v>
      </c>
      <c r="AK1315">
        <f t="shared" si="305"/>
        <v>0.23931967809316171</v>
      </c>
      <c r="AL1315">
        <f t="shared" si="306"/>
        <v>2.6389213677283485</v>
      </c>
      <c r="AM1315">
        <f t="shared" si="307"/>
        <v>3.8946097777401278</v>
      </c>
      <c r="AN1315" s="26">
        <f t="shared" si="308"/>
        <v>-3.975315110866434</v>
      </c>
      <c r="AO1315" s="26">
        <f t="shared" si="308"/>
        <v>-3.9758619978093366</v>
      </c>
      <c r="AP1315" s="26">
        <f t="shared" si="308"/>
        <v>-3.9742245114637487</v>
      </c>
      <c r="AQ1315" s="26">
        <f t="shared" si="308"/>
        <v>-3.9791363303934308</v>
      </c>
      <c r="AR1315" s="26">
        <f t="shared" si="308"/>
        <v>-3.9644813675395318</v>
      </c>
      <c r="AS1315" s="26">
        <f t="shared" si="308"/>
        <v>-4.0089388978364173</v>
      </c>
      <c r="AT1315" s="26">
        <f t="shared" si="308"/>
        <v>-3.8800105844175317</v>
      </c>
      <c r="AU1315" s="26">
        <f t="shared" si="309"/>
        <v>-4.3433125627175393</v>
      </c>
    </row>
    <row r="1316" spans="26:64">
      <c r="Z1316">
        <f t="shared" si="300"/>
        <v>0</v>
      </c>
      <c r="AA1316" s="26">
        <f t="shared" si="301"/>
        <v>2.1380834729415148E-3</v>
      </c>
      <c r="AB1316" s="26">
        <f t="shared" si="295"/>
        <v>-9999</v>
      </c>
      <c r="AC1316" s="26">
        <f t="shared" si="296"/>
        <v>0</v>
      </c>
      <c r="AD1316" s="26">
        <f t="shared" si="310"/>
        <v>-9999</v>
      </c>
      <c r="AE1316" s="26">
        <f t="shared" si="297"/>
        <v>0</v>
      </c>
      <c r="AF1316">
        <f t="shared" si="311"/>
        <v>-9999</v>
      </c>
      <c r="AG1316" s="187"/>
      <c r="AH1316">
        <f t="shared" si="302"/>
        <v>-5.681451267488898E-5</v>
      </c>
      <c r="AI1316">
        <f t="shared" si="303"/>
        <v>0.56469609540875809</v>
      </c>
      <c r="AJ1316">
        <f t="shared" si="304"/>
        <v>-0.2668107123773617</v>
      </c>
      <c r="AK1316">
        <f t="shared" si="305"/>
        <v>0.23931967809316171</v>
      </c>
      <c r="AL1316">
        <f t="shared" si="306"/>
        <v>2.6389213677283485</v>
      </c>
      <c r="AM1316">
        <f t="shared" si="307"/>
        <v>3.8946097777401278</v>
      </c>
      <c r="AN1316" s="26">
        <f t="shared" si="308"/>
        <v>-3.975315110866434</v>
      </c>
      <c r="AO1316" s="26">
        <f t="shared" si="308"/>
        <v>-3.9758619978093366</v>
      </c>
      <c r="AP1316" s="26">
        <f t="shared" si="308"/>
        <v>-3.9742245114637487</v>
      </c>
      <c r="AQ1316" s="26">
        <f t="shared" si="308"/>
        <v>-3.9791363303934308</v>
      </c>
      <c r="AR1316" s="26">
        <f t="shared" si="308"/>
        <v>-3.9644813675395318</v>
      </c>
      <c r="AS1316" s="26">
        <f t="shared" si="308"/>
        <v>-4.0089388978364173</v>
      </c>
      <c r="AT1316" s="26">
        <f t="shared" si="308"/>
        <v>-3.8800105844175317</v>
      </c>
      <c r="AU1316" s="26">
        <f t="shared" si="309"/>
        <v>-4.3433125627175393</v>
      </c>
    </row>
    <row r="1317" spans="26:64">
      <c r="Z1317">
        <f t="shared" si="300"/>
        <v>0</v>
      </c>
      <c r="AA1317" s="26">
        <f t="shared" si="301"/>
        <v>2.1380834729415148E-3</v>
      </c>
      <c r="AB1317" s="26">
        <f t="shared" si="295"/>
        <v>-9999</v>
      </c>
      <c r="AC1317" s="26">
        <f t="shared" si="296"/>
        <v>0</v>
      </c>
      <c r="AD1317" s="26">
        <f t="shared" si="310"/>
        <v>-9999</v>
      </c>
      <c r="AE1317" s="26">
        <f t="shared" si="297"/>
        <v>0</v>
      </c>
      <c r="AF1317">
        <f t="shared" si="311"/>
        <v>-9999</v>
      </c>
      <c r="AG1317" s="187"/>
      <c r="AH1317">
        <f t="shared" si="302"/>
        <v>-5.681451267488898E-5</v>
      </c>
      <c r="AI1317">
        <f t="shared" si="303"/>
        <v>0.56469609540875809</v>
      </c>
      <c r="AJ1317">
        <f t="shared" si="304"/>
        <v>-0.2668107123773617</v>
      </c>
      <c r="AK1317">
        <f t="shared" si="305"/>
        <v>0.23931967809316171</v>
      </c>
      <c r="AL1317">
        <f t="shared" si="306"/>
        <v>2.6389213677283485</v>
      </c>
      <c r="AM1317">
        <f t="shared" si="307"/>
        <v>3.8946097777401278</v>
      </c>
      <c r="AN1317" s="26">
        <f t="shared" ref="AN1317:AT1332" si="312">$AU1317+$AB$7*SIN(AO1317)</f>
        <v>-3.975315110866434</v>
      </c>
      <c r="AO1317" s="26">
        <f t="shared" si="312"/>
        <v>-3.9758619978093366</v>
      </c>
      <c r="AP1317" s="26">
        <f t="shared" si="312"/>
        <v>-3.9742245114637487</v>
      </c>
      <c r="AQ1317" s="26">
        <f t="shared" si="312"/>
        <v>-3.9791363303934308</v>
      </c>
      <c r="AR1317" s="26">
        <f t="shared" si="312"/>
        <v>-3.9644813675395318</v>
      </c>
      <c r="AS1317" s="26">
        <f t="shared" si="312"/>
        <v>-4.0089388978364173</v>
      </c>
      <c r="AT1317" s="26">
        <f t="shared" si="312"/>
        <v>-3.8800105844175317</v>
      </c>
      <c r="AU1317" s="26">
        <f t="shared" si="309"/>
        <v>-4.3433125627175393</v>
      </c>
    </row>
    <row r="1318" spans="26:64">
      <c r="Z1318">
        <f t="shared" si="300"/>
        <v>0</v>
      </c>
      <c r="AA1318" s="26">
        <f t="shared" si="301"/>
        <v>2.1380834729415148E-3</v>
      </c>
      <c r="AB1318" s="26">
        <f t="shared" si="295"/>
        <v>-9999</v>
      </c>
      <c r="AC1318" s="26">
        <f t="shared" si="296"/>
        <v>0</v>
      </c>
      <c r="AD1318" s="26">
        <f t="shared" si="310"/>
        <v>-9999</v>
      </c>
      <c r="AE1318" s="26">
        <f t="shared" si="297"/>
        <v>0</v>
      </c>
      <c r="AF1318">
        <f t="shared" si="311"/>
        <v>-9999</v>
      </c>
      <c r="AG1318" s="187"/>
      <c r="AH1318">
        <f t="shared" si="302"/>
        <v>-5.681451267488898E-5</v>
      </c>
      <c r="AI1318">
        <f t="shared" si="303"/>
        <v>0.56469609540875809</v>
      </c>
      <c r="AJ1318">
        <f t="shared" si="304"/>
        <v>-0.2668107123773617</v>
      </c>
      <c r="AK1318">
        <f t="shared" si="305"/>
        <v>0.23931967809316171</v>
      </c>
      <c r="AL1318">
        <f t="shared" si="306"/>
        <v>2.6389213677283485</v>
      </c>
      <c r="AM1318">
        <f t="shared" si="307"/>
        <v>3.8946097777401278</v>
      </c>
      <c r="AN1318" s="26">
        <f t="shared" si="312"/>
        <v>-3.975315110866434</v>
      </c>
      <c r="AO1318" s="26">
        <f t="shared" si="312"/>
        <v>-3.9758619978093366</v>
      </c>
      <c r="AP1318" s="26">
        <f t="shared" si="312"/>
        <v>-3.9742245114637487</v>
      </c>
      <c r="AQ1318" s="26">
        <f t="shared" si="312"/>
        <v>-3.9791363303934308</v>
      </c>
      <c r="AR1318" s="26">
        <f t="shared" si="312"/>
        <v>-3.9644813675395318</v>
      </c>
      <c r="AS1318" s="26">
        <f t="shared" si="312"/>
        <v>-4.0089388978364173</v>
      </c>
      <c r="AT1318" s="26">
        <f t="shared" si="312"/>
        <v>-3.8800105844175317</v>
      </c>
      <c r="AU1318" s="26">
        <f t="shared" si="309"/>
        <v>-4.3433125627175393</v>
      </c>
    </row>
    <row r="1319" spans="26:64">
      <c r="Z1319">
        <f t="shared" si="300"/>
        <v>0</v>
      </c>
      <c r="AA1319" s="26">
        <f t="shared" si="301"/>
        <v>2.1380834729415148E-3</v>
      </c>
      <c r="AB1319" s="26">
        <f t="shared" ref="AB1319:AB1366" si="313">IF(S1319&lt;&gt;0,G1319-AH1319, -9999)</f>
        <v>-9999</v>
      </c>
      <c r="AC1319" s="26">
        <f t="shared" ref="AC1319:AC1382" si="314">+G1319-P1319</f>
        <v>0</v>
      </c>
      <c r="AD1319" s="26">
        <f t="shared" si="310"/>
        <v>-9999</v>
      </c>
      <c r="AE1319" s="26">
        <f t="shared" ref="AE1319:AE1382" si="315">+(G1319-AA1319)^2*S1319</f>
        <v>0</v>
      </c>
      <c r="AF1319">
        <f t="shared" si="311"/>
        <v>-9999</v>
      </c>
      <c r="AG1319" s="187"/>
      <c r="AH1319">
        <f t="shared" si="302"/>
        <v>-5.681451267488898E-5</v>
      </c>
      <c r="AI1319">
        <f t="shared" si="303"/>
        <v>0.56469609540875809</v>
      </c>
      <c r="AJ1319">
        <f t="shared" si="304"/>
        <v>-0.2668107123773617</v>
      </c>
      <c r="AK1319">
        <f t="shared" si="305"/>
        <v>0.23931967809316171</v>
      </c>
      <c r="AL1319">
        <f t="shared" si="306"/>
        <v>2.6389213677283485</v>
      </c>
      <c r="AM1319">
        <f t="shared" si="307"/>
        <v>3.8946097777401278</v>
      </c>
      <c r="AN1319" s="26">
        <f t="shared" si="312"/>
        <v>-3.975315110866434</v>
      </c>
      <c r="AO1319" s="26">
        <f t="shared" si="312"/>
        <v>-3.9758619978093366</v>
      </c>
      <c r="AP1319" s="26">
        <f t="shared" si="312"/>
        <v>-3.9742245114637487</v>
      </c>
      <c r="AQ1319" s="26">
        <f t="shared" si="312"/>
        <v>-3.9791363303934308</v>
      </c>
      <c r="AR1319" s="26">
        <f t="shared" si="312"/>
        <v>-3.9644813675395318</v>
      </c>
      <c r="AS1319" s="26">
        <f t="shared" si="312"/>
        <v>-4.0089388978364173</v>
      </c>
      <c r="AT1319" s="26">
        <f t="shared" si="312"/>
        <v>-3.8800105844175317</v>
      </c>
      <c r="AU1319" s="26">
        <f t="shared" si="309"/>
        <v>-4.3433125627175393</v>
      </c>
    </row>
    <row r="1320" spans="26:64">
      <c r="Z1320">
        <f t="shared" si="300"/>
        <v>0</v>
      </c>
      <c r="AA1320" s="26">
        <f t="shared" si="301"/>
        <v>2.1380834729415148E-3</v>
      </c>
      <c r="AB1320" s="26">
        <f t="shared" si="313"/>
        <v>-9999</v>
      </c>
      <c r="AC1320" s="26">
        <f t="shared" si="314"/>
        <v>0</v>
      </c>
      <c r="AD1320" s="26">
        <f t="shared" si="310"/>
        <v>-9999</v>
      </c>
      <c r="AE1320" s="26">
        <f t="shared" si="315"/>
        <v>0</v>
      </c>
      <c r="AF1320">
        <f t="shared" si="311"/>
        <v>-9999</v>
      </c>
      <c r="AG1320" s="187"/>
      <c r="AH1320">
        <f t="shared" si="302"/>
        <v>-5.681451267488898E-5</v>
      </c>
      <c r="AI1320">
        <f t="shared" si="303"/>
        <v>0.56469609540875809</v>
      </c>
      <c r="AJ1320">
        <f t="shared" si="304"/>
        <v>-0.2668107123773617</v>
      </c>
      <c r="AK1320">
        <f t="shared" si="305"/>
        <v>0.23931967809316171</v>
      </c>
      <c r="AL1320">
        <f t="shared" si="306"/>
        <v>2.6389213677283485</v>
      </c>
      <c r="AM1320">
        <f t="shared" si="307"/>
        <v>3.8946097777401278</v>
      </c>
      <c r="AN1320" s="26">
        <f t="shared" si="312"/>
        <v>-3.975315110866434</v>
      </c>
      <c r="AO1320" s="26">
        <f t="shared" si="312"/>
        <v>-3.9758619978093366</v>
      </c>
      <c r="AP1320" s="26">
        <f t="shared" si="312"/>
        <v>-3.9742245114637487</v>
      </c>
      <c r="AQ1320" s="26">
        <f t="shared" si="312"/>
        <v>-3.9791363303934308</v>
      </c>
      <c r="AR1320" s="26">
        <f t="shared" si="312"/>
        <v>-3.9644813675395318</v>
      </c>
      <c r="AS1320" s="26">
        <f t="shared" si="312"/>
        <v>-4.0089388978364173</v>
      </c>
      <c r="AT1320" s="26">
        <f t="shared" si="312"/>
        <v>-3.8800105844175317</v>
      </c>
      <c r="AU1320" s="26">
        <f t="shared" si="309"/>
        <v>-4.3433125627175393</v>
      </c>
    </row>
    <row r="1321" spans="26:64">
      <c r="Z1321">
        <f t="shared" si="300"/>
        <v>0</v>
      </c>
      <c r="AA1321" s="26">
        <f t="shared" si="301"/>
        <v>2.1380834729415148E-3</v>
      </c>
      <c r="AB1321" s="26">
        <f t="shared" si="313"/>
        <v>-9999</v>
      </c>
      <c r="AC1321" s="26">
        <f t="shared" si="314"/>
        <v>0</v>
      </c>
      <c r="AD1321" s="26">
        <f t="shared" si="310"/>
        <v>-9999</v>
      </c>
      <c r="AE1321" s="26">
        <f t="shared" si="315"/>
        <v>0</v>
      </c>
      <c r="AF1321">
        <f t="shared" si="311"/>
        <v>-9999</v>
      </c>
      <c r="AG1321" s="187"/>
      <c r="AH1321">
        <f t="shared" si="302"/>
        <v>-5.681451267488898E-5</v>
      </c>
      <c r="AI1321">
        <f t="shared" si="303"/>
        <v>0.56469609540875809</v>
      </c>
      <c r="AJ1321">
        <f t="shared" si="304"/>
        <v>-0.2668107123773617</v>
      </c>
      <c r="AK1321">
        <f t="shared" si="305"/>
        <v>0.23931967809316171</v>
      </c>
      <c r="AL1321">
        <f t="shared" si="306"/>
        <v>2.6389213677283485</v>
      </c>
      <c r="AM1321">
        <f t="shared" si="307"/>
        <v>3.8946097777401278</v>
      </c>
      <c r="AN1321" s="26">
        <f t="shared" si="312"/>
        <v>-3.975315110866434</v>
      </c>
      <c r="AO1321" s="26">
        <f t="shared" si="312"/>
        <v>-3.9758619978093366</v>
      </c>
      <c r="AP1321" s="26">
        <f t="shared" si="312"/>
        <v>-3.9742245114637487</v>
      </c>
      <c r="AQ1321" s="26">
        <f t="shared" si="312"/>
        <v>-3.9791363303934308</v>
      </c>
      <c r="AR1321" s="26">
        <f t="shared" si="312"/>
        <v>-3.9644813675395318</v>
      </c>
      <c r="AS1321" s="26">
        <f t="shared" si="312"/>
        <v>-4.0089388978364173</v>
      </c>
      <c r="AT1321" s="26">
        <f t="shared" si="312"/>
        <v>-3.8800105844175317</v>
      </c>
      <c r="AU1321" s="26">
        <f t="shared" si="309"/>
        <v>-4.3433125627175393</v>
      </c>
    </row>
    <row r="1322" spans="26:64">
      <c r="Z1322">
        <f t="shared" si="300"/>
        <v>0</v>
      </c>
      <c r="AA1322" s="26">
        <f t="shared" si="301"/>
        <v>2.1380834729415148E-3</v>
      </c>
      <c r="AB1322" s="26">
        <f t="shared" si="313"/>
        <v>-9999</v>
      </c>
      <c r="AC1322" s="26">
        <f t="shared" si="314"/>
        <v>0</v>
      </c>
      <c r="AD1322" s="26">
        <f t="shared" si="310"/>
        <v>-9999</v>
      </c>
      <c r="AE1322" s="26">
        <f t="shared" si="315"/>
        <v>0</v>
      </c>
      <c r="AF1322">
        <f t="shared" si="311"/>
        <v>-9999</v>
      </c>
      <c r="AG1322" s="187"/>
      <c r="AH1322">
        <f t="shared" si="302"/>
        <v>-5.681451267488898E-5</v>
      </c>
      <c r="AI1322">
        <f t="shared" si="303"/>
        <v>0.56469609540875809</v>
      </c>
      <c r="AJ1322">
        <f t="shared" si="304"/>
        <v>-0.2668107123773617</v>
      </c>
      <c r="AK1322">
        <f t="shared" si="305"/>
        <v>0.23931967809316171</v>
      </c>
      <c r="AL1322">
        <f t="shared" si="306"/>
        <v>2.6389213677283485</v>
      </c>
      <c r="AM1322">
        <f t="shared" si="307"/>
        <v>3.8946097777401278</v>
      </c>
      <c r="AN1322" s="26">
        <f t="shared" si="312"/>
        <v>-3.975315110866434</v>
      </c>
      <c r="AO1322" s="26">
        <f t="shared" si="312"/>
        <v>-3.9758619978093366</v>
      </c>
      <c r="AP1322" s="26">
        <f t="shared" si="312"/>
        <v>-3.9742245114637487</v>
      </c>
      <c r="AQ1322" s="26">
        <f t="shared" si="312"/>
        <v>-3.9791363303934308</v>
      </c>
      <c r="AR1322" s="26">
        <f t="shared" si="312"/>
        <v>-3.9644813675395318</v>
      </c>
      <c r="AS1322" s="26">
        <f t="shared" si="312"/>
        <v>-4.0089388978364173</v>
      </c>
      <c r="AT1322" s="26">
        <f t="shared" si="312"/>
        <v>-3.8800105844175317</v>
      </c>
      <c r="AU1322" s="26">
        <f t="shared" si="309"/>
        <v>-4.3433125627175393</v>
      </c>
    </row>
    <row r="1323" spans="26:64">
      <c r="Z1323">
        <f t="shared" si="300"/>
        <v>0</v>
      </c>
      <c r="AA1323" s="26">
        <f t="shared" si="301"/>
        <v>2.1380834729415148E-3</v>
      </c>
      <c r="AB1323" s="26">
        <f t="shared" si="313"/>
        <v>-9999</v>
      </c>
      <c r="AC1323" s="26">
        <f t="shared" si="314"/>
        <v>0</v>
      </c>
      <c r="AD1323" s="26">
        <f t="shared" si="310"/>
        <v>-9999</v>
      </c>
      <c r="AE1323" s="26">
        <f t="shared" si="315"/>
        <v>0</v>
      </c>
      <c r="AF1323">
        <f t="shared" si="311"/>
        <v>-9999</v>
      </c>
      <c r="AG1323" s="187"/>
      <c r="AH1323">
        <f t="shared" si="302"/>
        <v>-5.681451267488898E-5</v>
      </c>
      <c r="AI1323">
        <f t="shared" si="303"/>
        <v>0.56469609540875809</v>
      </c>
      <c r="AJ1323">
        <f t="shared" si="304"/>
        <v>-0.2668107123773617</v>
      </c>
      <c r="AK1323">
        <f t="shared" si="305"/>
        <v>0.23931967809316171</v>
      </c>
      <c r="AL1323">
        <f t="shared" si="306"/>
        <v>2.6389213677283485</v>
      </c>
      <c r="AM1323">
        <f t="shared" si="307"/>
        <v>3.8946097777401278</v>
      </c>
      <c r="AN1323" s="26">
        <f t="shared" si="312"/>
        <v>-3.975315110866434</v>
      </c>
      <c r="AO1323" s="26">
        <f t="shared" si="312"/>
        <v>-3.9758619978093366</v>
      </c>
      <c r="AP1323" s="26">
        <f t="shared" si="312"/>
        <v>-3.9742245114637487</v>
      </c>
      <c r="AQ1323" s="26">
        <f t="shared" si="312"/>
        <v>-3.9791363303934308</v>
      </c>
      <c r="AR1323" s="26">
        <f t="shared" si="312"/>
        <v>-3.9644813675395318</v>
      </c>
      <c r="AS1323" s="26">
        <f t="shared" si="312"/>
        <v>-4.0089388978364173</v>
      </c>
      <c r="AT1323" s="26">
        <f t="shared" si="312"/>
        <v>-3.8800105844175317</v>
      </c>
      <c r="AU1323" s="26">
        <f t="shared" si="309"/>
        <v>-4.3433125627175393</v>
      </c>
    </row>
    <row r="1324" spans="26:64">
      <c r="Z1324">
        <f t="shared" si="300"/>
        <v>0</v>
      </c>
      <c r="AA1324" s="26">
        <f t="shared" si="301"/>
        <v>2.1380834729415148E-3</v>
      </c>
      <c r="AB1324" s="26">
        <f t="shared" si="313"/>
        <v>-9999</v>
      </c>
      <c r="AC1324" s="26">
        <f t="shared" si="314"/>
        <v>0</v>
      </c>
      <c r="AD1324" s="26">
        <f t="shared" si="310"/>
        <v>-9999</v>
      </c>
      <c r="AE1324" s="26">
        <f t="shared" si="315"/>
        <v>0</v>
      </c>
      <c r="AF1324">
        <f t="shared" si="311"/>
        <v>-9999</v>
      </c>
      <c r="AG1324" s="187"/>
      <c r="AH1324">
        <f t="shared" si="302"/>
        <v>-5.681451267488898E-5</v>
      </c>
      <c r="AI1324">
        <f t="shared" si="303"/>
        <v>0.56469609540875809</v>
      </c>
      <c r="AJ1324">
        <f t="shared" si="304"/>
        <v>-0.2668107123773617</v>
      </c>
      <c r="AK1324">
        <f t="shared" si="305"/>
        <v>0.23931967809316171</v>
      </c>
      <c r="AL1324">
        <f t="shared" si="306"/>
        <v>2.6389213677283485</v>
      </c>
      <c r="AM1324">
        <f t="shared" si="307"/>
        <v>3.8946097777401278</v>
      </c>
      <c r="AN1324" s="26">
        <f t="shared" si="312"/>
        <v>-3.975315110866434</v>
      </c>
      <c r="AO1324" s="26">
        <f t="shared" si="312"/>
        <v>-3.9758619978093366</v>
      </c>
      <c r="AP1324" s="26">
        <f t="shared" si="312"/>
        <v>-3.9742245114637487</v>
      </c>
      <c r="AQ1324" s="26">
        <f t="shared" si="312"/>
        <v>-3.9791363303934308</v>
      </c>
      <c r="AR1324" s="26">
        <f t="shared" si="312"/>
        <v>-3.9644813675395318</v>
      </c>
      <c r="AS1324" s="26">
        <f t="shared" si="312"/>
        <v>-4.0089388978364173</v>
      </c>
      <c r="AT1324" s="26">
        <f t="shared" si="312"/>
        <v>-3.8800105844175317</v>
      </c>
      <c r="AU1324" s="26">
        <f t="shared" si="309"/>
        <v>-4.3433125627175393</v>
      </c>
    </row>
    <row r="1325" spans="26:64">
      <c r="Z1325">
        <f t="shared" si="300"/>
        <v>0</v>
      </c>
      <c r="AA1325" s="26">
        <f t="shared" si="301"/>
        <v>2.1380834729415148E-3</v>
      </c>
      <c r="AB1325" s="26">
        <f t="shared" si="313"/>
        <v>-9999</v>
      </c>
      <c r="AC1325" s="26">
        <f t="shared" si="314"/>
        <v>0</v>
      </c>
      <c r="AD1325" s="26">
        <f t="shared" si="310"/>
        <v>-9999</v>
      </c>
      <c r="AE1325" s="26">
        <f t="shared" si="315"/>
        <v>0</v>
      </c>
      <c r="AF1325">
        <f t="shared" si="311"/>
        <v>-9999</v>
      </c>
      <c r="AG1325" s="187"/>
      <c r="AH1325">
        <f t="shared" si="302"/>
        <v>-5.681451267488898E-5</v>
      </c>
      <c r="AI1325">
        <f t="shared" si="303"/>
        <v>0.56469609540875809</v>
      </c>
      <c r="AJ1325">
        <f t="shared" si="304"/>
        <v>-0.2668107123773617</v>
      </c>
      <c r="AK1325">
        <f t="shared" si="305"/>
        <v>0.23931967809316171</v>
      </c>
      <c r="AL1325">
        <f t="shared" si="306"/>
        <v>2.6389213677283485</v>
      </c>
      <c r="AM1325">
        <f t="shared" si="307"/>
        <v>3.8946097777401278</v>
      </c>
      <c r="AN1325" s="26">
        <f t="shared" si="312"/>
        <v>-3.975315110866434</v>
      </c>
      <c r="AO1325" s="26">
        <f t="shared" si="312"/>
        <v>-3.9758619978093366</v>
      </c>
      <c r="AP1325" s="26">
        <f t="shared" si="312"/>
        <v>-3.9742245114637487</v>
      </c>
      <c r="AQ1325" s="26">
        <f t="shared" si="312"/>
        <v>-3.9791363303934308</v>
      </c>
      <c r="AR1325" s="26">
        <f t="shared" si="312"/>
        <v>-3.9644813675395318</v>
      </c>
      <c r="AS1325" s="26">
        <f t="shared" si="312"/>
        <v>-4.0089388978364173</v>
      </c>
      <c r="AT1325" s="26">
        <f t="shared" si="312"/>
        <v>-3.8800105844175317</v>
      </c>
      <c r="AU1325" s="26">
        <f t="shared" si="309"/>
        <v>-4.3433125627175393</v>
      </c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</row>
    <row r="1326" spans="26:64">
      <c r="Z1326">
        <f t="shared" si="300"/>
        <v>0</v>
      </c>
      <c r="AA1326" s="26">
        <f t="shared" si="301"/>
        <v>2.1380834729415148E-3</v>
      </c>
      <c r="AB1326" s="26">
        <f t="shared" si="313"/>
        <v>-9999</v>
      </c>
      <c r="AC1326" s="26">
        <f t="shared" si="314"/>
        <v>0</v>
      </c>
      <c r="AD1326" s="26">
        <f t="shared" si="310"/>
        <v>-9999</v>
      </c>
      <c r="AE1326" s="26">
        <f t="shared" si="315"/>
        <v>0</v>
      </c>
      <c r="AF1326">
        <f t="shared" si="311"/>
        <v>-9999</v>
      </c>
      <c r="AG1326" s="187"/>
      <c r="AH1326">
        <f t="shared" si="302"/>
        <v>-5.681451267488898E-5</v>
      </c>
      <c r="AI1326">
        <f t="shared" si="303"/>
        <v>0.56469609540875809</v>
      </c>
      <c r="AJ1326">
        <f t="shared" si="304"/>
        <v>-0.2668107123773617</v>
      </c>
      <c r="AK1326">
        <f t="shared" si="305"/>
        <v>0.23931967809316171</v>
      </c>
      <c r="AL1326">
        <f t="shared" si="306"/>
        <v>2.6389213677283485</v>
      </c>
      <c r="AM1326">
        <f t="shared" si="307"/>
        <v>3.8946097777401278</v>
      </c>
      <c r="AN1326" s="26">
        <f t="shared" si="312"/>
        <v>-3.975315110866434</v>
      </c>
      <c r="AO1326" s="26">
        <f t="shared" si="312"/>
        <v>-3.9758619978093366</v>
      </c>
      <c r="AP1326" s="26">
        <f t="shared" si="312"/>
        <v>-3.9742245114637487</v>
      </c>
      <c r="AQ1326" s="26">
        <f t="shared" si="312"/>
        <v>-3.9791363303934308</v>
      </c>
      <c r="AR1326" s="26">
        <f t="shared" si="312"/>
        <v>-3.9644813675395318</v>
      </c>
      <c r="AS1326" s="26">
        <f t="shared" si="312"/>
        <v>-4.0089388978364173</v>
      </c>
      <c r="AT1326" s="26">
        <f t="shared" si="312"/>
        <v>-3.8800105844175317</v>
      </c>
      <c r="AU1326" s="26">
        <f t="shared" si="309"/>
        <v>-4.3433125627175393</v>
      </c>
    </row>
    <row r="1327" spans="26:64">
      <c r="Z1327">
        <f t="shared" si="300"/>
        <v>0</v>
      </c>
      <c r="AA1327" s="26">
        <f t="shared" si="301"/>
        <v>2.1380834729415148E-3</v>
      </c>
      <c r="AB1327" s="26">
        <f t="shared" si="313"/>
        <v>-9999</v>
      </c>
      <c r="AC1327" s="26">
        <f t="shared" si="314"/>
        <v>0</v>
      </c>
      <c r="AD1327" s="26">
        <f t="shared" si="310"/>
        <v>-9999</v>
      </c>
      <c r="AE1327" s="26">
        <f t="shared" si="315"/>
        <v>0</v>
      </c>
      <c r="AF1327">
        <f t="shared" si="311"/>
        <v>-9999</v>
      </c>
      <c r="AG1327" s="187"/>
      <c r="AH1327">
        <f t="shared" si="302"/>
        <v>-5.681451267488898E-5</v>
      </c>
      <c r="AI1327">
        <f t="shared" si="303"/>
        <v>0.56469609540875809</v>
      </c>
      <c r="AJ1327">
        <f t="shared" si="304"/>
        <v>-0.2668107123773617</v>
      </c>
      <c r="AK1327">
        <f t="shared" si="305"/>
        <v>0.23931967809316171</v>
      </c>
      <c r="AL1327">
        <f t="shared" si="306"/>
        <v>2.6389213677283485</v>
      </c>
      <c r="AM1327">
        <f t="shared" si="307"/>
        <v>3.8946097777401278</v>
      </c>
      <c r="AN1327" s="26">
        <f t="shared" si="312"/>
        <v>-3.975315110866434</v>
      </c>
      <c r="AO1327" s="26">
        <f t="shared" si="312"/>
        <v>-3.9758619978093366</v>
      </c>
      <c r="AP1327" s="26">
        <f t="shared" si="312"/>
        <v>-3.9742245114637487</v>
      </c>
      <c r="AQ1327" s="26">
        <f t="shared" si="312"/>
        <v>-3.9791363303934308</v>
      </c>
      <c r="AR1327" s="26">
        <f t="shared" si="312"/>
        <v>-3.9644813675395318</v>
      </c>
      <c r="AS1327" s="26">
        <f t="shared" si="312"/>
        <v>-4.0089388978364173</v>
      </c>
      <c r="AT1327" s="26">
        <f t="shared" si="312"/>
        <v>-3.8800105844175317</v>
      </c>
      <c r="AU1327" s="26">
        <f t="shared" si="309"/>
        <v>-4.3433125627175393</v>
      </c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</row>
    <row r="1328" spans="26:64">
      <c r="Z1328">
        <f t="shared" si="300"/>
        <v>0</v>
      </c>
      <c r="AA1328" s="26">
        <f t="shared" si="301"/>
        <v>2.1380834729415148E-3</v>
      </c>
      <c r="AB1328" s="26">
        <f t="shared" si="313"/>
        <v>-9999</v>
      </c>
      <c r="AC1328" s="26">
        <f t="shared" si="314"/>
        <v>0</v>
      </c>
      <c r="AD1328" s="26">
        <f t="shared" si="310"/>
        <v>-9999</v>
      </c>
      <c r="AE1328" s="26">
        <f t="shared" si="315"/>
        <v>0</v>
      </c>
      <c r="AF1328">
        <f t="shared" si="311"/>
        <v>-9999</v>
      </c>
      <c r="AG1328" s="187"/>
      <c r="AH1328">
        <f t="shared" si="302"/>
        <v>-5.681451267488898E-5</v>
      </c>
      <c r="AI1328">
        <f t="shared" si="303"/>
        <v>0.56469609540875809</v>
      </c>
      <c r="AJ1328">
        <f t="shared" si="304"/>
        <v>-0.2668107123773617</v>
      </c>
      <c r="AK1328">
        <f t="shared" si="305"/>
        <v>0.23931967809316171</v>
      </c>
      <c r="AL1328">
        <f t="shared" si="306"/>
        <v>2.6389213677283485</v>
      </c>
      <c r="AM1328">
        <f t="shared" si="307"/>
        <v>3.8946097777401278</v>
      </c>
      <c r="AN1328" s="26">
        <f t="shared" si="312"/>
        <v>-3.975315110866434</v>
      </c>
      <c r="AO1328" s="26">
        <f t="shared" si="312"/>
        <v>-3.9758619978093366</v>
      </c>
      <c r="AP1328" s="26">
        <f t="shared" si="312"/>
        <v>-3.9742245114637487</v>
      </c>
      <c r="AQ1328" s="26">
        <f t="shared" si="312"/>
        <v>-3.9791363303934308</v>
      </c>
      <c r="AR1328" s="26">
        <f t="shared" si="312"/>
        <v>-3.9644813675395318</v>
      </c>
      <c r="AS1328" s="26">
        <f t="shared" si="312"/>
        <v>-4.0089388978364173</v>
      </c>
      <c r="AT1328" s="26">
        <f t="shared" si="312"/>
        <v>-3.8800105844175317</v>
      </c>
      <c r="AU1328" s="26">
        <f t="shared" si="309"/>
        <v>-4.3433125627175393</v>
      </c>
    </row>
    <row r="1329" spans="26:64">
      <c r="Z1329">
        <f t="shared" si="300"/>
        <v>0</v>
      </c>
      <c r="AA1329" s="26">
        <f t="shared" si="301"/>
        <v>2.1380834729415148E-3</v>
      </c>
      <c r="AB1329" s="26">
        <f t="shared" si="313"/>
        <v>-9999</v>
      </c>
      <c r="AC1329" s="26">
        <f t="shared" si="314"/>
        <v>0</v>
      </c>
      <c r="AD1329" s="26">
        <f t="shared" si="310"/>
        <v>-9999</v>
      </c>
      <c r="AE1329" s="26">
        <f t="shared" si="315"/>
        <v>0</v>
      </c>
      <c r="AF1329">
        <f t="shared" si="311"/>
        <v>-9999</v>
      </c>
      <c r="AG1329" s="187"/>
      <c r="AH1329">
        <f t="shared" si="302"/>
        <v>-5.681451267488898E-5</v>
      </c>
      <c r="AI1329">
        <f t="shared" si="303"/>
        <v>0.56469609540875809</v>
      </c>
      <c r="AJ1329">
        <f t="shared" si="304"/>
        <v>-0.2668107123773617</v>
      </c>
      <c r="AK1329">
        <f t="shared" si="305"/>
        <v>0.23931967809316171</v>
      </c>
      <c r="AL1329">
        <f t="shared" si="306"/>
        <v>2.6389213677283485</v>
      </c>
      <c r="AM1329">
        <f t="shared" si="307"/>
        <v>3.8946097777401278</v>
      </c>
      <c r="AN1329" s="26">
        <f t="shared" si="312"/>
        <v>-3.975315110866434</v>
      </c>
      <c r="AO1329" s="26">
        <f t="shared" si="312"/>
        <v>-3.9758619978093366</v>
      </c>
      <c r="AP1329" s="26">
        <f t="shared" si="312"/>
        <v>-3.9742245114637487</v>
      </c>
      <c r="AQ1329" s="26">
        <f t="shared" si="312"/>
        <v>-3.9791363303934308</v>
      </c>
      <c r="AR1329" s="26">
        <f t="shared" si="312"/>
        <v>-3.9644813675395318</v>
      </c>
      <c r="AS1329" s="26">
        <f t="shared" si="312"/>
        <v>-4.0089388978364173</v>
      </c>
      <c r="AT1329" s="26">
        <f t="shared" si="312"/>
        <v>-3.8800105844175317</v>
      </c>
      <c r="AU1329" s="26">
        <f t="shared" si="309"/>
        <v>-4.3433125627175393</v>
      </c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</row>
    <row r="1330" spans="26:64">
      <c r="Z1330">
        <f t="shared" si="300"/>
        <v>0</v>
      </c>
      <c r="AA1330" s="26">
        <f t="shared" si="301"/>
        <v>2.1380834729415148E-3</v>
      </c>
      <c r="AB1330" s="26">
        <f t="shared" si="313"/>
        <v>-9999</v>
      </c>
      <c r="AC1330" s="26">
        <f t="shared" si="314"/>
        <v>0</v>
      </c>
      <c r="AD1330" s="26">
        <f t="shared" si="310"/>
        <v>-9999</v>
      </c>
      <c r="AE1330" s="26">
        <f t="shared" si="315"/>
        <v>0</v>
      </c>
      <c r="AF1330">
        <f t="shared" si="311"/>
        <v>-9999</v>
      </c>
      <c r="AG1330" s="187"/>
      <c r="AH1330">
        <f t="shared" si="302"/>
        <v>-5.681451267488898E-5</v>
      </c>
      <c r="AI1330">
        <f t="shared" si="303"/>
        <v>0.56469609540875809</v>
      </c>
      <c r="AJ1330">
        <f t="shared" si="304"/>
        <v>-0.2668107123773617</v>
      </c>
      <c r="AK1330">
        <f t="shared" si="305"/>
        <v>0.23931967809316171</v>
      </c>
      <c r="AL1330">
        <f t="shared" si="306"/>
        <v>2.6389213677283485</v>
      </c>
      <c r="AM1330">
        <f t="shared" si="307"/>
        <v>3.8946097777401278</v>
      </c>
      <c r="AN1330" s="26">
        <f t="shared" si="312"/>
        <v>-3.975315110866434</v>
      </c>
      <c r="AO1330" s="26">
        <f t="shared" si="312"/>
        <v>-3.9758619978093366</v>
      </c>
      <c r="AP1330" s="26">
        <f t="shared" si="312"/>
        <v>-3.9742245114637487</v>
      </c>
      <c r="AQ1330" s="26">
        <f t="shared" si="312"/>
        <v>-3.9791363303934308</v>
      </c>
      <c r="AR1330" s="26">
        <f t="shared" si="312"/>
        <v>-3.9644813675395318</v>
      </c>
      <c r="AS1330" s="26">
        <f t="shared" si="312"/>
        <v>-4.0089388978364173</v>
      </c>
      <c r="AT1330" s="26">
        <f t="shared" si="312"/>
        <v>-3.8800105844175317</v>
      </c>
      <c r="AU1330" s="26">
        <f t="shared" si="309"/>
        <v>-4.3433125627175393</v>
      </c>
    </row>
    <row r="1331" spans="26:64">
      <c r="Z1331">
        <f t="shared" si="300"/>
        <v>0</v>
      </c>
      <c r="AA1331" s="26">
        <f t="shared" si="301"/>
        <v>2.1380834729415148E-3</v>
      </c>
      <c r="AB1331" s="26">
        <f t="shared" si="313"/>
        <v>-9999</v>
      </c>
      <c r="AC1331" s="26">
        <f t="shared" si="314"/>
        <v>0</v>
      </c>
      <c r="AD1331" s="26">
        <f t="shared" si="310"/>
        <v>-9999</v>
      </c>
      <c r="AE1331" s="26">
        <f t="shared" si="315"/>
        <v>0</v>
      </c>
      <c r="AF1331">
        <f t="shared" si="311"/>
        <v>-9999</v>
      </c>
      <c r="AG1331" s="187"/>
      <c r="AH1331">
        <f t="shared" si="302"/>
        <v>-5.681451267488898E-5</v>
      </c>
      <c r="AI1331">
        <f t="shared" si="303"/>
        <v>0.56469609540875809</v>
      </c>
      <c r="AJ1331">
        <f t="shared" si="304"/>
        <v>-0.2668107123773617</v>
      </c>
      <c r="AK1331">
        <f t="shared" si="305"/>
        <v>0.23931967809316171</v>
      </c>
      <c r="AL1331">
        <f t="shared" si="306"/>
        <v>2.6389213677283485</v>
      </c>
      <c r="AM1331">
        <f t="shared" si="307"/>
        <v>3.8946097777401278</v>
      </c>
      <c r="AN1331" s="26">
        <f t="shared" si="312"/>
        <v>-3.975315110866434</v>
      </c>
      <c r="AO1331" s="26">
        <f t="shared" si="312"/>
        <v>-3.9758619978093366</v>
      </c>
      <c r="AP1331" s="26">
        <f t="shared" si="312"/>
        <v>-3.9742245114637487</v>
      </c>
      <c r="AQ1331" s="26">
        <f t="shared" si="312"/>
        <v>-3.9791363303934308</v>
      </c>
      <c r="AR1331" s="26">
        <f t="shared" si="312"/>
        <v>-3.9644813675395318</v>
      </c>
      <c r="AS1331" s="26">
        <f t="shared" si="312"/>
        <v>-4.0089388978364173</v>
      </c>
      <c r="AT1331" s="26">
        <f t="shared" si="312"/>
        <v>-3.8800105844175317</v>
      </c>
      <c r="AU1331" s="26">
        <f t="shared" si="309"/>
        <v>-4.3433125627175393</v>
      </c>
    </row>
    <row r="1332" spans="26:64">
      <c r="Z1332">
        <f t="shared" si="300"/>
        <v>0</v>
      </c>
      <c r="AA1332" s="26">
        <f t="shared" si="301"/>
        <v>2.1380834729415148E-3</v>
      </c>
      <c r="AB1332" s="26">
        <f t="shared" si="313"/>
        <v>-9999</v>
      </c>
      <c r="AC1332" s="26">
        <f t="shared" si="314"/>
        <v>0</v>
      </c>
      <c r="AD1332" s="26">
        <f t="shared" si="310"/>
        <v>-9999</v>
      </c>
      <c r="AE1332" s="26">
        <f t="shared" si="315"/>
        <v>0</v>
      </c>
      <c r="AF1332">
        <f t="shared" si="311"/>
        <v>-9999</v>
      </c>
      <c r="AG1332" s="187"/>
      <c r="AH1332">
        <f t="shared" si="302"/>
        <v>-5.681451267488898E-5</v>
      </c>
      <c r="AI1332">
        <f t="shared" si="303"/>
        <v>0.56469609540875809</v>
      </c>
      <c r="AJ1332">
        <f t="shared" si="304"/>
        <v>-0.2668107123773617</v>
      </c>
      <c r="AK1332">
        <f t="shared" si="305"/>
        <v>0.23931967809316171</v>
      </c>
      <c r="AL1332">
        <f t="shared" si="306"/>
        <v>2.6389213677283485</v>
      </c>
      <c r="AM1332">
        <f t="shared" si="307"/>
        <v>3.8946097777401278</v>
      </c>
      <c r="AN1332" s="26">
        <f t="shared" si="312"/>
        <v>-3.975315110866434</v>
      </c>
      <c r="AO1332" s="26">
        <f t="shared" si="312"/>
        <v>-3.9758619978093366</v>
      </c>
      <c r="AP1332" s="26">
        <f t="shared" si="312"/>
        <v>-3.9742245114637487</v>
      </c>
      <c r="AQ1332" s="26">
        <f t="shared" si="312"/>
        <v>-3.9791363303934308</v>
      </c>
      <c r="AR1332" s="26">
        <f t="shared" si="312"/>
        <v>-3.9644813675395318</v>
      </c>
      <c r="AS1332" s="26">
        <f t="shared" si="312"/>
        <v>-4.0089388978364173</v>
      </c>
      <c r="AT1332" s="26">
        <f t="shared" si="312"/>
        <v>-3.8800105844175317</v>
      </c>
      <c r="AU1332" s="26">
        <f t="shared" si="309"/>
        <v>-4.3433125627175393</v>
      </c>
    </row>
    <row r="1333" spans="26:64">
      <c r="Z1333">
        <f t="shared" si="300"/>
        <v>0</v>
      </c>
      <c r="AA1333" s="26">
        <f t="shared" si="301"/>
        <v>2.1380834729415148E-3</v>
      </c>
      <c r="AB1333" s="26">
        <f t="shared" si="313"/>
        <v>-9999</v>
      </c>
      <c r="AC1333" s="26">
        <f t="shared" si="314"/>
        <v>0</v>
      </c>
      <c r="AD1333" s="26">
        <f t="shared" si="310"/>
        <v>-9999</v>
      </c>
      <c r="AE1333" s="26">
        <f t="shared" si="315"/>
        <v>0</v>
      </c>
      <c r="AF1333">
        <f t="shared" si="311"/>
        <v>-9999</v>
      </c>
      <c r="AG1333" s="187"/>
      <c r="AH1333">
        <f t="shared" si="302"/>
        <v>-5.681451267488898E-5</v>
      </c>
      <c r="AI1333">
        <f t="shared" si="303"/>
        <v>0.56469609540875809</v>
      </c>
      <c r="AJ1333">
        <f t="shared" si="304"/>
        <v>-0.2668107123773617</v>
      </c>
      <c r="AK1333">
        <f t="shared" si="305"/>
        <v>0.23931967809316171</v>
      </c>
      <c r="AL1333">
        <f t="shared" si="306"/>
        <v>2.6389213677283485</v>
      </c>
      <c r="AM1333">
        <f t="shared" si="307"/>
        <v>3.8946097777401278</v>
      </c>
      <c r="AN1333" s="26">
        <f t="shared" ref="AN1333:AT1348" si="316">$AU1333+$AB$7*SIN(AO1333)</f>
        <v>-3.975315110866434</v>
      </c>
      <c r="AO1333" s="26">
        <f t="shared" si="316"/>
        <v>-3.9758619978093366</v>
      </c>
      <c r="AP1333" s="26">
        <f t="shared" si="316"/>
        <v>-3.9742245114637487</v>
      </c>
      <c r="AQ1333" s="26">
        <f t="shared" si="316"/>
        <v>-3.9791363303934308</v>
      </c>
      <c r="AR1333" s="26">
        <f t="shared" si="316"/>
        <v>-3.9644813675395318</v>
      </c>
      <c r="AS1333" s="26">
        <f t="shared" si="316"/>
        <v>-4.0089388978364173</v>
      </c>
      <c r="AT1333" s="26">
        <f t="shared" si="316"/>
        <v>-3.8800105844175317</v>
      </c>
      <c r="AU1333" s="26">
        <f t="shared" si="309"/>
        <v>-4.3433125627175393</v>
      </c>
    </row>
    <row r="1334" spans="26:64">
      <c r="Z1334">
        <f t="shared" si="300"/>
        <v>0</v>
      </c>
      <c r="AA1334" s="26">
        <f t="shared" si="301"/>
        <v>2.1380834729415148E-3</v>
      </c>
      <c r="AB1334" s="26">
        <f t="shared" si="313"/>
        <v>-9999</v>
      </c>
      <c r="AC1334" s="26">
        <f t="shared" si="314"/>
        <v>0</v>
      </c>
      <c r="AD1334" s="26">
        <f t="shared" si="310"/>
        <v>-9999</v>
      </c>
      <c r="AE1334" s="26">
        <f t="shared" si="315"/>
        <v>0</v>
      </c>
      <c r="AF1334">
        <f t="shared" si="311"/>
        <v>-9999</v>
      </c>
      <c r="AG1334" s="187"/>
      <c r="AH1334">
        <f t="shared" si="302"/>
        <v>-5.681451267488898E-5</v>
      </c>
      <c r="AI1334">
        <f t="shared" si="303"/>
        <v>0.56469609540875809</v>
      </c>
      <c r="AJ1334">
        <f t="shared" si="304"/>
        <v>-0.2668107123773617</v>
      </c>
      <c r="AK1334">
        <f t="shared" si="305"/>
        <v>0.23931967809316171</v>
      </c>
      <c r="AL1334">
        <f t="shared" si="306"/>
        <v>2.6389213677283485</v>
      </c>
      <c r="AM1334">
        <f t="shared" si="307"/>
        <v>3.8946097777401278</v>
      </c>
      <c r="AN1334" s="26">
        <f t="shared" si="316"/>
        <v>-3.975315110866434</v>
      </c>
      <c r="AO1334" s="26">
        <f t="shared" si="316"/>
        <v>-3.9758619978093366</v>
      </c>
      <c r="AP1334" s="26">
        <f t="shared" si="316"/>
        <v>-3.9742245114637487</v>
      </c>
      <c r="AQ1334" s="26">
        <f t="shared" si="316"/>
        <v>-3.9791363303934308</v>
      </c>
      <c r="AR1334" s="26">
        <f t="shared" si="316"/>
        <v>-3.9644813675395318</v>
      </c>
      <c r="AS1334" s="26">
        <f t="shared" si="316"/>
        <v>-4.0089388978364173</v>
      </c>
      <c r="AT1334" s="26">
        <f t="shared" si="316"/>
        <v>-3.8800105844175317</v>
      </c>
      <c r="AU1334" s="26">
        <f t="shared" si="309"/>
        <v>-4.3433125627175393</v>
      </c>
    </row>
    <row r="1335" spans="26:64">
      <c r="Z1335">
        <f t="shared" si="300"/>
        <v>0</v>
      </c>
      <c r="AA1335" s="26">
        <f t="shared" si="301"/>
        <v>2.1380834729415148E-3</v>
      </c>
      <c r="AB1335" s="26">
        <f t="shared" si="313"/>
        <v>-9999</v>
      </c>
      <c r="AC1335" s="26">
        <f t="shared" si="314"/>
        <v>0</v>
      </c>
      <c r="AD1335" s="26">
        <f t="shared" si="310"/>
        <v>-9999</v>
      </c>
      <c r="AE1335" s="26">
        <f t="shared" si="315"/>
        <v>0</v>
      </c>
      <c r="AF1335">
        <f t="shared" si="311"/>
        <v>-9999</v>
      </c>
      <c r="AG1335" s="187"/>
      <c r="AH1335">
        <f t="shared" si="302"/>
        <v>-5.681451267488898E-5</v>
      </c>
      <c r="AI1335">
        <f t="shared" si="303"/>
        <v>0.56469609540875809</v>
      </c>
      <c r="AJ1335">
        <f t="shared" si="304"/>
        <v>-0.2668107123773617</v>
      </c>
      <c r="AK1335">
        <f t="shared" si="305"/>
        <v>0.23931967809316171</v>
      </c>
      <c r="AL1335">
        <f t="shared" si="306"/>
        <v>2.6389213677283485</v>
      </c>
      <c r="AM1335">
        <f t="shared" si="307"/>
        <v>3.8946097777401278</v>
      </c>
      <c r="AN1335" s="26">
        <f t="shared" si="316"/>
        <v>-3.975315110866434</v>
      </c>
      <c r="AO1335" s="26">
        <f t="shared" si="316"/>
        <v>-3.9758619978093366</v>
      </c>
      <c r="AP1335" s="26">
        <f t="shared" si="316"/>
        <v>-3.9742245114637487</v>
      </c>
      <c r="AQ1335" s="26">
        <f t="shared" si="316"/>
        <v>-3.9791363303934308</v>
      </c>
      <c r="AR1335" s="26">
        <f t="shared" si="316"/>
        <v>-3.9644813675395318</v>
      </c>
      <c r="AS1335" s="26">
        <f t="shared" si="316"/>
        <v>-4.0089388978364173</v>
      </c>
      <c r="AT1335" s="26">
        <f t="shared" si="316"/>
        <v>-3.8800105844175317</v>
      </c>
      <c r="AU1335" s="26">
        <f t="shared" si="309"/>
        <v>-4.3433125627175393</v>
      </c>
    </row>
    <row r="1336" spans="26:64">
      <c r="Z1336">
        <f t="shared" si="300"/>
        <v>0</v>
      </c>
      <c r="AA1336" s="26">
        <f t="shared" si="301"/>
        <v>2.1380834729415148E-3</v>
      </c>
      <c r="AB1336" s="26">
        <f t="shared" si="313"/>
        <v>-9999</v>
      </c>
      <c r="AC1336" s="26">
        <f t="shared" si="314"/>
        <v>0</v>
      </c>
      <c r="AD1336" s="26">
        <f t="shared" si="310"/>
        <v>-9999</v>
      </c>
      <c r="AE1336" s="26">
        <f t="shared" si="315"/>
        <v>0</v>
      </c>
      <c r="AF1336">
        <f t="shared" si="311"/>
        <v>-9999</v>
      </c>
      <c r="AG1336" s="187"/>
      <c r="AH1336">
        <f t="shared" si="302"/>
        <v>-5.681451267488898E-5</v>
      </c>
      <c r="AI1336">
        <f t="shared" si="303"/>
        <v>0.56469609540875809</v>
      </c>
      <c r="AJ1336">
        <f t="shared" si="304"/>
        <v>-0.2668107123773617</v>
      </c>
      <c r="AK1336">
        <f t="shared" si="305"/>
        <v>0.23931967809316171</v>
      </c>
      <c r="AL1336">
        <f t="shared" si="306"/>
        <v>2.6389213677283485</v>
      </c>
      <c r="AM1336">
        <f t="shared" si="307"/>
        <v>3.8946097777401278</v>
      </c>
      <c r="AN1336" s="26">
        <f t="shared" si="316"/>
        <v>-3.975315110866434</v>
      </c>
      <c r="AO1336" s="26">
        <f t="shared" si="316"/>
        <v>-3.9758619978093366</v>
      </c>
      <c r="AP1336" s="26">
        <f t="shared" si="316"/>
        <v>-3.9742245114637487</v>
      </c>
      <c r="AQ1336" s="26">
        <f t="shared" si="316"/>
        <v>-3.9791363303934308</v>
      </c>
      <c r="AR1336" s="26">
        <f t="shared" si="316"/>
        <v>-3.9644813675395318</v>
      </c>
      <c r="AS1336" s="26">
        <f t="shared" si="316"/>
        <v>-4.0089388978364173</v>
      </c>
      <c r="AT1336" s="26">
        <f t="shared" si="316"/>
        <v>-3.8800105844175317</v>
      </c>
      <c r="AU1336" s="26">
        <f t="shared" si="309"/>
        <v>-4.3433125627175393</v>
      </c>
    </row>
    <row r="1337" spans="26:64">
      <c r="Z1337">
        <f t="shared" si="300"/>
        <v>0</v>
      </c>
      <c r="AA1337" s="26">
        <f t="shared" si="301"/>
        <v>2.1380834729415148E-3</v>
      </c>
      <c r="AB1337" s="26">
        <f t="shared" si="313"/>
        <v>-9999</v>
      </c>
      <c r="AC1337" s="26">
        <f t="shared" si="314"/>
        <v>0</v>
      </c>
      <c r="AD1337" s="26">
        <f t="shared" si="310"/>
        <v>-9999</v>
      </c>
      <c r="AE1337" s="26">
        <f t="shared" si="315"/>
        <v>0</v>
      </c>
      <c r="AF1337">
        <f t="shared" si="311"/>
        <v>-9999</v>
      </c>
      <c r="AG1337" s="187"/>
      <c r="AH1337">
        <f t="shared" si="302"/>
        <v>-5.681451267488898E-5</v>
      </c>
      <c r="AI1337">
        <f t="shared" si="303"/>
        <v>0.56469609540875809</v>
      </c>
      <c r="AJ1337">
        <f t="shared" si="304"/>
        <v>-0.2668107123773617</v>
      </c>
      <c r="AK1337">
        <f t="shared" si="305"/>
        <v>0.23931967809316171</v>
      </c>
      <c r="AL1337">
        <f t="shared" si="306"/>
        <v>2.6389213677283485</v>
      </c>
      <c r="AM1337">
        <f t="shared" si="307"/>
        <v>3.8946097777401278</v>
      </c>
      <c r="AN1337" s="26">
        <f t="shared" si="316"/>
        <v>-3.975315110866434</v>
      </c>
      <c r="AO1337" s="26">
        <f t="shared" si="316"/>
        <v>-3.9758619978093366</v>
      </c>
      <c r="AP1337" s="26">
        <f t="shared" si="316"/>
        <v>-3.9742245114637487</v>
      </c>
      <c r="AQ1337" s="26">
        <f t="shared" si="316"/>
        <v>-3.9791363303934308</v>
      </c>
      <c r="AR1337" s="26">
        <f t="shared" si="316"/>
        <v>-3.9644813675395318</v>
      </c>
      <c r="AS1337" s="26">
        <f t="shared" si="316"/>
        <v>-4.0089388978364173</v>
      </c>
      <c r="AT1337" s="26">
        <f t="shared" si="316"/>
        <v>-3.8800105844175317</v>
      </c>
      <c r="AU1337" s="26">
        <f t="shared" si="309"/>
        <v>-4.3433125627175393</v>
      </c>
    </row>
    <row r="1338" spans="26:64">
      <c r="Z1338">
        <f t="shared" si="300"/>
        <v>0</v>
      </c>
      <c r="AA1338" s="26">
        <f t="shared" si="301"/>
        <v>2.1380834729415148E-3</v>
      </c>
      <c r="AB1338" s="26">
        <f t="shared" si="313"/>
        <v>-9999</v>
      </c>
      <c r="AC1338" s="26">
        <f t="shared" si="314"/>
        <v>0</v>
      </c>
      <c r="AD1338" s="26">
        <f t="shared" si="310"/>
        <v>-9999</v>
      </c>
      <c r="AE1338" s="26">
        <f t="shared" si="315"/>
        <v>0</v>
      </c>
      <c r="AF1338">
        <f t="shared" si="311"/>
        <v>-9999</v>
      </c>
      <c r="AG1338" s="187"/>
      <c r="AH1338">
        <f t="shared" si="302"/>
        <v>-5.681451267488898E-5</v>
      </c>
      <c r="AI1338">
        <f t="shared" si="303"/>
        <v>0.56469609540875809</v>
      </c>
      <c r="AJ1338">
        <f t="shared" si="304"/>
        <v>-0.2668107123773617</v>
      </c>
      <c r="AK1338">
        <f t="shared" si="305"/>
        <v>0.23931967809316171</v>
      </c>
      <c r="AL1338">
        <f t="shared" si="306"/>
        <v>2.6389213677283485</v>
      </c>
      <c r="AM1338">
        <f t="shared" si="307"/>
        <v>3.8946097777401278</v>
      </c>
      <c r="AN1338" s="26">
        <f t="shared" si="316"/>
        <v>-3.975315110866434</v>
      </c>
      <c r="AO1338" s="26">
        <f t="shared" si="316"/>
        <v>-3.9758619978093366</v>
      </c>
      <c r="AP1338" s="26">
        <f t="shared" si="316"/>
        <v>-3.9742245114637487</v>
      </c>
      <c r="AQ1338" s="26">
        <f t="shared" si="316"/>
        <v>-3.9791363303934308</v>
      </c>
      <c r="AR1338" s="26">
        <f t="shared" si="316"/>
        <v>-3.9644813675395318</v>
      </c>
      <c r="AS1338" s="26">
        <f t="shared" si="316"/>
        <v>-4.0089388978364173</v>
      </c>
      <c r="AT1338" s="26">
        <f t="shared" si="316"/>
        <v>-3.8800105844175317</v>
      </c>
      <c r="AU1338" s="26">
        <f t="shared" si="309"/>
        <v>-4.3433125627175393</v>
      </c>
      <c r="AV1338" s="26"/>
    </row>
    <row r="1339" spans="26:64">
      <c r="Z1339">
        <f t="shared" si="300"/>
        <v>0</v>
      </c>
      <c r="AA1339" s="26">
        <f t="shared" si="301"/>
        <v>2.1380834729415148E-3</v>
      </c>
      <c r="AB1339" s="26">
        <f t="shared" si="313"/>
        <v>-9999</v>
      </c>
      <c r="AC1339" s="26">
        <f t="shared" si="314"/>
        <v>0</v>
      </c>
      <c r="AD1339" s="26">
        <f t="shared" si="310"/>
        <v>-9999</v>
      </c>
      <c r="AE1339" s="26">
        <f t="shared" si="315"/>
        <v>0</v>
      </c>
      <c r="AF1339">
        <f t="shared" si="311"/>
        <v>-9999</v>
      </c>
      <c r="AG1339" s="187"/>
      <c r="AH1339">
        <f t="shared" si="302"/>
        <v>-5.681451267488898E-5</v>
      </c>
      <c r="AI1339">
        <f t="shared" si="303"/>
        <v>0.56469609540875809</v>
      </c>
      <c r="AJ1339">
        <f t="shared" si="304"/>
        <v>-0.2668107123773617</v>
      </c>
      <c r="AK1339">
        <f t="shared" si="305"/>
        <v>0.23931967809316171</v>
      </c>
      <c r="AL1339">
        <f t="shared" si="306"/>
        <v>2.6389213677283485</v>
      </c>
      <c r="AM1339">
        <f t="shared" si="307"/>
        <v>3.8946097777401278</v>
      </c>
      <c r="AN1339" s="26">
        <f t="shared" si="316"/>
        <v>-3.975315110866434</v>
      </c>
      <c r="AO1339" s="26">
        <f t="shared" si="316"/>
        <v>-3.9758619978093366</v>
      </c>
      <c r="AP1339" s="26">
        <f t="shared" si="316"/>
        <v>-3.9742245114637487</v>
      </c>
      <c r="AQ1339" s="26">
        <f t="shared" si="316"/>
        <v>-3.9791363303934308</v>
      </c>
      <c r="AR1339" s="26">
        <f t="shared" si="316"/>
        <v>-3.9644813675395318</v>
      </c>
      <c r="AS1339" s="26">
        <f t="shared" si="316"/>
        <v>-4.0089388978364173</v>
      </c>
      <c r="AT1339" s="26">
        <f t="shared" si="316"/>
        <v>-3.8800105844175317</v>
      </c>
      <c r="AU1339" s="26">
        <f t="shared" si="309"/>
        <v>-4.3433125627175393</v>
      </c>
    </row>
    <row r="1340" spans="26:64">
      <c r="Z1340">
        <f t="shared" si="300"/>
        <v>0</v>
      </c>
      <c r="AA1340" s="26">
        <f t="shared" si="301"/>
        <v>2.1380834729415148E-3</v>
      </c>
      <c r="AB1340" s="26">
        <f t="shared" si="313"/>
        <v>-9999</v>
      </c>
      <c r="AC1340" s="26">
        <f t="shared" si="314"/>
        <v>0</v>
      </c>
      <c r="AD1340" s="26">
        <f t="shared" si="310"/>
        <v>-9999</v>
      </c>
      <c r="AE1340" s="26">
        <f t="shared" si="315"/>
        <v>0</v>
      </c>
      <c r="AF1340">
        <f t="shared" si="311"/>
        <v>-9999</v>
      </c>
      <c r="AG1340" s="187"/>
      <c r="AH1340">
        <f t="shared" si="302"/>
        <v>-5.681451267488898E-5</v>
      </c>
      <c r="AI1340">
        <f t="shared" si="303"/>
        <v>0.56469609540875809</v>
      </c>
      <c r="AJ1340">
        <f t="shared" si="304"/>
        <v>-0.2668107123773617</v>
      </c>
      <c r="AK1340">
        <f t="shared" si="305"/>
        <v>0.23931967809316171</v>
      </c>
      <c r="AL1340">
        <f t="shared" si="306"/>
        <v>2.6389213677283485</v>
      </c>
      <c r="AM1340">
        <f t="shared" si="307"/>
        <v>3.8946097777401278</v>
      </c>
      <c r="AN1340" s="26">
        <f t="shared" si="316"/>
        <v>-3.975315110866434</v>
      </c>
      <c r="AO1340" s="26">
        <f t="shared" si="316"/>
        <v>-3.9758619978093366</v>
      </c>
      <c r="AP1340" s="26">
        <f t="shared" si="316"/>
        <v>-3.9742245114637487</v>
      </c>
      <c r="AQ1340" s="26">
        <f t="shared" si="316"/>
        <v>-3.9791363303934308</v>
      </c>
      <c r="AR1340" s="26">
        <f t="shared" si="316"/>
        <v>-3.9644813675395318</v>
      </c>
      <c r="AS1340" s="26">
        <f t="shared" si="316"/>
        <v>-4.0089388978364173</v>
      </c>
      <c r="AT1340" s="26">
        <f t="shared" si="316"/>
        <v>-3.8800105844175317</v>
      </c>
      <c r="AU1340" s="26">
        <f t="shared" si="309"/>
        <v>-4.3433125627175393</v>
      </c>
      <c r="AV1340" s="26"/>
    </row>
    <row r="1341" spans="26:64">
      <c r="Z1341">
        <f t="shared" si="300"/>
        <v>0</v>
      </c>
      <c r="AA1341" s="26">
        <f t="shared" si="301"/>
        <v>2.1380834729415148E-3</v>
      </c>
      <c r="AB1341" s="26">
        <f t="shared" si="313"/>
        <v>-9999</v>
      </c>
      <c r="AC1341" s="26">
        <f t="shared" si="314"/>
        <v>0</v>
      </c>
      <c r="AD1341" s="26">
        <f t="shared" si="310"/>
        <v>-9999</v>
      </c>
      <c r="AE1341" s="26">
        <f t="shared" si="315"/>
        <v>0</v>
      </c>
      <c r="AF1341">
        <f t="shared" si="311"/>
        <v>-9999</v>
      </c>
      <c r="AG1341" s="187"/>
      <c r="AH1341">
        <f t="shared" si="302"/>
        <v>-5.681451267488898E-5</v>
      </c>
      <c r="AI1341">
        <f t="shared" si="303"/>
        <v>0.56469609540875809</v>
      </c>
      <c r="AJ1341">
        <f t="shared" si="304"/>
        <v>-0.2668107123773617</v>
      </c>
      <c r="AK1341">
        <f t="shared" si="305"/>
        <v>0.23931967809316171</v>
      </c>
      <c r="AL1341">
        <f t="shared" si="306"/>
        <v>2.6389213677283485</v>
      </c>
      <c r="AM1341">
        <f t="shared" si="307"/>
        <v>3.8946097777401278</v>
      </c>
      <c r="AN1341" s="26">
        <f t="shared" si="316"/>
        <v>-3.975315110866434</v>
      </c>
      <c r="AO1341" s="26">
        <f t="shared" si="316"/>
        <v>-3.9758619978093366</v>
      </c>
      <c r="AP1341" s="26">
        <f t="shared" si="316"/>
        <v>-3.9742245114637487</v>
      </c>
      <c r="AQ1341" s="26">
        <f t="shared" si="316"/>
        <v>-3.9791363303934308</v>
      </c>
      <c r="AR1341" s="26">
        <f t="shared" si="316"/>
        <v>-3.9644813675395318</v>
      </c>
      <c r="AS1341" s="26">
        <f t="shared" si="316"/>
        <v>-4.0089388978364173</v>
      </c>
      <c r="AT1341" s="26">
        <f t="shared" si="316"/>
        <v>-3.8800105844175317</v>
      </c>
      <c r="AU1341" s="26">
        <f t="shared" si="309"/>
        <v>-4.3433125627175393</v>
      </c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</row>
    <row r="1342" spans="26:64">
      <c r="Z1342">
        <f t="shared" si="300"/>
        <v>0</v>
      </c>
      <c r="AA1342" s="26">
        <f t="shared" si="301"/>
        <v>2.1380834729415148E-3</v>
      </c>
      <c r="AB1342" s="26">
        <f t="shared" si="313"/>
        <v>-9999</v>
      </c>
      <c r="AC1342" s="26">
        <f t="shared" si="314"/>
        <v>0</v>
      </c>
      <c r="AD1342" s="26">
        <f t="shared" si="310"/>
        <v>-9999</v>
      </c>
      <c r="AE1342" s="26">
        <f t="shared" si="315"/>
        <v>0</v>
      </c>
      <c r="AF1342">
        <f t="shared" si="311"/>
        <v>-9999</v>
      </c>
      <c r="AG1342" s="187"/>
      <c r="AH1342">
        <f t="shared" si="302"/>
        <v>-5.681451267488898E-5</v>
      </c>
      <c r="AI1342">
        <f t="shared" si="303"/>
        <v>0.56469609540875809</v>
      </c>
      <c r="AJ1342">
        <f t="shared" si="304"/>
        <v>-0.2668107123773617</v>
      </c>
      <c r="AK1342">
        <f t="shared" si="305"/>
        <v>0.23931967809316171</v>
      </c>
      <c r="AL1342">
        <f t="shared" si="306"/>
        <v>2.6389213677283485</v>
      </c>
      <c r="AM1342">
        <f t="shared" si="307"/>
        <v>3.8946097777401278</v>
      </c>
      <c r="AN1342" s="26">
        <f t="shared" si="316"/>
        <v>-3.975315110866434</v>
      </c>
      <c r="AO1342" s="26">
        <f t="shared" si="316"/>
        <v>-3.9758619978093366</v>
      </c>
      <c r="AP1342" s="26">
        <f t="shared" si="316"/>
        <v>-3.9742245114637487</v>
      </c>
      <c r="AQ1342" s="26">
        <f t="shared" si="316"/>
        <v>-3.9791363303934308</v>
      </c>
      <c r="AR1342" s="26">
        <f t="shared" si="316"/>
        <v>-3.9644813675395318</v>
      </c>
      <c r="AS1342" s="26">
        <f t="shared" si="316"/>
        <v>-4.0089388978364173</v>
      </c>
      <c r="AT1342" s="26">
        <f t="shared" si="316"/>
        <v>-3.8800105844175317</v>
      </c>
      <c r="AU1342" s="26">
        <f t="shared" si="309"/>
        <v>-4.3433125627175393</v>
      </c>
    </row>
    <row r="1343" spans="26:64">
      <c r="Z1343">
        <f t="shared" si="300"/>
        <v>0</v>
      </c>
      <c r="AA1343" s="26">
        <f t="shared" si="301"/>
        <v>2.1380834729415148E-3</v>
      </c>
      <c r="AB1343" s="26">
        <f t="shared" si="313"/>
        <v>-9999</v>
      </c>
      <c r="AC1343" s="26">
        <f t="shared" si="314"/>
        <v>0</v>
      </c>
      <c r="AD1343" s="26">
        <f t="shared" si="310"/>
        <v>-9999</v>
      </c>
      <c r="AE1343" s="26">
        <f t="shared" si="315"/>
        <v>0</v>
      </c>
      <c r="AF1343">
        <f t="shared" si="311"/>
        <v>-9999</v>
      </c>
      <c r="AG1343" s="187"/>
      <c r="AH1343">
        <f t="shared" si="302"/>
        <v>-5.681451267488898E-5</v>
      </c>
      <c r="AI1343">
        <f t="shared" si="303"/>
        <v>0.56469609540875809</v>
      </c>
      <c r="AJ1343">
        <f t="shared" si="304"/>
        <v>-0.2668107123773617</v>
      </c>
      <c r="AK1343">
        <f t="shared" si="305"/>
        <v>0.23931967809316171</v>
      </c>
      <c r="AL1343">
        <f t="shared" si="306"/>
        <v>2.6389213677283485</v>
      </c>
      <c r="AM1343">
        <f t="shared" si="307"/>
        <v>3.8946097777401278</v>
      </c>
      <c r="AN1343" s="26">
        <f t="shared" si="316"/>
        <v>-3.975315110866434</v>
      </c>
      <c r="AO1343" s="26">
        <f t="shared" si="316"/>
        <v>-3.9758619978093366</v>
      </c>
      <c r="AP1343" s="26">
        <f t="shared" si="316"/>
        <v>-3.9742245114637487</v>
      </c>
      <c r="AQ1343" s="26">
        <f t="shared" si="316"/>
        <v>-3.9791363303934308</v>
      </c>
      <c r="AR1343" s="26">
        <f t="shared" si="316"/>
        <v>-3.9644813675395318</v>
      </c>
      <c r="AS1343" s="26">
        <f t="shared" si="316"/>
        <v>-4.0089388978364173</v>
      </c>
      <c r="AT1343" s="26">
        <f t="shared" si="316"/>
        <v>-3.8800105844175317</v>
      </c>
      <c r="AU1343" s="26">
        <f t="shared" si="309"/>
        <v>-4.3433125627175393</v>
      </c>
    </row>
    <row r="1344" spans="26:64">
      <c r="Z1344">
        <f t="shared" si="300"/>
        <v>0</v>
      </c>
      <c r="AA1344" s="26">
        <f t="shared" si="301"/>
        <v>2.1380834729415148E-3</v>
      </c>
      <c r="AB1344" s="26">
        <f t="shared" si="313"/>
        <v>-9999</v>
      </c>
      <c r="AC1344" s="26">
        <f t="shared" si="314"/>
        <v>0</v>
      </c>
      <c r="AD1344" s="26">
        <f t="shared" si="310"/>
        <v>-9999</v>
      </c>
      <c r="AE1344" s="26">
        <f t="shared" si="315"/>
        <v>0</v>
      </c>
      <c r="AF1344">
        <f t="shared" si="311"/>
        <v>-9999</v>
      </c>
      <c r="AG1344" s="187"/>
      <c r="AH1344">
        <f t="shared" si="302"/>
        <v>-5.681451267488898E-5</v>
      </c>
      <c r="AI1344">
        <f t="shared" si="303"/>
        <v>0.56469609540875809</v>
      </c>
      <c r="AJ1344">
        <f t="shared" si="304"/>
        <v>-0.2668107123773617</v>
      </c>
      <c r="AK1344">
        <f t="shared" si="305"/>
        <v>0.23931967809316171</v>
      </c>
      <c r="AL1344">
        <f t="shared" si="306"/>
        <v>2.6389213677283485</v>
      </c>
      <c r="AM1344">
        <f t="shared" si="307"/>
        <v>3.8946097777401278</v>
      </c>
      <c r="AN1344" s="26">
        <f t="shared" si="316"/>
        <v>-3.975315110866434</v>
      </c>
      <c r="AO1344" s="26">
        <f t="shared" si="316"/>
        <v>-3.9758619978093366</v>
      </c>
      <c r="AP1344" s="26">
        <f t="shared" si="316"/>
        <v>-3.9742245114637487</v>
      </c>
      <c r="AQ1344" s="26">
        <f t="shared" si="316"/>
        <v>-3.9791363303934308</v>
      </c>
      <c r="AR1344" s="26">
        <f t="shared" si="316"/>
        <v>-3.9644813675395318</v>
      </c>
      <c r="AS1344" s="26">
        <f t="shared" si="316"/>
        <v>-4.0089388978364173</v>
      </c>
      <c r="AT1344" s="26">
        <f t="shared" si="316"/>
        <v>-3.8800105844175317</v>
      </c>
      <c r="AU1344" s="26">
        <f t="shared" si="309"/>
        <v>-4.3433125627175393</v>
      </c>
    </row>
    <row r="1345" spans="26:64">
      <c r="Z1345">
        <f t="shared" si="300"/>
        <v>0</v>
      </c>
      <c r="AA1345" s="26">
        <f t="shared" si="301"/>
        <v>2.1380834729415148E-3</v>
      </c>
      <c r="AB1345" s="26">
        <f t="shared" si="313"/>
        <v>-9999</v>
      </c>
      <c r="AC1345" s="26">
        <f t="shared" si="314"/>
        <v>0</v>
      </c>
      <c r="AD1345" s="26">
        <f t="shared" si="310"/>
        <v>-9999</v>
      </c>
      <c r="AE1345" s="26">
        <f t="shared" si="315"/>
        <v>0</v>
      </c>
      <c r="AF1345">
        <f t="shared" si="311"/>
        <v>-9999</v>
      </c>
      <c r="AG1345" s="187"/>
      <c r="AH1345">
        <f t="shared" si="302"/>
        <v>-5.681451267488898E-5</v>
      </c>
      <c r="AI1345">
        <f t="shared" si="303"/>
        <v>0.56469609540875809</v>
      </c>
      <c r="AJ1345">
        <f t="shared" si="304"/>
        <v>-0.2668107123773617</v>
      </c>
      <c r="AK1345">
        <f t="shared" si="305"/>
        <v>0.23931967809316171</v>
      </c>
      <c r="AL1345">
        <f t="shared" si="306"/>
        <v>2.6389213677283485</v>
      </c>
      <c r="AM1345">
        <f t="shared" si="307"/>
        <v>3.8946097777401278</v>
      </c>
      <c r="AN1345" s="26">
        <f t="shared" si="316"/>
        <v>-3.975315110866434</v>
      </c>
      <c r="AO1345" s="26">
        <f t="shared" si="316"/>
        <v>-3.9758619978093366</v>
      </c>
      <c r="AP1345" s="26">
        <f t="shared" si="316"/>
        <v>-3.9742245114637487</v>
      </c>
      <c r="AQ1345" s="26">
        <f t="shared" si="316"/>
        <v>-3.9791363303934308</v>
      </c>
      <c r="AR1345" s="26">
        <f t="shared" si="316"/>
        <v>-3.9644813675395318</v>
      </c>
      <c r="AS1345" s="26">
        <f t="shared" si="316"/>
        <v>-4.0089388978364173</v>
      </c>
      <c r="AT1345" s="26">
        <f t="shared" si="316"/>
        <v>-3.8800105844175317</v>
      </c>
      <c r="AU1345" s="26">
        <f t="shared" si="309"/>
        <v>-4.3433125627175393</v>
      </c>
    </row>
    <row r="1346" spans="26:64">
      <c r="Z1346">
        <f t="shared" si="300"/>
        <v>0</v>
      </c>
      <c r="AA1346" s="26">
        <f t="shared" si="301"/>
        <v>2.1380834729415148E-3</v>
      </c>
      <c r="AB1346" s="26">
        <f t="shared" si="313"/>
        <v>-9999</v>
      </c>
      <c r="AC1346" s="26">
        <f t="shared" si="314"/>
        <v>0</v>
      </c>
      <c r="AD1346" s="26">
        <f t="shared" si="310"/>
        <v>-9999</v>
      </c>
      <c r="AE1346" s="26">
        <f t="shared" si="315"/>
        <v>0</v>
      </c>
      <c r="AF1346">
        <f t="shared" si="311"/>
        <v>-9999</v>
      </c>
      <c r="AG1346" s="187"/>
      <c r="AH1346">
        <f t="shared" si="302"/>
        <v>-5.681451267488898E-5</v>
      </c>
      <c r="AI1346">
        <f t="shared" si="303"/>
        <v>0.56469609540875809</v>
      </c>
      <c r="AJ1346">
        <f t="shared" si="304"/>
        <v>-0.2668107123773617</v>
      </c>
      <c r="AK1346">
        <f t="shared" si="305"/>
        <v>0.23931967809316171</v>
      </c>
      <c r="AL1346">
        <f t="shared" si="306"/>
        <v>2.6389213677283485</v>
      </c>
      <c r="AM1346">
        <f t="shared" si="307"/>
        <v>3.8946097777401278</v>
      </c>
      <c r="AN1346" s="26">
        <f t="shared" si="316"/>
        <v>-3.975315110866434</v>
      </c>
      <c r="AO1346" s="26">
        <f t="shared" si="316"/>
        <v>-3.9758619978093366</v>
      </c>
      <c r="AP1346" s="26">
        <f t="shared" si="316"/>
        <v>-3.9742245114637487</v>
      </c>
      <c r="AQ1346" s="26">
        <f t="shared" si="316"/>
        <v>-3.9791363303934308</v>
      </c>
      <c r="AR1346" s="26">
        <f t="shared" si="316"/>
        <v>-3.9644813675395318</v>
      </c>
      <c r="AS1346" s="26">
        <f t="shared" si="316"/>
        <v>-4.0089388978364173</v>
      </c>
      <c r="AT1346" s="26">
        <f t="shared" si="316"/>
        <v>-3.8800105844175317</v>
      </c>
      <c r="AU1346" s="26">
        <f t="shared" si="309"/>
        <v>-4.3433125627175393</v>
      </c>
    </row>
    <row r="1347" spans="26:64">
      <c r="Z1347">
        <f t="shared" si="300"/>
        <v>0</v>
      </c>
      <c r="AA1347" s="26">
        <f t="shared" si="301"/>
        <v>2.1380834729415148E-3</v>
      </c>
      <c r="AB1347" s="26">
        <f t="shared" si="313"/>
        <v>-9999</v>
      </c>
      <c r="AC1347" s="26">
        <f t="shared" si="314"/>
        <v>0</v>
      </c>
      <c r="AD1347" s="26">
        <f t="shared" si="310"/>
        <v>-9999</v>
      </c>
      <c r="AE1347" s="26">
        <f t="shared" si="315"/>
        <v>0</v>
      </c>
      <c r="AF1347">
        <f t="shared" si="311"/>
        <v>-9999</v>
      </c>
      <c r="AG1347" s="187"/>
      <c r="AH1347">
        <f t="shared" si="302"/>
        <v>-5.681451267488898E-5</v>
      </c>
      <c r="AI1347">
        <f t="shared" si="303"/>
        <v>0.56469609540875809</v>
      </c>
      <c r="AJ1347">
        <f t="shared" si="304"/>
        <v>-0.2668107123773617</v>
      </c>
      <c r="AK1347">
        <f t="shared" si="305"/>
        <v>0.23931967809316171</v>
      </c>
      <c r="AL1347">
        <f t="shared" si="306"/>
        <v>2.6389213677283485</v>
      </c>
      <c r="AM1347">
        <f t="shared" si="307"/>
        <v>3.8946097777401278</v>
      </c>
      <c r="AN1347" s="26">
        <f t="shared" si="316"/>
        <v>-3.975315110866434</v>
      </c>
      <c r="AO1347" s="26">
        <f t="shared" si="316"/>
        <v>-3.9758619978093366</v>
      </c>
      <c r="AP1347" s="26">
        <f t="shared" si="316"/>
        <v>-3.9742245114637487</v>
      </c>
      <c r="AQ1347" s="26">
        <f t="shared" si="316"/>
        <v>-3.9791363303934308</v>
      </c>
      <c r="AR1347" s="26">
        <f t="shared" si="316"/>
        <v>-3.9644813675395318</v>
      </c>
      <c r="AS1347" s="26">
        <f t="shared" si="316"/>
        <v>-4.0089388978364173</v>
      </c>
      <c r="AT1347" s="26">
        <f t="shared" si="316"/>
        <v>-3.8800105844175317</v>
      </c>
      <c r="AU1347" s="26">
        <f t="shared" si="309"/>
        <v>-4.3433125627175393</v>
      </c>
    </row>
    <row r="1348" spans="26:64">
      <c r="Z1348">
        <f t="shared" si="300"/>
        <v>0</v>
      </c>
      <c r="AA1348" s="26">
        <f t="shared" si="301"/>
        <v>2.1380834729415148E-3</v>
      </c>
      <c r="AB1348" s="26">
        <f t="shared" si="313"/>
        <v>-9999</v>
      </c>
      <c r="AC1348" s="26">
        <f t="shared" si="314"/>
        <v>0</v>
      </c>
      <c r="AD1348" s="26">
        <f t="shared" si="310"/>
        <v>-9999</v>
      </c>
      <c r="AE1348" s="26">
        <f t="shared" si="315"/>
        <v>0</v>
      </c>
      <c r="AF1348">
        <f t="shared" si="311"/>
        <v>-9999</v>
      </c>
      <c r="AG1348" s="187"/>
      <c r="AH1348">
        <f t="shared" si="302"/>
        <v>-5.681451267488898E-5</v>
      </c>
      <c r="AI1348">
        <f t="shared" si="303"/>
        <v>0.56469609540875809</v>
      </c>
      <c r="AJ1348">
        <f t="shared" si="304"/>
        <v>-0.2668107123773617</v>
      </c>
      <c r="AK1348">
        <f t="shared" si="305"/>
        <v>0.23931967809316171</v>
      </c>
      <c r="AL1348">
        <f t="shared" si="306"/>
        <v>2.6389213677283485</v>
      </c>
      <c r="AM1348">
        <f t="shared" si="307"/>
        <v>3.8946097777401278</v>
      </c>
      <c r="AN1348" s="26">
        <f t="shared" si="316"/>
        <v>-3.975315110866434</v>
      </c>
      <c r="AO1348" s="26">
        <f t="shared" si="316"/>
        <v>-3.9758619978093366</v>
      </c>
      <c r="AP1348" s="26">
        <f t="shared" si="316"/>
        <v>-3.9742245114637487</v>
      </c>
      <c r="AQ1348" s="26">
        <f t="shared" si="316"/>
        <v>-3.9791363303934308</v>
      </c>
      <c r="AR1348" s="26">
        <f t="shared" si="316"/>
        <v>-3.9644813675395318</v>
      </c>
      <c r="AS1348" s="26">
        <f t="shared" si="316"/>
        <v>-4.0089388978364173</v>
      </c>
      <c r="AT1348" s="26">
        <f t="shared" si="316"/>
        <v>-3.8800105844175317</v>
      </c>
      <c r="AU1348" s="26">
        <f t="shared" si="309"/>
        <v>-4.3433125627175393</v>
      </c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</row>
    <row r="1349" spans="26:64">
      <c r="Z1349">
        <f t="shared" si="300"/>
        <v>0</v>
      </c>
      <c r="AA1349" s="26">
        <f t="shared" si="301"/>
        <v>2.1380834729415148E-3</v>
      </c>
      <c r="AB1349" s="26">
        <f t="shared" si="313"/>
        <v>-9999</v>
      </c>
      <c r="AC1349" s="26">
        <f t="shared" si="314"/>
        <v>0</v>
      </c>
      <c r="AD1349" s="26">
        <f t="shared" si="310"/>
        <v>-9999</v>
      </c>
      <c r="AE1349" s="26">
        <f t="shared" si="315"/>
        <v>0</v>
      </c>
      <c r="AF1349">
        <f t="shared" si="311"/>
        <v>-9999</v>
      </c>
      <c r="AG1349" s="187"/>
      <c r="AH1349">
        <f t="shared" si="302"/>
        <v>-5.681451267488898E-5</v>
      </c>
      <c r="AI1349">
        <f t="shared" si="303"/>
        <v>0.56469609540875809</v>
      </c>
      <c r="AJ1349">
        <f t="shared" si="304"/>
        <v>-0.2668107123773617</v>
      </c>
      <c r="AK1349">
        <f t="shared" si="305"/>
        <v>0.23931967809316171</v>
      </c>
      <c r="AL1349">
        <f t="shared" si="306"/>
        <v>2.6389213677283485</v>
      </c>
      <c r="AM1349">
        <f t="shared" si="307"/>
        <v>3.8946097777401278</v>
      </c>
      <c r="AN1349" s="26">
        <f t="shared" ref="AN1349:AT1364" si="317">$AU1349+$AB$7*SIN(AO1349)</f>
        <v>-3.975315110866434</v>
      </c>
      <c r="AO1349" s="26">
        <f t="shared" si="317"/>
        <v>-3.9758619978093366</v>
      </c>
      <c r="AP1349" s="26">
        <f t="shared" si="317"/>
        <v>-3.9742245114637487</v>
      </c>
      <c r="AQ1349" s="26">
        <f t="shared" si="317"/>
        <v>-3.9791363303934308</v>
      </c>
      <c r="AR1349" s="26">
        <f t="shared" si="317"/>
        <v>-3.9644813675395318</v>
      </c>
      <c r="AS1349" s="26">
        <f t="shared" si="317"/>
        <v>-4.0089388978364173</v>
      </c>
      <c r="AT1349" s="26">
        <f t="shared" si="317"/>
        <v>-3.8800105844175317</v>
      </c>
      <c r="AU1349" s="26">
        <f t="shared" si="309"/>
        <v>-4.3433125627175393</v>
      </c>
      <c r="AV1349" s="26"/>
      <c r="AX1349" s="26"/>
    </row>
    <row r="1350" spans="26:64">
      <c r="Z1350">
        <f t="shared" si="300"/>
        <v>0</v>
      </c>
      <c r="AA1350" s="26">
        <f t="shared" si="301"/>
        <v>2.1380834729415148E-3</v>
      </c>
      <c r="AB1350" s="26">
        <f t="shared" si="313"/>
        <v>-9999</v>
      </c>
      <c r="AC1350" s="26">
        <f t="shared" si="314"/>
        <v>0</v>
      </c>
      <c r="AD1350" s="26">
        <f t="shared" si="310"/>
        <v>-9999</v>
      </c>
      <c r="AE1350" s="26">
        <f t="shared" si="315"/>
        <v>0</v>
      </c>
      <c r="AF1350">
        <f t="shared" si="311"/>
        <v>-9999</v>
      </c>
      <c r="AG1350" s="187"/>
      <c r="AH1350">
        <f t="shared" si="302"/>
        <v>-5.681451267488898E-5</v>
      </c>
      <c r="AI1350">
        <f t="shared" si="303"/>
        <v>0.56469609540875809</v>
      </c>
      <c r="AJ1350">
        <f t="shared" si="304"/>
        <v>-0.2668107123773617</v>
      </c>
      <c r="AK1350">
        <f t="shared" si="305"/>
        <v>0.23931967809316171</v>
      </c>
      <c r="AL1350">
        <f t="shared" si="306"/>
        <v>2.6389213677283485</v>
      </c>
      <c r="AM1350">
        <f t="shared" si="307"/>
        <v>3.8946097777401278</v>
      </c>
      <c r="AN1350" s="26">
        <f t="shared" si="317"/>
        <v>-3.975315110866434</v>
      </c>
      <c r="AO1350" s="26">
        <f t="shared" si="317"/>
        <v>-3.9758619978093366</v>
      </c>
      <c r="AP1350" s="26">
        <f t="shared" si="317"/>
        <v>-3.9742245114637487</v>
      </c>
      <c r="AQ1350" s="26">
        <f t="shared" si="317"/>
        <v>-3.9791363303934308</v>
      </c>
      <c r="AR1350" s="26">
        <f t="shared" si="317"/>
        <v>-3.9644813675395318</v>
      </c>
      <c r="AS1350" s="26">
        <f t="shared" si="317"/>
        <v>-4.0089388978364173</v>
      </c>
      <c r="AT1350" s="26">
        <f t="shared" si="317"/>
        <v>-3.8800105844175317</v>
      </c>
      <c r="AU1350" s="26">
        <f t="shared" si="309"/>
        <v>-4.3433125627175393</v>
      </c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</row>
    <row r="1351" spans="26:64">
      <c r="Z1351">
        <f t="shared" si="300"/>
        <v>0</v>
      </c>
      <c r="AA1351" s="26">
        <f t="shared" si="301"/>
        <v>2.1380834729415148E-3</v>
      </c>
      <c r="AB1351" s="26">
        <f t="shared" si="313"/>
        <v>-9999</v>
      </c>
      <c r="AC1351" s="26">
        <f t="shared" si="314"/>
        <v>0</v>
      </c>
      <c r="AD1351" s="26">
        <f t="shared" si="310"/>
        <v>-9999</v>
      </c>
      <c r="AE1351" s="26">
        <f t="shared" si="315"/>
        <v>0</v>
      </c>
      <c r="AF1351">
        <f t="shared" si="311"/>
        <v>-9999</v>
      </c>
      <c r="AG1351" s="187"/>
      <c r="AH1351">
        <f t="shared" si="302"/>
        <v>-5.681451267488898E-5</v>
      </c>
      <c r="AI1351">
        <f t="shared" si="303"/>
        <v>0.56469609540875809</v>
      </c>
      <c r="AJ1351">
        <f t="shared" si="304"/>
        <v>-0.2668107123773617</v>
      </c>
      <c r="AK1351">
        <f t="shared" si="305"/>
        <v>0.23931967809316171</v>
      </c>
      <c r="AL1351">
        <f t="shared" si="306"/>
        <v>2.6389213677283485</v>
      </c>
      <c r="AM1351">
        <f t="shared" si="307"/>
        <v>3.8946097777401278</v>
      </c>
      <c r="AN1351" s="26">
        <f t="shared" si="317"/>
        <v>-3.975315110866434</v>
      </c>
      <c r="AO1351" s="26">
        <f t="shared" si="317"/>
        <v>-3.9758619978093366</v>
      </c>
      <c r="AP1351" s="26">
        <f t="shared" si="317"/>
        <v>-3.9742245114637487</v>
      </c>
      <c r="AQ1351" s="26">
        <f t="shared" si="317"/>
        <v>-3.9791363303934308</v>
      </c>
      <c r="AR1351" s="26">
        <f t="shared" si="317"/>
        <v>-3.9644813675395318</v>
      </c>
      <c r="AS1351" s="26">
        <f t="shared" si="317"/>
        <v>-4.0089388978364173</v>
      </c>
      <c r="AT1351" s="26">
        <f t="shared" si="317"/>
        <v>-3.8800105844175317</v>
      </c>
      <c r="AU1351" s="26">
        <f t="shared" si="309"/>
        <v>-4.3433125627175393</v>
      </c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</row>
    <row r="1352" spans="26:64">
      <c r="Z1352">
        <f t="shared" si="300"/>
        <v>0</v>
      </c>
      <c r="AA1352" s="26">
        <f t="shared" si="301"/>
        <v>2.1380834729415148E-3</v>
      </c>
      <c r="AB1352" s="26">
        <f t="shared" si="313"/>
        <v>-9999</v>
      </c>
      <c r="AC1352" s="26">
        <f t="shared" si="314"/>
        <v>0</v>
      </c>
      <c r="AD1352" s="26">
        <f t="shared" si="310"/>
        <v>-9999</v>
      </c>
      <c r="AE1352" s="26">
        <f t="shared" si="315"/>
        <v>0</v>
      </c>
      <c r="AF1352">
        <f t="shared" si="311"/>
        <v>-9999</v>
      </c>
      <c r="AG1352" s="187"/>
      <c r="AH1352">
        <f t="shared" si="302"/>
        <v>-5.681451267488898E-5</v>
      </c>
      <c r="AI1352">
        <f t="shared" si="303"/>
        <v>0.56469609540875809</v>
      </c>
      <c r="AJ1352">
        <f t="shared" si="304"/>
        <v>-0.2668107123773617</v>
      </c>
      <c r="AK1352">
        <f t="shared" si="305"/>
        <v>0.23931967809316171</v>
      </c>
      <c r="AL1352">
        <f t="shared" si="306"/>
        <v>2.6389213677283485</v>
      </c>
      <c r="AM1352">
        <f t="shared" si="307"/>
        <v>3.8946097777401278</v>
      </c>
      <c r="AN1352" s="26">
        <f t="shared" si="317"/>
        <v>-3.975315110866434</v>
      </c>
      <c r="AO1352" s="26">
        <f t="shared" si="317"/>
        <v>-3.9758619978093366</v>
      </c>
      <c r="AP1352" s="26">
        <f t="shared" si="317"/>
        <v>-3.9742245114637487</v>
      </c>
      <c r="AQ1352" s="26">
        <f t="shared" si="317"/>
        <v>-3.9791363303934308</v>
      </c>
      <c r="AR1352" s="26">
        <f t="shared" si="317"/>
        <v>-3.9644813675395318</v>
      </c>
      <c r="AS1352" s="26">
        <f t="shared" si="317"/>
        <v>-4.0089388978364173</v>
      </c>
      <c r="AT1352" s="26">
        <f t="shared" si="317"/>
        <v>-3.8800105844175317</v>
      </c>
      <c r="AU1352" s="26">
        <f t="shared" si="309"/>
        <v>-4.3433125627175393</v>
      </c>
    </row>
    <row r="1353" spans="26:64">
      <c r="Z1353">
        <f t="shared" si="300"/>
        <v>0</v>
      </c>
      <c r="AA1353" s="26">
        <f t="shared" si="301"/>
        <v>2.1380834729415148E-3</v>
      </c>
      <c r="AB1353" s="26">
        <f t="shared" si="313"/>
        <v>-9999</v>
      </c>
      <c r="AC1353" s="26">
        <f t="shared" si="314"/>
        <v>0</v>
      </c>
      <c r="AD1353" s="26">
        <f t="shared" si="310"/>
        <v>-9999</v>
      </c>
      <c r="AE1353" s="26">
        <f t="shared" si="315"/>
        <v>0</v>
      </c>
      <c r="AF1353">
        <f t="shared" si="311"/>
        <v>-9999</v>
      </c>
      <c r="AG1353" s="187"/>
      <c r="AH1353">
        <f t="shared" si="302"/>
        <v>-5.681451267488898E-5</v>
      </c>
      <c r="AI1353">
        <f t="shared" si="303"/>
        <v>0.56469609540875809</v>
      </c>
      <c r="AJ1353">
        <f t="shared" si="304"/>
        <v>-0.2668107123773617</v>
      </c>
      <c r="AK1353">
        <f t="shared" si="305"/>
        <v>0.23931967809316171</v>
      </c>
      <c r="AL1353">
        <f t="shared" si="306"/>
        <v>2.6389213677283485</v>
      </c>
      <c r="AM1353">
        <f t="shared" si="307"/>
        <v>3.8946097777401278</v>
      </c>
      <c r="AN1353" s="26">
        <f t="shared" si="317"/>
        <v>-3.975315110866434</v>
      </c>
      <c r="AO1353" s="26">
        <f t="shared" si="317"/>
        <v>-3.9758619978093366</v>
      </c>
      <c r="AP1353" s="26">
        <f t="shared" si="317"/>
        <v>-3.9742245114637487</v>
      </c>
      <c r="AQ1353" s="26">
        <f t="shared" si="317"/>
        <v>-3.9791363303934308</v>
      </c>
      <c r="AR1353" s="26">
        <f t="shared" si="317"/>
        <v>-3.9644813675395318</v>
      </c>
      <c r="AS1353" s="26">
        <f t="shared" si="317"/>
        <v>-4.0089388978364173</v>
      </c>
      <c r="AT1353" s="26">
        <f t="shared" si="317"/>
        <v>-3.8800105844175317</v>
      </c>
      <c r="AU1353" s="26">
        <f t="shared" si="309"/>
        <v>-4.3433125627175393</v>
      </c>
    </row>
    <row r="1354" spans="26:64">
      <c r="Z1354">
        <f t="shared" si="300"/>
        <v>0</v>
      </c>
      <c r="AA1354" s="26">
        <f t="shared" si="301"/>
        <v>2.1380834729415148E-3</v>
      </c>
      <c r="AB1354" s="26">
        <f t="shared" si="313"/>
        <v>-9999</v>
      </c>
      <c r="AC1354" s="26">
        <f t="shared" si="314"/>
        <v>0</v>
      </c>
      <c r="AD1354" s="26">
        <f t="shared" si="310"/>
        <v>-9999</v>
      </c>
      <c r="AE1354" s="26">
        <f t="shared" si="315"/>
        <v>0</v>
      </c>
      <c r="AF1354">
        <f t="shared" si="311"/>
        <v>-9999</v>
      </c>
      <c r="AG1354" s="187"/>
      <c r="AH1354">
        <f t="shared" si="302"/>
        <v>-5.681451267488898E-5</v>
      </c>
      <c r="AI1354">
        <f t="shared" si="303"/>
        <v>0.56469609540875809</v>
      </c>
      <c r="AJ1354">
        <f t="shared" si="304"/>
        <v>-0.2668107123773617</v>
      </c>
      <c r="AK1354">
        <f t="shared" si="305"/>
        <v>0.23931967809316171</v>
      </c>
      <c r="AL1354">
        <f t="shared" si="306"/>
        <v>2.6389213677283485</v>
      </c>
      <c r="AM1354">
        <f t="shared" si="307"/>
        <v>3.8946097777401278</v>
      </c>
      <c r="AN1354" s="26">
        <f t="shared" si="317"/>
        <v>-3.975315110866434</v>
      </c>
      <c r="AO1354" s="26">
        <f t="shared" si="317"/>
        <v>-3.9758619978093366</v>
      </c>
      <c r="AP1354" s="26">
        <f t="shared" si="317"/>
        <v>-3.9742245114637487</v>
      </c>
      <c r="AQ1354" s="26">
        <f t="shared" si="317"/>
        <v>-3.9791363303934308</v>
      </c>
      <c r="AR1354" s="26">
        <f t="shared" si="317"/>
        <v>-3.9644813675395318</v>
      </c>
      <c r="AS1354" s="26">
        <f t="shared" si="317"/>
        <v>-4.0089388978364173</v>
      </c>
      <c r="AT1354" s="26">
        <f t="shared" si="317"/>
        <v>-3.8800105844175317</v>
      </c>
      <c r="AU1354" s="26">
        <f t="shared" si="309"/>
        <v>-4.3433125627175393</v>
      </c>
    </row>
    <row r="1355" spans="26:64">
      <c r="Z1355">
        <f t="shared" si="300"/>
        <v>0</v>
      </c>
      <c r="AA1355" s="26">
        <f t="shared" si="301"/>
        <v>2.1380834729415148E-3</v>
      </c>
      <c r="AB1355" s="26">
        <f t="shared" si="313"/>
        <v>-9999</v>
      </c>
      <c r="AC1355" s="26">
        <f t="shared" si="314"/>
        <v>0</v>
      </c>
      <c r="AD1355" s="26">
        <f t="shared" si="310"/>
        <v>-9999</v>
      </c>
      <c r="AE1355" s="26">
        <f t="shared" si="315"/>
        <v>0</v>
      </c>
      <c r="AF1355">
        <f t="shared" si="311"/>
        <v>-9999</v>
      </c>
      <c r="AG1355" s="187"/>
      <c r="AH1355">
        <f t="shared" si="302"/>
        <v>-5.681451267488898E-5</v>
      </c>
      <c r="AI1355">
        <f t="shared" si="303"/>
        <v>0.56469609540875809</v>
      </c>
      <c r="AJ1355">
        <f t="shared" si="304"/>
        <v>-0.2668107123773617</v>
      </c>
      <c r="AK1355">
        <f t="shared" si="305"/>
        <v>0.23931967809316171</v>
      </c>
      <c r="AL1355">
        <f t="shared" si="306"/>
        <v>2.6389213677283485</v>
      </c>
      <c r="AM1355">
        <f t="shared" si="307"/>
        <v>3.8946097777401278</v>
      </c>
      <c r="AN1355" s="26">
        <f t="shared" si="317"/>
        <v>-3.975315110866434</v>
      </c>
      <c r="AO1355" s="26">
        <f t="shared" si="317"/>
        <v>-3.9758619978093366</v>
      </c>
      <c r="AP1355" s="26">
        <f t="shared" si="317"/>
        <v>-3.9742245114637487</v>
      </c>
      <c r="AQ1355" s="26">
        <f t="shared" si="317"/>
        <v>-3.9791363303934308</v>
      </c>
      <c r="AR1355" s="26">
        <f t="shared" si="317"/>
        <v>-3.9644813675395318</v>
      </c>
      <c r="AS1355" s="26">
        <f t="shared" si="317"/>
        <v>-4.0089388978364173</v>
      </c>
      <c r="AT1355" s="26">
        <f t="shared" si="317"/>
        <v>-3.8800105844175317</v>
      </c>
      <c r="AU1355" s="26">
        <f t="shared" si="309"/>
        <v>-4.3433125627175393</v>
      </c>
    </row>
    <row r="1356" spans="26:64">
      <c r="Z1356">
        <f t="shared" si="300"/>
        <v>0</v>
      </c>
      <c r="AA1356" s="26">
        <f t="shared" si="301"/>
        <v>2.1380834729415148E-3</v>
      </c>
      <c r="AB1356" s="26">
        <f t="shared" si="313"/>
        <v>-9999</v>
      </c>
      <c r="AC1356" s="26">
        <f t="shared" si="314"/>
        <v>0</v>
      </c>
      <c r="AD1356" s="26">
        <f t="shared" si="310"/>
        <v>-9999</v>
      </c>
      <c r="AE1356" s="26">
        <f t="shared" si="315"/>
        <v>0</v>
      </c>
      <c r="AF1356">
        <f t="shared" si="311"/>
        <v>-9999</v>
      </c>
      <c r="AG1356" s="187"/>
      <c r="AH1356">
        <f t="shared" si="302"/>
        <v>-5.681451267488898E-5</v>
      </c>
      <c r="AI1356">
        <f t="shared" si="303"/>
        <v>0.56469609540875809</v>
      </c>
      <c r="AJ1356">
        <f t="shared" si="304"/>
        <v>-0.2668107123773617</v>
      </c>
      <c r="AK1356">
        <f t="shared" si="305"/>
        <v>0.23931967809316171</v>
      </c>
      <c r="AL1356">
        <f t="shared" si="306"/>
        <v>2.6389213677283485</v>
      </c>
      <c r="AM1356">
        <f t="shared" si="307"/>
        <v>3.8946097777401278</v>
      </c>
      <c r="AN1356" s="26">
        <f t="shared" si="317"/>
        <v>-3.975315110866434</v>
      </c>
      <c r="AO1356" s="26">
        <f t="shared" si="317"/>
        <v>-3.9758619978093366</v>
      </c>
      <c r="AP1356" s="26">
        <f t="shared" si="317"/>
        <v>-3.9742245114637487</v>
      </c>
      <c r="AQ1356" s="26">
        <f t="shared" si="317"/>
        <v>-3.9791363303934308</v>
      </c>
      <c r="AR1356" s="26">
        <f t="shared" si="317"/>
        <v>-3.9644813675395318</v>
      </c>
      <c r="AS1356" s="26">
        <f t="shared" si="317"/>
        <v>-4.0089388978364173</v>
      </c>
      <c r="AT1356" s="26">
        <f t="shared" si="317"/>
        <v>-3.8800105844175317</v>
      </c>
      <c r="AU1356" s="26">
        <f t="shared" si="309"/>
        <v>-4.3433125627175393</v>
      </c>
    </row>
    <row r="1357" spans="26:64">
      <c r="Z1357">
        <f t="shared" si="300"/>
        <v>0</v>
      </c>
      <c r="AA1357" s="26">
        <f t="shared" si="301"/>
        <v>2.1380834729415148E-3</v>
      </c>
      <c r="AB1357" s="26">
        <f t="shared" si="313"/>
        <v>-9999</v>
      </c>
      <c r="AC1357" s="26">
        <f t="shared" si="314"/>
        <v>0</v>
      </c>
      <c r="AD1357" s="26">
        <f t="shared" si="310"/>
        <v>-9999</v>
      </c>
      <c r="AE1357" s="26">
        <f t="shared" si="315"/>
        <v>0</v>
      </c>
      <c r="AF1357">
        <f t="shared" si="311"/>
        <v>-9999</v>
      </c>
      <c r="AG1357" s="187"/>
      <c r="AH1357">
        <f t="shared" si="302"/>
        <v>-5.681451267488898E-5</v>
      </c>
      <c r="AI1357">
        <f t="shared" si="303"/>
        <v>0.56469609540875809</v>
      </c>
      <c r="AJ1357">
        <f t="shared" si="304"/>
        <v>-0.2668107123773617</v>
      </c>
      <c r="AK1357">
        <f t="shared" si="305"/>
        <v>0.23931967809316171</v>
      </c>
      <c r="AL1357">
        <f t="shared" si="306"/>
        <v>2.6389213677283485</v>
      </c>
      <c r="AM1357">
        <f t="shared" si="307"/>
        <v>3.8946097777401278</v>
      </c>
      <c r="AN1357" s="26">
        <f t="shared" si="317"/>
        <v>-3.975315110866434</v>
      </c>
      <c r="AO1357" s="26">
        <f t="shared" si="317"/>
        <v>-3.9758619978093366</v>
      </c>
      <c r="AP1357" s="26">
        <f t="shared" si="317"/>
        <v>-3.9742245114637487</v>
      </c>
      <c r="AQ1357" s="26">
        <f t="shared" si="317"/>
        <v>-3.9791363303934308</v>
      </c>
      <c r="AR1357" s="26">
        <f t="shared" si="317"/>
        <v>-3.9644813675395318</v>
      </c>
      <c r="AS1357" s="26">
        <f t="shared" si="317"/>
        <v>-4.0089388978364173</v>
      </c>
      <c r="AT1357" s="26">
        <f t="shared" si="317"/>
        <v>-3.8800105844175317</v>
      </c>
      <c r="AU1357" s="26">
        <f t="shared" si="309"/>
        <v>-4.3433125627175393</v>
      </c>
    </row>
    <row r="1358" spans="26:64">
      <c r="Z1358">
        <f t="shared" si="300"/>
        <v>0</v>
      </c>
      <c r="AA1358" s="26">
        <f t="shared" si="301"/>
        <v>2.1380834729415148E-3</v>
      </c>
      <c r="AB1358" s="26">
        <f t="shared" si="313"/>
        <v>-9999</v>
      </c>
      <c r="AC1358" s="26">
        <f t="shared" si="314"/>
        <v>0</v>
      </c>
      <c r="AD1358" s="26">
        <f t="shared" si="310"/>
        <v>-9999</v>
      </c>
      <c r="AE1358" s="26">
        <f t="shared" si="315"/>
        <v>0</v>
      </c>
      <c r="AF1358">
        <f t="shared" si="311"/>
        <v>-9999</v>
      </c>
      <c r="AG1358" s="187"/>
      <c r="AH1358">
        <f t="shared" si="302"/>
        <v>-5.681451267488898E-5</v>
      </c>
      <c r="AI1358">
        <f t="shared" si="303"/>
        <v>0.56469609540875809</v>
      </c>
      <c r="AJ1358">
        <f t="shared" si="304"/>
        <v>-0.2668107123773617</v>
      </c>
      <c r="AK1358">
        <f t="shared" si="305"/>
        <v>0.23931967809316171</v>
      </c>
      <c r="AL1358">
        <f t="shared" si="306"/>
        <v>2.6389213677283485</v>
      </c>
      <c r="AM1358">
        <f t="shared" si="307"/>
        <v>3.8946097777401278</v>
      </c>
      <c r="AN1358" s="26">
        <f t="shared" si="317"/>
        <v>-3.975315110866434</v>
      </c>
      <c r="AO1358" s="26">
        <f t="shared" si="317"/>
        <v>-3.9758619978093366</v>
      </c>
      <c r="AP1358" s="26">
        <f t="shared" si="317"/>
        <v>-3.9742245114637487</v>
      </c>
      <c r="AQ1358" s="26">
        <f t="shared" si="317"/>
        <v>-3.9791363303934308</v>
      </c>
      <c r="AR1358" s="26">
        <f t="shared" si="317"/>
        <v>-3.9644813675395318</v>
      </c>
      <c r="AS1358" s="26">
        <f t="shared" si="317"/>
        <v>-4.0089388978364173</v>
      </c>
      <c r="AT1358" s="26">
        <f t="shared" si="317"/>
        <v>-3.8800105844175317</v>
      </c>
      <c r="AU1358" s="26">
        <f t="shared" si="309"/>
        <v>-4.3433125627175393</v>
      </c>
    </row>
    <row r="1359" spans="26:64">
      <c r="Z1359">
        <f t="shared" si="300"/>
        <v>0</v>
      </c>
      <c r="AA1359" s="26">
        <f t="shared" si="301"/>
        <v>2.1380834729415148E-3</v>
      </c>
      <c r="AB1359" s="26">
        <f t="shared" si="313"/>
        <v>-9999</v>
      </c>
      <c r="AC1359" s="26">
        <f t="shared" si="314"/>
        <v>0</v>
      </c>
      <c r="AD1359" s="26">
        <f t="shared" si="310"/>
        <v>-9999</v>
      </c>
      <c r="AE1359" s="26">
        <f t="shared" si="315"/>
        <v>0</v>
      </c>
      <c r="AF1359">
        <f t="shared" si="311"/>
        <v>-9999</v>
      </c>
      <c r="AG1359" s="187"/>
      <c r="AH1359">
        <f t="shared" si="302"/>
        <v>-5.681451267488898E-5</v>
      </c>
      <c r="AI1359">
        <f t="shared" si="303"/>
        <v>0.56469609540875809</v>
      </c>
      <c r="AJ1359">
        <f t="shared" si="304"/>
        <v>-0.2668107123773617</v>
      </c>
      <c r="AK1359">
        <f t="shared" si="305"/>
        <v>0.23931967809316171</v>
      </c>
      <c r="AL1359">
        <f t="shared" si="306"/>
        <v>2.6389213677283485</v>
      </c>
      <c r="AM1359">
        <f t="shared" si="307"/>
        <v>3.8946097777401278</v>
      </c>
      <c r="AN1359" s="26">
        <f t="shared" si="317"/>
        <v>-3.975315110866434</v>
      </c>
      <c r="AO1359" s="26">
        <f t="shared" si="317"/>
        <v>-3.9758619978093366</v>
      </c>
      <c r="AP1359" s="26">
        <f t="shared" si="317"/>
        <v>-3.9742245114637487</v>
      </c>
      <c r="AQ1359" s="26">
        <f t="shared" si="317"/>
        <v>-3.9791363303934308</v>
      </c>
      <c r="AR1359" s="26">
        <f t="shared" si="317"/>
        <v>-3.9644813675395318</v>
      </c>
      <c r="AS1359" s="26">
        <f t="shared" si="317"/>
        <v>-4.0089388978364173</v>
      </c>
      <c r="AT1359" s="26">
        <f t="shared" si="317"/>
        <v>-3.8800105844175317</v>
      </c>
      <c r="AU1359" s="26">
        <f t="shared" si="309"/>
        <v>-4.3433125627175393</v>
      </c>
    </row>
    <row r="1360" spans="26:64">
      <c r="Z1360">
        <f t="shared" si="300"/>
        <v>0</v>
      </c>
      <c r="AA1360" s="26">
        <f t="shared" si="301"/>
        <v>2.1380834729415148E-3</v>
      </c>
      <c r="AB1360" s="26">
        <f t="shared" si="313"/>
        <v>-9999</v>
      </c>
      <c r="AC1360" s="26">
        <f t="shared" si="314"/>
        <v>0</v>
      </c>
      <c r="AD1360" s="26">
        <f t="shared" si="310"/>
        <v>-9999</v>
      </c>
      <c r="AE1360" s="26">
        <f t="shared" si="315"/>
        <v>0</v>
      </c>
      <c r="AF1360">
        <f t="shared" si="311"/>
        <v>-9999</v>
      </c>
      <c r="AG1360" s="187"/>
      <c r="AH1360">
        <f t="shared" si="302"/>
        <v>-5.681451267488898E-5</v>
      </c>
      <c r="AI1360">
        <f t="shared" si="303"/>
        <v>0.56469609540875809</v>
      </c>
      <c r="AJ1360">
        <f t="shared" si="304"/>
        <v>-0.2668107123773617</v>
      </c>
      <c r="AK1360">
        <f t="shared" si="305"/>
        <v>0.23931967809316171</v>
      </c>
      <c r="AL1360">
        <f t="shared" si="306"/>
        <v>2.6389213677283485</v>
      </c>
      <c r="AM1360">
        <f t="shared" si="307"/>
        <v>3.8946097777401278</v>
      </c>
      <c r="AN1360" s="26">
        <f t="shared" si="317"/>
        <v>-3.975315110866434</v>
      </c>
      <c r="AO1360" s="26">
        <f t="shared" si="317"/>
        <v>-3.9758619978093366</v>
      </c>
      <c r="AP1360" s="26">
        <f t="shared" si="317"/>
        <v>-3.9742245114637487</v>
      </c>
      <c r="AQ1360" s="26">
        <f t="shared" si="317"/>
        <v>-3.9791363303934308</v>
      </c>
      <c r="AR1360" s="26">
        <f t="shared" si="317"/>
        <v>-3.9644813675395318</v>
      </c>
      <c r="AS1360" s="26">
        <f t="shared" si="317"/>
        <v>-4.0089388978364173</v>
      </c>
      <c r="AT1360" s="26">
        <f t="shared" si="317"/>
        <v>-3.8800105844175317</v>
      </c>
      <c r="AU1360" s="26">
        <f t="shared" si="309"/>
        <v>-4.3433125627175393</v>
      </c>
    </row>
    <row r="1361" spans="26:64">
      <c r="Z1361">
        <f t="shared" si="300"/>
        <v>0</v>
      </c>
      <c r="AA1361" s="26">
        <f t="shared" si="301"/>
        <v>2.1380834729415148E-3</v>
      </c>
      <c r="AB1361" s="26">
        <f t="shared" si="313"/>
        <v>-9999</v>
      </c>
      <c r="AC1361" s="26">
        <f t="shared" si="314"/>
        <v>0</v>
      </c>
      <c r="AD1361" s="26">
        <f t="shared" si="310"/>
        <v>-9999</v>
      </c>
      <c r="AE1361" s="26">
        <f t="shared" si="315"/>
        <v>0</v>
      </c>
      <c r="AF1361">
        <f t="shared" si="311"/>
        <v>-9999</v>
      </c>
      <c r="AG1361" s="187"/>
      <c r="AH1361">
        <f t="shared" si="302"/>
        <v>-5.681451267488898E-5</v>
      </c>
      <c r="AI1361">
        <f t="shared" si="303"/>
        <v>0.56469609540875809</v>
      </c>
      <c r="AJ1361">
        <f t="shared" si="304"/>
        <v>-0.2668107123773617</v>
      </c>
      <c r="AK1361">
        <f t="shared" si="305"/>
        <v>0.23931967809316171</v>
      </c>
      <c r="AL1361">
        <f t="shared" si="306"/>
        <v>2.6389213677283485</v>
      </c>
      <c r="AM1361">
        <f t="shared" si="307"/>
        <v>3.8946097777401278</v>
      </c>
      <c r="AN1361" s="26">
        <f t="shared" si="317"/>
        <v>-3.975315110866434</v>
      </c>
      <c r="AO1361" s="26">
        <f t="shared" si="317"/>
        <v>-3.9758619978093366</v>
      </c>
      <c r="AP1361" s="26">
        <f t="shared" si="317"/>
        <v>-3.9742245114637487</v>
      </c>
      <c r="AQ1361" s="26">
        <f t="shared" si="317"/>
        <v>-3.9791363303934308</v>
      </c>
      <c r="AR1361" s="26">
        <f t="shared" si="317"/>
        <v>-3.9644813675395318</v>
      </c>
      <c r="AS1361" s="26">
        <f t="shared" si="317"/>
        <v>-4.0089388978364173</v>
      </c>
      <c r="AT1361" s="26">
        <f t="shared" si="317"/>
        <v>-3.8800105844175317</v>
      </c>
      <c r="AU1361" s="26">
        <f t="shared" si="309"/>
        <v>-4.3433125627175393</v>
      </c>
    </row>
    <row r="1362" spans="26:64">
      <c r="Z1362">
        <f t="shared" si="300"/>
        <v>0</v>
      </c>
      <c r="AA1362" s="26">
        <f t="shared" si="301"/>
        <v>2.1380834729415148E-3</v>
      </c>
      <c r="AB1362" s="26">
        <f t="shared" si="313"/>
        <v>-9999</v>
      </c>
      <c r="AC1362" s="26">
        <f t="shared" si="314"/>
        <v>0</v>
      </c>
      <c r="AD1362" s="26">
        <f t="shared" si="310"/>
        <v>-9999</v>
      </c>
      <c r="AE1362" s="26">
        <f t="shared" si="315"/>
        <v>0</v>
      </c>
      <c r="AF1362">
        <f t="shared" si="311"/>
        <v>-9999</v>
      </c>
      <c r="AG1362" s="187"/>
      <c r="AH1362">
        <f t="shared" si="302"/>
        <v>-5.681451267488898E-5</v>
      </c>
      <c r="AI1362">
        <f t="shared" si="303"/>
        <v>0.56469609540875809</v>
      </c>
      <c r="AJ1362">
        <f t="shared" si="304"/>
        <v>-0.2668107123773617</v>
      </c>
      <c r="AK1362">
        <f t="shared" si="305"/>
        <v>0.23931967809316171</v>
      </c>
      <c r="AL1362">
        <f t="shared" si="306"/>
        <v>2.6389213677283485</v>
      </c>
      <c r="AM1362">
        <f t="shared" si="307"/>
        <v>3.8946097777401278</v>
      </c>
      <c r="AN1362" s="26">
        <f t="shared" si="317"/>
        <v>-3.975315110866434</v>
      </c>
      <c r="AO1362" s="26">
        <f t="shared" si="317"/>
        <v>-3.9758619978093366</v>
      </c>
      <c r="AP1362" s="26">
        <f t="shared" si="317"/>
        <v>-3.9742245114637487</v>
      </c>
      <c r="AQ1362" s="26">
        <f t="shared" si="317"/>
        <v>-3.9791363303934308</v>
      </c>
      <c r="AR1362" s="26">
        <f t="shared" si="317"/>
        <v>-3.9644813675395318</v>
      </c>
      <c r="AS1362" s="26">
        <f t="shared" si="317"/>
        <v>-4.0089388978364173</v>
      </c>
      <c r="AT1362" s="26">
        <f t="shared" si="317"/>
        <v>-3.8800105844175317</v>
      </c>
      <c r="AU1362" s="26">
        <f t="shared" si="309"/>
        <v>-4.3433125627175393</v>
      </c>
    </row>
    <row r="1363" spans="26:64">
      <c r="Z1363">
        <f t="shared" si="300"/>
        <v>0</v>
      </c>
      <c r="AA1363" s="26">
        <f t="shared" si="301"/>
        <v>2.1380834729415148E-3</v>
      </c>
      <c r="AB1363" s="26">
        <f t="shared" si="313"/>
        <v>-9999</v>
      </c>
      <c r="AC1363" s="26">
        <f t="shared" si="314"/>
        <v>0</v>
      </c>
      <c r="AD1363" s="26">
        <f t="shared" si="310"/>
        <v>-9999</v>
      </c>
      <c r="AE1363" s="26">
        <f t="shared" si="315"/>
        <v>0</v>
      </c>
      <c r="AF1363">
        <f t="shared" si="311"/>
        <v>-9999</v>
      </c>
      <c r="AG1363" s="187"/>
      <c r="AH1363">
        <f t="shared" si="302"/>
        <v>-5.681451267488898E-5</v>
      </c>
      <c r="AI1363">
        <f t="shared" si="303"/>
        <v>0.56469609540875809</v>
      </c>
      <c r="AJ1363">
        <f t="shared" si="304"/>
        <v>-0.2668107123773617</v>
      </c>
      <c r="AK1363">
        <f t="shared" si="305"/>
        <v>0.23931967809316171</v>
      </c>
      <c r="AL1363">
        <f t="shared" si="306"/>
        <v>2.6389213677283485</v>
      </c>
      <c r="AM1363">
        <f t="shared" si="307"/>
        <v>3.8946097777401278</v>
      </c>
      <c r="AN1363" s="26">
        <f t="shared" si="317"/>
        <v>-3.975315110866434</v>
      </c>
      <c r="AO1363" s="26">
        <f t="shared" si="317"/>
        <v>-3.9758619978093366</v>
      </c>
      <c r="AP1363" s="26">
        <f t="shared" si="317"/>
        <v>-3.9742245114637487</v>
      </c>
      <c r="AQ1363" s="26">
        <f t="shared" si="317"/>
        <v>-3.9791363303934308</v>
      </c>
      <c r="AR1363" s="26">
        <f t="shared" si="317"/>
        <v>-3.9644813675395318</v>
      </c>
      <c r="AS1363" s="26">
        <f t="shared" si="317"/>
        <v>-4.0089388978364173</v>
      </c>
      <c r="AT1363" s="26">
        <f t="shared" si="317"/>
        <v>-3.8800105844175317</v>
      </c>
      <c r="AU1363" s="26">
        <f t="shared" si="309"/>
        <v>-4.3433125627175393</v>
      </c>
    </row>
    <row r="1364" spans="26:64">
      <c r="Z1364">
        <f t="shared" si="300"/>
        <v>0</v>
      </c>
      <c r="AA1364" s="26">
        <f t="shared" si="301"/>
        <v>2.1380834729415148E-3</v>
      </c>
      <c r="AB1364" s="26">
        <f t="shared" si="313"/>
        <v>-9999</v>
      </c>
      <c r="AC1364" s="26">
        <f t="shared" si="314"/>
        <v>0</v>
      </c>
      <c r="AD1364" s="26">
        <f t="shared" si="310"/>
        <v>-9999</v>
      </c>
      <c r="AE1364" s="26">
        <f t="shared" si="315"/>
        <v>0</v>
      </c>
      <c r="AF1364">
        <f t="shared" si="311"/>
        <v>-9999</v>
      </c>
      <c r="AG1364" s="187"/>
      <c r="AH1364">
        <f t="shared" si="302"/>
        <v>-5.681451267488898E-5</v>
      </c>
      <c r="AI1364">
        <f t="shared" si="303"/>
        <v>0.56469609540875809</v>
      </c>
      <c r="AJ1364">
        <f t="shared" si="304"/>
        <v>-0.2668107123773617</v>
      </c>
      <c r="AK1364">
        <f t="shared" si="305"/>
        <v>0.23931967809316171</v>
      </c>
      <c r="AL1364">
        <f t="shared" si="306"/>
        <v>2.6389213677283485</v>
      </c>
      <c r="AM1364">
        <f t="shared" si="307"/>
        <v>3.8946097777401278</v>
      </c>
      <c r="AN1364" s="26">
        <f t="shared" si="317"/>
        <v>-3.975315110866434</v>
      </c>
      <c r="AO1364" s="26">
        <f t="shared" si="317"/>
        <v>-3.9758619978093366</v>
      </c>
      <c r="AP1364" s="26">
        <f t="shared" si="317"/>
        <v>-3.9742245114637487</v>
      </c>
      <c r="AQ1364" s="26">
        <f t="shared" si="317"/>
        <v>-3.9791363303934308</v>
      </c>
      <c r="AR1364" s="26">
        <f t="shared" si="317"/>
        <v>-3.9644813675395318</v>
      </c>
      <c r="AS1364" s="26">
        <f t="shared" si="317"/>
        <v>-4.0089388978364173</v>
      </c>
      <c r="AT1364" s="26">
        <f t="shared" si="317"/>
        <v>-3.8800105844175317</v>
      </c>
      <c r="AU1364" s="26">
        <f t="shared" si="309"/>
        <v>-4.3433125627175393</v>
      </c>
    </row>
    <row r="1365" spans="26:64">
      <c r="Z1365">
        <f t="shared" ref="Z1365:Z1428" si="318">F1365</f>
        <v>0</v>
      </c>
      <c r="AA1365" s="26">
        <f t="shared" ref="AA1365:AA1428" si="319">AB$3+AB$4*Z1365+AB$5*Z1365^2+AH1365</f>
        <v>2.1380834729415148E-3</v>
      </c>
      <c r="AB1365" s="26">
        <f t="shared" si="313"/>
        <v>-9999</v>
      </c>
      <c r="AC1365" s="26">
        <f t="shared" si="314"/>
        <v>0</v>
      </c>
      <c r="AD1365" s="26">
        <f t="shared" si="310"/>
        <v>-9999</v>
      </c>
      <c r="AE1365" s="26">
        <f t="shared" si="315"/>
        <v>0</v>
      </c>
      <c r="AF1365">
        <f t="shared" si="311"/>
        <v>-9999</v>
      </c>
      <c r="AG1365" s="187"/>
      <c r="AH1365">
        <f t="shared" ref="AH1365:AH1428" si="320">$AB$6*($AB$11/AI1365*AJ1365+$AB$12)</f>
        <v>-5.681451267488898E-5</v>
      </c>
      <c r="AI1365">
        <f t="shared" ref="AI1365:AI1428" si="321">1+$AB$7*COS(AL1365)</f>
        <v>0.56469609540875809</v>
      </c>
      <c r="AJ1365">
        <f t="shared" ref="AJ1365:AJ1428" si="322">SIN(AL1365+RADIANS($AB$9))</f>
        <v>-0.2668107123773617</v>
      </c>
      <c r="AK1365">
        <f t="shared" ref="AK1365:AK1428" si="323">$AB$7*SIN(AL1365)</f>
        <v>0.23931967809316171</v>
      </c>
      <c r="AL1365">
        <f t="shared" ref="AL1365:AL1428" si="324">2*ATAN(AM1365)</f>
        <v>2.6389213677283485</v>
      </c>
      <c r="AM1365">
        <f t="shared" ref="AM1365:AM1428" si="325">SQRT((1+$AB$7)/(1-$AB$7))*TAN(AN1365/2)</f>
        <v>3.8946097777401278</v>
      </c>
      <c r="AN1365" s="26">
        <f t="shared" ref="AN1365:AT1380" si="326">$AU1365+$AB$7*SIN(AO1365)</f>
        <v>-3.975315110866434</v>
      </c>
      <c r="AO1365" s="26">
        <f t="shared" si="326"/>
        <v>-3.9758619978093366</v>
      </c>
      <c r="AP1365" s="26">
        <f t="shared" si="326"/>
        <v>-3.9742245114637487</v>
      </c>
      <c r="AQ1365" s="26">
        <f t="shared" si="326"/>
        <v>-3.9791363303934308</v>
      </c>
      <c r="AR1365" s="26">
        <f t="shared" si="326"/>
        <v>-3.9644813675395318</v>
      </c>
      <c r="AS1365" s="26">
        <f t="shared" si="326"/>
        <v>-4.0089388978364173</v>
      </c>
      <c r="AT1365" s="26">
        <f t="shared" si="326"/>
        <v>-3.8800105844175317</v>
      </c>
      <c r="AU1365" s="26">
        <f t="shared" ref="AU1365:AU1428" si="327">RADIANS($AB$9)+$AB$18*(F1365-AB$15)</f>
        <v>-4.3433125627175393</v>
      </c>
    </row>
    <row r="1366" spans="26:64">
      <c r="Z1366">
        <f t="shared" si="318"/>
        <v>0</v>
      </c>
      <c r="AA1366" s="26">
        <f t="shared" si="319"/>
        <v>2.1380834729415148E-3</v>
      </c>
      <c r="AB1366" s="26">
        <f t="shared" si="313"/>
        <v>-9999</v>
      </c>
      <c r="AC1366" s="26">
        <f t="shared" si="314"/>
        <v>0</v>
      </c>
      <c r="AD1366" s="26">
        <f t="shared" ref="AD1366:AD1429" si="328">IF(S1366&lt;&gt;0,G1366-AA1366, -9999)</f>
        <v>-9999</v>
      </c>
      <c r="AE1366" s="26">
        <f t="shared" si="315"/>
        <v>0</v>
      </c>
      <c r="AF1366">
        <f t="shared" ref="AF1366:AF1429" si="329">IF(S1366&lt;&gt;0,G1366-P1366, -9999)</f>
        <v>-9999</v>
      </c>
      <c r="AG1366" s="187"/>
      <c r="AH1366">
        <f t="shared" si="320"/>
        <v>-5.681451267488898E-5</v>
      </c>
      <c r="AI1366">
        <f t="shared" si="321"/>
        <v>0.56469609540875809</v>
      </c>
      <c r="AJ1366">
        <f t="shared" si="322"/>
        <v>-0.2668107123773617</v>
      </c>
      <c r="AK1366">
        <f t="shared" si="323"/>
        <v>0.23931967809316171</v>
      </c>
      <c r="AL1366">
        <f t="shared" si="324"/>
        <v>2.6389213677283485</v>
      </c>
      <c r="AM1366">
        <f t="shared" si="325"/>
        <v>3.8946097777401278</v>
      </c>
      <c r="AN1366" s="26">
        <f t="shared" si="326"/>
        <v>-3.975315110866434</v>
      </c>
      <c r="AO1366" s="26">
        <f t="shared" si="326"/>
        <v>-3.9758619978093366</v>
      </c>
      <c r="AP1366" s="26">
        <f t="shared" si="326"/>
        <v>-3.9742245114637487</v>
      </c>
      <c r="AQ1366" s="26">
        <f t="shared" si="326"/>
        <v>-3.9791363303934308</v>
      </c>
      <c r="AR1366" s="26">
        <f t="shared" si="326"/>
        <v>-3.9644813675395318</v>
      </c>
      <c r="AS1366" s="26">
        <f t="shared" si="326"/>
        <v>-4.0089388978364173</v>
      </c>
      <c r="AT1366" s="26">
        <f t="shared" si="326"/>
        <v>-3.8800105844175317</v>
      </c>
      <c r="AU1366" s="26">
        <f t="shared" si="327"/>
        <v>-4.3433125627175393</v>
      </c>
    </row>
    <row r="1367" spans="26:64">
      <c r="Z1367">
        <f t="shared" si="318"/>
        <v>0</v>
      </c>
      <c r="AA1367" s="26">
        <f t="shared" si="319"/>
        <v>2.1380834729415148E-3</v>
      </c>
      <c r="AB1367" s="26">
        <f>+G1367-AH1367</f>
        <v>5.681451267488898E-5</v>
      </c>
      <c r="AC1367" s="26">
        <f t="shared" si="314"/>
        <v>0</v>
      </c>
      <c r="AD1367" s="26">
        <f t="shared" si="328"/>
        <v>-9999</v>
      </c>
      <c r="AE1367" s="26">
        <f t="shared" si="315"/>
        <v>0</v>
      </c>
      <c r="AF1367">
        <f t="shared" si="329"/>
        <v>-9999</v>
      </c>
      <c r="AG1367" s="187"/>
      <c r="AH1367">
        <f t="shared" si="320"/>
        <v>-5.681451267488898E-5</v>
      </c>
      <c r="AI1367">
        <f t="shared" si="321"/>
        <v>0.56469609540875809</v>
      </c>
      <c r="AJ1367">
        <f t="shared" si="322"/>
        <v>-0.2668107123773617</v>
      </c>
      <c r="AK1367">
        <f t="shared" si="323"/>
        <v>0.23931967809316171</v>
      </c>
      <c r="AL1367">
        <f t="shared" si="324"/>
        <v>2.6389213677283485</v>
      </c>
      <c r="AM1367">
        <f t="shared" si="325"/>
        <v>3.8946097777401278</v>
      </c>
      <c r="AN1367" s="26">
        <f t="shared" si="326"/>
        <v>-3.975315110866434</v>
      </c>
      <c r="AO1367" s="26">
        <f t="shared" si="326"/>
        <v>-3.9758619978093366</v>
      </c>
      <c r="AP1367" s="26">
        <f t="shared" si="326"/>
        <v>-3.9742245114637487</v>
      </c>
      <c r="AQ1367" s="26">
        <f t="shared" si="326"/>
        <v>-3.9791363303934308</v>
      </c>
      <c r="AR1367" s="26">
        <f t="shared" si="326"/>
        <v>-3.9644813675395318</v>
      </c>
      <c r="AS1367" s="26">
        <f t="shared" si="326"/>
        <v>-4.0089388978364173</v>
      </c>
      <c r="AT1367" s="26">
        <f t="shared" si="326"/>
        <v>-3.8800105844175317</v>
      </c>
      <c r="AU1367" s="26">
        <f t="shared" si="327"/>
        <v>-4.3433125627175393</v>
      </c>
    </row>
    <row r="1368" spans="26:64">
      <c r="Z1368">
        <f t="shared" si="318"/>
        <v>0</v>
      </c>
      <c r="AA1368" s="26">
        <f t="shared" si="319"/>
        <v>2.1380834729415148E-3</v>
      </c>
      <c r="AB1368" s="26">
        <f>+G1368-AH1368</f>
        <v>5.681451267488898E-5</v>
      </c>
      <c r="AC1368" s="26">
        <f t="shared" si="314"/>
        <v>0</v>
      </c>
      <c r="AD1368" s="26">
        <f t="shared" si="328"/>
        <v>-9999</v>
      </c>
      <c r="AE1368" s="26">
        <f t="shared" si="315"/>
        <v>0</v>
      </c>
      <c r="AF1368">
        <f t="shared" si="329"/>
        <v>-9999</v>
      </c>
      <c r="AG1368" s="187"/>
      <c r="AH1368">
        <f t="shared" si="320"/>
        <v>-5.681451267488898E-5</v>
      </c>
      <c r="AI1368">
        <f t="shared" si="321"/>
        <v>0.56469609540875809</v>
      </c>
      <c r="AJ1368">
        <f t="shared" si="322"/>
        <v>-0.2668107123773617</v>
      </c>
      <c r="AK1368">
        <f t="shared" si="323"/>
        <v>0.23931967809316171</v>
      </c>
      <c r="AL1368">
        <f t="shared" si="324"/>
        <v>2.6389213677283485</v>
      </c>
      <c r="AM1368">
        <f t="shared" si="325"/>
        <v>3.8946097777401278</v>
      </c>
      <c r="AN1368" s="26">
        <f t="shared" si="326"/>
        <v>-3.975315110866434</v>
      </c>
      <c r="AO1368" s="26">
        <f t="shared" si="326"/>
        <v>-3.9758619978093366</v>
      </c>
      <c r="AP1368" s="26">
        <f t="shared" si="326"/>
        <v>-3.9742245114637487</v>
      </c>
      <c r="AQ1368" s="26">
        <f t="shared" si="326"/>
        <v>-3.9791363303934308</v>
      </c>
      <c r="AR1368" s="26">
        <f t="shared" si="326"/>
        <v>-3.9644813675395318</v>
      </c>
      <c r="AS1368" s="26">
        <f t="shared" si="326"/>
        <v>-4.0089388978364173</v>
      </c>
      <c r="AT1368" s="26">
        <f t="shared" si="326"/>
        <v>-3.8800105844175317</v>
      </c>
      <c r="AU1368" s="26">
        <f t="shared" si="327"/>
        <v>-4.3433125627175393</v>
      </c>
    </row>
    <row r="1369" spans="26:64">
      <c r="Z1369">
        <f t="shared" si="318"/>
        <v>0</v>
      </c>
      <c r="AA1369" s="26">
        <f t="shared" si="319"/>
        <v>2.1380834729415148E-3</v>
      </c>
      <c r="AB1369" s="26"/>
      <c r="AC1369" s="26">
        <f t="shared" si="314"/>
        <v>0</v>
      </c>
      <c r="AD1369" s="26">
        <f t="shared" si="328"/>
        <v>-9999</v>
      </c>
      <c r="AE1369" s="26">
        <f t="shared" si="315"/>
        <v>0</v>
      </c>
      <c r="AF1369">
        <f t="shared" si="329"/>
        <v>-9999</v>
      </c>
      <c r="AG1369" s="187"/>
      <c r="AH1369">
        <f t="shared" si="320"/>
        <v>-5.681451267488898E-5</v>
      </c>
      <c r="AI1369">
        <f t="shared" si="321"/>
        <v>0.56469609540875809</v>
      </c>
      <c r="AJ1369">
        <f t="shared" si="322"/>
        <v>-0.2668107123773617</v>
      </c>
      <c r="AK1369">
        <f t="shared" si="323"/>
        <v>0.23931967809316171</v>
      </c>
      <c r="AL1369">
        <f t="shared" si="324"/>
        <v>2.6389213677283485</v>
      </c>
      <c r="AM1369">
        <f t="shared" si="325"/>
        <v>3.8946097777401278</v>
      </c>
      <c r="AN1369" s="26">
        <f t="shared" si="326"/>
        <v>-3.975315110866434</v>
      </c>
      <c r="AO1369" s="26">
        <f t="shared" si="326"/>
        <v>-3.9758619978093366</v>
      </c>
      <c r="AP1369" s="26">
        <f t="shared" si="326"/>
        <v>-3.9742245114637487</v>
      </c>
      <c r="AQ1369" s="26">
        <f t="shared" si="326"/>
        <v>-3.9791363303934308</v>
      </c>
      <c r="AR1369" s="26">
        <f t="shared" si="326"/>
        <v>-3.9644813675395318</v>
      </c>
      <c r="AS1369" s="26">
        <f t="shared" si="326"/>
        <v>-4.0089388978364173</v>
      </c>
      <c r="AT1369" s="26">
        <f t="shared" si="326"/>
        <v>-3.8800105844175317</v>
      </c>
      <c r="AU1369" s="26">
        <f t="shared" si="327"/>
        <v>-4.3433125627175393</v>
      </c>
      <c r="AV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</row>
    <row r="1370" spans="26:64">
      <c r="Z1370">
        <f t="shared" si="318"/>
        <v>0</v>
      </c>
      <c r="AA1370" s="26">
        <f t="shared" si="319"/>
        <v>2.1380834729415148E-3</v>
      </c>
      <c r="AB1370" s="26"/>
      <c r="AC1370" s="26">
        <f t="shared" si="314"/>
        <v>0</v>
      </c>
      <c r="AD1370" s="26">
        <f t="shared" si="328"/>
        <v>-9999</v>
      </c>
      <c r="AE1370" s="26">
        <f t="shared" si="315"/>
        <v>0</v>
      </c>
      <c r="AF1370">
        <f t="shared" si="329"/>
        <v>-9999</v>
      </c>
      <c r="AG1370" s="187"/>
      <c r="AH1370">
        <f t="shared" si="320"/>
        <v>-5.681451267488898E-5</v>
      </c>
      <c r="AI1370">
        <f t="shared" si="321"/>
        <v>0.56469609540875809</v>
      </c>
      <c r="AJ1370">
        <f t="shared" si="322"/>
        <v>-0.2668107123773617</v>
      </c>
      <c r="AK1370">
        <f t="shared" si="323"/>
        <v>0.23931967809316171</v>
      </c>
      <c r="AL1370">
        <f t="shared" si="324"/>
        <v>2.6389213677283485</v>
      </c>
      <c r="AM1370">
        <f t="shared" si="325"/>
        <v>3.8946097777401278</v>
      </c>
      <c r="AN1370" s="26">
        <f t="shared" si="326"/>
        <v>-3.975315110866434</v>
      </c>
      <c r="AO1370" s="26">
        <f t="shared" si="326"/>
        <v>-3.9758619978093366</v>
      </c>
      <c r="AP1370" s="26">
        <f t="shared" si="326"/>
        <v>-3.9742245114637487</v>
      </c>
      <c r="AQ1370" s="26">
        <f t="shared" si="326"/>
        <v>-3.9791363303934308</v>
      </c>
      <c r="AR1370" s="26">
        <f t="shared" si="326"/>
        <v>-3.9644813675395318</v>
      </c>
      <c r="AS1370" s="26">
        <f t="shared" si="326"/>
        <v>-4.0089388978364173</v>
      </c>
      <c r="AT1370" s="26">
        <f t="shared" si="326"/>
        <v>-3.8800105844175317</v>
      </c>
      <c r="AU1370" s="26">
        <f t="shared" si="327"/>
        <v>-4.3433125627175393</v>
      </c>
    </row>
    <row r="1371" spans="26:64">
      <c r="Z1371">
        <f t="shared" si="318"/>
        <v>0</v>
      </c>
      <c r="AA1371" s="26">
        <f t="shared" si="319"/>
        <v>2.1380834729415148E-3</v>
      </c>
      <c r="AB1371" s="26">
        <f>IF(S1371&lt;&gt;0,G1371-AH1371, -9999)</f>
        <v>-9999</v>
      </c>
      <c r="AC1371" s="26">
        <f t="shared" si="314"/>
        <v>0</v>
      </c>
      <c r="AD1371" s="26">
        <f t="shared" si="328"/>
        <v>-9999</v>
      </c>
      <c r="AE1371" s="26">
        <f t="shared" si="315"/>
        <v>0</v>
      </c>
      <c r="AF1371">
        <f t="shared" si="329"/>
        <v>-9999</v>
      </c>
      <c r="AG1371" s="187"/>
      <c r="AH1371">
        <f t="shared" si="320"/>
        <v>-5.681451267488898E-5</v>
      </c>
      <c r="AI1371">
        <f t="shared" si="321"/>
        <v>0.56469609540875809</v>
      </c>
      <c r="AJ1371">
        <f t="shared" si="322"/>
        <v>-0.2668107123773617</v>
      </c>
      <c r="AK1371">
        <f t="shared" si="323"/>
        <v>0.23931967809316171</v>
      </c>
      <c r="AL1371">
        <f t="shared" si="324"/>
        <v>2.6389213677283485</v>
      </c>
      <c r="AM1371">
        <f t="shared" si="325"/>
        <v>3.8946097777401278</v>
      </c>
      <c r="AN1371" s="26">
        <f t="shared" si="326"/>
        <v>-3.975315110866434</v>
      </c>
      <c r="AO1371" s="26">
        <f t="shared" si="326"/>
        <v>-3.9758619978093366</v>
      </c>
      <c r="AP1371" s="26">
        <f t="shared" si="326"/>
        <v>-3.9742245114637487</v>
      </c>
      <c r="AQ1371" s="26">
        <f t="shared" si="326"/>
        <v>-3.9791363303934308</v>
      </c>
      <c r="AR1371" s="26">
        <f t="shared" si="326"/>
        <v>-3.9644813675395318</v>
      </c>
      <c r="AS1371" s="26">
        <f t="shared" si="326"/>
        <v>-4.0089388978364173</v>
      </c>
      <c r="AT1371" s="26">
        <f t="shared" si="326"/>
        <v>-3.8800105844175317</v>
      </c>
      <c r="AU1371" s="26">
        <f t="shared" si="327"/>
        <v>-4.3433125627175393</v>
      </c>
    </row>
    <row r="1372" spans="26:64">
      <c r="Z1372">
        <f t="shared" si="318"/>
        <v>0</v>
      </c>
      <c r="AA1372" s="26">
        <f t="shared" si="319"/>
        <v>2.1380834729415148E-3</v>
      </c>
      <c r="AB1372" s="26">
        <f>IF(S1372&lt;&gt;0,G1372-AH1372, -9999)</f>
        <v>-9999</v>
      </c>
      <c r="AC1372" s="26">
        <f t="shared" si="314"/>
        <v>0</v>
      </c>
      <c r="AD1372" s="26">
        <f t="shared" si="328"/>
        <v>-9999</v>
      </c>
      <c r="AE1372" s="26">
        <f t="shared" si="315"/>
        <v>0</v>
      </c>
      <c r="AF1372">
        <f t="shared" si="329"/>
        <v>-9999</v>
      </c>
      <c r="AG1372" s="187"/>
      <c r="AH1372">
        <f t="shared" si="320"/>
        <v>-5.681451267488898E-5</v>
      </c>
      <c r="AI1372">
        <f t="shared" si="321"/>
        <v>0.56469609540875809</v>
      </c>
      <c r="AJ1372">
        <f t="shared" si="322"/>
        <v>-0.2668107123773617</v>
      </c>
      <c r="AK1372">
        <f t="shared" si="323"/>
        <v>0.23931967809316171</v>
      </c>
      <c r="AL1372">
        <f t="shared" si="324"/>
        <v>2.6389213677283485</v>
      </c>
      <c r="AM1372">
        <f t="shared" si="325"/>
        <v>3.8946097777401278</v>
      </c>
      <c r="AN1372" s="26">
        <f t="shared" si="326"/>
        <v>-3.975315110866434</v>
      </c>
      <c r="AO1372" s="26">
        <f t="shared" si="326"/>
        <v>-3.9758619978093366</v>
      </c>
      <c r="AP1372" s="26">
        <f t="shared" si="326"/>
        <v>-3.9742245114637487</v>
      </c>
      <c r="AQ1372" s="26">
        <f t="shared" si="326"/>
        <v>-3.9791363303934308</v>
      </c>
      <c r="AR1372" s="26">
        <f t="shared" si="326"/>
        <v>-3.9644813675395318</v>
      </c>
      <c r="AS1372" s="26">
        <f t="shared" si="326"/>
        <v>-4.0089388978364173</v>
      </c>
      <c r="AT1372" s="26">
        <f t="shared" si="326"/>
        <v>-3.8800105844175317</v>
      </c>
      <c r="AU1372" s="26">
        <f t="shared" si="327"/>
        <v>-4.3433125627175393</v>
      </c>
    </row>
    <row r="1373" spans="26:64">
      <c r="Z1373">
        <f t="shared" si="318"/>
        <v>0</v>
      </c>
      <c r="AA1373" s="26">
        <f t="shared" si="319"/>
        <v>2.1380834729415148E-3</v>
      </c>
      <c r="AB1373" s="26">
        <f>IF(S1373&lt;&gt;0,G1373-AH1373, -9999)</f>
        <v>-9999</v>
      </c>
      <c r="AC1373" s="26">
        <f t="shared" si="314"/>
        <v>0</v>
      </c>
      <c r="AD1373" s="26">
        <f t="shared" si="328"/>
        <v>-9999</v>
      </c>
      <c r="AE1373" s="26">
        <f t="shared" si="315"/>
        <v>0</v>
      </c>
      <c r="AF1373">
        <f t="shared" si="329"/>
        <v>-9999</v>
      </c>
      <c r="AG1373" s="187"/>
      <c r="AH1373">
        <f t="shared" si="320"/>
        <v>-5.681451267488898E-5</v>
      </c>
      <c r="AI1373">
        <f t="shared" si="321"/>
        <v>0.56469609540875809</v>
      </c>
      <c r="AJ1373">
        <f t="shared" si="322"/>
        <v>-0.2668107123773617</v>
      </c>
      <c r="AK1373">
        <f t="shared" si="323"/>
        <v>0.23931967809316171</v>
      </c>
      <c r="AL1373">
        <f t="shared" si="324"/>
        <v>2.6389213677283485</v>
      </c>
      <c r="AM1373">
        <f t="shared" si="325"/>
        <v>3.8946097777401278</v>
      </c>
      <c r="AN1373" s="26">
        <f t="shared" si="326"/>
        <v>-3.975315110866434</v>
      </c>
      <c r="AO1373" s="26">
        <f t="shared" si="326"/>
        <v>-3.9758619978093366</v>
      </c>
      <c r="AP1373" s="26">
        <f t="shared" si="326"/>
        <v>-3.9742245114637487</v>
      </c>
      <c r="AQ1373" s="26">
        <f t="shared" si="326"/>
        <v>-3.9791363303934308</v>
      </c>
      <c r="AR1373" s="26">
        <f t="shared" si="326"/>
        <v>-3.9644813675395318</v>
      </c>
      <c r="AS1373" s="26">
        <f t="shared" si="326"/>
        <v>-4.0089388978364173</v>
      </c>
      <c r="AT1373" s="26">
        <f t="shared" si="326"/>
        <v>-3.8800105844175317</v>
      </c>
      <c r="AU1373" s="26">
        <f t="shared" si="327"/>
        <v>-4.3433125627175393</v>
      </c>
      <c r="AV1373" s="26"/>
      <c r="AX1373" s="26"/>
    </row>
    <row r="1374" spans="26:64">
      <c r="Z1374">
        <f t="shared" si="318"/>
        <v>0</v>
      </c>
      <c r="AA1374" s="26">
        <f t="shared" si="319"/>
        <v>2.1380834729415148E-3</v>
      </c>
      <c r="AB1374" s="26"/>
      <c r="AC1374" s="26">
        <f t="shared" si="314"/>
        <v>0</v>
      </c>
      <c r="AD1374" s="26">
        <f t="shared" si="328"/>
        <v>-9999</v>
      </c>
      <c r="AE1374" s="26">
        <f t="shared" si="315"/>
        <v>0</v>
      </c>
      <c r="AF1374">
        <f t="shared" si="329"/>
        <v>-9999</v>
      </c>
      <c r="AG1374" s="187"/>
      <c r="AH1374">
        <f t="shared" si="320"/>
        <v>-5.681451267488898E-5</v>
      </c>
      <c r="AI1374">
        <f t="shared" si="321"/>
        <v>0.56469609540875809</v>
      </c>
      <c r="AJ1374">
        <f t="shared" si="322"/>
        <v>-0.2668107123773617</v>
      </c>
      <c r="AK1374">
        <f t="shared" si="323"/>
        <v>0.23931967809316171</v>
      </c>
      <c r="AL1374">
        <f t="shared" si="324"/>
        <v>2.6389213677283485</v>
      </c>
      <c r="AM1374">
        <f t="shared" si="325"/>
        <v>3.8946097777401278</v>
      </c>
      <c r="AN1374" s="26">
        <f t="shared" si="326"/>
        <v>-3.975315110866434</v>
      </c>
      <c r="AO1374" s="26">
        <f t="shared" si="326"/>
        <v>-3.9758619978093366</v>
      </c>
      <c r="AP1374" s="26">
        <f t="shared" si="326"/>
        <v>-3.9742245114637487</v>
      </c>
      <c r="AQ1374" s="26">
        <f t="shared" si="326"/>
        <v>-3.9791363303934308</v>
      </c>
      <c r="AR1374" s="26">
        <f t="shared" si="326"/>
        <v>-3.9644813675395318</v>
      </c>
      <c r="AS1374" s="26">
        <f t="shared" si="326"/>
        <v>-4.0089388978364173</v>
      </c>
      <c r="AT1374" s="26">
        <f t="shared" si="326"/>
        <v>-3.8800105844175317</v>
      </c>
      <c r="AU1374" s="26">
        <f t="shared" si="327"/>
        <v>-4.3433125627175393</v>
      </c>
    </row>
    <row r="1375" spans="26:64">
      <c r="Z1375">
        <f t="shared" si="318"/>
        <v>0</v>
      </c>
      <c r="AA1375" s="26">
        <f t="shared" si="319"/>
        <v>2.1380834729415148E-3</v>
      </c>
      <c r="AB1375" s="26">
        <f t="shared" ref="AB1375:AB1403" si="330">IF(S1375&lt;&gt;0,G1375-AH1375, -9999)</f>
        <v>-9999</v>
      </c>
      <c r="AC1375" s="26">
        <f t="shared" si="314"/>
        <v>0</v>
      </c>
      <c r="AD1375" s="26">
        <f t="shared" si="328"/>
        <v>-9999</v>
      </c>
      <c r="AE1375" s="26">
        <f t="shared" si="315"/>
        <v>0</v>
      </c>
      <c r="AF1375">
        <f t="shared" si="329"/>
        <v>-9999</v>
      </c>
      <c r="AG1375" s="187"/>
      <c r="AH1375">
        <f t="shared" si="320"/>
        <v>-5.681451267488898E-5</v>
      </c>
      <c r="AI1375">
        <f t="shared" si="321"/>
        <v>0.56469609540875809</v>
      </c>
      <c r="AJ1375">
        <f t="shared" si="322"/>
        <v>-0.2668107123773617</v>
      </c>
      <c r="AK1375">
        <f t="shared" si="323"/>
        <v>0.23931967809316171</v>
      </c>
      <c r="AL1375">
        <f t="shared" si="324"/>
        <v>2.6389213677283485</v>
      </c>
      <c r="AM1375">
        <f t="shared" si="325"/>
        <v>3.8946097777401278</v>
      </c>
      <c r="AN1375" s="26">
        <f t="shared" si="326"/>
        <v>-3.975315110866434</v>
      </c>
      <c r="AO1375" s="26">
        <f t="shared" si="326"/>
        <v>-3.9758619978093366</v>
      </c>
      <c r="AP1375" s="26">
        <f t="shared" si="326"/>
        <v>-3.9742245114637487</v>
      </c>
      <c r="AQ1375" s="26">
        <f t="shared" si="326"/>
        <v>-3.9791363303934308</v>
      </c>
      <c r="AR1375" s="26">
        <f t="shared" si="326"/>
        <v>-3.9644813675395318</v>
      </c>
      <c r="AS1375" s="26">
        <f t="shared" si="326"/>
        <v>-4.0089388978364173</v>
      </c>
      <c r="AT1375" s="26">
        <f t="shared" si="326"/>
        <v>-3.8800105844175317</v>
      </c>
      <c r="AU1375" s="26">
        <f t="shared" si="327"/>
        <v>-4.3433125627175393</v>
      </c>
      <c r="AV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</row>
    <row r="1376" spans="26:64">
      <c r="Z1376">
        <f t="shared" si="318"/>
        <v>0</v>
      </c>
      <c r="AA1376" s="26">
        <f t="shared" si="319"/>
        <v>2.1380834729415148E-3</v>
      </c>
      <c r="AB1376" s="26">
        <f t="shared" si="330"/>
        <v>-9999</v>
      </c>
      <c r="AC1376" s="26">
        <f t="shared" si="314"/>
        <v>0</v>
      </c>
      <c r="AD1376" s="26">
        <f t="shared" si="328"/>
        <v>-9999</v>
      </c>
      <c r="AE1376" s="26">
        <f t="shared" si="315"/>
        <v>0</v>
      </c>
      <c r="AF1376">
        <f t="shared" si="329"/>
        <v>-9999</v>
      </c>
      <c r="AG1376" s="187"/>
      <c r="AH1376">
        <f t="shared" si="320"/>
        <v>-5.681451267488898E-5</v>
      </c>
      <c r="AI1376">
        <f t="shared" si="321"/>
        <v>0.56469609540875809</v>
      </c>
      <c r="AJ1376">
        <f t="shared" si="322"/>
        <v>-0.2668107123773617</v>
      </c>
      <c r="AK1376">
        <f t="shared" si="323"/>
        <v>0.23931967809316171</v>
      </c>
      <c r="AL1376">
        <f t="shared" si="324"/>
        <v>2.6389213677283485</v>
      </c>
      <c r="AM1376">
        <f t="shared" si="325"/>
        <v>3.8946097777401278</v>
      </c>
      <c r="AN1376" s="26">
        <f t="shared" si="326"/>
        <v>-3.975315110866434</v>
      </c>
      <c r="AO1376" s="26">
        <f t="shared" si="326"/>
        <v>-3.9758619978093366</v>
      </c>
      <c r="AP1376" s="26">
        <f t="shared" si="326"/>
        <v>-3.9742245114637487</v>
      </c>
      <c r="AQ1376" s="26">
        <f t="shared" si="326"/>
        <v>-3.9791363303934308</v>
      </c>
      <c r="AR1376" s="26">
        <f t="shared" si="326"/>
        <v>-3.9644813675395318</v>
      </c>
      <c r="AS1376" s="26">
        <f t="shared" si="326"/>
        <v>-4.0089388978364173</v>
      </c>
      <c r="AT1376" s="26">
        <f t="shared" si="326"/>
        <v>-3.8800105844175317</v>
      </c>
      <c r="AU1376" s="26">
        <f t="shared" si="327"/>
        <v>-4.3433125627175393</v>
      </c>
    </row>
    <row r="1377" spans="26:64">
      <c r="Z1377">
        <f t="shared" si="318"/>
        <v>0</v>
      </c>
      <c r="AA1377" s="26">
        <f t="shared" si="319"/>
        <v>2.1380834729415148E-3</v>
      </c>
      <c r="AB1377" s="26">
        <f t="shared" si="330"/>
        <v>-9999</v>
      </c>
      <c r="AC1377" s="26">
        <f t="shared" si="314"/>
        <v>0</v>
      </c>
      <c r="AD1377" s="26">
        <f t="shared" si="328"/>
        <v>-9999</v>
      </c>
      <c r="AE1377" s="26">
        <f t="shared" si="315"/>
        <v>0</v>
      </c>
      <c r="AF1377">
        <f t="shared" si="329"/>
        <v>-9999</v>
      </c>
      <c r="AG1377" s="187"/>
      <c r="AH1377">
        <f t="shared" si="320"/>
        <v>-5.681451267488898E-5</v>
      </c>
      <c r="AI1377">
        <f t="shared" si="321"/>
        <v>0.56469609540875809</v>
      </c>
      <c r="AJ1377">
        <f t="shared" si="322"/>
        <v>-0.2668107123773617</v>
      </c>
      <c r="AK1377">
        <f t="shared" si="323"/>
        <v>0.23931967809316171</v>
      </c>
      <c r="AL1377">
        <f t="shared" si="324"/>
        <v>2.6389213677283485</v>
      </c>
      <c r="AM1377">
        <f t="shared" si="325"/>
        <v>3.8946097777401278</v>
      </c>
      <c r="AN1377" s="26">
        <f t="shared" si="326"/>
        <v>-3.975315110866434</v>
      </c>
      <c r="AO1377" s="26">
        <f t="shared" si="326"/>
        <v>-3.9758619978093366</v>
      </c>
      <c r="AP1377" s="26">
        <f t="shared" si="326"/>
        <v>-3.9742245114637487</v>
      </c>
      <c r="AQ1377" s="26">
        <f t="shared" si="326"/>
        <v>-3.9791363303934308</v>
      </c>
      <c r="AR1377" s="26">
        <f t="shared" si="326"/>
        <v>-3.9644813675395318</v>
      </c>
      <c r="AS1377" s="26">
        <f t="shared" si="326"/>
        <v>-4.0089388978364173</v>
      </c>
      <c r="AT1377" s="26">
        <f t="shared" si="326"/>
        <v>-3.8800105844175317</v>
      </c>
      <c r="AU1377" s="26">
        <f t="shared" si="327"/>
        <v>-4.3433125627175393</v>
      </c>
    </row>
    <row r="1378" spans="26:64">
      <c r="Z1378">
        <f t="shared" si="318"/>
        <v>0</v>
      </c>
      <c r="AA1378" s="26">
        <f t="shared" si="319"/>
        <v>2.1380834729415148E-3</v>
      </c>
      <c r="AB1378" s="26">
        <f t="shared" si="330"/>
        <v>-9999</v>
      </c>
      <c r="AC1378" s="26">
        <f t="shared" si="314"/>
        <v>0</v>
      </c>
      <c r="AD1378" s="26">
        <f t="shared" si="328"/>
        <v>-9999</v>
      </c>
      <c r="AE1378" s="26">
        <f t="shared" si="315"/>
        <v>0</v>
      </c>
      <c r="AF1378">
        <f t="shared" si="329"/>
        <v>-9999</v>
      </c>
      <c r="AG1378" s="187"/>
      <c r="AH1378">
        <f t="shared" si="320"/>
        <v>-5.681451267488898E-5</v>
      </c>
      <c r="AI1378">
        <f t="shared" si="321"/>
        <v>0.56469609540875809</v>
      </c>
      <c r="AJ1378">
        <f t="shared" si="322"/>
        <v>-0.2668107123773617</v>
      </c>
      <c r="AK1378">
        <f t="shared" si="323"/>
        <v>0.23931967809316171</v>
      </c>
      <c r="AL1378">
        <f t="shared" si="324"/>
        <v>2.6389213677283485</v>
      </c>
      <c r="AM1378">
        <f t="shared" si="325"/>
        <v>3.8946097777401278</v>
      </c>
      <c r="AN1378" s="26">
        <f t="shared" si="326"/>
        <v>-3.975315110866434</v>
      </c>
      <c r="AO1378" s="26">
        <f t="shared" si="326"/>
        <v>-3.9758619978093366</v>
      </c>
      <c r="AP1378" s="26">
        <f t="shared" si="326"/>
        <v>-3.9742245114637487</v>
      </c>
      <c r="AQ1378" s="26">
        <f t="shared" si="326"/>
        <v>-3.9791363303934308</v>
      </c>
      <c r="AR1378" s="26">
        <f t="shared" si="326"/>
        <v>-3.9644813675395318</v>
      </c>
      <c r="AS1378" s="26">
        <f t="shared" si="326"/>
        <v>-4.0089388978364173</v>
      </c>
      <c r="AT1378" s="26">
        <f t="shared" si="326"/>
        <v>-3.8800105844175317</v>
      </c>
      <c r="AU1378" s="26">
        <f t="shared" si="327"/>
        <v>-4.3433125627175393</v>
      </c>
      <c r="AV1378" s="26"/>
    </row>
    <row r="1379" spans="26:64">
      <c r="Z1379">
        <f t="shared" si="318"/>
        <v>0</v>
      </c>
      <c r="AA1379" s="26">
        <f t="shared" si="319"/>
        <v>2.1380834729415148E-3</v>
      </c>
      <c r="AB1379" s="26">
        <f t="shared" si="330"/>
        <v>-9999</v>
      </c>
      <c r="AC1379" s="26">
        <f t="shared" si="314"/>
        <v>0</v>
      </c>
      <c r="AD1379" s="26">
        <f t="shared" si="328"/>
        <v>-9999</v>
      </c>
      <c r="AE1379" s="26">
        <f t="shared" si="315"/>
        <v>0</v>
      </c>
      <c r="AF1379">
        <f t="shared" si="329"/>
        <v>-9999</v>
      </c>
      <c r="AG1379" s="187"/>
      <c r="AH1379">
        <f t="shared" si="320"/>
        <v>-5.681451267488898E-5</v>
      </c>
      <c r="AI1379">
        <f t="shared" si="321"/>
        <v>0.56469609540875809</v>
      </c>
      <c r="AJ1379">
        <f t="shared" si="322"/>
        <v>-0.2668107123773617</v>
      </c>
      <c r="AK1379">
        <f t="shared" si="323"/>
        <v>0.23931967809316171</v>
      </c>
      <c r="AL1379">
        <f t="shared" si="324"/>
        <v>2.6389213677283485</v>
      </c>
      <c r="AM1379">
        <f t="shared" si="325"/>
        <v>3.8946097777401278</v>
      </c>
      <c r="AN1379" s="26">
        <f t="shared" si="326"/>
        <v>-3.975315110866434</v>
      </c>
      <c r="AO1379" s="26">
        <f t="shared" si="326"/>
        <v>-3.9758619978093366</v>
      </c>
      <c r="AP1379" s="26">
        <f t="shared" si="326"/>
        <v>-3.9742245114637487</v>
      </c>
      <c r="AQ1379" s="26">
        <f t="shared" si="326"/>
        <v>-3.9791363303934308</v>
      </c>
      <c r="AR1379" s="26">
        <f t="shared" si="326"/>
        <v>-3.9644813675395318</v>
      </c>
      <c r="AS1379" s="26">
        <f t="shared" si="326"/>
        <v>-4.0089388978364173</v>
      </c>
      <c r="AT1379" s="26">
        <f t="shared" si="326"/>
        <v>-3.8800105844175317</v>
      </c>
      <c r="AU1379" s="26">
        <f t="shared" si="327"/>
        <v>-4.3433125627175393</v>
      </c>
      <c r="AV1379" s="26"/>
    </row>
    <row r="1380" spans="26:64">
      <c r="Z1380">
        <f t="shared" si="318"/>
        <v>0</v>
      </c>
      <c r="AA1380" s="26">
        <f t="shared" si="319"/>
        <v>2.1380834729415148E-3</v>
      </c>
      <c r="AB1380" s="26">
        <f t="shared" si="330"/>
        <v>-9999</v>
      </c>
      <c r="AC1380" s="26">
        <f t="shared" si="314"/>
        <v>0</v>
      </c>
      <c r="AD1380" s="26">
        <f t="shared" si="328"/>
        <v>-9999</v>
      </c>
      <c r="AE1380" s="26">
        <f t="shared" si="315"/>
        <v>0</v>
      </c>
      <c r="AF1380">
        <f t="shared" si="329"/>
        <v>-9999</v>
      </c>
      <c r="AG1380" s="187"/>
      <c r="AH1380">
        <f t="shared" si="320"/>
        <v>-5.681451267488898E-5</v>
      </c>
      <c r="AI1380">
        <f t="shared" si="321"/>
        <v>0.56469609540875809</v>
      </c>
      <c r="AJ1380">
        <f t="shared" si="322"/>
        <v>-0.2668107123773617</v>
      </c>
      <c r="AK1380">
        <f t="shared" si="323"/>
        <v>0.23931967809316171</v>
      </c>
      <c r="AL1380">
        <f t="shared" si="324"/>
        <v>2.6389213677283485</v>
      </c>
      <c r="AM1380">
        <f t="shared" si="325"/>
        <v>3.8946097777401278</v>
      </c>
      <c r="AN1380" s="26">
        <f t="shared" si="326"/>
        <v>-3.975315110866434</v>
      </c>
      <c r="AO1380" s="26">
        <f t="shared" si="326"/>
        <v>-3.9758619978093366</v>
      </c>
      <c r="AP1380" s="26">
        <f t="shared" si="326"/>
        <v>-3.9742245114637487</v>
      </c>
      <c r="AQ1380" s="26">
        <f t="shared" si="326"/>
        <v>-3.9791363303934308</v>
      </c>
      <c r="AR1380" s="26">
        <f t="shared" si="326"/>
        <v>-3.9644813675395318</v>
      </c>
      <c r="AS1380" s="26">
        <f t="shared" si="326"/>
        <v>-4.0089388978364173</v>
      </c>
      <c r="AT1380" s="26">
        <f t="shared" si="326"/>
        <v>-3.8800105844175317</v>
      </c>
      <c r="AU1380" s="26">
        <f t="shared" si="327"/>
        <v>-4.3433125627175393</v>
      </c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</row>
    <row r="1381" spans="26:64">
      <c r="Z1381">
        <f t="shared" si="318"/>
        <v>0</v>
      </c>
      <c r="AA1381" s="26">
        <f t="shared" si="319"/>
        <v>2.1380834729415148E-3</v>
      </c>
      <c r="AB1381" s="26">
        <f t="shared" si="330"/>
        <v>-9999</v>
      </c>
      <c r="AC1381" s="26">
        <f t="shared" si="314"/>
        <v>0</v>
      </c>
      <c r="AD1381" s="26">
        <f t="shared" si="328"/>
        <v>-9999</v>
      </c>
      <c r="AE1381" s="26">
        <f t="shared" si="315"/>
        <v>0</v>
      </c>
      <c r="AF1381">
        <f t="shared" si="329"/>
        <v>-9999</v>
      </c>
      <c r="AG1381" s="187"/>
      <c r="AH1381">
        <f t="shared" si="320"/>
        <v>-5.681451267488898E-5</v>
      </c>
      <c r="AI1381">
        <f t="shared" si="321"/>
        <v>0.56469609540875809</v>
      </c>
      <c r="AJ1381">
        <f t="shared" si="322"/>
        <v>-0.2668107123773617</v>
      </c>
      <c r="AK1381">
        <f t="shared" si="323"/>
        <v>0.23931967809316171</v>
      </c>
      <c r="AL1381">
        <f t="shared" si="324"/>
        <v>2.6389213677283485</v>
      </c>
      <c r="AM1381">
        <f t="shared" si="325"/>
        <v>3.8946097777401278</v>
      </c>
      <c r="AN1381" s="26">
        <f t="shared" ref="AN1381:AT1396" si="331">$AU1381+$AB$7*SIN(AO1381)</f>
        <v>-3.975315110866434</v>
      </c>
      <c r="AO1381" s="26">
        <f t="shared" si="331"/>
        <v>-3.9758619978093366</v>
      </c>
      <c r="AP1381" s="26">
        <f t="shared" si="331"/>
        <v>-3.9742245114637487</v>
      </c>
      <c r="AQ1381" s="26">
        <f t="shared" si="331"/>
        <v>-3.9791363303934308</v>
      </c>
      <c r="AR1381" s="26">
        <f t="shared" si="331"/>
        <v>-3.9644813675395318</v>
      </c>
      <c r="AS1381" s="26">
        <f t="shared" si="331"/>
        <v>-4.0089388978364173</v>
      </c>
      <c r="AT1381" s="26">
        <f t="shared" si="331"/>
        <v>-3.8800105844175317</v>
      </c>
      <c r="AU1381" s="26">
        <f t="shared" si="327"/>
        <v>-4.3433125627175393</v>
      </c>
    </row>
    <row r="1382" spans="26:64">
      <c r="Z1382">
        <f t="shared" si="318"/>
        <v>0</v>
      </c>
      <c r="AA1382" s="26">
        <f t="shared" si="319"/>
        <v>2.1380834729415148E-3</v>
      </c>
      <c r="AB1382" s="26">
        <f t="shared" si="330"/>
        <v>-9999</v>
      </c>
      <c r="AC1382" s="26">
        <f t="shared" si="314"/>
        <v>0</v>
      </c>
      <c r="AD1382" s="26">
        <f t="shared" si="328"/>
        <v>-9999</v>
      </c>
      <c r="AE1382" s="26">
        <f t="shared" si="315"/>
        <v>0</v>
      </c>
      <c r="AF1382">
        <f t="shared" si="329"/>
        <v>-9999</v>
      </c>
      <c r="AG1382" s="187"/>
      <c r="AH1382">
        <f t="shared" si="320"/>
        <v>-5.681451267488898E-5</v>
      </c>
      <c r="AI1382">
        <f t="shared" si="321"/>
        <v>0.56469609540875809</v>
      </c>
      <c r="AJ1382">
        <f t="shared" si="322"/>
        <v>-0.2668107123773617</v>
      </c>
      <c r="AK1382">
        <f t="shared" si="323"/>
        <v>0.23931967809316171</v>
      </c>
      <c r="AL1382">
        <f t="shared" si="324"/>
        <v>2.6389213677283485</v>
      </c>
      <c r="AM1382">
        <f t="shared" si="325"/>
        <v>3.8946097777401278</v>
      </c>
      <c r="AN1382" s="26">
        <f t="shared" si="331"/>
        <v>-3.975315110866434</v>
      </c>
      <c r="AO1382" s="26">
        <f t="shared" si="331"/>
        <v>-3.9758619978093366</v>
      </c>
      <c r="AP1382" s="26">
        <f t="shared" si="331"/>
        <v>-3.9742245114637487</v>
      </c>
      <c r="AQ1382" s="26">
        <f t="shared" si="331"/>
        <v>-3.9791363303934308</v>
      </c>
      <c r="AR1382" s="26">
        <f t="shared" si="331"/>
        <v>-3.9644813675395318</v>
      </c>
      <c r="AS1382" s="26">
        <f t="shared" si="331"/>
        <v>-4.0089388978364173</v>
      </c>
      <c r="AT1382" s="26">
        <f t="shared" si="331"/>
        <v>-3.8800105844175317</v>
      </c>
      <c r="AU1382" s="26">
        <f t="shared" si="327"/>
        <v>-4.3433125627175393</v>
      </c>
    </row>
    <row r="1383" spans="26:64">
      <c r="Z1383">
        <f t="shared" si="318"/>
        <v>0</v>
      </c>
      <c r="AA1383" s="26">
        <f t="shared" si="319"/>
        <v>2.1380834729415148E-3</v>
      </c>
      <c r="AB1383" s="26">
        <f t="shared" si="330"/>
        <v>-9999</v>
      </c>
      <c r="AC1383" s="26">
        <f t="shared" ref="AC1383:AC1446" si="332">+G1383-P1383</f>
        <v>0</v>
      </c>
      <c r="AD1383" s="26">
        <f t="shared" si="328"/>
        <v>-9999</v>
      </c>
      <c r="AE1383" s="26">
        <f t="shared" ref="AE1383:AE1446" si="333">+(G1383-AA1383)^2*S1383</f>
        <v>0</v>
      </c>
      <c r="AF1383">
        <f t="shared" si="329"/>
        <v>-9999</v>
      </c>
      <c r="AG1383" s="187"/>
      <c r="AH1383">
        <f t="shared" si="320"/>
        <v>-5.681451267488898E-5</v>
      </c>
      <c r="AI1383">
        <f t="shared" si="321"/>
        <v>0.56469609540875809</v>
      </c>
      <c r="AJ1383">
        <f t="shared" si="322"/>
        <v>-0.2668107123773617</v>
      </c>
      <c r="AK1383">
        <f t="shared" si="323"/>
        <v>0.23931967809316171</v>
      </c>
      <c r="AL1383">
        <f t="shared" si="324"/>
        <v>2.6389213677283485</v>
      </c>
      <c r="AM1383">
        <f t="shared" si="325"/>
        <v>3.8946097777401278</v>
      </c>
      <c r="AN1383" s="26">
        <f t="shared" si="331"/>
        <v>-3.975315110866434</v>
      </c>
      <c r="AO1383" s="26">
        <f t="shared" si="331"/>
        <v>-3.9758619978093366</v>
      </c>
      <c r="AP1383" s="26">
        <f t="shared" si="331"/>
        <v>-3.9742245114637487</v>
      </c>
      <c r="AQ1383" s="26">
        <f t="shared" si="331"/>
        <v>-3.9791363303934308</v>
      </c>
      <c r="AR1383" s="26">
        <f t="shared" si="331"/>
        <v>-3.9644813675395318</v>
      </c>
      <c r="AS1383" s="26">
        <f t="shared" si="331"/>
        <v>-4.0089388978364173</v>
      </c>
      <c r="AT1383" s="26">
        <f t="shared" si="331"/>
        <v>-3.8800105844175317</v>
      </c>
      <c r="AU1383" s="26">
        <f t="shared" si="327"/>
        <v>-4.3433125627175393</v>
      </c>
      <c r="AV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</row>
    <row r="1384" spans="26:64">
      <c r="Z1384">
        <f t="shared" si="318"/>
        <v>0</v>
      </c>
      <c r="AA1384" s="26">
        <f t="shared" si="319"/>
        <v>2.1380834729415148E-3</v>
      </c>
      <c r="AB1384" s="26">
        <f t="shared" si="330"/>
        <v>-9999</v>
      </c>
      <c r="AC1384" s="26">
        <f t="shared" si="332"/>
        <v>0</v>
      </c>
      <c r="AD1384" s="26">
        <f t="shared" si="328"/>
        <v>-9999</v>
      </c>
      <c r="AE1384" s="26">
        <f t="shared" si="333"/>
        <v>0</v>
      </c>
      <c r="AF1384">
        <f t="shared" si="329"/>
        <v>-9999</v>
      </c>
      <c r="AG1384" s="187"/>
      <c r="AH1384">
        <f t="shared" si="320"/>
        <v>-5.681451267488898E-5</v>
      </c>
      <c r="AI1384">
        <f t="shared" si="321"/>
        <v>0.56469609540875809</v>
      </c>
      <c r="AJ1384">
        <f t="shared" si="322"/>
        <v>-0.2668107123773617</v>
      </c>
      <c r="AK1384">
        <f t="shared" si="323"/>
        <v>0.23931967809316171</v>
      </c>
      <c r="AL1384">
        <f t="shared" si="324"/>
        <v>2.6389213677283485</v>
      </c>
      <c r="AM1384">
        <f t="shared" si="325"/>
        <v>3.8946097777401278</v>
      </c>
      <c r="AN1384" s="26">
        <f t="shared" si="331"/>
        <v>-3.975315110866434</v>
      </c>
      <c r="AO1384" s="26">
        <f t="shared" si="331"/>
        <v>-3.9758619978093366</v>
      </c>
      <c r="AP1384" s="26">
        <f t="shared" si="331"/>
        <v>-3.9742245114637487</v>
      </c>
      <c r="AQ1384" s="26">
        <f t="shared" si="331"/>
        <v>-3.9791363303934308</v>
      </c>
      <c r="AR1384" s="26">
        <f t="shared" si="331"/>
        <v>-3.9644813675395318</v>
      </c>
      <c r="AS1384" s="26">
        <f t="shared" si="331"/>
        <v>-4.0089388978364173</v>
      </c>
      <c r="AT1384" s="26">
        <f t="shared" si="331"/>
        <v>-3.8800105844175317</v>
      </c>
      <c r="AU1384" s="26">
        <f t="shared" si="327"/>
        <v>-4.3433125627175393</v>
      </c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</row>
    <row r="1385" spans="26:64">
      <c r="Z1385">
        <f t="shared" si="318"/>
        <v>0</v>
      </c>
      <c r="AA1385" s="26">
        <f t="shared" si="319"/>
        <v>2.1380834729415148E-3</v>
      </c>
      <c r="AB1385" s="26">
        <f t="shared" si="330"/>
        <v>-9999</v>
      </c>
      <c r="AC1385" s="26">
        <f t="shared" si="332"/>
        <v>0</v>
      </c>
      <c r="AD1385" s="26">
        <f t="shared" si="328"/>
        <v>-9999</v>
      </c>
      <c r="AE1385" s="26">
        <f t="shared" si="333"/>
        <v>0</v>
      </c>
      <c r="AF1385">
        <f t="shared" si="329"/>
        <v>-9999</v>
      </c>
      <c r="AG1385" s="187"/>
      <c r="AH1385">
        <f t="shared" si="320"/>
        <v>-5.681451267488898E-5</v>
      </c>
      <c r="AI1385">
        <f t="shared" si="321"/>
        <v>0.56469609540875809</v>
      </c>
      <c r="AJ1385">
        <f t="shared" si="322"/>
        <v>-0.2668107123773617</v>
      </c>
      <c r="AK1385">
        <f t="shared" si="323"/>
        <v>0.23931967809316171</v>
      </c>
      <c r="AL1385">
        <f t="shared" si="324"/>
        <v>2.6389213677283485</v>
      </c>
      <c r="AM1385">
        <f t="shared" si="325"/>
        <v>3.8946097777401278</v>
      </c>
      <c r="AN1385" s="26">
        <f t="shared" si="331"/>
        <v>-3.975315110866434</v>
      </c>
      <c r="AO1385" s="26">
        <f t="shared" si="331"/>
        <v>-3.9758619978093366</v>
      </c>
      <c r="AP1385" s="26">
        <f t="shared" si="331"/>
        <v>-3.9742245114637487</v>
      </c>
      <c r="AQ1385" s="26">
        <f t="shared" si="331"/>
        <v>-3.9791363303934308</v>
      </c>
      <c r="AR1385" s="26">
        <f t="shared" si="331"/>
        <v>-3.9644813675395318</v>
      </c>
      <c r="AS1385" s="26">
        <f t="shared" si="331"/>
        <v>-4.0089388978364173</v>
      </c>
      <c r="AT1385" s="26">
        <f t="shared" si="331"/>
        <v>-3.8800105844175317</v>
      </c>
      <c r="AU1385" s="26">
        <f t="shared" si="327"/>
        <v>-4.3433125627175393</v>
      </c>
    </row>
    <row r="1386" spans="26:64">
      <c r="Z1386">
        <f t="shared" si="318"/>
        <v>0</v>
      </c>
      <c r="AA1386" s="26">
        <f t="shared" si="319"/>
        <v>2.1380834729415148E-3</v>
      </c>
      <c r="AB1386" s="26">
        <f t="shared" si="330"/>
        <v>-9999</v>
      </c>
      <c r="AC1386" s="26">
        <f t="shared" si="332"/>
        <v>0</v>
      </c>
      <c r="AD1386" s="26">
        <f t="shared" si="328"/>
        <v>-9999</v>
      </c>
      <c r="AE1386" s="26">
        <f t="shared" si="333"/>
        <v>0</v>
      </c>
      <c r="AF1386">
        <f t="shared" si="329"/>
        <v>-9999</v>
      </c>
      <c r="AG1386" s="187"/>
      <c r="AH1386">
        <f t="shared" si="320"/>
        <v>-5.681451267488898E-5</v>
      </c>
      <c r="AI1386">
        <f t="shared" si="321"/>
        <v>0.56469609540875809</v>
      </c>
      <c r="AJ1386">
        <f t="shared" si="322"/>
        <v>-0.2668107123773617</v>
      </c>
      <c r="AK1386">
        <f t="shared" si="323"/>
        <v>0.23931967809316171</v>
      </c>
      <c r="AL1386">
        <f t="shared" si="324"/>
        <v>2.6389213677283485</v>
      </c>
      <c r="AM1386">
        <f t="shared" si="325"/>
        <v>3.8946097777401278</v>
      </c>
      <c r="AN1386" s="26">
        <f t="shared" si="331"/>
        <v>-3.975315110866434</v>
      </c>
      <c r="AO1386" s="26">
        <f t="shared" si="331"/>
        <v>-3.9758619978093366</v>
      </c>
      <c r="AP1386" s="26">
        <f t="shared" si="331"/>
        <v>-3.9742245114637487</v>
      </c>
      <c r="AQ1386" s="26">
        <f t="shared" si="331"/>
        <v>-3.9791363303934308</v>
      </c>
      <c r="AR1386" s="26">
        <f t="shared" si="331"/>
        <v>-3.9644813675395318</v>
      </c>
      <c r="AS1386" s="26">
        <f t="shared" si="331"/>
        <v>-4.0089388978364173</v>
      </c>
      <c r="AT1386" s="26">
        <f t="shared" si="331"/>
        <v>-3.8800105844175317</v>
      </c>
      <c r="AU1386" s="26">
        <f t="shared" si="327"/>
        <v>-4.3433125627175393</v>
      </c>
    </row>
    <row r="1387" spans="26:64">
      <c r="Z1387">
        <f t="shared" si="318"/>
        <v>0</v>
      </c>
      <c r="AA1387" s="26">
        <f t="shared" si="319"/>
        <v>2.1380834729415148E-3</v>
      </c>
      <c r="AB1387" s="26">
        <f t="shared" si="330"/>
        <v>-9999</v>
      </c>
      <c r="AC1387" s="26">
        <f t="shared" si="332"/>
        <v>0</v>
      </c>
      <c r="AD1387" s="26">
        <f t="shared" si="328"/>
        <v>-9999</v>
      </c>
      <c r="AE1387" s="26">
        <f t="shared" si="333"/>
        <v>0</v>
      </c>
      <c r="AF1387">
        <f t="shared" si="329"/>
        <v>-9999</v>
      </c>
      <c r="AG1387" s="187"/>
      <c r="AH1387">
        <f t="shared" si="320"/>
        <v>-5.681451267488898E-5</v>
      </c>
      <c r="AI1387">
        <f t="shared" si="321"/>
        <v>0.56469609540875809</v>
      </c>
      <c r="AJ1387">
        <f t="shared" si="322"/>
        <v>-0.2668107123773617</v>
      </c>
      <c r="AK1387">
        <f t="shared" si="323"/>
        <v>0.23931967809316171</v>
      </c>
      <c r="AL1387">
        <f t="shared" si="324"/>
        <v>2.6389213677283485</v>
      </c>
      <c r="AM1387">
        <f t="shared" si="325"/>
        <v>3.8946097777401278</v>
      </c>
      <c r="AN1387" s="26">
        <f t="shared" si="331"/>
        <v>-3.975315110866434</v>
      </c>
      <c r="AO1387" s="26">
        <f t="shared" si="331"/>
        <v>-3.9758619978093366</v>
      </c>
      <c r="AP1387" s="26">
        <f t="shared" si="331"/>
        <v>-3.9742245114637487</v>
      </c>
      <c r="AQ1387" s="26">
        <f t="shared" si="331"/>
        <v>-3.9791363303934308</v>
      </c>
      <c r="AR1387" s="26">
        <f t="shared" si="331"/>
        <v>-3.9644813675395318</v>
      </c>
      <c r="AS1387" s="26">
        <f t="shared" si="331"/>
        <v>-4.0089388978364173</v>
      </c>
      <c r="AT1387" s="26">
        <f t="shared" si="331"/>
        <v>-3.8800105844175317</v>
      </c>
      <c r="AU1387" s="26">
        <f t="shared" si="327"/>
        <v>-4.3433125627175393</v>
      </c>
    </row>
    <row r="1388" spans="26:64">
      <c r="Z1388">
        <f t="shared" si="318"/>
        <v>0</v>
      </c>
      <c r="AA1388" s="26">
        <f t="shared" si="319"/>
        <v>2.1380834729415148E-3</v>
      </c>
      <c r="AB1388" s="26">
        <f t="shared" si="330"/>
        <v>-9999</v>
      </c>
      <c r="AC1388" s="26">
        <f t="shared" si="332"/>
        <v>0</v>
      </c>
      <c r="AD1388" s="26">
        <f t="shared" si="328"/>
        <v>-9999</v>
      </c>
      <c r="AE1388" s="26">
        <f t="shared" si="333"/>
        <v>0</v>
      </c>
      <c r="AF1388">
        <f t="shared" si="329"/>
        <v>-9999</v>
      </c>
      <c r="AG1388" s="187"/>
      <c r="AH1388">
        <f t="shared" si="320"/>
        <v>-5.681451267488898E-5</v>
      </c>
      <c r="AI1388">
        <f t="shared" si="321"/>
        <v>0.56469609540875809</v>
      </c>
      <c r="AJ1388">
        <f t="shared" si="322"/>
        <v>-0.2668107123773617</v>
      </c>
      <c r="AK1388">
        <f t="shared" si="323"/>
        <v>0.23931967809316171</v>
      </c>
      <c r="AL1388">
        <f t="shared" si="324"/>
        <v>2.6389213677283485</v>
      </c>
      <c r="AM1388">
        <f t="shared" si="325"/>
        <v>3.8946097777401278</v>
      </c>
      <c r="AN1388" s="26">
        <f t="shared" si="331"/>
        <v>-3.975315110866434</v>
      </c>
      <c r="AO1388" s="26">
        <f t="shared" si="331"/>
        <v>-3.9758619978093366</v>
      </c>
      <c r="AP1388" s="26">
        <f t="shared" si="331"/>
        <v>-3.9742245114637487</v>
      </c>
      <c r="AQ1388" s="26">
        <f t="shared" si="331"/>
        <v>-3.9791363303934308</v>
      </c>
      <c r="AR1388" s="26">
        <f t="shared" si="331"/>
        <v>-3.9644813675395318</v>
      </c>
      <c r="AS1388" s="26">
        <f t="shared" si="331"/>
        <v>-4.0089388978364173</v>
      </c>
      <c r="AT1388" s="26">
        <f t="shared" si="331"/>
        <v>-3.8800105844175317</v>
      </c>
      <c r="AU1388" s="26">
        <f t="shared" si="327"/>
        <v>-4.3433125627175393</v>
      </c>
    </row>
    <row r="1389" spans="26:64">
      <c r="Z1389">
        <f t="shared" si="318"/>
        <v>0</v>
      </c>
      <c r="AA1389" s="26">
        <f t="shared" si="319"/>
        <v>2.1380834729415148E-3</v>
      </c>
      <c r="AB1389" s="26">
        <f t="shared" si="330"/>
        <v>-9999</v>
      </c>
      <c r="AC1389" s="26">
        <f t="shared" si="332"/>
        <v>0</v>
      </c>
      <c r="AD1389" s="26">
        <f t="shared" si="328"/>
        <v>-9999</v>
      </c>
      <c r="AE1389" s="26">
        <f t="shared" si="333"/>
        <v>0</v>
      </c>
      <c r="AF1389">
        <f t="shared" si="329"/>
        <v>-9999</v>
      </c>
      <c r="AG1389" s="187"/>
      <c r="AH1389">
        <f t="shared" si="320"/>
        <v>-5.681451267488898E-5</v>
      </c>
      <c r="AI1389">
        <f t="shared" si="321"/>
        <v>0.56469609540875809</v>
      </c>
      <c r="AJ1389">
        <f t="shared" si="322"/>
        <v>-0.2668107123773617</v>
      </c>
      <c r="AK1389">
        <f t="shared" si="323"/>
        <v>0.23931967809316171</v>
      </c>
      <c r="AL1389">
        <f t="shared" si="324"/>
        <v>2.6389213677283485</v>
      </c>
      <c r="AM1389">
        <f t="shared" si="325"/>
        <v>3.8946097777401278</v>
      </c>
      <c r="AN1389" s="26">
        <f t="shared" si="331"/>
        <v>-3.975315110866434</v>
      </c>
      <c r="AO1389" s="26">
        <f t="shared" si="331"/>
        <v>-3.9758619978093366</v>
      </c>
      <c r="AP1389" s="26">
        <f t="shared" si="331"/>
        <v>-3.9742245114637487</v>
      </c>
      <c r="AQ1389" s="26">
        <f t="shared" si="331"/>
        <v>-3.9791363303934308</v>
      </c>
      <c r="AR1389" s="26">
        <f t="shared" si="331"/>
        <v>-3.9644813675395318</v>
      </c>
      <c r="AS1389" s="26">
        <f t="shared" si="331"/>
        <v>-4.0089388978364173</v>
      </c>
      <c r="AT1389" s="26">
        <f t="shared" si="331"/>
        <v>-3.8800105844175317</v>
      </c>
      <c r="AU1389" s="26">
        <f t="shared" si="327"/>
        <v>-4.3433125627175393</v>
      </c>
      <c r="AV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</row>
    <row r="1390" spans="26:64">
      <c r="Z1390">
        <f t="shared" si="318"/>
        <v>0</v>
      </c>
      <c r="AA1390" s="26">
        <f t="shared" si="319"/>
        <v>2.1380834729415148E-3</v>
      </c>
      <c r="AB1390" s="26">
        <f t="shared" si="330"/>
        <v>-9999</v>
      </c>
      <c r="AC1390" s="26">
        <f t="shared" si="332"/>
        <v>0</v>
      </c>
      <c r="AD1390" s="26">
        <f t="shared" si="328"/>
        <v>-9999</v>
      </c>
      <c r="AE1390" s="26">
        <f t="shared" si="333"/>
        <v>0</v>
      </c>
      <c r="AF1390">
        <f t="shared" si="329"/>
        <v>-9999</v>
      </c>
      <c r="AG1390" s="187"/>
      <c r="AH1390">
        <f t="shared" si="320"/>
        <v>-5.681451267488898E-5</v>
      </c>
      <c r="AI1390">
        <f t="shared" si="321"/>
        <v>0.56469609540875809</v>
      </c>
      <c r="AJ1390">
        <f t="shared" si="322"/>
        <v>-0.2668107123773617</v>
      </c>
      <c r="AK1390">
        <f t="shared" si="323"/>
        <v>0.23931967809316171</v>
      </c>
      <c r="AL1390">
        <f t="shared" si="324"/>
        <v>2.6389213677283485</v>
      </c>
      <c r="AM1390">
        <f t="shared" si="325"/>
        <v>3.8946097777401278</v>
      </c>
      <c r="AN1390" s="26">
        <f t="shared" si="331"/>
        <v>-3.975315110866434</v>
      </c>
      <c r="AO1390" s="26">
        <f t="shared" si="331"/>
        <v>-3.9758619978093366</v>
      </c>
      <c r="AP1390" s="26">
        <f t="shared" si="331"/>
        <v>-3.9742245114637487</v>
      </c>
      <c r="AQ1390" s="26">
        <f t="shared" si="331"/>
        <v>-3.9791363303934308</v>
      </c>
      <c r="AR1390" s="26">
        <f t="shared" si="331"/>
        <v>-3.9644813675395318</v>
      </c>
      <c r="AS1390" s="26">
        <f t="shared" si="331"/>
        <v>-4.0089388978364173</v>
      </c>
      <c r="AT1390" s="26">
        <f t="shared" si="331"/>
        <v>-3.8800105844175317</v>
      </c>
      <c r="AU1390" s="26">
        <f t="shared" si="327"/>
        <v>-4.3433125627175393</v>
      </c>
      <c r="AV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</row>
    <row r="1391" spans="26:64">
      <c r="Z1391">
        <f t="shared" si="318"/>
        <v>0</v>
      </c>
      <c r="AA1391" s="26">
        <f t="shared" si="319"/>
        <v>2.1380834729415148E-3</v>
      </c>
      <c r="AB1391" s="26">
        <f t="shared" si="330"/>
        <v>-9999</v>
      </c>
      <c r="AC1391" s="26">
        <f t="shared" si="332"/>
        <v>0</v>
      </c>
      <c r="AD1391" s="26">
        <f t="shared" si="328"/>
        <v>-9999</v>
      </c>
      <c r="AE1391" s="26">
        <f t="shared" si="333"/>
        <v>0</v>
      </c>
      <c r="AF1391">
        <f t="shared" si="329"/>
        <v>-9999</v>
      </c>
      <c r="AG1391" s="187"/>
      <c r="AH1391">
        <f t="shared" si="320"/>
        <v>-5.681451267488898E-5</v>
      </c>
      <c r="AI1391">
        <f t="shared" si="321"/>
        <v>0.56469609540875809</v>
      </c>
      <c r="AJ1391">
        <f t="shared" si="322"/>
        <v>-0.2668107123773617</v>
      </c>
      <c r="AK1391">
        <f t="shared" si="323"/>
        <v>0.23931967809316171</v>
      </c>
      <c r="AL1391">
        <f t="shared" si="324"/>
        <v>2.6389213677283485</v>
      </c>
      <c r="AM1391">
        <f t="shared" si="325"/>
        <v>3.8946097777401278</v>
      </c>
      <c r="AN1391" s="26">
        <f t="shared" si="331"/>
        <v>-3.975315110866434</v>
      </c>
      <c r="AO1391" s="26">
        <f t="shared" si="331"/>
        <v>-3.9758619978093366</v>
      </c>
      <c r="AP1391" s="26">
        <f t="shared" si="331"/>
        <v>-3.9742245114637487</v>
      </c>
      <c r="AQ1391" s="26">
        <f t="shared" si="331"/>
        <v>-3.9791363303934308</v>
      </c>
      <c r="AR1391" s="26">
        <f t="shared" si="331"/>
        <v>-3.9644813675395318</v>
      </c>
      <c r="AS1391" s="26">
        <f t="shared" si="331"/>
        <v>-4.0089388978364173</v>
      </c>
      <c r="AT1391" s="26">
        <f t="shared" si="331"/>
        <v>-3.8800105844175317</v>
      </c>
      <c r="AU1391" s="26">
        <f t="shared" si="327"/>
        <v>-4.3433125627175393</v>
      </c>
    </row>
    <row r="1392" spans="26:64">
      <c r="Z1392">
        <f t="shared" si="318"/>
        <v>0</v>
      </c>
      <c r="AA1392" s="26">
        <f t="shared" si="319"/>
        <v>2.1380834729415148E-3</v>
      </c>
      <c r="AB1392" s="26">
        <f t="shared" si="330"/>
        <v>-9999</v>
      </c>
      <c r="AC1392" s="26">
        <f t="shared" si="332"/>
        <v>0</v>
      </c>
      <c r="AD1392" s="26">
        <f t="shared" si="328"/>
        <v>-9999</v>
      </c>
      <c r="AE1392" s="26">
        <f t="shared" si="333"/>
        <v>0</v>
      </c>
      <c r="AF1392">
        <f t="shared" si="329"/>
        <v>-9999</v>
      </c>
      <c r="AG1392" s="187"/>
      <c r="AH1392">
        <f t="shared" si="320"/>
        <v>-5.681451267488898E-5</v>
      </c>
      <c r="AI1392">
        <f t="shared" si="321"/>
        <v>0.56469609540875809</v>
      </c>
      <c r="AJ1392">
        <f t="shared" si="322"/>
        <v>-0.2668107123773617</v>
      </c>
      <c r="AK1392">
        <f t="shared" si="323"/>
        <v>0.23931967809316171</v>
      </c>
      <c r="AL1392">
        <f t="shared" si="324"/>
        <v>2.6389213677283485</v>
      </c>
      <c r="AM1392">
        <f t="shared" si="325"/>
        <v>3.8946097777401278</v>
      </c>
      <c r="AN1392" s="26">
        <f t="shared" si="331"/>
        <v>-3.975315110866434</v>
      </c>
      <c r="AO1392" s="26">
        <f t="shared" si="331"/>
        <v>-3.9758619978093366</v>
      </c>
      <c r="AP1392" s="26">
        <f t="shared" si="331"/>
        <v>-3.9742245114637487</v>
      </c>
      <c r="AQ1392" s="26">
        <f t="shared" si="331"/>
        <v>-3.9791363303934308</v>
      </c>
      <c r="AR1392" s="26">
        <f t="shared" si="331"/>
        <v>-3.9644813675395318</v>
      </c>
      <c r="AS1392" s="26">
        <f t="shared" si="331"/>
        <v>-4.0089388978364173</v>
      </c>
      <c r="AT1392" s="26">
        <f t="shared" si="331"/>
        <v>-3.8800105844175317</v>
      </c>
      <c r="AU1392" s="26">
        <f t="shared" si="327"/>
        <v>-4.3433125627175393</v>
      </c>
    </row>
    <row r="1393" spans="26:64">
      <c r="Z1393">
        <f t="shared" si="318"/>
        <v>0</v>
      </c>
      <c r="AA1393" s="26">
        <f t="shared" si="319"/>
        <v>2.1380834729415148E-3</v>
      </c>
      <c r="AB1393" s="26">
        <f t="shared" si="330"/>
        <v>-9999</v>
      </c>
      <c r="AC1393" s="26">
        <f t="shared" si="332"/>
        <v>0</v>
      </c>
      <c r="AD1393" s="26">
        <f t="shared" si="328"/>
        <v>-9999</v>
      </c>
      <c r="AE1393" s="26">
        <f t="shared" si="333"/>
        <v>0</v>
      </c>
      <c r="AF1393">
        <f t="shared" si="329"/>
        <v>-9999</v>
      </c>
      <c r="AG1393" s="187"/>
      <c r="AH1393">
        <f t="shared" si="320"/>
        <v>-5.681451267488898E-5</v>
      </c>
      <c r="AI1393">
        <f t="shared" si="321"/>
        <v>0.56469609540875809</v>
      </c>
      <c r="AJ1393">
        <f t="shared" si="322"/>
        <v>-0.2668107123773617</v>
      </c>
      <c r="AK1393">
        <f t="shared" si="323"/>
        <v>0.23931967809316171</v>
      </c>
      <c r="AL1393">
        <f t="shared" si="324"/>
        <v>2.6389213677283485</v>
      </c>
      <c r="AM1393">
        <f t="shared" si="325"/>
        <v>3.8946097777401278</v>
      </c>
      <c r="AN1393" s="26">
        <f t="shared" si="331"/>
        <v>-3.975315110866434</v>
      </c>
      <c r="AO1393" s="26">
        <f t="shared" si="331"/>
        <v>-3.9758619978093366</v>
      </c>
      <c r="AP1393" s="26">
        <f t="shared" si="331"/>
        <v>-3.9742245114637487</v>
      </c>
      <c r="AQ1393" s="26">
        <f t="shared" si="331"/>
        <v>-3.9791363303934308</v>
      </c>
      <c r="AR1393" s="26">
        <f t="shared" si="331"/>
        <v>-3.9644813675395318</v>
      </c>
      <c r="AS1393" s="26">
        <f t="shared" si="331"/>
        <v>-4.0089388978364173</v>
      </c>
      <c r="AT1393" s="26">
        <f t="shared" si="331"/>
        <v>-3.8800105844175317</v>
      </c>
      <c r="AU1393" s="26">
        <f t="shared" si="327"/>
        <v>-4.3433125627175393</v>
      </c>
    </row>
    <row r="1394" spans="26:64">
      <c r="Z1394">
        <f t="shared" si="318"/>
        <v>0</v>
      </c>
      <c r="AA1394" s="26">
        <f t="shared" si="319"/>
        <v>2.1380834729415148E-3</v>
      </c>
      <c r="AB1394" s="26">
        <f t="shared" si="330"/>
        <v>-9999</v>
      </c>
      <c r="AC1394" s="26">
        <f t="shared" si="332"/>
        <v>0</v>
      </c>
      <c r="AD1394" s="26">
        <f t="shared" si="328"/>
        <v>-9999</v>
      </c>
      <c r="AE1394" s="26">
        <f t="shared" si="333"/>
        <v>0</v>
      </c>
      <c r="AF1394">
        <f t="shared" si="329"/>
        <v>-9999</v>
      </c>
      <c r="AG1394" s="187"/>
      <c r="AH1394">
        <f t="shared" si="320"/>
        <v>-5.681451267488898E-5</v>
      </c>
      <c r="AI1394">
        <f t="shared" si="321"/>
        <v>0.56469609540875809</v>
      </c>
      <c r="AJ1394">
        <f t="shared" si="322"/>
        <v>-0.2668107123773617</v>
      </c>
      <c r="AK1394">
        <f t="shared" si="323"/>
        <v>0.23931967809316171</v>
      </c>
      <c r="AL1394">
        <f t="shared" si="324"/>
        <v>2.6389213677283485</v>
      </c>
      <c r="AM1394">
        <f t="shared" si="325"/>
        <v>3.8946097777401278</v>
      </c>
      <c r="AN1394" s="26">
        <f t="shared" si="331"/>
        <v>-3.975315110866434</v>
      </c>
      <c r="AO1394" s="26">
        <f t="shared" si="331"/>
        <v>-3.9758619978093366</v>
      </c>
      <c r="AP1394" s="26">
        <f t="shared" si="331"/>
        <v>-3.9742245114637487</v>
      </c>
      <c r="AQ1394" s="26">
        <f t="shared" si="331"/>
        <v>-3.9791363303934308</v>
      </c>
      <c r="AR1394" s="26">
        <f t="shared" si="331"/>
        <v>-3.9644813675395318</v>
      </c>
      <c r="AS1394" s="26">
        <f t="shared" si="331"/>
        <v>-4.0089388978364173</v>
      </c>
      <c r="AT1394" s="26">
        <f t="shared" si="331"/>
        <v>-3.8800105844175317</v>
      </c>
      <c r="AU1394" s="26">
        <f t="shared" si="327"/>
        <v>-4.3433125627175393</v>
      </c>
    </row>
    <row r="1395" spans="26:64">
      <c r="Z1395">
        <f t="shared" si="318"/>
        <v>0</v>
      </c>
      <c r="AA1395" s="26">
        <f t="shared" si="319"/>
        <v>2.1380834729415148E-3</v>
      </c>
      <c r="AB1395" s="26">
        <f t="shared" si="330"/>
        <v>-9999</v>
      </c>
      <c r="AC1395" s="26">
        <f t="shared" si="332"/>
        <v>0</v>
      </c>
      <c r="AD1395" s="26">
        <f t="shared" si="328"/>
        <v>-9999</v>
      </c>
      <c r="AE1395" s="26">
        <f t="shared" si="333"/>
        <v>0</v>
      </c>
      <c r="AF1395">
        <f t="shared" si="329"/>
        <v>-9999</v>
      </c>
      <c r="AG1395" s="187"/>
      <c r="AH1395">
        <f t="shared" si="320"/>
        <v>-5.681451267488898E-5</v>
      </c>
      <c r="AI1395">
        <f t="shared" si="321"/>
        <v>0.56469609540875809</v>
      </c>
      <c r="AJ1395">
        <f t="shared" si="322"/>
        <v>-0.2668107123773617</v>
      </c>
      <c r="AK1395">
        <f t="shared" si="323"/>
        <v>0.23931967809316171</v>
      </c>
      <c r="AL1395">
        <f t="shared" si="324"/>
        <v>2.6389213677283485</v>
      </c>
      <c r="AM1395">
        <f t="shared" si="325"/>
        <v>3.8946097777401278</v>
      </c>
      <c r="AN1395" s="26">
        <f t="shared" si="331"/>
        <v>-3.975315110866434</v>
      </c>
      <c r="AO1395" s="26">
        <f t="shared" si="331"/>
        <v>-3.9758619978093366</v>
      </c>
      <c r="AP1395" s="26">
        <f t="shared" si="331"/>
        <v>-3.9742245114637487</v>
      </c>
      <c r="AQ1395" s="26">
        <f t="shared" si="331"/>
        <v>-3.9791363303934308</v>
      </c>
      <c r="AR1395" s="26">
        <f t="shared" si="331"/>
        <v>-3.9644813675395318</v>
      </c>
      <c r="AS1395" s="26">
        <f t="shared" si="331"/>
        <v>-4.0089388978364173</v>
      </c>
      <c r="AT1395" s="26">
        <f t="shared" si="331"/>
        <v>-3.8800105844175317</v>
      </c>
      <c r="AU1395" s="26">
        <f t="shared" si="327"/>
        <v>-4.3433125627175393</v>
      </c>
    </row>
    <row r="1396" spans="26:64">
      <c r="Z1396">
        <f t="shared" si="318"/>
        <v>0</v>
      </c>
      <c r="AA1396" s="26">
        <f t="shared" si="319"/>
        <v>2.1380834729415148E-3</v>
      </c>
      <c r="AB1396" s="26">
        <f t="shared" si="330"/>
        <v>-9999</v>
      </c>
      <c r="AC1396" s="26">
        <f t="shared" si="332"/>
        <v>0</v>
      </c>
      <c r="AD1396" s="26">
        <f t="shared" si="328"/>
        <v>-9999</v>
      </c>
      <c r="AE1396" s="26">
        <f t="shared" si="333"/>
        <v>0</v>
      </c>
      <c r="AF1396">
        <f t="shared" si="329"/>
        <v>-9999</v>
      </c>
      <c r="AG1396" s="187"/>
      <c r="AH1396">
        <f t="shared" si="320"/>
        <v>-5.681451267488898E-5</v>
      </c>
      <c r="AI1396">
        <f t="shared" si="321"/>
        <v>0.56469609540875809</v>
      </c>
      <c r="AJ1396">
        <f t="shared" si="322"/>
        <v>-0.2668107123773617</v>
      </c>
      <c r="AK1396">
        <f t="shared" si="323"/>
        <v>0.23931967809316171</v>
      </c>
      <c r="AL1396">
        <f t="shared" si="324"/>
        <v>2.6389213677283485</v>
      </c>
      <c r="AM1396">
        <f t="shared" si="325"/>
        <v>3.8946097777401278</v>
      </c>
      <c r="AN1396" s="26">
        <f t="shared" si="331"/>
        <v>-3.975315110866434</v>
      </c>
      <c r="AO1396" s="26">
        <f t="shared" si="331"/>
        <v>-3.9758619978093366</v>
      </c>
      <c r="AP1396" s="26">
        <f t="shared" si="331"/>
        <v>-3.9742245114637487</v>
      </c>
      <c r="AQ1396" s="26">
        <f t="shared" si="331"/>
        <v>-3.9791363303934308</v>
      </c>
      <c r="AR1396" s="26">
        <f t="shared" si="331"/>
        <v>-3.9644813675395318</v>
      </c>
      <c r="AS1396" s="26">
        <f t="shared" si="331"/>
        <v>-4.0089388978364173</v>
      </c>
      <c r="AT1396" s="26">
        <f t="shared" si="331"/>
        <v>-3.8800105844175317</v>
      </c>
      <c r="AU1396" s="26">
        <f t="shared" si="327"/>
        <v>-4.3433125627175393</v>
      </c>
    </row>
    <row r="1397" spans="26:64">
      <c r="Z1397">
        <f t="shared" si="318"/>
        <v>0</v>
      </c>
      <c r="AA1397" s="26">
        <f t="shared" si="319"/>
        <v>2.1380834729415148E-3</v>
      </c>
      <c r="AB1397" s="26">
        <f t="shared" si="330"/>
        <v>-9999</v>
      </c>
      <c r="AC1397" s="26">
        <f t="shared" si="332"/>
        <v>0</v>
      </c>
      <c r="AD1397" s="26">
        <f t="shared" si="328"/>
        <v>-9999</v>
      </c>
      <c r="AE1397" s="26">
        <f t="shared" si="333"/>
        <v>0</v>
      </c>
      <c r="AF1397">
        <f t="shared" si="329"/>
        <v>-9999</v>
      </c>
      <c r="AG1397" s="187"/>
      <c r="AH1397">
        <f t="shared" si="320"/>
        <v>-5.681451267488898E-5</v>
      </c>
      <c r="AI1397">
        <f t="shared" si="321"/>
        <v>0.56469609540875809</v>
      </c>
      <c r="AJ1397">
        <f t="shared" si="322"/>
        <v>-0.2668107123773617</v>
      </c>
      <c r="AK1397">
        <f t="shared" si="323"/>
        <v>0.23931967809316171</v>
      </c>
      <c r="AL1397">
        <f t="shared" si="324"/>
        <v>2.6389213677283485</v>
      </c>
      <c r="AM1397">
        <f t="shared" si="325"/>
        <v>3.8946097777401278</v>
      </c>
      <c r="AN1397" s="26">
        <f t="shared" ref="AN1397:AT1412" si="334">$AU1397+$AB$7*SIN(AO1397)</f>
        <v>-3.975315110866434</v>
      </c>
      <c r="AO1397" s="26">
        <f t="shared" si="334"/>
        <v>-3.9758619978093366</v>
      </c>
      <c r="AP1397" s="26">
        <f t="shared" si="334"/>
        <v>-3.9742245114637487</v>
      </c>
      <c r="AQ1397" s="26">
        <f t="shared" si="334"/>
        <v>-3.9791363303934308</v>
      </c>
      <c r="AR1397" s="26">
        <f t="shared" si="334"/>
        <v>-3.9644813675395318</v>
      </c>
      <c r="AS1397" s="26">
        <f t="shared" si="334"/>
        <v>-4.0089388978364173</v>
      </c>
      <c r="AT1397" s="26">
        <f t="shared" si="334"/>
        <v>-3.8800105844175317</v>
      </c>
      <c r="AU1397" s="26">
        <f t="shared" si="327"/>
        <v>-4.3433125627175393</v>
      </c>
    </row>
    <row r="1398" spans="26:64">
      <c r="Z1398">
        <f t="shared" si="318"/>
        <v>0</v>
      </c>
      <c r="AA1398" s="26">
        <f t="shared" si="319"/>
        <v>2.1380834729415148E-3</v>
      </c>
      <c r="AB1398" s="26">
        <f t="shared" si="330"/>
        <v>-9999</v>
      </c>
      <c r="AC1398" s="26">
        <f t="shared" si="332"/>
        <v>0</v>
      </c>
      <c r="AD1398" s="26">
        <f t="shared" si="328"/>
        <v>-9999</v>
      </c>
      <c r="AE1398" s="26">
        <f t="shared" si="333"/>
        <v>0</v>
      </c>
      <c r="AF1398">
        <f t="shared" si="329"/>
        <v>-9999</v>
      </c>
      <c r="AG1398" s="187"/>
      <c r="AH1398">
        <f t="shared" si="320"/>
        <v>-5.681451267488898E-5</v>
      </c>
      <c r="AI1398">
        <f t="shared" si="321"/>
        <v>0.56469609540875809</v>
      </c>
      <c r="AJ1398">
        <f t="shared" si="322"/>
        <v>-0.2668107123773617</v>
      </c>
      <c r="AK1398">
        <f t="shared" si="323"/>
        <v>0.23931967809316171</v>
      </c>
      <c r="AL1398">
        <f t="shared" si="324"/>
        <v>2.6389213677283485</v>
      </c>
      <c r="AM1398">
        <f t="shared" si="325"/>
        <v>3.8946097777401278</v>
      </c>
      <c r="AN1398" s="26">
        <f t="shared" si="334"/>
        <v>-3.975315110866434</v>
      </c>
      <c r="AO1398" s="26">
        <f t="shared" si="334"/>
        <v>-3.9758619978093366</v>
      </c>
      <c r="AP1398" s="26">
        <f t="shared" si="334"/>
        <v>-3.9742245114637487</v>
      </c>
      <c r="AQ1398" s="26">
        <f t="shared" si="334"/>
        <v>-3.9791363303934308</v>
      </c>
      <c r="AR1398" s="26">
        <f t="shared" si="334"/>
        <v>-3.9644813675395318</v>
      </c>
      <c r="AS1398" s="26">
        <f t="shared" si="334"/>
        <v>-4.0089388978364173</v>
      </c>
      <c r="AT1398" s="26">
        <f t="shared" si="334"/>
        <v>-3.8800105844175317</v>
      </c>
      <c r="AU1398" s="26">
        <f t="shared" si="327"/>
        <v>-4.3433125627175393</v>
      </c>
      <c r="AV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</row>
    <row r="1399" spans="26:64">
      <c r="Z1399">
        <f t="shared" si="318"/>
        <v>0</v>
      </c>
      <c r="AA1399" s="26">
        <f t="shared" si="319"/>
        <v>2.1380834729415148E-3</v>
      </c>
      <c r="AB1399" s="26">
        <f t="shared" si="330"/>
        <v>-9999</v>
      </c>
      <c r="AC1399" s="26">
        <f t="shared" si="332"/>
        <v>0</v>
      </c>
      <c r="AD1399" s="26">
        <f t="shared" si="328"/>
        <v>-9999</v>
      </c>
      <c r="AE1399" s="26">
        <f t="shared" si="333"/>
        <v>0</v>
      </c>
      <c r="AF1399">
        <f t="shared" si="329"/>
        <v>-9999</v>
      </c>
      <c r="AG1399" s="187"/>
      <c r="AH1399">
        <f t="shared" si="320"/>
        <v>-5.681451267488898E-5</v>
      </c>
      <c r="AI1399">
        <f t="shared" si="321"/>
        <v>0.56469609540875809</v>
      </c>
      <c r="AJ1399">
        <f t="shared" si="322"/>
        <v>-0.2668107123773617</v>
      </c>
      <c r="AK1399">
        <f t="shared" si="323"/>
        <v>0.23931967809316171</v>
      </c>
      <c r="AL1399">
        <f t="shared" si="324"/>
        <v>2.6389213677283485</v>
      </c>
      <c r="AM1399">
        <f t="shared" si="325"/>
        <v>3.8946097777401278</v>
      </c>
      <c r="AN1399" s="26">
        <f t="shared" si="334"/>
        <v>-3.975315110866434</v>
      </c>
      <c r="AO1399" s="26">
        <f t="shared" si="334"/>
        <v>-3.9758619978093366</v>
      </c>
      <c r="AP1399" s="26">
        <f t="shared" si="334"/>
        <v>-3.9742245114637487</v>
      </c>
      <c r="AQ1399" s="26">
        <f t="shared" si="334"/>
        <v>-3.9791363303934308</v>
      </c>
      <c r="AR1399" s="26">
        <f t="shared" si="334"/>
        <v>-3.9644813675395318</v>
      </c>
      <c r="AS1399" s="26">
        <f t="shared" si="334"/>
        <v>-4.0089388978364173</v>
      </c>
      <c r="AT1399" s="26">
        <f t="shared" si="334"/>
        <v>-3.8800105844175317</v>
      </c>
      <c r="AU1399" s="26">
        <f t="shared" si="327"/>
        <v>-4.3433125627175393</v>
      </c>
    </row>
    <row r="1400" spans="26:64">
      <c r="Z1400">
        <f t="shared" si="318"/>
        <v>0</v>
      </c>
      <c r="AA1400" s="26">
        <f t="shared" si="319"/>
        <v>2.1380834729415148E-3</v>
      </c>
      <c r="AB1400" s="26">
        <f t="shared" si="330"/>
        <v>-9999</v>
      </c>
      <c r="AC1400" s="26">
        <f t="shared" si="332"/>
        <v>0</v>
      </c>
      <c r="AD1400" s="26">
        <f t="shared" si="328"/>
        <v>-9999</v>
      </c>
      <c r="AE1400" s="26">
        <f t="shared" si="333"/>
        <v>0</v>
      </c>
      <c r="AF1400">
        <f t="shared" si="329"/>
        <v>-9999</v>
      </c>
      <c r="AG1400" s="187"/>
      <c r="AH1400">
        <f t="shared" si="320"/>
        <v>-5.681451267488898E-5</v>
      </c>
      <c r="AI1400">
        <f t="shared" si="321"/>
        <v>0.56469609540875809</v>
      </c>
      <c r="AJ1400">
        <f t="shared" si="322"/>
        <v>-0.2668107123773617</v>
      </c>
      <c r="AK1400">
        <f t="shared" si="323"/>
        <v>0.23931967809316171</v>
      </c>
      <c r="AL1400">
        <f t="shared" si="324"/>
        <v>2.6389213677283485</v>
      </c>
      <c r="AM1400">
        <f t="shared" si="325"/>
        <v>3.8946097777401278</v>
      </c>
      <c r="AN1400" s="26">
        <f t="shared" si="334"/>
        <v>-3.975315110866434</v>
      </c>
      <c r="AO1400" s="26">
        <f t="shared" si="334"/>
        <v>-3.9758619978093366</v>
      </c>
      <c r="AP1400" s="26">
        <f t="shared" si="334"/>
        <v>-3.9742245114637487</v>
      </c>
      <c r="AQ1400" s="26">
        <f t="shared" si="334"/>
        <v>-3.9791363303934308</v>
      </c>
      <c r="AR1400" s="26">
        <f t="shared" si="334"/>
        <v>-3.9644813675395318</v>
      </c>
      <c r="AS1400" s="26">
        <f t="shared" si="334"/>
        <v>-4.0089388978364173</v>
      </c>
      <c r="AT1400" s="26">
        <f t="shared" si="334"/>
        <v>-3.8800105844175317</v>
      </c>
      <c r="AU1400" s="26">
        <f t="shared" si="327"/>
        <v>-4.3433125627175393</v>
      </c>
    </row>
    <row r="1401" spans="26:64">
      <c r="Z1401">
        <f t="shared" si="318"/>
        <v>0</v>
      </c>
      <c r="AA1401" s="26">
        <f t="shared" si="319"/>
        <v>2.1380834729415148E-3</v>
      </c>
      <c r="AB1401" s="26">
        <f t="shared" si="330"/>
        <v>-9999</v>
      </c>
      <c r="AC1401" s="26">
        <f t="shared" si="332"/>
        <v>0</v>
      </c>
      <c r="AD1401" s="26">
        <f t="shared" si="328"/>
        <v>-9999</v>
      </c>
      <c r="AE1401" s="26">
        <f t="shared" si="333"/>
        <v>0</v>
      </c>
      <c r="AF1401">
        <f t="shared" si="329"/>
        <v>-9999</v>
      </c>
      <c r="AG1401" s="187"/>
      <c r="AH1401">
        <f t="shared" si="320"/>
        <v>-5.681451267488898E-5</v>
      </c>
      <c r="AI1401">
        <f t="shared" si="321"/>
        <v>0.56469609540875809</v>
      </c>
      <c r="AJ1401">
        <f t="shared" si="322"/>
        <v>-0.2668107123773617</v>
      </c>
      <c r="AK1401">
        <f t="shared" si="323"/>
        <v>0.23931967809316171</v>
      </c>
      <c r="AL1401">
        <f t="shared" si="324"/>
        <v>2.6389213677283485</v>
      </c>
      <c r="AM1401">
        <f t="shared" si="325"/>
        <v>3.8946097777401278</v>
      </c>
      <c r="AN1401" s="26">
        <f t="shared" si="334"/>
        <v>-3.975315110866434</v>
      </c>
      <c r="AO1401" s="26">
        <f t="shared" si="334"/>
        <v>-3.9758619978093366</v>
      </c>
      <c r="AP1401" s="26">
        <f t="shared" si="334"/>
        <v>-3.9742245114637487</v>
      </c>
      <c r="AQ1401" s="26">
        <f t="shared" si="334"/>
        <v>-3.9791363303934308</v>
      </c>
      <c r="AR1401" s="26">
        <f t="shared" si="334"/>
        <v>-3.9644813675395318</v>
      </c>
      <c r="AS1401" s="26">
        <f t="shared" si="334"/>
        <v>-4.0089388978364173</v>
      </c>
      <c r="AT1401" s="26">
        <f t="shared" si="334"/>
        <v>-3.8800105844175317</v>
      </c>
      <c r="AU1401" s="26">
        <f t="shared" si="327"/>
        <v>-4.3433125627175393</v>
      </c>
    </row>
    <row r="1402" spans="26:64">
      <c r="Z1402">
        <f t="shared" si="318"/>
        <v>0</v>
      </c>
      <c r="AA1402" s="26">
        <f t="shared" si="319"/>
        <v>2.1380834729415148E-3</v>
      </c>
      <c r="AB1402" s="26">
        <f t="shared" si="330"/>
        <v>-9999</v>
      </c>
      <c r="AC1402" s="26">
        <f t="shared" si="332"/>
        <v>0</v>
      </c>
      <c r="AD1402" s="26">
        <f t="shared" si="328"/>
        <v>-9999</v>
      </c>
      <c r="AE1402" s="26">
        <f t="shared" si="333"/>
        <v>0</v>
      </c>
      <c r="AF1402">
        <f t="shared" si="329"/>
        <v>-9999</v>
      </c>
      <c r="AG1402" s="187"/>
      <c r="AH1402">
        <f t="shared" si="320"/>
        <v>-5.681451267488898E-5</v>
      </c>
      <c r="AI1402">
        <f t="shared" si="321"/>
        <v>0.56469609540875809</v>
      </c>
      <c r="AJ1402">
        <f t="shared" si="322"/>
        <v>-0.2668107123773617</v>
      </c>
      <c r="AK1402">
        <f t="shared" si="323"/>
        <v>0.23931967809316171</v>
      </c>
      <c r="AL1402">
        <f t="shared" si="324"/>
        <v>2.6389213677283485</v>
      </c>
      <c r="AM1402">
        <f t="shared" si="325"/>
        <v>3.8946097777401278</v>
      </c>
      <c r="AN1402" s="26">
        <f t="shared" si="334"/>
        <v>-3.975315110866434</v>
      </c>
      <c r="AO1402" s="26">
        <f t="shared" si="334"/>
        <v>-3.9758619978093366</v>
      </c>
      <c r="AP1402" s="26">
        <f t="shared" si="334"/>
        <v>-3.9742245114637487</v>
      </c>
      <c r="AQ1402" s="26">
        <f t="shared" si="334"/>
        <v>-3.9791363303934308</v>
      </c>
      <c r="AR1402" s="26">
        <f t="shared" si="334"/>
        <v>-3.9644813675395318</v>
      </c>
      <c r="AS1402" s="26">
        <f t="shared" si="334"/>
        <v>-4.0089388978364173</v>
      </c>
      <c r="AT1402" s="26">
        <f t="shared" si="334"/>
        <v>-3.8800105844175317</v>
      </c>
      <c r="AU1402" s="26">
        <f t="shared" si="327"/>
        <v>-4.3433125627175393</v>
      </c>
    </row>
    <row r="1403" spans="26:64">
      <c r="Z1403">
        <f t="shared" si="318"/>
        <v>0</v>
      </c>
      <c r="AA1403" s="26">
        <f t="shared" si="319"/>
        <v>2.1380834729415148E-3</v>
      </c>
      <c r="AB1403" s="26">
        <f t="shared" si="330"/>
        <v>-9999</v>
      </c>
      <c r="AC1403" s="26">
        <f t="shared" si="332"/>
        <v>0</v>
      </c>
      <c r="AD1403" s="26">
        <f t="shared" si="328"/>
        <v>-9999</v>
      </c>
      <c r="AE1403" s="26">
        <f t="shared" si="333"/>
        <v>0</v>
      </c>
      <c r="AF1403">
        <f t="shared" si="329"/>
        <v>-9999</v>
      </c>
      <c r="AG1403" s="187"/>
      <c r="AH1403">
        <f t="shared" si="320"/>
        <v>-5.681451267488898E-5</v>
      </c>
      <c r="AI1403">
        <f t="shared" si="321"/>
        <v>0.56469609540875809</v>
      </c>
      <c r="AJ1403">
        <f t="shared" si="322"/>
        <v>-0.2668107123773617</v>
      </c>
      <c r="AK1403">
        <f t="shared" si="323"/>
        <v>0.23931967809316171</v>
      </c>
      <c r="AL1403">
        <f t="shared" si="324"/>
        <v>2.6389213677283485</v>
      </c>
      <c r="AM1403">
        <f t="shared" si="325"/>
        <v>3.8946097777401278</v>
      </c>
      <c r="AN1403" s="26">
        <f t="shared" si="334"/>
        <v>-3.975315110866434</v>
      </c>
      <c r="AO1403" s="26">
        <f t="shared" si="334"/>
        <v>-3.9758619978093366</v>
      </c>
      <c r="AP1403" s="26">
        <f t="shared" si="334"/>
        <v>-3.9742245114637487</v>
      </c>
      <c r="AQ1403" s="26">
        <f t="shared" si="334"/>
        <v>-3.9791363303934308</v>
      </c>
      <c r="AR1403" s="26">
        <f t="shared" si="334"/>
        <v>-3.9644813675395318</v>
      </c>
      <c r="AS1403" s="26">
        <f t="shared" si="334"/>
        <v>-4.0089388978364173</v>
      </c>
      <c r="AT1403" s="26">
        <f t="shared" si="334"/>
        <v>-3.8800105844175317</v>
      </c>
      <c r="AU1403" s="26">
        <f t="shared" si="327"/>
        <v>-4.3433125627175393</v>
      </c>
    </row>
    <row r="1404" spans="26:64">
      <c r="Z1404">
        <f t="shared" si="318"/>
        <v>0</v>
      </c>
      <c r="AA1404" s="26">
        <f t="shared" si="319"/>
        <v>2.1380834729415148E-3</v>
      </c>
      <c r="AB1404" s="26"/>
      <c r="AC1404" s="26">
        <f t="shared" si="332"/>
        <v>0</v>
      </c>
      <c r="AD1404" s="26">
        <f t="shared" si="328"/>
        <v>-9999</v>
      </c>
      <c r="AE1404" s="26">
        <f t="shared" si="333"/>
        <v>0</v>
      </c>
      <c r="AF1404">
        <f t="shared" si="329"/>
        <v>-9999</v>
      </c>
      <c r="AG1404" s="187"/>
      <c r="AH1404">
        <f t="shared" si="320"/>
        <v>-5.681451267488898E-5</v>
      </c>
      <c r="AI1404">
        <f t="shared" si="321"/>
        <v>0.56469609540875809</v>
      </c>
      <c r="AJ1404">
        <f t="shared" si="322"/>
        <v>-0.2668107123773617</v>
      </c>
      <c r="AK1404">
        <f t="shared" si="323"/>
        <v>0.23931967809316171</v>
      </c>
      <c r="AL1404">
        <f t="shared" si="324"/>
        <v>2.6389213677283485</v>
      </c>
      <c r="AM1404">
        <f t="shared" si="325"/>
        <v>3.8946097777401278</v>
      </c>
      <c r="AN1404" s="26">
        <f t="shared" si="334"/>
        <v>-3.975315110866434</v>
      </c>
      <c r="AO1404" s="26">
        <f t="shared" si="334"/>
        <v>-3.9758619978093366</v>
      </c>
      <c r="AP1404" s="26">
        <f t="shared" si="334"/>
        <v>-3.9742245114637487</v>
      </c>
      <c r="AQ1404" s="26">
        <f t="shared" si="334"/>
        <v>-3.9791363303934308</v>
      </c>
      <c r="AR1404" s="26">
        <f t="shared" si="334"/>
        <v>-3.9644813675395318</v>
      </c>
      <c r="AS1404" s="26">
        <f t="shared" si="334"/>
        <v>-4.0089388978364173</v>
      </c>
      <c r="AT1404" s="26">
        <f t="shared" si="334"/>
        <v>-3.8800105844175317</v>
      </c>
      <c r="AU1404" s="26">
        <f t="shared" si="327"/>
        <v>-4.3433125627175393</v>
      </c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</row>
    <row r="1405" spans="26:64">
      <c r="Z1405">
        <f t="shared" si="318"/>
        <v>0</v>
      </c>
      <c r="AA1405" s="26">
        <f t="shared" si="319"/>
        <v>2.1380834729415148E-3</v>
      </c>
      <c r="AB1405" s="26">
        <f>IF(S1405&lt;&gt;0,G1405-AH1405, -9999)</f>
        <v>-9999</v>
      </c>
      <c r="AC1405" s="26">
        <f t="shared" si="332"/>
        <v>0</v>
      </c>
      <c r="AD1405" s="26">
        <f t="shared" si="328"/>
        <v>-9999</v>
      </c>
      <c r="AE1405" s="26">
        <f t="shared" si="333"/>
        <v>0</v>
      </c>
      <c r="AF1405">
        <f t="shared" si="329"/>
        <v>-9999</v>
      </c>
      <c r="AG1405" s="187"/>
      <c r="AH1405">
        <f t="shared" si="320"/>
        <v>-5.681451267488898E-5</v>
      </c>
      <c r="AI1405">
        <f t="shared" si="321"/>
        <v>0.56469609540875809</v>
      </c>
      <c r="AJ1405">
        <f t="shared" si="322"/>
        <v>-0.2668107123773617</v>
      </c>
      <c r="AK1405">
        <f t="shared" si="323"/>
        <v>0.23931967809316171</v>
      </c>
      <c r="AL1405">
        <f t="shared" si="324"/>
        <v>2.6389213677283485</v>
      </c>
      <c r="AM1405">
        <f t="shared" si="325"/>
        <v>3.8946097777401278</v>
      </c>
      <c r="AN1405" s="26">
        <f t="shared" si="334"/>
        <v>-3.975315110866434</v>
      </c>
      <c r="AO1405" s="26">
        <f t="shared" si="334"/>
        <v>-3.9758619978093366</v>
      </c>
      <c r="AP1405" s="26">
        <f t="shared" si="334"/>
        <v>-3.9742245114637487</v>
      </c>
      <c r="AQ1405" s="26">
        <f t="shared" si="334"/>
        <v>-3.9791363303934308</v>
      </c>
      <c r="AR1405" s="26">
        <f t="shared" si="334"/>
        <v>-3.9644813675395318</v>
      </c>
      <c r="AS1405" s="26">
        <f t="shared" si="334"/>
        <v>-4.0089388978364173</v>
      </c>
      <c r="AT1405" s="26">
        <f t="shared" si="334"/>
        <v>-3.8800105844175317</v>
      </c>
      <c r="AU1405" s="26">
        <f t="shared" si="327"/>
        <v>-4.3433125627175393</v>
      </c>
    </row>
    <row r="1406" spans="26:64">
      <c r="Z1406">
        <f t="shared" si="318"/>
        <v>0</v>
      </c>
      <c r="AA1406" s="26">
        <f t="shared" si="319"/>
        <v>2.1380834729415148E-3</v>
      </c>
      <c r="AB1406" s="26"/>
      <c r="AC1406" s="26">
        <f t="shared" si="332"/>
        <v>0</v>
      </c>
      <c r="AD1406" s="26">
        <f t="shared" si="328"/>
        <v>-9999</v>
      </c>
      <c r="AE1406" s="26">
        <f t="shared" si="333"/>
        <v>0</v>
      </c>
      <c r="AF1406">
        <f t="shared" si="329"/>
        <v>-9999</v>
      </c>
      <c r="AG1406" s="187"/>
      <c r="AH1406">
        <f t="shared" si="320"/>
        <v>-5.681451267488898E-5</v>
      </c>
      <c r="AI1406">
        <f t="shared" si="321"/>
        <v>0.56469609540875809</v>
      </c>
      <c r="AJ1406">
        <f t="shared" si="322"/>
        <v>-0.2668107123773617</v>
      </c>
      <c r="AK1406">
        <f t="shared" si="323"/>
        <v>0.23931967809316171</v>
      </c>
      <c r="AL1406">
        <f t="shared" si="324"/>
        <v>2.6389213677283485</v>
      </c>
      <c r="AM1406">
        <f t="shared" si="325"/>
        <v>3.8946097777401278</v>
      </c>
      <c r="AN1406" s="26">
        <f t="shared" si="334"/>
        <v>-3.975315110866434</v>
      </c>
      <c r="AO1406" s="26">
        <f t="shared" si="334"/>
        <v>-3.9758619978093366</v>
      </c>
      <c r="AP1406" s="26">
        <f t="shared" si="334"/>
        <v>-3.9742245114637487</v>
      </c>
      <c r="AQ1406" s="26">
        <f t="shared" si="334"/>
        <v>-3.9791363303934308</v>
      </c>
      <c r="AR1406" s="26">
        <f t="shared" si="334"/>
        <v>-3.9644813675395318</v>
      </c>
      <c r="AS1406" s="26">
        <f t="shared" si="334"/>
        <v>-4.0089388978364173</v>
      </c>
      <c r="AT1406" s="26">
        <f t="shared" si="334"/>
        <v>-3.8800105844175317</v>
      </c>
      <c r="AU1406" s="26">
        <f t="shared" si="327"/>
        <v>-4.3433125627175393</v>
      </c>
    </row>
    <row r="1407" spans="26:64">
      <c r="Z1407">
        <f t="shared" si="318"/>
        <v>0</v>
      </c>
      <c r="AA1407" s="26">
        <f t="shared" si="319"/>
        <v>2.1380834729415148E-3</v>
      </c>
      <c r="AB1407" s="26"/>
      <c r="AC1407" s="26">
        <f t="shared" si="332"/>
        <v>0</v>
      </c>
      <c r="AD1407" s="26">
        <f t="shared" si="328"/>
        <v>-9999</v>
      </c>
      <c r="AE1407" s="26">
        <f t="shared" si="333"/>
        <v>0</v>
      </c>
      <c r="AF1407">
        <f t="shared" si="329"/>
        <v>-9999</v>
      </c>
      <c r="AG1407" s="187"/>
      <c r="AH1407">
        <f t="shared" si="320"/>
        <v>-5.681451267488898E-5</v>
      </c>
      <c r="AI1407">
        <f t="shared" si="321"/>
        <v>0.56469609540875809</v>
      </c>
      <c r="AJ1407">
        <f t="shared" si="322"/>
        <v>-0.2668107123773617</v>
      </c>
      <c r="AK1407">
        <f t="shared" si="323"/>
        <v>0.23931967809316171</v>
      </c>
      <c r="AL1407">
        <f t="shared" si="324"/>
        <v>2.6389213677283485</v>
      </c>
      <c r="AM1407">
        <f t="shared" si="325"/>
        <v>3.8946097777401278</v>
      </c>
      <c r="AN1407" s="26">
        <f t="shared" si="334"/>
        <v>-3.975315110866434</v>
      </c>
      <c r="AO1407" s="26">
        <f t="shared" si="334"/>
        <v>-3.9758619978093366</v>
      </c>
      <c r="AP1407" s="26">
        <f t="shared" si="334"/>
        <v>-3.9742245114637487</v>
      </c>
      <c r="AQ1407" s="26">
        <f t="shared" si="334"/>
        <v>-3.9791363303934308</v>
      </c>
      <c r="AR1407" s="26">
        <f t="shared" si="334"/>
        <v>-3.9644813675395318</v>
      </c>
      <c r="AS1407" s="26">
        <f t="shared" si="334"/>
        <v>-4.0089388978364173</v>
      </c>
      <c r="AT1407" s="26">
        <f t="shared" si="334"/>
        <v>-3.8800105844175317</v>
      </c>
      <c r="AU1407" s="26">
        <f t="shared" si="327"/>
        <v>-4.3433125627175393</v>
      </c>
    </row>
    <row r="1408" spans="26:64">
      <c r="Z1408">
        <f t="shared" si="318"/>
        <v>0</v>
      </c>
      <c r="AA1408" s="26">
        <f t="shared" si="319"/>
        <v>2.1380834729415148E-3</v>
      </c>
      <c r="AB1408" s="26"/>
      <c r="AC1408" s="26">
        <f t="shared" si="332"/>
        <v>0</v>
      </c>
      <c r="AD1408" s="26">
        <f t="shared" si="328"/>
        <v>-9999</v>
      </c>
      <c r="AE1408" s="26">
        <f t="shared" si="333"/>
        <v>0</v>
      </c>
      <c r="AF1408">
        <f t="shared" si="329"/>
        <v>-9999</v>
      </c>
      <c r="AG1408" s="187"/>
      <c r="AH1408">
        <f t="shared" si="320"/>
        <v>-5.681451267488898E-5</v>
      </c>
      <c r="AI1408">
        <f t="shared" si="321"/>
        <v>0.56469609540875809</v>
      </c>
      <c r="AJ1408">
        <f t="shared" si="322"/>
        <v>-0.2668107123773617</v>
      </c>
      <c r="AK1408">
        <f t="shared" si="323"/>
        <v>0.23931967809316171</v>
      </c>
      <c r="AL1408">
        <f t="shared" si="324"/>
        <v>2.6389213677283485</v>
      </c>
      <c r="AM1408">
        <f t="shared" si="325"/>
        <v>3.8946097777401278</v>
      </c>
      <c r="AN1408" s="26">
        <f t="shared" si="334"/>
        <v>-3.975315110866434</v>
      </c>
      <c r="AO1408" s="26">
        <f t="shared" si="334"/>
        <v>-3.9758619978093366</v>
      </c>
      <c r="AP1408" s="26">
        <f t="shared" si="334"/>
        <v>-3.9742245114637487</v>
      </c>
      <c r="AQ1408" s="26">
        <f t="shared" si="334"/>
        <v>-3.9791363303934308</v>
      </c>
      <c r="AR1408" s="26">
        <f t="shared" si="334"/>
        <v>-3.9644813675395318</v>
      </c>
      <c r="AS1408" s="26">
        <f t="shared" si="334"/>
        <v>-4.0089388978364173</v>
      </c>
      <c r="AT1408" s="26">
        <f t="shared" si="334"/>
        <v>-3.8800105844175317</v>
      </c>
      <c r="AU1408" s="26">
        <f t="shared" si="327"/>
        <v>-4.3433125627175393</v>
      </c>
    </row>
    <row r="1409" spans="26:64">
      <c r="Z1409">
        <f t="shared" si="318"/>
        <v>0</v>
      </c>
      <c r="AA1409" s="26">
        <f t="shared" si="319"/>
        <v>2.1380834729415148E-3</v>
      </c>
      <c r="AB1409" s="26">
        <f t="shared" ref="AB1409:AB1417" si="335">IF(S1409&lt;&gt;0,G1409-AH1409, -9999)</f>
        <v>-9999</v>
      </c>
      <c r="AC1409" s="26">
        <f t="shared" si="332"/>
        <v>0</v>
      </c>
      <c r="AD1409" s="26">
        <f t="shared" si="328"/>
        <v>-9999</v>
      </c>
      <c r="AE1409" s="26">
        <f t="shared" si="333"/>
        <v>0</v>
      </c>
      <c r="AF1409">
        <f t="shared" si="329"/>
        <v>-9999</v>
      </c>
      <c r="AG1409" s="187"/>
      <c r="AH1409">
        <f t="shared" si="320"/>
        <v>-5.681451267488898E-5</v>
      </c>
      <c r="AI1409">
        <f t="shared" si="321"/>
        <v>0.56469609540875809</v>
      </c>
      <c r="AJ1409">
        <f t="shared" si="322"/>
        <v>-0.2668107123773617</v>
      </c>
      <c r="AK1409">
        <f t="shared" si="323"/>
        <v>0.23931967809316171</v>
      </c>
      <c r="AL1409">
        <f t="shared" si="324"/>
        <v>2.6389213677283485</v>
      </c>
      <c r="AM1409">
        <f t="shared" si="325"/>
        <v>3.8946097777401278</v>
      </c>
      <c r="AN1409" s="26">
        <f t="shared" si="334"/>
        <v>-3.975315110866434</v>
      </c>
      <c r="AO1409" s="26">
        <f t="shared" si="334"/>
        <v>-3.9758619978093366</v>
      </c>
      <c r="AP1409" s="26">
        <f t="shared" si="334"/>
        <v>-3.9742245114637487</v>
      </c>
      <c r="AQ1409" s="26">
        <f t="shared" si="334"/>
        <v>-3.9791363303934308</v>
      </c>
      <c r="AR1409" s="26">
        <f t="shared" si="334"/>
        <v>-3.9644813675395318</v>
      </c>
      <c r="AS1409" s="26">
        <f t="shared" si="334"/>
        <v>-4.0089388978364173</v>
      </c>
      <c r="AT1409" s="26">
        <f t="shared" si="334"/>
        <v>-3.8800105844175317</v>
      </c>
      <c r="AU1409" s="26">
        <f t="shared" si="327"/>
        <v>-4.3433125627175393</v>
      </c>
    </row>
    <row r="1410" spans="26:64">
      <c r="Z1410">
        <f t="shared" si="318"/>
        <v>0</v>
      </c>
      <c r="AA1410" s="26">
        <f t="shared" si="319"/>
        <v>2.1380834729415148E-3</v>
      </c>
      <c r="AB1410" s="26">
        <f t="shared" si="335"/>
        <v>-9999</v>
      </c>
      <c r="AC1410" s="26">
        <f t="shared" si="332"/>
        <v>0</v>
      </c>
      <c r="AD1410" s="26">
        <f t="shared" si="328"/>
        <v>-9999</v>
      </c>
      <c r="AE1410" s="26">
        <f t="shared" si="333"/>
        <v>0</v>
      </c>
      <c r="AF1410">
        <f t="shared" si="329"/>
        <v>-9999</v>
      </c>
      <c r="AG1410" s="187"/>
      <c r="AH1410">
        <f t="shared" si="320"/>
        <v>-5.681451267488898E-5</v>
      </c>
      <c r="AI1410">
        <f t="shared" si="321"/>
        <v>0.56469609540875809</v>
      </c>
      <c r="AJ1410">
        <f t="shared" si="322"/>
        <v>-0.2668107123773617</v>
      </c>
      <c r="AK1410">
        <f t="shared" si="323"/>
        <v>0.23931967809316171</v>
      </c>
      <c r="AL1410">
        <f t="shared" si="324"/>
        <v>2.6389213677283485</v>
      </c>
      <c r="AM1410">
        <f t="shared" si="325"/>
        <v>3.8946097777401278</v>
      </c>
      <c r="AN1410" s="26">
        <f t="shared" si="334"/>
        <v>-3.975315110866434</v>
      </c>
      <c r="AO1410" s="26">
        <f t="shared" si="334"/>
        <v>-3.9758619978093366</v>
      </c>
      <c r="AP1410" s="26">
        <f t="shared" si="334"/>
        <v>-3.9742245114637487</v>
      </c>
      <c r="AQ1410" s="26">
        <f t="shared" si="334"/>
        <v>-3.9791363303934308</v>
      </c>
      <c r="AR1410" s="26">
        <f t="shared" si="334"/>
        <v>-3.9644813675395318</v>
      </c>
      <c r="AS1410" s="26">
        <f t="shared" si="334"/>
        <v>-4.0089388978364173</v>
      </c>
      <c r="AT1410" s="26">
        <f t="shared" si="334"/>
        <v>-3.8800105844175317</v>
      </c>
      <c r="AU1410" s="26">
        <f t="shared" si="327"/>
        <v>-4.3433125627175393</v>
      </c>
    </row>
    <row r="1411" spans="26:64">
      <c r="Z1411">
        <f t="shared" si="318"/>
        <v>0</v>
      </c>
      <c r="AA1411" s="26">
        <f t="shared" si="319"/>
        <v>2.1380834729415148E-3</v>
      </c>
      <c r="AB1411" s="26">
        <f t="shared" si="335"/>
        <v>-9999</v>
      </c>
      <c r="AC1411" s="26">
        <f t="shared" si="332"/>
        <v>0</v>
      </c>
      <c r="AD1411" s="26">
        <f t="shared" si="328"/>
        <v>-9999</v>
      </c>
      <c r="AE1411" s="26">
        <f t="shared" si="333"/>
        <v>0</v>
      </c>
      <c r="AF1411">
        <f t="shared" si="329"/>
        <v>-9999</v>
      </c>
      <c r="AG1411" s="187"/>
      <c r="AH1411">
        <f t="shared" si="320"/>
        <v>-5.681451267488898E-5</v>
      </c>
      <c r="AI1411">
        <f t="shared" si="321"/>
        <v>0.56469609540875809</v>
      </c>
      <c r="AJ1411">
        <f t="shared" si="322"/>
        <v>-0.2668107123773617</v>
      </c>
      <c r="AK1411">
        <f t="shared" si="323"/>
        <v>0.23931967809316171</v>
      </c>
      <c r="AL1411">
        <f t="shared" si="324"/>
        <v>2.6389213677283485</v>
      </c>
      <c r="AM1411">
        <f t="shared" si="325"/>
        <v>3.8946097777401278</v>
      </c>
      <c r="AN1411" s="26">
        <f t="shared" si="334"/>
        <v>-3.975315110866434</v>
      </c>
      <c r="AO1411" s="26">
        <f t="shared" si="334"/>
        <v>-3.9758619978093366</v>
      </c>
      <c r="AP1411" s="26">
        <f t="shared" si="334"/>
        <v>-3.9742245114637487</v>
      </c>
      <c r="AQ1411" s="26">
        <f t="shared" si="334"/>
        <v>-3.9791363303934308</v>
      </c>
      <c r="AR1411" s="26">
        <f t="shared" si="334"/>
        <v>-3.9644813675395318</v>
      </c>
      <c r="AS1411" s="26">
        <f t="shared" si="334"/>
        <v>-4.0089388978364173</v>
      </c>
      <c r="AT1411" s="26">
        <f t="shared" si="334"/>
        <v>-3.8800105844175317</v>
      </c>
      <c r="AU1411" s="26">
        <f t="shared" si="327"/>
        <v>-4.3433125627175393</v>
      </c>
    </row>
    <row r="1412" spans="26:64">
      <c r="Z1412">
        <f t="shared" si="318"/>
        <v>0</v>
      </c>
      <c r="AA1412" s="26">
        <f t="shared" si="319"/>
        <v>2.1380834729415148E-3</v>
      </c>
      <c r="AB1412" s="26">
        <f t="shared" si="335"/>
        <v>-9999</v>
      </c>
      <c r="AC1412" s="26">
        <f t="shared" si="332"/>
        <v>0</v>
      </c>
      <c r="AD1412" s="26">
        <f t="shared" si="328"/>
        <v>-9999</v>
      </c>
      <c r="AE1412" s="26">
        <f t="shared" si="333"/>
        <v>0</v>
      </c>
      <c r="AF1412">
        <f t="shared" si="329"/>
        <v>-9999</v>
      </c>
      <c r="AG1412" s="187"/>
      <c r="AH1412">
        <f t="shared" si="320"/>
        <v>-5.681451267488898E-5</v>
      </c>
      <c r="AI1412">
        <f t="shared" si="321"/>
        <v>0.56469609540875809</v>
      </c>
      <c r="AJ1412">
        <f t="shared" si="322"/>
        <v>-0.2668107123773617</v>
      </c>
      <c r="AK1412">
        <f t="shared" si="323"/>
        <v>0.23931967809316171</v>
      </c>
      <c r="AL1412">
        <f t="shared" si="324"/>
        <v>2.6389213677283485</v>
      </c>
      <c r="AM1412">
        <f t="shared" si="325"/>
        <v>3.8946097777401278</v>
      </c>
      <c r="AN1412" s="26">
        <f t="shared" si="334"/>
        <v>-3.975315110866434</v>
      </c>
      <c r="AO1412" s="26">
        <f t="shared" si="334"/>
        <v>-3.9758619978093366</v>
      </c>
      <c r="AP1412" s="26">
        <f t="shared" si="334"/>
        <v>-3.9742245114637487</v>
      </c>
      <c r="AQ1412" s="26">
        <f t="shared" si="334"/>
        <v>-3.9791363303934308</v>
      </c>
      <c r="AR1412" s="26">
        <f t="shared" si="334"/>
        <v>-3.9644813675395318</v>
      </c>
      <c r="AS1412" s="26">
        <f t="shared" si="334"/>
        <v>-4.0089388978364173</v>
      </c>
      <c r="AT1412" s="26">
        <f t="shared" si="334"/>
        <v>-3.8800105844175317</v>
      </c>
      <c r="AU1412" s="26">
        <f t="shared" si="327"/>
        <v>-4.3433125627175393</v>
      </c>
    </row>
    <row r="1413" spans="26:64">
      <c r="Z1413">
        <f t="shared" si="318"/>
        <v>0</v>
      </c>
      <c r="AA1413" s="26">
        <f t="shared" si="319"/>
        <v>2.1380834729415148E-3</v>
      </c>
      <c r="AB1413" s="26">
        <f t="shared" si="335"/>
        <v>-9999</v>
      </c>
      <c r="AC1413" s="26">
        <f t="shared" si="332"/>
        <v>0</v>
      </c>
      <c r="AD1413" s="26">
        <f t="shared" si="328"/>
        <v>-9999</v>
      </c>
      <c r="AE1413" s="26">
        <f t="shared" si="333"/>
        <v>0</v>
      </c>
      <c r="AF1413">
        <f t="shared" si="329"/>
        <v>-9999</v>
      </c>
      <c r="AG1413" s="187"/>
      <c r="AH1413">
        <f t="shared" si="320"/>
        <v>-5.681451267488898E-5</v>
      </c>
      <c r="AI1413">
        <f t="shared" si="321"/>
        <v>0.56469609540875809</v>
      </c>
      <c r="AJ1413">
        <f t="shared" si="322"/>
        <v>-0.2668107123773617</v>
      </c>
      <c r="AK1413">
        <f t="shared" si="323"/>
        <v>0.23931967809316171</v>
      </c>
      <c r="AL1413">
        <f t="shared" si="324"/>
        <v>2.6389213677283485</v>
      </c>
      <c r="AM1413">
        <f t="shared" si="325"/>
        <v>3.8946097777401278</v>
      </c>
      <c r="AN1413" s="26">
        <f t="shared" ref="AN1413:AT1428" si="336">$AU1413+$AB$7*SIN(AO1413)</f>
        <v>-3.975315110866434</v>
      </c>
      <c r="AO1413" s="26">
        <f t="shared" si="336"/>
        <v>-3.9758619978093366</v>
      </c>
      <c r="AP1413" s="26">
        <f t="shared" si="336"/>
        <v>-3.9742245114637487</v>
      </c>
      <c r="AQ1413" s="26">
        <f t="shared" si="336"/>
        <v>-3.9791363303934308</v>
      </c>
      <c r="AR1413" s="26">
        <f t="shared" si="336"/>
        <v>-3.9644813675395318</v>
      </c>
      <c r="AS1413" s="26">
        <f t="shared" si="336"/>
        <v>-4.0089388978364173</v>
      </c>
      <c r="AT1413" s="26">
        <f t="shared" si="336"/>
        <v>-3.8800105844175317</v>
      </c>
      <c r="AU1413" s="26">
        <f t="shared" si="327"/>
        <v>-4.3433125627175393</v>
      </c>
    </row>
    <row r="1414" spans="26:64">
      <c r="Z1414">
        <f t="shared" si="318"/>
        <v>0</v>
      </c>
      <c r="AA1414" s="26">
        <f t="shared" si="319"/>
        <v>2.1380834729415148E-3</v>
      </c>
      <c r="AB1414" s="26">
        <f t="shared" si="335"/>
        <v>-9999</v>
      </c>
      <c r="AC1414" s="26">
        <f t="shared" si="332"/>
        <v>0</v>
      </c>
      <c r="AD1414" s="26">
        <f t="shared" si="328"/>
        <v>-9999</v>
      </c>
      <c r="AE1414" s="26">
        <f t="shared" si="333"/>
        <v>0</v>
      </c>
      <c r="AF1414">
        <f t="shared" si="329"/>
        <v>-9999</v>
      </c>
      <c r="AG1414" s="187"/>
      <c r="AH1414">
        <f t="shared" si="320"/>
        <v>-5.681451267488898E-5</v>
      </c>
      <c r="AI1414">
        <f t="shared" si="321"/>
        <v>0.56469609540875809</v>
      </c>
      <c r="AJ1414">
        <f t="shared" si="322"/>
        <v>-0.2668107123773617</v>
      </c>
      <c r="AK1414">
        <f t="shared" si="323"/>
        <v>0.23931967809316171</v>
      </c>
      <c r="AL1414">
        <f t="shared" si="324"/>
        <v>2.6389213677283485</v>
      </c>
      <c r="AM1414">
        <f t="shared" si="325"/>
        <v>3.8946097777401278</v>
      </c>
      <c r="AN1414" s="26">
        <f t="shared" si="336"/>
        <v>-3.975315110866434</v>
      </c>
      <c r="AO1414" s="26">
        <f t="shared" si="336"/>
        <v>-3.9758619978093366</v>
      </c>
      <c r="AP1414" s="26">
        <f t="shared" si="336"/>
        <v>-3.9742245114637487</v>
      </c>
      <c r="AQ1414" s="26">
        <f t="shared" si="336"/>
        <v>-3.9791363303934308</v>
      </c>
      <c r="AR1414" s="26">
        <f t="shared" si="336"/>
        <v>-3.9644813675395318</v>
      </c>
      <c r="AS1414" s="26">
        <f t="shared" si="336"/>
        <v>-4.0089388978364173</v>
      </c>
      <c r="AT1414" s="26">
        <f t="shared" si="336"/>
        <v>-3.8800105844175317</v>
      </c>
      <c r="AU1414" s="26">
        <f t="shared" si="327"/>
        <v>-4.3433125627175393</v>
      </c>
    </row>
    <row r="1415" spans="26:64">
      <c r="Z1415">
        <f t="shared" si="318"/>
        <v>0</v>
      </c>
      <c r="AA1415" s="26">
        <f t="shared" si="319"/>
        <v>2.1380834729415148E-3</v>
      </c>
      <c r="AB1415" s="26">
        <f t="shared" si="335"/>
        <v>-9999</v>
      </c>
      <c r="AC1415" s="26">
        <f t="shared" si="332"/>
        <v>0</v>
      </c>
      <c r="AD1415" s="26">
        <f t="shared" si="328"/>
        <v>-9999</v>
      </c>
      <c r="AE1415" s="26">
        <f t="shared" si="333"/>
        <v>0</v>
      </c>
      <c r="AF1415">
        <f t="shared" si="329"/>
        <v>-9999</v>
      </c>
      <c r="AG1415" s="187"/>
      <c r="AH1415">
        <f t="shared" si="320"/>
        <v>-5.681451267488898E-5</v>
      </c>
      <c r="AI1415">
        <f t="shared" si="321"/>
        <v>0.56469609540875809</v>
      </c>
      <c r="AJ1415">
        <f t="shared" si="322"/>
        <v>-0.2668107123773617</v>
      </c>
      <c r="AK1415">
        <f t="shared" si="323"/>
        <v>0.23931967809316171</v>
      </c>
      <c r="AL1415">
        <f t="shared" si="324"/>
        <v>2.6389213677283485</v>
      </c>
      <c r="AM1415">
        <f t="shared" si="325"/>
        <v>3.8946097777401278</v>
      </c>
      <c r="AN1415" s="26">
        <f t="shared" si="336"/>
        <v>-3.975315110866434</v>
      </c>
      <c r="AO1415" s="26">
        <f t="shared" si="336"/>
        <v>-3.9758619978093366</v>
      </c>
      <c r="AP1415" s="26">
        <f t="shared" si="336"/>
        <v>-3.9742245114637487</v>
      </c>
      <c r="AQ1415" s="26">
        <f t="shared" si="336"/>
        <v>-3.9791363303934308</v>
      </c>
      <c r="AR1415" s="26">
        <f t="shared" si="336"/>
        <v>-3.9644813675395318</v>
      </c>
      <c r="AS1415" s="26">
        <f t="shared" si="336"/>
        <v>-4.0089388978364173</v>
      </c>
      <c r="AT1415" s="26">
        <f t="shared" si="336"/>
        <v>-3.8800105844175317</v>
      </c>
      <c r="AU1415" s="26">
        <f t="shared" si="327"/>
        <v>-4.3433125627175393</v>
      </c>
    </row>
    <row r="1416" spans="26:64">
      <c r="Z1416">
        <f t="shared" si="318"/>
        <v>0</v>
      </c>
      <c r="AA1416" s="26">
        <f t="shared" si="319"/>
        <v>2.1380834729415148E-3</v>
      </c>
      <c r="AB1416" s="26">
        <f t="shared" si="335"/>
        <v>-9999</v>
      </c>
      <c r="AC1416" s="26">
        <f t="shared" si="332"/>
        <v>0</v>
      </c>
      <c r="AD1416" s="26">
        <f t="shared" si="328"/>
        <v>-9999</v>
      </c>
      <c r="AE1416" s="26">
        <f t="shared" si="333"/>
        <v>0</v>
      </c>
      <c r="AF1416">
        <f t="shared" si="329"/>
        <v>-9999</v>
      </c>
      <c r="AG1416" s="187"/>
      <c r="AH1416">
        <f t="shared" si="320"/>
        <v>-5.681451267488898E-5</v>
      </c>
      <c r="AI1416">
        <f t="shared" si="321"/>
        <v>0.56469609540875809</v>
      </c>
      <c r="AJ1416">
        <f t="shared" si="322"/>
        <v>-0.2668107123773617</v>
      </c>
      <c r="AK1416">
        <f t="shared" si="323"/>
        <v>0.23931967809316171</v>
      </c>
      <c r="AL1416">
        <f t="shared" si="324"/>
        <v>2.6389213677283485</v>
      </c>
      <c r="AM1416">
        <f t="shared" si="325"/>
        <v>3.8946097777401278</v>
      </c>
      <c r="AN1416" s="26">
        <f t="shared" si="336"/>
        <v>-3.975315110866434</v>
      </c>
      <c r="AO1416" s="26">
        <f t="shared" si="336"/>
        <v>-3.9758619978093366</v>
      </c>
      <c r="AP1416" s="26">
        <f t="shared" si="336"/>
        <v>-3.9742245114637487</v>
      </c>
      <c r="AQ1416" s="26">
        <f t="shared" si="336"/>
        <v>-3.9791363303934308</v>
      </c>
      <c r="AR1416" s="26">
        <f t="shared" si="336"/>
        <v>-3.9644813675395318</v>
      </c>
      <c r="AS1416" s="26">
        <f t="shared" si="336"/>
        <v>-4.0089388978364173</v>
      </c>
      <c r="AT1416" s="26">
        <f t="shared" si="336"/>
        <v>-3.8800105844175317</v>
      </c>
      <c r="AU1416" s="26">
        <f t="shared" si="327"/>
        <v>-4.3433125627175393</v>
      </c>
    </row>
    <row r="1417" spans="26:64">
      <c r="Z1417">
        <f t="shared" si="318"/>
        <v>0</v>
      </c>
      <c r="AA1417" s="26">
        <f t="shared" si="319"/>
        <v>2.1380834729415148E-3</v>
      </c>
      <c r="AB1417" s="26">
        <f t="shared" si="335"/>
        <v>-9999</v>
      </c>
      <c r="AC1417" s="26">
        <f t="shared" si="332"/>
        <v>0</v>
      </c>
      <c r="AD1417" s="26">
        <f t="shared" si="328"/>
        <v>-9999</v>
      </c>
      <c r="AE1417" s="26">
        <f t="shared" si="333"/>
        <v>0</v>
      </c>
      <c r="AF1417">
        <f t="shared" si="329"/>
        <v>-9999</v>
      </c>
      <c r="AG1417" s="187"/>
      <c r="AH1417">
        <f t="shared" si="320"/>
        <v>-5.681451267488898E-5</v>
      </c>
      <c r="AI1417">
        <f t="shared" si="321"/>
        <v>0.56469609540875809</v>
      </c>
      <c r="AJ1417">
        <f t="shared" si="322"/>
        <v>-0.2668107123773617</v>
      </c>
      <c r="AK1417">
        <f t="shared" si="323"/>
        <v>0.23931967809316171</v>
      </c>
      <c r="AL1417">
        <f t="shared" si="324"/>
        <v>2.6389213677283485</v>
      </c>
      <c r="AM1417">
        <f t="shared" si="325"/>
        <v>3.8946097777401278</v>
      </c>
      <c r="AN1417" s="26">
        <f t="shared" si="336"/>
        <v>-3.975315110866434</v>
      </c>
      <c r="AO1417" s="26">
        <f t="shared" si="336"/>
        <v>-3.9758619978093366</v>
      </c>
      <c r="AP1417" s="26">
        <f t="shared" si="336"/>
        <v>-3.9742245114637487</v>
      </c>
      <c r="AQ1417" s="26">
        <f t="shared" si="336"/>
        <v>-3.9791363303934308</v>
      </c>
      <c r="AR1417" s="26">
        <f t="shared" si="336"/>
        <v>-3.9644813675395318</v>
      </c>
      <c r="AS1417" s="26">
        <f t="shared" si="336"/>
        <v>-4.0089388978364173</v>
      </c>
      <c r="AT1417" s="26">
        <f t="shared" si="336"/>
        <v>-3.8800105844175317</v>
      </c>
      <c r="AU1417" s="26">
        <f t="shared" si="327"/>
        <v>-4.3433125627175393</v>
      </c>
    </row>
    <row r="1418" spans="26:64">
      <c r="Z1418">
        <f t="shared" si="318"/>
        <v>0</v>
      </c>
      <c r="AA1418" s="26">
        <f t="shared" si="319"/>
        <v>2.1380834729415148E-3</v>
      </c>
      <c r="AB1418" s="26"/>
      <c r="AC1418" s="26">
        <f t="shared" si="332"/>
        <v>0</v>
      </c>
      <c r="AD1418" s="26">
        <f t="shared" si="328"/>
        <v>-9999</v>
      </c>
      <c r="AE1418" s="26">
        <f t="shared" si="333"/>
        <v>0</v>
      </c>
      <c r="AF1418">
        <f t="shared" si="329"/>
        <v>-9999</v>
      </c>
      <c r="AG1418" s="187"/>
      <c r="AH1418">
        <f t="shared" si="320"/>
        <v>-5.681451267488898E-5</v>
      </c>
      <c r="AI1418">
        <f t="shared" si="321"/>
        <v>0.56469609540875809</v>
      </c>
      <c r="AJ1418">
        <f t="shared" si="322"/>
        <v>-0.2668107123773617</v>
      </c>
      <c r="AK1418">
        <f t="shared" si="323"/>
        <v>0.23931967809316171</v>
      </c>
      <c r="AL1418">
        <f t="shared" si="324"/>
        <v>2.6389213677283485</v>
      </c>
      <c r="AM1418">
        <f t="shared" si="325"/>
        <v>3.8946097777401278</v>
      </c>
      <c r="AN1418" s="26">
        <f t="shared" si="336"/>
        <v>-3.975315110866434</v>
      </c>
      <c r="AO1418" s="26">
        <f t="shared" si="336"/>
        <v>-3.9758619978093366</v>
      </c>
      <c r="AP1418" s="26">
        <f t="shared" si="336"/>
        <v>-3.9742245114637487</v>
      </c>
      <c r="AQ1418" s="26">
        <f t="shared" si="336"/>
        <v>-3.9791363303934308</v>
      </c>
      <c r="AR1418" s="26">
        <f t="shared" si="336"/>
        <v>-3.9644813675395318</v>
      </c>
      <c r="AS1418" s="26">
        <f t="shared" si="336"/>
        <v>-4.0089388978364173</v>
      </c>
      <c r="AT1418" s="26">
        <f t="shared" si="336"/>
        <v>-3.8800105844175317</v>
      </c>
      <c r="AU1418" s="26">
        <f t="shared" si="327"/>
        <v>-4.3433125627175393</v>
      </c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</row>
    <row r="1419" spans="26:64">
      <c r="Z1419">
        <f t="shared" si="318"/>
        <v>0</v>
      </c>
      <c r="AA1419" s="26">
        <f t="shared" si="319"/>
        <v>2.1380834729415148E-3</v>
      </c>
      <c r="AB1419" s="26"/>
      <c r="AC1419" s="26">
        <f t="shared" si="332"/>
        <v>0</v>
      </c>
      <c r="AD1419" s="26">
        <f t="shared" si="328"/>
        <v>-9999</v>
      </c>
      <c r="AE1419" s="26">
        <f t="shared" si="333"/>
        <v>0</v>
      </c>
      <c r="AF1419">
        <f t="shared" si="329"/>
        <v>-9999</v>
      </c>
      <c r="AG1419" s="187"/>
      <c r="AH1419">
        <f t="shared" si="320"/>
        <v>-5.681451267488898E-5</v>
      </c>
      <c r="AI1419">
        <f t="shared" si="321"/>
        <v>0.56469609540875809</v>
      </c>
      <c r="AJ1419">
        <f t="shared" si="322"/>
        <v>-0.2668107123773617</v>
      </c>
      <c r="AK1419">
        <f t="shared" si="323"/>
        <v>0.23931967809316171</v>
      </c>
      <c r="AL1419">
        <f t="shared" si="324"/>
        <v>2.6389213677283485</v>
      </c>
      <c r="AM1419">
        <f t="shared" si="325"/>
        <v>3.8946097777401278</v>
      </c>
      <c r="AN1419" s="26">
        <f t="shared" si="336"/>
        <v>-3.975315110866434</v>
      </c>
      <c r="AO1419" s="26">
        <f t="shared" si="336"/>
        <v>-3.9758619978093366</v>
      </c>
      <c r="AP1419" s="26">
        <f t="shared" si="336"/>
        <v>-3.9742245114637487</v>
      </c>
      <c r="AQ1419" s="26">
        <f t="shared" si="336"/>
        <v>-3.9791363303934308</v>
      </c>
      <c r="AR1419" s="26">
        <f t="shared" si="336"/>
        <v>-3.9644813675395318</v>
      </c>
      <c r="AS1419" s="26">
        <f t="shared" si="336"/>
        <v>-4.0089388978364173</v>
      </c>
      <c r="AT1419" s="26">
        <f t="shared" si="336"/>
        <v>-3.8800105844175317</v>
      </c>
      <c r="AU1419" s="26">
        <f t="shared" si="327"/>
        <v>-4.3433125627175393</v>
      </c>
    </row>
    <row r="1420" spans="26:64">
      <c r="Z1420">
        <f t="shared" si="318"/>
        <v>0</v>
      </c>
      <c r="AA1420" s="26">
        <f t="shared" si="319"/>
        <v>2.1380834729415148E-3</v>
      </c>
      <c r="AB1420" s="26"/>
      <c r="AC1420" s="26">
        <f t="shared" si="332"/>
        <v>0</v>
      </c>
      <c r="AD1420" s="26">
        <f t="shared" si="328"/>
        <v>-9999</v>
      </c>
      <c r="AE1420" s="26">
        <f t="shared" si="333"/>
        <v>0</v>
      </c>
      <c r="AF1420">
        <f t="shared" si="329"/>
        <v>-9999</v>
      </c>
      <c r="AG1420" s="187"/>
      <c r="AH1420">
        <f t="shared" si="320"/>
        <v>-5.681451267488898E-5</v>
      </c>
      <c r="AI1420">
        <f t="shared" si="321"/>
        <v>0.56469609540875809</v>
      </c>
      <c r="AJ1420">
        <f t="shared" si="322"/>
        <v>-0.2668107123773617</v>
      </c>
      <c r="AK1420">
        <f t="shared" si="323"/>
        <v>0.23931967809316171</v>
      </c>
      <c r="AL1420">
        <f t="shared" si="324"/>
        <v>2.6389213677283485</v>
      </c>
      <c r="AM1420">
        <f t="shared" si="325"/>
        <v>3.8946097777401278</v>
      </c>
      <c r="AN1420" s="26">
        <f t="shared" si="336"/>
        <v>-3.975315110866434</v>
      </c>
      <c r="AO1420" s="26">
        <f t="shared" si="336"/>
        <v>-3.9758619978093366</v>
      </c>
      <c r="AP1420" s="26">
        <f t="shared" si="336"/>
        <v>-3.9742245114637487</v>
      </c>
      <c r="AQ1420" s="26">
        <f t="shared" si="336"/>
        <v>-3.9791363303934308</v>
      </c>
      <c r="AR1420" s="26">
        <f t="shared" si="336"/>
        <v>-3.9644813675395318</v>
      </c>
      <c r="AS1420" s="26">
        <f t="shared" si="336"/>
        <v>-4.0089388978364173</v>
      </c>
      <c r="AT1420" s="26">
        <f t="shared" si="336"/>
        <v>-3.8800105844175317</v>
      </c>
      <c r="AU1420" s="26">
        <f t="shared" si="327"/>
        <v>-4.3433125627175393</v>
      </c>
    </row>
    <row r="1421" spans="26:64">
      <c r="Z1421">
        <f t="shared" si="318"/>
        <v>0</v>
      </c>
      <c r="AA1421" s="26">
        <f t="shared" si="319"/>
        <v>2.1380834729415148E-3</v>
      </c>
      <c r="AB1421" s="26"/>
      <c r="AC1421" s="26">
        <f t="shared" si="332"/>
        <v>0</v>
      </c>
      <c r="AD1421" s="26">
        <f t="shared" si="328"/>
        <v>-9999</v>
      </c>
      <c r="AE1421" s="26">
        <f t="shared" si="333"/>
        <v>0</v>
      </c>
      <c r="AF1421">
        <f t="shared" si="329"/>
        <v>-9999</v>
      </c>
      <c r="AG1421" s="187"/>
      <c r="AH1421">
        <f t="shared" si="320"/>
        <v>-5.681451267488898E-5</v>
      </c>
      <c r="AI1421">
        <f t="shared" si="321"/>
        <v>0.56469609540875809</v>
      </c>
      <c r="AJ1421">
        <f t="shared" si="322"/>
        <v>-0.2668107123773617</v>
      </c>
      <c r="AK1421">
        <f t="shared" si="323"/>
        <v>0.23931967809316171</v>
      </c>
      <c r="AL1421">
        <f t="shared" si="324"/>
        <v>2.6389213677283485</v>
      </c>
      <c r="AM1421">
        <f t="shared" si="325"/>
        <v>3.8946097777401278</v>
      </c>
      <c r="AN1421" s="26">
        <f t="shared" si="336"/>
        <v>-3.975315110866434</v>
      </c>
      <c r="AO1421" s="26">
        <f t="shared" si="336"/>
        <v>-3.9758619978093366</v>
      </c>
      <c r="AP1421" s="26">
        <f t="shared" si="336"/>
        <v>-3.9742245114637487</v>
      </c>
      <c r="AQ1421" s="26">
        <f t="shared" si="336"/>
        <v>-3.9791363303934308</v>
      </c>
      <c r="AR1421" s="26">
        <f t="shared" si="336"/>
        <v>-3.9644813675395318</v>
      </c>
      <c r="AS1421" s="26">
        <f t="shared" si="336"/>
        <v>-4.0089388978364173</v>
      </c>
      <c r="AT1421" s="26">
        <f t="shared" si="336"/>
        <v>-3.8800105844175317</v>
      </c>
      <c r="AU1421" s="26">
        <f t="shared" si="327"/>
        <v>-4.3433125627175393</v>
      </c>
    </row>
    <row r="1422" spans="26:64">
      <c r="Z1422">
        <f t="shared" si="318"/>
        <v>0</v>
      </c>
      <c r="AA1422" s="26">
        <f t="shared" si="319"/>
        <v>2.1380834729415148E-3</v>
      </c>
      <c r="AB1422" s="26">
        <f t="shared" ref="AB1422:AB1433" si="337">IF(S1422&lt;&gt;0,G1422-AH1422, -9999)</f>
        <v>-9999</v>
      </c>
      <c r="AC1422" s="26">
        <f t="shared" si="332"/>
        <v>0</v>
      </c>
      <c r="AD1422" s="26">
        <f t="shared" si="328"/>
        <v>-9999</v>
      </c>
      <c r="AE1422" s="26">
        <f t="shared" si="333"/>
        <v>0</v>
      </c>
      <c r="AF1422">
        <f t="shared" si="329"/>
        <v>-9999</v>
      </c>
      <c r="AG1422" s="187"/>
      <c r="AH1422">
        <f t="shared" si="320"/>
        <v>-5.681451267488898E-5</v>
      </c>
      <c r="AI1422">
        <f t="shared" si="321"/>
        <v>0.56469609540875809</v>
      </c>
      <c r="AJ1422">
        <f t="shared" si="322"/>
        <v>-0.2668107123773617</v>
      </c>
      <c r="AK1422">
        <f t="shared" si="323"/>
        <v>0.23931967809316171</v>
      </c>
      <c r="AL1422">
        <f t="shared" si="324"/>
        <v>2.6389213677283485</v>
      </c>
      <c r="AM1422">
        <f t="shared" si="325"/>
        <v>3.8946097777401278</v>
      </c>
      <c r="AN1422" s="26">
        <f t="shared" si="336"/>
        <v>-3.975315110866434</v>
      </c>
      <c r="AO1422" s="26">
        <f t="shared" si="336"/>
        <v>-3.9758619978093366</v>
      </c>
      <c r="AP1422" s="26">
        <f t="shared" si="336"/>
        <v>-3.9742245114637487</v>
      </c>
      <c r="AQ1422" s="26">
        <f t="shared" si="336"/>
        <v>-3.9791363303934308</v>
      </c>
      <c r="AR1422" s="26">
        <f t="shared" si="336"/>
        <v>-3.9644813675395318</v>
      </c>
      <c r="AS1422" s="26">
        <f t="shared" si="336"/>
        <v>-4.0089388978364173</v>
      </c>
      <c r="AT1422" s="26">
        <f t="shared" si="336"/>
        <v>-3.8800105844175317</v>
      </c>
      <c r="AU1422" s="26">
        <f t="shared" si="327"/>
        <v>-4.3433125627175393</v>
      </c>
    </row>
    <row r="1423" spans="26:64">
      <c r="Z1423">
        <f t="shared" si="318"/>
        <v>0</v>
      </c>
      <c r="AA1423" s="26">
        <f t="shared" si="319"/>
        <v>2.1380834729415148E-3</v>
      </c>
      <c r="AB1423" s="26">
        <f t="shared" si="337"/>
        <v>-9999</v>
      </c>
      <c r="AC1423" s="26">
        <f t="shared" si="332"/>
        <v>0</v>
      </c>
      <c r="AD1423" s="26">
        <f t="shared" si="328"/>
        <v>-9999</v>
      </c>
      <c r="AE1423" s="26">
        <f t="shared" si="333"/>
        <v>0</v>
      </c>
      <c r="AF1423">
        <f t="shared" si="329"/>
        <v>-9999</v>
      </c>
      <c r="AG1423" s="187"/>
      <c r="AH1423">
        <f t="shared" si="320"/>
        <v>-5.681451267488898E-5</v>
      </c>
      <c r="AI1423">
        <f t="shared" si="321"/>
        <v>0.56469609540875809</v>
      </c>
      <c r="AJ1423">
        <f t="shared" si="322"/>
        <v>-0.2668107123773617</v>
      </c>
      <c r="AK1423">
        <f t="shared" si="323"/>
        <v>0.23931967809316171</v>
      </c>
      <c r="AL1423">
        <f t="shared" si="324"/>
        <v>2.6389213677283485</v>
      </c>
      <c r="AM1423">
        <f t="shared" si="325"/>
        <v>3.8946097777401278</v>
      </c>
      <c r="AN1423" s="26">
        <f t="shared" si="336"/>
        <v>-3.975315110866434</v>
      </c>
      <c r="AO1423" s="26">
        <f t="shared" si="336"/>
        <v>-3.9758619978093366</v>
      </c>
      <c r="AP1423" s="26">
        <f t="shared" si="336"/>
        <v>-3.9742245114637487</v>
      </c>
      <c r="AQ1423" s="26">
        <f t="shared" si="336"/>
        <v>-3.9791363303934308</v>
      </c>
      <c r="AR1423" s="26">
        <f t="shared" si="336"/>
        <v>-3.9644813675395318</v>
      </c>
      <c r="AS1423" s="26">
        <f t="shared" si="336"/>
        <v>-4.0089388978364173</v>
      </c>
      <c r="AT1423" s="26">
        <f t="shared" si="336"/>
        <v>-3.8800105844175317</v>
      </c>
      <c r="AU1423" s="26">
        <f t="shared" si="327"/>
        <v>-4.3433125627175393</v>
      </c>
    </row>
    <row r="1424" spans="26:64">
      <c r="Z1424">
        <f t="shared" si="318"/>
        <v>0</v>
      </c>
      <c r="AA1424" s="26">
        <f t="shared" si="319"/>
        <v>2.1380834729415148E-3</v>
      </c>
      <c r="AB1424" s="26">
        <f t="shared" si="337"/>
        <v>-9999</v>
      </c>
      <c r="AC1424" s="26">
        <f t="shared" si="332"/>
        <v>0</v>
      </c>
      <c r="AD1424" s="26">
        <f t="shared" si="328"/>
        <v>-9999</v>
      </c>
      <c r="AE1424" s="26">
        <f t="shared" si="333"/>
        <v>0</v>
      </c>
      <c r="AF1424">
        <f t="shared" si="329"/>
        <v>-9999</v>
      </c>
      <c r="AG1424" s="187"/>
      <c r="AH1424">
        <f t="shared" si="320"/>
        <v>-5.681451267488898E-5</v>
      </c>
      <c r="AI1424">
        <f t="shared" si="321"/>
        <v>0.56469609540875809</v>
      </c>
      <c r="AJ1424">
        <f t="shared" si="322"/>
        <v>-0.2668107123773617</v>
      </c>
      <c r="AK1424">
        <f t="shared" si="323"/>
        <v>0.23931967809316171</v>
      </c>
      <c r="AL1424">
        <f t="shared" si="324"/>
        <v>2.6389213677283485</v>
      </c>
      <c r="AM1424">
        <f t="shared" si="325"/>
        <v>3.8946097777401278</v>
      </c>
      <c r="AN1424" s="26">
        <f t="shared" si="336"/>
        <v>-3.975315110866434</v>
      </c>
      <c r="AO1424" s="26">
        <f t="shared" si="336"/>
        <v>-3.9758619978093366</v>
      </c>
      <c r="AP1424" s="26">
        <f t="shared" si="336"/>
        <v>-3.9742245114637487</v>
      </c>
      <c r="AQ1424" s="26">
        <f t="shared" si="336"/>
        <v>-3.9791363303934308</v>
      </c>
      <c r="AR1424" s="26">
        <f t="shared" si="336"/>
        <v>-3.9644813675395318</v>
      </c>
      <c r="AS1424" s="26">
        <f t="shared" si="336"/>
        <v>-4.0089388978364173</v>
      </c>
      <c r="AT1424" s="26">
        <f t="shared" si="336"/>
        <v>-3.8800105844175317</v>
      </c>
      <c r="AU1424" s="26">
        <f t="shared" si="327"/>
        <v>-4.3433125627175393</v>
      </c>
    </row>
    <row r="1425" spans="26:64">
      <c r="Z1425">
        <f t="shared" si="318"/>
        <v>0</v>
      </c>
      <c r="AA1425" s="26">
        <f t="shared" si="319"/>
        <v>2.1380834729415148E-3</v>
      </c>
      <c r="AB1425" s="26">
        <f t="shared" si="337"/>
        <v>-9999</v>
      </c>
      <c r="AC1425" s="26">
        <f t="shared" si="332"/>
        <v>0</v>
      </c>
      <c r="AD1425" s="26">
        <f t="shared" si="328"/>
        <v>-9999</v>
      </c>
      <c r="AE1425" s="26">
        <f t="shared" si="333"/>
        <v>0</v>
      </c>
      <c r="AF1425">
        <f t="shared" si="329"/>
        <v>-9999</v>
      </c>
      <c r="AG1425" s="187"/>
      <c r="AH1425">
        <f t="shared" si="320"/>
        <v>-5.681451267488898E-5</v>
      </c>
      <c r="AI1425">
        <f t="shared" si="321"/>
        <v>0.56469609540875809</v>
      </c>
      <c r="AJ1425">
        <f t="shared" si="322"/>
        <v>-0.2668107123773617</v>
      </c>
      <c r="AK1425">
        <f t="shared" si="323"/>
        <v>0.23931967809316171</v>
      </c>
      <c r="AL1425">
        <f t="shared" si="324"/>
        <v>2.6389213677283485</v>
      </c>
      <c r="AM1425">
        <f t="shared" si="325"/>
        <v>3.8946097777401278</v>
      </c>
      <c r="AN1425" s="26">
        <f t="shared" si="336"/>
        <v>-3.975315110866434</v>
      </c>
      <c r="AO1425" s="26">
        <f t="shared" si="336"/>
        <v>-3.9758619978093366</v>
      </c>
      <c r="AP1425" s="26">
        <f t="shared" si="336"/>
        <v>-3.9742245114637487</v>
      </c>
      <c r="AQ1425" s="26">
        <f t="shared" si="336"/>
        <v>-3.9791363303934308</v>
      </c>
      <c r="AR1425" s="26">
        <f t="shared" si="336"/>
        <v>-3.9644813675395318</v>
      </c>
      <c r="AS1425" s="26">
        <f t="shared" si="336"/>
        <v>-4.0089388978364173</v>
      </c>
      <c r="AT1425" s="26">
        <f t="shared" si="336"/>
        <v>-3.8800105844175317</v>
      </c>
      <c r="AU1425" s="26">
        <f t="shared" si="327"/>
        <v>-4.3433125627175393</v>
      </c>
    </row>
    <row r="1426" spans="26:64">
      <c r="Z1426">
        <f t="shared" si="318"/>
        <v>0</v>
      </c>
      <c r="AA1426" s="26">
        <f t="shared" si="319"/>
        <v>2.1380834729415148E-3</v>
      </c>
      <c r="AB1426" s="26">
        <f t="shared" si="337"/>
        <v>-9999</v>
      </c>
      <c r="AC1426" s="26">
        <f t="shared" si="332"/>
        <v>0</v>
      </c>
      <c r="AD1426" s="26">
        <f t="shared" si="328"/>
        <v>-9999</v>
      </c>
      <c r="AE1426" s="26">
        <f t="shared" si="333"/>
        <v>0</v>
      </c>
      <c r="AF1426">
        <f t="shared" si="329"/>
        <v>-9999</v>
      </c>
      <c r="AG1426" s="187"/>
      <c r="AH1426">
        <f t="shared" si="320"/>
        <v>-5.681451267488898E-5</v>
      </c>
      <c r="AI1426">
        <f t="shared" si="321"/>
        <v>0.56469609540875809</v>
      </c>
      <c r="AJ1426">
        <f t="shared" si="322"/>
        <v>-0.2668107123773617</v>
      </c>
      <c r="AK1426">
        <f t="shared" si="323"/>
        <v>0.23931967809316171</v>
      </c>
      <c r="AL1426">
        <f t="shared" si="324"/>
        <v>2.6389213677283485</v>
      </c>
      <c r="AM1426">
        <f t="shared" si="325"/>
        <v>3.8946097777401278</v>
      </c>
      <c r="AN1426" s="26">
        <f t="shared" si="336"/>
        <v>-3.975315110866434</v>
      </c>
      <c r="AO1426" s="26">
        <f t="shared" si="336"/>
        <v>-3.9758619978093366</v>
      </c>
      <c r="AP1426" s="26">
        <f t="shared" si="336"/>
        <v>-3.9742245114637487</v>
      </c>
      <c r="AQ1426" s="26">
        <f t="shared" si="336"/>
        <v>-3.9791363303934308</v>
      </c>
      <c r="AR1426" s="26">
        <f t="shared" si="336"/>
        <v>-3.9644813675395318</v>
      </c>
      <c r="AS1426" s="26">
        <f t="shared" si="336"/>
        <v>-4.0089388978364173</v>
      </c>
      <c r="AT1426" s="26">
        <f t="shared" si="336"/>
        <v>-3.8800105844175317</v>
      </c>
      <c r="AU1426" s="26">
        <f t="shared" si="327"/>
        <v>-4.3433125627175393</v>
      </c>
    </row>
    <row r="1427" spans="26:64">
      <c r="Z1427">
        <f t="shared" si="318"/>
        <v>0</v>
      </c>
      <c r="AA1427" s="26">
        <f t="shared" si="319"/>
        <v>2.1380834729415148E-3</v>
      </c>
      <c r="AB1427" s="26">
        <f t="shared" si="337"/>
        <v>-9999</v>
      </c>
      <c r="AC1427" s="26">
        <f t="shared" si="332"/>
        <v>0</v>
      </c>
      <c r="AD1427" s="26">
        <f t="shared" si="328"/>
        <v>-9999</v>
      </c>
      <c r="AE1427" s="26">
        <f t="shared" si="333"/>
        <v>0</v>
      </c>
      <c r="AF1427">
        <f t="shared" si="329"/>
        <v>-9999</v>
      </c>
      <c r="AG1427" s="187"/>
      <c r="AH1427">
        <f t="shared" si="320"/>
        <v>-5.681451267488898E-5</v>
      </c>
      <c r="AI1427">
        <f t="shared" si="321"/>
        <v>0.56469609540875809</v>
      </c>
      <c r="AJ1427">
        <f t="shared" si="322"/>
        <v>-0.2668107123773617</v>
      </c>
      <c r="AK1427">
        <f t="shared" si="323"/>
        <v>0.23931967809316171</v>
      </c>
      <c r="AL1427">
        <f t="shared" si="324"/>
        <v>2.6389213677283485</v>
      </c>
      <c r="AM1427">
        <f t="shared" si="325"/>
        <v>3.8946097777401278</v>
      </c>
      <c r="AN1427" s="26">
        <f t="shared" si="336"/>
        <v>-3.975315110866434</v>
      </c>
      <c r="AO1427" s="26">
        <f t="shared" si="336"/>
        <v>-3.9758619978093366</v>
      </c>
      <c r="AP1427" s="26">
        <f t="shared" si="336"/>
        <v>-3.9742245114637487</v>
      </c>
      <c r="AQ1427" s="26">
        <f t="shared" si="336"/>
        <v>-3.9791363303934308</v>
      </c>
      <c r="AR1427" s="26">
        <f t="shared" si="336"/>
        <v>-3.9644813675395318</v>
      </c>
      <c r="AS1427" s="26">
        <f t="shared" si="336"/>
        <v>-4.0089388978364173</v>
      </c>
      <c r="AT1427" s="26">
        <f t="shared" si="336"/>
        <v>-3.8800105844175317</v>
      </c>
      <c r="AU1427" s="26">
        <f t="shared" si="327"/>
        <v>-4.3433125627175393</v>
      </c>
    </row>
    <row r="1428" spans="26:64">
      <c r="Z1428">
        <f t="shared" si="318"/>
        <v>0</v>
      </c>
      <c r="AA1428" s="26">
        <f t="shared" si="319"/>
        <v>2.1380834729415148E-3</v>
      </c>
      <c r="AB1428" s="26">
        <f t="shared" si="337"/>
        <v>-9999</v>
      </c>
      <c r="AC1428" s="26">
        <f t="shared" si="332"/>
        <v>0</v>
      </c>
      <c r="AD1428" s="26">
        <f t="shared" si="328"/>
        <v>-9999</v>
      </c>
      <c r="AE1428" s="26">
        <f t="shared" si="333"/>
        <v>0</v>
      </c>
      <c r="AF1428">
        <f t="shared" si="329"/>
        <v>-9999</v>
      </c>
      <c r="AG1428" s="187"/>
      <c r="AH1428">
        <f t="shared" si="320"/>
        <v>-5.681451267488898E-5</v>
      </c>
      <c r="AI1428">
        <f t="shared" si="321"/>
        <v>0.56469609540875809</v>
      </c>
      <c r="AJ1428">
        <f t="shared" si="322"/>
        <v>-0.2668107123773617</v>
      </c>
      <c r="AK1428">
        <f t="shared" si="323"/>
        <v>0.23931967809316171</v>
      </c>
      <c r="AL1428">
        <f t="shared" si="324"/>
        <v>2.6389213677283485</v>
      </c>
      <c r="AM1428">
        <f t="shared" si="325"/>
        <v>3.8946097777401278</v>
      </c>
      <c r="AN1428" s="26">
        <f t="shared" si="336"/>
        <v>-3.975315110866434</v>
      </c>
      <c r="AO1428" s="26">
        <f t="shared" si="336"/>
        <v>-3.9758619978093366</v>
      </c>
      <c r="AP1428" s="26">
        <f t="shared" si="336"/>
        <v>-3.9742245114637487</v>
      </c>
      <c r="AQ1428" s="26">
        <f t="shared" si="336"/>
        <v>-3.9791363303934308</v>
      </c>
      <c r="AR1428" s="26">
        <f t="shared" si="336"/>
        <v>-3.9644813675395318</v>
      </c>
      <c r="AS1428" s="26">
        <f t="shared" si="336"/>
        <v>-4.0089388978364173</v>
      </c>
      <c r="AT1428" s="26">
        <f t="shared" si="336"/>
        <v>-3.8800105844175317</v>
      </c>
      <c r="AU1428" s="26">
        <f t="shared" si="327"/>
        <v>-4.3433125627175393</v>
      </c>
    </row>
    <row r="1429" spans="26:64">
      <c r="Z1429">
        <f t="shared" ref="Z1429:Z1492" si="338">F1429</f>
        <v>0</v>
      </c>
      <c r="AA1429" s="26">
        <f t="shared" ref="AA1429:AA1492" si="339">AB$3+AB$4*Z1429+AB$5*Z1429^2+AH1429</f>
        <v>2.1380834729415148E-3</v>
      </c>
      <c r="AB1429" s="26">
        <f t="shared" si="337"/>
        <v>-9999</v>
      </c>
      <c r="AC1429" s="26">
        <f t="shared" si="332"/>
        <v>0</v>
      </c>
      <c r="AD1429" s="26">
        <f t="shared" si="328"/>
        <v>-9999</v>
      </c>
      <c r="AE1429" s="26">
        <f t="shared" si="333"/>
        <v>0</v>
      </c>
      <c r="AF1429">
        <f t="shared" si="329"/>
        <v>-9999</v>
      </c>
      <c r="AG1429" s="187"/>
      <c r="AH1429">
        <f t="shared" ref="AH1429:AH1492" si="340">$AB$6*($AB$11/AI1429*AJ1429+$AB$12)</f>
        <v>-5.681451267488898E-5</v>
      </c>
      <c r="AI1429">
        <f t="shared" ref="AI1429:AI1492" si="341">1+$AB$7*COS(AL1429)</f>
        <v>0.56469609540875809</v>
      </c>
      <c r="AJ1429">
        <f t="shared" ref="AJ1429:AJ1492" si="342">SIN(AL1429+RADIANS($AB$9))</f>
        <v>-0.2668107123773617</v>
      </c>
      <c r="AK1429">
        <f t="shared" ref="AK1429:AK1492" si="343">$AB$7*SIN(AL1429)</f>
        <v>0.23931967809316171</v>
      </c>
      <c r="AL1429">
        <f t="shared" ref="AL1429:AL1492" si="344">2*ATAN(AM1429)</f>
        <v>2.6389213677283485</v>
      </c>
      <c r="AM1429">
        <f t="shared" ref="AM1429:AM1492" si="345">SQRT((1+$AB$7)/(1-$AB$7))*TAN(AN1429/2)</f>
        <v>3.8946097777401278</v>
      </c>
      <c r="AN1429" s="26">
        <f t="shared" ref="AN1429:AT1444" si="346">$AU1429+$AB$7*SIN(AO1429)</f>
        <v>-3.975315110866434</v>
      </c>
      <c r="AO1429" s="26">
        <f t="shared" si="346"/>
        <v>-3.9758619978093366</v>
      </c>
      <c r="AP1429" s="26">
        <f t="shared" si="346"/>
        <v>-3.9742245114637487</v>
      </c>
      <c r="AQ1429" s="26">
        <f t="shared" si="346"/>
        <v>-3.9791363303934308</v>
      </c>
      <c r="AR1429" s="26">
        <f t="shared" si="346"/>
        <v>-3.9644813675395318</v>
      </c>
      <c r="AS1429" s="26">
        <f t="shared" si="346"/>
        <v>-4.0089388978364173</v>
      </c>
      <c r="AT1429" s="26">
        <f t="shared" si="346"/>
        <v>-3.8800105844175317</v>
      </c>
      <c r="AU1429" s="26">
        <f t="shared" ref="AU1429:AU1492" si="347">RADIANS($AB$9)+$AB$18*(F1429-AB$15)</f>
        <v>-4.3433125627175393</v>
      </c>
    </row>
    <row r="1430" spans="26:64">
      <c r="Z1430">
        <f t="shared" si="338"/>
        <v>0</v>
      </c>
      <c r="AA1430" s="26">
        <f t="shared" si="339"/>
        <v>2.1380834729415148E-3</v>
      </c>
      <c r="AB1430" s="26">
        <f t="shared" si="337"/>
        <v>-9999</v>
      </c>
      <c r="AC1430" s="26">
        <f t="shared" si="332"/>
        <v>0</v>
      </c>
      <c r="AD1430" s="26">
        <f t="shared" ref="AD1430:AD1493" si="348">IF(S1430&lt;&gt;0,G1430-AA1430, -9999)</f>
        <v>-9999</v>
      </c>
      <c r="AE1430" s="26">
        <f t="shared" si="333"/>
        <v>0</v>
      </c>
      <c r="AF1430">
        <f t="shared" ref="AF1430:AF1493" si="349">IF(S1430&lt;&gt;0,G1430-P1430, -9999)</f>
        <v>-9999</v>
      </c>
      <c r="AG1430" s="187"/>
      <c r="AH1430">
        <f t="shared" si="340"/>
        <v>-5.681451267488898E-5</v>
      </c>
      <c r="AI1430">
        <f t="shared" si="341"/>
        <v>0.56469609540875809</v>
      </c>
      <c r="AJ1430">
        <f t="shared" si="342"/>
        <v>-0.2668107123773617</v>
      </c>
      <c r="AK1430">
        <f t="shared" si="343"/>
        <v>0.23931967809316171</v>
      </c>
      <c r="AL1430">
        <f t="shared" si="344"/>
        <v>2.6389213677283485</v>
      </c>
      <c r="AM1430">
        <f t="shared" si="345"/>
        <v>3.8946097777401278</v>
      </c>
      <c r="AN1430" s="26">
        <f t="shared" si="346"/>
        <v>-3.975315110866434</v>
      </c>
      <c r="AO1430" s="26">
        <f t="shared" si="346"/>
        <v>-3.9758619978093366</v>
      </c>
      <c r="AP1430" s="26">
        <f t="shared" si="346"/>
        <v>-3.9742245114637487</v>
      </c>
      <c r="AQ1430" s="26">
        <f t="shared" si="346"/>
        <v>-3.9791363303934308</v>
      </c>
      <c r="AR1430" s="26">
        <f t="shared" si="346"/>
        <v>-3.9644813675395318</v>
      </c>
      <c r="AS1430" s="26">
        <f t="shared" si="346"/>
        <v>-4.0089388978364173</v>
      </c>
      <c r="AT1430" s="26">
        <f t="shared" si="346"/>
        <v>-3.8800105844175317</v>
      </c>
      <c r="AU1430" s="26">
        <f t="shared" si="347"/>
        <v>-4.3433125627175393</v>
      </c>
    </row>
    <row r="1431" spans="26:64">
      <c r="Z1431">
        <f t="shared" si="338"/>
        <v>0</v>
      </c>
      <c r="AA1431" s="26">
        <f t="shared" si="339"/>
        <v>2.1380834729415148E-3</v>
      </c>
      <c r="AB1431" s="26">
        <f t="shared" si="337"/>
        <v>-9999</v>
      </c>
      <c r="AC1431" s="26">
        <f t="shared" si="332"/>
        <v>0</v>
      </c>
      <c r="AD1431" s="26">
        <f t="shared" si="348"/>
        <v>-9999</v>
      </c>
      <c r="AE1431" s="26">
        <f t="shared" si="333"/>
        <v>0</v>
      </c>
      <c r="AF1431">
        <f t="shared" si="349"/>
        <v>-9999</v>
      </c>
      <c r="AG1431" s="187"/>
      <c r="AH1431">
        <f t="shared" si="340"/>
        <v>-5.681451267488898E-5</v>
      </c>
      <c r="AI1431">
        <f t="shared" si="341"/>
        <v>0.56469609540875809</v>
      </c>
      <c r="AJ1431">
        <f t="shared" si="342"/>
        <v>-0.2668107123773617</v>
      </c>
      <c r="AK1431">
        <f t="shared" si="343"/>
        <v>0.23931967809316171</v>
      </c>
      <c r="AL1431">
        <f t="shared" si="344"/>
        <v>2.6389213677283485</v>
      </c>
      <c r="AM1431">
        <f t="shared" si="345"/>
        <v>3.8946097777401278</v>
      </c>
      <c r="AN1431" s="26">
        <f t="shared" si="346"/>
        <v>-3.975315110866434</v>
      </c>
      <c r="AO1431" s="26">
        <f t="shared" si="346"/>
        <v>-3.9758619978093366</v>
      </c>
      <c r="AP1431" s="26">
        <f t="shared" si="346"/>
        <v>-3.9742245114637487</v>
      </c>
      <c r="AQ1431" s="26">
        <f t="shared" si="346"/>
        <v>-3.9791363303934308</v>
      </c>
      <c r="AR1431" s="26">
        <f t="shared" si="346"/>
        <v>-3.9644813675395318</v>
      </c>
      <c r="AS1431" s="26">
        <f t="shared" si="346"/>
        <v>-4.0089388978364173</v>
      </c>
      <c r="AT1431" s="26">
        <f t="shared" si="346"/>
        <v>-3.8800105844175317</v>
      </c>
      <c r="AU1431" s="26">
        <f t="shared" si="347"/>
        <v>-4.3433125627175393</v>
      </c>
    </row>
    <row r="1432" spans="26:64">
      <c r="Z1432">
        <f t="shared" si="338"/>
        <v>0</v>
      </c>
      <c r="AA1432" s="26">
        <f t="shared" si="339"/>
        <v>2.1380834729415148E-3</v>
      </c>
      <c r="AB1432" s="26">
        <f t="shared" si="337"/>
        <v>-9999</v>
      </c>
      <c r="AC1432" s="26">
        <f t="shared" si="332"/>
        <v>0</v>
      </c>
      <c r="AD1432" s="26">
        <f t="shared" si="348"/>
        <v>-9999</v>
      </c>
      <c r="AE1432" s="26">
        <f t="shared" si="333"/>
        <v>0</v>
      </c>
      <c r="AF1432">
        <f t="shared" si="349"/>
        <v>-9999</v>
      </c>
      <c r="AG1432" s="187"/>
      <c r="AH1432">
        <f t="shared" si="340"/>
        <v>-5.681451267488898E-5</v>
      </c>
      <c r="AI1432">
        <f t="shared" si="341"/>
        <v>0.56469609540875809</v>
      </c>
      <c r="AJ1432">
        <f t="shared" si="342"/>
        <v>-0.2668107123773617</v>
      </c>
      <c r="AK1432">
        <f t="shared" si="343"/>
        <v>0.23931967809316171</v>
      </c>
      <c r="AL1432">
        <f t="shared" si="344"/>
        <v>2.6389213677283485</v>
      </c>
      <c r="AM1432">
        <f t="shared" si="345"/>
        <v>3.8946097777401278</v>
      </c>
      <c r="AN1432" s="26">
        <f t="shared" si="346"/>
        <v>-3.975315110866434</v>
      </c>
      <c r="AO1432" s="26">
        <f t="shared" si="346"/>
        <v>-3.9758619978093366</v>
      </c>
      <c r="AP1432" s="26">
        <f t="shared" si="346"/>
        <v>-3.9742245114637487</v>
      </c>
      <c r="AQ1432" s="26">
        <f t="shared" si="346"/>
        <v>-3.9791363303934308</v>
      </c>
      <c r="AR1432" s="26">
        <f t="shared" si="346"/>
        <v>-3.9644813675395318</v>
      </c>
      <c r="AS1432" s="26">
        <f t="shared" si="346"/>
        <v>-4.0089388978364173</v>
      </c>
      <c r="AT1432" s="26">
        <f t="shared" si="346"/>
        <v>-3.8800105844175317</v>
      </c>
      <c r="AU1432" s="26">
        <f t="shared" si="347"/>
        <v>-4.3433125627175393</v>
      </c>
    </row>
    <row r="1433" spans="26:64">
      <c r="Z1433">
        <f t="shared" si="338"/>
        <v>0</v>
      </c>
      <c r="AA1433" s="26">
        <f t="shared" si="339"/>
        <v>2.1380834729415148E-3</v>
      </c>
      <c r="AB1433" s="26">
        <f t="shared" si="337"/>
        <v>-9999</v>
      </c>
      <c r="AC1433" s="26">
        <f t="shared" si="332"/>
        <v>0</v>
      </c>
      <c r="AD1433" s="26">
        <f t="shared" si="348"/>
        <v>-9999</v>
      </c>
      <c r="AE1433" s="26">
        <f t="shared" si="333"/>
        <v>0</v>
      </c>
      <c r="AF1433">
        <f t="shared" si="349"/>
        <v>-9999</v>
      </c>
      <c r="AG1433" s="187"/>
      <c r="AH1433">
        <f t="shared" si="340"/>
        <v>-5.681451267488898E-5</v>
      </c>
      <c r="AI1433">
        <f t="shared" si="341"/>
        <v>0.56469609540875809</v>
      </c>
      <c r="AJ1433">
        <f t="shared" si="342"/>
        <v>-0.2668107123773617</v>
      </c>
      <c r="AK1433">
        <f t="shared" si="343"/>
        <v>0.23931967809316171</v>
      </c>
      <c r="AL1433">
        <f t="shared" si="344"/>
        <v>2.6389213677283485</v>
      </c>
      <c r="AM1433">
        <f t="shared" si="345"/>
        <v>3.8946097777401278</v>
      </c>
      <c r="AN1433" s="26">
        <f t="shared" si="346"/>
        <v>-3.975315110866434</v>
      </c>
      <c r="AO1433" s="26">
        <f t="shared" si="346"/>
        <v>-3.9758619978093366</v>
      </c>
      <c r="AP1433" s="26">
        <f t="shared" si="346"/>
        <v>-3.9742245114637487</v>
      </c>
      <c r="AQ1433" s="26">
        <f t="shared" si="346"/>
        <v>-3.9791363303934308</v>
      </c>
      <c r="AR1433" s="26">
        <f t="shared" si="346"/>
        <v>-3.9644813675395318</v>
      </c>
      <c r="AS1433" s="26">
        <f t="shared" si="346"/>
        <v>-4.0089388978364173</v>
      </c>
      <c r="AT1433" s="26">
        <f t="shared" si="346"/>
        <v>-3.8800105844175317</v>
      </c>
      <c r="AU1433" s="26">
        <f t="shared" si="347"/>
        <v>-4.3433125627175393</v>
      </c>
    </row>
    <row r="1434" spans="26:64">
      <c r="Z1434">
        <f t="shared" si="338"/>
        <v>0</v>
      </c>
      <c r="AA1434" s="26">
        <f t="shared" si="339"/>
        <v>2.1380834729415148E-3</v>
      </c>
      <c r="AB1434" s="26"/>
      <c r="AC1434" s="26">
        <f t="shared" si="332"/>
        <v>0</v>
      </c>
      <c r="AD1434" s="26">
        <f t="shared" si="348"/>
        <v>-9999</v>
      </c>
      <c r="AE1434" s="26">
        <f t="shared" si="333"/>
        <v>0</v>
      </c>
      <c r="AF1434">
        <f t="shared" si="349"/>
        <v>-9999</v>
      </c>
      <c r="AG1434" s="187"/>
      <c r="AH1434">
        <f t="shared" si="340"/>
        <v>-5.681451267488898E-5</v>
      </c>
      <c r="AI1434">
        <f t="shared" si="341"/>
        <v>0.56469609540875809</v>
      </c>
      <c r="AJ1434">
        <f t="shared" si="342"/>
        <v>-0.2668107123773617</v>
      </c>
      <c r="AK1434">
        <f t="shared" si="343"/>
        <v>0.23931967809316171</v>
      </c>
      <c r="AL1434">
        <f t="shared" si="344"/>
        <v>2.6389213677283485</v>
      </c>
      <c r="AM1434">
        <f t="shared" si="345"/>
        <v>3.8946097777401278</v>
      </c>
      <c r="AN1434" s="26">
        <f t="shared" si="346"/>
        <v>-3.975315110866434</v>
      </c>
      <c r="AO1434" s="26">
        <f t="shared" si="346"/>
        <v>-3.9758619978093366</v>
      </c>
      <c r="AP1434" s="26">
        <f t="shared" si="346"/>
        <v>-3.9742245114637487</v>
      </c>
      <c r="AQ1434" s="26">
        <f t="shared" si="346"/>
        <v>-3.9791363303934308</v>
      </c>
      <c r="AR1434" s="26">
        <f t="shared" si="346"/>
        <v>-3.9644813675395318</v>
      </c>
      <c r="AS1434" s="26">
        <f t="shared" si="346"/>
        <v>-4.0089388978364173</v>
      </c>
      <c r="AT1434" s="26">
        <f t="shared" si="346"/>
        <v>-3.8800105844175317</v>
      </c>
      <c r="AU1434" s="26">
        <f t="shared" si="347"/>
        <v>-4.3433125627175393</v>
      </c>
    </row>
    <row r="1435" spans="26:64">
      <c r="Z1435">
        <f t="shared" si="338"/>
        <v>0</v>
      </c>
      <c r="AA1435" s="26">
        <f t="shared" si="339"/>
        <v>2.1380834729415148E-3</v>
      </c>
      <c r="AB1435" s="26"/>
      <c r="AC1435" s="26">
        <f t="shared" si="332"/>
        <v>0</v>
      </c>
      <c r="AD1435" s="26">
        <f t="shared" si="348"/>
        <v>-9999</v>
      </c>
      <c r="AE1435" s="26">
        <f t="shared" si="333"/>
        <v>0</v>
      </c>
      <c r="AF1435">
        <f t="shared" si="349"/>
        <v>-9999</v>
      </c>
      <c r="AG1435" s="187"/>
      <c r="AH1435">
        <f t="shared" si="340"/>
        <v>-5.681451267488898E-5</v>
      </c>
      <c r="AI1435">
        <f t="shared" si="341"/>
        <v>0.56469609540875809</v>
      </c>
      <c r="AJ1435">
        <f t="shared" si="342"/>
        <v>-0.2668107123773617</v>
      </c>
      <c r="AK1435">
        <f t="shared" si="343"/>
        <v>0.23931967809316171</v>
      </c>
      <c r="AL1435">
        <f t="shared" si="344"/>
        <v>2.6389213677283485</v>
      </c>
      <c r="AM1435">
        <f t="shared" si="345"/>
        <v>3.8946097777401278</v>
      </c>
      <c r="AN1435" s="26">
        <f t="shared" si="346"/>
        <v>-3.975315110866434</v>
      </c>
      <c r="AO1435" s="26">
        <f t="shared" si="346"/>
        <v>-3.9758619978093366</v>
      </c>
      <c r="AP1435" s="26">
        <f t="shared" si="346"/>
        <v>-3.9742245114637487</v>
      </c>
      <c r="AQ1435" s="26">
        <f t="shared" si="346"/>
        <v>-3.9791363303934308</v>
      </c>
      <c r="AR1435" s="26">
        <f t="shared" si="346"/>
        <v>-3.9644813675395318</v>
      </c>
      <c r="AS1435" s="26">
        <f t="shared" si="346"/>
        <v>-4.0089388978364173</v>
      </c>
      <c r="AT1435" s="26">
        <f t="shared" si="346"/>
        <v>-3.8800105844175317</v>
      </c>
      <c r="AU1435" s="26">
        <f t="shared" si="347"/>
        <v>-4.3433125627175393</v>
      </c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</row>
    <row r="1436" spans="26:64">
      <c r="Z1436">
        <f t="shared" si="338"/>
        <v>0</v>
      </c>
      <c r="AA1436" s="26">
        <f t="shared" si="339"/>
        <v>2.1380834729415148E-3</v>
      </c>
      <c r="AB1436" s="26"/>
      <c r="AC1436" s="26">
        <f t="shared" si="332"/>
        <v>0</v>
      </c>
      <c r="AD1436" s="26">
        <f t="shared" si="348"/>
        <v>-9999</v>
      </c>
      <c r="AE1436" s="26">
        <f t="shared" si="333"/>
        <v>0</v>
      </c>
      <c r="AF1436">
        <f t="shared" si="349"/>
        <v>-9999</v>
      </c>
      <c r="AG1436" s="187"/>
      <c r="AH1436">
        <f t="shared" si="340"/>
        <v>-5.681451267488898E-5</v>
      </c>
      <c r="AI1436">
        <f t="shared" si="341"/>
        <v>0.56469609540875809</v>
      </c>
      <c r="AJ1436">
        <f t="shared" si="342"/>
        <v>-0.2668107123773617</v>
      </c>
      <c r="AK1436">
        <f t="shared" si="343"/>
        <v>0.23931967809316171</v>
      </c>
      <c r="AL1436">
        <f t="shared" si="344"/>
        <v>2.6389213677283485</v>
      </c>
      <c r="AM1436">
        <f t="shared" si="345"/>
        <v>3.8946097777401278</v>
      </c>
      <c r="AN1436" s="26">
        <f t="shared" si="346"/>
        <v>-3.975315110866434</v>
      </c>
      <c r="AO1436" s="26">
        <f t="shared" si="346"/>
        <v>-3.9758619978093366</v>
      </c>
      <c r="AP1436" s="26">
        <f t="shared" si="346"/>
        <v>-3.9742245114637487</v>
      </c>
      <c r="AQ1436" s="26">
        <f t="shared" si="346"/>
        <v>-3.9791363303934308</v>
      </c>
      <c r="AR1436" s="26">
        <f t="shared" si="346"/>
        <v>-3.9644813675395318</v>
      </c>
      <c r="AS1436" s="26">
        <f t="shared" si="346"/>
        <v>-4.0089388978364173</v>
      </c>
      <c r="AT1436" s="26">
        <f t="shared" si="346"/>
        <v>-3.8800105844175317</v>
      </c>
      <c r="AU1436" s="26">
        <f t="shared" si="347"/>
        <v>-4.3433125627175393</v>
      </c>
    </row>
    <row r="1437" spans="26:64">
      <c r="Z1437">
        <f t="shared" si="338"/>
        <v>0</v>
      </c>
      <c r="AA1437" s="26">
        <f t="shared" si="339"/>
        <v>2.1380834729415148E-3</v>
      </c>
      <c r="AB1437" s="26">
        <f t="shared" ref="AB1437:AB1500" si="350">IF(S1437&lt;&gt;0,G1437-AH1437, -9999)</f>
        <v>-9999</v>
      </c>
      <c r="AC1437" s="26">
        <f t="shared" si="332"/>
        <v>0</v>
      </c>
      <c r="AD1437" s="26">
        <f t="shared" si="348"/>
        <v>-9999</v>
      </c>
      <c r="AE1437" s="26">
        <f t="shared" si="333"/>
        <v>0</v>
      </c>
      <c r="AF1437">
        <f t="shared" si="349"/>
        <v>-9999</v>
      </c>
      <c r="AG1437" s="187"/>
      <c r="AH1437">
        <f t="shared" si="340"/>
        <v>-5.681451267488898E-5</v>
      </c>
      <c r="AI1437">
        <f t="shared" si="341"/>
        <v>0.56469609540875809</v>
      </c>
      <c r="AJ1437">
        <f t="shared" si="342"/>
        <v>-0.2668107123773617</v>
      </c>
      <c r="AK1437">
        <f t="shared" si="343"/>
        <v>0.23931967809316171</v>
      </c>
      <c r="AL1437">
        <f t="shared" si="344"/>
        <v>2.6389213677283485</v>
      </c>
      <c r="AM1437">
        <f t="shared" si="345"/>
        <v>3.8946097777401278</v>
      </c>
      <c r="AN1437" s="26">
        <f t="shared" si="346"/>
        <v>-3.975315110866434</v>
      </c>
      <c r="AO1437" s="26">
        <f t="shared" si="346"/>
        <v>-3.9758619978093366</v>
      </c>
      <c r="AP1437" s="26">
        <f t="shared" si="346"/>
        <v>-3.9742245114637487</v>
      </c>
      <c r="AQ1437" s="26">
        <f t="shared" si="346"/>
        <v>-3.9791363303934308</v>
      </c>
      <c r="AR1437" s="26">
        <f t="shared" si="346"/>
        <v>-3.9644813675395318</v>
      </c>
      <c r="AS1437" s="26">
        <f t="shared" si="346"/>
        <v>-4.0089388978364173</v>
      </c>
      <c r="AT1437" s="26">
        <f t="shared" si="346"/>
        <v>-3.8800105844175317</v>
      </c>
      <c r="AU1437" s="26">
        <f t="shared" si="347"/>
        <v>-4.3433125627175393</v>
      </c>
      <c r="AV1437" s="26"/>
    </row>
    <row r="1438" spans="26:64">
      <c r="Z1438">
        <f t="shared" si="338"/>
        <v>0</v>
      </c>
      <c r="AA1438" s="26">
        <f t="shared" si="339"/>
        <v>2.1380834729415148E-3</v>
      </c>
      <c r="AB1438" s="26">
        <f t="shared" si="350"/>
        <v>-9999</v>
      </c>
      <c r="AC1438" s="26">
        <f t="shared" si="332"/>
        <v>0</v>
      </c>
      <c r="AD1438" s="26">
        <f t="shared" si="348"/>
        <v>-9999</v>
      </c>
      <c r="AE1438" s="26">
        <f t="shared" si="333"/>
        <v>0</v>
      </c>
      <c r="AF1438">
        <f t="shared" si="349"/>
        <v>-9999</v>
      </c>
      <c r="AG1438" s="187"/>
      <c r="AH1438">
        <f t="shared" si="340"/>
        <v>-5.681451267488898E-5</v>
      </c>
      <c r="AI1438">
        <f t="shared" si="341"/>
        <v>0.56469609540875809</v>
      </c>
      <c r="AJ1438">
        <f t="shared" si="342"/>
        <v>-0.2668107123773617</v>
      </c>
      <c r="AK1438">
        <f t="shared" si="343"/>
        <v>0.23931967809316171</v>
      </c>
      <c r="AL1438">
        <f t="shared" si="344"/>
        <v>2.6389213677283485</v>
      </c>
      <c r="AM1438">
        <f t="shared" si="345"/>
        <v>3.8946097777401278</v>
      </c>
      <c r="AN1438" s="26">
        <f t="shared" si="346"/>
        <v>-3.975315110866434</v>
      </c>
      <c r="AO1438" s="26">
        <f t="shared" si="346"/>
        <v>-3.9758619978093366</v>
      </c>
      <c r="AP1438" s="26">
        <f t="shared" si="346"/>
        <v>-3.9742245114637487</v>
      </c>
      <c r="AQ1438" s="26">
        <f t="shared" si="346"/>
        <v>-3.9791363303934308</v>
      </c>
      <c r="AR1438" s="26">
        <f t="shared" si="346"/>
        <v>-3.9644813675395318</v>
      </c>
      <c r="AS1438" s="26">
        <f t="shared" si="346"/>
        <v>-4.0089388978364173</v>
      </c>
      <c r="AT1438" s="26">
        <f t="shared" si="346"/>
        <v>-3.8800105844175317</v>
      </c>
      <c r="AU1438" s="26">
        <f t="shared" si="347"/>
        <v>-4.3433125627175393</v>
      </c>
      <c r="AV1438" s="26"/>
    </row>
    <row r="1439" spans="26:64">
      <c r="Z1439">
        <f t="shared" si="338"/>
        <v>0</v>
      </c>
      <c r="AA1439" s="26">
        <f t="shared" si="339"/>
        <v>2.1380834729415148E-3</v>
      </c>
      <c r="AB1439" s="26">
        <f t="shared" si="350"/>
        <v>-9999</v>
      </c>
      <c r="AC1439" s="26">
        <f t="shared" si="332"/>
        <v>0</v>
      </c>
      <c r="AD1439" s="26">
        <f t="shared" si="348"/>
        <v>-9999</v>
      </c>
      <c r="AE1439" s="26">
        <f t="shared" si="333"/>
        <v>0</v>
      </c>
      <c r="AF1439">
        <f t="shared" si="349"/>
        <v>-9999</v>
      </c>
      <c r="AG1439" s="187"/>
      <c r="AH1439">
        <f t="shared" si="340"/>
        <v>-5.681451267488898E-5</v>
      </c>
      <c r="AI1439">
        <f t="shared" si="341"/>
        <v>0.56469609540875809</v>
      </c>
      <c r="AJ1439">
        <f t="shared" si="342"/>
        <v>-0.2668107123773617</v>
      </c>
      <c r="AK1439">
        <f t="shared" si="343"/>
        <v>0.23931967809316171</v>
      </c>
      <c r="AL1439">
        <f t="shared" si="344"/>
        <v>2.6389213677283485</v>
      </c>
      <c r="AM1439">
        <f t="shared" si="345"/>
        <v>3.8946097777401278</v>
      </c>
      <c r="AN1439" s="26">
        <f t="shared" si="346"/>
        <v>-3.975315110866434</v>
      </c>
      <c r="AO1439" s="26">
        <f t="shared" si="346"/>
        <v>-3.9758619978093366</v>
      </c>
      <c r="AP1439" s="26">
        <f t="shared" si="346"/>
        <v>-3.9742245114637487</v>
      </c>
      <c r="AQ1439" s="26">
        <f t="shared" si="346"/>
        <v>-3.9791363303934308</v>
      </c>
      <c r="AR1439" s="26">
        <f t="shared" si="346"/>
        <v>-3.9644813675395318</v>
      </c>
      <c r="AS1439" s="26">
        <f t="shared" si="346"/>
        <v>-4.0089388978364173</v>
      </c>
      <c r="AT1439" s="26">
        <f t="shared" si="346"/>
        <v>-3.8800105844175317</v>
      </c>
      <c r="AU1439" s="26">
        <f t="shared" si="347"/>
        <v>-4.3433125627175393</v>
      </c>
      <c r="AV1439" s="26"/>
    </row>
    <row r="1440" spans="26:64">
      <c r="Z1440">
        <f t="shared" si="338"/>
        <v>0</v>
      </c>
      <c r="AA1440" s="26">
        <f t="shared" si="339"/>
        <v>2.1380834729415148E-3</v>
      </c>
      <c r="AB1440" s="26">
        <f t="shared" si="350"/>
        <v>-9999</v>
      </c>
      <c r="AC1440" s="26">
        <f t="shared" si="332"/>
        <v>0</v>
      </c>
      <c r="AD1440" s="26">
        <f t="shared" si="348"/>
        <v>-9999</v>
      </c>
      <c r="AE1440" s="26">
        <f t="shared" si="333"/>
        <v>0</v>
      </c>
      <c r="AF1440">
        <f t="shared" si="349"/>
        <v>-9999</v>
      </c>
      <c r="AG1440" s="187"/>
      <c r="AH1440">
        <f t="shared" si="340"/>
        <v>-5.681451267488898E-5</v>
      </c>
      <c r="AI1440">
        <f t="shared" si="341"/>
        <v>0.56469609540875809</v>
      </c>
      <c r="AJ1440">
        <f t="shared" si="342"/>
        <v>-0.2668107123773617</v>
      </c>
      <c r="AK1440">
        <f t="shared" si="343"/>
        <v>0.23931967809316171</v>
      </c>
      <c r="AL1440">
        <f t="shared" si="344"/>
        <v>2.6389213677283485</v>
      </c>
      <c r="AM1440">
        <f t="shared" si="345"/>
        <v>3.8946097777401278</v>
      </c>
      <c r="AN1440" s="26">
        <f t="shared" si="346"/>
        <v>-3.975315110866434</v>
      </c>
      <c r="AO1440" s="26">
        <f t="shared" si="346"/>
        <v>-3.9758619978093366</v>
      </c>
      <c r="AP1440" s="26">
        <f t="shared" si="346"/>
        <v>-3.9742245114637487</v>
      </c>
      <c r="AQ1440" s="26">
        <f t="shared" si="346"/>
        <v>-3.9791363303934308</v>
      </c>
      <c r="AR1440" s="26">
        <f t="shared" si="346"/>
        <v>-3.9644813675395318</v>
      </c>
      <c r="AS1440" s="26">
        <f t="shared" si="346"/>
        <v>-4.0089388978364173</v>
      </c>
      <c r="AT1440" s="26">
        <f t="shared" si="346"/>
        <v>-3.8800105844175317</v>
      </c>
      <c r="AU1440" s="26">
        <f t="shared" si="347"/>
        <v>-4.3433125627175393</v>
      </c>
      <c r="AV1440" s="26"/>
      <c r="AX1440" s="26"/>
    </row>
    <row r="1441" spans="26:64">
      <c r="Z1441">
        <f t="shared" si="338"/>
        <v>0</v>
      </c>
      <c r="AA1441" s="26">
        <f t="shared" si="339"/>
        <v>2.1380834729415148E-3</v>
      </c>
      <c r="AB1441" s="26">
        <f t="shared" si="350"/>
        <v>-9999</v>
      </c>
      <c r="AC1441" s="26">
        <f t="shared" si="332"/>
        <v>0</v>
      </c>
      <c r="AD1441" s="26">
        <f t="shared" si="348"/>
        <v>-9999</v>
      </c>
      <c r="AE1441" s="26">
        <f t="shared" si="333"/>
        <v>0</v>
      </c>
      <c r="AF1441">
        <f t="shared" si="349"/>
        <v>-9999</v>
      </c>
      <c r="AG1441" s="187"/>
      <c r="AH1441">
        <f t="shared" si="340"/>
        <v>-5.681451267488898E-5</v>
      </c>
      <c r="AI1441">
        <f t="shared" si="341"/>
        <v>0.56469609540875809</v>
      </c>
      <c r="AJ1441">
        <f t="shared" si="342"/>
        <v>-0.2668107123773617</v>
      </c>
      <c r="AK1441">
        <f t="shared" si="343"/>
        <v>0.23931967809316171</v>
      </c>
      <c r="AL1441">
        <f t="shared" si="344"/>
        <v>2.6389213677283485</v>
      </c>
      <c r="AM1441">
        <f t="shared" si="345"/>
        <v>3.8946097777401278</v>
      </c>
      <c r="AN1441" s="26">
        <f t="shared" si="346"/>
        <v>-3.975315110866434</v>
      </c>
      <c r="AO1441" s="26">
        <f t="shared" si="346"/>
        <v>-3.9758619978093366</v>
      </c>
      <c r="AP1441" s="26">
        <f t="shared" si="346"/>
        <v>-3.9742245114637487</v>
      </c>
      <c r="AQ1441" s="26">
        <f t="shared" si="346"/>
        <v>-3.9791363303934308</v>
      </c>
      <c r="AR1441" s="26">
        <f t="shared" si="346"/>
        <v>-3.9644813675395318</v>
      </c>
      <c r="AS1441" s="26">
        <f t="shared" si="346"/>
        <v>-4.0089388978364173</v>
      </c>
      <c r="AT1441" s="26">
        <f t="shared" si="346"/>
        <v>-3.8800105844175317</v>
      </c>
      <c r="AU1441" s="26">
        <f t="shared" si="347"/>
        <v>-4.3433125627175393</v>
      </c>
      <c r="AV1441" s="26"/>
      <c r="AX1441" s="26"/>
    </row>
    <row r="1442" spans="26:64">
      <c r="Z1442">
        <f t="shared" si="338"/>
        <v>0</v>
      </c>
      <c r="AA1442" s="26">
        <f t="shared" si="339"/>
        <v>2.1380834729415148E-3</v>
      </c>
      <c r="AB1442" s="26">
        <f t="shared" si="350"/>
        <v>-9999</v>
      </c>
      <c r="AC1442" s="26">
        <f t="shared" si="332"/>
        <v>0</v>
      </c>
      <c r="AD1442" s="26">
        <f t="shared" si="348"/>
        <v>-9999</v>
      </c>
      <c r="AE1442" s="26">
        <f t="shared" si="333"/>
        <v>0</v>
      </c>
      <c r="AF1442">
        <f t="shared" si="349"/>
        <v>-9999</v>
      </c>
      <c r="AG1442" s="187"/>
      <c r="AH1442">
        <f t="shared" si="340"/>
        <v>-5.681451267488898E-5</v>
      </c>
      <c r="AI1442">
        <f t="shared" si="341"/>
        <v>0.56469609540875809</v>
      </c>
      <c r="AJ1442">
        <f t="shared" si="342"/>
        <v>-0.2668107123773617</v>
      </c>
      <c r="AK1442">
        <f t="shared" si="343"/>
        <v>0.23931967809316171</v>
      </c>
      <c r="AL1442">
        <f t="shared" si="344"/>
        <v>2.6389213677283485</v>
      </c>
      <c r="AM1442">
        <f t="shared" si="345"/>
        <v>3.8946097777401278</v>
      </c>
      <c r="AN1442" s="26">
        <f t="shared" si="346"/>
        <v>-3.975315110866434</v>
      </c>
      <c r="AO1442" s="26">
        <f t="shared" si="346"/>
        <v>-3.9758619978093366</v>
      </c>
      <c r="AP1442" s="26">
        <f t="shared" si="346"/>
        <v>-3.9742245114637487</v>
      </c>
      <c r="AQ1442" s="26">
        <f t="shared" si="346"/>
        <v>-3.9791363303934308</v>
      </c>
      <c r="AR1442" s="26">
        <f t="shared" si="346"/>
        <v>-3.9644813675395318</v>
      </c>
      <c r="AS1442" s="26">
        <f t="shared" si="346"/>
        <v>-4.0089388978364173</v>
      </c>
      <c r="AT1442" s="26">
        <f t="shared" si="346"/>
        <v>-3.8800105844175317</v>
      </c>
      <c r="AU1442" s="26">
        <f t="shared" si="347"/>
        <v>-4.3433125627175393</v>
      </c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</row>
    <row r="1443" spans="26:64">
      <c r="Z1443">
        <f t="shared" si="338"/>
        <v>0</v>
      </c>
      <c r="AA1443" s="26">
        <f t="shared" si="339"/>
        <v>2.1380834729415148E-3</v>
      </c>
      <c r="AB1443" s="26">
        <f t="shared" si="350"/>
        <v>-9999</v>
      </c>
      <c r="AC1443" s="26">
        <f t="shared" si="332"/>
        <v>0</v>
      </c>
      <c r="AD1443" s="26">
        <f t="shared" si="348"/>
        <v>-9999</v>
      </c>
      <c r="AE1443" s="26">
        <f t="shared" si="333"/>
        <v>0</v>
      </c>
      <c r="AF1443">
        <f t="shared" si="349"/>
        <v>-9999</v>
      </c>
      <c r="AG1443" s="187"/>
      <c r="AH1443">
        <f t="shared" si="340"/>
        <v>-5.681451267488898E-5</v>
      </c>
      <c r="AI1443">
        <f t="shared" si="341"/>
        <v>0.56469609540875809</v>
      </c>
      <c r="AJ1443">
        <f t="shared" si="342"/>
        <v>-0.2668107123773617</v>
      </c>
      <c r="AK1443">
        <f t="shared" si="343"/>
        <v>0.23931967809316171</v>
      </c>
      <c r="AL1443">
        <f t="shared" si="344"/>
        <v>2.6389213677283485</v>
      </c>
      <c r="AM1443">
        <f t="shared" si="345"/>
        <v>3.8946097777401278</v>
      </c>
      <c r="AN1443" s="26">
        <f t="shared" si="346"/>
        <v>-3.975315110866434</v>
      </c>
      <c r="AO1443" s="26">
        <f t="shared" si="346"/>
        <v>-3.9758619978093366</v>
      </c>
      <c r="AP1443" s="26">
        <f t="shared" si="346"/>
        <v>-3.9742245114637487</v>
      </c>
      <c r="AQ1443" s="26">
        <f t="shared" si="346"/>
        <v>-3.9791363303934308</v>
      </c>
      <c r="AR1443" s="26">
        <f t="shared" si="346"/>
        <v>-3.9644813675395318</v>
      </c>
      <c r="AS1443" s="26">
        <f t="shared" si="346"/>
        <v>-4.0089388978364173</v>
      </c>
      <c r="AT1443" s="26">
        <f t="shared" si="346"/>
        <v>-3.8800105844175317</v>
      </c>
      <c r="AU1443" s="26">
        <f t="shared" si="347"/>
        <v>-4.3433125627175393</v>
      </c>
    </row>
    <row r="1444" spans="26:64">
      <c r="Z1444">
        <f t="shared" si="338"/>
        <v>0</v>
      </c>
      <c r="AA1444" s="26">
        <f t="shared" si="339"/>
        <v>2.1380834729415148E-3</v>
      </c>
      <c r="AB1444" s="26">
        <f t="shared" si="350"/>
        <v>-9999</v>
      </c>
      <c r="AC1444" s="26">
        <f t="shared" si="332"/>
        <v>0</v>
      </c>
      <c r="AD1444" s="26">
        <f t="shared" si="348"/>
        <v>-9999</v>
      </c>
      <c r="AE1444" s="26">
        <f t="shared" si="333"/>
        <v>0</v>
      </c>
      <c r="AF1444">
        <f t="shared" si="349"/>
        <v>-9999</v>
      </c>
      <c r="AG1444" s="187"/>
      <c r="AH1444">
        <f t="shared" si="340"/>
        <v>-5.681451267488898E-5</v>
      </c>
      <c r="AI1444">
        <f t="shared" si="341"/>
        <v>0.56469609540875809</v>
      </c>
      <c r="AJ1444">
        <f t="shared" si="342"/>
        <v>-0.2668107123773617</v>
      </c>
      <c r="AK1444">
        <f t="shared" si="343"/>
        <v>0.23931967809316171</v>
      </c>
      <c r="AL1444">
        <f t="shared" si="344"/>
        <v>2.6389213677283485</v>
      </c>
      <c r="AM1444">
        <f t="shared" si="345"/>
        <v>3.8946097777401278</v>
      </c>
      <c r="AN1444" s="26">
        <f t="shared" si="346"/>
        <v>-3.975315110866434</v>
      </c>
      <c r="AO1444" s="26">
        <f t="shared" si="346"/>
        <v>-3.9758619978093366</v>
      </c>
      <c r="AP1444" s="26">
        <f t="shared" si="346"/>
        <v>-3.9742245114637487</v>
      </c>
      <c r="AQ1444" s="26">
        <f t="shared" si="346"/>
        <v>-3.9791363303934308</v>
      </c>
      <c r="AR1444" s="26">
        <f t="shared" si="346"/>
        <v>-3.9644813675395318</v>
      </c>
      <c r="AS1444" s="26">
        <f t="shared" si="346"/>
        <v>-4.0089388978364173</v>
      </c>
      <c r="AT1444" s="26">
        <f t="shared" si="346"/>
        <v>-3.8800105844175317</v>
      </c>
      <c r="AU1444" s="26">
        <f t="shared" si="347"/>
        <v>-4.3433125627175393</v>
      </c>
    </row>
    <row r="1445" spans="26:64">
      <c r="Z1445">
        <f t="shared" si="338"/>
        <v>0</v>
      </c>
      <c r="AA1445" s="26">
        <f t="shared" si="339"/>
        <v>2.1380834729415148E-3</v>
      </c>
      <c r="AB1445" s="26">
        <f t="shared" si="350"/>
        <v>-9999</v>
      </c>
      <c r="AC1445" s="26">
        <f t="shared" si="332"/>
        <v>0</v>
      </c>
      <c r="AD1445" s="26">
        <f t="shared" si="348"/>
        <v>-9999</v>
      </c>
      <c r="AE1445" s="26">
        <f t="shared" si="333"/>
        <v>0</v>
      </c>
      <c r="AF1445">
        <f t="shared" si="349"/>
        <v>-9999</v>
      </c>
      <c r="AG1445" s="187"/>
      <c r="AH1445">
        <f t="shared" si="340"/>
        <v>-5.681451267488898E-5</v>
      </c>
      <c r="AI1445">
        <f t="shared" si="341"/>
        <v>0.56469609540875809</v>
      </c>
      <c r="AJ1445">
        <f t="shared" si="342"/>
        <v>-0.2668107123773617</v>
      </c>
      <c r="AK1445">
        <f t="shared" si="343"/>
        <v>0.23931967809316171</v>
      </c>
      <c r="AL1445">
        <f t="shared" si="344"/>
        <v>2.6389213677283485</v>
      </c>
      <c r="AM1445">
        <f t="shared" si="345"/>
        <v>3.8946097777401278</v>
      </c>
      <c r="AN1445" s="26">
        <f t="shared" ref="AN1445:AT1460" si="351">$AU1445+$AB$7*SIN(AO1445)</f>
        <v>-3.975315110866434</v>
      </c>
      <c r="AO1445" s="26">
        <f t="shared" si="351"/>
        <v>-3.9758619978093366</v>
      </c>
      <c r="AP1445" s="26">
        <f t="shared" si="351"/>
        <v>-3.9742245114637487</v>
      </c>
      <c r="AQ1445" s="26">
        <f t="shared" si="351"/>
        <v>-3.9791363303934308</v>
      </c>
      <c r="AR1445" s="26">
        <f t="shared" si="351"/>
        <v>-3.9644813675395318</v>
      </c>
      <c r="AS1445" s="26">
        <f t="shared" si="351"/>
        <v>-4.0089388978364173</v>
      </c>
      <c r="AT1445" s="26">
        <f t="shared" si="351"/>
        <v>-3.8800105844175317</v>
      </c>
      <c r="AU1445" s="26">
        <f t="shared" si="347"/>
        <v>-4.3433125627175393</v>
      </c>
    </row>
    <row r="1446" spans="26:64">
      <c r="Z1446">
        <f t="shared" si="338"/>
        <v>0</v>
      </c>
      <c r="AA1446" s="26">
        <f t="shared" si="339"/>
        <v>2.1380834729415148E-3</v>
      </c>
      <c r="AB1446" s="26">
        <f t="shared" si="350"/>
        <v>-9999</v>
      </c>
      <c r="AC1446" s="26">
        <f t="shared" si="332"/>
        <v>0</v>
      </c>
      <c r="AD1446" s="26">
        <f t="shared" si="348"/>
        <v>-9999</v>
      </c>
      <c r="AE1446" s="26">
        <f t="shared" si="333"/>
        <v>0</v>
      </c>
      <c r="AF1446">
        <f t="shared" si="349"/>
        <v>-9999</v>
      </c>
      <c r="AG1446" s="187"/>
      <c r="AH1446">
        <f t="shared" si="340"/>
        <v>-5.681451267488898E-5</v>
      </c>
      <c r="AI1446">
        <f t="shared" si="341"/>
        <v>0.56469609540875809</v>
      </c>
      <c r="AJ1446">
        <f t="shared" si="342"/>
        <v>-0.2668107123773617</v>
      </c>
      <c r="AK1446">
        <f t="shared" si="343"/>
        <v>0.23931967809316171</v>
      </c>
      <c r="AL1446">
        <f t="shared" si="344"/>
        <v>2.6389213677283485</v>
      </c>
      <c r="AM1446">
        <f t="shared" si="345"/>
        <v>3.8946097777401278</v>
      </c>
      <c r="AN1446" s="26">
        <f t="shared" si="351"/>
        <v>-3.975315110866434</v>
      </c>
      <c r="AO1446" s="26">
        <f t="shared" si="351"/>
        <v>-3.9758619978093366</v>
      </c>
      <c r="AP1446" s="26">
        <f t="shared" si="351"/>
        <v>-3.9742245114637487</v>
      </c>
      <c r="AQ1446" s="26">
        <f t="shared" si="351"/>
        <v>-3.9791363303934308</v>
      </c>
      <c r="AR1446" s="26">
        <f t="shared" si="351"/>
        <v>-3.9644813675395318</v>
      </c>
      <c r="AS1446" s="26">
        <f t="shared" si="351"/>
        <v>-4.0089388978364173</v>
      </c>
      <c r="AT1446" s="26">
        <f t="shared" si="351"/>
        <v>-3.8800105844175317</v>
      </c>
      <c r="AU1446" s="26">
        <f t="shared" si="347"/>
        <v>-4.3433125627175393</v>
      </c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</row>
    <row r="1447" spans="26:64">
      <c r="Z1447">
        <f t="shared" si="338"/>
        <v>0</v>
      </c>
      <c r="AA1447" s="26">
        <f t="shared" si="339"/>
        <v>2.1380834729415148E-3</v>
      </c>
      <c r="AB1447" s="26">
        <f t="shared" si="350"/>
        <v>-9999</v>
      </c>
      <c r="AC1447" s="26">
        <f t="shared" ref="AC1447:AC1510" si="352">+G1447-P1447</f>
        <v>0</v>
      </c>
      <c r="AD1447" s="26">
        <f t="shared" si="348"/>
        <v>-9999</v>
      </c>
      <c r="AE1447" s="26">
        <f t="shared" ref="AE1447:AE1510" si="353">+(G1447-AA1447)^2*S1447</f>
        <v>0</v>
      </c>
      <c r="AF1447">
        <f t="shared" si="349"/>
        <v>-9999</v>
      </c>
      <c r="AG1447" s="187"/>
      <c r="AH1447">
        <f t="shared" si="340"/>
        <v>-5.681451267488898E-5</v>
      </c>
      <c r="AI1447">
        <f t="shared" si="341"/>
        <v>0.56469609540875809</v>
      </c>
      <c r="AJ1447">
        <f t="shared" si="342"/>
        <v>-0.2668107123773617</v>
      </c>
      <c r="AK1447">
        <f t="shared" si="343"/>
        <v>0.23931967809316171</v>
      </c>
      <c r="AL1447">
        <f t="shared" si="344"/>
        <v>2.6389213677283485</v>
      </c>
      <c r="AM1447">
        <f t="shared" si="345"/>
        <v>3.8946097777401278</v>
      </c>
      <c r="AN1447" s="26">
        <f t="shared" si="351"/>
        <v>-3.975315110866434</v>
      </c>
      <c r="AO1447" s="26">
        <f t="shared" si="351"/>
        <v>-3.9758619978093366</v>
      </c>
      <c r="AP1447" s="26">
        <f t="shared" si="351"/>
        <v>-3.9742245114637487</v>
      </c>
      <c r="AQ1447" s="26">
        <f t="shared" si="351"/>
        <v>-3.9791363303934308</v>
      </c>
      <c r="AR1447" s="26">
        <f t="shared" si="351"/>
        <v>-3.9644813675395318</v>
      </c>
      <c r="AS1447" s="26">
        <f t="shared" si="351"/>
        <v>-4.0089388978364173</v>
      </c>
      <c r="AT1447" s="26">
        <f t="shared" si="351"/>
        <v>-3.8800105844175317</v>
      </c>
      <c r="AU1447" s="26">
        <f t="shared" si="347"/>
        <v>-4.3433125627175393</v>
      </c>
      <c r="AV1447" s="26"/>
      <c r="AX1447" s="26"/>
    </row>
    <row r="1448" spans="26:64">
      <c r="Z1448">
        <f t="shared" si="338"/>
        <v>0</v>
      </c>
      <c r="AA1448" s="26">
        <f t="shared" si="339"/>
        <v>2.1380834729415148E-3</v>
      </c>
      <c r="AB1448" s="26">
        <f t="shared" si="350"/>
        <v>-9999</v>
      </c>
      <c r="AC1448" s="26">
        <f t="shared" si="352"/>
        <v>0</v>
      </c>
      <c r="AD1448" s="26">
        <f t="shared" si="348"/>
        <v>-9999</v>
      </c>
      <c r="AE1448" s="26">
        <f t="shared" si="353"/>
        <v>0</v>
      </c>
      <c r="AF1448">
        <f t="shared" si="349"/>
        <v>-9999</v>
      </c>
      <c r="AG1448" s="187"/>
      <c r="AH1448">
        <f t="shared" si="340"/>
        <v>-5.681451267488898E-5</v>
      </c>
      <c r="AI1448">
        <f t="shared" si="341"/>
        <v>0.56469609540875809</v>
      </c>
      <c r="AJ1448">
        <f t="shared" si="342"/>
        <v>-0.2668107123773617</v>
      </c>
      <c r="AK1448">
        <f t="shared" si="343"/>
        <v>0.23931967809316171</v>
      </c>
      <c r="AL1448">
        <f t="shared" si="344"/>
        <v>2.6389213677283485</v>
      </c>
      <c r="AM1448">
        <f t="shared" si="345"/>
        <v>3.8946097777401278</v>
      </c>
      <c r="AN1448" s="26">
        <f t="shared" si="351"/>
        <v>-3.975315110866434</v>
      </c>
      <c r="AO1448" s="26">
        <f t="shared" si="351"/>
        <v>-3.9758619978093366</v>
      </c>
      <c r="AP1448" s="26">
        <f t="shared" si="351"/>
        <v>-3.9742245114637487</v>
      </c>
      <c r="AQ1448" s="26">
        <f t="shared" si="351"/>
        <v>-3.9791363303934308</v>
      </c>
      <c r="AR1448" s="26">
        <f t="shared" si="351"/>
        <v>-3.9644813675395318</v>
      </c>
      <c r="AS1448" s="26">
        <f t="shared" si="351"/>
        <v>-4.0089388978364173</v>
      </c>
      <c r="AT1448" s="26">
        <f t="shared" si="351"/>
        <v>-3.8800105844175317</v>
      </c>
      <c r="AU1448" s="26">
        <f t="shared" si="347"/>
        <v>-4.3433125627175393</v>
      </c>
      <c r="AV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</row>
    <row r="1449" spans="26:64">
      <c r="Z1449">
        <f t="shared" si="338"/>
        <v>0</v>
      </c>
      <c r="AA1449" s="26">
        <f t="shared" si="339"/>
        <v>2.1380834729415148E-3</v>
      </c>
      <c r="AB1449" s="26">
        <f t="shared" si="350"/>
        <v>-9999</v>
      </c>
      <c r="AC1449" s="26">
        <f t="shared" si="352"/>
        <v>0</v>
      </c>
      <c r="AD1449" s="26">
        <f t="shared" si="348"/>
        <v>-9999</v>
      </c>
      <c r="AE1449" s="26">
        <f t="shared" si="353"/>
        <v>0</v>
      </c>
      <c r="AF1449">
        <f t="shared" si="349"/>
        <v>-9999</v>
      </c>
      <c r="AG1449" s="187"/>
      <c r="AH1449">
        <f t="shared" si="340"/>
        <v>-5.681451267488898E-5</v>
      </c>
      <c r="AI1449">
        <f t="shared" si="341"/>
        <v>0.56469609540875809</v>
      </c>
      <c r="AJ1449">
        <f t="shared" si="342"/>
        <v>-0.2668107123773617</v>
      </c>
      <c r="AK1449">
        <f t="shared" si="343"/>
        <v>0.23931967809316171</v>
      </c>
      <c r="AL1449">
        <f t="shared" si="344"/>
        <v>2.6389213677283485</v>
      </c>
      <c r="AM1449">
        <f t="shared" si="345"/>
        <v>3.8946097777401278</v>
      </c>
      <c r="AN1449" s="26">
        <f t="shared" si="351"/>
        <v>-3.975315110866434</v>
      </c>
      <c r="AO1449" s="26">
        <f t="shared" si="351"/>
        <v>-3.9758619978093366</v>
      </c>
      <c r="AP1449" s="26">
        <f t="shared" si="351"/>
        <v>-3.9742245114637487</v>
      </c>
      <c r="AQ1449" s="26">
        <f t="shared" si="351"/>
        <v>-3.9791363303934308</v>
      </c>
      <c r="AR1449" s="26">
        <f t="shared" si="351"/>
        <v>-3.9644813675395318</v>
      </c>
      <c r="AS1449" s="26">
        <f t="shared" si="351"/>
        <v>-4.0089388978364173</v>
      </c>
      <c r="AT1449" s="26">
        <f t="shared" si="351"/>
        <v>-3.8800105844175317</v>
      </c>
      <c r="AU1449" s="26">
        <f t="shared" si="347"/>
        <v>-4.3433125627175393</v>
      </c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</row>
    <row r="1450" spans="26:64">
      <c r="Z1450">
        <f t="shared" si="338"/>
        <v>0</v>
      </c>
      <c r="AA1450" s="26">
        <f t="shared" si="339"/>
        <v>2.1380834729415148E-3</v>
      </c>
      <c r="AB1450" s="26">
        <f t="shared" si="350"/>
        <v>-9999</v>
      </c>
      <c r="AC1450" s="26">
        <f t="shared" si="352"/>
        <v>0</v>
      </c>
      <c r="AD1450" s="26">
        <f t="shared" si="348"/>
        <v>-9999</v>
      </c>
      <c r="AE1450" s="26">
        <f t="shared" si="353"/>
        <v>0</v>
      </c>
      <c r="AF1450">
        <f t="shared" si="349"/>
        <v>-9999</v>
      </c>
      <c r="AG1450" s="187"/>
      <c r="AH1450">
        <f t="shared" si="340"/>
        <v>-5.681451267488898E-5</v>
      </c>
      <c r="AI1450">
        <f t="shared" si="341"/>
        <v>0.56469609540875809</v>
      </c>
      <c r="AJ1450">
        <f t="shared" si="342"/>
        <v>-0.2668107123773617</v>
      </c>
      <c r="AK1450">
        <f t="shared" si="343"/>
        <v>0.23931967809316171</v>
      </c>
      <c r="AL1450">
        <f t="shared" si="344"/>
        <v>2.6389213677283485</v>
      </c>
      <c r="AM1450">
        <f t="shared" si="345"/>
        <v>3.8946097777401278</v>
      </c>
      <c r="AN1450" s="26">
        <f t="shared" si="351"/>
        <v>-3.975315110866434</v>
      </c>
      <c r="AO1450" s="26">
        <f t="shared" si="351"/>
        <v>-3.9758619978093366</v>
      </c>
      <c r="AP1450" s="26">
        <f t="shared" si="351"/>
        <v>-3.9742245114637487</v>
      </c>
      <c r="AQ1450" s="26">
        <f t="shared" si="351"/>
        <v>-3.9791363303934308</v>
      </c>
      <c r="AR1450" s="26">
        <f t="shared" si="351"/>
        <v>-3.9644813675395318</v>
      </c>
      <c r="AS1450" s="26">
        <f t="shared" si="351"/>
        <v>-4.0089388978364173</v>
      </c>
      <c r="AT1450" s="26">
        <f t="shared" si="351"/>
        <v>-3.8800105844175317</v>
      </c>
      <c r="AU1450" s="26">
        <f t="shared" si="347"/>
        <v>-4.3433125627175393</v>
      </c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</row>
    <row r="1451" spans="26:64">
      <c r="Z1451">
        <f t="shared" si="338"/>
        <v>0</v>
      </c>
      <c r="AA1451" s="26">
        <f t="shared" si="339"/>
        <v>2.1380834729415148E-3</v>
      </c>
      <c r="AB1451" s="26">
        <f t="shared" si="350"/>
        <v>-9999</v>
      </c>
      <c r="AC1451" s="26">
        <f t="shared" si="352"/>
        <v>0</v>
      </c>
      <c r="AD1451" s="26">
        <f t="shared" si="348"/>
        <v>-9999</v>
      </c>
      <c r="AE1451" s="26">
        <f t="shared" si="353"/>
        <v>0</v>
      </c>
      <c r="AF1451">
        <f t="shared" si="349"/>
        <v>-9999</v>
      </c>
      <c r="AG1451" s="187"/>
      <c r="AH1451">
        <f t="shared" si="340"/>
        <v>-5.681451267488898E-5</v>
      </c>
      <c r="AI1451">
        <f t="shared" si="341"/>
        <v>0.56469609540875809</v>
      </c>
      <c r="AJ1451">
        <f t="shared" si="342"/>
        <v>-0.2668107123773617</v>
      </c>
      <c r="AK1451">
        <f t="shared" si="343"/>
        <v>0.23931967809316171</v>
      </c>
      <c r="AL1451">
        <f t="shared" si="344"/>
        <v>2.6389213677283485</v>
      </c>
      <c r="AM1451">
        <f t="shared" si="345"/>
        <v>3.8946097777401278</v>
      </c>
      <c r="AN1451" s="26">
        <f t="shared" si="351"/>
        <v>-3.975315110866434</v>
      </c>
      <c r="AO1451" s="26">
        <f t="shared" si="351"/>
        <v>-3.9758619978093366</v>
      </c>
      <c r="AP1451" s="26">
        <f t="shared" si="351"/>
        <v>-3.9742245114637487</v>
      </c>
      <c r="AQ1451" s="26">
        <f t="shared" si="351"/>
        <v>-3.9791363303934308</v>
      </c>
      <c r="AR1451" s="26">
        <f t="shared" si="351"/>
        <v>-3.9644813675395318</v>
      </c>
      <c r="AS1451" s="26">
        <f t="shared" si="351"/>
        <v>-4.0089388978364173</v>
      </c>
      <c r="AT1451" s="26">
        <f t="shared" si="351"/>
        <v>-3.8800105844175317</v>
      </c>
      <c r="AU1451" s="26">
        <f t="shared" si="347"/>
        <v>-4.3433125627175393</v>
      </c>
      <c r="AV1451" s="26"/>
    </row>
    <row r="1452" spans="26:64">
      <c r="Z1452">
        <f t="shared" si="338"/>
        <v>0</v>
      </c>
      <c r="AA1452" s="26">
        <f t="shared" si="339"/>
        <v>2.1380834729415148E-3</v>
      </c>
      <c r="AB1452" s="26">
        <f t="shared" si="350"/>
        <v>-9999</v>
      </c>
      <c r="AC1452" s="26">
        <f t="shared" si="352"/>
        <v>0</v>
      </c>
      <c r="AD1452" s="26">
        <f t="shared" si="348"/>
        <v>-9999</v>
      </c>
      <c r="AE1452" s="26">
        <f t="shared" si="353"/>
        <v>0</v>
      </c>
      <c r="AF1452">
        <f t="shared" si="349"/>
        <v>-9999</v>
      </c>
      <c r="AG1452" s="187"/>
      <c r="AH1452">
        <f t="shared" si="340"/>
        <v>-5.681451267488898E-5</v>
      </c>
      <c r="AI1452">
        <f t="shared" si="341"/>
        <v>0.56469609540875809</v>
      </c>
      <c r="AJ1452">
        <f t="shared" si="342"/>
        <v>-0.2668107123773617</v>
      </c>
      <c r="AK1452">
        <f t="shared" si="343"/>
        <v>0.23931967809316171</v>
      </c>
      <c r="AL1452">
        <f t="shared" si="344"/>
        <v>2.6389213677283485</v>
      </c>
      <c r="AM1452">
        <f t="shared" si="345"/>
        <v>3.8946097777401278</v>
      </c>
      <c r="AN1452" s="26">
        <f t="shared" si="351"/>
        <v>-3.975315110866434</v>
      </c>
      <c r="AO1452" s="26">
        <f t="shared" si="351"/>
        <v>-3.9758619978093366</v>
      </c>
      <c r="AP1452" s="26">
        <f t="shared" si="351"/>
        <v>-3.9742245114637487</v>
      </c>
      <c r="AQ1452" s="26">
        <f t="shared" si="351"/>
        <v>-3.9791363303934308</v>
      </c>
      <c r="AR1452" s="26">
        <f t="shared" si="351"/>
        <v>-3.9644813675395318</v>
      </c>
      <c r="AS1452" s="26">
        <f t="shared" si="351"/>
        <v>-4.0089388978364173</v>
      </c>
      <c r="AT1452" s="26">
        <f t="shared" si="351"/>
        <v>-3.8800105844175317</v>
      </c>
      <c r="AU1452" s="26">
        <f t="shared" si="347"/>
        <v>-4.3433125627175393</v>
      </c>
    </row>
    <row r="1453" spans="26:64">
      <c r="Z1453">
        <f t="shared" si="338"/>
        <v>0</v>
      </c>
      <c r="AA1453" s="26">
        <f t="shared" si="339"/>
        <v>2.1380834729415148E-3</v>
      </c>
      <c r="AB1453" s="26">
        <f t="shared" si="350"/>
        <v>-9999</v>
      </c>
      <c r="AC1453" s="26">
        <f t="shared" si="352"/>
        <v>0</v>
      </c>
      <c r="AD1453" s="26">
        <f t="shared" si="348"/>
        <v>-9999</v>
      </c>
      <c r="AE1453" s="26">
        <f t="shared" si="353"/>
        <v>0</v>
      </c>
      <c r="AF1453">
        <f t="shared" si="349"/>
        <v>-9999</v>
      </c>
      <c r="AG1453" s="187"/>
      <c r="AH1453">
        <f t="shared" si="340"/>
        <v>-5.681451267488898E-5</v>
      </c>
      <c r="AI1453">
        <f t="shared" si="341"/>
        <v>0.56469609540875809</v>
      </c>
      <c r="AJ1453">
        <f t="shared" si="342"/>
        <v>-0.2668107123773617</v>
      </c>
      <c r="AK1453">
        <f t="shared" si="343"/>
        <v>0.23931967809316171</v>
      </c>
      <c r="AL1453">
        <f t="shared" si="344"/>
        <v>2.6389213677283485</v>
      </c>
      <c r="AM1453">
        <f t="shared" si="345"/>
        <v>3.8946097777401278</v>
      </c>
      <c r="AN1453" s="26">
        <f t="shared" si="351"/>
        <v>-3.975315110866434</v>
      </c>
      <c r="AO1453" s="26">
        <f t="shared" si="351"/>
        <v>-3.9758619978093366</v>
      </c>
      <c r="AP1453" s="26">
        <f t="shared" si="351"/>
        <v>-3.9742245114637487</v>
      </c>
      <c r="AQ1453" s="26">
        <f t="shared" si="351"/>
        <v>-3.9791363303934308</v>
      </c>
      <c r="AR1453" s="26">
        <f t="shared" si="351"/>
        <v>-3.9644813675395318</v>
      </c>
      <c r="AS1453" s="26">
        <f t="shared" si="351"/>
        <v>-4.0089388978364173</v>
      </c>
      <c r="AT1453" s="26">
        <f t="shared" si="351"/>
        <v>-3.8800105844175317</v>
      </c>
      <c r="AU1453" s="26">
        <f t="shared" si="347"/>
        <v>-4.3433125627175393</v>
      </c>
      <c r="AV1453" s="26"/>
      <c r="AX1453" s="26"/>
    </row>
    <row r="1454" spans="26:64">
      <c r="Z1454">
        <f t="shared" si="338"/>
        <v>0</v>
      </c>
      <c r="AA1454" s="26">
        <f t="shared" si="339"/>
        <v>2.1380834729415148E-3</v>
      </c>
      <c r="AB1454" s="26">
        <f t="shared" si="350"/>
        <v>-9999</v>
      </c>
      <c r="AC1454" s="26">
        <f t="shared" si="352"/>
        <v>0</v>
      </c>
      <c r="AD1454" s="26">
        <f t="shared" si="348"/>
        <v>-9999</v>
      </c>
      <c r="AE1454" s="26">
        <f t="shared" si="353"/>
        <v>0</v>
      </c>
      <c r="AF1454">
        <f t="shared" si="349"/>
        <v>-9999</v>
      </c>
      <c r="AG1454" s="187"/>
      <c r="AH1454">
        <f t="shared" si="340"/>
        <v>-5.681451267488898E-5</v>
      </c>
      <c r="AI1454">
        <f t="shared" si="341"/>
        <v>0.56469609540875809</v>
      </c>
      <c r="AJ1454">
        <f t="shared" si="342"/>
        <v>-0.2668107123773617</v>
      </c>
      <c r="AK1454">
        <f t="shared" si="343"/>
        <v>0.23931967809316171</v>
      </c>
      <c r="AL1454">
        <f t="shared" si="344"/>
        <v>2.6389213677283485</v>
      </c>
      <c r="AM1454">
        <f t="shared" si="345"/>
        <v>3.8946097777401278</v>
      </c>
      <c r="AN1454" s="26">
        <f t="shared" si="351"/>
        <v>-3.975315110866434</v>
      </c>
      <c r="AO1454" s="26">
        <f t="shared" si="351"/>
        <v>-3.9758619978093366</v>
      </c>
      <c r="AP1454" s="26">
        <f t="shared" si="351"/>
        <v>-3.9742245114637487</v>
      </c>
      <c r="AQ1454" s="26">
        <f t="shared" si="351"/>
        <v>-3.9791363303934308</v>
      </c>
      <c r="AR1454" s="26">
        <f t="shared" si="351"/>
        <v>-3.9644813675395318</v>
      </c>
      <c r="AS1454" s="26">
        <f t="shared" si="351"/>
        <v>-4.0089388978364173</v>
      </c>
      <c r="AT1454" s="26">
        <f t="shared" si="351"/>
        <v>-3.8800105844175317</v>
      </c>
      <c r="AU1454" s="26">
        <f t="shared" si="347"/>
        <v>-4.3433125627175393</v>
      </c>
      <c r="AV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</row>
    <row r="1455" spans="26:64">
      <c r="Z1455">
        <f t="shared" si="338"/>
        <v>0</v>
      </c>
      <c r="AA1455" s="26">
        <f t="shared" si="339"/>
        <v>2.1380834729415148E-3</v>
      </c>
      <c r="AB1455" s="26">
        <f t="shared" si="350"/>
        <v>-9999</v>
      </c>
      <c r="AC1455" s="26">
        <f t="shared" si="352"/>
        <v>0</v>
      </c>
      <c r="AD1455" s="26">
        <f t="shared" si="348"/>
        <v>-9999</v>
      </c>
      <c r="AE1455" s="26">
        <f t="shared" si="353"/>
        <v>0</v>
      </c>
      <c r="AF1455">
        <f t="shared" si="349"/>
        <v>-9999</v>
      </c>
      <c r="AG1455" s="187"/>
      <c r="AH1455">
        <f t="shared" si="340"/>
        <v>-5.681451267488898E-5</v>
      </c>
      <c r="AI1455">
        <f t="shared" si="341"/>
        <v>0.56469609540875809</v>
      </c>
      <c r="AJ1455">
        <f t="shared" si="342"/>
        <v>-0.2668107123773617</v>
      </c>
      <c r="AK1455">
        <f t="shared" si="343"/>
        <v>0.23931967809316171</v>
      </c>
      <c r="AL1455">
        <f t="shared" si="344"/>
        <v>2.6389213677283485</v>
      </c>
      <c r="AM1455">
        <f t="shared" si="345"/>
        <v>3.8946097777401278</v>
      </c>
      <c r="AN1455" s="26">
        <f t="shared" si="351"/>
        <v>-3.975315110866434</v>
      </c>
      <c r="AO1455" s="26">
        <f t="shared" si="351"/>
        <v>-3.9758619978093366</v>
      </c>
      <c r="AP1455" s="26">
        <f t="shared" si="351"/>
        <v>-3.9742245114637487</v>
      </c>
      <c r="AQ1455" s="26">
        <f t="shared" si="351"/>
        <v>-3.9791363303934308</v>
      </c>
      <c r="AR1455" s="26">
        <f t="shared" si="351"/>
        <v>-3.9644813675395318</v>
      </c>
      <c r="AS1455" s="26">
        <f t="shared" si="351"/>
        <v>-4.0089388978364173</v>
      </c>
      <c r="AT1455" s="26">
        <f t="shared" si="351"/>
        <v>-3.8800105844175317</v>
      </c>
      <c r="AU1455" s="26">
        <f t="shared" si="347"/>
        <v>-4.3433125627175393</v>
      </c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</row>
    <row r="1456" spans="26:64">
      <c r="Z1456">
        <f t="shared" si="338"/>
        <v>0</v>
      </c>
      <c r="AA1456" s="26">
        <f t="shared" si="339"/>
        <v>2.1380834729415148E-3</v>
      </c>
      <c r="AB1456" s="26">
        <f t="shared" si="350"/>
        <v>-9999</v>
      </c>
      <c r="AC1456" s="26">
        <f t="shared" si="352"/>
        <v>0</v>
      </c>
      <c r="AD1456" s="26">
        <f t="shared" si="348"/>
        <v>-9999</v>
      </c>
      <c r="AE1456" s="26">
        <f t="shared" si="353"/>
        <v>0</v>
      </c>
      <c r="AF1456">
        <f t="shared" si="349"/>
        <v>-9999</v>
      </c>
      <c r="AG1456" s="187"/>
      <c r="AH1456">
        <f t="shared" si="340"/>
        <v>-5.681451267488898E-5</v>
      </c>
      <c r="AI1456">
        <f t="shared" si="341"/>
        <v>0.56469609540875809</v>
      </c>
      <c r="AJ1456">
        <f t="shared" si="342"/>
        <v>-0.2668107123773617</v>
      </c>
      <c r="AK1456">
        <f t="shared" si="343"/>
        <v>0.23931967809316171</v>
      </c>
      <c r="AL1456">
        <f t="shared" si="344"/>
        <v>2.6389213677283485</v>
      </c>
      <c r="AM1456">
        <f t="shared" si="345"/>
        <v>3.8946097777401278</v>
      </c>
      <c r="AN1456" s="26">
        <f t="shared" si="351"/>
        <v>-3.975315110866434</v>
      </c>
      <c r="AO1456" s="26">
        <f t="shared" si="351"/>
        <v>-3.9758619978093366</v>
      </c>
      <c r="AP1456" s="26">
        <f t="shared" si="351"/>
        <v>-3.9742245114637487</v>
      </c>
      <c r="AQ1456" s="26">
        <f t="shared" si="351"/>
        <v>-3.9791363303934308</v>
      </c>
      <c r="AR1456" s="26">
        <f t="shared" si="351"/>
        <v>-3.9644813675395318</v>
      </c>
      <c r="AS1456" s="26">
        <f t="shared" si="351"/>
        <v>-4.0089388978364173</v>
      </c>
      <c r="AT1456" s="26">
        <f t="shared" si="351"/>
        <v>-3.8800105844175317</v>
      </c>
      <c r="AU1456" s="26">
        <f t="shared" si="347"/>
        <v>-4.3433125627175393</v>
      </c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</row>
    <row r="1457" spans="26:64">
      <c r="Z1457">
        <f t="shared" si="338"/>
        <v>0</v>
      </c>
      <c r="AA1457" s="26">
        <f t="shared" si="339"/>
        <v>2.1380834729415148E-3</v>
      </c>
      <c r="AB1457" s="26">
        <f t="shared" si="350"/>
        <v>-9999</v>
      </c>
      <c r="AC1457" s="26">
        <f t="shared" si="352"/>
        <v>0</v>
      </c>
      <c r="AD1457" s="26">
        <f t="shared" si="348"/>
        <v>-9999</v>
      </c>
      <c r="AE1457" s="26">
        <f t="shared" si="353"/>
        <v>0</v>
      </c>
      <c r="AF1457">
        <f t="shared" si="349"/>
        <v>-9999</v>
      </c>
      <c r="AG1457" s="187"/>
      <c r="AH1457">
        <f t="shared" si="340"/>
        <v>-5.681451267488898E-5</v>
      </c>
      <c r="AI1457">
        <f t="shared" si="341"/>
        <v>0.56469609540875809</v>
      </c>
      <c r="AJ1457">
        <f t="shared" si="342"/>
        <v>-0.2668107123773617</v>
      </c>
      <c r="AK1457">
        <f t="shared" si="343"/>
        <v>0.23931967809316171</v>
      </c>
      <c r="AL1457">
        <f t="shared" si="344"/>
        <v>2.6389213677283485</v>
      </c>
      <c r="AM1457">
        <f t="shared" si="345"/>
        <v>3.8946097777401278</v>
      </c>
      <c r="AN1457" s="26">
        <f t="shared" si="351"/>
        <v>-3.975315110866434</v>
      </c>
      <c r="AO1457" s="26">
        <f t="shared" si="351"/>
        <v>-3.9758619978093366</v>
      </c>
      <c r="AP1457" s="26">
        <f t="shared" si="351"/>
        <v>-3.9742245114637487</v>
      </c>
      <c r="AQ1457" s="26">
        <f t="shared" si="351"/>
        <v>-3.9791363303934308</v>
      </c>
      <c r="AR1457" s="26">
        <f t="shared" si="351"/>
        <v>-3.9644813675395318</v>
      </c>
      <c r="AS1457" s="26">
        <f t="shared" si="351"/>
        <v>-4.0089388978364173</v>
      </c>
      <c r="AT1457" s="26">
        <f t="shared" si="351"/>
        <v>-3.8800105844175317</v>
      </c>
      <c r="AU1457" s="26">
        <f t="shared" si="347"/>
        <v>-4.3433125627175393</v>
      </c>
    </row>
    <row r="1458" spans="26:64">
      <c r="Z1458">
        <f t="shared" si="338"/>
        <v>0</v>
      </c>
      <c r="AA1458" s="26">
        <f t="shared" si="339"/>
        <v>2.1380834729415148E-3</v>
      </c>
      <c r="AB1458" s="26">
        <f t="shared" si="350"/>
        <v>-9999</v>
      </c>
      <c r="AC1458" s="26">
        <f t="shared" si="352"/>
        <v>0</v>
      </c>
      <c r="AD1458" s="26">
        <f t="shared" si="348"/>
        <v>-9999</v>
      </c>
      <c r="AE1458" s="26">
        <f t="shared" si="353"/>
        <v>0</v>
      </c>
      <c r="AF1458">
        <f t="shared" si="349"/>
        <v>-9999</v>
      </c>
      <c r="AG1458" s="187"/>
      <c r="AH1458">
        <f t="shared" si="340"/>
        <v>-5.681451267488898E-5</v>
      </c>
      <c r="AI1458">
        <f t="shared" si="341"/>
        <v>0.56469609540875809</v>
      </c>
      <c r="AJ1458">
        <f t="shared" si="342"/>
        <v>-0.2668107123773617</v>
      </c>
      <c r="AK1458">
        <f t="shared" si="343"/>
        <v>0.23931967809316171</v>
      </c>
      <c r="AL1458">
        <f t="shared" si="344"/>
        <v>2.6389213677283485</v>
      </c>
      <c r="AM1458">
        <f t="shared" si="345"/>
        <v>3.8946097777401278</v>
      </c>
      <c r="AN1458" s="26">
        <f t="shared" si="351"/>
        <v>-3.975315110866434</v>
      </c>
      <c r="AO1458" s="26">
        <f t="shared" si="351"/>
        <v>-3.9758619978093366</v>
      </c>
      <c r="AP1458" s="26">
        <f t="shared" si="351"/>
        <v>-3.9742245114637487</v>
      </c>
      <c r="AQ1458" s="26">
        <f t="shared" si="351"/>
        <v>-3.9791363303934308</v>
      </c>
      <c r="AR1458" s="26">
        <f t="shared" si="351"/>
        <v>-3.9644813675395318</v>
      </c>
      <c r="AS1458" s="26">
        <f t="shared" si="351"/>
        <v>-4.0089388978364173</v>
      </c>
      <c r="AT1458" s="26">
        <f t="shared" si="351"/>
        <v>-3.8800105844175317</v>
      </c>
      <c r="AU1458" s="26">
        <f t="shared" si="347"/>
        <v>-4.3433125627175393</v>
      </c>
    </row>
    <row r="1459" spans="26:64">
      <c r="Z1459">
        <f t="shared" si="338"/>
        <v>0</v>
      </c>
      <c r="AA1459" s="26">
        <f t="shared" si="339"/>
        <v>2.1380834729415148E-3</v>
      </c>
      <c r="AB1459" s="26">
        <f t="shared" si="350"/>
        <v>-9999</v>
      </c>
      <c r="AC1459" s="26">
        <f t="shared" si="352"/>
        <v>0</v>
      </c>
      <c r="AD1459" s="26">
        <f t="shared" si="348"/>
        <v>-9999</v>
      </c>
      <c r="AE1459" s="26">
        <f t="shared" si="353"/>
        <v>0</v>
      </c>
      <c r="AF1459">
        <f t="shared" si="349"/>
        <v>-9999</v>
      </c>
      <c r="AG1459" s="187"/>
      <c r="AH1459">
        <f t="shared" si="340"/>
        <v>-5.681451267488898E-5</v>
      </c>
      <c r="AI1459">
        <f t="shared" si="341"/>
        <v>0.56469609540875809</v>
      </c>
      <c r="AJ1459">
        <f t="shared" si="342"/>
        <v>-0.2668107123773617</v>
      </c>
      <c r="AK1459">
        <f t="shared" si="343"/>
        <v>0.23931967809316171</v>
      </c>
      <c r="AL1459">
        <f t="shared" si="344"/>
        <v>2.6389213677283485</v>
      </c>
      <c r="AM1459">
        <f t="shared" si="345"/>
        <v>3.8946097777401278</v>
      </c>
      <c r="AN1459" s="26">
        <f t="shared" si="351"/>
        <v>-3.975315110866434</v>
      </c>
      <c r="AO1459" s="26">
        <f t="shared" si="351"/>
        <v>-3.9758619978093366</v>
      </c>
      <c r="AP1459" s="26">
        <f t="shared" si="351"/>
        <v>-3.9742245114637487</v>
      </c>
      <c r="AQ1459" s="26">
        <f t="shared" si="351"/>
        <v>-3.9791363303934308</v>
      </c>
      <c r="AR1459" s="26">
        <f t="shared" si="351"/>
        <v>-3.9644813675395318</v>
      </c>
      <c r="AS1459" s="26">
        <f t="shared" si="351"/>
        <v>-4.0089388978364173</v>
      </c>
      <c r="AT1459" s="26">
        <f t="shared" si="351"/>
        <v>-3.8800105844175317</v>
      </c>
      <c r="AU1459" s="26">
        <f t="shared" si="347"/>
        <v>-4.3433125627175393</v>
      </c>
      <c r="AV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</row>
    <row r="1460" spans="26:64">
      <c r="Z1460">
        <f t="shared" si="338"/>
        <v>0</v>
      </c>
      <c r="AA1460" s="26">
        <f t="shared" si="339"/>
        <v>2.1380834729415148E-3</v>
      </c>
      <c r="AB1460" s="26">
        <f t="shared" si="350"/>
        <v>-9999</v>
      </c>
      <c r="AC1460" s="26">
        <f t="shared" si="352"/>
        <v>0</v>
      </c>
      <c r="AD1460" s="26">
        <f t="shared" si="348"/>
        <v>-9999</v>
      </c>
      <c r="AE1460" s="26">
        <f t="shared" si="353"/>
        <v>0</v>
      </c>
      <c r="AF1460">
        <f t="shared" si="349"/>
        <v>-9999</v>
      </c>
      <c r="AG1460" s="187"/>
      <c r="AH1460">
        <f t="shared" si="340"/>
        <v>-5.681451267488898E-5</v>
      </c>
      <c r="AI1460">
        <f t="shared" si="341"/>
        <v>0.56469609540875809</v>
      </c>
      <c r="AJ1460">
        <f t="shared" si="342"/>
        <v>-0.2668107123773617</v>
      </c>
      <c r="AK1460">
        <f t="shared" si="343"/>
        <v>0.23931967809316171</v>
      </c>
      <c r="AL1460">
        <f t="shared" si="344"/>
        <v>2.6389213677283485</v>
      </c>
      <c r="AM1460">
        <f t="shared" si="345"/>
        <v>3.8946097777401278</v>
      </c>
      <c r="AN1460" s="26">
        <f t="shared" si="351"/>
        <v>-3.975315110866434</v>
      </c>
      <c r="AO1460" s="26">
        <f t="shared" si="351"/>
        <v>-3.9758619978093366</v>
      </c>
      <c r="AP1460" s="26">
        <f t="shared" si="351"/>
        <v>-3.9742245114637487</v>
      </c>
      <c r="AQ1460" s="26">
        <f t="shared" si="351"/>
        <v>-3.9791363303934308</v>
      </c>
      <c r="AR1460" s="26">
        <f t="shared" si="351"/>
        <v>-3.9644813675395318</v>
      </c>
      <c r="AS1460" s="26">
        <f t="shared" si="351"/>
        <v>-4.0089388978364173</v>
      </c>
      <c r="AT1460" s="26">
        <f t="shared" si="351"/>
        <v>-3.8800105844175317</v>
      </c>
      <c r="AU1460" s="26">
        <f t="shared" si="347"/>
        <v>-4.3433125627175393</v>
      </c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</row>
    <row r="1461" spans="26:64">
      <c r="Z1461">
        <f t="shared" si="338"/>
        <v>0</v>
      </c>
      <c r="AA1461" s="26">
        <f t="shared" si="339"/>
        <v>2.1380834729415148E-3</v>
      </c>
      <c r="AB1461" s="26">
        <f t="shared" si="350"/>
        <v>-9999</v>
      </c>
      <c r="AC1461" s="26">
        <f t="shared" si="352"/>
        <v>0</v>
      </c>
      <c r="AD1461" s="26">
        <f t="shared" si="348"/>
        <v>-9999</v>
      </c>
      <c r="AE1461" s="26">
        <f t="shared" si="353"/>
        <v>0</v>
      </c>
      <c r="AF1461">
        <f t="shared" si="349"/>
        <v>-9999</v>
      </c>
      <c r="AG1461" s="187"/>
      <c r="AH1461">
        <f t="shared" si="340"/>
        <v>-5.681451267488898E-5</v>
      </c>
      <c r="AI1461">
        <f t="shared" si="341"/>
        <v>0.56469609540875809</v>
      </c>
      <c r="AJ1461">
        <f t="shared" si="342"/>
        <v>-0.2668107123773617</v>
      </c>
      <c r="AK1461">
        <f t="shared" si="343"/>
        <v>0.23931967809316171</v>
      </c>
      <c r="AL1461">
        <f t="shared" si="344"/>
        <v>2.6389213677283485</v>
      </c>
      <c r="AM1461">
        <f t="shared" si="345"/>
        <v>3.8946097777401278</v>
      </c>
      <c r="AN1461" s="26">
        <f t="shared" ref="AN1461:AT1476" si="354">$AU1461+$AB$7*SIN(AO1461)</f>
        <v>-3.975315110866434</v>
      </c>
      <c r="AO1461" s="26">
        <f t="shared" si="354"/>
        <v>-3.9758619978093366</v>
      </c>
      <c r="AP1461" s="26">
        <f t="shared" si="354"/>
        <v>-3.9742245114637487</v>
      </c>
      <c r="AQ1461" s="26">
        <f t="shared" si="354"/>
        <v>-3.9791363303934308</v>
      </c>
      <c r="AR1461" s="26">
        <f t="shared" si="354"/>
        <v>-3.9644813675395318</v>
      </c>
      <c r="AS1461" s="26">
        <f t="shared" si="354"/>
        <v>-4.0089388978364173</v>
      </c>
      <c r="AT1461" s="26">
        <f t="shared" si="354"/>
        <v>-3.8800105844175317</v>
      </c>
      <c r="AU1461" s="26">
        <f t="shared" si="347"/>
        <v>-4.3433125627175393</v>
      </c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</row>
    <row r="1462" spans="26:64">
      <c r="Z1462">
        <f t="shared" si="338"/>
        <v>0</v>
      </c>
      <c r="AA1462" s="26">
        <f t="shared" si="339"/>
        <v>2.1380834729415148E-3</v>
      </c>
      <c r="AB1462" s="26">
        <f t="shared" si="350"/>
        <v>-9999</v>
      </c>
      <c r="AC1462" s="26">
        <f t="shared" si="352"/>
        <v>0</v>
      </c>
      <c r="AD1462" s="26">
        <f t="shared" si="348"/>
        <v>-9999</v>
      </c>
      <c r="AE1462" s="26">
        <f t="shared" si="353"/>
        <v>0</v>
      </c>
      <c r="AF1462">
        <f t="shared" si="349"/>
        <v>-9999</v>
      </c>
      <c r="AG1462" s="187"/>
      <c r="AH1462">
        <f t="shared" si="340"/>
        <v>-5.681451267488898E-5</v>
      </c>
      <c r="AI1462">
        <f t="shared" si="341"/>
        <v>0.56469609540875809</v>
      </c>
      <c r="AJ1462">
        <f t="shared" si="342"/>
        <v>-0.2668107123773617</v>
      </c>
      <c r="AK1462">
        <f t="shared" si="343"/>
        <v>0.23931967809316171</v>
      </c>
      <c r="AL1462">
        <f t="shared" si="344"/>
        <v>2.6389213677283485</v>
      </c>
      <c r="AM1462">
        <f t="shared" si="345"/>
        <v>3.8946097777401278</v>
      </c>
      <c r="AN1462" s="26">
        <f t="shared" si="354"/>
        <v>-3.975315110866434</v>
      </c>
      <c r="AO1462" s="26">
        <f t="shared" si="354"/>
        <v>-3.9758619978093366</v>
      </c>
      <c r="AP1462" s="26">
        <f t="shared" si="354"/>
        <v>-3.9742245114637487</v>
      </c>
      <c r="AQ1462" s="26">
        <f t="shared" si="354"/>
        <v>-3.9791363303934308</v>
      </c>
      <c r="AR1462" s="26">
        <f t="shared" si="354"/>
        <v>-3.9644813675395318</v>
      </c>
      <c r="AS1462" s="26">
        <f t="shared" si="354"/>
        <v>-4.0089388978364173</v>
      </c>
      <c r="AT1462" s="26">
        <f t="shared" si="354"/>
        <v>-3.8800105844175317</v>
      </c>
      <c r="AU1462" s="26">
        <f t="shared" si="347"/>
        <v>-4.3433125627175393</v>
      </c>
    </row>
    <row r="1463" spans="26:64">
      <c r="Z1463">
        <f t="shared" si="338"/>
        <v>0</v>
      </c>
      <c r="AA1463" s="26">
        <f t="shared" si="339"/>
        <v>2.1380834729415148E-3</v>
      </c>
      <c r="AB1463" s="26">
        <f t="shared" si="350"/>
        <v>-9999</v>
      </c>
      <c r="AC1463" s="26">
        <f t="shared" si="352"/>
        <v>0</v>
      </c>
      <c r="AD1463" s="26">
        <f t="shared" si="348"/>
        <v>-9999</v>
      </c>
      <c r="AE1463" s="26">
        <f t="shared" si="353"/>
        <v>0</v>
      </c>
      <c r="AF1463">
        <f t="shared" si="349"/>
        <v>-9999</v>
      </c>
      <c r="AG1463" s="187"/>
      <c r="AH1463">
        <f t="shared" si="340"/>
        <v>-5.681451267488898E-5</v>
      </c>
      <c r="AI1463">
        <f t="shared" si="341"/>
        <v>0.56469609540875809</v>
      </c>
      <c r="AJ1463">
        <f t="shared" si="342"/>
        <v>-0.2668107123773617</v>
      </c>
      <c r="AK1463">
        <f t="shared" si="343"/>
        <v>0.23931967809316171</v>
      </c>
      <c r="AL1463">
        <f t="shared" si="344"/>
        <v>2.6389213677283485</v>
      </c>
      <c r="AM1463">
        <f t="shared" si="345"/>
        <v>3.8946097777401278</v>
      </c>
      <c r="AN1463" s="26">
        <f t="shared" si="354"/>
        <v>-3.975315110866434</v>
      </c>
      <c r="AO1463" s="26">
        <f t="shared" si="354"/>
        <v>-3.9758619978093366</v>
      </c>
      <c r="AP1463" s="26">
        <f t="shared" si="354"/>
        <v>-3.9742245114637487</v>
      </c>
      <c r="AQ1463" s="26">
        <f t="shared" si="354"/>
        <v>-3.9791363303934308</v>
      </c>
      <c r="AR1463" s="26">
        <f t="shared" si="354"/>
        <v>-3.9644813675395318</v>
      </c>
      <c r="AS1463" s="26">
        <f t="shared" si="354"/>
        <v>-4.0089388978364173</v>
      </c>
      <c r="AT1463" s="26">
        <f t="shared" si="354"/>
        <v>-3.8800105844175317</v>
      </c>
      <c r="AU1463" s="26">
        <f t="shared" si="347"/>
        <v>-4.3433125627175393</v>
      </c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</row>
    <row r="1464" spans="26:64">
      <c r="Z1464">
        <f t="shared" si="338"/>
        <v>0</v>
      </c>
      <c r="AA1464" s="26">
        <f t="shared" si="339"/>
        <v>2.1380834729415148E-3</v>
      </c>
      <c r="AB1464" s="26">
        <f t="shared" si="350"/>
        <v>-9999</v>
      </c>
      <c r="AC1464" s="26">
        <f t="shared" si="352"/>
        <v>0</v>
      </c>
      <c r="AD1464" s="26">
        <f t="shared" si="348"/>
        <v>-9999</v>
      </c>
      <c r="AE1464" s="26">
        <f t="shared" si="353"/>
        <v>0</v>
      </c>
      <c r="AF1464">
        <f t="shared" si="349"/>
        <v>-9999</v>
      </c>
      <c r="AG1464" s="187"/>
      <c r="AH1464">
        <f t="shared" si="340"/>
        <v>-5.681451267488898E-5</v>
      </c>
      <c r="AI1464">
        <f t="shared" si="341"/>
        <v>0.56469609540875809</v>
      </c>
      <c r="AJ1464">
        <f t="shared" si="342"/>
        <v>-0.2668107123773617</v>
      </c>
      <c r="AK1464">
        <f t="shared" si="343"/>
        <v>0.23931967809316171</v>
      </c>
      <c r="AL1464">
        <f t="shared" si="344"/>
        <v>2.6389213677283485</v>
      </c>
      <c r="AM1464">
        <f t="shared" si="345"/>
        <v>3.8946097777401278</v>
      </c>
      <c r="AN1464" s="26">
        <f t="shared" si="354"/>
        <v>-3.975315110866434</v>
      </c>
      <c r="AO1464" s="26">
        <f t="shared" si="354"/>
        <v>-3.9758619978093366</v>
      </c>
      <c r="AP1464" s="26">
        <f t="shared" si="354"/>
        <v>-3.9742245114637487</v>
      </c>
      <c r="AQ1464" s="26">
        <f t="shared" si="354"/>
        <v>-3.9791363303934308</v>
      </c>
      <c r="AR1464" s="26">
        <f t="shared" si="354"/>
        <v>-3.9644813675395318</v>
      </c>
      <c r="AS1464" s="26">
        <f t="shared" si="354"/>
        <v>-4.0089388978364173</v>
      </c>
      <c r="AT1464" s="26">
        <f t="shared" si="354"/>
        <v>-3.8800105844175317</v>
      </c>
      <c r="AU1464" s="26">
        <f t="shared" si="347"/>
        <v>-4.3433125627175393</v>
      </c>
      <c r="AV1464" s="26"/>
    </row>
    <row r="1465" spans="26:64">
      <c r="Z1465">
        <f t="shared" si="338"/>
        <v>0</v>
      </c>
      <c r="AA1465" s="26">
        <f t="shared" si="339"/>
        <v>2.1380834729415148E-3</v>
      </c>
      <c r="AB1465" s="26">
        <f t="shared" si="350"/>
        <v>-9999</v>
      </c>
      <c r="AC1465" s="26">
        <f t="shared" si="352"/>
        <v>0</v>
      </c>
      <c r="AD1465" s="26">
        <f t="shared" si="348"/>
        <v>-9999</v>
      </c>
      <c r="AE1465" s="26">
        <f t="shared" si="353"/>
        <v>0</v>
      </c>
      <c r="AF1465">
        <f t="shared" si="349"/>
        <v>-9999</v>
      </c>
      <c r="AG1465" s="187"/>
      <c r="AH1465">
        <f t="shared" si="340"/>
        <v>-5.681451267488898E-5</v>
      </c>
      <c r="AI1465">
        <f t="shared" si="341"/>
        <v>0.56469609540875809</v>
      </c>
      <c r="AJ1465">
        <f t="shared" si="342"/>
        <v>-0.2668107123773617</v>
      </c>
      <c r="AK1465">
        <f t="shared" si="343"/>
        <v>0.23931967809316171</v>
      </c>
      <c r="AL1465">
        <f t="shared" si="344"/>
        <v>2.6389213677283485</v>
      </c>
      <c r="AM1465">
        <f t="shared" si="345"/>
        <v>3.8946097777401278</v>
      </c>
      <c r="AN1465" s="26">
        <f t="shared" si="354"/>
        <v>-3.975315110866434</v>
      </c>
      <c r="AO1465" s="26">
        <f t="shared" si="354"/>
        <v>-3.9758619978093366</v>
      </c>
      <c r="AP1465" s="26">
        <f t="shared" si="354"/>
        <v>-3.9742245114637487</v>
      </c>
      <c r="AQ1465" s="26">
        <f t="shared" si="354"/>
        <v>-3.9791363303934308</v>
      </c>
      <c r="AR1465" s="26">
        <f t="shared" si="354"/>
        <v>-3.9644813675395318</v>
      </c>
      <c r="AS1465" s="26">
        <f t="shared" si="354"/>
        <v>-4.0089388978364173</v>
      </c>
      <c r="AT1465" s="26">
        <f t="shared" si="354"/>
        <v>-3.8800105844175317</v>
      </c>
      <c r="AU1465" s="26">
        <f t="shared" si="347"/>
        <v>-4.3433125627175393</v>
      </c>
      <c r="AV1465" s="26"/>
    </row>
    <row r="1466" spans="26:64">
      <c r="Z1466">
        <f t="shared" si="338"/>
        <v>0</v>
      </c>
      <c r="AA1466" s="26">
        <f t="shared" si="339"/>
        <v>2.1380834729415148E-3</v>
      </c>
      <c r="AB1466" s="26">
        <f t="shared" si="350"/>
        <v>-9999</v>
      </c>
      <c r="AC1466" s="26">
        <f t="shared" si="352"/>
        <v>0</v>
      </c>
      <c r="AD1466" s="26">
        <f t="shared" si="348"/>
        <v>-9999</v>
      </c>
      <c r="AE1466" s="26">
        <f t="shared" si="353"/>
        <v>0</v>
      </c>
      <c r="AF1466">
        <f t="shared" si="349"/>
        <v>-9999</v>
      </c>
      <c r="AG1466" s="187"/>
      <c r="AH1466">
        <f t="shared" si="340"/>
        <v>-5.681451267488898E-5</v>
      </c>
      <c r="AI1466">
        <f t="shared" si="341"/>
        <v>0.56469609540875809</v>
      </c>
      <c r="AJ1466">
        <f t="shared" si="342"/>
        <v>-0.2668107123773617</v>
      </c>
      <c r="AK1466">
        <f t="shared" si="343"/>
        <v>0.23931967809316171</v>
      </c>
      <c r="AL1466">
        <f t="shared" si="344"/>
        <v>2.6389213677283485</v>
      </c>
      <c r="AM1466">
        <f t="shared" si="345"/>
        <v>3.8946097777401278</v>
      </c>
      <c r="AN1466" s="26">
        <f t="shared" si="354"/>
        <v>-3.975315110866434</v>
      </c>
      <c r="AO1466" s="26">
        <f t="shared" si="354"/>
        <v>-3.9758619978093366</v>
      </c>
      <c r="AP1466" s="26">
        <f t="shared" si="354"/>
        <v>-3.9742245114637487</v>
      </c>
      <c r="AQ1466" s="26">
        <f t="shared" si="354"/>
        <v>-3.9791363303934308</v>
      </c>
      <c r="AR1466" s="26">
        <f t="shared" si="354"/>
        <v>-3.9644813675395318</v>
      </c>
      <c r="AS1466" s="26">
        <f t="shared" si="354"/>
        <v>-4.0089388978364173</v>
      </c>
      <c r="AT1466" s="26">
        <f t="shared" si="354"/>
        <v>-3.8800105844175317</v>
      </c>
      <c r="AU1466" s="26">
        <f t="shared" si="347"/>
        <v>-4.3433125627175393</v>
      </c>
      <c r="AV1466" s="26"/>
    </row>
    <row r="1467" spans="26:64">
      <c r="Z1467">
        <f t="shared" si="338"/>
        <v>0</v>
      </c>
      <c r="AA1467" s="26">
        <f t="shared" si="339"/>
        <v>2.1380834729415148E-3</v>
      </c>
      <c r="AB1467" s="26">
        <f t="shared" si="350"/>
        <v>-9999</v>
      </c>
      <c r="AC1467" s="26">
        <f t="shared" si="352"/>
        <v>0</v>
      </c>
      <c r="AD1467" s="26">
        <f t="shared" si="348"/>
        <v>-9999</v>
      </c>
      <c r="AE1467" s="26">
        <f t="shared" si="353"/>
        <v>0</v>
      </c>
      <c r="AF1467">
        <f t="shared" si="349"/>
        <v>-9999</v>
      </c>
      <c r="AG1467" s="187"/>
      <c r="AH1467">
        <f t="shared" si="340"/>
        <v>-5.681451267488898E-5</v>
      </c>
      <c r="AI1467">
        <f t="shared" si="341"/>
        <v>0.56469609540875809</v>
      </c>
      <c r="AJ1467">
        <f t="shared" si="342"/>
        <v>-0.2668107123773617</v>
      </c>
      <c r="AK1467">
        <f t="shared" si="343"/>
        <v>0.23931967809316171</v>
      </c>
      <c r="AL1467">
        <f t="shared" si="344"/>
        <v>2.6389213677283485</v>
      </c>
      <c r="AM1467">
        <f t="shared" si="345"/>
        <v>3.8946097777401278</v>
      </c>
      <c r="AN1467" s="26">
        <f t="shared" si="354"/>
        <v>-3.975315110866434</v>
      </c>
      <c r="AO1467" s="26">
        <f t="shared" si="354"/>
        <v>-3.9758619978093366</v>
      </c>
      <c r="AP1467" s="26">
        <f t="shared" si="354"/>
        <v>-3.9742245114637487</v>
      </c>
      <c r="AQ1467" s="26">
        <f t="shared" si="354"/>
        <v>-3.9791363303934308</v>
      </c>
      <c r="AR1467" s="26">
        <f t="shared" si="354"/>
        <v>-3.9644813675395318</v>
      </c>
      <c r="AS1467" s="26">
        <f t="shared" si="354"/>
        <v>-4.0089388978364173</v>
      </c>
      <c r="AT1467" s="26">
        <f t="shared" si="354"/>
        <v>-3.8800105844175317</v>
      </c>
      <c r="AU1467" s="26">
        <f t="shared" si="347"/>
        <v>-4.3433125627175393</v>
      </c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</row>
    <row r="1468" spans="26:64">
      <c r="Z1468">
        <f t="shared" si="338"/>
        <v>0</v>
      </c>
      <c r="AA1468" s="26">
        <f t="shared" si="339"/>
        <v>2.1380834729415148E-3</v>
      </c>
      <c r="AB1468" s="26">
        <f t="shared" si="350"/>
        <v>-9999</v>
      </c>
      <c r="AC1468" s="26">
        <f t="shared" si="352"/>
        <v>0</v>
      </c>
      <c r="AD1468" s="26">
        <f t="shared" si="348"/>
        <v>-9999</v>
      </c>
      <c r="AE1468" s="26">
        <f t="shared" si="353"/>
        <v>0</v>
      </c>
      <c r="AF1468">
        <f t="shared" si="349"/>
        <v>-9999</v>
      </c>
      <c r="AG1468" s="187"/>
      <c r="AH1468">
        <f t="shared" si="340"/>
        <v>-5.681451267488898E-5</v>
      </c>
      <c r="AI1468">
        <f t="shared" si="341"/>
        <v>0.56469609540875809</v>
      </c>
      <c r="AJ1468">
        <f t="shared" si="342"/>
        <v>-0.2668107123773617</v>
      </c>
      <c r="AK1468">
        <f t="shared" si="343"/>
        <v>0.23931967809316171</v>
      </c>
      <c r="AL1468">
        <f t="shared" si="344"/>
        <v>2.6389213677283485</v>
      </c>
      <c r="AM1468">
        <f t="shared" si="345"/>
        <v>3.8946097777401278</v>
      </c>
      <c r="AN1468" s="26">
        <f t="shared" si="354"/>
        <v>-3.975315110866434</v>
      </c>
      <c r="AO1468" s="26">
        <f t="shared" si="354"/>
        <v>-3.9758619978093366</v>
      </c>
      <c r="AP1468" s="26">
        <f t="shared" si="354"/>
        <v>-3.9742245114637487</v>
      </c>
      <c r="AQ1468" s="26">
        <f t="shared" si="354"/>
        <v>-3.9791363303934308</v>
      </c>
      <c r="AR1468" s="26">
        <f t="shared" si="354"/>
        <v>-3.9644813675395318</v>
      </c>
      <c r="AS1468" s="26">
        <f t="shared" si="354"/>
        <v>-4.0089388978364173</v>
      </c>
      <c r="AT1468" s="26">
        <f t="shared" si="354"/>
        <v>-3.8800105844175317</v>
      </c>
      <c r="AU1468" s="26">
        <f t="shared" si="347"/>
        <v>-4.3433125627175393</v>
      </c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</row>
    <row r="1469" spans="26:64">
      <c r="Z1469">
        <f t="shared" si="338"/>
        <v>0</v>
      </c>
      <c r="AA1469" s="26">
        <f t="shared" si="339"/>
        <v>2.1380834729415148E-3</v>
      </c>
      <c r="AB1469" s="26">
        <f t="shared" si="350"/>
        <v>-9999</v>
      </c>
      <c r="AC1469" s="26">
        <f t="shared" si="352"/>
        <v>0</v>
      </c>
      <c r="AD1469" s="26">
        <f t="shared" si="348"/>
        <v>-9999</v>
      </c>
      <c r="AE1469" s="26">
        <f t="shared" si="353"/>
        <v>0</v>
      </c>
      <c r="AF1469">
        <f t="shared" si="349"/>
        <v>-9999</v>
      </c>
      <c r="AG1469" s="187"/>
      <c r="AH1469">
        <f t="shared" si="340"/>
        <v>-5.681451267488898E-5</v>
      </c>
      <c r="AI1469">
        <f t="shared" si="341"/>
        <v>0.56469609540875809</v>
      </c>
      <c r="AJ1469">
        <f t="shared" si="342"/>
        <v>-0.2668107123773617</v>
      </c>
      <c r="AK1469">
        <f t="shared" si="343"/>
        <v>0.23931967809316171</v>
      </c>
      <c r="AL1469">
        <f t="shared" si="344"/>
        <v>2.6389213677283485</v>
      </c>
      <c r="AM1469">
        <f t="shared" si="345"/>
        <v>3.8946097777401278</v>
      </c>
      <c r="AN1469" s="26">
        <f t="shared" si="354"/>
        <v>-3.975315110866434</v>
      </c>
      <c r="AO1469" s="26">
        <f t="shared" si="354"/>
        <v>-3.9758619978093366</v>
      </c>
      <c r="AP1469" s="26">
        <f t="shared" si="354"/>
        <v>-3.9742245114637487</v>
      </c>
      <c r="AQ1469" s="26">
        <f t="shared" si="354"/>
        <v>-3.9791363303934308</v>
      </c>
      <c r="AR1469" s="26">
        <f t="shared" si="354"/>
        <v>-3.9644813675395318</v>
      </c>
      <c r="AS1469" s="26">
        <f t="shared" si="354"/>
        <v>-4.0089388978364173</v>
      </c>
      <c r="AT1469" s="26">
        <f t="shared" si="354"/>
        <v>-3.8800105844175317</v>
      </c>
      <c r="AU1469" s="26">
        <f t="shared" si="347"/>
        <v>-4.3433125627175393</v>
      </c>
    </row>
    <row r="1470" spans="26:64">
      <c r="Z1470">
        <f t="shared" si="338"/>
        <v>0</v>
      </c>
      <c r="AA1470" s="26">
        <f t="shared" si="339"/>
        <v>2.1380834729415148E-3</v>
      </c>
      <c r="AB1470" s="26">
        <f t="shared" si="350"/>
        <v>-9999</v>
      </c>
      <c r="AC1470" s="26">
        <f t="shared" si="352"/>
        <v>0</v>
      </c>
      <c r="AD1470" s="26">
        <f t="shared" si="348"/>
        <v>-9999</v>
      </c>
      <c r="AE1470" s="26">
        <f t="shared" si="353"/>
        <v>0</v>
      </c>
      <c r="AF1470">
        <f t="shared" si="349"/>
        <v>-9999</v>
      </c>
      <c r="AG1470" s="187"/>
      <c r="AH1470">
        <f t="shared" si="340"/>
        <v>-5.681451267488898E-5</v>
      </c>
      <c r="AI1470">
        <f t="shared" si="341"/>
        <v>0.56469609540875809</v>
      </c>
      <c r="AJ1470">
        <f t="shared" si="342"/>
        <v>-0.2668107123773617</v>
      </c>
      <c r="AK1470">
        <f t="shared" si="343"/>
        <v>0.23931967809316171</v>
      </c>
      <c r="AL1470">
        <f t="shared" si="344"/>
        <v>2.6389213677283485</v>
      </c>
      <c r="AM1470">
        <f t="shared" si="345"/>
        <v>3.8946097777401278</v>
      </c>
      <c r="AN1470" s="26">
        <f t="shared" si="354"/>
        <v>-3.975315110866434</v>
      </c>
      <c r="AO1470" s="26">
        <f t="shared" si="354"/>
        <v>-3.9758619978093366</v>
      </c>
      <c r="AP1470" s="26">
        <f t="shared" si="354"/>
        <v>-3.9742245114637487</v>
      </c>
      <c r="AQ1470" s="26">
        <f t="shared" si="354"/>
        <v>-3.9791363303934308</v>
      </c>
      <c r="AR1470" s="26">
        <f t="shared" si="354"/>
        <v>-3.9644813675395318</v>
      </c>
      <c r="AS1470" s="26">
        <f t="shared" si="354"/>
        <v>-4.0089388978364173</v>
      </c>
      <c r="AT1470" s="26">
        <f t="shared" si="354"/>
        <v>-3.8800105844175317</v>
      </c>
      <c r="AU1470" s="26">
        <f t="shared" si="347"/>
        <v>-4.3433125627175393</v>
      </c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</row>
    <row r="1471" spans="26:64">
      <c r="Z1471">
        <f t="shared" si="338"/>
        <v>0</v>
      </c>
      <c r="AA1471" s="26">
        <f t="shared" si="339"/>
        <v>2.1380834729415148E-3</v>
      </c>
      <c r="AB1471" s="26">
        <f t="shared" si="350"/>
        <v>-9999</v>
      </c>
      <c r="AC1471" s="26">
        <f t="shared" si="352"/>
        <v>0</v>
      </c>
      <c r="AD1471" s="26">
        <f t="shared" si="348"/>
        <v>-9999</v>
      </c>
      <c r="AE1471" s="26">
        <f t="shared" si="353"/>
        <v>0</v>
      </c>
      <c r="AF1471">
        <f t="shared" si="349"/>
        <v>-9999</v>
      </c>
      <c r="AG1471" s="187"/>
      <c r="AH1471">
        <f t="shared" si="340"/>
        <v>-5.681451267488898E-5</v>
      </c>
      <c r="AI1471">
        <f t="shared" si="341"/>
        <v>0.56469609540875809</v>
      </c>
      <c r="AJ1471">
        <f t="shared" si="342"/>
        <v>-0.2668107123773617</v>
      </c>
      <c r="AK1471">
        <f t="shared" si="343"/>
        <v>0.23931967809316171</v>
      </c>
      <c r="AL1471">
        <f t="shared" si="344"/>
        <v>2.6389213677283485</v>
      </c>
      <c r="AM1471">
        <f t="shared" si="345"/>
        <v>3.8946097777401278</v>
      </c>
      <c r="AN1471" s="26">
        <f t="shared" si="354"/>
        <v>-3.975315110866434</v>
      </c>
      <c r="AO1471" s="26">
        <f t="shared" si="354"/>
        <v>-3.9758619978093366</v>
      </c>
      <c r="AP1471" s="26">
        <f t="shared" si="354"/>
        <v>-3.9742245114637487</v>
      </c>
      <c r="AQ1471" s="26">
        <f t="shared" si="354"/>
        <v>-3.9791363303934308</v>
      </c>
      <c r="AR1471" s="26">
        <f t="shared" si="354"/>
        <v>-3.9644813675395318</v>
      </c>
      <c r="AS1471" s="26">
        <f t="shared" si="354"/>
        <v>-4.0089388978364173</v>
      </c>
      <c r="AT1471" s="26">
        <f t="shared" si="354"/>
        <v>-3.8800105844175317</v>
      </c>
      <c r="AU1471" s="26">
        <f t="shared" si="347"/>
        <v>-4.3433125627175393</v>
      </c>
      <c r="AV1471" s="26"/>
    </row>
    <row r="1472" spans="26:64">
      <c r="Z1472">
        <f t="shared" si="338"/>
        <v>0</v>
      </c>
      <c r="AA1472" s="26">
        <f t="shared" si="339"/>
        <v>2.1380834729415148E-3</v>
      </c>
      <c r="AB1472" s="26">
        <f t="shared" si="350"/>
        <v>-9999</v>
      </c>
      <c r="AC1472" s="26">
        <f t="shared" si="352"/>
        <v>0</v>
      </c>
      <c r="AD1472" s="26">
        <f t="shared" si="348"/>
        <v>-9999</v>
      </c>
      <c r="AE1472" s="26">
        <f t="shared" si="353"/>
        <v>0</v>
      </c>
      <c r="AF1472">
        <f t="shared" si="349"/>
        <v>-9999</v>
      </c>
      <c r="AG1472" s="187"/>
      <c r="AH1472">
        <f t="shared" si="340"/>
        <v>-5.681451267488898E-5</v>
      </c>
      <c r="AI1472">
        <f t="shared" si="341"/>
        <v>0.56469609540875809</v>
      </c>
      <c r="AJ1472">
        <f t="shared" si="342"/>
        <v>-0.2668107123773617</v>
      </c>
      <c r="AK1472">
        <f t="shared" si="343"/>
        <v>0.23931967809316171</v>
      </c>
      <c r="AL1472">
        <f t="shared" si="344"/>
        <v>2.6389213677283485</v>
      </c>
      <c r="AM1472">
        <f t="shared" si="345"/>
        <v>3.8946097777401278</v>
      </c>
      <c r="AN1472" s="26">
        <f t="shared" si="354"/>
        <v>-3.975315110866434</v>
      </c>
      <c r="AO1472" s="26">
        <f t="shared" si="354"/>
        <v>-3.9758619978093366</v>
      </c>
      <c r="AP1472" s="26">
        <f t="shared" si="354"/>
        <v>-3.9742245114637487</v>
      </c>
      <c r="AQ1472" s="26">
        <f t="shared" si="354"/>
        <v>-3.9791363303934308</v>
      </c>
      <c r="AR1472" s="26">
        <f t="shared" si="354"/>
        <v>-3.9644813675395318</v>
      </c>
      <c r="AS1472" s="26">
        <f t="shared" si="354"/>
        <v>-4.0089388978364173</v>
      </c>
      <c r="AT1472" s="26">
        <f t="shared" si="354"/>
        <v>-3.8800105844175317</v>
      </c>
      <c r="AU1472" s="26">
        <f t="shared" si="347"/>
        <v>-4.3433125627175393</v>
      </c>
      <c r="AV1472" s="26"/>
    </row>
    <row r="1473" spans="26:64">
      <c r="Z1473">
        <f t="shared" si="338"/>
        <v>0</v>
      </c>
      <c r="AA1473" s="26">
        <f t="shared" si="339"/>
        <v>2.1380834729415148E-3</v>
      </c>
      <c r="AB1473" s="26">
        <f t="shared" si="350"/>
        <v>-9999</v>
      </c>
      <c r="AC1473" s="26">
        <f t="shared" si="352"/>
        <v>0</v>
      </c>
      <c r="AD1473" s="26">
        <f t="shared" si="348"/>
        <v>-9999</v>
      </c>
      <c r="AE1473" s="26">
        <f t="shared" si="353"/>
        <v>0</v>
      </c>
      <c r="AF1473">
        <f t="shared" si="349"/>
        <v>-9999</v>
      </c>
      <c r="AG1473" s="187"/>
      <c r="AH1473">
        <f t="shared" si="340"/>
        <v>-5.681451267488898E-5</v>
      </c>
      <c r="AI1473">
        <f t="shared" si="341"/>
        <v>0.56469609540875809</v>
      </c>
      <c r="AJ1473">
        <f t="shared" si="342"/>
        <v>-0.2668107123773617</v>
      </c>
      <c r="AK1473">
        <f t="shared" si="343"/>
        <v>0.23931967809316171</v>
      </c>
      <c r="AL1473">
        <f t="shared" si="344"/>
        <v>2.6389213677283485</v>
      </c>
      <c r="AM1473">
        <f t="shared" si="345"/>
        <v>3.8946097777401278</v>
      </c>
      <c r="AN1473" s="26">
        <f t="shared" si="354"/>
        <v>-3.975315110866434</v>
      </c>
      <c r="AO1473" s="26">
        <f t="shared" si="354"/>
        <v>-3.9758619978093366</v>
      </c>
      <c r="AP1473" s="26">
        <f t="shared" si="354"/>
        <v>-3.9742245114637487</v>
      </c>
      <c r="AQ1473" s="26">
        <f t="shared" si="354"/>
        <v>-3.9791363303934308</v>
      </c>
      <c r="AR1473" s="26">
        <f t="shared" si="354"/>
        <v>-3.9644813675395318</v>
      </c>
      <c r="AS1473" s="26">
        <f t="shared" si="354"/>
        <v>-4.0089388978364173</v>
      </c>
      <c r="AT1473" s="26">
        <f t="shared" si="354"/>
        <v>-3.8800105844175317</v>
      </c>
      <c r="AU1473" s="26">
        <f t="shared" si="347"/>
        <v>-4.3433125627175393</v>
      </c>
    </row>
    <row r="1474" spans="26:64">
      <c r="Z1474">
        <f t="shared" si="338"/>
        <v>0</v>
      </c>
      <c r="AA1474" s="26">
        <f t="shared" si="339"/>
        <v>2.1380834729415148E-3</v>
      </c>
      <c r="AB1474" s="26">
        <f t="shared" si="350"/>
        <v>-9999</v>
      </c>
      <c r="AC1474" s="26">
        <f t="shared" si="352"/>
        <v>0</v>
      </c>
      <c r="AD1474" s="26">
        <f t="shared" si="348"/>
        <v>-9999</v>
      </c>
      <c r="AE1474" s="26">
        <f t="shared" si="353"/>
        <v>0</v>
      </c>
      <c r="AF1474">
        <f t="shared" si="349"/>
        <v>-9999</v>
      </c>
      <c r="AG1474" s="187"/>
      <c r="AH1474">
        <f t="shared" si="340"/>
        <v>-5.681451267488898E-5</v>
      </c>
      <c r="AI1474">
        <f t="shared" si="341"/>
        <v>0.56469609540875809</v>
      </c>
      <c r="AJ1474">
        <f t="shared" si="342"/>
        <v>-0.2668107123773617</v>
      </c>
      <c r="AK1474">
        <f t="shared" si="343"/>
        <v>0.23931967809316171</v>
      </c>
      <c r="AL1474">
        <f t="shared" si="344"/>
        <v>2.6389213677283485</v>
      </c>
      <c r="AM1474">
        <f t="shared" si="345"/>
        <v>3.8946097777401278</v>
      </c>
      <c r="AN1474" s="26">
        <f t="shared" si="354"/>
        <v>-3.975315110866434</v>
      </c>
      <c r="AO1474" s="26">
        <f t="shared" si="354"/>
        <v>-3.9758619978093366</v>
      </c>
      <c r="AP1474" s="26">
        <f t="shared" si="354"/>
        <v>-3.9742245114637487</v>
      </c>
      <c r="AQ1474" s="26">
        <f t="shared" si="354"/>
        <v>-3.9791363303934308</v>
      </c>
      <c r="AR1474" s="26">
        <f t="shared" si="354"/>
        <v>-3.9644813675395318</v>
      </c>
      <c r="AS1474" s="26">
        <f t="shared" si="354"/>
        <v>-4.0089388978364173</v>
      </c>
      <c r="AT1474" s="26">
        <f t="shared" si="354"/>
        <v>-3.8800105844175317</v>
      </c>
      <c r="AU1474" s="26">
        <f t="shared" si="347"/>
        <v>-4.3433125627175393</v>
      </c>
      <c r="AV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</row>
    <row r="1475" spans="26:64">
      <c r="Z1475">
        <f t="shared" si="338"/>
        <v>0</v>
      </c>
      <c r="AA1475" s="26">
        <f t="shared" si="339"/>
        <v>2.1380834729415148E-3</v>
      </c>
      <c r="AB1475" s="26">
        <f t="shared" si="350"/>
        <v>-9999</v>
      </c>
      <c r="AC1475" s="26">
        <f t="shared" si="352"/>
        <v>0</v>
      </c>
      <c r="AD1475" s="26">
        <f t="shared" si="348"/>
        <v>-9999</v>
      </c>
      <c r="AE1475" s="26">
        <f t="shared" si="353"/>
        <v>0</v>
      </c>
      <c r="AF1475">
        <f t="shared" si="349"/>
        <v>-9999</v>
      </c>
      <c r="AG1475" s="187"/>
      <c r="AH1475">
        <f t="shared" si="340"/>
        <v>-5.681451267488898E-5</v>
      </c>
      <c r="AI1475">
        <f t="shared" si="341"/>
        <v>0.56469609540875809</v>
      </c>
      <c r="AJ1475">
        <f t="shared" si="342"/>
        <v>-0.2668107123773617</v>
      </c>
      <c r="AK1475">
        <f t="shared" si="343"/>
        <v>0.23931967809316171</v>
      </c>
      <c r="AL1475">
        <f t="shared" si="344"/>
        <v>2.6389213677283485</v>
      </c>
      <c r="AM1475">
        <f t="shared" si="345"/>
        <v>3.8946097777401278</v>
      </c>
      <c r="AN1475" s="26">
        <f t="shared" si="354"/>
        <v>-3.975315110866434</v>
      </c>
      <c r="AO1475" s="26">
        <f t="shared" si="354"/>
        <v>-3.9758619978093366</v>
      </c>
      <c r="AP1475" s="26">
        <f t="shared" si="354"/>
        <v>-3.9742245114637487</v>
      </c>
      <c r="AQ1475" s="26">
        <f t="shared" si="354"/>
        <v>-3.9791363303934308</v>
      </c>
      <c r="AR1475" s="26">
        <f t="shared" si="354"/>
        <v>-3.9644813675395318</v>
      </c>
      <c r="AS1475" s="26">
        <f t="shared" si="354"/>
        <v>-4.0089388978364173</v>
      </c>
      <c r="AT1475" s="26">
        <f t="shared" si="354"/>
        <v>-3.8800105844175317</v>
      </c>
      <c r="AU1475" s="26">
        <f t="shared" si="347"/>
        <v>-4.3433125627175393</v>
      </c>
      <c r="AV1475" s="26"/>
      <c r="AX1475" s="26"/>
    </row>
    <row r="1476" spans="26:64">
      <c r="Z1476">
        <f t="shared" si="338"/>
        <v>0</v>
      </c>
      <c r="AA1476" s="26">
        <f t="shared" si="339"/>
        <v>2.1380834729415148E-3</v>
      </c>
      <c r="AB1476" s="26">
        <f t="shared" si="350"/>
        <v>-9999</v>
      </c>
      <c r="AC1476" s="26">
        <f t="shared" si="352"/>
        <v>0</v>
      </c>
      <c r="AD1476" s="26">
        <f t="shared" si="348"/>
        <v>-9999</v>
      </c>
      <c r="AE1476" s="26">
        <f t="shared" si="353"/>
        <v>0</v>
      </c>
      <c r="AF1476">
        <f t="shared" si="349"/>
        <v>-9999</v>
      </c>
      <c r="AG1476" s="187"/>
      <c r="AH1476">
        <f t="shared" si="340"/>
        <v>-5.681451267488898E-5</v>
      </c>
      <c r="AI1476">
        <f t="shared" si="341"/>
        <v>0.56469609540875809</v>
      </c>
      <c r="AJ1476">
        <f t="shared" si="342"/>
        <v>-0.2668107123773617</v>
      </c>
      <c r="AK1476">
        <f t="shared" si="343"/>
        <v>0.23931967809316171</v>
      </c>
      <c r="AL1476">
        <f t="shared" si="344"/>
        <v>2.6389213677283485</v>
      </c>
      <c r="AM1476">
        <f t="shared" si="345"/>
        <v>3.8946097777401278</v>
      </c>
      <c r="AN1476" s="26">
        <f t="shared" si="354"/>
        <v>-3.975315110866434</v>
      </c>
      <c r="AO1476" s="26">
        <f t="shared" si="354"/>
        <v>-3.9758619978093366</v>
      </c>
      <c r="AP1476" s="26">
        <f t="shared" si="354"/>
        <v>-3.9742245114637487</v>
      </c>
      <c r="AQ1476" s="26">
        <f t="shared" si="354"/>
        <v>-3.9791363303934308</v>
      </c>
      <c r="AR1476" s="26">
        <f t="shared" si="354"/>
        <v>-3.9644813675395318</v>
      </c>
      <c r="AS1476" s="26">
        <f t="shared" si="354"/>
        <v>-4.0089388978364173</v>
      </c>
      <c r="AT1476" s="26">
        <f t="shared" si="354"/>
        <v>-3.8800105844175317</v>
      </c>
      <c r="AU1476" s="26">
        <f t="shared" si="347"/>
        <v>-4.3433125627175393</v>
      </c>
      <c r="AV1476" s="26"/>
      <c r="AX1476" s="26"/>
    </row>
    <row r="1477" spans="26:64">
      <c r="Z1477">
        <f t="shared" si="338"/>
        <v>0</v>
      </c>
      <c r="AA1477" s="26">
        <f t="shared" si="339"/>
        <v>2.1380834729415148E-3</v>
      </c>
      <c r="AB1477" s="26">
        <f t="shared" si="350"/>
        <v>-9999</v>
      </c>
      <c r="AC1477" s="26">
        <f t="shared" si="352"/>
        <v>0</v>
      </c>
      <c r="AD1477" s="26">
        <f t="shared" si="348"/>
        <v>-9999</v>
      </c>
      <c r="AE1477" s="26">
        <f t="shared" si="353"/>
        <v>0</v>
      </c>
      <c r="AF1477">
        <f t="shared" si="349"/>
        <v>-9999</v>
      </c>
      <c r="AG1477" s="187"/>
      <c r="AH1477">
        <f t="shared" si="340"/>
        <v>-5.681451267488898E-5</v>
      </c>
      <c r="AI1477">
        <f t="shared" si="341"/>
        <v>0.56469609540875809</v>
      </c>
      <c r="AJ1477">
        <f t="shared" si="342"/>
        <v>-0.2668107123773617</v>
      </c>
      <c r="AK1477">
        <f t="shared" si="343"/>
        <v>0.23931967809316171</v>
      </c>
      <c r="AL1477">
        <f t="shared" si="344"/>
        <v>2.6389213677283485</v>
      </c>
      <c r="AM1477">
        <f t="shared" si="345"/>
        <v>3.8946097777401278</v>
      </c>
      <c r="AN1477" s="26">
        <f t="shared" ref="AN1477:AT1492" si="355">$AU1477+$AB$7*SIN(AO1477)</f>
        <v>-3.975315110866434</v>
      </c>
      <c r="AO1477" s="26">
        <f t="shared" si="355"/>
        <v>-3.9758619978093366</v>
      </c>
      <c r="AP1477" s="26">
        <f t="shared" si="355"/>
        <v>-3.9742245114637487</v>
      </c>
      <c r="AQ1477" s="26">
        <f t="shared" si="355"/>
        <v>-3.9791363303934308</v>
      </c>
      <c r="AR1477" s="26">
        <f t="shared" si="355"/>
        <v>-3.9644813675395318</v>
      </c>
      <c r="AS1477" s="26">
        <f t="shared" si="355"/>
        <v>-4.0089388978364173</v>
      </c>
      <c r="AT1477" s="26">
        <f t="shared" si="355"/>
        <v>-3.8800105844175317</v>
      </c>
      <c r="AU1477" s="26">
        <f t="shared" si="347"/>
        <v>-4.3433125627175393</v>
      </c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</row>
    <row r="1478" spans="26:64">
      <c r="Z1478">
        <f t="shared" si="338"/>
        <v>0</v>
      </c>
      <c r="AA1478" s="26">
        <f t="shared" si="339"/>
        <v>2.1380834729415148E-3</v>
      </c>
      <c r="AB1478" s="26">
        <f t="shared" si="350"/>
        <v>-9999</v>
      </c>
      <c r="AC1478" s="26">
        <f t="shared" si="352"/>
        <v>0</v>
      </c>
      <c r="AD1478" s="26">
        <f t="shared" si="348"/>
        <v>-9999</v>
      </c>
      <c r="AE1478" s="26">
        <f t="shared" si="353"/>
        <v>0</v>
      </c>
      <c r="AF1478">
        <f t="shared" si="349"/>
        <v>-9999</v>
      </c>
      <c r="AG1478" s="187"/>
      <c r="AH1478">
        <f t="shared" si="340"/>
        <v>-5.681451267488898E-5</v>
      </c>
      <c r="AI1478">
        <f t="shared" si="341"/>
        <v>0.56469609540875809</v>
      </c>
      <c r="AJ1478">
        <f t="shared" si="342"/>
        <v>-0.2668107123773617</v>
      </c>
      <c r="AK1478">
        <f t="shared" si="343"/>
        <v>0.23931967809316171</v>
      </c>
      <c r="AL1478">
        <f t="shared" si="344"/>
        <v>2.6389213677283485</v>
      </c>
      <c r="AM1478">
        <f t="shared" si="345"/>
        <v>3.8946097777401278</v>
      </c>
      <c r="AN1478" s="26">
        <f t="shared" si="355"/>
        <v>-3.975315110866434</v>
      </c>
      <c r="AO1478" s="26">
        <f t="shared" si="355"/>
        <v>-3.9758619978093366</v>
      </c>
      <c r="AP1478" s="26">
        <f t="shared" si="355"/>
        <v>-3.9742245114637487</v>
      </c>
      <c r="AQ1478" s="26">
        <f t="shared" si="355"/>
        <v>-3.9791363303934308</v>
      </c>
      <c r="AR1478" s="26">
        <f t="shared" si="355"/>
        <v>-3.9644813675395318</v>
      </c>
      <c r="AS1478" s="26">
        <f t="shared" si="355"/>
        <v>-4.0089388978364173</v>
      </c>
      <c r="AT1478" s="26">
        <f t="shared" si="355"/>
        <v>-3.8800105844175317</v>
      </c>
      <c r="AU1478" s="26">
        <f t="shared" si="347"/>
        <v>-4.3433125627175393</v>
      </c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</row>
    <row r="1479" spans="26:64">
      <c r="Z1479">
        <f t="shared" si="338"/>
        <v>0</v>
      </c>
      <c r="AA1479" s="26">
        <f t="shared" si="339"/>
        <v>2.1380834729415148E-3</v>
      </c>
      <c r="AB1479" s="26">
        <f t="shared" si="350"/>
        <v>-9999</v>
      </c>
      <c r="AC1479" s="26">
        <f t="shared" si="352"/>
        <v>0</v>
      </c>
      <c r="AD1479" s="26">
        <f t="shared" si="348"/>
        <v>-9999</v>
      </c>
      <c r="AE1479" s="26">
        <f t="shared" si="353"/>
        <v>0</v>
      </c>
      <c r="AF1479">
        <f t="shared" si="349"/>
        <v>-9999</v>
      </c>
      <c r="AG1479" s="187"/>
      <c r="AH1479">
        <f t="shared" si="340"/>
        <v>-5.681451267488898E-5</v>
      </c>
      <c r="AI1479">
        <f t="shared" si="341"/>
        <v>0.56469609540875809</v>
      </c>
      <c r="AJ1479">
        <f t="shared" si="342"/>
        <v>-0.2668107123773617</v>
      </c>
      <c r="AK1479">
        <f t="shared" si="343"/>
        <v>0.23931967809316171</v>
      </c>
      <c r="AL1479">
        <f t="shared" si="344"/>
        <v>2.6389213677283485</v>
      </c>
      <c r="AM1479">
        <f t="shared" si="345"/>
        <v>3.8946097777401278</v>
      </c>
      <c r="AN1479" s="26">
        <f t="shared" si="355"/>
        <v>-3.975315110866434</v>
      </c>
      <c r="AO1479" s="26">
        <f t="shared" si="355"/>
        <v>-3.9758619978093366</v>
      </c>
      <c r="AP1479" s="26">
        <f t="shared" si="355"/>
        <v>-3.9742245114637487</v>
      </c>
      <c r="AQ1479" s="26">
        <f t="shared" si="355"/>
        <v>-3.9791363303934308</v>
      </c>
      <c r="AR1479" s="26">
        <f t="shared" si="355"/>
        <v>-3.9644813675395318</v>
      </c>
      <c r="AS1479" s="26">
        <f t="shared" si="355"/>
        <v>-4.0089388978364173</v>
      </c>
      <c r="AT1479" s="26">
        <f t="shared" si="355"/>
        <v>-3.8800105844175317</v>
      </c>
      <c r="AU1479" s="26">
        <f t="shared" si="347"/>
        <v>-4.3433125627175393</v>
      </c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</row>
    <row r="1480" spans="26:64">
      <c r="Z1480">
        <f t="shared" si="338"/>
        <v>0</v>
      </c>
      <c r="AA1480" s="26">
        <f t="shared" si="339"/>
        <v>2.1380834729415148E-3</v>
      </c>
      <c r="AB1480" s="26">
        <f t="shared" si="350"/>
        <v>-9999</v>
      </c>
      <c r="AC1480" s="26">
        <f t="shared" si="352"/>
        <v>0</v>
      </c>
      <c r="AD1480" s="26">
        <f t="shared" si="348"/>
        <v>-9999</v>
      </c>
      <c r="AE1480" s="26">
        <f t="shared" si="353"/>
        <v>0</v>
      </c>
      <c r="AF1480">
        <f t="shared" si="349"/>
        <v>-9999</v>
      </c>
      <c r="AG1480" s="187"/>
      <c r="AH1480">
        <f t="shared" si="340"/>
        <v>-5.681451267488898E-5</v>
      </c>
      <c r="AI1480">
        <f t="shared" si="341"/>
        <v>0.56469609540875809</v>
      </c>
      <c r="AJ1480">
        <f t="shared" si="342"/>
        <v>-0.2668107123773617</v>
      </c>
      <c r="AK1480">
        <f t="shared" si="343"/>
        <v>0.23931967809316171</v>
      </c>
      <c r="AL1480">
        <f t="shared" si="344"/>
        <v>2.6389213677283485</v>
      </c>
      <c r="AM1480">
        <f t="shared" si="345"/>
        <v>3.8946097777401278</v>
      </c>
      <c r="AN1480" s="26">
        <f t="shared" si="355"/>
        <v>-3.975315110866434</v>
      </c>
      <c r="AO1480" s="26">
        <f t="shared" si="355"/>
        <v>-3.9758619978093366</v>
      </c>
      <c r="AP1480" s="26">
        <f t="shared" si="355"/>
        <v>-3.9742245114637487</v>
      </c>
      <c r="AQ1480" s="26">
        <f t="shared" si="355"/>
        <v>-3.9791363303934308</v>
      </c>
      <c r="AR1480" s="26">
        <f t="shared" si="355"/>
        <v>-3.9644813675395318</v>
      </c>
      <c r="AS1480" s="26">
        <f t="shared" si="355"/>
        <v>-4.0089388978364173</v>
      </c>
      <c r="AT1480" s="26">
        <f t="shared" si="355"/>
        <v>-3.8800105844175317</v>
      </c>
      <c r="AU1480" s="26">
        <f t="shared" si="347"/>
        <v>-4.3433125627175393</v>
      </c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</row>
    <row r="1481" spans="26:64">
      <c r="Z1481">
        <f t="shared" si="338"/>
        <v>0</v>
      </c>
      <c r="AA1481" s="26">
        <f t="shared" si="339"/>
        <v>2.1380834729415148E-3</v>
      </c>
      <c r="AB1481" s="26">
        <f t="shared" si="350"/>
        <v>-9999</v>
      </c>
      <c r="AC1481" s="26">
        <f t="shared" si="352"/>
        <v>0</v>
      </c>
      <c r="AD1481" s="26">
        <f t="shared" si="348"/>
        <v>-9999</v>
      </c>
      <c r="AE1481" s="26">
        <f t="shared" si="353"/>
        <v>0</v>
      </c>
      <c r="AF1481">
        <f t="shared" si="349"/>
        <v>-9999</v>
      </c>
      <c r="AG1481" s="187"/>
      <c r="AH1481">
        <f t="shared" si="340"/>
        <v>-5.681451267488898E-5</v>
      </c>
      <c r="AI1481">
        <f t="shared" si="341"/>
        <v>0.56469609540875809</v>
      </c>
      <c r="AJ1481">
        <f t="shared" si="342"/>
        <v>-0.2668107123773617</v>
      </c>
      <c r="AK1481">
        <f t="shared" si="343"/>
        <v>0.23931967809316171</v>
      </c>
      <c r="AL1481">
        <f t="shared" si="344"/>
        <v>2.6389213677283485</v>
      </c>
      <c r="AM1481">
        <f t="shared" si="345"/>
        <v>3.8946097777401278</v>
      </c>
      <c r="AN1481" s="26">
        <f t="shared" si="355"/>
        <v>-3.975315110866434</v>
      </c>
      <c r="AO1481" s="26">
        <f t="shared" si="355"/>
        <v>-3.9758619978093366</v>
      </c>
      <c r="AP1481" s="26">
        <f t="shared" si="355"/>
        <v>-3.9742245114637487</v>
      </c>
      <c r="AQ1481" s="26">
        <f t="shared" si="355"/>
        <v>-3.9791363303934308</v>
      </c>
      <c r="AR1481" s="26">
        <f t="shared" si="355"/>
        <v>-3.9644813675395318</v>
      </c>
      <c r="AS1481" s="26">
        <f t="shared" si="355"/>
        <v>-4.0089388978364173</v>
      </c>
      <c r="AT1481" s="26">
        <f t="shared" si="355"/>
        <v>-3.8800105844175317</v>
      </c>
      <c r="AU1481" s="26">
        <f t="shared" si="347"/>
        <v>-4.3433125627175393</v>
      </c>
      <c r="AV1481" s="26"/>
    </row>
    <row r="1482" spans="26:64">
      <c r="Z1482">
        <f t="shared" si="338"/>
        <v>0</v>
      </c>
      <c r="AA1482" s="26">
        <f t="shared" si="339"/>
        <v>2.1380834729415148E-3</v>
      </c>
      <c r="AB1482" s="26">
        <f t="shared" si="350"/>
        <v>-9999</v>
      </c>
      <c r="AC1482" s="26">
        <f t="shared" si="352"/>
        <v>0</v>
      </c>
      <c r="AD1482" s="26">
        <f t="shared" si="348"/>
        <v>-9999</v>
      </c>
      <c r="AE1482" s="26">
        <f t="shared" si="353"/>
        <v>0</v>
      </c>
      <c r="AF1482">
        <f t="shared" si="349"/>
        <v>-9999</v>
      </c>
      <c r="AG1482" s="187"/>
      <c r="AH1482">
        <f t="shared" si="340"/>
        <v>-5.681451267488898E-5</v>
      </c>
      <c r="AI1482">
        <f t="shared" si="341"/>
        <v>0.56469609540875809</v>
      </c>
      <c r="AJ1482">
        <f t="shared" si="342"/>
        <v>-0.2668107123773617</v>
      </c>
      <c r="AK1482">
        <f t="shared" si="343"/>
        <v>0.23931967809316171</v>
      </c>
      <c r="AL1482">
        <f t="shared" si="344"/>
        <v>2.6389213677283485</v>
      </c>
      <c r="AM1482">
        <f t="shared" si="345"/>
        <v>3.8946097777401278</v>
      </c>
      <c r="AN1482" s="26">
        <f t="shared" si="355"/>
        <v>-3.975315110866434</v>
      </c>
      <c r="AO1482" s="26">
        <f t="shared" si="355"/>
        <v>-3.9758619978093366</v>
      </c>
      <c r="AP1482" s="26">
        <f t="shared" si="355"/>
        <v>-3.9742245114637487</v>
      </c>
      <c r="AQ1482" s="26">
        <f t="shared" si="355"/>
        <v>-3.9791363303934308</v>
      </c>
      <c r="AR1482" s="26">
        <f t="shared" si="355"/>
        <v>-3.9644813675395318</v>
      </c>
      <c r="AS1482" s="26">
        <f t="shared" si="355"/>
        <v>-4.0089388978364173</v>
      </c>
      <c r="AT1482" s="26">
        <f t="shared" si="355"/>
        <v>-3.8800105844175317</v>
      </c>
      <c r="AU1482" s="26">
        <f t="shared" si="347"/>
        <v>-4.3433125627175393</v>
      </c>
    </row>
    <row r="1483" spans="26:64">
      <c r="Z1483">
        <f t="shared" si="338"/>
        <v>0</v>
      </c>
      <c r="AA1483" s="26">
        <f t="shared" si="339"/>
        <v>2.1380834729415148E-3</v>
      </c>
      <c r="AB1483" s="26">
        <f t="shared" si="350"/>
        <v>-9999</v>
      </c>
      <c r="AC1483" s="26">
        <f t="shared" si="352"/>
        <v>0</v>
      </c>
      <c r="AD1483" s="26">
        <f t="shared" si="348"/>
        <v>-9999</v>
      </c>
      <c r="AE1483" s="26">
        <f t="shared" si="353"/>
        <v>0</v>
      </c>
      <c r="AF1483">
        <f t="shared" si="349"/>
        <v>-9999</v>
      </c>
      <c r="AG1483" s="187"/>
      <c r="AH1483">
        <f t="shared" si="340"/>
        <v>-5.681451267488898E-5</v>
      </c>
      <c r="AI1483">
        <f t="shared" si="341"/>
        <v>0.56469609540875809</v>
      </c>
      <c r="AJ1483">
        <f t="shared" si="342"/>
        <v>-0.2668107123773617</v>
      </c>
      <c r="AK1483">
        <f t="shared" si="343"/>
        <v>0.23931967809316171</v>
      </c>
      <c r="AL1483">
        <f t="shared" si="344"/>
        <v>2.6389213677283485</v>
      </c>
      <c r="AM1483">
        <f t="shared" si="345"/>
        <v>3.8946097777401278</v>
      </c>
      <c r="AN1483" s="26">
        <f t="shared" si="355"/>
        <v>-3.975315110866434</v>
      </c>
      <c r="AO1483" s="26">
        <f t="shared" si="355"/>
        <v>-3.9758619978093366</v>
      </c>
      <c r="AP1483" s="26">
        <f t="shared" si="355"/>
        <v>-3.9742245114637487</v>
      </c>
      <c r="AQ1483" s="26">
        <f t="shared" si="355"/>
        <v>-3.9791363303934308</v>
      </c>
      <c r="AR1483" s="26">
        <f t="shared" si="355"/>
        <v>-3.9644813675395318</v>
      </c>
      <c r="AS1483" s="26">
        <f t="shared" si="355"/>
        <v>-4.0089388978364173</v>
      </c>
      <c r="AT1483" s="26">
        <f t="shared" si="355"/>
        <v>-3.8800105844175317</v>
      </c>
      <c r="AU1483" s="26">
        <f t="shared" si="347"/>
        <v>-4.3433125627175393</v>
      </c>
    </row>
    <row r="1484" spans="26:64">
      <c r="Z1484">
        <f t="shared" si="338"/>
        <v>0</v>
      </c>
      <c r="AA1484" s="26">
        <f t="shared" si="339"/>
        <v>2.1380834729415148E-3</v>
      </c>
      <c r="AB1484" s="26">
        <f t="shared" si="350"/>
        <v>-9999</v>
      </c>
      <c r="AC1484" s="26">
        <f t="shared" si="352"/>
        <v>0</v>
      </c>
      <c r="AD1484" s="26">
        <f t="shared" si="348"/>
        <v>-9999</v>
      </c>
      <c r="AE1484" s="26">
        <f t="shared" si="353"/>
        <v>0</v>
      </c>
      <c r="AF1484">
        <f t="shared" si="349"/>
        <v>-9999</v>
      </c>
      <c r="AG1484" s="187"/>
      <c r="AH1484">
        <f t="shared" si="340"/>
        <v>-5.681451267488898E-5</v>
      </c>
      <c r="AI1484">
        <f t="shared" si="341"/>
        <v>0.56469609540875809</v>
      </c>
      <c r="AJ1484">
        <f t="shared" si="342"/>
        <v>-0.2668107123773617</v>
      </c>
      <c r="AK1484">
        <f t="shared" si="343"/>
        <v>0.23931967809316171</v>
      </c>
      <c r="AL1484">
        <f t="shared" si="344"/>
        <v>2.6389213677283485</v>
      </c>
      <c r="AM1484">
        <f t="shared" si="345"/>
        <v>3.8946097777401278</v>
      </c>
      <c r="AN1484" s="26">
        <f t="shared" si="355"/>
        <v>-3.975315110866434</v>
      </c>
      <c r="AO1484" s="26">
        <f t="shared" si="355"/>
        <v>-3.9758619978093366</v>
      </c>
      <c r="AP1484" s="26">
        <f t="shared" si="355"/>
        <v>-3.9742245114637487</v>
      </c>
      <c r="AQ1484" s="26">
        <f t="shared" si="355"/>
        <v>-3.9791363303934308</v>
      </c>
      <c r="AR1484" s="26">
        <f t="shared" si="355"/>
        <v>-3.9644813675395318</v>
      </c>
      <c r="AS1484" s="26">
        <f t="shared" si="355"/>
        <v>-4.0089388978364173</v>
      </c>
      <c r="AT1484" s="26">
        <f t="shared" si="355"/>
        <v>-3.8800105844175317</v>
      </c>
      <c r="AU1484" s="26">
        <f t="shared" si="347"/>
        <v>-4.3433125627175393</v>
      </c>
      <c r="AV1484" s="26"/>
    </row>
    <row r="1485" spans="26:64">
      <c r="Z1485">
        <f t="shared" si="338"/>
        <v>0</v>
      </c>
      <c r="AA1485" s="26">
        <f t="shared" si="339"/>
        <v>2.1380834729415148E-3</v>
      </c>
      <c r="AB1485" s="26">
        <f t="shared" si="350"/>
        <v>-9999</v>
      </c>
      <c r="AC1485" s="26">
        <f t="shared" si="352"/>
        <v>0</v>
      </c>
      <c r="AD1485" s="26">
        <f t="shared" si="348"/>
        <v>-9999</v>
      </c>
      <c r="AE1485" s="26">
        <f t="shared" si="353"/>
        <v>0</v>
      </c>
      <c r="AF1485">
        <f t="shared" si="349"/>
        <v>-9999</v>
      </c>
      <c r="AG1485" s="187"/>
      <c r="AH1485">
        <f t="shared" si="340"/>
        <v>-5.681451267488898E-5</v>
      </c>
      <c r="AI1485">
        <f t="shared" si="341"/>
        <v>0.56469609540875809</v>
      </c>
      <c r="AJ1485">
        <f t="shared" si="342"/>
        <v>-0.2668107123773617</v>
      </c>
      <c r="AK1485">
        <f t="shared" si="343"/>
        <v>0.23931967809316171</v>
      </c>
      <c r="AL1485">
        <f t="shared" si="344"/>
        <v>2.6389213677283485</v>
      </c>
      <c r="AM1485">
        <f t="shared" si="345"/>
        <v>3.8946097777401278</v>
      </c>
      <c r="AN1485" s="26">
        <f t="shared" si="355"/>
        <v>-3.975315110866434</v>
      </c>
      <c r="AO1485" s="26">
        <f t="shared" si="355"/>
        <v>-3.9758619978093366</v>
      </c>
      <c r="AP1485" s="26">
        <f t="shared" si="355"/>
        <v>-3.9742245114637487</v>
      </c>
      <c r="AQ1485" s="26">
        <f t="shared" si="355"/>
        <v>-3.9791363303934308</v>
      </c>
      <c r="AR1485" s="26">
        <f t="shared" si="355"/>
        <v>-3.9644813675395318</v>
      </c>
      <c r="AS1485" s="26">
        <f t="shared" si="355"/>
        <v>-4.0089388978364173</v>
      </c>
      <c r="AT1485" s="26">
        <f t="shared" si="355"/>
        <v>-3.8800105844175317</v>
      </c>
      <c r="AU1485" s="26">
        <f t="shared" si="347"/>
        <v>-4.3433125627175393</v>
      </c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</row>
    <row r="1486" spans="26:64">
      <c r="Z1486">
        <f t="shared" si="338"/>
        <v>0</v>
      </c>
      <c r="AA1486" s="26">
        <f t="shared" si="339"/>
        <v>2.1380834729415148E-3</v>
      </c>
      <c r="AB1486" s="26">
        <f t="shared" si="350"/>
        <v>-9999</v>
      </c>
      <c r="AC1486" s="26">
        <f t="shared" si="352"/>
        <v>0</v>
      </c>
      <c r="AD1486" s="26">
        <f t="shared" si="348"/>
        <v>-9999</v>
      </c>
      <c r="AE1486" s="26">
        <f t="shared" si="353"/>
        <v>0</v>
      </c>
      <c r="AF1486">
        <f t="shared" si="349"/>
        <v>-9999</v>
      </c>
      <c r="AG1486" s="187"/>
      <c r="AH1486">
        <f t="shared" si="340"/>
        <v>-5.681451267488898E-5</v>
      </c>
      <c r="AI1486">
        <f t="shared" si="341"/>
        <v>0.56469609540875809</v>
      </c>
      <c r="AJ1486">
        <f t="shared" si="342"/>
        <v>-0.2668107123773617</v>
      </c>
      <c r="AK1486">
        <f t="shared" si="343"/>
        <v>0.23931967809316171</v>
      </c>
      <c r="AL1486">
        <f t="shared" si="344"/>
        <v>2.6389213677283485</v>
      </c>
      <c r="AM1486">
        <f t="shared" si="345"/>
        <v>3.8946097777401278</v>
      </c>
      <c r="AN1486" s="26">
        <f t="shared" si="355"/>
        <v>-3.975315110866434</v>
      </c>
      <c r="AO1486" s="26">
        <f t="shared" si="355"/>
        <v>-3.9758619978093366</v>
      </c>
      <c r="AP1486" s="26">
        <f t="shared" si="355"/>
        <v>-3.9742245114637487</v>
      </c>
      <c r="AQ1486" s="26">
        <f t="shared" si="355"/>
        <v>-3.9791363303934308</v>
      </c>
      <c r="AR1486" s="26">
        <f t="shared" si="355"/>
        <v>-3.9644813675395318</v>
      </c>
      <c r="AS1486" s="26">
        <f t="shared" si="355"/>
        <v>-4.0089388978364173</v>
      </c>
      <c r="AT1486" s="26">
        <f t="shared" si="355"/>
        <v>-3.8800105844175317</v>
      </c>
      <c r="AU1486" s="26">
        <f t="shared" si="347"/>
        <v>-4.3433125627175393</v>
      </c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</row>
    <row r="1487" spans="26:64">
      <c r="Z1487">
        <f t="shared" si="338"/>
        <v>0</v>
      </c>
      <c r="AA1487" s="26">
        <f t="shared" si="339"/>
        <v>2.1380834729415148E-3</v>
      </c>
      <c r="AB1487" s="26">
        <f t="shared" si="350"/>
        <v>-9999</v>
      </c>
      <c r="AC1487" s="26">
        <f t="shared" si="352"/>
        <v>0</v>
      </c>
      <c r="AD1487" s="26">
        <f t="shared" si="348"/>
        <v>-9999</v>
      </c>
      <c r="AE1487" s="26">
        <f t="shared" si="353"/>
        <v>0</v>
      </c>
      <c r="AF1487">
        <f t="shared" si="349"/>
        <v>-9999</v>
      </c>
      <c r="AG1487" s="187"/>
      <c r="AH1487">
        <f t="shared" si="340"/>
        <v>-5.681451267488898E-5</v>
      </c>
      <c r="AI1487">
        <f t="shared" si="341"/>
        <v>0.56469609540875809</v>
      </c>
      <c r="AJ1487">
        <f t="shared" si="342"/>
        <v>-0.2668107123773617</v>
      </c>
      <c r="AK1487">
        <f t="shared" si="343"/>
        <v>0.23931967809316171</v>
      </c>
      <c r="AL1487">
        <f t="shared" si="344"/>
        <v>2.6389213677283485</v>
      </c>
      <c r="AM1487">
        <f t="shared" si="345"/>
        <v>3.8946097777401278</v>
      </c>
      <c r="AN1487" s="26">
        <f t="shared" si="355"/>
        <v>-3.975315110866434</v>
      </c>
      <c r="AO1487" s="26">
        <f t="shared" si="355"/>
        <v>-3.9758619978093366</v>
      </c>
      <c r="AP1487" s="26">
        <f t="shared" si="355"/>
        <v>-3.9742245114637487</v>
      </c>
      <c r="AQ1487" s="26">
        <f t="shared" si="355"/>
        <v>-3.9791363303934308</v>
      </c>
      <c r="AR1487" s="26">
        <f t="shared" si="355"/>
        <v>-3.9644813675395318</v>
      </c>
      <c r="AS1487" s="26">
        <f t="shared" si="355"/>
        <v>-4.0089388978364173</v>
      </c>
      <c r="AT1487" s="26">
        <f t="shared" si="355"/>
        <v>-3.8800105844175317</v>
      </c>
      <c r="AU1487" s="26">
        <f t="shared" si="347"/>
        <v>-4.3433125627175393</v>
      </c>
    </row>
    <row r="1488" spans="26:64">
      <c r="Z1488">
        <f t="shared" si="338"/>
        <v>0</v>
      </c>
      <c r="AA1488" s="26">
        <f t="shared" si="339"/>
        <v>2.1380834729415148E-3</v>
      </c>
      <c r="AB1488" s="26">
        <f t="shared" si="350"/>
        <v>-9999</v>
      </c>
      <c r="AC1488" s="26">
        <f t="shared" si="352"/>
        <v>0</v>
      </c>
      <c r="AD1488" s="26">
        <f t="shared" si="348"/>
        <v>-9999</v>
      </c>
      <c r="AE1488" s="26">
        <f t="shared" si="353"/>
        <v>0</v>
      </c>
      <c r="AF1488">
        <f t="shared" si="349"/>
        <v>-9999</v>
      </c>
      <c r="AG1488" s="187"/>
      <c r="AH1488">
        <f t="shared" si="340"/>
        <v>-5.681451267488898E-5</v>
      </c>
      <c r="AI1488">
        <f t="shared" si="341"/>
        <v>0.56469609540875809</v>
      </c>
      <c r="AJ1488">
        <f t="shared" si="342"/>
        <v>-0.2668107123773617</v>
      </c>
      <c r="AK1488">
        <f t="shared" si="343"/>
        <v>0.23931967809316171</v>
      </c>
      <c r="AL1488">
        <f t="shared" si="344"/>
        <v>2.6389213677283485</v>
      </c>
      <c r="AM1488">
        <f t="shared" si="345"/>
        <v>3.8946097777401278</v>
      </c>
      <c r="AN1488" s="26">
        <f t="shared" si="355"/>
        <v>-3.975315110866434</v>
      </c>
      <c r="AO1488" s="26">
        <f t="shared" si="355"/>
        <v>-3.9758619978093366</v>
      </c>
      <c r="AP1488" s="26">
        <f t="shared" si="355"/>
        <v>-3.9742245114637487</v>
      </c>
      <c r="AQ1488" s="26">
        <f t="shared" si="355"/>
        <v>-3.9791363303934308</v>
      </c>
      <c r="AR1488" s="26">
        <f t="shared" si="355"/>
        <v>-3.9644813675395318</v>
      </c>
      <c r="AS1488" s="26">
        <f t="shared" si="355"/>
        <v>-4.0089388978364173</v>
      </c>
      <c r="AT1488" s="26">
        <f t="shared" si="355"/>
        <v>-3.8800105844175317</v>
      </c>
      <c r="AU1488" s="26">
        <f t="shared" si="347"/>
        <v>-4.3433125627175393</v>
      </c>
      <c r="AV1488" s="26"/>
      <c r="AX1488" s="26"/>
    </row>
    <row r="1489" spans="26:64">
      <c r="Z1489">
        <f t="shared" si="338"/>
        <v>0</v>
      </c>
      <c r="AA1489" s="26">
        <f t="shared" si="339"/>
        <v>2.1380834729415148E-3</v>
      </c>
      <c r="AB1489" s="26">
        <f t="shared" si="350"/>
        <v>-9999</v>
      </c>
      <c r="AC1489" s="26">
        <f t="shared" si="352"/>
        <v>0</v>
      </c>
      <c r="AD1489" s="26">
        <f t="shared" si="348"/>
        <v>-9999</v>
      </c>
      <c r="AE1489" s="26">
        <f t="shared" si="353"/>
        <v>0</v>
      </c>
      <c r="AF1489">
        <f t="shared" si="349"/>
        <v>-9999</v>
      </c>
      <c r="AG1489" s="187"/>
      <c r="AH1489">
        <f t="shared" si="340"/>
        <v>-5.681451267488898E-5</v>
      </c>
      <c r="AI1489">
        <f t="shared" si="341"/>
        <v>0.56469609540875809</v>
      </c>
      <c r="AJ1489">
        <f t="shared" si="342"/>
        <v>-0.2668107123773617</v>
      </c>
      <c r="AK1489">
        <f t="shared" si="343"/>
        <v>0.23931967809316171</v>
      </c>
      <c r="AL1489">
        <f t="shared" si="344"/>
        <v>2.6389213677283485</v>
      </c>
      <c r="AM1489">
        <f t="shared" si="345"/>
        <v>3.8946097777401278</v>
      </c>
      <c r="AN1489" s="26">
        <f t="shared" si="355"/>
        <v>-3.975315110866434</v>
      </c>
      <c r="AO1489" s="26">
        <f t="shared" si="355"/>
        <v>-3.9758619978093366</v>
      </c>
      <c r="AP1489" s="26">
        <f t="shared" si="355"/>
        <v>-3.9742245114637487</v>
      </c>
      <c r="AQ1489" s="26">
        <f t="shared" si="355"/>
        <v>-3.9791363303934308</v>
      </c>
      <c r="AR1489" s="26">
        <f t="shared" si="355"/>
        <v>-3.9644813675395318</v>
      </c>
      <c r="AS1489" s="26">
        <f t="shared" si="355"/>
        <v>-4.0089388978364173</v>
      </c>
      <c r="AT1489" s="26">
        <f t="shared" si="355"/>
        <v>-3.8800105844175317</v>
      </c>
      <c r="AU1489" s="26">
        <f t="shared" si="347"/>
        <v>-4.3433125627175393</v>
      </c>
      <c r="AV1489" s="26"/>
    </row>
    <row r="1490" spans="26:64">
      <c r="Z1490">
        <f t="shared" si="338"/>
        <v>0</v>
      </c>
      <c r="AA1490" s="26">
        <f t="shared" si="339"/>
        <v>2.1380834729415148E-3</v>
      </c>
      <c r="AB1490" s="26">
        <f t="shared" si="350"/>
        <v>-9999</v>
      </c>
      <c r="AC1490" s="26">
        <f t="shared" si="352"/>
        <v>0</v>
      </c>
      <c r="AD1490" s="26">
        <f t="shared" si="348"/>
        <v>-9999</v>
      </c>
      <c r="AE1490" s="26">
        <f t="shared" si="353"/>
        <v>0</v>
      </c>
      <c r="AF1490">
        <f t="shared" si="349"/>
        <v>-9999</v>
      </c>
      <c r="AG1490" s="187"/>
      <c r="AH1490">
        <f t="shared" si="340"/>
        <v>-5.681451267488898E-5</v>
      </c>
      <c r="AI1490">
        <f t="shared" si="341"/>
        <v>0.56469609540875809</v>
      </c>
      <c r="AJ1490">
        <f t="shared" si="342"/>
        <v>-0.2668107123773617</v>
      </c>
      <c r="AK1490">
        <f t="shared" si="343"/>
        <v>0.23931967809316171</v>
      </c>
      <c r="AL1490">
        <f t="shared" si="344"/>
        <v>2.6389213677283485</v>
      </c>
      <c r="AM1490">
        <f t="shared" si="345"/>
        <v>3.8946097777401278</v>
      </c>
      <c r="AN1490" s="26">
        <f t="shared" si="355"/>
        <v>-3.975315110866434</v>
      </c>
      <c r="AO1490" s="26">
        <f t="shared" si="355"/>
        <v>-3.9758619978093366</v>
      </c>
      <c r="AP1490" s="26">
        <f t="shared" si="355"/>
        <v>-3.9742245114637487</v>
      </c>
      <c r="AQ1490" s="26">
        <f t="shared" si="355"/>
        <v>-3.9791363303934308</v>
      </c>
      <c r="AR1490" s="26">
        <f t="shared" si="355"/>
        <v>-3.9644813675395318</v>
      </c>
      <c r="AS1490" s="26">
        <f t="shared" si="355"/>
        <v>-4.0089388978364173</v>
      </c>
      <c r="AT1490" s="26">
        <f t="shared" si="355"/>
        <v>-3.8800105844175317</v>
      </c>
      <c r="AU1490" s="26">
        <f t="shared" si="347"/>
        <v>-4.3433125627175393</v>
      </c>
    </row>
    <row r="1491" spans="26:64">
      <c r="Z1491">
        <f t="shared" si="338"/>
        <v>0</v>
      </c>
      <c r="AA1491" s="26">
        <f t="shared" si="339"/>
        <v>2.1380834729415148E-3</v>
      </c>
      <c r="AB1491" s="26">
        <f t="shared" si="350"/>
        <v>-9999</v>
      </c>
      <c r="AC1491" s="26">
        <f t="shared" si="352"/>
        <v>0</v>
      </c>
      <c r="AD1491" s="26">
        <f t="shared" si="348"/>
        <v>-9999</v>
      </c>
      <c r="AE1491" s="26">
        <f t="shared" si="353"/>
        <v>0</v>
      </c>
      <c r="AF1491">
        <f t="shared" si="349"/>
        <v>-9999</v>
      </c>
      <c r="AG1491" s="187"/>
      <c r="AH1491">
        <f t="shared" si="340"/>
        <v>-5.681451267488898E-5</v>
      </c>
      <c r="AI1491">
        <f t="shared" si="341"/>
        <v>0.56469609540875809</v>
      </c>
      <c r="AJ1491">
        <f t="shared" si="342"/>
        <v>-0.2668107123773617</v>
      </c>
      <c r="AK1491">
        <f t="shared" si="343"/>
        <v>0.23931967809316171</v>
      </c>
      <c r="AL1491">
        <f t="shared" si="344"/>
        <v>2.6389213677283485</v>
      </c>
      <c r="AM1491">
        <f t="shared" si="345"/>
        <v>3.8946097777401278</v>
      </c>
      <c r="AN1491" s="26">
        <f t="shared" si="355"/>
        <v>-3.975315110866434</v>
      </c>
      <c r="AO1491" s="26">
        <f t="shared" si="355"/>
        <v>-3.9758619978093366</v>
      </c>
      <c r="AP1491" s="26">
        <f t="shared" si="355"/>
        <v>-3.9742245114637487</v>
      </c>
      <c r="AQ1491" s="26">
        <f t="shared" si="355"/>
        <v>-3.9791363303934308</v>
      </c>
      <c r="AR1491" s="26">
        <f t="shared" si="355"/>
        <v>-3.9644813675395318</v>
      </c>
      <c r="AS1491" s="26">
        <f t="shared" si="355"/>
        <v>-4.0089388978364173</v>
      </c>
      <c r="AT1491" s="26">
        <f t="shared" si="355"/>
        <v>-3.8800105844175317</v>
      </c>
      <c r="AU1491" s="26">
        <f t="shared" si="347"/>
        <v>-4.3433125627175393</v>
      </c>
    </row>
    <row r="1492" spans="26:64">
      <c r="Z1492">
        <f t="shared" si="338"/>
        <v>0</v>
      </c>
      <c r="AA1492" s="26">
        <f t="shared" si="339"/>
        <v>2.1380834729415148E-3</v>
      </c>
      <c r="AB1492" s="26">
        <f t="shared" si="350"/>
        <v>-9999</v>
      </c>
      <c r="AC1492" s="26">
        <f t="shared" si="352"/>
        <v>0</v>
      </c>
      <c r="AD1492" s="26">
        <f t="shared" si="348"/>
        <v>-9999</v>
      </c>
      <c r="AE1492" s="26">
        <f t="shared" si="353"/>
        <v>0</v>
      </c>
      <c r="AF1492">
        <f t="shared" si="349"/>
        <v>-9999</v>
      </c>
      <c r="AG1492" s="187"/>
      <c r="AH1492">
        <f t="shared" si="340"/>
        <v>-5.681451267488898E-5</v>
      </c>
      <c r="AI1492">
        <f t="shared" si="341"/>
        <v>0.56469609540875809</v>
      </c>
      <c r="AJ1492">
        <f t="shared" si="342"/>
        <v>-0.2668107123773617</v>
      </c>
      <c r="AK1492">
        <f t="shared" si="343"/>
        <v>0.23931967809316171</v>
      </c>
      <c r="AL1492">
        <f t="shared" si="344"/>
        <v>2.6389213677283485</v>
      </c>
      <c r="AM1492">
        <f t="shared" si="345"/>
        <v>3.8946097777401278</v>
      </c>
      <c r="AN1492" s="26">
        <f t="shared" si="355"/>
        <v>-3.975315110866434</v>
      </c>
      <c r="AO1492" s="26">
        <f t="shared" si="355"/>
        <v>-3.9758619978093366</v>
      </c>
      <c r="AP1492" s="26">
        <f t="shared" si="355"/>
        <v>-3.9742245114637487</v>
      </c>
      <c r="AQ1492" s="26">
        <f t="shared" si="355"/>
        <v>-3.9791363303934308</v>
      </c>
      <c r="AR1492" s="26">
        <f t="shared" si="355"/>
        <v>-3.9644813675395318</v>
      </c>
      <c r="AS1492" s="26">
        <f t="shared" si="355"/>
        <v>-4.0089388978364173</v>
      </c>
      <c r="AT1492" s="26">
        <f t="shared" si="355"/>
        <v>-3.8800105844175317</v>
      </c>
      <c r="AU1492" s="26">
        <f t="shared" si="347"/>
        <v>-4.3433125627175393</v>
      </c>
    </row>
    <row r="1493" spans="26:64">
      <c r="Z1493">
        <f t="shared" ref="Z1493:Z1556" si="356">F1493</f>
        <v>0</v>
      </c>
      <c r="AA1493" s="26">
        <f t="shared" ref="AA1493:AA1556" si="357">AB$3+AB$4*Z1493+AB$5*Z1493^2+AH1493</f>
        <v>2.1380834729415148E-3</v>
      </c>
      <c r="AB1493" s="26">
        <f t="shared" si="350"/>
        <v>-9999</v>
      </c>
      <c r="AC1493" s="26">
        <f t="shared" si="352"/>
        <v>0</v>
      </c>
      <c r="AD1493" s="26">
        <f t="shared" si="348"/>
        <v>-9999</v>
      </c>
      <c r="AE1493" s="26">
        <f t="shared" si="353"/>
        <v>0</v>
      </c>
      <c r="AF1493">
        <f t="shared" si="349"/>
        <v>-9999</v>
      </c>
      <c r="AG1493" s="187"/>
      <c r="AH1493">
        <f t="shared" ref="AH1493:AH1556" si="358">$AB$6*($AB$11/AI1493*AJ1493+$AB$12)</f>
        <v>-5.681451267488898E-5</v>
      </c>
      <c r="AI1493">
        <f t="shared" ref="AI1493:AI1556" si="359">1+$AB$7*COS(AL1493)</f>
        <v>0.56469609540875809</v>
      </c>
      <c r="AJ1493">
        <f t="shared" ref="AJ1493:AJ1556" si="360">SIN(AL1493+RADIANS($AB$9))</f>
        <v>-0.2668107123773617</v>
      </c>
      <c r="AK1493">
        <f t="shared" ref="AK1493:AK1556" si="361">$AB$7*SIN(AL1493)</f>
        <v>0.23931967809316171</v>
      </c>
      <c r="AL1493">
        <f t="shared" ref="AL1493:AL1556" si="362">2*ATAN(AM1493)</f>
        <v>2.6389213677283485</v>
      </c>
      <c r="AM1493">
        <f t="shared" ref="AM1493:AM1556" si="363">SQRT((1+$AB$7)/(1-$AB$7))*TAN(AN1493/2)</f>
        <v>3.8946097777401278</v>
      </c>
      <c r="AN1493" s="26">
        <f t="shared" ref="AN1493:AT1508" si="364">$AU1493+$AB$7*SIN(AO1493)</f>
        <v>-3.975315110866434</v>
      </c>
      <c r="AO1493" s="26">
        <f t="shared" si="364"/>
        <v>-3.9758619978093366</v>
      </c>
      <c r="AP1493" s="26">
        <f t="shared" si="364"/>
        <v>-3.9742245114637487</v>
      </c>
      <c r="AQ1493" s="26">
        <f t="shared" si="364"/>
        <v>-3.9791363303934308</v>
      </c>
      <c r="AR1493" s="26">
        <f t="shared" si="364"/>
        <v>-3.9644813675395318</v>
      </c>
      <c r="AS1493" s="26">
        <f t="shared" si="364"/>
        <v>-4.0089388978364173</v>
      </c>
      <c r="AT1493" s="26">
        <f t="shared" si="364"/>
        <v>-3.8800105844175317</v>
      </c>
      <c r="AU1493" s="26">
        <f t="shared" ref="AU1493:AU1556" si="365">RADIANS($AB$9)+$AB$18*(F1493-AB$15)</f>
        <v>-4.3433125627175393</v>
      </c>
    </row>
    <row r="1494" spans="26:64">
      <c r="Z1494">
        <f t="shared" si="356"/>
        <v>0</v>
      </c>
      <c r="AA1494" s="26">
        <f t="shared" si="357"/>
        <v>2.1380834729415148E-3</v>
      </c>
      <c r="AB1494" s="26">
        <f t="shared" si="350"/>
        <v>-9999</v>
      </c>
      <c r="AC1494" s="26">
        <f t="shared" si="352"/>
        <v>0</v>
      </c>
      <c r="AD1494" s="26">
        <f t="shared" ref="AD1494:AD1557" si="366">IF(S1494&lt;&gt;0,G1494-AA1494, -9999)</f>
        <v>-9999</v>
      </c>
      <c r="AE1494" s="26">
        <f t="shared" si="353"/>
        <v>0</v>
      </c>
      <c r="AF1494">
        <f t="shared" ref="AF1494:AF1557" si="367">IF(S1494&lt;&gt;0,G1494-P1494, -9999)</f>
        <v>-9999</v>
      </c>
      <c r="AG1494" s="187"/>
      <c r="AH1494">
        <f t="shared" si="358"/>
        <v>-5.681451267488898E-5</v>
      </c>
      <c r="AI1494">
        <f t="shared" si="359"/>
        <v>0.56469609540875809</v>
      </c>
      <c r="AJ1494">
        <f t="shared" si="360"/>
        <v>-0.2668107123773617</v>
      </c>
      <c r="AK1494">
        <f t="shared" si="361"/>
        <v>0.23931967809316171</v>
      </c>
      <c r="AL1494">
        <f t="shared" si="362"/>
        <v>2.6389213677283485</v>
      </c>
      <c r="AM1494">
        <f t="shared" si="363"/>
        <v>3.8946097777401278</v>
      </c>
      <c r="AN1494" s="26">
        <f t="shared" si="364"/>
        <v>-3.975315110866434</v>
      </c>
      <c r="AO1494" s="26">
        <f t="shared" si="364"/>
        <v>-3.9758619978093366</v>
      </c>
      <c r="AP1494" s="26">
        <f t="shared" si="364"/>
        <v>-3.9742245114637487</v>
      </c>
      <c r="AQ1494" s="26">
        <f t="shared" si="364"/>
        <v>-3.9791363303934308</v>
      </c>
      <c r="AR1494" s="26">
        <f t="shared" si="364"/>
        <v>-3.9644813675395318</v>
      </c>
      <c r="AS1494" s="26">
        <f t="shared" si="364"/>
        <v>-4.0089388978364173</v>
      </c>
      <c r="AT1494" s="26">
        <f t="shared" si="364"/>
        <v>-3.8800105844175317</v>
      </c>
      <c r="AU1494" s="26">
        <f t="shared" si="365"/>
        <v>-4.3433125627175393</v>
      </c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</row>
    <row r="1495" spans="26:64">
      <c r="Z1495">
        <f t="shared" si="356"/>
        <v>0</v>
      </c>
      <c r="AA1495" s="26">
        <f t="shared" si="357"/>
        <v>2.1380834729415148E-3</v>
      </c>
      <c r="AB1495" s="26">
        <f t="shared" si="350"/>
        <v>-9999</v>
      </c>
      <c r="AC1495" s="26">
        <f t="shared" si="352"/>
        <v>0</v>
      </c>
      <c r="AD1495" s="26">
        <f t="shared" si="366"/>
        <v>-9999</v>
      </c>
      <c r="AE1495" s="26">
        <f t="shared" si="353"/>
        <v>0</v>
      </c>
      <c r="AF1495">
        <f t="shared" si="367"/>
        <v>-9999</v>
      </c>
      <c r="AG1495" s="187"/>
      <c r="AH1495">
        <f t="shared" si="358"/>
        <v>-5.681451267488898E-5</v>
      </c>
      <c r="AI1495">
        <f t="shared" si="359"/>
        <v>0.56469609540875809</v>
      </c>
      <c r="AJ1495">
        <f t="shared" si="360"/>
        <v>-0.2668107123773617</v>
      </c>
      <c r="AK1495">
        <f t="shared" si="361"/>
        <v>0.23931967809316171</v>
      </c>
      <c r="AL1495">
        <f t="shared" si="362"/>
        <v>2.6389213677283485</v>
      </c>
      <c r="AM1495">
        <f t="shared" si="363"/>
        <v>3.8946097777401278</v>
      </c>
      <c r="AN1495" s="26">
        <f t="shared" si="364"/>
        <v>-3.975315110866434</v>
      </c>
      <c r="AO1495" s="26">
        <f t="shared" si="364"/>
        <v>-3.9758619978093366</v>
      </c>
      <c r="AP1495" s="26">
        <f t="shared" si="364"/>
        <v>-3.9742245114637487</v>
      </c>
      <c r="AQ1495" s="26">
        <f t="shared" si="364"/>
        <v>-3.9791363303934308</v>
      </c>
      <c r="AR1495" s="26">
        <f t="shared" si="364"/>
        <v>-3.9644813675395318</v>
      </c>
      <c r="AS1495" s="26">
        <f t="shared" si="364"/>
        <v>-4.0089388978364173</v>
      </c>
      <c r="AT1495" s="26">
        <f t="shared" si="364"/>
        <v>-3.8800105844175317</v>
      </c>
      <c r="AU1495" s="26">
        <f t="shared" si="365"/>
        <v>-4.3433125627175393</v>
      </c>
    </row>
    <row r="1496" spans="26:64">
      <c r="Z1496">
        <f t="shared" si="356"/>
        <v>0</v>
      </c>
      <c r="AA1496" s="26">
        <f t="shared" si="357"/>
        <v>2.1380834729415148E-3</v>
      </c>
      <c r="AB1496" s="26">
        <f t="shared" si="350"/>
        <v>-9999</v>
      </c>
      <c r="AC1496" s="26">
        <f t="shared" si="352"/>
        <v>0</v>
      </c>
      <c r="AD1496" s="26">
        <f t="shared" si="366"/>
        <v>-9999</v>
      </c>
      <c r="AE1496" s="26">
        <f t="shared" si="353"/>
        <v>0</v>
      </c>
      <c r="AF1496">
        <f t="shared" si="367"/>
        <v>-9999</v>
      </c>
      <c r="AG1496" s="187"/>
      <c r="AH1496">
        <f t="shared" si="358"/>
        <v>-5.681451267488898E-5</v>
      </c>
      <c r="AI1496">
        <f t="shared" si="359"/>
        <v>0.56469609540875809</v>
      </c>
      <c r="AJ1496">
        <f t="shared" si="360"/>
        <v>-0.2668107123773617</v>
      </c>
      <c r="AK1496">
        <f t="shared" si="361"/>
        <v>0.23931967809316171</v>
      </c>
      <c r="AL1496">
        <f t="shared" si="362"/>
        <v>2.6389213677283485</v>
      </c>
      <c r="AM1496">
        <f t="shared" si="363"/>
        <v>3.8946097777401278</v>
      </c>
      <c r="AN1496" s="26">
        <f t="shared" si="364"/>
        <v>-3.975315110866434</v>
      </c>
      <c r="AO1496" s="26">
        <f t="shared" si="364"/>
        <v>-3.9758619978093366</v>
      </c>
      <c r="AP1496" s="26">
        <f t="shared" si="364"/>
        <v>-3.9742245114637487</v>
      </c>
      <c r="AQ1496" s="26">
        <f t="shared" si="364"/>
        <v>-3.9791363303934308</v>
      </c>
      <c r="AR1496" s="26">
        <f t="shared" si="364"/>
        <v>-3.9644813675395318</v>
      </c>
      <c r="AS1496" s="26">
        <f t="shared" si="364"/>
        <v>-4.0089388978364173</v>
      </c>
      <c r="AT1496" s="26">
        <f t="shared" si="364"/>
        <v>-3.8800105844175317</v>
      </c>
      <c r="AU1496" s="26">
        <f t="shared" si="365"/>
        <v>-4.3433125627175393</v>
      </c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</row>
    <row r="1497" spans="26:64">
      <c r="Z1497">
        <f t="shared" si="356"/>
        <v>0</v>
      </c>
      <c r="AA1497" s="26">
        <f t="shared" si="357"/>
        <v>2.1380834729415148E-3</v>
      </c>
      <c r="AB1497" s="26">
        <f t="shared" si="350"/>
        <v>-9999</v>
      </c>
      <c r="AC1497" s="26">
        <f t="shared" si="352"/>
        <v>0</v>
      </c>
      <c r="AD1497" s="26">
        <f t="shared" si="366"/>
        <v>-9999</v>
      </c>
      <c r="AE1497" s="26">
        <f t="shared" si="353"/>
        <v>0</v>
      </c>
      <c r="AF1497">
        <f t="shared" si="367"/>
        <v>-9999</v>
      </c>
      <c r="AG1497" s="187"/>
      <c r="AH1497">
        <f t="shared" si="358"/>
        <v>-5.681451267488898E-5</v>
      </c>
      <c r="AI1497">
        <f t="shared" si="359"/>
        <v>0.56469609540875809</v>
      </c>
      <c r="AJ1497">
        <f t="shared" si="360"/>
        <v>-0.2668107123773617</v>
      </c>
      <c r="AK1497">
        <f t="shared" si="361"/>
        <v>0.23931967809316171</v>
      </c>
      <c r="AL1497">
        <f t="shared" si="362"/>
        <v>2.6389213677283485</v>
      </c>
      <c r="AM1497">
        <f t="shared" si="363"/>
        <v>3.8946097777401278</v>
      </c>
      <c r="AN1497" s="26">
        <f t="shared" si="364"/>
        <v>-3.975315110866434</v>
      </c>
      <c r="AO1497" s="26">
        <f t="shared" si="364"/>
        <v>-3.9758619978093366</v>
      </c>
      <c r="AP1497" s="26">
        <f t="shared" si="364"/>
        <v>-3.9742245114637487</v>
      </c>
      <c r="AQ1497" s="26">
        <f t="shared" si="364"/>
        <v>-3.9791363303934308</v>
      </c>
      <c r="AR1497" s="26">
        <f t="shared" si="364"/>
        <v>-3.9644813675395318</v>
      </c>
      <c r="AS1497" s="26">
        <f t="shared" si="364"/>
        <v>-4.0089388978364173</v>
      </c>
      <c r="AT1497" s="26">
        <f t="shared" si="364"/>
        <v>-3.8800105844175317</v>
      </c>
      <c r="AU1497" s="26">
        <f t="shared" si="365"/>
        <v>-4.3433125627175393</v>
      </c>
      <c r="AV1497" s="26"/>
      <c r="AX1497" s="26"/>
    </row>
    <row r="1498" spans="26:64">
      <c r="Z1498">
        <f t="shared" si="356"/>
        <v>0</v>
      </c>
      <c r="AA1498" s="26">
        <f t="shared" si="357"/>
        <v>2.1380834729415148E-3</v>
      </c>
      <c r="AB1498" s="26">
        <f t="shared" si="350"/>
        <v>-9999</v>
      </c>
      <c r="AC1498" s="26">
        <f t="shared" si="352"/>
        <v>0</v>
      </c>
      <c r="AD1498" s="26">
        <f t="shared" si="366"/>
        <v>-9999</v>
      </c>
      <c r="AE1498" s="26">
        <f t="shared" si="353"/>
        <v>0</v>
      </c>
      <c r="AF1498">
        <f t="shared" si="367"/>
        <v>-9999</v>
      </c>
      <c r="AG1498" s="187"/>
      <c r="AH1498">
        <f t="shared" si="358"/>
        <v>-5.681451267488898E-5</v>
      </c>
      <c r="AI1498">
        <f t="shared" si="359"/>
        <v>0.56469609540875809</v>
      </c>
      <c r="AJ1498">
        <f t="shared" si="360"/>
        <v>-0.2668107123773617</v>
      </c>
      <c r="AK1498">
        <f t="shared" si="361"/>
        <v>0.23931967809316171</v>
      </c>
      <c r="AL1498">
        <f t="shared" si="362"/>
        <v>2.6389213677283485</v>
      </c>
      <c r="AM1498">
        <f t="shared" si="363"/>
        <v>3.8946097777401278</v>
      </c>
      <c r="AN1498" s="26">
        <f t="shared" si="364"/>
        <v>-3.975315110866434</v>
      </c>
      <c r="AO1498" s="26">
        <f t="shared" si="364"/>
        <v>-3.9758619978093366</v>
      </c>
      <c r="AP1498" s="26">
        <f t="shared" si="364"/>
        <v>-3.9742245114637487</v>
      </c>
      <c r="AQ1498" s="26">
        <f t="shared" si="364"/>
        <v>-3.9791363303934308</v>
      </c>
      <c r="AR1498" s="26">
        <f t="shared" si="364"/>
        <v>-3.9644813675395318</v>
      </c>
      <c r="AS1498" s="26">
        <f t="shared" si="364"/>
        <v>-4.0089388978364173</v>
      </c>
      <c r="AT1498" s="26">
        <f t="shared" si="364"/>
        <v>-3.8800105844175317</v>
      </c>
      <c r="AU1498" s="26">
        <f t="shared" si="365"/>
        <v>-4.3433125627175393</v>
      </c>
      <c r="AV1498" s="26"/>
    </row>
    <row r="1499" spans="26:64">
      <c r="Z1499">
        <f t="shared" si="356"/>
        <v>0</v>
      </c>
      <c r="AA1499" s="26">
        <f t="shared" si="357"/>
        <v>2.1380834729415148E-3</v>
      </c>
      <c r="AB1499" s="26">
        <f t="shared" si="350"/>
        <v>-9999</v>
      </c>
      <c r="AC1499" s="26">
        <f t="shared" si="352"/>
        <v>0</v>
      </c>
      <c r="AD1499" s="26">
        <f t="shared" si="366"/>
        <v>-9999</v>
      </c>
      <c r="AE1499" s="26">
        <f t="shared" si="353"/>
        <v>0</v>
      </c>
      <c r="AF1499">
        <f t="shared" si="367"/>
        <v>-9999</v>
      </c>
      <c r="AG1499" s="187"/>
      <c r="AH1499">
        <f t="shared" si="358"/>
        <v>-5.681451267488898E-5</v>
      </c>
      <c r="AI1499">
        <f t="shared" si="359"/>
        <v>0.56469609540875809</v>
      </c>
      <c r="AJ1499">
        <f t="shared" si="360"/>
        <v>-0.2668107123773617</v>
      </c>
      <c r="AK1499">
        <f t="shared" si="361"/>
        <v>0.23931967809316171</v>
      </c>
      <c r="AL1499">
        <f t="shared" si="362"/>
        <v>2.6389213677283485</v>
      </c>
      <c r="AM1499">
        <f t="shared" si="363"/>
        <v>3.8946097777401278</v>
      </c>
      <c r="AN1499" s="26">
        <f t="shared" si="364"/>
        <v>-3.975315110866434</v>
      </c>
      <c r="AO1499" s="26">
        <f t="shared" si="364"/>
        <v>-3.9758619978093366</v>
      </c>
      <c r="AP1499" s="26">
        <f t="shared" si="364"/>
        <v>-3.9742245114637487</v>
      </c>
      <c r="AQ1499" s="26">
        <f t="shared" si="364"/>
        <v>-3.9791363303934308</v>
      </c>
      <c r="AR1499" s="26">
        <f t="shared" si="364"/>
        <v>-3.9644813675395318</v>
      </c>
      <c r="AS1499" s="26">
        <f t="shared" si="364"/>
        <v>-4.0089388978364173</v>
      </c>
      <c r="AT1499" s="26">
        <f t="shared" si="364"/>
        <v>-3.8800105844175317</v>
      </c>
      <c r="AU1499" s="26">
        <f t="shared" si="365"/>
        <v>-4.3433125627175393</v>
      </c>
      <c r="AV1499" s="26"/>
    </row>
    <row r="1500" spans="26:64">
      <c r="Z1500">
        <f t="shared" si="356"/>
        <v>0</v>
      </c>
      <c r="AA1500" s="26">
        <f t="shared" si="357"/>
        <v>2.1380834729415148E-3</v>
      </c>
      <c r="AB1500" s="26">
        <f t="shared" si="350"/>
        <v>-9999</v>
      </c>
      <c r="AC1500" s="26">
        <f t="shared" si="352"/>
        <v>0</v>
      </c>
      <c r="AD1500" s="26">
        <f t="shared" si="366"/>
        <v>-9999</v>
      </c>
      <c r="AE1500" s="26">
        <f t="shared" si="353"/>
        <v>0</v>
      </c>
      <c r="AF1500">
        <f t="shared" si="367"/>
        <v>-9999</v>
      </c>
      <c r="AG1500" s="187"/>
      <c r="AH1500">
        <f t="shared" si="358"/>
        <v>-5.681451267488898E-5</v>
      </c>
      <c r="AI1500">
        <f t="shared" si="359"/>
        <v>0.56469609540875809</v>
      </c>
      <c r="AJ1500">
        <f t="shared" si="360"/>
        <v>-0.2668107123773617</v>
      </c>
      <c r="AK1500">
        <f t="shared" si="361"/>
        <v>0.23931967809316171</v>
      </c>
      <c r="AL1500">
        <f t="shared" si="362"/>
        <v>2.6389213677283485</v>
      </c>
      <c r="AM1500">
        <f t="shared" si="363"/>
        <v>3.8946097777401278</v>
      </c>
      <c r="AN1500" s="26">
        <f t="shared" si="364"/>
        <v>-3.975315110866434</v>
      </c>
      <c r="AO1500" s="26">
        <f t="shared" si="364"/>
        <v>-3.9758619978093366</v>
      </c>
      <c r="AP1500" s="26">
        <f t="shared" si="364"/>
        <v>-3.9742245114637487</v>
      </c>
      <c r="AQ1500" s="26">
        <f t="shared" si="364"/>
        <v>-3.9791363303934308</v>
      </c>
      <c r="AR1500" s="26">
        <f t="shared" si="364"/>
        <v>-3.9644813675395318</v>
      </c>
      <c r="AS1500" s="26">
        <f t="shared" si="364"/>
        <v>-4.0089388978364173</v>
      </c>
      <c r="AT1500" s="26">
        <f t="shared" si="364"/>
        <v>-3.8800105844175317</v>
      </c>
      <c r="AU1500" s="26">
        <f t="shared" si="365"/>
        <v>-4.3433125627175393</v>
      </c>
      <c r="AV1500" s="26"/>
      <c r="AX1500" s="26"/>
    </row>
    <row r="1501" spans="26:64">
      <c r="Z1501">
        <f t="shared" si="356"/>
        <v>0</v>
      </c>
      <c r="AA1501" s="26">
        <f t="shared" si="357"/>
        <v>2.1380834729415148E-3</v>
      </c>
      <c r="AB1501" s="26">
        <f t="shared" ref="AB1501:AB1564" si="368">IF(S1501&lt;&gt;0,G1501-AH1501, -9999)</f>
        <v>-9999</v>
      </c>
      <c r="AC1501" s="26">
        <f t="shared" si="352"/>
        <v>0</v>
      </c>
      <c r="AD1501" s="26">
        <f t="shared" si="366"/>
        <v>-9999</v>
      </c>
      <c r="AE1501" s="26">
        <f t="shared" si="353"/>
        <v>0</v>
      </c>
      <c r="AF1501">
        <f t="shared" si="367"/>
        <v>-9999</v>
      </c>
      <c r="AG1501" s="187"/>
      <c r="AH1501">
        <f t="shared" si="358"/>
        <v>-5.681451267488898E-5</v>
      </c>
      <c r="AI1501">
        <f t="shared" si="359"/>
        <v>0.56469609540875809</v>
      </c>
      <c r="AJ1501">
        <f t="shared" si="360"/>
        <v>-0.2668107123773617</v>
      </c>
      <c r="AK1501">
        <f t="shared" si="361"/>
        <v>0.23931967809316171</v>
      </c>
      <c r="AL1501">
        <f t="shared" si="362"/>
        <v>2.6389213677283485</v>
      </c>
      <c r="AM1501">
        <f t="shared" si="363"/>
        <v>3.8946097777401278</v>
      </c>
      <c r="AN1501" s="26">
        <f t="shared" si="364"/>
        <v>-3.975315110866434</v>
      </c>
      <c r="AO1501" s="26">
        <f t="shared" si="364"/>
        <v>-3.9758619978093366</v>
      </c>
      <c r="AP1501" s="26">
        <f t="shared" si="364"/>
        <v>-3.9742245114637487</v>
      </c>
      <c r="AQ1501" s="26">
        <f t="shared" si="364"/>
        <v>-3.9791363303934308</v>
      </c>
      <c r="AR1501" s="26">
        <f t="shared" si="364"/>
        <v>-3.9644813675395318</v>
      </c>
      <c r="AS1501" s="26">
        <f t="shared" si="364"/>
        <v>-4.0089388978364173</v>
      </c>
      <c r="AT1501" s="26">
        <f t="shared" si="364"/>
        <v>-3.8800105844175317</v>
      </c>
      <c r="AU1501" s="26">
        <f t="shared" si="365"/>
        <v>-4.3433125627175393</v>
      </c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</row>
    <row r="1502" spans="26:64">
      <c r="Z1502">
        <f t="shared" si="356"/>
        <v>0</v>
      </c>
      <c r="AA1502" s="26">
        <f t="shared" si="357"/>
        <v>2.1380834729415148E-3</v>
      </c>
      <c r="AB1502" s="26">
        <f t="shared" si="368"/>
        <v>-9999</v>
      </c>
      <c r="AC1502" s="26">
        <f t="shared" si="352"/>
        <v>0</v>
      </c>
      <c r="AD1502" s="26">
        <f t="shared" si="366"/>
        <v>-9999</v>
      </c>
      <c r="AE1502" s="26">
        <f t="shared" si="353"/>
        <v>0</v>
      </c>
      <c r="AF1502">
        <f t="shared" si="367"/>
        <v>-9999</v>
      </c>
      <c r="AG1502" s="187"/>
      <c r="AH1502">
        <f t="shared" si="358"/>
        <v>-5.681451267488898E-5</v>
      </c>
      <c r="AI1502">
        <f t="shared" si="359"/>
        <v>0.56469609540875809</v>
      </c>
      <c r="AJ1502">
        <f t="shared" si="360"/>
        <v>-0.2668107123773617</v>
      </c>
      <c r="AK1502">
        <f t="shared" si="361"/>
        <v>0.23931967809316171</v>
      </c>
      <c r="AL1502">
        <f t="shared" si="362"/>
        <v>2.6389213677283485</v>
      </c>
      <c r="AM1502">
        <f t="shared" si="363"/>
        <v>3.8946097777401278</v>
      </c>
      <c r="AN1502" s="26">
        <f t="shared" si="364"/>
        <v>-3.975315110866434</v>
      </c>
      <c r="AO1502" s="26">
        <f t="shared" si="364"/>
        <v>-3.9758619978093366</v>
      </c>
      <c r="AP1502" s="26">
        <f t="shared" si="364"/>
        <v>-3.9742245114637487</v>
      </c>
      <c r="AQ1502" s="26">
        <f t="shared" si="364"/>
        <v>-3.9791363303934308</v>
      </c>
      <c r="AR1502" s="26">
        <f t="shared" si="364"/>
        <v>-3.9644813675395318</v>
      </c>
      <c r="AS1502" s="26">
        <f t="shared" si="364"/>
        <v>-4.0089388978364173</v>
      </c>
      <c r="AT1502" s="26">
        <f t="shared" si="364"/>
        <v>-3.8800105844175317</v>
      </c>
      <c r="AU1502" s="26">
        <f t="shared" si="365"/>
        <v>-4.3433125627175393</v>
      </c>
      <c r="AV1502" s="26"/>
    </row>
    <row r="1503" spans="26:64">
      <c r="Z1503">
        <f t="shared" si="356"/>
        <v>0</v>
      </c>
      <c r="AA1503" s="26">
        <f t="shared" si="357"/>
        <v>2.1380834729415148E-3</v>
      </c>
      <c r="AB1503" s="26">
        <f t="shared" si="368"/>
        <v>-9999</v>
      </c>
      <c r="AC1503" s="26">
        <f t="shared" si="352"/>
        <v>0</v>
      </c>
      <c r="AD1503" s="26">
        <f t="shared" si="366"/>
        <v>-9999</v>
      </c>
      <c r="AE1503" s="26">
        <f t="shared" si="353"/>
        <v>0</v>
      </c>
      <c r="AF1503">
        <f t="shared" si="367"/>
        <v>-9999</v>
      </c>
      <c r="AG1503" s="187"/>
      <c r="AH1503">
        <f t="shared" si="358"/>
        <v>-5.681451267488898E-5</v>
      </c>
      <c r="AI1503">
        <f t="shared" si="359"/>
        <v>0.56469609540875809</v>
      </c>
      <c r="AJ1503">
        <f t="shared" si="360"/>
        <v>-0.2668107123773617</v>
      </c>
      <c r="AK1503">
        <f t="shared" si="361"/>
        <v>0.23931967809316171</v>
      </c>
      <c r="AL1503">
        <f t="shared" si="362"/>
        <v>2.6389213677283485</v>
      </c>
      <c r="AM1503">
        <f t="shared" si="363"/>
        <v>3.8946097777401278</v>
      </c>
      <c r="AN1503" s="26">
        <f t="shared" si="364"/>
        <v>-3.975315110866434</v>
      </c>
      <c r="AO1503" s="26">
        <f t="shared" si="364"/>
        <v>-3.9758619978093366</v>
      </c>
      <c r="AP1503" s="26">
        <f t="shared" si="364"/>
        <v>-3.9742245114637487</v>
      </c>
      <c r="AQ1503" s="26">
        <f t="shared" si="364"/>
        <v>-3.9791363303934308</v>
      </c>
      <c r="AR1503" s="26">
        <f t="shared" si="364"/>
        <v>-3.9644813675395318</v>
      </c>
      <c r="AS1503" s="26">
        <f t="shared" si="364"/>
        <v>-4.0089388978364173</v>
      </c>
      <c r="AT1503" s="26">
        <f t="shared" si="364"/>
        <v>-3.8800105844175317</v>
      </c>
      <c r="AU1503" s="26">
        <f t="shared" si="365"/>
        <v>-4.3433125627175393</v>
      </c>
      <c r="AV1503" s="26"/>
      <c r="AX1503" s="26"/>
    </row>
    <row r="1504" spans="26:64">
      <c r="Z1504">
        <f t="shared" si="356"/>
        <v>0</v>
      </c>
      <c r="AA1504" s="26">
        <f t="shared" si="357"/>
        <v>2.1380834729415148E-3</v>
      </c>
      <c r="AB1504" s="26">
        <f t="shared" si="368"/>
        <v>-9999</v>
      </c>
      <c r="AC1504" s="26">
        <f t="shared" si="352"/>
        <v>0</v>
      </c>
      <c r="AD1504" s="26">
        <f t="shared" si="366"/>
        <v>-9999</v>
      </c>
      <c r="AE1504" s="26">
        <f t="shared" si="353"/>
        <v>0</v>
      </c>
      <c r="AF1504">
        <f t="shared" si="367"/>
        <v>-9999</v>
      </c>
      <c r="AG1504" s="187"/>
      <c r="AH1504">
        <f t="shared" si="358"/>
        <v>-5.681451267488898E-5</v>
      </c>
      <c r="AI1504">
        <f t="shared" si="359"/>
        <v>0.56469609540875809</v>
      </c>
      <c r="AJ1504">
        <f t="shared" si="360"/>
        <v>-0.2668107123773617</v>
      </c>
      <c r="AK1504">
        <f t="shared" si="361"/>
        <v>0.23931967809316171</v>
      </c>
      <c r="AL1504">
        <f t="shared" si="362"/>
        <v>2.6389213677283485</v>
      </c>
      <c r="AM1504">
        <f t="shared" si="363"/>
        <v>3.8946097777401278</v>
      </c>
      <c r="AN1504" s="26">
        <f t="shared" si="364"/>
        <v>-3.975315110866434</v>
      </c>
      <c r="AO1504" s="26">
        <f t="shared" si="364"/>
        <v>-3.9758619978093366</v>
      </c>
      <c r="AP1504" s="26">
        <f t="shared" si="364"/>
        <v>-3.9742245114637487</v>
      </c>
      <c r="AQ1504" s="26">
        <f t="shared" si="364"/>
        <v>-3.9791363303934308</v>
      </c>
      <c r="AR1504" s="26">
        <f t="shared" si="364"/>
        <v>-3.9644813675395318</v>
      </c>
      <c r="AS1504" s="26">
        <f t="shared" si="364"/>
        <v>-4.0089388978364173</v>
      </c>
      <c r="AT1504" s="26">
        <f t="shared" si="364"/>
        <v>-3.8800105844175317</v>
      </c>
      <c r="AU1504" s="26">
        <f t="shared" si="365"/>
        <v>-4.3433125627175393</v>
      </c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</row>
    <row r="1505" spans="26:64">
      <c r="Z1505">
        <f t="shared" si="356"/>
        <v>0</v>
      </c>
      <c r="AA1505" s="26">
        <f t="shared" si="357"/>
        <v>2.1380834729415148E-3</v>
      </c>
      <c r="AB1505" s="26">
        <f t="shared" si="368"/>
        <v>-9999</v>
      </c>
      <c r="AC1505" s="26">
        <f t="shared" si="352"/>
        <v>0</v>
      </c>
      <c r="AD1505" s="26">
        <f t="shared" si="366"/>
        <v>-9999</v>
      </c>
      <c r="AE1505" s="26">
        <f t="shared" si="353"/>
        <v>0</v>
      </c>
      <c r="AF1505">
        <f t="shared" si="367"/>
        <v>-9999</v>
      </c>
      <c r="AG1505" s="187"/>
      <c r="AH1505">
        <f t="shared" si="358"/>
        <v>-5.681451267488898E-5</v>
      </c>
      <c r="AI1505">
        <f t="shared" si="359"/>
        <v>0.56469609540875809</v>
      </c>
      <c r="AJ1505">
        <f t="shared" si="360"/>
        <v>-0.2668107123773617</v>
      </c>
      <c r="AK1505">
        <f t="shared" si="361"/>
        <v>0.23931967809316171</v>
      </c>
      <c r="AL1505">
        <f t="shared" si="362"/>
        <v>2.6389213677283485</v>
      </c>
      <c r="AM1505">
        <f t="shared" si="363"/>
        <v>3.8946097777401278</v>
      </c>
      <c r="AN1505" s="26">
        <f t="shared" si="364"/>
        <v>-3.975315110866434</v>
      </c>
      <c r="AO1505" s="26">
        <f t="shared" si="364"/>
        <v>-3.9758619978093366</v>
      </c>
      <c r="AP1505" s="26">
        <f t="shared" si="364"/>
        <v>-3.9742245114637487</v>
      </c>
      <c r="AQ1505" s="26">
        <f t="shared" si="364"/>
        <v>-3.9791363303934308</v>
      </c>
      <c r="AR1505" s="26">
        <f t="shared" si="364"/>
        <v>-3.9644813675395318</v>
      </c>
      <c r="AS1505" s="26">
        <f t="shared" si="364"/>
        <v>-4.0089388978364173</v>
      </c>
      <c r="AT1505" s="26">
        <f t="shared" si="364"/>
        <v>-3.8800105844175317</v>
      </c>
      <c r="AU1505" s="26">
        <f t="shared" si="365"/>
        <v>-4.3433125627175393</v>
      </c>
      <c r="AV1505" s="26"/>
    </row>
    <row r="1506" spans="26:64">
      <c r="Z1506">
        <f t="shared" si="356"/>
        <v>0</v>
      </c>
      <c r="AA1506" s="26">
        <f t="shared" si="357"/>
        <v>2.1380834729415148E-3</v>
      </c>
      <c r="AB1506" s="26">
        <f t="shared" si="368"/>
        <v>-9999</v>
      </c>
      <c r="AC1506" s="26">
        <f t="shared" si="352"/>
        <v>0</v>
      </c>
      <c r="AD1506" s="26">
        <f t="shared" si="366"/>
        <v>-9999</v>
      </c>
      <c r="AE1506" s="26">
        <f t="shared" si="353"/>
        <v>0</v>
      </c>
      <c r="AF1506">
        <f t="shared" si="367"/>
        <v>-9999</v>
      </c>
      <c r="AG1506" s="187"/>
      <c r="AH1506">
        <f t="shared" si="358"/>
        <v>-5.681451267488898E-5</v>
      </c>
      <c r="AI1506">
        <f t="shared" si="359"/>
        <v>0.56469609540875809</v>
      </c>
      <c r="AJ1506">
        <f t="shared" si="360"/>
        <v>-0.2668107123773617</v>
      </c>
      <c r="AK1506">
        <f t="shared" si="361"/>
        <v>0.23931967809316171</v>
      </c>
      <c r="AL1506">
        <f t="shared" si="362"/>
        <v>2.6389213677283485</v>
      </c>
      <c r="AM1506">
        <f t="shared" si="363"/>
        <v>3.8946097777401278</v>
      </c>
      <c r="AN1506" s="26">
        <f t="shared" si="364"/>
        <v>-3.975315110866434</v>
      </c>
      <c r="AO1506" s="26">
        <f t="shared" si="364"/>
        <v>-3.9758619978093366</v>
      </c>
      <c r="AP1506" s="26">
        <f t="shared" si="364"/>
        <v>-3.9742245114637487</v>
      </c>
      <c r="AQ1506" s="26">
        <f t="shared" si="364"/>
        <v>-3.9791363303934308</v>
      </c>
      <c r="AR1506" s="26">
        <f t="shared" si="364"/>
        <v>-3.9644813675395318</v>
      </c>
      <c r="AS1506" s="26">
        <f t="shared" si="364"/>
        <v>-4.0089388978364173</v>
      </c>
      <c r="AT1506" s="26">
        <f t="shared" si="364"/>
        <v>-3.8800105844175317</v>
      </c>
      <c r="AU1506" s="26">
        <f t="shared" si="365"/>
        <v>-4.3433125627175393</v>
      </c>
      <c r="AV1506" s="26"/>
    </row>
    <row r="1507" spans="26:64">
      <c r="Z1507">
        <f t="shared" si="356"/>
        <v>0</v>
      </c>
      <c r="AA1507" s="26">
        <f t="shared" si="357"/>
        <v>2.1380834729415148E-3</v>
      </c>
      <c r="AB1507" s="26">
        <f t="shared" si="368"/>
        <v>-9999</v>
      </c>
      <c r="AC1507" s="26">
        <f t="shared" si="352"/>
        <v>0</v>
      </c>
      <c r="AD1507" s="26">
        <f t="shared" si="366"/>
        <v>-9999</v>
      </c>
      <c r="AE1507" s="26">
        <f t="shared" si="353"/>
        <v>0</v>
      </c>
      <c r="AF1507">
        <f t="shared" si="367"/>
        <v>-9999</v>
      </c>
      <c r="AG1507" s="187"/>
      <c r="AH1507">
        <f t="shared" si="358"/>
        <v>-5.681451267488898E-5</v>
      </c>
      <c r="AI1507">
        <f t="shared" si="359"/>
        <v>0.56469609540875809</v>
      </c>
      <c r="AJ1507">
        <f t="shared" si="360"/>
        <v>-0.2668107123773617</v>
      </c>
      <c r="AK1507">
        <f t="shared" si="361"/>
        <v>0.23931967809316171</v>
      </c>
      <c r="AL1507">
        <f t="shared" si="362"/>
        <v>2.6389213677283485</v>
      </c>
      <c r="AM1507">
        <f t="shared" si="363"/>
        <v>3.8946097777401278</v>
      </c>
      <c r="AN1507" s="26">
        <f t="shared" si="364"/>
        <v>-3.975315110866434</v>
      </c>
      <c r="AO1507" s="26">
        <f t="shared" si="364"/>
        <v>-3.9758619978093366</v>
      </c>
      <c r="AP1507" s="26">
        <f t="shared" si="364"/>
        <v>-3.9742245114637487</v>
      </c>
      <c r="AQ1507" s="26">
        <f t="shared" si="364"/>
        <v>-3.9791363303934308</v>
      </c>
      <c r="AR1507" s="26">
        <f t="shared" si="364"/>
        <v>-3.9644813675395318</v>
      </c>
      <c r="AS1507" s="26">
        <f t="shared" si="364"/>
        <v>-4.0089388978364173</v>
      </c>
      <c r="AT1507" s="26">
        <f t="shared" si="364"/>
        <v>-3.8800105844175317</v>
      </c>
      <c r="AU1507" s="26">
        <f t="shared" si="365"/>
        <v>-4.3433125627175393</v>
      </c>
      <c r="AV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</row>
    <row r="1508" spans="26:64">
      <c r="Z1508">
        <f t="shared" si="356"/>
        <v>0</v>
      </c>
      <c r="AA1508" s="26">
        <f t="shared" si="357"/>
        <v>2.1380834729415148E-3</v>
      </c>
      <c r="AB1508" s="26">
        <f t="shared" si="368"/>
        <v>-9999</v>
      </c>
      <c r="AC1508" s="26">
        <f t="shared" si="352"/>
        <v>0</v>
      </c>
      <c r="AD1508" s="26">
        <f t="shared" si="366"/>
        <v>-9999</v>
      </c>
      <c r="AE1508" s="26">
        <f t="shared" si="353"/>
        <v>0</v>
      </c>
      <c r="AF1508">
        <f t="shared" si="367"/>
        <v>-9999</v>
      </c>
      <c r="AG1508" s="187"/>
      <c r="AH1508">
        <f t="shared" si="358"/>
        <v>-5.681451267488898E-5</v>
      </c>
      <c r="AI1508">
        <f t="shared" si="359"/>
        <v>0.56469609540875809</v>
      </c>
      <c r="AJ1508">
        <f t="shared" si="360"/>
        <v>-0.2668107123773617</v>
      </c>
      <c r="AK1508">
        <f t="shared" si="361"/>
        <v>0.23931967809316171</v>
      </c>
      <c r="AL1508">
        <f t="shared" si="362"/>
        <v>2.6389213677283485</v>
      </c>
      <c r="AM1508">
        <f t="shared" si="363"/>
        <v>3.8946097777401278</v>
      </c>
      <c r="AN1508" s="26">
        <f t="shared" si="364"/>
        <v>-3.975315110866434</v>
      </c>
      <c r="AO1508" s="26">
        <f t="shared" si="364"/>
        <v>-3.9758619978093366</v>
      </c>
      <c r="AP1508" s="26">
        <f t="shared" si="364"/>
        <v>-3.9742245114637487</v>
      </c>
      <c r="AQ1508" s="26">
        <f t="shared" si="364"/>
        <v>-3.9791363303934308</v>
      </c>
      <c r="AR1508" s="26">
        <f t="shared" si="364"/>
        <v>-3.9644813675395318</v>
      </c>
      <c r="AS1508" s="26">
        <f t="shared" si="364"/>
        <v>-4.0089388978364173</v>
      </c>
      <c r="AT1508" s="26">
        <f t="shared" si="364"/>
        <v>-3.8800105844175317</v>
      </c>
      <c r="AU1508" s="26">
        <f t="shared" si="365"/>
        <v>-4.3433125627175393</v>
      </c>
      <c r="AV1508" s="26"/>
    </row>
    <row r="1509" spans="26:64">
      <c r="Z1509">
        <f t="shared" si="356"/>
        <v>0</v>
      </c>
      <c r="AA1509" s="26">
        <f t="shared" si="357"/>
        <v>2.1380834729415148E-3</v>
      </c>
      <c r="AB1509" s="26">
        <f t="shared" si="368"/>
        <v>-9999</v>
      </c>
      <c r="AC1509" s="26">
        <f t="shared" si="352"/>
        <v>0</v>
      </c>
      <c r="AD1509" s="26">
        <f t="shared" si="366"/>
        <v>-9999</v>
      </c>
      <c r="AE1509" s="26">
        <f t="shared" si="353"/>
        <v>0</v>
      </c>
      <c r="AF1509">
        <f t="shared" si="367"/>
        <v>-9999</v>
      </c>
      <c r="AG1509" s="187"/>
      <c r="AH1509">
        <f t="shared" si="358"/>
        <v>-5.681451267488898E-5</v>
      </c>
      <c r="AI1509">
        <f t="shared" si="359"/>
        <v>0.56469609540875809</v>
      </c>
      <c r="AJ1509">
        <f t="shared" si="360"/>
        <v>-0.2668107123773617</v>
      </c>
      <c r="AK1509">
        <f t="shared" si="361"/>
        <v>0.23931967809316171</v>
      </c>
      <c r="AL1509">
        <f t="shared" si="362"/>
        <v>2.6389213677283485</v>
      </c>
      <c r="AM1509">
        <f t="shared" si="363"/>
        <v>3.8946097777401278</v>
      </c>
      <c r="AN1509" s="26">
        <f t="shared" ref="AN1509:AT1524" si="369">$AU1509+$AB$7*SIN(AO1509)</f>
        <v>-3.975315110866434</v>
      </c>
      <c r="AO1509" s="26">
        <f t="shared" si="369"/>
        <v>-3.9758619978093366</v>
      </c>
      <c r="AP1509" s="26">
        <f t="shared" si="369"/>
        <v>-3.9742245114637487</v>
      </c>
      <c r="AQ1509" s="26">
        <f t="shared" si="369"/>
        <v>-3.9791363303934308</v>
      </c>
      <c r="AR1509" s="26">
        <f t="shared" si="369"/>
        <v>-3.9644813675395318</v>
      </c>
      <c r="AS1509" s="26">
        <f t="shared" si="369"/>
        <v>-4.0089388978364173</v>
      </c>
      <c r="AT1509" s="26">
        <f t="shared" si="369"/>
        <v>-3.8800105844175317</v>
      </c>
      <c r="AU1509" s="26">
        <f t="shared" si="365"/>
        <v>-4.3433125627175393</v>
      </c>
      <c r="AV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</row>
    <row r="1510" spans="26:64">
      <c r="Z1510">
        <f t="shared" si="356"/>
        <v>0</v>
      </c>
      <c r="AA1510" s="26">
        <f t="shared" si="357"/>
        <v>2.1380834729415148E-3</v>
      </c>
      <c r="AB1510" s="26">
        <f t="shared" si="368"/>
        <v>-9999</v>
      </c>
      <c r="AC1510" s="26">
        <f t="shared" si="352"/>
        <v>0</v>
      </c>
      <c r="AD1510" s="26">
        <f t="shared" si="366"/>
        <v>-9999</v>
      </c>
      <c r="AE1510" s="26">
        <f t="shared" si="353"/>
        <v>0</v>
      </c>
      <c r="AF1510">
        <f t="shared" si="367"/>
        <v>-9999</v>
      </c>
      <c r="AG1510" s="187"/>
      <c r="AH1510">
        <f t="shared" si="358"/>
        <v>-5.681451267488898E-5</v>
      </c>
      <c r="AI1510">
        <f t="shared" si="359"/>
        <v>0.56469609540875809</v>
      </c>
      <c r="AJ1510">
        <f t="shared" si="360"/>
        <v>-0.2668107123773617</v>
      </c>
      <c r="AK1510">
        <f t="shared" si="361"/>
        <v>0.23931967809316171</v>
      </c>
      <c r="AL1510">
        <f t="shared" si="362"/>
        <v>2.6389213677283485</v>
      </c>
      <c r="AM1510">
        <f t="shared" si="363"/>
        <v>3.8946097777401278</v>
      </c>
      <c r="AN1510" s="26">
        <f t="shared" si="369"/>
        <v>-3.975315110866434</v>
      </c>
      <c r="AO1510" s="26">
        <f t="shared" si="369"/>
        <v>-3.9758619978093366</v>
      </c>
      <c r="AP1510" s="26">
        <f t="shared" si="369"/>
        <v>-3.9742245114637487</v>
      </c>
      <c r="AQ1510" s="26">
        <f t="shared" si="369"/>
        <v>-3.9791363303934308</v>
      </c>
      <c r="AR1510" s="26">
        <f t="shared" si="369"/>
        <v>-3.9644813675395318</v>
      </c>
      <c r="AS1510" s="26">
        <f t="shared" si="369"/>
        <v>-4.0089388978364173</v>
      </c>
      <c r="AT1510" s="26">
        <f t="shared" si="369"/>
        <v>-3.8800105844175317</v>
      </c>
      <c r="AU1510" s="26">
        <f t="shared" si="365"/>
        <v>-4.3433125627175393</v>
      </c>
    </row>
    <row r="1511" spans="26:64">
      <c r="Z1511">
        <f t="shared" si="356"/>
        <v>0</v>
      </c>
      <c r="AA1511" s="26">
        <f t="shared" si="357"/>
        <v>2.1380834729415148E-3</v>
      </c>
      <c r="AB1511" s="26">
        <f t="shared" si="368"/>
        <v>-9999</v>
      </c>
      <c r="AC1511" s="26">
        <f t="shared" ref="AC1511:AC1574" si="370">+G1511-P1511</f>
        <v>0</v>
      </c>
      <c r="AD1511" s="26">
        <f t="shared" si="366"/>
        <v>-9999</v>
      </c>
      <c r="AE1511" s="26">
        <f t="shared" ref="AE1511:AE1574" si="371">+(G1511-AA1511)^2*S1511</f>
        <v>0</v>
      </c>
      <c r="AF1511">
        <f t="shared" si="367"/>
        <v>-9999</v>
      </c>
      <c r="AG1511" s="187"/>
      <c r="AH1511">
        <f t="shared" si="358"/>
        <v>-5.681451267488898E-5</v>
      </c>
      <c r="AI1511">
        <f t="shared" si="359"/>
        <v>0.56469609540875809</v>
      </c>
      <c r="AJ1511">
        <f t="shared" si="360"/>
        <v>-0.2668107123773617</v>
      </c>
      <c r="AK1511">
        <f t="shared" si="361"/>
        <v>0.23931967809316171</v>
      </c>
      <c r="AL1511">
        <f t="shared" si="362"/>
        <v>2.6389213677283485</v>
      </c>
      <c r="AM1511">
        <f t="shared" si="363"/>
        <v>3.8946097777401278</v>
      </c>
      <c r="AN1511" s="26">
        <f t="shared" si="369"/>
        <v>-3.975315110866434</v>
      </c>
      <c r="AO1511" s="26">
        <f t="shared" si="369"/>
        <v>-3.9758619978093366</v>
      </c>
      <c r="AP1511" s="26">
        <f t="shared" si="369"/>
        <v>-3.9742245114637487</v>
      </c>
      <c r="AQ1511" s="26">
        <f t="shared" si="369"/>
        <v>-3.9791363303934308</v>
      </c>
      <c r="AR1511" s="26">
        <f t="shared" si="369"/>
        <v>-3.9644813675395318</v>
      </c>
      <c r="AS1511" s="26">
        <f t="shared" si="369"/>
        <v>-4.0089388978364173</v>
      </c>
      <c r="AT1511" s="26">
        <f t="shared" si="369"/>
        <v>-3.8800105844175317</v>
      </c>
      <c r="AU1511" s="26">
        <f t="shared" si="365"/>
        <v>-4.3433125627175393</v>
      </c>
      <c r="AV1511" s="26"/>
      <c r="AX1511" s="26"/>
    </row>
    <row r="1512" spans="26:64">
      <c r="Z1512">
        <f t="shared" si="356"/>
        <v>0</v>
      </c>
      <c r="AA1512" s="26">
        <f t="shared" si="357"/>
        <v>2.1380834729415148E-3</v>
      </c>
      <c r="AB1512" s="26">
        <f t="shared" si="368"/>
        <v>-9999</v>
      </c>
      <c r="AC1512" s="26">
        <f t="shared" si="370"/>
        <v>0</v>
      </c>
      <c r="AD1512" s="26">
        <f t="shared" si="366"/>
        <v>-9999</v>
      </c>
      <c r="AE1512" s="26">
        <f t="shared" si="371"/>
        <v>0</v>
      </c>
      <c r="AF1512">
        <f t="shared" si="367"/>
        <v>-9999</v>
      </c>
      <c r="AG1512" s="187"/>
      <c r="AH1512">
        <f t="shared" si="358"/>
        <v>-5.681451267488898E-5</v>
      </c>
      <c r="AI1512">
        <f t="shared" si="359"/>
        <v>0.56469609540875809</v>
      </c>
      <c r="AJ1512">
        <f t="shared" si="360"/>
        <v>-0.2668107123773617</v>
      </c>
      <c r="AK1512">
        <f t="shared" si="361"/>
        <v>0.23931967809316171</v>
      </c>
      <c r="AL1512">
        <f t="shared" si="362"/>
        <v>2.6389213677283485</v>
      </c>
      <c r="AM1512">
        <f t="shared" si="363"/>
        <v>3.8946097777401278</v>
      </c>
      <c r="AN1512" s="26">
        <f t="shared" si="369"/>
        <v>-3.975315110866434</v>
      </c>
      <c r="AO1512" s="26">
        <f t="shared" si="369"/>
        <v>-3.9758619978093366</v>
      </c>
      <c r="AP1512" s="26">
        <f t="shared" si="369"/>
        <v>-3.9742245114637487</v>
      </c>
      <c r="AQ1512" s="26">
        <f t="shared" si="369"/>
        <v>-3.9791363303934308</v>
      </c>
      <c r="AR1512" s="26">
        <f t="shared" si="369"/>
        <v>-3.9644813675395318</v>
      </c>
      <c r="AS1512" s="26">
        <f t="shared" si="369"/>
        <v>-4.0089388978364173</v>
      </c>
      <c r="AT1512" s="26">
        <f t="shared" si="369"/>
        <v>-3.8800105844175317</v>
      </c>
      <c r="AU1512" s="26">
        <f t="shared" si="365"/>
        <v>-4.3433125627175393</v>
      </c>
    </row>
    <row r="1513" spans="26:64">
      <c r="Z1513">
        <f t="shared" si="356"/>
        <v>0</v>
      </c>
      <c r="AA1513" s="26">
        <f t="shared" si="357"/>
        <v>2.1380834729415148E-3</v>
      </c>
      <c r="AB1513" s="26">
        <f t="shared" si="368"/>
        <v>-9999</v>
      </c>
      <c r="AC1513" s="26">
        <f t="shared" si="370"/>
        <v>0</v>
      </c>
      <c r="AD1513" s="26">
        <f t="shared" si="366"/>
        <v>-9999</v>
      </c>
      <c r="AE1513" s="26">
        <f t="shared" si="371"/>
        <v>0</v>
      </c>
      <c r="AF1513">
        <f t="shared" si="367"/>
        <v>-9999</v>
      </c>
      <c r="AG1513" s="187"/>
      <c r="AH1513">
        <f t="shared" si="358"/>
        <v>-5.681451267488898E-5</v>
      </c>
      <c r="AI1513">
        <f t="shared" si="359"/>
        <v>0.56469609540875809</v>
      </c>
      <c r="AJ1513">
        <f t="shared" si="360"/>
        <v>-0.2668107123773617</v>
      </c>
      <c r="AK1513">
        <f t="shared" si="361"/>
        <v>0.23931967809316171</v>
      </c>
      <c r="AL1513">
        <f t="shared" si="362"/>
        <v>2.6389213677283485</v>
      </c>
      <c r="AM1513">
        <f t="shared" si="363"/>
        <v>3.8946097777401278</v>
      </c>
      <c r="AN1513" s="26">
        <f t="shared" si="369"/>
        <v>-3.975315110866434</v>
      </c>
      <c r="AO1513" s="26">
        <f t="shared" si="369"/>
        <v>-3.9758619978093366</v>
      </c>
      <c r="AP1513" s="26">
        <f t="shared" si="369"/>
        <v>-3.9742245114637487</v>
      </c>
      <c r="AQ1513" s="26">
        <f t="shared" si="369"/>
        <v>-3.9791363303934308</v>
      </c>
      <c r="AR1513" s="26">
        <f t="shared" si="369"/>
        <v>-3.9644813675395318</v>
      </c>
      <c r="AS1513" s="26">
        <f t="shared" si="369"/>
        <v>-4.0089388978364173</v>
      </c>
      <c r="AT1513" s="26">
        <f t="shared" si="369"/>
        <v>-3.8800105844175317</v>
      </c>
      <c r="AU1513" s="26">
        <f t="shared" si="365"/>
        <v>-4.3433125627175393</v>
      </c>
      <c r="AV1513" s="26"/>
    </row>
    <row r="1514" spans="26:64">
      <c r="Z1514">
        <f t="shared" si="356"/>
        <v>0</v>
      </c>
      <c r="AA1514" s="26">
        <f t="shared" si="357"/>
        <v>2.1380834729415148E-3</v>
      </c>
      <c r="AB1514" s="26">
        <f t="shared" si="368"/>
        <v>-9999</v>
      </c>
      <c r="AC1514" s="26">
        <f t="shared" si="370"/>
        <v>0</v>
      </c>
      <c r="AD1514" s="26">
        <f t="shared" si="366"/>
        <v>-9999</v>
      </c>
      <c r="AE1514" s="26">
        <f t="shared" si="371"/>
        <v>0</v>
      </c>
      <c r="AF1514">
        <f t="shared" si="367"/>
        <v>-9999</v>
      </c>
      <c r="AG1514" s="187"/>
      <c r="AH1514">
        <f t="shared" si="358"/>
        <v>-5.681451267488898E-5</v>
      </c>
      <c r="AI1514">
        <f t="shared" si="359"/>
        <v>0.56469609540875809</v>
      </c>
      <c r="AJ1514">
        <f t="shared" si="360"/>
        <v>-0.2668107123773617</v>
      </c>
      <c r="AK1514">
        <f t="shared" si="361"/>
        <v>0.23931967809316171</v>
      </c>
      <c r="AL1514">
        <f t="shared" si="362"/>
        <v>2.6389213677283485</v>
      </c>
      <c r="AM1514">
        <f t="shared" si="363"/>
        <v>3.8946097777401278</v>
      </c>
      <c r="AN1514" s="26">
        <f t="shared" si="369"/>
        <v>-3.975315110866434</v>
      </c>
      <c r="AO1514" s="26">
        <f t="shared" si="369"/>
        <v>-3.9758619978093366</v>
      </c>
      <c r="AP1514" s="26">
        <f t="shared" si="369"/>
        <v>-3.9742245114637487</v>
      </c>
      <c r="AQ1514" s="26">
        <f t="shared" si="369"/>
        <v>-3.9791363303934308</v>
      </c>
      <c r="AR1514" s="26">
        <f t="shared" si="369"/>
        <v>-3.9644813675395318</v>
      </c>
      <c r="AS1514" s="26">
        <f t="shared" si="369"/>
        <v>-4.0089388978364173</v>
      </c>
      <c r="AT1514" s="26">
        <f t="shared" si="369"/>
        <v>-3.8800105844175317</v>
      </c>
      <c r="AU1514" s="26">
        <f t="shared" si="365"/>
        <v>-4.3433125627175393</v>
      </c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</row>
    <row r="1515" spans="26:64">
      <c r="Z1515">
        <f t="shared" si="356"/>
        <v>0</v>
      </c>
      <c r="AA1515" s="26">
        <f t="shared" si="357"/>
        <v>2.1380834729415148E-3</v>
      </c>
      <c r="AB1515" s="26">
        <f t="shared" si="368"/>
        <v>-9999</v>
      </c>
      <c r="AC1515" s="26">
        <f t="shared" si="370"/>
        <v>0</v>
      </c>
      <c r="AD1515" s="26">
        <f t="shared" si="366"/>
        <v>-9999</v>
      </c>
      <c r="AE1515" s="26">
        <f t="shared" si="371"/>
        <v>0</v>
      </c>
      <c r="AF1515">
        <f t="shared" si="367"/>
        <v>-9999</v>
      </c>
      <c r="AG1515" s="187"/>
      <c r="AH1515">
        <f t="shared" si="358"/>
        <v>-5.681451267488898E-5</v>
      </c>
      <c r="AI1515">
        <f t="shared" si="359"/>
        <v>0.56469609540875809</v>
      </c>
      <c r="AJ1515">
        <f t="shared" si="360"/>
        <v>-0.2668107123773617</v>
      </c>
      <c r="AK1515">
        <f t="shared" si="361"/>
        <v>0.23931967809316171</v>
      </c>
      <c r="AL1515">
        <f t="shared" si="362"/>
        <v>2.6389213677283485</v>
      </c>
      <c r="AM1515">
        <f t="shared" si="363"/>
        <v>3.8946097777401278</v>
      </c>
      <c r="AN1515" s="26">
        <f t="shared" si="369"/>
        <v>-3.975315110866434</v>
      </c>
      <c r="AO1515" s="26">
        <f t="shared" si="369"/>
        <v>-3.9758619978093366</v>
      </c>
      <c r="AP1515" s="26">
        <f t="shared" si="369"/>
        <v>-3.9742245114637487</v>
      </c>
      <c r="AQ1515" s="26">
        <f t="shared" si="369"/>
        <v>-3.9791363303934308</v>
      </c>
      <c r="AR1515" s="26">
        <f t="shared" si="369"/>
        <v>-3.9644813675395318</v>
      </c>
      <c r="AS1515" s="26">
        <f t="shared" si="369"/>
        <v>-4.0089388978364173</v>
      </c>
      <c r="AT1515" s="26">
        <f t="shared" si="369"/>
        <v>-3.8800105844175317</v>
      </c>
      <c r="AU1515" s="26">
        <f t="shared" si="365"/>
        <v>-4.3433125627175393</v>
      </c>
    </row>
    <row r="1516" spans="26:64">
      <c r="Z1516">
        <f t="shared" si="356"/>
        <v>0</v>
      </c>
      <c r="AA1516" s="26">
        <f t="shared" si="357"/>
        <v>2.1380834729415148E-3</v>
      </c>
      <c r="AB1516" s="26">
        <f t="shared" si="368"/>
        <v>-9999</v>
      </c>
      <c r="AC1516" s="26">
        <f t="shared" si="370"/>
        <v>0</v>
      </c>
      <c r="AD1516" s="26">
        <f t="shared" si="366"/>
        <v>-9999</v>
      </c>
      <c r="AE1516" s="26">
        <f t="shared" si="371"/>
        <v>0</v>
      </c>
      <c r="AF1516">
        <f t="shared" si="367"/>
        <v>-9999</v>
      </c>
      <c r="AG1516" s="187"/>
      <c r="AH1516">
        <f t="shared" si="358"/>
        <v>-5.681451267488898E-5</v>
      </c>
      <c r="AI1516">
        <f t="shared" si="359"/>
        <v>0.56469609540875809</v>
      </c>
      <c r="AJ1516">
        <f t="shared" si="360"/>
        <v>-0.2668107123773617</v>
      </c>
      <c r="AK1516">
        <f t="shared" si="361"/>
        <v>0.23931967809316171</v>
      </c>
      <c r="AL1516">
        <f t="shared" si="362"/>
        <v>2.6389213677283485</v>
      </c>
      <c r="AM1516">
        <f t="shared" si="363"/>
        <v>3.8946097777401278</v>
      </c>
      <c r="AN1516" s="26">
        <f t="shared" si="369"/>
        <v>-3.975315110866434</v>
      </c>
      <c r="AO1516" s="26">
        <f t="shared" si="369"/>
        <v>-3.9758619978093366</v>
      </c>
      <c r="AP1516" s="26">
        <f t="shared" si="369"/>
        <v>-3.9742245114637487</v>
      </c>
      <c r="AQ1516" s="26">
        <f t="shared" si="369"/>
        <v>-3.9791363303934308</v>
      </c>
      <c r="AR1516" s="26">
        <f t="shared" si="369"/>
        <v>-3.9644813675395318</v>
      </c>
      <c r="AS1516" s="26">
        <f t="shared" si="369"/>
        <v>-4.0089388978364173</v>
      </c>
      <c r="AT1516" s="26">
        <f t="shared" si="369"/>
        <v>-3.8800105844175317</v>
      </c>
      <c r="AU1516" s="26">
        <f t="shared" si="365"/>
        <v>-4.3433125627175393</v>
      </c>
      <c r="AV1516" s="26"/>
      <c r="AX1516" s="26"/>
    </row>
    <row r="1517" spans="26:64">
      <c r="Z1517">
        <f t="shared" si="356"/>
        <v>0</v>
      </c>
      <c r="AA1517" s="26">
        <f t="shared" si="357"/>
        <v>2.1380834729415148E-3</v>
      </c>
      <c r="AB1517" s="26">
        <f t="shared" si="368"/>
        <v>-9999</v>
      </c>
      <c r="AC1517" s="26">
        <f t="shared" si="370"/>
        <v>0</v>
      </c>
      <c r="AD1517" s="26">
        <f t="shared" si="366"/>
        <v>-9999</v>
      </c>
      <c r="AE1517" s="26">
        <f t="shared" si="371"/>
        <v>0</v>
      </c>
      <c r="AF1517">
        <f t="shared" si="367"/>
        <v>-9999</v>
      </c>
      <c r="AG1517" s="187"/>
      <c r="AH1517">
        <f t="shared" si="358"/>
        <v>-5.681451267488898E-5</v>
      </c>
      <c r="AI1517">
        <f t="shared" si="359"/>
        <v>0.56469609540875809</v>
      </c>
      <c r="AJ1517">
        <f t="shared" si="360"/>
        <v>-0.2668107123773617</v>
      </c>
      <c r="AK1517">
        <f t="shared" si="361"/>
        <v>0.23931967809316171</v>
      </c>
      <c r="AL1517">
        <f t="shared" si="362"/>
        <v>2.6389213677283485</v>
      </c>
      <c r="AM1517">
        <f t="shared" si="363"/>
        <v>3.8946097777401278</v>
      </c>
      <c r="AN1517" s="26">
        <f t="shared" si="369"/>
        <v>-3.975315110866434</v>
      </c>
      <c r="AO1517" s="26">
        <f t="shared" si="369"/>
        <v>-3.9758619978093366</v>
      </c>
      <c r="AP1517" s="26">
        <f t="shared" si="369"/>
        <v>-3.9742245114637487</v>
      </c>
      <c r="AQ1517" s="26">
        <f t="shared" si="369"/>
        <v>-3.9791363303934308</v>
      </c>
      <c r="AR1517" s="26">
        <f t="shared" si="369"/>
        <v>-3.9644813675395318</v>
      </c>
      <c r="AS1517" s="26">
        <f t="shared" si="369"/>
        <v>-4.0089388978364173</v>
      </c>
      <c r="AT1517" s="26">
        <f t="shared" si="369"/>
        <v>-3.8800105844175317</v>
      </c>
      <c r="AU1517" s="26">
        <f t="shared" si="365"/>
        <v>-4.3433125627175393</v>
      </c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</row>
    <row r="1518" spans="26:64">
      <c r="Z1518">
        <f t="shared" si="356"/>
        <v>0</v>
      </c>
      <c r="AA1518" s="26">
        <f t="shared" si="357"/>
        <v>2.1380834729415148E-3</v>
      </c>
      <c r="AB1518" s="26">
        <f t="shared" si="368"/>
        <v>-9999</v>
      </c>
      <c r="AC1518" s="26">
        <f t="shared" si="370"/>
        <v>0</v>
      </c>
      <c r="AD1518" s="26">
        <f t="shared" si="366"/>
        <v>-9999</v>
      </c>
      <c r="AE1518" s="26">
        <f t="shared" si="371"/>
        <v>0</v>
      </c>
      <c r="AF1518">
        <f t="shared" si="367"/>
        <v>-9999</v>
      </c>
      <c r="AG1518" s="187"/>
      <c r="AH1518">
        <f t="shared" si="358"/>
        <v>-5.681451267488898E-5</v>
      </c>
      <c r="AI1518">
        <f t="shared" si="359"/>
        <v>0.56469609540875809</v>
      </c>
      <c r="AJ1518">
        <f t="shared" si="360"/>
        <v>-0.2668107123773617</v>
      </c>
      <c r="AK1518">
        <f t="shared" si="361"/>
        <v>0.23931967809316171</v>
      </c>
      <c r="AL1518">
        <f t="shared" si="362"/>
        <v>2.6389213677283485</v>
      </c>
      <c r="AM1518">
        <f t="shared" si="363"/>
        <v>3.8946097777401278</v>
      </c>
      <c r="AN1518" s="26">
        <f t="shared" si="369"/>
        <v>-3.975315110866434</v>
      </c>
      <c r="AO1518" s="26">
        <f t="shared" si="369"/>
        <v>-3.9758619978093366</v>
      </c>
      <c r="AP1518" s="26">
        <f t="shared" si="369"/>
        <v>-3.9742245114637487</v>
      </c>
      <c r="AQ1518" s="26">
        <f t="shared" si="369"/>
        <v>-3.9791363303934308</v>
      </c>
      <c r="AR1518" s="26">
        <f t="shared" si="369"/>
        <v>-3.9644813675395318</v>
      </c>
      <c r="AS1518" s="26">
        <f t="shared" si="369"/>
        <v>-4.0089388978364173</v>
      </c>
      <c r="AT1518" s="26">
        <f t="shared" si="369"/>
        <v>-3.8800105844175317</v>
      </c>
      <c r="AU1518" s="26">
        <f t="shared" si="365"/>
        <v>-4.3433125627175393</v>
      </c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</row>
    <row r="1519" spans="26:64">
      <c r="Z1519">
        <f t="shared" si="356"/>
        <v>0</v>
      </c>
      <c r="AA1519" s="26">
        <f t="shared" si="357"/>
        <v>2.1380834729415148E-3</v>
      </c>
      <c r="AB1519" s="26">
        <f t="shared" si="368"/>
        <v>-9999</v>
      </c>
      <c r="AC1519" s="26">
        <f t="shared" si="370"/>
        <v>0</v>
      </c>
      <c r="AD1519" s="26">
        <f t="shared" si="366"/>
        <v>-9999</v>
      </c>
      <c r="AE1519" s="26">
        <f t="shared" si="371"/>
        <v>0</v>
      </c>
      <c r="AF1519">
        <f t="shared" si="367"/>
        <v>-9999</v>
      </c>
      <c r="AG1519" s="187"/>
      <c r="AH1519">
        <f t="shared" si="358"/>
        <v>-5.681451267488898E-5</v>
      </c>
      <c r="AI1519">
        <f t="shared" si="359"/>
        <v>0.56469609540875809</v>
      </c>
      <c r="AJ1519">
        <f t="shared" si="360"/>
        <v>-0.2668107123773617</v>
      </c>
      <c r="AK1519">
        <f t="shared" si="361"/>
        <v>0.23931967809316171</v>
      </c>
      <c r="AL1519">
        <f t="shared" si="362"/>
        <v>2.6389213677283485</v>
      </c>
      <c r="AM1519">
        <f t="shared" si="363"/>
        <v>3.8946097777401278</v>
      </c>
      <c r="AN1519" s="26">
        <f t="shared" si="369"/>
        <v>-3.975315110866434</v>
      </c>
      <c r="AO1519" s="26">
        <f t="shared" si="369"/>
        <v>-3.9758619978093366</v>
      </c>
      <c r="AP1519" s="26">
        <f t="shared" si="369"/>
        <v>-3.9742245114637487</v>
      </c>
      <c r="AQ1519" s="26">
        <f t="shared" si="369"/>
        <v>-3.9791363303934308</v>
      </c>
      <c r="AR1519" s="26">
        <f t="shared" si="369"/>
        <v>-3.9644813675395318</v>
      </c>
      <c r="AS1519" s="26">
        <f t="shared" si="369"/>
        <v>-4.0089388978364173</v>
      </c>
      <c r="AT1519" s="26">
        <f t="shared" si="369"/>
        <v>-3.8800105844175317</v>
      </c>
      <c r="AU1519" s="26">
        <f t="shared" si="365"/>
        <v>-4.3433125627175393</v>
      </c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</row>
    <row r="1520" spans="26:64">
      <c r="Z1520">
        <f t="shared" si="356"/>
        <v>0</v>
      </c>
      <c r="AA1520" s="26">
        <f t="shared" si="357"/>
        <v>2.1380834729415148E-3</v>
      </c>
      <c r="AB1520" s="26">
        <f t="shared" si="368"/>
        <v>-9999</v>
      </c>
      <c r="AC1520" s="26">
        <f t="shared" si="370"/>
        <v>0</v>
      </c>
      <c r="AD1520" s="26">
        <f t="shared" si="366"/>
        <v>-9999</v>
      </c>
      <c r="AE1520" s="26">
        <f t="shared" si="371"/>
        <v>0</v>
      </c>
      <c r="AF1520">
        <f t="shared" si="367"/>
        <v>-9999</v>
      </c>
      <c r="AG1520" s="187"/>
      <c r="AH1520">
        <f t="shared" si="358"/>
        <v>-5.681451267488898E-5</v>
      </c>
      <c r="AI1520">
        <f t="shared" si="359"/>
        <v>0.56469609540875809</v>
      </c>
      <c r="AJ1520">
        <f t="shared" si="360"/>
        <v>-0.2668107123773617</v>
      </c>
      <c r="AK1520">
        <f t="shared" si="361"/>
        <v>0.23931967809316171</v>
      </c>
      <c r="AL1520">
        <f t="shared" si="362"/>
        <v>2.6389213677283485</v>
      </c>
      <c r="AM1520">
        <f t="shared" si="363"/>
        <v>3.8946097777401278</v>
      </c>
      <c r="AN1520" s="26">
        <f t="shared" si="369"/>
        <v>-3.975315110866434</v>
      </c>
      <c r="AO1520" s="26">
        <f t="shared" si="369"/>
        <v>-3.9758619978093366</v>
      </c>
      <c r="AP1520" s="26">
        <f t="shared" si="369"/>
        <v>-3.9742245114637487</v>
      </c>
      <c r="AQ1520" s="26">
        <f t="shared" si="369"/>
        <v>-3.9791363303934308</v>
      </c>
      <c r="AR1520" s="26">
        <f t="shared" si="369"/>
        <v>-3.9644813675395318</v>
      </c>
      <c r="AS1520" s="26">
        <f t="shared" si="369"/>
        <v>-4.0089388978364173</v>
      </c>
      <c r="AT1520" s="26">
        <f t="shared" si="369"/>
        <v>-3.8800105844175317</v>
      </c>
      <c r="AU1520" s="26">
        <f t="shared" si="365"/>
        <v>-4.3433125627175393</v>
      </c>
      <c r="AV1520" s="26"/>
    </row>
    <row r="1521" spans="26:64">
      <c r="Z1521">
        <f t="shared" si="356"/>
        <v>0</v>
      </c>
      <c r="AA1521" s="26">
        <f t="shared" si="357"/>
        <v>2.1380834729415148E-3</v>
      </c>
      <c r="AB1521" s="26">
        <f t="shared" si="368"/>
        <v>-9999</v>
      </c>
      <c r="AC1521" s="26">
        <f t="shared" si="370"/>
        <v>0</v>
      </c>
      <c r="AD1521" s="26">
        <f t="shared" si="366"/>
        <v>-9999</v>
      </c>
      <c r="AE1521" s="26">
        <f t="shared" si="371"/>
        <v>0</v>
      </c>
      <c r="AF1521">
        <f t="shared" si="367"/>
        <v>-9999</v>
      </c>
      <c r="AG1521" s="187"/>
      <c r="AH1521">
        <f t="shared" si="358"/>
        <v>-5.681451267488898E-5</v>
      </c>
      <c r="AI1521">
        <f t="shared" si="359"/>
        <v>0.56469609540875809</v>
      </c>
      <c r="AJ1521">
        <f t="shared" si="360"/>
        <v>-0.2668107123773617</v>
      </c>
      <c r="AK1521">
        <f t="shared" si="361"/>
        <v>0.23931967809316171</v>
      </c>
      <c r="AL1521">
        <f t="shared" si="362"/>
        <v>2.6389213677283485</v>
      </c>
      <c r="AM1521">
        <f t="shared" si="363"/>
        <v>3.8946097777401278</v>
      </c>
      <c r="AN1521" s="26">
        <f t="shared" si="369"/>
        <v>-3.975315110866434</v>
      </c>
      <c r="AO1521" s="26">
        <f t="shared" si="369"/>
        <v>-3.9758619978093366</v>
      </c>
      <c r="AP1521" s="26">
        <f t="shared" si="369"/>
        <v>-3.9742245114637487</v>
      </c>
      <c r="AQ1521" s="26">
        <f t="shared" si="369"/>
        <v>-3.9791363303934308</v>
      </c>
      <c r="AR1521" s="26">
        <f t="shared" si="369"/>
        <v>-3.9644813675395318</v>
      </c>
      <c r="AS1521" s="26">
        <f t="shared" si="369"/>
        <v>-4.0089388978364173</v>
      </c>
      <c r="AT1521" s="26">
        <f t="shared" si="369"/>
        <v>-3.8800105844175317</v>
      </c>
      <c r="AU1521" s="26">
        <f t="shared" si="365"/>
        <v>-4.3433125627175393</v>
      </c>
      <c r="AV1521" s="26"/>
    </row>
    <row r="1522" spans="26:64">
      <c r="Z1522">
        <f t="shared" si="356"/>
        <v>0</v>
      </c>
      <c r="AA1522" s="26">
        <f t="shared" si="357"/>
        <v>2.1380834729415148E-3</v>
      </c>
      <c r="AB1522" s="26">
        <f t="shared" si="368"/>
        <v>-9999</v>
      </c>
      <c r="AC1522" s="26">
        <f t="shared" si="370"/>
        <v>0</v>
      </c>
      <c r="AD1522" s="26">
        <f t="shared" si="366"/>
        <v>-9999</v>
      </c>
      <c r="AE1522" s="26">
        <f t="shared" si="371"/>
        <v>0</v>
      </c>
      <c r="AF1522">
        <f t="shared" si="367"/>
        <v>-9999</v>
      </c>
      <c r="AG1522" s="187"/>
      <c r="AH1522">
        <f t="shared" si="358"/>
        <v>-5.681451267488898E-5</v>
      </c>
      <c r="AI1522">
        <f t="shared" si="359"/>
        <v>0.56469609540875809</v>
      </c>
      <c r="AJ1522">
        <f t="shared" si="360"/>
        <v>-0.2668107123773617</v>
      </c>
      <c r="AK1522">
        <f t="shared" si="361"/>
        <v>0.23931967809316171</v>
      </c>
      <c r="AL1522">
        <f t="shared" si="362"/>
        <v>2.6389213677283485</v>
      </c>
      <c r="AM1522">
        <f t="shared" si="363"/>
        <v>3.8946097777401278</v>
      </c>
      <c r="AN1522" s="26">
        <f t="shared" si="369"/>
        <v>-3.975315110866434</v>
      </c>
      <c r="AO1522" s="26">
        <f t="shared" si="369"/>
        <v>-3.9758619978093366</v>
      </c>
      <c r="AP1522" s="26">
        <f t="shared" si="369"/>
        <v>-3.9742245114637487</v>
      </c>
      <c r="AQ1522" s="26">
        <f t="shared" si="369"/>
        <v>-3.9791363303934308</v>
      </c>
      <c r="AR1522" s="26">
        <f t="shared" si="369"/>
        <v>-3.9644813675395318</v>
      </c>
      <c r="AS1522" s="26">
        <f t="shared" si="369"/>
        <v>-4.0089388978364173</v>
      </c>
      <c r="AT1522" s="26">
        <f t="shared" si="369"/>
        <v>-3.8800105844175317</v>
      </c>
      <c r="AU1522" s="26">
        <f t="shared" si="365"/>
        <v>-4.3433125627175393</v>
      </c>
      <c r="AV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</row>
    <row r="1523" spans="26:64">
      <c r="Z1523">
        <f t="shared" si="356"/>
        <v>0</v>
      </c>
      <c r="AA1523" s="26">
        <f t="shared" si="357"/>
        <v>2.1380834729415148E-3</v>
      </c>
      <c r="AB1523" s="26">
        <f t="shared" si="368"/>
        <v>-9999</v>
      </c>
      <c r="AC1523" s="26">
        <f t="shared" si="370"/>
        <v>0</v>
      </c>
      <c r="AD1523" s="26">
        <f t="shared" si="366"/>
        <v>-9999</v>
      </c>
      <c r="AE1523" s="26">
        <f t="shared" si="371"/>
        <v>0</v>
      </c>
      <c r="AF1523">
        <f t="shared" si="367"/>
        <v>-9999</v>
      </c>
      <c r="AG1523" s="187"/>
      <c r="AH1523">
        <f t="shared" si="358"/>
        <v>-5.681451267488898E-5</v>
      </c>
      <c r="AI1523">
        <f t="shared" si="359"/>
        <v>0.56469609540875809</v>
      </c>
      <c r="AJ1523">
        <f t="shared" si="360"/>
        <v>-0.2668107123773617</v>
      </c>
      <c r="AK1523">
        <f t="shared" si="361"/>
        <v>0.23931967809316171</v>
      </c>
      <c r="AL1523">
        <f t="shared" si="362"/>
        <v>2.6389213677283485</v>
      </c>
      <c r="AM1523">
        <f t="shared" si="363"/>
        <v>3.8946097777401278</v>
      </c>
      <c r="AN1523" s="26">
        <f t="shared" si="369"/>
        <v>-3.975315110866434</v>
      </c>
      <c r="AO1523" s="26">
        <f t="shared" si="369"/>
        <v>-3.9758619978093366</v>
      </c>
      <c r="AP1523" s="26">
        <f t="shared" si="369"/>
        <v>-3.9742245114637487</v>
      </c>
      <c r="AQ1523" s="26">
        <f t="shared" si="369"/>
        <v>-3.9791363303934308</v>
      </c>
      <c r="AR1523" s="26">
        <f t="shared" si="369"/>
        <v>-3.9644813675395318</v>
      </c>
      <c r="AS1523" s="26">
        <f t="shared" si="369"/>
        <v>-4.0089388978364173</v>
      </c>
      <c r="AT1523" s="26">
        <f t="shared" si="369"/>
        <v>-3.8800105844175317</v>
      </c>
      <c r="AU1523" s="26">
        <f t="shared" si="365"/>
        <v>-4.3433125627175393</v>
      </c>
      <c r="AV1523" s="26"/>
    </row>
    <row r="1524" spans="26:64">
      <c r="Z1524">
        <f t="shared" si="356"/>
        <v>0</v>
      </c>
      <c r="AA1524" s="26">
        <f t="shared" si="357"/>
        <v>2.1380834729415148E-3</v>
      </c>
      <c r="AB1524" s="26">
        <f t="shared" si="368"/>
        <v>-9999</v>
      </c>
      <c r="AC1524" s="26">
        <f t="shared" si="370"/>
        <v>0</v>
      </c>
      <c r="AD1524" s="26">
        <f t="shared" si="366"/>
        <v>-9999</v>
      </c>
      <c r="AE1524" s="26">
        <f t="shared" si="371"/>
        <v>0</v>
      </c>
      <c r="AF1524">
        <f t="shared" si="367"/>
        <v>-9999</v>
      </c>
      <c r="AG1524" s="187"/>
      <c r="AH1524">
        <f t="shared" si="358"/>
        <v>-5.681451267488898E-5</v>
      </c>
      <c r="AI1524">
        <f t="shared" si="359"/>
        <v>0.56469609540875809</v>
      </c>
      <c r="AJ1524">
        <f t="shared" si="360"/>
        <v>-0.2668107123773617</v>
      </c>
      <c r="AK1524">
        <f t="shared" si="361"/>
        <v>0.23931967809316171</v>
      </c>
      <c r="AL1524">
        <f t="shared" si="362"/>
        <v>2.6389213677283485</v>
      </c>
      <c r="AM1524">
        <f t="shared" si="363"/>
        <v>3.8946097777401278</v>
      </c>
      <c r="AN1524" s="26">
        <f t="shared" si="369"/>
        <v>-3.975315110866434</v>
      </c>
      <c r="AO1524" s="26">
        <f t="shared" si="369"/>
        <v>-3.9758619978093366</v>
      </c>
      <c r="AP1524" s="26">
        <f t="shared" si="369"/>
        <v>-3.9742245114637487</v>
      </c>
      <c r="AQ1524" s="26">
        <f t="shared" si="369"/>
        <v>-3.9791363303934308</v>
      </c>
      <c r="AR1524" s="26">
        <f t="shared" si="369"/>
        <v>-3.9644813675395318</v>
      </c>
      <c r="AS1524" s="26">
        <f t="shared" si="369"/>
        <v>-4.0089388978364173</v>
      </c>
      <c r="AT1524" s="26">
        <f t="shared" si="369"/>
        <v>-3.8800105844175317</v>
      </c>
      <c r="AU1524" s="26">
        <f t="shared" si="365"/>
        <v>-4.3433125627175393</v>
      </c>
      <c r="AV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</row>
    <row r="1525" spans="26:64">
      <c r="Z1525">
        <f t="shared" si="356"/>
        <v>0</v>
      </c>
      <c r="AA1525" s="26">
        <f t="shared" si="357"/>
        <v>2.1380834729415148E-3</v>
      </c>
      <c r="AB1525" s="26">
        <f t="shared" si="368"/>
        <v>-9999</v>
      </c>
      <c r="AC1525" s="26">
        <f t="shared" si="370"/>
        <v>0</v>
      </c>
      <c r="AD1525" s="26">
        <f t="shared" si="366"/>
        <v>-9999</v>
      </c>
      <c r="AE1525" s="26">
        <f t="shared" si="371"/>
        <v>0</v>
      </c>
      <c r="AF1525">
        <f t="shared" si="367"/>
        <v>-9999</v>
      </c>
      <c r="AG1525" s="187"/>
      <c r="AH1525">
        <f t="shared" si="358"/>
        <v>-5.681451267488898E-5</v>
      </c>
      <c r="AI1525">
        <f t="shared" si="359"/>
        <v>0.56469609540875809</v>
      </c>
      <c r="AJ1525">
        <f t="shared" si="360"/>
        <v>-0.2668107123773617</v>
      </c>
      <c r="AK1525">
        <f t="shared" si="361"/>
        <v>0.23931967809316171</v>
      </c>
      <c r="AL1525">
        <f t="shared" si="362"/>
        <v>2.6389213677283485</v>
      </c>
      <c r="AM1525">
        <f t="shared" si="363"/>
        <v>3.8946097777401278</v>
      </c>
      <c r="AN1525" s="26">
        <f t="shared" ref="AN1525:AT1540" si="372">$AU1525+$AB$7*SIN(AO1525)</f>
        <v>-3.975315110866434</v>
      </c>
      <c r="AO1525" s="26">
        <f t="shared" si="372"/>
        <v>-3.9758619978093366</v>
      </c>
      <c r="AP1525" s="26">
        <f t="shared" si="372"/>
        <v>-3.9742245114637487</v>
      </c>
      <c r="AQ1525" s="26">
        <f t="shared" si="372"/>
        <v>-3.9791363303934308</v>
      </c>
      <c r="AR1525" s="26">
        <f t="shared" si="372"/>
        <v>-3.9644813675395318</v>
      </c>
      <c r="AS1525" s="26">
        <f t="shared" si="372"/>
        <v>-4.0089388978364173</v>
      </c>
      <c r="AT1525" s="26">
        <f t="shared" si="372"/>
        <v>-3.8800105844175317</v>
      </c>
      <c r="AU1525" s="26">
        <f t="shared" si="365"/>
        <v>-4.3433125627175393</v>
      </c>
      <c r="AV1525" s="26"/>
    </row>
    <row r="1526" spans="26:64">
      <c r="Z1526">
        <f t="shared" si="356"/>
        <v>0</v>
      </c>
      <c r="AA1526" s="26">
        <f t="shared" si="357"/>
        <v>2.1380834729415148E-3</v>
      </c>
      <c r="AB1526" s="26">
        <f t="shared" si="368"/>
        <v>-9999</v>
      </c>
      <c r="AC1526" s="26">
        <f t="shared" si="370"/>
        <v>0</v>
      </c>
      <c r="AD1526" s="26">
        <f t="shared" si="366"/>
        <v>-9999</v>
      </c>
      <c r="AE1526" s="26">
        <f t="shared" si="371"/>
        <v>0</v>
      </c>
      <c r="AF1526">
        <f t="shared" si="367"/>
        <v>-9999</v>
      </c>
      <c r="AG1526" s="187"/>
      <c r="AH1526">
        <f t="shared" si="358"/>
        <v>-5.681451267488898E-5</v>
      </c>
      <c r="AI1526">
        <f t="shared" si="359"/>
        <v>0.56469609540875809</v>
      </c>
      <c r="AJ1526">
        <f t="shared" si="360"/>
        <v>-0.2668107123773617</v>
      </c>
      <c r="AK1526">
        <f t="shared" si="361"/>
        <v>0.23931967809316171</v>
      </c>
      <c r="AL1526">
        <f t="shared" si="362"/>
        <v>2.6389213677283485</v>
      </c>
      <c r="AM1526">
        <f t="shared" si="363"/>
        <v>3.8946097777401278</v>
      </c>
      <c r="AN1526" s="26">
        <f t="shared" si="372"/>
        <v>-3.975315110866434</v>
      </c>
      <c r="AO1526" s="26">
        <f t="shared" si="372"/>
        <v>-3.9758619978093366</v>
      </c>
      <c r="AP1526" s="26">
        <f t="shared" si="372"/>
        <v>-3.9742245114637487</v>
      </c>
      <c r="AQ1526" s="26">
        <f t="shared" si="372"/>
        <v>-3.9791363303934308</v>
      </c>
      <c r="AR1526" s="26">
        <f t="shared" si="372"/>
        <v>-3.9644813675395318</v>
      </c>
      <c r="AS1526" s="26">
        <f t="shared" si="372"/>
        <v>-4.0089388978364173</v>
      </c>
      <c r="AT1526" s="26">
        <f t="shared" si="372"/>
        <v>-3.8800105844175317</v>
      </c>
      <c r="AU1526" s="26">
        <f t="shared" si="365"/>
        <v>-4.3433125627175393</v>
      </c>
      <c r="AV1526" s="26"/>
    </row>
    <row r="1527" spans="26:64">
      <c r="Z1527">
        <f t="shared" si="356"/>
        <v>0</v>
      </c>
      <c r="AA1527" s="26">
        <f t="shared" si="357"/>
        <v>2.1380834729415148E-3</v>
      </c>
      <c r="AB1527" s="26">
        <f t="shared" si="368"/>
        <v>-9999</v>
      </c>
      <c r="AC1527" s="26">
        <f t="shared" si="370"/>
        <v>0</v>
      </c>
      <c r="AD1527" s="26">
        <f t="shared" si="366"/>
        <v>-9999</v>
      </c>
      <c r="AE1527" s="26">
        <f t="shared" si="371"/>
        <v>0</v>
      </c>
      <c r="AF1527">
        <f t="shared" si="367"/>
        <v>-9999</v>
      </c>
      <c r="AG1527" s="187"/>
      <c r="AH1527">
        <f t="shared" si="358"/>
        <v>-5.681451267488898E-5</v>
      </c>
      <c r="AI1527">
        <f t="shared" si="359"/>
        <v>0.56469609540875809</v>
      </c>
      <c r="AJ1527">
        <f t="shared" si="360"/>
        <v>-0.2668107123773617</v>
      </c>
      <c r="AK1527">
        <f t="shared" si="361"/>
        <v>0.23931967809316171</v>
      </c>
      <c r="AL1527">
        <f t="shared" si="362"/>
        <v>2.6389213677283485</v>
      </c>
      <c r="AM1527">
        <f t="shared" si="363"/>
        <v>3.8946097777401278</v>
      </c>
      <c r="AN1527" s="26">
        <f t="shared" si="372"/>
        <v>-3.975315110866434</v>
      </c>
      <c r="AO1527" s="26">
        <f t="shared" si="372"/>
        <v>-3.9758619978093366</v>
      </c>
      <c r="AP1527" s="26">
        <f t="shared" si="372"/>
        <v>-3.9742245114637487</v>
      </c>
      <c r="AQ1527" s="26">
        <f t="shared" si="372"/>
        <v>-3.9791363303934308</v>
      </c>
      <c r="AR1527" s="26">
        <f t="shared" si="372"/>
        <v>-3.9644813675395318</v>
      </c>
      <c r="AS1527" s="26">
        <f t="shared" si="372"/>
        <v>-4.0089388978364173</v>
      </c>
      <c r="AT1527" s="26">
        <f t="shared" si="372"/>
        <v>-3.8800105844175317</v>
      </c>
      <c r="AU1527" s="26">
        <f t="shared" si="365"/>
        <v>-4.3433125627175393</v>
      </c>
      <c r="AV1527" s="26"/>
      <c r="AX1527" s="26"/>
    </row>
    <row r="1528" spans="26:64">
      <c r="Z1528">
        <f t="shared" si="356"/>
        <v>0</v>
      </c>
      <c r="AA1528" s="26">
        <f t="shared" si="357"/>
        <v>2.1380834729415148E-3</v>
      </c>
      <c r="AB1528" s="26">
        <f t="shared" si="368"/>
        <v>-9999</v>
      </c>
      <c r="AC1528" s="26">
        <f t="shared" si="370"/>
        <v>0</v>
      </c>
      <c r="AD1528" s="26">
        <f t="shared" si="366"/>
        <v>-9999</v>
      </c>
      <c r="AE1528" s="26">
        <f t="shared" si="371"/>
        <v>0</v>
      </c>
      <c r="AF1528">
        <f t="shared" si="367"/>
        <v>-9999</v>
      </c>
      <c r="AG1528" s="187"/>
      <c r="AH1528">
        <f t="shared" si="358"/>
        <v>-5.681451267488898E-5</v>
      </c>
      <c r="AI1528">
        <f t="shared" si="359"/>
        <v>0.56469609540875809</v>
      </c>
      <c r="AJ1528">
        <f t="shared" si="360"/>
        <v>-0.2668107123773617</v>
      </c>
      <c r="AK1528">
        <f t="shared" si="361"/>
        <v>0.23931967809316171</v>
      </c>
      <c r="AL1528">
        <f t="shared" si="362"/>
        <v>2.6389213677283485</v>
      </c>
      <c r="AM1528">
        <f t="shared" si="363"/>
        <v>3.8946097777401278</v>
      </c>
      <c r="AN1528" s="26">
        <f t="shared" si="372"/>
        <v>-3.975315110866434</v>
      </c>
      <c r="AO1528" s="26">
        <f t="shared" si="372"/>
        <v>-3.9758619978093366</v>
      </c>
      <c r="AP1528" s="26">
        <f t="shared" si="372"/>
        <v>-3.9742245114637487</v>
      </c>
      <c r="AQ1528" s="26">
        <f t="shared" si="372"/>
        <v>-3.9791363303934308</v>
      </c>
      <c r="AR1528" s="26">
        <f t="shared" si="372"/>
        <v>-3.9644813675395318</v>
      </c>
      <c r="AS1528" s="26">
        <f t="shared" si="372"/>
        <v>-4.0089388978364173</v>
      </c>
      <c r="AT1528" s="26">
        <f t="shared" si="372"/>
        <v>-3.8800105844175317</v>
      </c>
      <c r="AU1528" s="26">
        <f t="shared" si="365"/>
        <v>-4.3433125627175393</v>
      </c>
      <c r="AV1528" s="26"/>
    </row>
    <row r="1529" spans="26:64">
      <c r="Z1529">
        <f t="shared" si="356"/>
        <v>0</v>
      </c>
      <c r="AA1529" s="26">
        <f t="shared" si="357"/>
        <v>2.1380834729415148E-3</v>
      </c>
      <c r="AB1529" s="26">
        <f t="shared" si="368"/>
        <v>-9999</v>
      </c>
      <c r="AC1529" s="26">
        <f t="shared" si="370"/>
        <v>0</v>
      </c>
      <c r="AD1529" s="26">
        <f t="shared" si="366"/>
        <v>-9999</v>
      </c>
      <c r="AE1529" s="26">
        <f t="shared" si="371"/>
        <v>0</v>
      </c>
      <c r="AF1529">
        <f t="shared" si="367"/>
        <v>-9999</v>
      </c>
      <c r="AG1529" s="187"/>
      <c r="AH1529">
        <f t="shared" si="358"/>
        <v>-5.681451267488898E-5</v>
      </c>
      <c r="AI1529">
        <f t="shared" si="359"/>
        <v>0.56469609540875809</v>
      </c>
      <c r="AJ1529">
        <f t="shared" si="360"/>
        <v>-0.2668107123773617</v>
      </c>
      <c r="AK1529">
        <f t="shared" si="361"/>
        <v>0.23931967809316171</v>
      </c>
      <c r="AL1529">
        <f t="shared" si="362"/>
        <v>2.6389213677283485</v>
      </c>
      <c r="AM1529">
        <f t="shared" si="363"/>
        <v>3.8946097777401278</v>
      </c>
      <c r="AN1529" s="26">
        <f t="shared" si="372"/>
        <v>-3.975315110866434</v>
      </c>
      <c r="AO1529" s="26">
        <f t="shared" si="372"/>
        <v>-3.9758619978093366</v>
      </c>
      <c r="AP1529" s="26">
        <f t="shared" si="372"/>
        <v>-3.9742245114637487</v>
      </c>
      <c r="AQ1529" s="26">
        <f t="shared" si="372"/>
        <v>-3.9791363303934308</v>
      </c>
      <c r="AR1529" s="26">
        <f t="shared" si="372"/>
        <v>-3.9644813675395318</v>
      </c>
      <c r="AS1529" s="26">
        <f t="shared" si="372"/>
        <v>-4.0089388978364173</v>
      </c>
      <c r="AT1529" s="26">
        <f t="shared" si="372"/>
        <v>-3.8800105844175317</v>
      </c>
      <c r="AU1529" s="26">
        <f t="shared" si="365"/>
        <v>-4.3433125627175393</v>
      </c>
      <c r="AV1529" s="26"/>
      <c r="AX1529" s="26"/>
    </row>
    <row r="1530" spans="26:64">
      <c r="Z1530">
        <f t="shared" si="356"/>
        <v>0</v>
      </c>
      <c r="AA1530" s="26">
        <f t="shared" si="357"/>
        <v>2.1380834729415148E-3</v>
      </c>
      <c r="AB1530" s="26">
        <f t="shared" si="368"/>
        <v>-9999</v>
      </c>
      <c r="AC1530" s="26">
        <f t="shared" si="370"/>
        <v>0</v>
      </c>
      <c r="AD1530" s="26">
        <f t="shared" si="366"/>
        <v>-9999</v>
      </c>
      <c r="AE1530" s="26">
        <f t="shared" si="371"/>
        <v>0</v>
      </c>
      <c r="AF1530">
        <f t="shared" si="367"/>
        <v>-9999</v>
      </c>
      <c r="AG1530" s="187"/>
      <c r="AH1530">
        <f t="shared" si="358"/>
        <v>-5.681451267488898E-5</v>
      </c>
      <c r="AI1530">
        <f t="shared" si="359"/>
        <v>0.56469609540875809</v>
      </c>
      <c r="AJ1530">
        <f t="shared" si="360"/>
        <v>-0.2668107123773617</v>
      </c>
      <c r="AK1530">
        <f t="shared" si="361"/>
        <v>0.23931967809316171</v>
      </c>
      <c r="AL1530">
        <f t="shared" si="362"/>
        <v>2.6389213677283485</v>
      </c>
      <c r="AM1530">
        <f t="shared" si="363"/>
        <v>3.8946097777401278</v>
      </c>
      <c r="AN1530" s="26">
        <f t="shared" si="372"/>
        <v>-3.975315110866434</v>
      </c>
      <c r="AO1530" s="26">
        <f t="shared" si="372"/>
        <v>-3.9758619978093366</v>
      </c>
      <c r="AP1530" s="26">
        <f t="shared" si="372"/>
        <v>-3.9742245114637487</v>
      </c>
      <c r="AQ1530" s="26">
        <f t="shared" si="372"/>
        <v>-3.9791363303934308</v>
      </c>
      <c r="AR1530" s="26">
        <f t="shared" si="372"/>
        <v>-3.9644813675395318</v>
      </c>
      <c r="AS1530" s="26">
        <f t="shared" si="372"/>
        <v>-4.0089388978364173</v>
      </c>
      <c r="AT1530" s="26">
        <f t="shared" si="372"/>
        <v>-3.8800105844175317</v>
      </c>
      <c r="AU1530" s="26">
        <f t="shared" si="365"/>
        <v>-4.3433125627175393</v>
      </c>
      <c r="AV1530" s="26"/>
    </row>
    <row r="1531" spans="26:64">
      <c r="Z1531">
        <f t="shared" si="356"/>
        <v>0</v>
      </c>
      <c r="AA1531" s="26">
        <f t="shared" si="357"/>
        <v>2.1380834729415148E-3</v>
      </c>
      <c r="AB1531" s="26">
        <f t="shared" si="368"/>
        <v>-9999</v>
      </c>
      <c r="AC1531" s="26">
        <f t="shared" si="370"/>
        <v>0</v>
      </c>
      <c r="AD1531" s="26">
        <f t="shared" si="366"/>
        <v>-9999</v>
      </c>
      <c r="AE1531" s="26">
        <f t="shared" si="371"/>
        <v>0</v>
      </c>
      <c r="AF1531">
        <f t="shared" si="367"/>
        <v>-9999</v>
      </c>
      <c r="AG1531" s="187"/>
      <c r="AH1531">
        <f t="shared" si="358"/>
        <v>-5.681451267488898E-5</v>
      </c>
      <c r="AI1531">
        <f t="shared" si="359"/>
        <v>0.56469609540875809</v>
      </c>
      <c r="AJ1531">
        <f t="shared" si="360"/>
        <v>-0.2668107123773617</v>
      </c>
      <c r="AK1531">
        <f t="shared" si="361"/>
        <v>0.23931967809316171</v>
      </c>
      <c r="AL1531">
        <f t="shared" si="362"/>
        <v>2.6389213677283485</v>
      </c>
      <c r="AM1531">
        <f t="shared" si="363"/>
        <v>3.8946097777401278</v>
      </c>
      <c r="AN1531" s="26">
        <f t="shared" si="372"/>
        <v>-3.975315110866434</v>
      </c>
      <c r="AO1531" s="26">
        <f t="shared" si="372"/>
        <v>-3.9758619978093366</v>
      </c>
      <c r="AP1531" s="26">
        <f t="shared" si="372"/>
        <v>-3.9742245114637487</v>
      </c>
      <c r="AQ1531" s="26">
        <f t="shared" si="372"/>
        <v>-3.9791363303934308</v>
      </c>
      <c r="AR1531" s="26">
        <f t="shared" si="372"/>
        <v>-3.9644813675395318</v>
      </c>
      <c r="AS1531" s="26">
        <f t="shared" si="372"/>
        <v>-4.0089388978364173</v>
      </c>
      <c r="AT1531" s="26">
        <f t="shared" si="372"/>
        <v>-3.8800105844175317</v>
      </c>
      <c r="AU1531" s="26">
        <f t="shared" si="365"/>
        <v>-4.3433125627175393</v>
      </c>
      <c r="AV1531" s="26"/>
    </row>
    <row r="1532" spans="26:64">
      <c r="Z1532">
        <f t="shared" si="356"/>
        <v>0</v>
      </c>
      <c r="AA1532" s="26">
        <f t="shared" si="357"/>
        <v>2.1380834729415148E-3</v>
      </c>
      <c r="AB1532" s="26">
        <f t="shared" si="368"/>
        <v>-9999</v>
      </c>
      <c r="AC1532" s="26">
        <f t="shared" si="370"/>
        <v>0</v>
      </c>
      <c r="AD1532" s="26">
        <f t="shared" si="366"/>
        <v>-9999</v>
      </c>
      <c r="AE1532" s="26">
        <f t="shared" si="371"/>
        <v>0</v>
      </c>
      <c r="AF1532">
        <f t="shared" si="367"/>
        <v>-9999</v>
      </c>
      <c r="AG1532" s="187"/>
      <c r="AH1532">
        <f t="shared" si="358"/>
        <v>-5.681451267488898E-5</v>
      </c>
      <c r="AI1532">
        <f t="shared" si="359"/>
        <v>0.56469609540875809</v>
      </c>
      <c r="AJ1532">
        <f t="shared" si="360"/>
        <v>-0.2668107123773617</v>
      </c>
      <c r="AK1532">
        <f t="shared" si="361"/>
        <v>0.23931967809316171</v>
      </c>
      <c r="AL1532">
        <f t="shared" si="362"/>
        <v>2.6389213677283485</v>
      </c>
      <c r="AM1532">
        <f t="shared" si="363"/>
        <v>3.8946097777401278</v>
      </c>
      <c r="AN1532" s="26">
        <f t="shared" si="372"/>
        <v>-3.975315110866434</v>
      </c>
      <c r="AO1532" s="26">
        <f t="shared" si="372"/>
        <v>-3.9758619978093366</v>
      </c>
      <c r="AP1532" s="26">
        <f t="shared" si="372"/>
        <v>-3.9742245114637487</v>
      </c>
      <c r="AQ1532" s="26">
        <f t="shared" si="372"/>
        <v>-3.9791363303934308</v>
      </c>
      <c r="AR1532" s="26">
        <f t="shared" si="372"/>
        <v>-3.9644813675395318</v>
      </c>
      <c r="AS1532" s="26">
        <f t="shared" si="372"/>
        <v>-4.0089388978364173</v>
      </c>
      <c r="AT1532" s="26">
        <f t="shared" si="372"/>
        <v>-3.8800105844175317</v>
      </c>
      <c r="AU1532" s="26">
        <f t="shared" si="365"/>
        <v>-4.3433125627175393</v>
      </c>
      <c r="AV1532" s="26"/>
    </row>
    <row r="1533" spans="26:64">
      <c r="Z1533">
        <f t="shared" si="356"/>
        <v>0</v>
      </c>
      <c r="AA1533" s="26">
        <f t="shared" si="357"/>
        <v>2.1380834729415148E-3</v>
      </c>
      <c r="AB1533" s="26">
        <f t="shared" si="368"/>
        <v>-9999</v>
      </c>
      <c r="AC1533" s="26">
        <f t="shared" si="370"/>
        <v>0</v>
      </c>
      <c r="AD1533" s="26">
        <f t="shared" si="366"/>
        <v>-9999</v>
      </c>
      <c r="AE1533" s="26">
        <f t="shared" si="371"/>
        <v>0</v>
      </c>
      <c r="AF1533">
        <f t="shared" si="367"/>
        <v>-9999</v>
      </c>
      <c r="AG1533" s="187"/>
      <c r="AH1533">
        <f t="shared" si="358"/>
        <v>-5.681451267488898E-5</v>
      </c>
      <c r="AI1533">
        <f t="shared" si="359"/>
        <v>0.56469609540875809</v>
      </c>
      <c r="AJ1533">
        <f t="shared" si="360"/>
        <v>-0.2668107123773617</v>
      </c>
      <c r="AK1533">
        <f t="shared" si="361"/>
        <v>0.23931967809316171</v>
      </c>
      <c r="AL1533">
        <f t="shared" si="362"/>
        <v>2.6389213677283485</v>
      </c>
      <c r="AM1533">
        <f t="shared" si="363"/>
        <v>3.8946097777401278</v>
      </c>
      <c r="AN1533" s="26">
        <f t="shared" si="372"/>
        <v>-3.975315110866434</v>
      </c>
      <c r="AO1533" s="26">
        <f t="shared" si="372"/>
        <v>-3.9758619978093366</v>
      </c>
      <c r="AP1533" s="26">
        <f t="shared" si="372"/>
        <v>-3.9742245114637487</v>
      </c>
      <c r="AQ1533" s="26">
        <f t="shared" si="372"/>
        <v>-3.9791363303934308</v>
      </c>
      <c r="AR1533" s="26">
        <f t="shared" si="372"/>
        <v>-3.9644813675395318</v>
      </c>
      <c r="AS1533" s="26">
        <f t="shared" si="372"/>
        <v>-4.0089388978364173</v>
      </c>
      <c r="AT1533" s="26">
        <f t="shared" si="372"/>
        <v>-3.8800105844175317</v>
      </c>
      <c r="AU1533" s="26">
        <f t="shared" si="365"/>
        <v>-4.3433125627175393</v>
      </c>
    </row>
    <row r="1534" spans="26:64">
      <c r="Z1534">
        <f t="shared" si="356"/>
        <v>0</v>
      </c>
      <c r="AA1534" s="26">
        <f t="shared" si="357"/>
        <v>2.1380834729415148E-3</v>
      </c>
      <c r="AB1534" s="26">
        <f t="shared" si="368"/>
        <v>-9999</v>
      </c>
      <c r="AC1534" s="26">
        <f t="shared" si="370"/>
        <v>0</v>
      </c>
      <c r="AD1534" s="26">
        <f t="shared" si="366"/>
        <v>-9999</v>
      </c>
      <c r="AE1534" s="26">
        <f t="shared" si="371"/>
        <v>0</v>
      </c>
      <c r="AF1534">
        <f t="shared" si="367"/>
        <v>-9999</v>
      </c>
      <c r="AG1534" s="187"/>
      <c r="AH1534">
        <f t="shared" si="358"/>
        <v>-5.681451267488898E-5</v>
      </c>
      <c r="AI1534">
        <f t="shared" si="359"/>
        <v>0.56469609540875809</v>
      </c>
      <c r="AJ1534">
        <f t="shared" si="360"/>
        <v>-0.2668107123773617</v>
      </c>
      <c r="AK1534">
        <f t="shared" si="361"/>
        <v>0.23931967809316171</v>
      </c>
      <c r="AL1534">
        <f t="shared" si="362"/>
        <v>2.6389213677283485</v>
      </c>
      <c r="AM1534">
        <f t="shared" si="363"/>
        <v>3.8946097777401278</v>
      </c>
      <c r="AN1534" s="26">
        <f t="shared" si="372"/>
        <v>-3.975315110866434</v>
      </c>
      <c r="AO1534" s="26">
        <f t="shared" si="372"/>
        <v>-3.9758619978093366</v>
      </c>
      <c r="AP1534" s="26">
        <f t="shared" si="372"/>
        <v>-3.9742245114637487</v>
      </c>
      <c r="AQ1534" s="26">
        <f t="shared" si="372"/>
        <v>-3.9791363303934308</v>
      </c>
      <c r="AR1534" s="26">
        <f t="shared" si="372"/>
        <v>-3.9644813675395318</v>
      </c>
      <c r="AS1534" s="26">
        <f t="shared" si="372"/>
        <v>-4.0089388978364173</v>
      </c>
      <c r="AT1534" s="26">
        <f t="shared" si="372"/>
        <v>-3.8800105844175317</v>
      </c>
      <c r="AU1534" s="26">
        <f t="shared" si="365"/>
        <v>-4.3433125627175393</v>
      </c>
      <c r="AV1534" s="26"/>
    </row>
    <row r="1535" spans="26:64">
      <c r="Z1535">
        <f t="shared" si="356"/>
        <v>0</v>
      </c>
      <c r="AA1535" s="26">
        <f t="shared" si="357"/>
        <v>2.1380834729415148E-3</v>
      </c>
      <c r="AB1535" s="26">
        <f t="shared" si="368"/>
        <v>-9999</v>
      </c>
      <c r="AC1535" s="26">
        <f t="shared" si="370"/>
        <v>0</v>
      </c>
      <c r="AD1535" s="26">
        <f t="shared" si="366"/>
        <v>-9999</v>
      </c>
      <c r="AE1535" s="26">
        <f t="shared" si="371"/>
        <v>0</v>
      </c>
      <c r="AF1535">
        <f t="shared" si="367"/>
        <v>-9999</v>
      </c>
      <c r="AG1535" s="187"/>
      <c r="AH1535">
        <f t="shared" si="358"/>
        <v>-5.681451267488898E-5</v>
      </c>
      <c r="AI1535">
        <f t="shared" si="359"/>
        <v>0.56469609540875809</v>
      </c>
      <c r="AJ1535">
        <f t="shared" si="360"/>
        <v>-0.2668107123773617</v>
      </c>
      <c r="AK1535">
        <f t="shared" si="361"/>
        <v>0.23931967809316171</v>
      </c>
      <c r="AL1535">
        <f t="shared" si="362"/>
        <v>2.6389213677283485</v>
      </c>
      <c r="AM1535">
        <f t="shared" si="363"/>
        <v>3.8946097777401278</v>
      </c>
      <c r="AN1535" s="26">
        <f t="shared" si="372"/>
        <v>-3.975315110866434</v>
      </c>
      <c r="AO1535" s="26">
        <f t="shared" si="372"/>
        <v>-3.9758619978093366</v>
      </c>
      <c r="AP1535" s="26">
        <f t="shared" si="372"/>
        <v>-3.9742245114637487</v>
      </c>
      <c r="AQ1535" s="26">
        <f t="shared" si="372"/>
        <v>-3.9791363303934308</v>
      </c>
      <c r="AR1535" s="26">
        <f t="shared" si="372"/>
        <v>-3.9644813675395318</v>
      </c>
      <c r="AS1535" s="26">
        <f t="shared" si="372"/>
        <v>-4.0089388978364173</v>
      </c>
      <c r="AT1535" s="26">
        <f t="shared" si="372"/>
        <v>-3.8800105844175317</v>
      </c>
      <c r="AU1535" s="26">
        <f t="shared" si="365"/>
        <v>-4.3433125627175393</v>
      </c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</row>
    <row r="1536" spans="26:64">
      <c r="Z1536">
        <f t="shared" si="356"/>
        <v>0</v>
      </c>
      <c r="AA1536" s="26">
        <f t="shared" si="357"/>
        <v>2.1380834729415148E-3</v>
      </c>
      <c r="AB1536" s="26">
        <f t="shared" si="368"/>
        <v>-9999</v>
      </c>
      <c r="AC1536" s="26">
        <f t="shared" si="370"/>
        <v>0</v>
      </c>
      <c r="AD1536" s="26">
        <f t="shared" si="366"/>
        <v>-9999</v>
      </c>
      <c r="AE1536" s="26">
        <f t="shared" si="371"/>
        <v>0</v>
      </c>
      <c r="AF1536">
        <f t="shared" si="367"/>
        <v>-9999</v>
      </c>
      <c r="AG1536" s="187"/>
      <c r="AH1536">
        <f t="shared" si="358"/>
        <v>-5.681451267488898E-5</v>
      </c>
      <c r="AI1536">
        <f t="shared" si="359"/>
        <v>0.56469609540875809</v>
      </c>
      <c r="AJ1536">
        <f t="shared" si="360"/>
        <v>-0.2668107123773617</v>
      </c>
      <c r="AK1536">
        <f t="shared" si="361"/>
        <v>0.23931967809316171</v>
      </c>
      <c r="AL1536">
        <f t="shared" si="362"/>
        <v>2.6389213677283485</v>
      </c>
      <c r="AM1536">
        <f t="shared" si="363"/>
        <v>3.8946097777401278</v>
      </c>
      <c r="AN1536" s="26">
        <f t="shared" si="372"/>
        <v>-3.975315110866434</v>
      </c>
      <c r="AO1536" s="26">
        <f t="shared" si="372"/>
        <v>-3.9758619978093366</v>
      </c>
      <c r="AP1536" s="26">
        <f t="shared" si="372"/>
        <v>-3.9742245114637487</v>
      </c>
      <c r="AQ1536" s="26">
        <f t="shared" si="372"/>
        <v>-3.9791363303934308</v>
      </c>
      <c r="AR1536" s="26">
        <f t="shared" si="372"/>
        <v>-3.9644813675395318</v>
      </c>
      <c r="AS1536" s="26">
        <f t="shared" si="372"/>
        <v>-4.0089388978364173</v>
      </c>
      <c r="AT1536" s="26">
        <f t="shared" si="372"/>
        <v>-3.8800105844175317</v>
      </c>
      <c r="AU1536" s="26">
        <f t="shared" si="365"/>
        <v>-4.3433125627175393</v>
      </c>
    </row>
    <row r="1537" spans="26:64">
      <c r="Z1537">
        <f t="shared" si="356"/>
        <v>0</v>
      </c>
      <c r="AA1537" s="26">
        <f t="shared" si="357"/>
        <v>2.1380834729415148E-3</v>
      </c>
      <c r="AB1537" s="26">
        <f t="shared" si="368"/>
        <v>-9999</v>
      </c>
      <c r="AC1537" s="26">
        <f t="shared" si="370"/>
        <v>0</v>
      </c>
      <c r="AD1537" s="26">
        <f t="shared" si="366"/>
        <v>-9999</v>
      </c>
      <c r="AE1537" s="26">
        <f t="shared" si="371"/>
        <v>0</v>
      </c>
      <c r="AF1537">
        <f t="shared" si="367"/>
        <v>-9999</v>
      </c>
      <c r="AG1537" s="187"/>
      <c r="AH1537">
        <f t="shared" si="358"/>
        <v>-5.681451267488898E-5</v>
      </c>
      <c r="AI1537">
        <f t="shared" si="359"/>
        <v>0.56469609540875809</v>
      </c>
      <c r="AJ1537">
        <f t="shared" si="360"/>
        <v>-0.2668107123773617</v>
      </c>
      <c r="AK1537">
        <f t="shared" si="361"/>
        <v>0.23931967809316171</v>
      </c>
      <c r="AL1537">
        <f t="shared" si="362"/>
        <v>2.6389213677283485</v>
      </c>
      <c r="AM1537">
        <f t="shared" si="363"/>
        <v>3.8946097777401278</v>
      </c>
      <c r="AN1537" s="26">
        <f t="shared" si="372"/>
        <v>-3.975315110866434</v>
      </c>
      <c r="AO1537" s="26">
        <f t="shared" si="372"/>
        <v>-3.9758619978093366</v>
      </c>
      <c r="AP1537" s="26">
        <f t="shared" si="372"/>
        <v>-3.9742245114637487</v>
      </c>
      <c r="AQ1537" s="26">
        <f t="shared" si="372"/>
        <v>-3.9791363303934308</v>
      </c>
      <c r="AR1537" s="26">
        <f t="shared" si="372"/>
        <v>-3.9644813675395318</v>
      </c>
      <c r="AS1537" s="26">
        <f t="shared" si="372"/>
        <v>-4.0089388978364173</v>
      </c>
      <c r="AT1537" s="26">
        <f t="shared" si="372"/>
        <v>-3.8800105844175317</v>
      </c>
      <c r="AU1537" s="26">
        <f t="shared" si="365"/>
        <v>-4.3433125627175393</v>
      </c>
    </row>
    <row r="1538" spans="26:64">
      <c r="Z1538">
        <f t="shared" si="356"/>
        <v>0</v>
      </c>
      <c r="AA1538" s="26">
        <f t="shared" si="357"/>
        <v>2.1380834729415148E-3</v>
      </c>
      <c r="AB1538" s="26">
        <f t="shared" si="368"/>
        <v>-9999</v>
      </c>
      <c r="AC1538" s="26">
        <f t="shared" si="370"/>
        <v>0</v>
      </c>
      <c r="AD1538" s="26">
        <f t="shared" si="366"/>
        <v>-9999</v>
      </c>
      <c r="AE1538" s="26">
        <f t="shared" si="371"/>
        <v>0</v>
      </c>
      <c r="AF1538">
        <f t="shared" si="367"/>
        <v>-9999</v>
      </c>
      <c r="AG1538" s="187"/>
      <c r="AH1538">
        <f t="shared" si="358"/>
        <v>-5.681451267488898E-5</v>
      </c>
      <c r="AI1538">
        <f t="shared" si="359"/>
        <v>0.56469609540875809</v>
      </c>
      <c r="AJ1538">
        <f t="shared" si="360"/>
        <v>-0.2668107123773617</v>
      </c>
      <c r="AK1538">
        <f t="shared" si="361"/>
        <v>0.23931967809316171</v>
      </c>
      <c r="AL1538">
        <f t="shared" si="362"/>
        <v>2.6389213677283485</v>
      </c>
      <c r="AM1538">
        <f t="shared" si="363"/>
        <v>3.8946097777401278</v>
      </c>
      <c r="AN1538" s="26">
        <f t="shared" si="372"/>
        <v>-3.975315110866434</v>
      </c>
      <c r="AO1538" s="26">
        <f t="shared" si="372"/>
        <v>-3.9758619978093366</v>
      </c>
      <c r="AP1538" s="26">
        <f t="shared" si="372"/>
        <v>-3.9742245114637487</v>
      </c>
      <c r="AQ1538" s="26">
        <f t="shared" si="372"/>
        <v>-3.9791363303934308</v>
      </c>
      <c r="AR1538" s="26">
        <f t="shared" si="372"/>
        <v>-3.9644813675395318</v>
      </c>
      <c r="AS1538" s="26">
        <f t="shared" si="372"/>
        <v>-4.0089388978364173</v>
      </c>
      <c r="AT1538" s="26">
        <f t="shared" si="372"/>
        <v>-3.8800105844175317</v>
      </c>
      <c r="AU1538" s="26">
        <f t="shared" si="365"/>
        <v>-4.3433125627175393</v>
      </c>
    </row>
    <row r="1539" spans="26:64">
      <c r="Z1539">
        <f t="shared" si="356"/>
        <v>0</v>
      </c>
      <c r="AA1539" s="26">
        <f t="shared" si="357"/>
        <v>2.1380834729415148E-3</v>
      </c>
      <c r="AB1539" s="26">
        <f t="shared" si="368"/>
        <v>-9999</v>
      </c>
      <c r="AC1539" s="26">
        <f t="shared" si="370"/>
        <v>0</v>
      </c>
      <c r="AD1539" s="26">
        <f t="shared" si="366"/>
        <v>-9999</v>
      </c>
      <c r="AE1539" s="26">
        <f t="shared" si="371"/>
        <v>0</v>
      </c>
      <c r="AF1539">
        <f t="shared" si="367"/>
        <v>-9999</v>
      </c>
      <c r="AG1539" s="187"/>
      <c r="AH1539">
        <f t="shared" si="358"/>
        <v>-5.681451267488898E-5</v>
      </c>
      <c r="AI1539">
        <f t="shared" si="359"/>
        <v>0.56469609540875809</v>
      </c>
      <c r="AJ1539">
        <f t="shared" si="360"/>
        <v>-0.2668107123773617</v>
      </c>
      <c r="AK1539">
        <f t="shared" si="361"/>
        <v>0.23931967809316171</v>
      </c>
      <c r="AL1539">
        <f t="shared" si="362"/>
        <v>2.6389213677283485</v>
      </c>
      <c r="AM1539">
        <f t="shared" si="363"/>
        <v>3.8946097777401278</v>
      </c>
      <c r="AN1539" s="26">
        <f t="shared" si="372"/>
        <v>-3.975315110866434</v>
      </c>
      <c r="AO1539" s="26">
        <f t="shared" si="372"/>
        <v>-3.9758619978093366</v>
      </c>
      <c r="AP1539" s="26">
        <f t="shared" si="372"/>
        <v>-3.9742245114637487</v>
      </c>
      <c r="AQ1539" s="26">
        <f t="shared" si="372"/>
        <v>-3.9791363303934308</v>
      </c>
      <c r="AR1539" s="26">
        <f t="shared" si="372"/>
        <v>-3.9644813675395318</v>
      </c>
      <c r="AS1539" s="26">
        <f t="shared" si="372"/>
        <v>-4.0089388978364173</v>
      </c>
      <c r="AT1539" s="26">
        <f t="shared" si="372"/>
        <v>-3.8800105844175317</v>
      </c>
      <c r="AU1539" s="26">
        <f t="shared" si="365"/>
        <v>-4.3433125627175393</v>
      </c>
      <c r="AV1539" s="26"/>
    </row>
    <row r="1540" spans="26:64">
      <c r="Z1540">
        <f t="shared" si="356"/>
        <v>0</v>
      </c>
      <c r="AA1540" s="26">
        <f t="shared" si="357"/>
        <v>2.1380834729415148E-3</v>
      </c>
      <c r="AB1540" s="26">
        <f t="shared" si="368"/>
        <v>-9999</v>
      </c>
      <c r="AC1540" s="26">
        <f t="shared" si="370"/>
        <v>0</v>
      </c>
      <c r="AD1540" s="26">
        <f t="shared" si="366"/>
        <v>-9999</v>
      </c>
      <c r="AE1540" s="26">
        <f t="shared" si="371"/>
        <v>0</v>
      </c>
      <c r="AF1540">
        <f t="shared" si="367"/>
        <v>-9999</v>
      </c>
      <c r="AG1540" s="187"/>
      <c r="AH1540">
        <f t="shared" si="358"/>
        <v>-5.681451267488898E-5</v>
      </c>
      <c r="AI1540">
        <f t="shared" si="359"/>
        <v>0.56469609540875809</v>
      </c>
      <c r="AJ1540">
        <f t="shared" si="360"/>
        <v>-0.2668107123773617</v>
      </c>
      <c r="AK1540">
        <f t="shared" si="361"/>
        <v>0.23931967809316171</v>
      </c>
      <c r="AL1540">
        <f t="shared" si="362"/>
        <v>2.6389213677283485</v>
      </c>
      <c r="AM1540">
        <f t="shared" si="363"/>
        <v>3.8946097777401278</v>
      </c>
      <c r="AN1540" s="26">
        <f t="shared" si="372"/>
        <v>-3.975315110866434</v>
      </c>
      <c r="AO1540" s="26">
        <f t="shared" si="372"/>
        <v>-3.9758619978093366</v>
      </c>
      <c r="AP1540" s="26">
        <f t="shared" si="372"/>
        <v>-3.9742245114637487</v>
      </c>
      <c r="AQ1540" s="26">
        <f t="shared" si="372"/>
        <v>-3.9791363303934308</v>
      </c>
      <c r="AR1540" s="26">
        <f t="shared" si="372"/>
        <v>-3.9644813675395318</v>
      </c>
      <c r="AS1540" s="26">
        <f t="shared" si="372"/>
        <v>-4.0089388978364173</v>
      </c>
      <c r="AT1540" s="26">
        <f t="shared" si="372"/>
        <v>-3.8800105844175317</v>
      </c>
      <c r="AU1540" s="26">
        <f t="shared" si="365"/>
        <v>-4.3433125627175393</v>
      </c>
      <c r="AV1540" s="26"/>
    </row>
    <row r="1541" spans="26:64">
      <c r="Z1541">
        <f t="shared" si="356"/>
        <v>0</v>
      </c>
      <c r="AA1541" s="26">
        <f t="shared" si="357"/>
        <v>2.1380834729415148E-3</v>
      </c>
      <c r="AB1541" s="26">
        <f t="shared" si="368"/>
        <v>-9999</v>
      </c>
      <c r="AC1541" s="26">
        <f t="shared" si="370"/>
        <v>0</v>
      </c>
      <c r="AD1541" s="26">
        <f t="shared" si="366"/>
        <v>-9999</v>
      </c>
      <c r="AE1541" s="26">
        <f t="shared" si="371"/>
        <v>0</v>
      </c>
      <c r="AF1541">
        <f t="shared" si="367"/>
        <v>-9999</v>
      </c>
      <c r="AG1541" s="187"/>
      <c r="AH1541">
        <f t="shared" si="358"/>
        <v>-5.681451267488898E-5</v>
      </c>
      <c r="AI1541">
        <f t="shared" si="359"/>
        <v>0.56469609540875809</v>
      </c>
      <c r="AJ1541">
        <f t="shared" si="360"/>
        <v>-0.2668107123773617</v>
      </c>
      <c r="AK1541">
        <f t="shared" si="361"/>
        <v>0.23931967809316171</v>
      </c>
      <c r="AL1541">
        <f t="shared" si="362"/>
        <v>2.6389213677283485</v>
      </c>
      <c r="AM1541">
        <f t="shared" si="363"/>
        <v>3.8946097777401278</v>
      </c>
      <c r="AN1541" s="26">
        <f t="shared" ref="AN1541:AT1556" si="373">$AU1541+$AB$7*SIN(AO1541)</f>
        <v>-3.975315110866434</v>
      </c>
      <c r="AO1541" s="26">
        <f t="shared" si="373"/>
        <v>-3.9758619978093366</v>
      </c>
      <c r="AP1541" s="26">
        <f t="shared" si="373"/>
        <v>-3.9742245114637487</v>
      </c>
      <c r="AQ1541" s="26">
        <f t="shared" si="373"/>
        <v>-3.9791363303934308</v>
      </c>
      <c r="AR1541" s="26">
        <f t="shared" si="373"/>
        <v>-3.9644813675395318</v>
      </c>
      <c r="AS1541" s="26">
        <f t="shared" si="373"/>
        <v>-4.0089388978364173</v>
      </c>
      <c r="AT1541" s="26">
        <f t="shared" si="373"/>
        <v>-3.8800105844175317</v>
      </c>
      <c r="AU1541" s="26">
        <f t="shared" si="365"/>
        <v>-4.3433125627175393</v>
      </c>
      <c r="AV1541" s="26"/>
    </row>
    <row r="1542" spans="26:64">
      <c r="Z1542">
        <f t="shared" si="356"/>
        <v>0</v>
      </c>
      <c r="AA1542" s="26">
        <f t="shared" si="357"/>
        <v>2.1380834729415148E-3</v>
      </c>
      <c r="AB1542" s="26">
        <f t="shared" si="368"/>
        <v>-9999</v>
      </c>
      <c r="AC1542" s="26">
        <f t="shared" si="370"/>
        <v>0</v>
      </c>
      <c r="AD1542" s="26">
        <f t="shared" si="366"/>
        <v>-9999</v>
      </c>
      <c r="AE1542" s="26">
        <f t="shared" si="371"/>
        <v>0</v>
      </c>
      <c r="AF1542">
        <f t="shared" si="367"/>
        <v>-9999</v>
      </c>
      <c r="AG1542" s="187"/>
      <c r="AH1542">
        <f t="shared" si="358"/>
        <v>-5.681451267488898E-5</v>
      </c>
      <c r="AI1542">
        <f t="shared" si="359"/>
        <v>0.56469609540875809</v>
      </c>
      <c r="AJ1542">
        <f t="shared" si="360"/>
        <v>-0.2668107123773617</v>
      </c>
      <c r="AK1542">
        <f t="shared" si="361"/>
        <v>0.23931967809316171</v>
      </c>
      <c r="AL1542">
        <f t="shared" si="362"/>
        <v>2.6389213677283485</v>
      </c>
      <c r="AM1542">
        <f t="shared" si="363"/>
        <v>3.8946097777401278</v>
      </c>
      <c r="AN1542" s="26">
        <f t="shared" si="373"/>
        <v>-3.975315110866434</v>
      </c>
      <c r="AO1542" s="26">
        <f t="shared" si="373"/>
        <v>-3.9758619978093366</v>
      </c>
      <c r="AP1542" s="26">
        <f t="shared" si="373"/>
        <v>-3.9742245114637487</v>
      </c>
      <c r="AQ1542" s="26">
        <f t="shared" si="373"/>
        <v>-3.9791363303934308</v>
      </c>
      <c r="AR1542" s="26">
        <f t="shared" si="373"/>
        <v>-3.9644813675395318</v>
      </c>
      <c r="AS1542" s="26">
        <f t="shared" si="373"/>
        <v>-4.0089388978364173</v>
      </c>
      <c r="AT1542" s="26">
        <f t="shared" si="373"/>
        <v>-3.8800105844175317</v>
      </c>
      <c r="AU1542" s="26">
        <f t="shared" si="365"/>
        <v>-4.3433125627175393</v>
      </c>
    </row>
    <row r="1543" spans="26:64">
      <c r="Z1543">
        <f t="shared" si="356"/>
        <v>0</v>
      </c>
      <c r="AA1543" s="26">
        <f t="shared" si="357"/>
        <v>2.1380834729415148E-3</v>
      </c>
      <c r="AB1543" s="26">
        <f t="shared" si="368"/>
        <v>-9999</v>
      </c>
      <c r="AC1543" s="26">
        <f t="shared" si="370"/>
        <v>0</v>
      </c>
      <c r="AD1543" s="26">
        <f t="shared" si="366"/>
        <v>-9999</v>
      </c>
      <c r="AE1543" s="26">
        <f t="shared" si="371"/>
        <v>0</v>
      </c>
      <c r="AF1543">
        <f t="shared" si="367"/>
        <v>-9999</v>
      </c>
      <c r="AG1543" s="187"/>
      <c r="AH1543">
        <f t="shared" si="358"/>
        <v>-5.681451267488898E-5</v>
      </c>
      <c r="AI1543">
        <f t="shared" si="359"/>
        <v>0.56469609540875809</v>
      </c>
      <c r="AJ1543">
        <f t="shared" si="360"/>
        <v>-0.2668107123773617</v>
      </c>
      <c r="AK1543">
        <f t="shared" si="361"/>
        <v>0.23931967809316171</v>
      </c>
      <c r="AL1543">
        <f t="shared" si="362"/>
        <v>2.6389213677283485</v>
      </c>
      <c r="AM1543">
        <f t="shared" si="363"/>
        <v>3.8946097777401278</v>
      </c>
      <c r="AN1543" s="26">
        <f t="shared" si="373"/>
        <v>-3.975315110866434</v>
      </c>
      <c r="AO1543" s="26">
        <f t="shared" si="373"/>
        <v>-3.9758619978093366</v>
      </c>
      <c r="AP1543" s="26">
        <f t="shared" si="373"/>
        <v>-3.9742245114637487</v>
      </c>
      <c r="AQ1543" s="26">
        <f t="shared" si="373"/>
        <v>-3.9791363303934308</v>
      </c>
      <c r="AR1543" s="26">
        <f t="shared" si="373"/>
        <v>-3.9644813675395318</v>
      </c>
      <c r="AS1543" s="26">
        <f t="shared" si="373"/>
        <v>-4.0089388978364173</v>
      </c>
      <c r="AT1543" s="26">
        <f t="shared" si="373"/>
        <v>-3.8800105844175317</v>
      </c>
      <c r="AU1543" s="26">
        <f t="shared" si="365"/>
        <v>-4.3433125627175393</v>
      </c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</row>
    <row r="1544" spans="26:64">
      <c r="Z1544">
        <f t="shared" si="356"/>
        <v>0</v>
      </c>
      <c r="AA1544" s="26">
        <f t="shared" si="357"/>
        <v>2.1380834729415148E-3</v>
      </c>
      <c r="AB1544" s="26">
        <f t="shared" si="368"/>
        <v>-9999</v>
      </c>
      <c r="AC1544" s="26">
        <f t="shared" si="370"/>
        <v>0</v>
      </c>
      <c r="AD1544" s="26">
        <f t="shared" si="366"/>
        <v>-9999</v>
      </c>
      <c r="AE1544" s="26">
        <f t="shared" si="371"/>
        <v>0</v>
      </c>
      <c r="AF1544">
        <f t="shared" si="367"/>
        <v>-9999</v>
      </c>
      <c r="AG1544" s="187"/>
      <c r="AH1544">
        <f t="shared" si="358"/>
        <v>-5.681451267488898E-5</v>
      </c>
      <c r="AI1544">
        <f t="shared" si="359"/>
        <v>0.56469609540875809</v>
      </c>
      <c r="AJ1544">
        <f t="shared" si="360"/>
        <v>-0.2668107123773617</v>
      </c>
      <c r="AK1544">
        <f t="shared" si="361"/>
        <v>0.23931967809316171</v>
      </c>
      <c r="AL1544">
        <f t="shared" si="362"/>
        <v>2.6389213677283485</v>
      </c>
      <c r="AM1544">
        <f t="shared" si="363"/>
        <v>3.8946097777401278</v>
      </c>
      <c r="AN1544" s="26">
        <f t="shared" si="373"/>
        <v>-3.975315110866434</v>
      </c>
      <c r="AO1544" s="26">
        <f t="shared" si="373"/>
        <v>-3.9758619978093366</v>
      </c>
      <c r="AP1544" s="26">
        <f t="shared" si="373"/>
        <v>-3.9742245114637487</v>
      </c>
      <c r="AQ1544" s="26">
        <f t="shared" si="373"/>
        <v>-3.9791363303934308</v>
      </c>
      <c r="AR1544" s="26">
        <f t="shared" si="373"/>
        <v>-3.9644813675395318</v>
      </c>
      <c r="AS1544" s="26">
        <f t="shared" si="373"/>
        <v>-4.0089388978364173</v>
      </c>
      <c r="AT1544" s="26">
        <f t="shared" si="373"/>
        <v>-3.8800105844175317</v>
      </c>
      <c r="AU1544" s="26">
        <f t="shared" si="365"/>
        <v>-4.3433125627175393</v>
      </c>
      <c r="AV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</row>
    <row r="1545" spans="26:64">
      <c r="Z1545">
        <f t="shared" si="356"/>
        <v>0</v>
      </c>
      <c r="AA1545" s="26">
        <f t="shared" si="357"/>
        <v>2.1380834729415148E-3</v>
      </c>
      <c r="AB1545" s="26">
        <f t="shared" si="368"/>
        <v>-9999</v>
      </c>
      <c r="AC1545" s="26">
        <f t="shared" si="370"/>
        <v>0</v>
      </c>
      <c r="AD1545" s="26">
        <f t="shared" si="366"/>
        <v>-9999</v>
      </c>
      <c r="AE1545" s="26">
        <f t="shared" si="371"/>
        <v>0</v>
      </c>
      <c r="AF1545">
        <f t="shared" si="367"/>
        <v>-9999</v>
      </c>
      <c r="AG1545" s="187"/>
      <c r="AH1545">
        <f t="shared" si="358"/>
        <v>-5.681451267488898E-5</v>
      </c>
      <c r="AI1545">
        <f t="shared" si="359"/>
        <v>0.56469609540875809</v>
      </c>
      <c r="AJ1545">
        <f t="shared" si="360"/>
        <v>-0.2668107123773617</v>
      </c>
      <c r="AK1545">
        <f t="shared" si="361"/>
        <v>0.23931967809316171</v>
      </c>
      <c r="AL1545">
        <f t="shared" si="362"/>
        <v>2.6389213677283485</v>
      </c>
      <c r="AM1545">
        <f t="shared" si="363"/>
        <v>3.8946097777401278</v>
      </c>
      <c r="AN1545" s="26">
        <f t="shared" si="373"/>
        <v>-3.975315110866434</v>
      </c>
      <c r="AO1545" s="26">
        <f t="shared" si="373"/>
        <v>-3.9758619978093366</v>
      </c>
      <c r="AP1545" s="26">
        <f t="shared" si="373"/>
        <v>-3.9742245114637487</v>
      </c>
      <c r="AQ1545" s="26">
        <f t="shared" si="373"/>
        <v>-3.9791363303934308</v>
      </c>
      <c r="AR1545" s="26">
        <f t="shared" si="373"/>
        <v>-3.9644813675395318</v>
      </c>
      <c r="AS1545" s="26">
        <f t="shared" si="373"/>
        <v>-4.0089388978364173</v>
      </c>
      <c r="AT1545" s="26">
        <f t="shared" si="373"/>
        <v>-3.8800105844175317</v>
      </c>
      <c r="AU1545" s="26">
        <f t="shared" si="365"/>
        <v>-4.3433125627175393</v>
      </c>
    </row>
    <row r="1546" spans="26:64">
      <c r="Z1546">
        <f t="shared" si="356"/>
        <v>0</v>
      </c>
      <c r="AA1546" s="26">
        <f t="shared" si="357"/>
        <v>2.1380834729415148E-3</v>
      </c>
      <c r="AB1546" s="26">
        <f t="shared" si="368"/>
        <v>-9999</v>
      </c>
      <c r="AC1546" s="26">
        <f t="shared" si="370"/>
        <v>0</v>
      </c>
      <c r="AD1546" s="26">
        <f t="shared" si="366"/>
        <v>-9999</v>
      </c>
      <c r="AE1546" s="26">
        <f t="shared" si="371"/>
        <v>0</v>
      </c>
      <c r="AF1546">
        <f t="shared" si="367"/>
        <v>-9999</v>
      </c>
      <c r="AG1546" s="187"/>
      <c r="AH1546">
        <f t="shared" si="358"/>
        <v>-5.681451267488898E-5</v>
      </c>
      <c r="AI1546">
        <f t="shared" si="359"/>
        <v>0.56469609540875809</v>
      </c>
      <c r="AJ1546">
        <f t="shared" si="360"/>
        <v>-0.2668107123773617</v>
      </c>
      <c r="AK1546">
        <f t="shared" si="361"/>
        <v>0.23931967809316171</v>
      </c>
      <c r="AL1546">
        <f t="shared" si="362"/>
        <v>2.6389213677283485</v>
      </c>
      <c r="AM1546">
        <f t="shared" si="363"/>
        <v>3.8946097777401278</v>
      </c>
      <c r="AN1546" s="26">
        <f t="shared" si="373"/>
        <v>-3.975315110866434</v>
      </c>
      <c r="AO1546" s="26">
        <f t="shared" si="373"/>
        <v>-3.9758619978093366</v>
      </c>
      <c r="AP1546" s="26">
        <f t="shared" si="373"/>
        <v>-3.9742245114637487</v>
      </c>
      <c r="AQ1546" s="26">
        <f t="shared" si="373"/>
        <v>-3.9791363303934308</v>
      </c>
      <c r="AR1546" s="26">
        <f t="shared" si="373"/>
        <v>-3.9644813675395318</v>
      </c>
      <c r="AS1546" s="26">
        <f t="shared" si="373"/>
        <v>-4.0089388978364173</v>
      </c>
      <c r="AT1546" s="26">
        <f t="shared" si="373"/>
        <v>-3.8800105844175317</v>
      </c>
      <c r="AU1546" s="26">
        <f t="shared" si="365"/>
        <v>-4.3433125627175393</v>
      </c>
      <c r="AV1546" s="26"/>
    </row>
    <row r="1547" spans="26:64">
      <c r="Z1547">
        <f t="shared" si="356"/>
        <v>0</v>
      </c>
      <c r="AA1547" s="26">
        <f t="shared" si="357"/>
        <v>2.1380834729415148E-3</v>
      </c>
      <c r="AB1547" s="26">
        <f t="shared" si="368"/>
        <v>-9999</v>
      </c>
      <c r="AC1547" s="26">
        <f t="shared" si="370"/>
        <v>0</v>
      </c>
      <c r="AD1547" s="26">
        <f t="shared" si="366"/>
        <v>-9999</v>
      </c>
      <c r="AE1547" s="26">
        <f t="shared" si="371"/>
        <v>0</v>
      </c>
      <c r="AF1547">
        <f t="shared" si="367"/>
        <v>-9999</v>
      </c>
      <c r="AG1547" s="187"/>
      <c r="AH1547">
        <f t="shared" si="358"/>
        <v>-5.681451267488898E-5</v>
      </c>
      <c r="AI1547">
        <f t="shared" si="359"/>
        <v>0.56469609540875809</v>
      </c>
      <c r="AJ1547">
        <f t="shared" si="360"/>
        <v>-0.2668107123773617</v>
      </c>
      <c r="AK1547">
        <f t="shared" si="361"/>
        <v>0.23931967809316171</v>
      </c>
      <c r="AL1547">
        <f t="shared" si="362"/>
        <v>2.6389213677283485</v>
      </c>
      <c r="AM1547">
        <f t="shared" si="363"/>
        <v>3.8946097777401278</v>
      </c>
      <c r="AN1547" s="26">
        <f t="shared" si="373"/>
        <v>-3.975315110866434</v>
      </c>
      <c r="AO1547" s="26">
        <f t="shared" si="373"/>
        <v>-3.9758619978093366</v>
      </c>
      <c r="AP1547" s="26">
        <f t="shared" si="373"/>
        <v>-3.9742245114637487</v>
      </c>
      <c r="AQ1547" s="26">
        <f t="shared" si="373"/>
        <v>-3.9791363303934308</v>
      </c>
      <c r="AR1547" s="26">
        <f t="shared" si="373"/>
        <v>-3.9644813675395318</v>
      </c>
      <c r="AS1547" s="26">
        <f t="shared" si="373"/>
        <v>-4.0089388978364173</v>
      </c>
      <c r="AT1547" s="26">
        <f t="shared" si="373"/>
        <v>-3.8800105844175317</v>
      </c>
      <c r="AU1547" s="26">
        <f t="shared" si="365"/>
        <v>-4.3433125627175393</v>
      </c>
    </row>
    <row r="1548" spans="26:64">
      <c r="Z1548">
        <f t="shared" si="356"/>
        <v>0</v>
      </c>
      <c r="AA1548" s="26">
        <f t="shared" si="357"/>
        <v>2.1380834729415148E-3</v>
      </c>
      <c r="AB1548" s="26">
        <f t="shared" si="368"/>
        <v>-9999</v>
      </c>
      <c r="AC1548" s="26">
        <f t="shared" si="370"/>
        <v>0</v>
      </c>
      <c r="AD1548" s="26">
        <f t="shared" si="366"/>
        <v>-9999</v>
      </c>
      <c r="AE1548" s="26">
        <f t="shared" si="371"/>
        <v>0</v>
      </c>
      <c r="AF1548">
        <f t="shared" si="367"/>
        <v>-9999</v>
      </c>
      <c r="AG1548" s="187"/>
      <c r="AH1548">
        <f t="shared" si="358"/>
        <v>-5.681451267488898E-5</v>
      </c>
      <c r="AI1548">
        <f t="shared" si="359"/>
        <v>0.56469609540875809</v>
      </c>
      <c r="AJ1548">
        <f t="shared" si="360"/>
        <v>-0.2668107123773617</v>
      </c>
      <c r="AK1548">
        <f t="shared" si="361"/>
        <v>0.23931967809316171</v>
      </c>
      <c r="AL1548">
        <f t="shared" si="362"/>
        <v>2.6389213677283485</v>
      </c>
      <c r="AM1548">
        <f t="shared" si="363"/>
        <v>3.8946097777401278</v>
      </c>
      <c r="AN1548" s="26">
        <f t="shared" si="373"/>
        <v>-3.975315110866434</v>
      </c>
      <c r="AO1548" s="26">
        <f t="shared" si="373"/>
        <v>-3.9758619978093366</v>
      </c>
      <c r="AP1548" s="26">
        <f t="shared" si="373"/>
        <v>-3.9742245114637487</v>
      </c>
      <c r="AQ1548" s="26">
        <f t="shared" si="373"/>
        <v>-3.9791363303934308</v>
      </c>
      <c r="AR1548" s="26">
        <f t="shared" si="373"/>
        <v>-3.9644813675395318</v>
      </c>
      <c r="AS1548" s="26">
        <f t="shared" si="373"/>
        <v>-4.0089388978364173</v>
      </c>
      <c r="AT1548" s="26">
        <f t="shared" si="373"/>
        <v>-3.8800105844175317</v>
      </c>
      <c r="AU1548" s="26">
        <f t="shared" si="365"/>
        <v>-4.3433125627175393</v>
      </c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</row>
    <row r="1549" spans="26:64">
      <c r="Z1549">
        <f t="shared" si="356"/>
        <v>0</v>
      </c>
      <c r="AA1549" s="26">
        <f t="shared" si="357"/>
        <v>2.1380834729415148E-3</v>
      </c>
      <c r="AB1549" s="26">
        <f t="shared" si="368"/>
        <v>-9999</v>
      </c>
      <c r="AC1549" s="26">
        <f t="shared" si="370"/>
        <v>0</v>
      </c>
      <c r="AD1549" s="26">
        <f t="shared" si="366"/>
        <v>-9999</v>
      </c>
      <c r="AE1549" s="26">
        <f t="shared" si="371"/>
        <v>0</v>
      </c>
      <c r="AF1549">
        <f t="shared" si="367"/>
        <v>-9999</v>
      </c>
      <c r="AG1549" s="187"/>
      <c r="AH1549">
        <f t="shared" si="358"/>
        <v>-5.681451267488898E-5</v>
      </c>
      <c r="AI1549">
        <f t="shared" si="359"/>
        <v>0.56469609540875809</v>
      </c>
      <c r="AJ1549">
        <f t="shared" si="360"/>
        <v>-0.2668107123773617</v>
      </c>
      <c r="AK1549">
        <f t="shared" si="361"/>
        <v>0.23931967809316171</v>
      </c>
      <c r="AL1549">
        <f t="shared" si="362"/>
        <v>2.6389213677283485</v>
      </c>
      <c r="AM1549">
        <f t="shared" si="363"/>
        <v>3.8946097777401278</v>
      </c>
      <c r="AN1549" s="26">
        <f t="shared" si="373"/>
        <v>-3.975315110866434</v>
      </c>
      <c r="AO1549" s="26">
        <f t="shared" si="373"/>
        <v>-3.9758619978093366</v>
      </c>
      <c r="AP1549" s="26">
        <f t="shared" si="373"/>
        <v>-3.9742245114637487</v>
      </c>
      <c r="AQ1549" s="26">
        <f t="shared" si="373"/>
        <v>-3.9791363303934308</v>
      </c>
      <c r="AR1549" s="26">
        <f t="shared" si="373"/>
        <v>-3.9644813675395318</v>
      </c>
      <c r="AS1549" s="26">
        <f t="shared" si="373"/>
        <v>-4.0089388978364173</v>
      </c>
      <c r="AT1549" s="26">
        <f t="shared" si="373"/>
        <v>-3.8800105844175317</v>
      </c>
      <c r="AU1549" s="26">
        <f t="shared" si="365"/>
        <v>-4.3433125627175393</v>
      </c>
    </row>
    <row r="1550" spans="26:64">
      <c r="Z1550">
        <f t="shared" si="356"/>
        <v>0</v>
      </c>
      <c r="AA1550" s="26">
        <f t="shared" si="357"/>
        <v>2.1380834729415148E-3</v>
      </c>
      <c r="AB1550" s="26">
        <f t="shared" si="368"/>
        <v>-9999</v>
      </c>
      <c r="AC1550" s="26">
        <f t="shared" si="370"/>
        <v>0</v>
      </c>
      <c r="AD1550" s="26">
        <f t="shared" si="366"/>
        <v>-9999</v>
      </c>
      <c r="AE1550" s="26">
        <f t="shared" si="371"/>
        <v>0</v>
      </c>
      <c r="AF1550">
        <f t="shared" si="367"/>
        <v>-9999</v>
      </c>
      <c r="AG1550" s="187"/>
      <c r="AH1550">
        <f t="shared" si="358"/>
        <v>-5.681451267488898E-5</v>
      </c>
      <c r="AI1550">
        <f t="shared" si="359"/>
        <v>0.56469609540875809</v>
      </c>
      <c r="AJ1550">
        <f t="shared" si="360"/>
        <v>-0.2668107123773617</v>
      </c>
      <c r="AK1550">
        <f t="shared" si="361"/>
        <v>0.23931967809316171</v>
      </c>
      <c r="AL1550">
        <f t="shared" si="362"/>
        <v>2.6389213677283485</v>
      </c>
      <c r="AM1550">
        <f t="shared" si="363"/>
        <v>3.8946097777401278</v>
      </c>
      <c r="AN1550" s="26">
        <f t="shared" si="373"/>
        <v>-3.975315110866434</v>
      </c>
      <c r="AO1550" s="26">
        <f t="shared" si="373"/>
        <v>-3.9758619978093366</v>
      </c>
      <c r="AP1550" s="26">
        <f t="shared" si="373"/>
        <v>-3.9742245114637487</v>
      </c>
      <c r="AQ1550" s="26">
        <f t="shared" si="373"/>
        <v>-3.9791363303934308</v>
      </c>
      <c r="AR1550" s="26">
        <f t="shared" si="373"/>
        <v>-3.9644813675395318</v>
      </c>
      <c r="AS1550" s="26">
        <f t="shared" si="373"/>
        <v>-4.0089388978364173</v>
      </c>
      <c r="AT1550" s="26">
        <f t="shared" si="373"/>
        <v>-3.8800105844175317</v>
      </c>
      <c r="AU1550" s="26">
        <f t="shared" si="365"/>
        <v>-4.3433125627175393</v>
      </c>
      <c r="AV1550" s="26"/>
      <c r="AX1550" s="26"/>
    </row>
    <row r="1551" spans="26:64">
      <c r="Z1551">
        <f t="shared" si="356"/>
        <v>0</v>
      </c>
      <c r="AA1551" s="26">
        <f t="shared" si="357"/>
        <v>2.1380834729415148E-3</v>
      </c>
      <c r="AB1551" s="26">
        <f t="shared" si="368"/>
        <v>-9999</v>
      </c>
      <c r="AC1551" s="26">
        <f t="shared" si="370"/>
        <v>0</v>
      </c>
      <c r="AD1551" s="26">
        <f t="shared" si="366"/>
        <v>-9999</v>
      </c>
      <c r="AE1551" s="26">
        <f t="shared" si="371"/>
        <v>0</v>
      </c>
      <c r="AF1551">
        <f t="shared" si="367"/>
        <v>-9999</v>
      </c>
      <c r="AG1551" s="187"/>
      <c r="AH1551">
        <f t="shared" si="358"/>
        <v>-5.681451267488898E-5</v>
      </c>
      <c r="AI1551">
        <f t="shared" si="359"/>
        <v>0.56469609540875809</v>
      </c>
      <c r="AJ1551">
        <f t="shared" si="360"/>
        <v>-0.2668107123773617</v>
      </c>
      <c r="AK1551">
        <f t="shared" si="361"/>
        <v>0.23931967809316171</v>
      </c>
      <c r="AL1551">
        <f t="shared" si="362"/>
        <v>2.6389213677283485</v>
      </c>
      <c r="AM1551">
        <f t="shared" si="363"/>
        <v>3.8946097777401278</v>
      </c>
      <c r="AN1551" s="26">
        <f t="shared" si="373"/>
        <v>-3.975315110866434</v>
      </c>
      <c r="AO1551" s="26">
        <f t="shared" si="373"/>
        <v>-3.9758619978093366</v>
      </c>
      <c r="AP1551" s="26">
        <f t="shared" si="373"/>
        <v>-3.9742245114637487</v>
      </c>
      <c r="AQ1551" s="26">
        <f t="shared" si="373"/>
        <v>-3.9791363303934308</v>
      </c>
      <c r="AR1551" s="26">
        <f t="shared" si="373"/>
        <v>-3.9644813675395318</v>
      </c>
      <c r="AS1551" s="26">
        <f t="shared" si="373"/>
        <v>-4.0089388978364173</v>
      </c>
      <c r="AT1551" s="26">
        <f t="shared" si="373"/>
        <v>-3.8800105844175317</v>
      </c>
      <c r="AU1551" s="26">
        <f t="shared" si="365"/>
        <v>-4.3433125627175393</v>
      </c>
      <c r="AV1551" s="26"/>
      <c r="AX1551" s="26"/>
    </row>
    <row r="1552" spans="26:64">
      <c r="Z1552">
        <f t="shared" si="356"/>
        <v>0</v>
      </c>
      <c r="AA1552" s="26">
        <f t="shared" si="357"/>
        <v>2.1380834729415148E-3</v>
      </c>
      <c r="AB1552" s="26">
        <f t="shared" si="368"/>
        <v>-9999</v>
      </c>
      <c r="AC1552" s="26">
        <f t="shared" si="370"/>
        <v>0</v>
      </c>
      <c r="AD1552" s="26">
        <f t="shared" si="366"/>
        <v>-9999</v>
      </c>
      <c r="AE1552" s="26">
        <f t="shared" si="371"/>
        <v>0</v>
      </c>
      <c r="AF1552">
        <f t="shared" si="367"/>
        <v>-9999</v>
      </c>
      <c r="AG1552" s="187"/>
      <c r="AH1552">
        <f t="shared" si="358"/>
        <v>-5.681451267488898E-5</v>
      </c>
      <c r="AI1552">
        <f t="shared" si="359"/>
        <v>0.56469609540875809</v>
      </c>
      <c r="AJ1552">
        <f t="shared" si="360"/>
        <v>-0.2668107123773617</v>
      </c>
      <c r="AK1552">
        <f t="shared" si="361"/>
        <v>0.23931967809316171</v>
      </c>
      <c r="AL1552">
        <f t="shared" si="362"/>
        <v>2.6389213677283485</v>
      </c>
      <c r="AM1552">
        <f t="shared" si="363"/>
        <v>3.8946097777401278</v>
      </c>
      <c r="AN1552" s="26">
        <f t="shared" si="373"/>
        <v>-3.975315110866434</v>
      </c>
      <c r="AO1552" s="26">
        <f t="shared" si="373"/>
        <v>-3.9758619978093366</v>
      </c>
      <c r="AP1552" s="26">
        <f t="shared" si="373"/>
        <v>-3.9742245114637487</v>
      </c>
      <c r="AQ1552" s="26">
        <f t="shared" si="373"/>
        <v>-3.9791363303934308</v>
      </c>
      <c r="AR1552" s="26">
        <f t="shared" si="373"/>
        <v>-3.9644813675395318</v>
      </c>
      <c r="AS1552" s="26">
        <f t="shared" si="373"/>
        <v>-4.0089388978364173</v>
      </c>
      <c r="AT1552" s="26">
        <f t="shared" si="373"/>
        <v>-3.8800105844175317</v>
      </c>
      <c r="AU1552" s="26">
        <f t="shared" si="365"/>
        <v>-4.3433125627175393</v>
      </c>
      <c r="AV1552" s="26"/>
      <c r="AX1552" s="26"/>
    </row>
    <row r="1553" spans="26:64">
      <c r="Z1553">
        <f t="shared" si="356"/>
        <v>0</v>
      </c>
      <c r="AA1553" s="26">
        <f t="shared" si="357"/>
        <v>2.1380834729415148E-3</v>
      </c>
      <c r="AB1553" s="26">
        <f t="shared" si="368"/>
        <v>-9999</v>
      </c>
      <c r="AC1553" s="26">
        <f t="shared" si="370"/>
        <v>0</v>
      </c>
      <c r="AD1553" s="26">
        <f t="shared" si="366"/>
        <v>-9999</v>
      </c>
      <c r="AE1553" s="26">
        <f t="shared" si="371"/>
        <v>0</v>
      </c>
      <c r="AF1553">
        <f t="shared" si="367"/>
        <v>-9999</v>
      </c>
      <c r="AG1553" s="187"/>
      <c r="AH1553">
        <f t="shared" si="358"/>
        <v>-5.681451267488898E-5</v>
      </c>
      <c r="AI1553">
        <f t="shared" si="359"/>
        <v>0.56469609540875809</v>
      </c>
      <c r="AJ1553">
        <f t="shared" si="360"/>
        <v>-0.2668107123773617</v>
      </c>
      <c r="AK1553">
        <f t="shared" si="361"/>
        <v>0.23931967809316171</v>
      </c>
      <c r="AL1553">
        <f t="shared" si="362"/>
        <v>2.6389213677283485</v>
      </c>
      <c r="AM1553">
        <f t="shared" si="363"/>
        <v>3.8946097777401278</v>
      </c>
      <c r="AN1553" s="26">
        <f t="shared" si="373"/>
        <v>-3.975315110866434</v>
      </c>
      <c r="AO1553" s="26">
        <f t="shared" si="373"/>
        <v>-3.9758619978093366</v>
      </c>
      <c r="AP1553" s="26">
        <f t="shared" si="373"/>
        <v>-3.9742245114637487</v>
      </c>
      <c r="AQ1553" s="26">
        <f t="shared" si="373"/>
        <v>-3.9791363303934308</v>
      </c>
      <c r="AR1553" s="26">
        <f t="shared" si="373"/>
        <v>-3.9644813675395318</v>
      </c>
      <c r="AS1553" s="26">
        <f t="shared" si="373"/>
        <v>-4.0089388978364173</v>
      </c>
      <c r="AT1553" s="26">
        <f t="shared" si="373"/>
        <v>-3.8800105844175317</v>
      </c>
      <c r="AU1553" s="26">
        <f t="shared" si="365"/>
        <v>-4.3433125627175393</v>
      </c>
      <c r="AV1553" s="26"/>
    </row>
    <row r="1554" spans="26:64">
      <c r="Z1554">
        <f t="shared" si="356"/>
        <v>0</v>
      </c>
      <c r="AA1554" s="26">
        <f t="shared" si="357"/>
        <v>2.1380834729415148E-3</v>
      </c>
      <c r="AB1554" s="26">
        <f t="shared" si="368"/>
        <v>-9999</v>
      </c>
      <c r="AC1554" s="26">
        <f t="shared" si="370"/>
        <v>0</v>
      </c>
      <c r="AD1554" s="26">
        <f t="shared" si="366"/>
        <v>-9999</v>
      </c>
      <c r="AE1554" s="26">
        <f t="shared" si="371"/>
        <v>0</v>
      </c>
      <c r="AF1554">
        <f t="shared" si="367"/>
        <v>-9999</v>
      </c>
      <c r="AG1554" s="187"/>
      <c r="AH1554">
        <f t="shared" si="358"/>
        <v>-5.681451267488898E-5</v>
      </c>
      <c r="AI1554">
        <f t="shared" si="359"/>
        <v>0.56469609540875809</v>
      </c>
      <c r="AJ1554">
        <f t="shared" si="360"/>
        <v>-0.2668107123773617</v>
      </c>
      <c r="AK1554">
        <f t="shared" si="361"/>
        <v>0.23931967809316171</v>
      </c>
      <c r="AL1554">
        <f t="shared" si="362"/>
        <v>2.6389213677283485</v>
      </c>
      <c r="AM1554">
        <f t="shared" si="363"/>
        <v>3.8946097777401278</v>
      </c>
      <c r="AN1554" s="26">
        <f t="shared" si="373"/>
        <v>-3.975315110866434</v>
      </c>
      <c r="AO1554" s="26">
        <f t="shared" si="373"/>
        <v>-3.9758619978093366</v>
      </c>
      <c r="AP1554" s="26">
        <f t="shared" si="373"/>
        <v>-3.9742245114637487</v>
      </c>
      <c r="AQ1554" s="26">
        <f t="shared" si="373"/>
        <v>-3.9791363303934308</v>
      </c>
      <c r="AR1554" s="26">
        <f t="shared" si="373"/>
        <v>-3.9644813675395318</v>
      </c>
      <c r="AS1554" s="26">
        <f t="shared" si="373"/>
        <v>-4.0089388978364173</v>
      </c>
      <c r="AT1554" s="26">
        <f t="shared" si="373"/>
        <v>-3.8800105844175317</v>
      </c>
      <c r="AU1554" s="26">
        <f t="shared" si="365"/>
        <v>-4.3433125627175393</v>
      </c>
    </row>
    <row r="1555" spans="26:64">
      <c r="Z1555">
        <f t="shared" si="356"/>
        <v>0</v>
      </c>
      <c r="AA1555" s="26">
        <f t="shared" si="357"/>
        <v>2.1380834729415148E-3</v>
      </c>
      <c r="AB1555" s="26">
        <f t="shared" si="368"/>
        <v>-9999</v>
      </c>
      <c r="AC1555" s="26">
        <f t="shared" si="370"/>
        <v>0</v>
      </c>
      <c r="AD1555" s="26">
        <f t="shared" si="366"/>
        <v>-9999</v>
      </c>
      <c r="AE1555" s="26">
        <f t="shared" si="371"/>
        <v>0</v>
      </c>
      <c r="AF1555">
        <f t="shared" si="367"/>
        <v>-9999</v>
      </c>
      <c r="AG1555" s="187"/>
      <c r="AH1555">
        <f t="shared" si="358"/>
        <v>-5.681451267488898E-5</v>
      </c>
      <c r="AI1555">
        <f t="shared" si="359"/>
        <v>0.56469609540875809</v>
      </c>
      <c r="AJ1555">
        <f t="shared" si="360"/>
        <v>-0.2668107123773617</v>
      </c>
      <c r="AK1555">
        <f t="shared" si="361"/>
        <v>0.23931967809316171</v>
      </c>
      <c r="AL1555">
        <f t="shared" si="362"/>
        <v>2.6389213677283485</v>
      </c>
      <c r="AM1555">
        <f t="shared" si="363"/>
        <v>3.8946097777401278</v>
      </c>
      <c r="AN1555" s="26">
        <f t="shared" si="373"/>
        <v>-3.975315110866434</v>
      </c>
      <c r="AO1555" s="26">
        <f t="shared" si="373"/>
        <v>-3.9758619978093366</v>
      </c>
      <c r="AP1555" s="26">
        <f t="shared" si="373"/>
        <v>-3.9742245114637487</v>
      </c>
      <c r="AQ1555" s="26">
        <f t="shared" si="373"/>
        <v>-3.9791363303934308</v>
      </c>
      <c r="AR1555" s="26">
        <f t="shared" si="373"/>
        <v>-3.9644813675395318</v>
      </c>
      <c r="AS1555" s="26">
        <f t="shared" si="373"/>
        <v>-4.0089388978364173</v>
      </c>
      <c r="AT1555" s="26">
        <f t="shared" si="373"/>
        <v>-3.8800105844175317</v>
      </c>
      <c r="AU1555" s="26">
        <f t="shared" si="365"/>
        <v>-4.3433125627175393</v>
      </c>
      <c r="AV1555" s="26"/>
    </row>
    <row r="1556" spans="26:64">
      <c r="Z1556">
        <f t="shared" si="356"/>
        <v>0</v>
      </c>
      <c r="AA1556" s="26">
        <f t="shared" si="357"/>
        <v>2.1380834729415148E-3</v>
      </c>
      <c r="AB1556" s="26">
        <f t="shared" si="368"/>
        <v>-9999</v>
      </c>
      <c r="AC1556" s="26">
        <f t="shared" si="370"/>
        <v>0</v>
      </c>
      <c r="AD1556" s="26">
        <f t="shared" si="366"/>
        <v>-9999</v>
      </c>
      <c r="AE1556" s="26">
        <f t="shared" si="371"/>
        <v>0</v>
      </c>
      <c r="AF1556">
        <f t="shared" si="367"/>
        <v>-9999</v>
      </c>
      <c r="AG1556" s="187"/>
      <c r="AH1556">
        <f t="shared" si="358"/>
        <v>-5.681451267488898E-5</v>
      </c>
      <c r="AI1556">
        <f t="shared" si="359"/>
        <v>0.56469609540875809</v>
      </c>
      <c r="AJ1556">
        <f t="shared" si="360"/>
        <v>-0.2668107123773617</v>
      </c>
      <c r="AK1556">
        <f t="shared" si="361"/>
        <v>0.23931967809316171</v>
      </c>
      <c r="AL1556">
        <f t="shared" si="362"/>
        <v>2.6389213677283485</v>
      </c>
      <c r="AM1556">
        <f t="shared" si="363"/>
        <v>3.8946097777401278</v>
      </c>
      <c r="AN1556" s="26">
        <f t="shared" si="373"/>
        <v>-3.975315110866434</v>
      </c>
      <c r="AO1556" s="26">
        <f t="shared" si="373"/>
        <v>-3.9758619978093366</v>
      </c>
      <c r="AP1556" s="26">
        <f t="shared" si="373"/>
        <v>-3.9742245114637487</v>
      </c>
      <c r="AQ1556" s="26">
        <f t="shared" si="373"/>
        <v>-3.9791363303934308</v>
      </c>
      <c r="AR1556" s="26">
        <f t="shared" si="373"/>
        <v>-3.9644813675395318</v>
      </c>
      <c r="AS1556" s="26">
        <f t="shared" si="373"/>
        <v>-4.0089388978364173</v>
      </c>
      <c r="AT1556" s="26">
        <f t="shared" si="373"/>
        <v>-3.8800105844175317</v>
      </c>
      <c r="AU1556" s="26">
        <f t="shared" si="365"/>
        <v>-4.3433125627175393</v>
      </c>
      <c r="AV1556" s="26"/>
    </row>
    <row r="1557" spans="26:64">
      <c r="Z1557">
        <f t="shared" ref="Z1557:Z1620" si="374">F1557</f>
        <v>0</v>
      </c>
      <c r="AA1557" s="26">
        <f t="shared" ref="AA1557:AA1620" si="375">AB$3+AB$4*Z1557+AB$5*Z1557^2+AH1557</f>
        <v>2.1380834729415148E-3</v>
      </c>
      <c r="AB1557" s="26">
        <f t="shared" si="368"/>
        <v>-9999</v>
      </c>
      <c r="AC1557" s="26">
        <f t="shared" si="370"/>
        <v>0</v>
      </c>
      <c r="AD1557" s="26">
        <f t="shared" si="366"/>
        <v>-9999</v>
      </c>
      <c r="AE1557" s="26">
        <f t="shared" si="371"/>
        <v>0</v>
      </c>
      <c r="AF1557">
        <f t="shared" si="367"/>
        <v>-9999</v>
      </c>
      <c r="AG1557" s="187"/>
      <c r="AH1557">
        <f t="shared" ref="AH1557:AH1620" si="376">$AB$6*($AB$11/AI1557*AJ1557+$AB$12)</f>
        <v>-5.681451267488898E-5</v>
      </c>
      <c r="AI1557">
        <f t="shared" ref="AI1557:AI1620" si="377">1+$AB$7*COS(AL1557)</f>
        <v>0.56469609540875809</v>
      </c>
      <c r="AJ1557">
        <f t="shared" ref="AJ1557:AJ1620" si="378">SIN(AL1557+RADIANS($AB$9))</f>
        <v>-0.2668107123773617</v>
      </c>
      <c r="AK1557">
        <f t="shared" ref="AK1557:AK1620" si="379">$AB$7*SIN(AL1557)</f>
        <v>0.23931967809316171</v>
      </c>
      <c r="AL1557">
        <f t="shared" ref="AL1557:AL1620" si="380">2*ATAN(AM1557)</f>
        <v>2.6389213677283485</v>
      </c>
      <c r="AM1557">
        <f t="shared" ref="AM1557:AM1620" si="381">SQRT((1+$AB$7)/(1-$AB$7))*TAN(AN1557/2)</f>
        <v>3.8946097777401278</v>
      </c>
      <c r="AN1557" s="26">
        <f t="shared" ref="AN1557:AT1572" si="382">$AU1557+$AB$7*SIN(AO1557)</f>
        <v>-3.975315110866434</v>
      </c>
      <c r="AO1557" s="26">
        <f t="shared" si="382"/>
        <v>-3.9758619978093366</v>
      </c>
      <c r="AP1557" s="26">
        <f t="shared" si="382"/>
        <v>-3.9742245114637487</v>
      </c>
      <c r="AQ1557" s="26">
        <f t="shared" si="382"/>
        <v>-3.9791363303934308</v>
      </c>
      <c r="AR1557" s="26">
        <f t="shared" si="382"/>
        <v>-3.9644813675395318</v>
      </c>
      <c r="AS1557" s="26">
        <f t="shared" si="382"/>
        <v>-4.0089388978364173</v>
      </c>
      <c r="AT1557" s="26">
        <f t="shared" si="382"/>
        <v>-3.8800105844175317</v>
      </c>
      <c r="AU1557" s="26">
        <f t="shared" ref="AU1557:AU1620" si="383">RADIANS($AB$9)+$AB$18*(F1557-AB$15)</f>
        <v>-4.3433125627175393</v>
      </c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</row>
    <row r="1558" spans="26:64">
      <c r="Z1558">
        <f t="shared" si="374"/>
        <v>0</v>
      </c>
      <c r="AA1558" s="26">
        <f t="shared" si="375"/>
        <v>2.1380834729415148E-3</v>
      </c>
      <c r="AB1558" s="26">
        <f t="shared" si="368"/>
        <v>-9999</v>
      </c>
      <c r="AC1558" s="26">
        <f t="shared" si="370"/>
        <v>0</v>
      </c>
      <c r="AD1558" s="26">
        <f t="shared" ref="AD1558:AD1621" si="384">IF(S1558&lt;&gt;0,G1558-AA1558, -9999)</f>
        <v>-9999</v>
      </c>
      <c r="AE1558" s="26">
        <f t="shared" si="371"/>
        <v>0</v>
      </c>
      <c r="AF1558">
        <f t="shared" ref="AF1558:AF1621" si="385">IF(S1558&lt;&gt;0,G1558-P1558, -9999)</f>
        <v>-9999</v>
      </c>
      <c r="AG1558" s="187"/>
      <c r="AH1558">
        <f t="shared" si="376"/>
        <v>-5.681451267488898E-5</v>
      </c>
      <c r="AI1558">
        <f t="shared" si="377"/>
        <v>0.56469609540875809</v>
      </c>
      <c r="AJ1558">
        <f t="shared" si="378"/>
        <v>-0.2668107123773617</v>
      </c>
      <c r="AK1558">
        <f t="shared" si="379"/>
        <v>0.23931967809316171</v>
      </c>
      <c r="AL1558">
        <f t="shared" si="380"/>
        <v>2.6389213677283485</v>
      </c>
      <c r="AM1558">
        <f t="shared" si="381"/>
        <v>3.8946097777401278</v>
      </c>
      <c r="AN1558" s="26">
        <f t="shared" si="382"/>
        <v>-3.975315110866434</v>
      </c>
      <c r="AO1558" s="26">
        <f t="shared" si="382"/>
        <v>-3.9758619978093366</v>
      </c>
      <c r="AP1558" s="26">
        <f t="shared" si="382"/>
        <v>-3.9742245114637487</v>
      </c>
      <c r="AQ1558" s="26">
        <f t="shared" si="382"/>
        <v>-3.9791363303934308</v>
      </c>
      <c r="AR1558" s="26">
        <f t="shared" si="382"/>
        <v>-3.9644813675395318</v>
      </c>
      <c r="AS1558" s="26">
        <f t="shared" si="382"/>
        <v>-4.0089388978364173</v>
      </c>
      <c r="AT1558" s="26">
        <f t="shared" si="382"/>
        <v>-3.8800105844175317</v>
      </c>
      <c r="AU1558" s="26">
        <f t="shared" si="383"/>
        <v>-4.3433125627175393</v>
      </c>
    </row>
    <row r="1559" spans="26:64">
      <c r="Z1559">
        <f t="shared" si="374"/>
        <v>0</v>
      </c>
      <c r="AA1559" s="26">
        <f t="shared" si="375"/>
        <v>2.1380834729415148E-3</v>
      </c>
      <c r="AB1559" s="26">
        <f t="shared" si="368"/>
        <v>-9999</v>
      </c>
      <c r="AC1559" s="26">
        <f t="shared" si="370"/>
        <v>0</v>
      </c>
      <c r="AD1559" s="26">
        <f t="shared" si="384"/>
        <v>-9999</v>
      </c>
      <c r="AE1559" s="26">
        <f t="shared" si="371"/>
        <v>0</v>
      </c>
      <c r="AF1559">
        <f t="shared" si="385"/>
        <v>-9999</v>
      </c>
      <c r="AG1559" s="187"/>
      <c r="AH1559">
        <f t="shared" si="376"/>
        <v>-5.681451267488898E-5</v>
      </c>
      <c r="AI1559">
        <f t="shared" si="377"/>
        <v>0.56469609540875809</v>
      </c>
      <c r="AJ1559">
        <f t="shared" si="378"/>
        <v>-0.2668107123773617</v>
      </c>
      <c r="AK1559">
        <f t="shared" si="379"/>
        <v>0.23931967809316171</v>
      </c>
      <c r="AL1559">
        <f t="shared" si="380"/>
        <v>2.6389213677283485</v>
      </c>
      <c r="AM1559">
        <f t="shared" si="381"/>
        <v>3.8946097777401278</v>
      </c>
      <c r="AN1559" s="26">
        <f t="shared" si="382"/>
        <v>-3.975315110866434</v>
      </c>
      <c r="AO1559" s="26">
        <f t="shared" si="382"/>
        <v>-3.9758619978093366</v>
      </c>
      <c r="AP1559" s="26">
        <f t="shared" si="382"/>
        <v>-3.9742245114637487</v>
      </c>
      <c r="AQ1559" s="26">
        <f t="shared" si="382"/>
        <v>-3.9791363303934308</v>
      </c>
      <c r="AR1559" s="26">
        <f t="shared" si="382"/>
        <v>-3.9644813675395318</v>
      </c>
      <c r="AS1559" s="26">
        <f t="shared" si="382"/>
        <v>-4.0089388978364173</v>
      </c>
      <c r="AT1559" s="26">
        <f t="shared" si="382"/>
        <v>-3.8800105844175317</v>
      </c>
      <c r="AU1559" s="26">
        <f t="shared" si="383"/>
        <v>-4.3433125627175393</v>
      </c>
    </row>
    <row r="1560" spans="26:64">
      <c r="Z1560">
        <f t="shared" si="374"/>
        <v>0</v>
      </c>
      <c r="AA1560" s="26">
        <f t="shared" si="375"/>
        <v>2.1380834729415148E-3</v>
      </c>
      <c r="AB1560" s="26">
        <f t="shared" si="368"/>
        <v>-9999</v>
      </c>
      <c r="AC1560" s="26">
        <f t="shared" si="370"/>
        <v>0</v>
      </c>
      <c r="AD1560" s="26">
        <f t="shared" si="384"/>
        <v>-9999</v>
      </c>
      <c r="AE1560" s="26">
        <f t="shared" si="371"/>
        <v>0</v>
      </c>
      <c r="AF1560">
        <f t="shared" si="385"/>
        <v>-9999</v>
      </c>
      <c r="AG1560" s="187"/>
      <c r="AH1560">
        <f t="shared" si="376"/>
        <v>-5.681451267488898E-5</v>
      </c>
      <c r="AI1560">
        <f t="shared" si="377"/>
        <v>0.56469609540875809</v>
      </c>
      <c r="AJ1560">
        <f t="shared" si="378"/>
        <v>-0.2668107123773617</v>
      </c>
      <c r="AK1560">
        <f t="shared" si="379"/>
        <v>0.23931967809316171</v>
      </c>
      <c r="AL1560">
        <f t="shared" si="380"/>
        <v>2.6389213677283485</v>
      </c>
      <c r="AM1560">
        <f t="shared" si="381"/>
        <v>3.8946097777401278</v>
      </c>
      <c r="AN1560" s="26">
        <f t="shared" si="382"/>
        <v>-3.975315110866434</v>
      </c>
      <c r="AO1560" s="26">
        <f t="shared" si="382"/>
        <v>-3.9758619978093366</v>
      </c>
      <c r="AP1560" s="26">
        <f t="shared" si="382"/>
        <v>-3.9742245114637487</v>
      </c>
      <c r="AQ1560" s="26">
        <f t="shared" si="382"/>
        <v>-3.9791363303934308</v>
      </c>
      <c r="AR1560" s="26">
        <f t="shared" si="382"/>
        <v>-3.9644813675395318</v>
      </c>
      <c r="AS1560" s="26">
        <f t="shared" si="382"/>
        <v>-4.0089388978364173</v>
      </c>
      <c r="AT1560" s="26">
        <f t="shared" si="382"/>
        <v>-3.8800105844175317</v>
      </c>
      <c r="AU1560" s="26">
        <f t="shared" si="383"/>
        <v>-4.3433125627175393</v>
      </c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</row>
    <row r="1561" spans="26:64">
      <c r="Z1561">
        <f t="shared" si="374"/>
        <v>0</v>
      </c>
      <c r="AA1561" s="26">
        <f t="shared" si="375"/>
        <v>2.1380834729415148E-3</v>
      </c>
      <c r="AB1561" s="26">
        <f t="shared" si="368"/>
        <v>-9999</v>
      </c>
      <c r="AC1561" s="26">
        <f t="shared" si="370"/>
        <v>0</v>
      </c>
      <c r="AD1561" s="26">
        <f t="shared" si="384"/>
        <v>-9999</v>
      </c>
      <c r="AE1561" s="26">
        <f t="shared" si="371"/>
        <v>0</v>
      </c>
      <c r="AF1561">
        <f t="shared" si="385"/>
        <v>-9999</v>
      </c>
      <c r="AG1561" s="187"/>
      <c r="AH1561">
        <f t="shared" si="376"/>
        <v>-5.681451267488898E-5</v>
      </c>
      <c r="AI1561">
        <f t="shared" si="377"/>
        <v>0.56469609540875809</v>
      </c>
      <c r="AJ1561">
        <f t="shared" si="378"/>
        <v>-0.2668107123773617</v>
      </c>
      <c r="AK1561">
        <f t="shared" si="379"/>
        <v>0.23931967809316171</v>
      </c>
      <c r="AL1561">
        <f t="shared" si="380"/>
        <v>2.6389213677283485</v>
      </c>
      <c r="AM1561">
        <f t="shared" si="381"/>
        <v>3.8946097777401278</v>
      </c>
      <c r="AN1561" s="26">
        <f t="shared" si="382"/>
        <v>-3.975315110866434</v>
      </c>
      <c r="AO1561" s="26">
        <f t="shared" si="382"/>
        <v>-3.9758619978093366</v>
      </c>
      <c r="AP1561" s="26">
        <f t="shared" si="382"/>
        <v>-3.9742245114637487</v>
      </c>
      <c r="AQ1561" s="26">
        <f t="shared" si="382"/>
        <v>-3.9791363303934308</v>
      </c>
      <c r="AR1561" s="26">
        <f t="shared" si="382"/>
        <v>-3.9644813675395318</v>
      </c>
      <c r="AS1561" s="26">
        <f t="shared" si="382"/>
        <v>-4.0089388978364173</v>
      </c>
      <c r="AT1561" s="26">
        <f t="shared" si="382"/>
        <v>-3.8800105844175317</v>
      </c>
      <c r="AU1561" s="26">
        <f t="shared" si="383"/>
        <v>-4.3433125627175393</v>
      </c>
      <c r="AV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</row>
    <row r="1562" spans="26:64">
      <c r="Z1562">
        <f t="shared" si="374"/>
        <v>0</v>
      </c>
      <c r="AA1562" s="26">
        <f t="shared" si="375"/>
        <v>2.1380834729415148E-3</v>
      </c>
      <c r="AB1562" s="26">
        <f t="shared" si="368"/>
        <v>-9999</v>
      </c>
      <c r="AC1562" s="26">
        <f t="shared" si="370"/>
        <v>0</v>
      </c>
      <c r="AD1562" s="26">
        <f t="shared" si="384"/>
        <v>-9999</v>
      </c>
      <c r="AE1562" s="26">
        <f t="shared" si="371"/>
        <v>0</v>
      </c>
      <c r="AF1562">
        <f t="shared" si="385"/>
        <v>-9999</v>
      </c>
      <c r="AG1562" s="187"/>
      <c r="AH1562">
        <f t="shared" si="376"/>
        <v>-5.681451267488898E-5</v>
      </c>
      <c r="AI1562">
        <f t="shared" si="377"/>
        <v>0.56469609540875809</v>
      </c>
      <c r="AJ1562">
        <f t="shared" si="378"/>
        <v>-0.2668107123773617</v>
      </c>
      <c r="AK1562">
        <f t="shared" si="379"/>
        <v>0.23931967809316171</v>
      </c>
      <c r="AL1562">
        <f t="shared" si="380"/>
        <v>2.6389213677283485</v>
      </c>
      <c r="AM1562">
        <f t="shared" si="381"/>
        <v>3.8946097777401278</v>
      </c>
      <c r="AN1562" s="26">
        <f t="shared" si="382"/>
        <v>-3.975315110866434</v>
      </c>
      <c r="AO1562" s="26">
        <f t="shared" si="382"/>
        <v>-3.9758619978093366</v>
      </c>
      <c r="AP1562" s="26">
        <f t="shared" si="382"/>
        <v>-3.9742245114637487</v>
      </c>
      <c r="AQ1562" s="26">
        <f t="shared" si="382"/>
        <v>-3.9791363303934308</v>
      </c>
      <c r="AR1562" s="26">
        <f t="shared" si="382"/>
        <v>-3.9644813675395318</v>
      </c>
      <c r="AS1562" s="26">
        <f t="shared" si="382"/>
        <v>-4.0089388978364173</v>
      </c>
      <c r="AT1562" s="26">
        <f t="shared" si="382"/>
        <v>-3.8800105844175317</v>
      </c>
      <c r="AU1562" s="26">
        <f t="shared" si="383"/>
        <v>-4.3433125627175393</v>
      </c>
      <c r="AV1562" s="26"/>
      <c r="AX1562" s="26"/>
    </row>
    <row r="1563" spans="26:64">
      <c r="Z1563">
        <f t="shared" si="374"/>
        <v>0</v>
      </c>
      <c r="AA1563" s="26">
        <f t="shared" si="375"/>
        <v>2.1380834729415148E-3</v>
      </c>
      <c r="AB1563" s="26">
        <f t="shared" si="368"/>
        <v>-9999</v>
      </c>
      <c r="AC1563" s="26">
        <f t="shared" si="370"/>
        <v>0</v>
      </c>
      <c r="AD1563" s="26">
        <f t="shared" si="384"/>
        <v>-9999</v>
      </c>
      <c r="AE1563" s="26">
        <f t="shared" si="371"/>
        <v>0</v>
      </c>
      <c r="AF1563">
        <f t="shared" si="385"/>
        <v>-9999</v>
      </c>
      <c r="AG1563" s="187"/>
      <c r="AH1563">
        <f t="shared" si="376"/>
        <v>-5.681451267488898E-5</v>
      </c>
      <c r="AI1563">
        <f t="shared" si="377"/>
        <v>0.56469609540875809</v>
      </c>
      <c r="AJ1563">
        <f t="shared" si="378"/>
        <v>-0.2668107123773617</v>
      </c>
      <c r="AK1563">
        <f t="shared" si="379"/>
        <v>0.23931967809316171</v>
      </c>
      <c r="AL1563">
        <f t="shared" si="380"/>
        <v>2.6389213677283485</v>
      </c>
      <c r="AM1563">
        <f t="shared" si="381"/>
        <v>3.8946097777401278</v>
      </c>
      <c r="AN1563" s="26">
        <f t="shared" si="382"/>
        <v>-3.975315110866434</v>
      </c>
      <c r="AO1563" s="26">
        <f t="shared" si="382"/>
        <v>-3.9758619978093366</v>
      </c>
      <c r="AP1563" s="26">
        <f t="shared" si="382"/>
        <v>-3.9742245114637487</v>
      </c>
      <c r="AQ1563" s="26">
        <f t="shared" si="382"/>
        <v>-3.9791363303934308</v>
      </c>
      <c r="AR1563" s="26">
        <f t="shared" si="382"/>
        <v>-3.9644813675395318</v>
      </c>
      <c r="AS1563" s="26">
        <f t="shared" si="382"/>
        <v>-4.0089388978364173</v>
      </c>
      <c r="AT1563" s="26">
        <f t="shared" si="382"/>
        <v>-3.8800105844175317</v>
      </c>
      <c r="AU1563" s="26">
        <f t="shared" si="383"/>
        <v>-4.3433125627175393</v>
      </c>
    </row>
    <row r="1564" spans="26:64">
      <c r="Z1564">
        <f t="shared" si="374"/>
        <v>0</v>
      </c>
      <c r="AA1564" s="26">
        <f t="shared" si="375"/>
        <v>2.1380834729415148E-3</v>
      </c>
      <c r="AB1564" s="26">
        <f t="shared" si="368"/>
        <v>-9999</v>
      </c>
      <c r="AC1564" s="26">
        <f t="shared" si="370"/>
        <v>0</v>
      </c>
      <c r="AD1564" s="26">
        <f t="shared" si="384"/>
        <v>-9999</v>
      </c>
      <c r="AE1564" s="26">
        <f t="shared" si="371"/>
        <v>0</v>
      </c>
      <c r="AF1564">
        <f t="shared" si="385"/>
        <v>-9999</v>
      </c>
      <c r="AG1564" s="187"/>
      <c r="AH1564">
        <f t="shared" si="376"/>
        <v>-5.681451267488898E-5</v>
      </c>
      <c r="AI1564">
        <f t="shared" si="377"/>
        <v>0.56469609540875809</v>
      </c>
      <c r="AJ1564">
        <f t="shared" si="378"/>
        <v>-0.2668107123773617</v>
      </c>
      <c r="AK1564">
        <f t="shared" si="379"/>
        <v>0.23931967809316171</v>
      </c>
      <c r="AL1564">
        <f t="shared" si="380"/>
        <v>2.6389213677283485</v>
      </c>
      <c r="AM1564">
        <f t="shared" si="381"/>
        <v>3.8946097777401278</v>
      </c>
      <c r="AN1564" s="26">
        <f t="shared" si="382"/>
        <v>-3.975315110866434</v>
      </c>
      <c r="AO1564" s="26">
        <f t="shared" si="382"/>
        <v>-3.9758619978093366</v>
      </c>
      <c r="AP1564" s="26">
        <f t="shared" si="382"/>
        <v>-3.9742245114637487</v>
      </c>
      <c r="AQ1564" s="26">
        <f t="shared" si="382"/>
        <v>-3.9791363303934308</v>
      </c>
      <c r="AR1564" s="26">
        <f t="shared" si="382"/>
        <v>-3.9644813675395318</v>
      </c>
      <c r="AS1564" s="26">
        <f t="shared" si="382"/>
        <v>-4.0089388978364173</v>
      </c>
      <c r="AT1564" s="26">
        <f t="shared" si="382"/>
        <v>-3.8800105844175317</v>
      </c>
      <c r="AU1564" s="26">
        <f t="shared" si="383"/>
        <v>-4.3433125627175393</v>
      </c>
      <c r="AV1564" s="26"/>
    </row>
    <row r="1565" spans="26:64">
      <c r="Z1565">
        <f t="shared" si="374"/>
        <v>0</v>
      </c>
      <c r="AA1565" s="26">
        <f t="shared" si="375"/>
        <v>2.1380834729415148E-3</v>
      </c>
      <c r="AB1565" s="26">
        <f t="shared" ref="AB1565:AB1628" si="386">IF(S1565&lt;&gt;0,G1565-AH1565, -9999)</f>
        <v>-9999</v>
      </c>
      <c r="AC1565" s="26">
        <f t="shared" si="370"/>
        <v>0</v>
      </c>
      <c r="AD1565" s="26">
        <f t="shared" si="384"/>
        <v>-9999</v>
      </c>
      <c r="AE1565" s="26">
        <f t="shared" si="371"/>
        <v>0</v>
      </c>
      <c r="AF1565">
        <f t="shared" si="385"/>
        <v>-9999</v>
      </c>
      <c r="AG1565" s="187"/>
      <c r="AH1565">
        <f t="shared" si="376"/>
        <v>-5.681451267488898E-5</v>
      </c>
      <c r="AI1565">
        <f t="shared" si="377"/>
        <v>0.56469609540875809</v>
      </c>
      <c r="AJ1565">
        <f t="shared" si="378"/>
        <v>-0.2668107123773617</v>
      </c>
      <c r="AK1565">
        <f t="shared" si="379"/>
        <v>0.23931967809316171</v>
      </c>
      <c r="AL1565">
        <f t="shared" si="380"/>
        <v>2.6389213677283485</v>
      </c>
      <c r="AM1565">
        <f t="shared" si="381"/>
        <v>3.8946097777401278</v>
      </c>
      <c r="AN1565" s="26">
        <f t="shared" si="382"/>
        <v>-3.975315110866434</v>
      </c>
      <c r="AO1565" s="26">
        <f t="shared" si="382"/>
        <v>-3.9758619978093366</v>
      </c>
      <c r="AP1565" s="26">
        <f t="shared" si="382"/>
        <v>-3.9742245114637487</v>
      </c>
      <c r="AQ1565" s="26">
        <f t="shared" si="382"/>
        <v>-3.9791363303934308</v>
      </c>
      <c r="AR1565" s="26">
        <f t="shared" si="382"/>
        <v>-3.9644813675395318</v>
      </c>
      <c r="AS1565" s="26">
        <f t="shared" si="382"/>
        <v>-4.0089388978364173</v>
      </c>
      <c r="AT1565" s="26">
        <f t="shared" si="382"/>
        <v>-3.8800105844175317</v>
      </c>
      <c r="AU1565" s="26">
        <f t="shared" si="383"/>
        <v>-4.3433125627175393</v>
      </c>
      <c r="AV1565" s="26"/>
    </row>
    <row r="1566" spans="26:64">
      <c r="Z1566">
        <f t="shared" si="374"/>
        <v>0</v>
      </c>
      <c r="AA1566" s="26">
        <f t="shared" si="375"/>
        <v>2.1380834729415148E-3</v>
      </c>
      <c r="AB1566" s="26">
        <f t="shared" si="386"/>
        <v>-9999</v>
      </c>
      <c r="AC1566" s="26">
        <f t="shared" si="370"/>
        <v>0</v>
      </c>
      <c r="AD1566" s="26">
        <f t="shared" si="384"/>
        <v>-9999</v>
      </c>
      <c r="AE1566" s="26">
        <f t="shared" si="371"/>
        <v>0</v>
      </c>
      <c r="AF1566">
        <f t="shared" si="385"/>
        <v>-9999</v>
      </c>
      <c r="AG1566" s="187"/>
      <c r="AH1566">
        <f t="shared" si="376"/>
        <v>-5.681451267488898E-5</v>
      </c>
      <c r="AI1566">
        <f t="shared" si="377"/>
        <v>0.56469609540875809</v>
      </c>
      <c r="AJ1566">
        <f t="shared" si="378"/>
        <v>-0.2668107123773617</v>
      </c>
      <c r="AK1566">
        <f t="shared" si="379"/>
        <v>0.23931967809316171</v>
      </c>
      <c r="AL1566">
        <f t="shared" si="380"/>
        <v>2.6389213677283485</v>
      </c>
      <c r="AM1566">
        <f t="shared" si="381"/>
        <v>3.8946097777401278</v>
      </c>
      <c r="AN1566" s="26">
        <f t="shared" si="382"/>
        <v>-3.975315110866434</v>
      </c>
      <c r="AO1566" s="26">
        <f t="shared" si="382"/>
        <v>-3.9758619978093366</v>
      </c>
      <c r="AP1566" s="26">
        <f t="shared" si="382"/>
        <v>-3.9742245114637487</v>
      </c>
      <c r="AQ1566" s="26">
        <f t="shared" si="382"/>
        <v>-3.9791363303934308</v>
      </c>
      <c r="AR1566" s="26">
        <f t="shared" si="382"/>
        <v>-3.9644813675395318</v>
      </c>
      <c r="AS1566" s="26">
        <f t="shared" si="382"/>
        <v>-4.0089388978364173</v>
      </c>
      <c r="AT1566" s="26">
        <f t="shared" si="382"/>
        <v>-3.8800105844175317</v>
      </c>
      <c r="AU1566" s="26">
        <f t="shared" si="383"/>
        <v>-4.3433125627175393</v>
      </c>
      <c r="AV1566" s="26"/>
      <c r="AX1566" s="26"/>
    </row>
    <row r="1567" spans="26:64">
      <c r="Z1567">
        <f t="shared" si="374"/>
        <v>0</v>
      </c>
      <c r="AA1567" s="26">
        <f t="shared" si="375"/>
        <v>2.1380834729415148E-3</v>
      </c>
      <c r="AB1567" s="26">
        <f t="shared" si="386"/>
        <v>-9999</v>
      </c>
      <c r="AC1567" s="26">
        <f t="shared" si="370"/>
        <v>0</v>
      </c>
      <c r="AD1567" s="26">
        <f t="shared" si="384"/>
        <v>-9999</v>
      </c>
      <c r="AE1567" s="26">
        <f t="shared" si="371"/>
        <v>0</v>
      </c>
      <c r="AF1567">
        <f t="shared" si="385"/>
        <v>-9999</v>
      </c>
      <c r="AG1567" s="187"/>
      <c r="AH1567">
        <f t="shared" si="376"/>
        <v>-5.681451267488898E-5</v>
      </c>
      <c r="AI1567">
        <f t="shared" si="377"/>
        <v>0.56469609540875809</v>
      </c>
      <c r="AJ1567">
        <f t="shared" si="378"/>
        <v>-0.2668107123773617</v>
      </c>
      <c r="AK1567">
        <f t="shared" si="379"/>
        <v>0.23931967809316171</v>
      </c>
      <c r="AL1567">
        <f t="shared" si="380"/>
        <v>2.6389213677283485</v>
      </c>
      <c r="AM1567">
        <f t="shared" si="381"/>
        <v>3.8946097777401278</v>
      </c>
      <c r="AN1567" s="26">
        <f t="shared" si="382"/>
        <v>-3.975315110866434</v>
      </c>
      <c r="AO1567" s="26">
        <f t="shared" si="382"/>
        <v>-3.9758619978093366</v>
      </c>
      <c r="AP1567" s="26">
        <f t="shared" si="382"/>
        <v>-3.9742245114637487</v>
      </c>
      <c r="AQ1567" s="26">
        <f t="shared" si="382"/>
        <v>-3.9791363303934308</v>
      </c>
      <c r="AR1567" s="26">
        <f t="shared" si="382"/>
        <v>-3.9644813675395318</v>
      </c>
      <c r="AS1567" s="26">
        <f t="shared" si="382"/>
        <v>-4.0089388978364173</v>
      </c>
      <c r="AT1567" s="26">
        <f t="shared" si="382"/>
        <v>-3.8800105844175317</v>
      </c>
      <c r="AU1567" s="26">
        <f t="shared" si="383"/>
        <v>-4.3433125627175393</v>
      </c>
      <c r="AV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</row>
    <row r="1568" spans="26:64">
      <c r="Z1568">
        <f t="shared" si="374"/>
        <v>0</v>
      </c>
      <c r="AA1568" s="26">
        <f t="shared" si="375"/>
        <v>2.1380834729415148E-3</v>
      </c>
      <c r="AB1568" s="26">
        <f t="shared" si="386"/>
        <v>-9999</v>
      </c>
      <c r="AC1568" s="26">
        <f t="shared" si="370"/>
        <v>0</v>
      </c>
      <c r="AD1568" s="26">
        <f t="shared" si="384"/>
        <v>-9999</v>
      </c>
      <c r="AE1568" s="26">
        <f t="shared" si="371"/>
        <v>0</v>
      </c>
      <c r="AF1568">
        <f t="shared" si="385"/>
        <v>-9999</v>
      </c>
      <c r="AG1568" s="187"/>
      <c r="AH1568">
        <f t="shared" si="376"/>
        <v>-5.681451267488898E-5</v>
      </c>
      <c r="AI1568">
        <f t="shared" si="377"/>
        <v>0.56469609540875809</v>
      </c>
      <c r="AJ1568">
        <f t="shared" si="378"/>
        <v>-0.2668107123773617</v>
      </c>
      <c r="AK1568">
        <f t="shared" si="379"/>
        <v>0.23931967809316171</v>
      </c>
      <c r="AL1568">
        <f t="shared" si="380"/>
        <v>2.6389213677283485</v>
      </c>
      <c r="AM1568">
        <f t="shared" si="381"/>
        <v>3.8946097777401278</v>
      </c>
      <c r="AN1568" s="26">
        <f t="shared" si="382"/>
        <v>-3.975315110866434</v>
      </c>
      <c r="AO1568" s="26">
        <f t="shared" si="382"/>
        <v>-3.9758619978093366</v>
      </c>
      <c r="AP1568" s="26">
        <f t="shared" si="382"/>
        <v>-3.9742245114637487</v>
      </c>
      <c r="AQ1568" s="26">
        <f t="shared" si="382"/>
        <v>-3.9791363303934308</v>
      </c>
      <c r="AR1568" s="26">
        <f t="shared" si="382"/>
        <v>-3.9644813675395318</v>
      </c>
      <c r="AS1568" s="26">
        <f t="shared" si="382"/>
        <v>-4.0089388978364173</v>
      </c>
      <c r="AT1568" s="26">
        <f t="shared" si="382"/>
        <v>-3.8800105844175317</v>
      </c>
      <c r="AU1568" s="26">
        <f t="shared" si="383"/>
        <v>-4.3433125627175393</v>
      </c>
      <c r="AV1568" s="26"/>
    </row>
    <row r="1569" spans="26:64">
      <c r="Z1569">
        <f t="shared" si="374"/>
        <v>0</v>
      </c>
      <c r="AA1569" s="26">
        <f t="shared" si="375"/>
        <v>2.1380834729415148E-3</v>
      </c>
      <c r="AB1569" s="26">
        <f t="shared" si="386"/>
        <v>-9999</v>
      </c>
      <c r="AC1569" s="26">
        <f t="shared" si="370"/>
        <v>0</v>
      </c>
      <c r="AD1569" s="26">
        <f t="shared" si="384"/>
        <v>-9999</v>
      </c>
      <c r="AE1569" s="26">
        <f t="shared" si="371"/>
        <v>0</v>
      </c>
      <c r="AF1569">
        <f t="shared" si="385"/>
        <v>-9999</v>
      </c>
      <c r="AG1569" s="187"/>
      <c r="AH1569">
        <f t="shared" si="376"/>
        <v>-5.681451267488898E-5</v>
      </c>
      <c r="AI1569">
        <f t="shared" si="377"/>
        <v>0.56469609540875809</v>
      </c>
      <c r="AJ1569">
        <f t="shared" si="378"/>
        <v>-0.2668107123773617</v>
      </c>
      <c r="AK1569">
        <f t="shared" si="379"/>
        <v>0.23931967809316171</v>
      </c>
      <c r="AL1569">
        <f t="shared" si="380"/>
        <v>2.6389213677283485</v>
      </c>
      <c r="AM1569">
        <f t="shared" si="381"/>
        <v>3.8946097777401278</v>
      </c>
      <c r="AN1569" s="26">
        <f t="shared" si="382"/>
        <v>-3.975315110866434</v>
      </c>
      <c r="AO1569" s="26">
        <f t="shared" si="382"/>
        <v>-3.9758619978093366</v>
      </c>
      <c r="AP1569" s="26">
        <f t="shared" si="382"/>
        <v>-3.9742245114637487</v>
      </c>
      <c r="AQ1569" s="26">
        <f t="shared" si="382"/>
        <v>-3.9791363303934308</v>
      </c>
      <c r="AR1569" s="26">
        <f t="shared" si="382"/>
        <v>-3.9644813675395318</v>
      </c>
      <c r="AS1569" s="26">
        <f t="shared" si="382"/>
        <v>-4.0089388978364173</v>
      </c>
      <c r="AT1569" s="26">
        <f t="shared" si="382"/>
        <v>-3.8800105844175317</v>
      </c>
      <c r="AU1569" s="26">
        <f t="shared" si="383"/>
        <v>-4.3433125627175393</v>
      </c>
      <c r="AV1569" s="26"/>
    </row>
    <row r="1570" spans="26:64">
      <c r="Z1570">
        <f t="shared" si="374"/>
        <v>0</v>
      </c>
      <c r="AA1570" s="26">
        <f t="shared" si="375"/>
        <v>2.1380834729415148E-3</v>
      </c>
      <c r="AB1570" s="26">
        <f t="shared" si="386"/>
        <v>-9999</v>
      </c>
      <c r="AC1570" s="26">
        <f t="shared" si="370"/>
        <v>0</v>
      </c>
      <c r="AD1570" s="26">
        <f t="shared" si="384"/>
        <v>-9999</v>
      </c>
      <c r="AE1570" s="26">
        <f t="shared" si="371"/>
        <v>0</v>
      </c>
      <c r="AF1570">
        <f t="shared" si="385"/>
        <v>-9999</v>
      </c>
      <c r="AG1570" s="187"/>
      <c r="AH1570">
        <f t="shared" si="376"/>
        <v>-5.681451267488898E-5</v>
      </c>
      <c r="AI1570">
        <f t="shared" si="377"/>
        <v>0.56469609540875809</v>
      </c>
      <c r="AJ1570">
        <f t="shared" si="378"/>
        <v>-0.2668107123773617</v>
      </c>
      <c r="AK1570">
        <f t="shared" si="379"/>
        <v>0.23931967809316171</v>
      </c>
      <c r="AL1570">
        <f t="shared" si="380"/>
        <v>2.6389213677283485</v>
      </c>
      <c r="AM1570">
        <f t="shared" si="381"/>
        <v>3.8946097777401278</v>
      </c>
      <c r="AN1570" s="26">
        <f t="shared" si="382"/>
        <v>-3.975315110866434</v>
      </c>
      <c r="AO1570" s="26">
        <f t="shared" si="382"/>
        <v>-3.9758619978093366</v>
      </c>
      <c r="AP1570" s="26">
        <f t="shared" si="382"/>
        <v>-3.9742245114637487</v>
      </c>
      <c r="AQ1570" s="26">
        <f t="shared" si="382"/>
        <v>-3.9791363303934308</v>
      </c>
      <c r="AR1570" s="26">
        <f t="shared" si="382"/>
        <v>-3.9644813675395318</v>
      </c>
      <c r="AS1570" s="26">
        <f t="shared" si="382"/>
        <v>-4.0089388978364173</v>
      </c>
      <c r="AT1570" s="26">
        <f t="shared" si="382"/>
        <v>-3.8800105844175317</v>
      </c>
      <c r="AU1570" s="26">
        <f t="shared" si="383"/>
        <v>-4.3433125627175393</v>
      </c>
      <c r="AV1570" s="26"/>
    </row>
    <row r="1571" spans="26:64">
      <c r="Z1571">
        <f t="shared" si="374"/>
        <v>0</v>
      </c>
      <c r="AA1571" s="26">
        <f t="shared" si="375"/>
        <v>2.1380834729415148E-3</v>
      </c>
      <c r="AB1571" s="26">
        <f t="shared" si="386"/>
        <v>-9999</v>
      </c>
      <c r="AC1571" s="26">
        <f t="shared" si="370"/>
        <v>0</v>
      </c>
      <c r="AD1571" s="26">
        <f t="shared" si="384"/>
        <v>-9999</v>
      </c>
      <c r="AE1571" s="26">
        <f t="shared" si="371"/>
        <v>0</v>
      </c>
      <c r="AF1571">
        <f t="shared" si="385"/>
        <v>-9999</v>
      </c>
      <c r="AG1571" s="187"/>
      <c r="AH1571">
        <f t="shared" si="376"/>
        <v>-5.681451267488898E-5</v>
      </c>
      <c r="AI1571">
        <f t="shared" si="377"/>
        <v>0.56469609540875809</v>
      </c>
      <c r="AJ1571">
        <f t="shared" si="378"/>
        <v>-0.2668107123773617</v>
      </c>
      <c r="AK1571">
        <f t="shared" si="379"/>
        <v>0.23931967809316171</v>
      </c>
      <c r="AL1571">
        <f t="shared" si="380"/>
        <v>2.6389213677283485</v>
      </c>
      <c r="AM1571">
        <f t="shared" si="381"/>
        <v>3.8946097777401278</v>
      </c>
      <c r="AN1571" s="26">
        <f t="shared" si="382"/>
        <v>-3.975315110866434</v>
      </c>
      <c r="AO1571" s="26">
        <f t="shared" si="382"/>
        <v>-3.9758619978093366</v>
      </c>
      <c r="AP1571" s="26">
        <f t="shared" si="382"/>
        <v>-3.9742245114637487</v>
      </c>
      <c r="AQ1571" s="26">
        <f t="shared" si="382"/>
        <v>-3.9791363303934308</v>
      </c>
      <c r="AR1571" s="26">
        <f t="shared" si="382"/>
        <v>-3.9644813675395318</v>
      </c>
      <c r="AS1571" s="26">
        <f t="shared" si="382"/>
        <v>-4.0089388978364173</v>
      </c>
      <c r="AT1571" s="26">
        <f t="shared" si="382"/>
        <v>-3.8800105844175317</v>
      </c>
      <c r="AU1571" s="26">
        <f t="shared" si="383"/>
        <v>-4.3433125627175393</v>
      </c>
      <c r="AV1571" s="26"/>
      <c r="AX1571" s="26"/>
    </row>
    <row r="1572" spans="26:64">
      <c r="Z1572">
        <f t="shared" si="374"/>
        <v>0</v>
      </c>
      <c r="AA1572" s="26">
        <f t="shared" si="375"/>
        <v>2.1380834729415148E-3</v>
      </c>
      <c r="AB1572" s="26">
        <f t="shared" si="386"/>
        <v>-9999</v>
      </c>
      <c r="AC1572" s="26">
        <f t="shared" si="370"/>
        <v>0</v>
      </c>
      <c r="AD1572" s="26">
        <f t="shared" si="384"/>
        <v>-9999</v>
      </c>
      <c r="AE1572" s="26">
        <f t="shared" si="371"/>
        <v>0</v>
      </c>
      <c r="AF1572">
        <f t="shared" si="385"/>
        <v>-9999</v>
      </c>
      <c r="AG1572" s="187"/>
      <c r="AH1572">
        <f t="shared" si="376"/>
        <v>-5.681451267488898E-5</v>
      </c>
      <c r="AI1572">
        <f t="shared" si="377"/>
        <v>0.56469609540875809</v>
      </c>
      <c r="AJ1572">
        <f t="shared" si="378"/>
        <v>-0.2668107123773617</v>
      </c>
      <c r="AK1572">
        <f t="shared" si="379"/>
        <v>0.23931967809316171</v>
      </c>
      <c r="AL1572">
        <f t="shared" si="380"/>
        <v>2.6389213677283485</v>
      </c>
      <c r="AM1572">
        <f t="shared" si="381"/>
        <v>3.8946097777401278</v>
      </c>
      <c r="AN1572" s="26">
        <f t="shared" si="382"/>
        <v>-3.975315110866434</v>
      </c>
      <c r="AO1572" s="26">
        <f t="shared" si="382"/>
        <v>-3.9758619978093366</v>
      </c>
      <c r="AP1572" s="26">
        <f t="shared" si="382"/>
        <v>-3.9742245114637487</v>
      </c>
      <c r="AQ1572" s="26">
        <f t="shared" si="382"/>
        <v>-3.9791363303934308</v>
      </c>
      <c r="AR1572" s="26">
        <f t="shared" si="382"/>
        <v>-3.9644813675395318</v>
      </c>
      <c r="AS1572" s="26">
        <f t="shared" si="382"/>
        <v>-4.0089388978364173</v>
      </c>
      <c r="AT1572" s="26">
        <f t="shared" si="382"/>
        <v>-3.8800105844175317</v>
      </c>
      <c r="AU1572" s="26">
        <f t="shared" si="383"/>
        <v>-4.3433125627175393</v>
      </c>
      <c r="AV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</row>
    <row r="1573" spans="26:64">
      <c r="Z1573">
        <f t="shared" si="374"/>
        <v>0</v>
      </c>
      <c r="AA1573" s="26">
        <f t="shared" si="375"/>
        <v>2.1380834729415148E-3</v>
      </c>
      <c r="AB1573" s="26">
        <f t="shared" si="386"/>
        <v>-9999</v>
      </c>
      <c r="AC1573" s="26">
        <f t="shared" si="370"/>
        <v>0</v>
      </c>
      <c r="AD1573" s="26">
        <f t="shared" si="384"/>
        <v>-9999</v>
      </c>
      <c r="AE1573" s="26">
        <f t="shared" si="371"/>
        <v>0</v>
      </c>
      <c r="AF1573">
        <f t="shared" si="385"/>
        <v>-9999</v>
      </c>
      <c r="AG1573" s="187"/>
      <c r="AH1573">
        <f t="shared" si="376"/>
        <v>-5.681451267488898E-5</v>
      </c>
      <c r="AI1573">
        <f t="shared" si="377"/>
        <v>0.56469609540875809</v>
      </c>
      <c r="AJ1573">
        <f t="shared" si="378"/>
        <v>-0.2668107123773617</v>
      </c>
      <c r="AK1573">
        <f t="shared" si="379"/>
        <v>0.23931967809316171</v>
      </c>
      <c r="AL1573">
        <f t="shared" si="380"/>
        <v>2.6389213677283485</v>
      </c>
      <c r="AM1573">
        <f t="shared" si="381"/>
        <v>3.8946097777401278</v>
      </c>
      <c r="AN1573" s="26">
        <f t="shared" ref="AN1573:AT1588" si="387">$AU1573+$AB$7*SIN(AO1573)</f>
        <v>-3.975315110866434</v>
      </c>
      <c r="AO1573" s="26">
        <f t="shared" si="387"/>
        <v>-3.9758619978093366</v>
      </c>
      <c r="AP1573" s="26">
        <f t="shared" si="387"/>
        <v>-3.9742245114637487</v>
      </c>
      <c r="AQ1573" s="26">
        <f t="shared" si="387"/>
        <v>-3.9791363303934308</v>
      </c>
      <c r="AR1573" s="26">
        <f t="shared" si="387"/>
        <v>-3.9644813675395318</v>
      </c>
      <c r="AS1573" s="26">
        <f t="shared" si="387"/>
        <v>-4.0089388978364173</v>
      </c>
      <c r="AT1573" s="26">
        <f t="shared" si="387"/>
        <v>-3.8800105844175317</v>
      </c>
      <c r="AU1573" s="26">
        <f t="shared" si="383"/>
        <v>-4.3433125627175393</v>
      </c>
    </row>
    <row r="1574" spans="26:64">
      <c r="Z1574">
        <f t="shared" si="374"/>
        <v>0</v>
      </c>
      <c r="AA1574" s="26">
        <f t="shared" si="375"/>
        <v>2.1380834729415148E-3</v>
      </c>
      <c r="AB1574" s="26">
        <f t="shared" si="386"/>
        <v>-9999</v>
      </c>
      <c r="AC1574" s="26">
        <f t="shared" si="370"/>
        <v>0</v>
      </c>
      <c r="AD1574" s="26">
        <f t="shared" si="384"/>
        <v>-9999</v>
      </c>
      <c r="AE1574" s="26">
        <f t="shared" si="371"/>
        <v>0</v>
      </c>
      <c r="AF1574">
        <f t="shared" si="385"/>
        <v>-9999</v>
      </c>
      <c r="AG1574" s="187"/>
      <c r="AH1574">
        <f t="shared" si="376"/>
        <v>-5.681451267488898E-5</v>
      </c>
      <c r="AI1574">
        <f t="shared" si="377"/>
        <v>0.56469609540875809</v>
      </c>
      <c r="AJ1574">
        <f t="shared" si="378"/>
        <v>-0.2668107123773617</v>
      </c>
      <c r="AK1574">
        <f t="shared" si="379"/>
        <v>0.23931967809316171</v>
      </c>
      <c r="AL1574">
        <f t="shared" si="380"/>
        <v>2.6389213677283485</v>
      </c>
      <c r="AM1574">
        <f t="shared" si="381"/>
        <v>3.8946097777401278</v>
      </c>
      <c r="AN1574" s="26">
        <f t="shared" si="387"/>
        <v>-3.975315110866434</v>
      </c>
      <c r="AO1574" s="26">
        <f t="shared" si="387"/>
        <v>-3.9758619978093366</v>
      </c>
      <c r="AP1574" s="26">
        <f t="shared" si="387"/>
        <v>-3.9742245114637487</v>
      </c>
      <c r="AQ1574" s="26">
        <f t="shared" si="387"/>
        <v>-3.9791363303934308</v>
      </c>
      <c r="AR1574" s="26">
        <f t="shared" si="387"/>
        <v>-3.9644813675395318</v>
      </c>
      <c r="AS1574" s="26">
        <f t="shared" si="387"/>
        <v>-4.0089388978364173</v>
      </c>
      <c r="AT1574" s="26">
        <f t="shared" si="387"/>
        <v>-3.8800105844175317</v>
      </c>
      <c r="AU1574" s="26">
        <f t="shared" si="383"/>
        <v>-4.3433125627175393</v>
      </c>
      <c r="AV1574" s="26"/>
    </row>
    <row r="1575" spans="26:64">
      <c r="Z1575">
        <f t="shared" si="374"/>
        <v>0</v>
      </c>
      <c r="AA1575" s="26">
        <f t="shared" si="375"/>
        <v>2.1380834729415148E-3</v>
      </c>
      <c r="AB1575" s="26">
        <f t="shared" si="386"/>
        <v>-9999</v>
      </c>
      <c r="AC1575" s="26">
        <f t="shared" ref="AC1575:AC1638" si="388">+G1575-P1575</f>
        <v>0</v>
      </c>
      <c r="AD1575" s="26">
        <f t="shared" si="384"/>
        <v>-9999</v>
      </c>
      <c r="AE1575" s="26">
        <f t="shared" ref="AE1575:AE1638" si="389">+(G1575-AA1575)^2*S1575</f>
        <v>0</v>
      </c>
      <c r="AF1575">
        <f t="shared" si="385"/>
        <v>-9999</v>
      </c>
      <c r="AG1575" s="187"/>
      <c r="AH1575">
        <f t="shared" si="376"/>
        <v>-5.681451267488898E-5</v>
      </c>
      <c r="AI1575">
        <f t="shared" si="377"/>
        <v>0.56469609540875809</v>
      </c>
      <c r="AJ1575">
        <f t="shared" si="378"/>
        <v>-0.2668107123773617</v>
      </c>
      <c r="AK1575">
        <f t="shared" si="379"/>
        <v>0.23931967809316171</v>
      </c>
      <c r="AL1575">
        <f t="shared" si="380"/>
        <v>2.6389213677283485</v>
      </c>
      <c r="AM1575">
        <f t="shared" si="381"/>
        <v>3.8946097777401278</v>
      </c>
      <c r="AN1575" s="26">
        <f t="shared" si="387"/>
        <v>-3.975315110866434</v>
      </c>
      <c r="AO1575" s="26">
        <f t="shared" si="387"/>
        <v>-3.9758619978093366</v>
      </c>
      <c r="AP1575" s="26">
        <f t="shared" si="387"/>
        <v>-3.9742245114637487</v>
      </c>
      <c r="AQ1575" s="26">
        <f t="shared" si="387"/>
        <v>-3.9791363303934308</v>
      </c>
      <c r="AR1575" s="26">
        <f t="shared" si="387"/>
        <v>-3.9644813675395318</v>
      </c>
      <c r="AS1575" s="26">
        <f t="shared" si="387"/>
        <v>-4.0089388978364173</v>
      </c>
      <c r="AT1575" s="26">
        <f t="shared" si="387"/>
        <v>-3.8800105844175317</v>
      </c>
      <c r="AU1575" s="26">
        <f t="shared" si="383"/>
        <v>-4.3433125627175393</v>
      </c>
      <c r="AV1575" s="26"/>
    </row>
    <row r="1576" spans="26:64">
      <c r="Z1576">
        <f t="shared" si="374"/>
        <v>0</v>
      </c>
      <c r="AA1576" s="26">
        <f t="shared" si="375"/>
        <v>2.1380834729415148E-3</v>
      </c>
      <c r="AB1576" s="26">
        <f t="shared" si="386"/>
        <v>-9999</v>
      </c>
      <c r="AC1576" s="26">
        <f t="shared" si="388"/>
        <v>0</v>
      </c>
      <c r="AD1576" s="26">
        <f t="shared" si="384"/>
        <v>-9999</v>
      </c>
      <c r="AE1576" s="26">
        <f t="shared" si="389"/>
        <v>0</v>
      </c>
      <c r="AF1576">
        <f t="shared" si="385"/>
        <v>-9999</v>
      </c>
      <c r="AG1576" s="187"/>
      <c r="AH1576">
        <f t="shared" si="376"/>
        <v>-5.681451267488898E-5</v>
      </c>
      <c r="AI1576">
        <f t="shared" si="377"/>
        <v>0.56469609540875809</v>
      </c>
      <c r="AJ1576">
        <f t="shared" si="378"/>
        <v>-0.2668107123773617</v>
      </c>
      <c r="AK1576">
        <f t="shared" si="379"/>
        <v>0.23931967809316171</v>
      </c>
      <c r="AL1576">
        <f t="shared" si="380"/>
        <v>2.6389213677283485</v>
      </c>
      <c r="AM1576">
        <f t="shared" si="381"/>
        <v>3.8946097777401278</v>
      </c>
      <c r="AN1576" s="26">
        <f t="shared" si="387"/>
        <v>-3.975315110866434</v>
      </c>
      <c r="AO1576" s="26">
        <f t="shared" si="387"/>
        <v>-3.9758619978093366</v>
      </c>
      <c r="AP1576" s="26">
        <f t="shared" si="387"/>
        <v>-3.9742245114637487</v>
      </c>
      <c r="AQ1576" s="26">
        <f t="shared" si="387"/>
        <v>-3.9791363303934308</v>
      </c>
      <c r="AR1576" s="26">
        <f t="shared" si="387"/>
        <v>-3.9644813675395318</v>
      </c>
      <c r="AS1576" s="26">
        <f t="shared" si="387"/>
        <v>-4.0089388978364173</v>
      </c>
      <c r="AT1576" s="26">
        <f t="shared" si="387"/>
        <v>-3.8800105844175317</v>
      </c>
      <c r="AU1576" s="26">
        <f t="shared" si="383"/>
        <v>-4.3433125627175393</v>
      </c>
      <c r="AV1576" s="26"/>
      <c r="AX1576" s="26"/>
    </row>
    <row r="1577" spans="26:64">
      <c r="Z1577">
        <f t="shared" si="374"/>
        <v>0</v>
      </c>
      <c r="AA1577" s="26">
        <f t="shared" si="375"/>
        <v>2.1380834729415148E-3</v>
      </c>
      <c r="AB1577" s="26">
        <f t="shared" si="386"/>
        <v>-9999</v>
      </c>
      <c r="AC1577" s="26">
        <f t="shared" si="388"/>
        <v>0</v>
      </c>
      <c r="AD1577" s="26">
        <f t="shared" si="384"/>
        <v>-9999</v>
      </c>
      <c r="AE1577" s="26">
        <f t="shared" si="389"/>
        <v>0</v>
      </c>
      <c r="AF1577">
        <f t="shared" si="385"/>
        <v>-9999</v>
      </c>
      <c r="AG1577" s="187"/>
      <c r="AH1577">
        <f t="shared" si="376"/>
        <v>-5.681451267488898E-5</v>
      </c>
      <c r="AI1577">
        <f t="shared" si="377"/>
        <v>0.56469609540875809</v>
      </c>
      <c r="AJ1577">
        <f t="shared" si="378"/>
        <v>-0.2668107123773617</v>
      </c>
      <c r="AK1577">
        <f t="shared" si="379"/>
        <v>0.23931967809316171</v>
      </c>
      <c r="AL1577">
        <f t="shared" si="380"/>
        <v>2.6389213677283485</v>
      </c>
      <c r="AM1577">
        <f t="shared" si="381"/>
        <v>3.8946097777401278</v>
      </c>
      <c r="AN1577" s="26">
        <f t="shared" si="387"/>
        <v>-3.975315110866434</v>
      </c>
      <c r="AO1577" s="26">
        <f t="shared" si="387"/>
        <v>-3.9758619978093366</v>
      </c>
      <c r="AP1577" s="26">
        <f t="shared" si="387"/>
        <v>-3.9742245114637487</v>
      </c>
      <c r="AQ1577" s="26">
        <f t="shared" si="387"/>
        <v>-3.9791363303934308</v>
      </c>
      <c r="AR1577" s="26">
        <f t="shared" si="387"/>
        <v>-3.9644813675395318</v>
      </c>
      <c r="AS1577" s="26">
        <f t="shared" si="387"/>
        <v>-4.0089388978364173</v>
      </c>
      <c r="AT1577" s="26">
        <f t="shared" si="387"/>
        <v>-3.8800105844175317</v>
      </c>
      <c r="AU1577" s="26">
        <f t="shared" si="383"/>
        <v>-4.3433125627175393</v>
      </c>
      <c r="AV1577" s="26"/>
    </row>
    <row r="1578" spans="26:64">
      <c r="Z1578">
        <f t="shared" si="374"/>
        <v>0</v>
      </c>
      <c r="AA1578" s="26">
        <f t="shared" si="375"/>
        <v>2.1380834729415148E-3</v>
      </c>
      <c r="AB1578" s="26">
        <f t="shared" si="386"/>
        <v>-9999</v>
      </c>
      <c r="AC1578" s="26">
        <f t="shared" si="388"/>
        <v>0</v>
      </c>
      <c r="AD1578" s="26">
        <f t="shared" si="384"/>
        <v>-9999</v>
      </c>
      <c r="AE1578" s="26">
        <f t="shared" si="389"/>
        <v>0</v>
      </c>
      <c r="AF1578">
        <f t="shared" si="385"/>
        <v>-9999</v>
      </c>
      <c r="AG1578" s="187"/>
      <c r="AH1578">
        <f t="shared" si="376"/>
        <v>-5.681451267488898E-5</v>
      </c>
      <c r="AI1578">
        <f t="shared" si="377"/>
        <v>0.56469609540875809</v>
      </c>
      <c r="AJ1578">
        <f t="shared" si="378"/>
        <v>-0.2668107123773617</v>
      </c>
      <c r="AK1578">
        <f t="shared" si="379"/>
        <v>0.23931967809316171</v>
      </c>
      <c r="AL1578">
        <f t="shared" si="380"/>
        <v>2.6389213677283485</v>
      </c>
      <c r="AM1578">
        <f t="shared" si="381"/>
        <v>3.8946097777401278</v>
      </c>
      <c r="AN1578" s="26">
        <f t="shared" si="387"/>
        <v>-3.975315110866434</v>
      </c>
      <c r="AO1578" s="26">
        <f t="shared" si="387"/>
        <v>-3.9758619978093366</v>
      </c>
      <c r="AP1578" s="26">
        <f t="shared" si="387"/>
        <v>-3.9742245114637487</v>
      </c>
      <c r="AQ1578" s="26">
        <f t="shared" si="387"/>
        <v>-3.9791363303934308</v>
      </c>
      <c r="AR1578" s="26">
        <f t="shared" si="387"/>
        <v>-3.9644813675395318</v>
      </c>
      <c r="AS1578" s="26">
        <f t="shared" si="387"/>
        <v>-4.0089388978364173</v>
      </c>
      <c r="AT1578" s="26">
        <f t="shared" si="387"/>
        <v>-3.8800105844175317</v>
      </c>
      <c r="AU1578" s="26">
        <f t="shared" si="383"/>
        <v>-4.3433125627175393</v>
      </c>
    </row>
    <row r="1579" spans="26:64">
      <c r="Z1579">
        <f t="shared" si="374"/>
        <v>0</v>
      </c>
      <c r="AA1579" s="26">
        <f t="shared" si="375"/>
        <v>2.1380834729415148E-3</v>
      </c>
      <c r="AB1579" s="26">
        <f t="shared" si="386"/>
        <v>-9999</v>
      </c>
      <c r="AC1579" s="26">
        <f t="shared" si="388"/>
        <v>0</v>
      </c>
      <c r="AD1579" s="26">
        <f t="shared" si="384"/>
        <v>-9999</v>
      </c>
      <c r="AE1579" s="26">
        <f t="shared" si="389"/>
        <v>0</v>
      </c>
      <c r="AF1579">
        <f t="shared" si="385"/>
        <v>-9999</v>
      </c>
      <c r="AG1579" s="187"/>
      <c r="AH1579">
        <f t="shared" si="376"/>
        <v>-5.681451267488898E-5</v>
      </c>
      <c r="AI1579">
        <f t="shared" si="377"/>
        <v>0.56469609540875809</v>
      </c>
      <c r="AJ1579">
        <f t="shared" si="378"/>
        <v>-0.2668107123773617</v>
      </c>
      <c r="AK1579">
        <f t="shared" si="379"/>
        <v>0.23931967809316171</v>
      </c>
      <c r="AL1579">
        <f t="shared" si="380"/>
        <v>2.6389213677283485</v>
      </c>
      <c r="AM1579">
        <f t="shared" si="381"/>
        <v>3.8946097777401278</v>
      </c>
      <c r="AN1579" s="26">
        <f t="shared" si="387"/>
        <v>-3.975315110866434</v>
      </c>
      <c r="AO1579" s="26">
        <f t="shared" si="387"/>
        <v>-3.9758619978093366</v>
      </c>
      <c r="AP1579" s="26">
        <f t="shared" si="387"/>
        <v>-3.9742245114637487</v>
      </c>
      <c r="AQ1579" s="26">
        <f t="shared" si="387"/>
        <v>-3.9791363303934308</v>
      </c>
      <c r="AR1579" s="26">
        <f t="shared" si="387"/>
        <v>-3.9644813675395318</v>
      </c>
      <c r="AS1579" s="26">
        <f t="shared" si="387"/>
        <v>-4.0089388978364173</v>
      </c>
      <c r="AT1579" s="26">
        <f t="shared" si="387"/>
        <v>-3.8800105844175317</v>
      </c>
      <c r="AU1579" s="26">
        <f t="shared" si="383"/>
        <v>-4.3433125627175393</v>
      </c>
    </row>
    <row r="1580" spans="26:64">
      <c r="Z1580">
        <f t="shared" si="374"/>
        <v>0</v>
      </c>
      <c r="AA1580" s="26">
        <f t="shared" si="375"/>
        <v>2.1380834729415148E-3</v>
      </c>
      <c r="AB1580" s="26">
        <f t="shared" si="386"/>
        <v>-9999</v>
      </c>
      <c r="AC1580" s="26">
        <f t="shared" si="388"/>
        <v>0</v>
      </c>
      <c r="AD1580" s="26">
        <f t="shared" si="384"/>
        <v>-9999</v>
      </c>
      <c r="AE1580" s="26">
        <f t="shared" si="389"/>
        <v>0</v>
      </c>
      <c r="AF1580">
        <f t="shared" si="385"/>
        <v>-9999</v>
      </c>
      <c r="AG1580" s="187"/>
      <c r="AH1580">
        <f t="shared" si="376"/>
        <v>-5.681451267488898E-5</v>
      </c>
      <c r="AI1580">
        <f t="shared" si="377"/>
        <v>0.56469609540875809</v>
      </c>
      <c r="AJ1580">
        <f t="shared" si="378"/>
        <v>-0.2668107123773617</v>
      </c>
      <c r="AK1580">
        <f t="shared" si="379"/>
        <v>0.23931967809316171</v>
      </c>
      <c r="AL1580">
        <f t="shared" si="380"/>
        <v>2.6389213677283485</v>
      </c>
      <c r="AM1580">
        <f t="shared" si="381"/>
        <v>3.8946097777401278</v>
      </c>
      <c r="AN1580" s="26">
        <f t="shared" si="387"/>
        <v>-3.975315110866434</v>
      </c>
      <c r="AO1580" s="26">
        <f t="shared" si="387"/>
        <v>-3.9758619978093366</v>
      </c>
      <c r="AP1580" s="26">
        <f t="shared" si="387"/>
        <v>-3.9742245114637487</v>
      </c>
      <c r="AQ1580" s="26">
        <f t="shared" si="387"/>
        <v>-3.9791363303934308</v>
      </c>
      <c r="AR1580" s="26">
        <f t="shared" si="387"/>
        <v>-3.9644813675395318</v>
      </c>
      <c r="AS1580" s="26">
        <f t="shared" si="387"/>
        <v>-4.0089388978364173</v>
      </c>
      <c r="AT1580" s="26">
        <f t="shared" si="387"/>
        <v>-3.8800105844175317</v>
      </c>
      <c r="AU1580" s="26">
        <f t="shared" si="383"/>
        <v>-4.3433125627175393</v>
      </c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</row>
    <row r="1581" spans="26:64">
      <c r="Z1581">
        <f t="shared" si="374"/>
        <v>0</v>
      </c>
      <c r="AA1581" s="26">
        <f t="shared" si="375"/>
        <v>2.1380834729415148E-3</v>
      </c>
      <c r="AB1581" s="26">
        <f t="shared" si="386"/>
        <v>-9999</v>
      </c>
      <c r="AC1581" s="26">
        <f t="shared" si="388"/>
        <v>0</v>
      </c>
      <c r="AD1581" s="26">
        <f t="shared" si="384"/>
        <v>-9999</v>
      </c>
      <c r="AE1581" s="26">
        <f t="shared" si="389"/>
        <v>0</v>
      </c>
      <c r="AF1581">
        <f t="shared" si="385"/>
        <v>-9999</v>
      </c>
      <c r="AG1581" s="187"/>
      <c r="AH1581">
        <f t="shared" si="376"/>
        <v>-5.681451267488898E-5</v>
      </c>
      <c r="AI1581">
        <f t="shared" si="377"/>
        <v>0.56469609540875809</v>
      </c>
      <c r="AJ1581">
        <f t="shared" si="378"/>
        <v>-0.2668107123773617</v>
      </c>
      <c r="AK1581">
        <f t="shared" si="379"/>
        <v>0.23931967809316171</v>
      </c>
      <c r="AL1581">
        <f t="shared" si="380"/>
        <v>2.6389213677283485</v>
      </c>
      <c r="AM1581">
        <f t="shared" si="381"/>
        <v>3.8946097777401278</v>
      </c>
      <c r="AN1581" s="26">
        <f t="shared" si="387"/>
        <v>-3.975315110866434</v>
      </c>
      <c r="AO1581" s="26">
        <f t="shared" si="387"/>
        <v>-3.9758619978093366</v>
      </c>
      <c r="AP1581" s="26">
        <f t="shared" si="387"/>
        <v>-3.9742245114637487</v>
      </c>
      <c r="AQ1581" s="26">
        <f t="shared" si="387"/>
        <v>-3.9791363303934308</v>
      </c>
      <c r="AR1581" s="26">
        <f t="shared" si="387"/>
        <v>-3.9644813675395318</v>
      </c>
      <c r="AS1581" s="26">
        <f t="shared" si="387"/>
        <v>-4.0089388978364173</v>
      </c>
      <c r="AT1581" s="26">
        <f t="shared" si="387"/>
        <v>-3.8800105844175317</v>
      </c>
      <c r="AU1581" s="26">
        <f t="shared" si="383"/>
        <v>-4.3433125627175393</v>
      </c>
    </row>
    <row r="1582" spans="26:64">
      <c r="Z1582">
        <f t="shared" si="374"/>
        <v>0</v>
      </c>
      <c r="AA1582" s="26">
        <f t="shared" si="375"/>
        <v>2.1380834729415148E-3</v>
      </c>
      <c r="AB1582" s="26">
        <f t="shared" si="386"/>
        <v>-9999</v>
      </c>
      <c r="AC1582" s="26">
        <f t="shared" si="388"/>
        <v>0</v>
      </c>
      <c r="AD1582" s="26">
        <f t="shared" si="384"/>
        <v>-9999</v>
      </c>
      <c r="AE1582" s="26">
        <f t="shared" si="389"/>
        <v>0</v>
      </c>
      <c r="AF1582">
        <f t="shared" si="385"/>
        <v>-9999</v>
      </c>
      <c r="AG1582" s="187"/>
      <c r="AH1582">
        <f t="shared" si="376"/>
        <v>-5.681451267488898E-5</v>
      </c>
      <c r="AI1582">
        <f t="shared" si="377"/>
        <v>0.56469609540875809</v>
      </c>
      <c r="AJ1582">
        <f t="shared" si="378"/>
        <v>-0.2668107123773617</v>
      </c>
      <c r="AK1582">
        <f t="shared" si="379"/>
        <v>0.23931967809316171</v>
      </c>
      <c r="AL1582">
        <f t="shared" si="380"/>
        <v>2.6389213677283485</v>
      </c>
      <c r="AM1582">
        <f t="shared" si="381"/>
        <v>3.8946097777401278</v>
      </c>
      <c r="AN1582" s="26">
        <f t="shared" si="387"/>
        <v>-3.975315110866434</v>
      </c>
      <c r="AO1582" s="26">
        <f t="shared" si="387"/>
        <v>-3.9758619978093366</v>
      </c>
      <c r="AP1582" s="26">
        <f t="shared" si="387"/>
        <v>-3.9742245114637487</v>
      </c>
      <c r="AQ1582" s="26">
        <f t="shared" si="387"/>
        <v>-3.9791363303934308</v>
      </c>
      <c r="AR1582" s="26">
        <f t="shared" si="387"/>
        <v>-3.9644813675395318</v>
      </c>
      <c r="AS1582" s="26">
        <f t="shared" si="387"/>
        <v>-4.0089388978364173</v>
      </c>
      <c r="AT1582" s="26">
        <f t="shared" si="387"/>
        <v>-3.8800105844175317</v>
      </c>
      <c r="AU1582" s="26">
        <f t="shared" si="383"/>
        <v>-4.3433125627175393</v>
      </c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</row>
    <row r="1583" spans="26:64">
      <c r="Z1583">
        <f t="shared" si="374"/>
        <v>0</v>
      </c>
      <c r="AA1583" s="26">
        <f t="shared" si="375"/>
        <v>2.1380834729415148E-3</v>
      </c>
      <c r="AB1583" s="26">
        <f t="shared" si="386"/>
        <v>-9999</v>
      </c>
      <c r="AC1583" s="26">
        <f t="shared" si="388"/>
        <v>0</v>
      </c>
      <c r="AD1583" s="26">
        <f t="shared" si="384"/>
        <v>-9999</v>
      </c>
      <c r="AE1583" s="26">
        <f t="shared" si="389"/>
        <v>0</v>
      </c>
      <c r="AF1583">
        <f t="shared" si="385"/>
        <v>-9999</v>
      </c>
      <c r="AG1583" s="187"/>
      <c r="AH1583">
        <f t="shared" si="376"/>
        <v>-5.681451267488898E-5</v>
      </c>
      <c r="AI1583">
        <f t="shared" si="377"/>
        <v>0.56469609540875809</v>
      </c>
      <c r="AJ1583">
        <f t="shared" si="378"/>
        <v>-0.2668107123773617</v>
      </c>
      <c r="AK1583">
        <f t="shared" si="379"/>
        <v>0.23931967809316171</v>
      </c>
      <c r="AL1583">
        <f t="shared" si="380"/>
        <v>2.6389213677283485</v>
      </c>
      <c r="AM1583">
        <f t="shared" si="381"/>
        <v>3.8946097777401278</v>
      </c>
      <c r="AN1583" s="26">
        <f t="shared" si="387"/>
        <v>-3.975315110866434</v>
      </c>
      <c r="AO1583" s="26">
        <f t="shared" si="387"/>
        <v>-3.9758619978093366</v>
      </c>
      <c r="AP1583" s="26">
        <f t="shared" si="387"/>
        <v>-3.9742245114637487</v>
      </c>
      <c r="AQ1583" s="26">
        <f t="shared" si="387"/>
        <v>-3.9791363303934308</v>
      </c>
      <c r="AR1583" s="26">
        <f t="shared" si="387"/>
        <v>-3.9644813675395318</v>
      </c>
      <c r="AS1583" s="26">
        <f t="shared" si="387"/>
        <v>-4.0089388978364173</v>
      </c>
      <c r="AT1583" s="26">
        <f t="shared" si="387"/>
        <v>-3.8800105844175317</v>
      </c>
      <c r="AU1583" s="26">
        <f t="shared" si="383"/>
        <v>-4.3433125627175393</v>
      </c>
      <c r="AV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</row>
    <row r="1584" spans="26:64">
      <c r="Z1584">
        <f t="shared" si="374"/>
        <v>0</v>
      </c>
      <c r="AA1584" s="26">
        <f t="shared" si="375"/>
        <v>2.1380834729415148E-3</v>
      </c>
      <c r="AB1584" s="26">
        <f t="shared" si="386"/>
        <v>-9999</v>
      </c>
      <c r="AC1584" s="26">
        <f t="shared" si="388"/>
        <v>0</v>
      </c>
      <c r="AD1584" s="26">
        <f t="shared" si="384"/>
        <v>-9999</v>
      </c>
      <c r="AE1584" s="26">
        <f t="shared" si="389"/>
        <v>0</v>
      </c>
      <c r="AF1584">
        <f t="shared" si="385"/>
        <v>-9999</v>
      </c>
      <c r="AG1584" s="187"/>
      <c r="AH1584">
        <f t="shared" si="376"/>
        <v>-5.681451267488898E-5</v>
      </c>
      <c r="AI1584">
        <f t="shared" si="377"/>
        <v>0.56469609540875809</v>
      </c>
      <c r="AJ1584">
        <f t="shared" si="378"/>
        <v>-0.2668107123773617</v>
      </c>
      <c r="AK1584">
        <f t="shared" si="379"/>
        <v>0.23931967809316171</v>
      </c>
      <c r="AL1584">
        <f t="shared" si="380"/>
        <v>2.6389213677283485</v>
      </c>
      <c r="AM1584">
        <f t="shared" si="381"/>
        <v>3.8946097777401278</v>
      </c>
      <c r="AN1584" s="26">
        <f t="shared" si="387"/>
        <v>-3.975315110866434</v>
      </c>
      <c r="AO1584" s="26">
        <f t="shared" si="387"/>
        <v>-3.9758619978093366</v>
      </c>
      <c r="AP1584" s="26">
        <f t="shared" si="387"/>
        <v>-3.9742245114637487</v>
      </c>
      <c r="AQ1584" s="26">
        <f t="shared" si="387"/>
        <v>-3.9791363303934308</v>
      </c>
      <c r="AR1584" s="26">
        <f t="shared" si="387"/>
        <v>-3.9644813675395318</v>
      </c>
      <c r="AS1584" s="26">
        <f t="shared" si="387"/>
        <v>-4.0089388978364173</v>
      </c>
      <c r="AT1584" s="26">
        <f t="shared" si="387"/>
        <v>-3.8800105844175317</v>
      </c>
      <c r="AU1584" s="26">
        <f t="shared" si="383"/>
        <v>-4.3433125627175393</v>
      </c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</row>
    <row r="1585" spans="26:64">
      <c r="Z1585">
        <f t="shared" si="374"/>
        <v>0</v>
      </c>
      <c r="AA1585" s="26">
        <f t="shared" si="375"/>
        <v>2.1380834729415148E-3</v>
      </c>
      <c r="AB1585" s="26">
        <f t="shared" si="386"/>
        <v>-9999</v>
      </c>
      <c r="AC1585" s="26">
        <f t="shared" si="388"/>
        <v>0</v>
      </c>
      <c r="AD1585" s="26">
        <f t="shared" si="384"/>
        <v>-9999</v>
      </c>
      <c r="AE1585" s="26">
        <f t="shared" si="389"/>
        <v>0</v>
      </c>
      <c r="AF1585">
        <f t="shared" si="385"/>
        <v>-9999</v>
      </c>
      <c r="AG1585" s="187"/>
      <c r="AH1585">
        <f t="shared" si="376"/>
        <v>-5.681451267488898E-5</v>
      </c>
      <c r="AI1585">
        <f t="shared" si="377"/>
        <v>0.56469609540875809</v>
      </c>
      <c r="AJ1585">
        <f t="shared" si="378"/>
        <v>-0.2668107123773617</v>
      </c>
      <c r="AK1585">
        <f t="shared" si="379"/>
        <v>0.23931967809316171</v>
      </c>
      <c r="AL1585">
        <f t="shared" si="380"/>
        <v>2.6389213677283485</v>
      </c>
      <c r="AM1585">
        <f t="shared" si="381"/>
        <v>3.8946097777401278</v>
      </c>
      <c r="AN1585" s="26">
        <f t="shared" si="387"/>
        <v>-3.975315110866434</v>
      </c>
      <c r="AO1585" s="26">
        <f t="shared" si="387"/>
        <v>-3.9758619978093366</v>
      </c>
      <c r="AP1585" s="26">
        <f t="shared" si="387"/>
        <v>-3.9742245114637487</v>
      </c>
      <c r="AQ1585" s="26">
        <f t="shared" si="387"/>
        <v>-3.9791363303934308</v>
      </c>
      <c r="AR1585" s="26">
        <f t="shared" si="387"/>
        <v>-3.9644813675395318</v>
      </c>
      <c r="AS1585" s="26">
        <f t="shared" si="387"/>
        <v>-4.0089388978364173</v>
      </c>
      <c r="AT1585" s="26">
        <f t="shared" si="387"/>
        <v>-3.8800105844175317</v>
      </c>
      <c r="AU1585" s="26">
        <f t="shared" si="383"/>
        <v>-4.3433125627175393</v>
      </c>
      <c r="AV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</row>
    <row r="1586" spans="26:64">
      <c r="Z1586">
        <f t="shared" si="374"/>
        <v>0</v>
      </c>
      <c r="AA1586" s="26">
        <f t="shared" si="375"/>
        <v>2.1380834729415148E-3</v>
      </c>
      <c r="AB1586" s="26">
        <f t="shared" si="386"/>
        <v>-9999</v>
      </c>
      <c r="AC1586" s="26">
        <f t="shared" si="388"/>
        <v>0</v>
      </c>
      <c r="AD1586" s="26">
        <f t="shared" si="384"/>
        <v>-9999</v>
      </c>
      <c r="AE1586" s="26">
        <f t="shared" si="389"/>
        <v>0</v>
      </c>
      <c r="AF1586">
        <f t="shared" si="385"/>
        <v>-9999</v>
      </c>
      <c r="AG1586" s="187"/>
      <c r="AH1586">
        <f t="shared" si="376"/>
        <v>-5.681451267488898E-5</v>
      </c>
      <c r="AI1586">
        <f t="shared" si="377"/>
        <v>0.56469609540875809</v>
      </c>
      <c r="AJ1586">
        <f t="shared" si="378"/>
        <v>-0.2668107123773617</v>
      </c>
      <c r="AK1586">
        <f t="shared" si="379"/>
        <v>0.23931967809316171</v>
      </c>
      <c r="AL1586">
        <f t="shared" si="380"/>
        <v>2.6389213677283485</v>
      </c>
      <c r="AM1586">
        <f t="shared" si="381"/>
        <v>3.8946097777401278</v>
      </c>
      <c r="AN1586" s="26">
        <f t="shared" si="387"/>
        <v>-3.975315110866434</v>
      </c>
      <c r="AO1586" s="26">
        <f t="shared" si="387"/>
        <v>-3.9758619978093366</v>
      </c>
      <c r="AP1586" s="26">
        <f t="shared" si="387"/>
        <v>-3.9742245114637487</v>
      </c>
      <c r="AQ1586" s="26">
        <f t="shared" si="387"/>
        <v>-3.9791363303934308</v>
      </c>
      <c r="AR1586" s="26">
        <f t="shared" si="387"/>
        <v>-3.9644813675395318</v>
      </c>
      <c r="AS1586" s="26">
        <f t="shared" si="387"/>
        <v>-4.0089388978364173</v>
      </c>
      <c r="AT1586" s="26">
        <f t="shared" si="387"/>
        <v>-3.8800105844175317</v>
      </c>
      <c r="AU1586" s="26">
        <f t="shared" si="383"/>
        <v>-4.3433125627175393</v>
      </c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</row>
    <row r="1587" spans="26:64">
      <c r="Z1587">
        <f t="shared" si="374"/>
        <v>0</v>
      </c>
      <c r="AA1587" s="26">
        <f t="shared" si="375"/>
        <v>2.1380834729415148E-3</v>
      </c>
      <c r="AB1587" s="26">
        <f t="shared" si="386"/>
        <v>-9999</v>
      </c>
      <c r="AC1587" s="26">
        <f t="shared" si="388"/>
        <v>0</v>
      </c>
      <c r="AD1587" s="26">
        <f t="shared" si="384"/>
        <v>-9999</v>
      </c>
      <c r="AE1587" s="26">
        <f t="shared" si="389"/>
        <v>0</v>
      </c>
      <c r="AF1587">
        <f t="shared" si="385"/>
        <v>-9999</v>
      </c>
      <c r="AG1587" s="187"/>
      <c r="AH1587">
        <f t="shared" si="376"/>
        <v>-5.681451267488898E-5</v>
      </c>
      <c r="AI1587">
        <f t="shared" si="377"/>
        <v>0.56469609540875809</v>
      </c>
      <c r="AJ1587">
        <f t="shared" si="378"/>
        <v>-0.2668107123773617</v>
      </c>
      <c r="AK1587">
        <f t="shared" si="379"/>
        <v>0.23931967809316171</v>
      </c>
      <c r="AL1587">
        <f t="shared" si="380"/>
        <v>2.6389213677283485</v>
      </c>
      <c r="AM1587">
        <f t="shared" si="381"/>
        <v>3.8946097777401278</v>
      </c>
      <c r="AN1587" s="26">
        <f t="shared" si="387"/>
        <v>-3.975315110866434</v>
      </c>
      <c r="AO1587" s="26">
        <f t="shared" si="387"/>
        <v>-3.9758619978093366</v>
      </c>
      <c r="AP1587" s="26">
        <f t="shared" si="387"/>
        <v>-3.9742245114637487</v>
      </c>
      <c r="AQ1587" s="26">
        <f t="shared" si="387"/>
        <v>-3.9791363303934308</v>
      </c>
      <c r="AR1587" s="26">
        <f t="shared" si="387"/>
        <v>-3.9644813675395318</v>
      </c>
      <c r="AS1587" s="26">
        <f t="shared" si="387"/>
        <v>-4.0089388978364173</v>
      </c>
      <c r="AT1587" s="26">
        <f t="shared" si="387"/>
        <v>-3.8800105844175317</v>
      </c>
      <c r="AU1587" s="26">
        <f t="shared" si="383"/>
        <v>-4.3433125627175393</v>
      </c>
      <c r="AV1587" s="26"/>
      <c r="AX1587" s="26"/>
    </row>
    <row r="1588" spans="26:64">
      <c r="Z1588">
        <f t="shared" si="374"/>
        <v>0</v>
      </c>
      <c r="AA1588" s="26">
        <f t="shared" si="375"/>
        <v>2.1380834729415148E-3</v>
      </c>
      <c r="AB1588" s="26">
        <f t="shared" si="386"/>
        <v>-9999</v>
      </c>
      <c r="AC1588" s="26">
        <f t="shared" si="388"/>
        <v>0</v>
      </c>
      <c r="AD1588" s="26">
        <f t="shared" si="384"/>
        <v>-9999</v>
      </c>
      <c r="AE1588" s="26">
        <f t="shared" si="389"/>
        <v>0</v>
      </c>
      <c r="AF1588">
        <f t="shared" si="385"/>
        <v>-9999</v>
      </c>
      <c r="AG1588" s="187"/>
      <c r="AH1588">
        <f t="shared" si="376"/>
        <v>-5.681451267488898E-5</v>
      </c>
      <c r="AI1588">
        <f t="shared" si="377"/>
        <v>0.56469609540875809</v>
      </c>
      <c r="AJ1588">
        <f t="shared" si="378"/>
        <v>-0.2668107123773617</v>
      </c>
      <c r="AK1588">
        <f t="shared" si="379"/>
        <v>0.23931967809316171</v>
      </c>
      <c r="AL1588">
        <f t="shared" si="380"/>
        <v>2.6389213677283485</v>
      </c>
      <c r="AM1588">
        <f t="shared" si="381"/>
        <v>3.8946097777401278</v>
      </c>
      <c r="AN1588" s="26">
        <f t="shared" si="387"/>
        <v>-3.975315110866434</v>
      </c>
      <c r="AO1588" s="26">
        <f t="shared" si="387"/>
        <v>-3.9758619978093366</v>
      </c>
      <c r="AP1588" s="26">
        <f t="shared" si="387"/>
        <v>-3.9742245114637487</v>
      </c>
      <c r="AQ1588" s="26">
        <f t="shared" si="387"/>
        <v>-3.9791363303934308</v>
      </c>
      <c r="AR1588" s="26">
        <f t="shared" si="387"/>
        <v>-3.9644813675395318</v>
      </c>
      <c r="AS1588" s="26">
        <f t="shared" si="387"/>
        <v>-4.0089388978364173</v>
      </c>
      <c r="AT1588" s="26">
        <f t="shared" si="387"/>
        <v>-3.8800105844175317</v>
      </c>
      <c r="AU1588" s="26">
        <f t="shared" si="383"/>
        <v>-4.3433125627175393</v>
      </c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</row>
    <row r="1589" spans="26:64">
      <c r="Z1589">
        <f t="shared" si="374"/>
        <v>0</v>
      </c>
      <c r="AA1589" s="26">
        <f t="shared" si="375"/>
        <v>2.1380834729415148E-3</v>
      </c>
      <c r="AB1589" s="26">
        <f t="shared" si="386"/>
        <v>-9999</v>
      </c>
      <c r="AC1589" s="26">
        <f t="shared" si="388"/>
        <v>0</v>
      </c>
      <c r="AD1589" s="26">
        <f t="shared" si="384"/>
        <v>-9999</v>
      </c>
      <c r="AE1589" s="26">
        <f t="shared" si="389"/>
        <v>0</v>
      </c>
      <c r="AF1589">
        <f t="shared" si="385"/>
        <v>-9999</v>
      </c>
      <c r="AG1589" s="187"/>
      <c r="AH1589">
        <f t="shared" si="376"/>
        <v>-5.681451267488898E-5</v>
      </c>
      <c r="AI1589">
        <f t="shared" si="377"/>
        <v>0.56469609540875809</v>
      </c>
      <c r="AJ1589">
        <f t="shared" si="378"/>
        <v>-0.2668107123773617</v>
      </c>
      <c r="AK1589">
        <f t="shared" si="379"/>
        <v>0.23931967809316171</v>
      </c>
      <c r="AL1589">
        <f t="shared" si="380"/>
        <v>2.6389213677283485</v>
      </c>
      <c r="AM1589">
        <f t="shared" si="381"/>
        <v>3.8946097777401278</v>
      </c>
      <c r="AN1589" s="26">
        <f t="shared" ref="AN1589:AT1604" si="390">$AU1589+$AB$7*SIN(AO1589)</f>
        <v>-3.975315110866434</v>
      </c>
      <c r="AO1589" s="26">
        <f t="shared" si="390"/>
        <v>-3.9758619978093366</v>
      </c>
      <c r="AP1589" s="26">
        <f t="shared" si="390"/>
        <v>-3.9742245114637487</v>
      </c>
      <c r="AQ1589" s="26">
        <f t="shared" si="390"/>
        <v>-3.9791363303934308</v>
      </c>
      <c r="AR1589" s="26">
        <f t="shared" si="390"/>
        <v>-3.9644813675395318</v>
      </c>
      <c r="AS1589" s="26">
        <f t="shared" si="390"/>
        <v>-4.0089388978364173</v>
      </c>
      <c r="AT1589" s="26">
        <f t="shared" si="390"/>
        <v>-3.8800105844175317</v>
      </c>
      <c r="AU1589" s="26">
        <f t="shared" si="383"/>
        <v>-4.3433125627175393</v>
      </c>
      <c r="AV1589" s="26"/>
      <c r="AX1589" s="26"/>
    </row>
    <row r="1590" spans="26:64">
      <c r="Z1590">
        <f t="shared" si="374"/>
        <v>0</v>
      </c>
      <c r="AA1590" s="26">
        <f t="shared" si="375"/>
        <v>2.1380834729415148E-3</v>
      </c>
      <c r="AB1590" s="26">
        <f t="shared" si="386"/>
        <v>-9999</v>
      </c>
      <c r="AC1590" s="26">
        <f t="shared" si="388"/>
        <v>0</v>
      </c>
      <c r="AD1590" s="26">
        <f t="shared" si="384"/>
        <v>-9999</v>
      </c>
      <c r="AE1590" s="26">
        <f t="shared" si="389"/>
        <v>0</v>
      </c>
      <c r="AF1590">
        <f t="shared" si="385"/>
        <v>-9999</v>
      </c>
      <c r="AG1590" s="187"/>
      <c r="AH1590">
        <f t="shared" si="376"/>
        <v>-5.681451267488898E-5</v>
      </c>
      <c r="AI1590">
        <f t="shared" si="377"/>
        <v>0.56469609540875809</v>
      </c>
      <c r="AJ1590">
        <f t="shared" si="378"/>
        <v>-0.2668107123773617</v>
      </c>
      <c r="AK1590">
        <f t="shared" si="379"/>
        <v>0.23931967809316171</v>
      </c>
      <c r="AL1590">
        <f t="shared" si="380"/>
        <v>2.6389213677283485</v>
      </c>
      <c r="AM1590">
        <f t="shared" si="381"/>
        <v>3.8946097777401278</v>
      </c>
      <c r="AN1590" s="26">
        <f t="shared" si="390"/>
        <v>-3.975315110866434</v>
      </c>
      <c r="AO1590" s="26">
        <f t="shared" si="390"/>
        <v>-3.9758619978093366</v>
      </c>
      <c r="AP1590" s="26">
        <f t="shared" si="390"/>
        <v>-3.9742245114637487</v>
      </c>
      <c r="AQ1590" s="26">
        <f t="shared" si="390"/>
        <v>-3.9791363303934308</v>
      </c>
      <c r="AR1590" s="26">
        <f t="shared" si="390"/>
        <v>-3.9644813675395318</v>
      </c>
      <c r="AS1590" s="26">
        <f t="shared" si="390"/>
        <v>-4.0089388978364173</v>
      </c>
      <c r="AT1590" s="26">
        <f t="shared" si="390"/>
        <v>-3.8800105844175317</v>
      </c>
      <c r="AU1590" s="26">
        <f t="shared" si="383"/>
        <v>-4.3433125627175393</v>
      </c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</row>
    <row r="1591" spans="26:64">
      <c r="Z1591">
        <f t="shared" si="374"/>
        <v>0</v>
      </c>
      <c r="AA1591" s="26">
        <f t="shared" si="375"/>
        <v>2.1380834729415148E-3</v>
      </c>
      <c r="AB1591" s="26">
        <f t="shared" si="386"/>
        <v>-9999</v>
      </c>
      <c r="AC1591" s="26">
        <f t="shared" si="388"/>
        <v>0</v>
      </c>
      <c r="AD1591" s="26">
        <f t="shared" si="384"/>
        <v>-9999</v>
      </c>
      <c r="AE1591" s="26">
        <f t="shared" si="389"/>
        <v>0</v>
      </c>
      <c r="AF1591">
        <f t="shared" si="385"/>
        <v>-9999</v>
      </c>
      <c r="AG1591" s="187"/>
      <c r="AH1591">
        <f t="shared" si="376"/>
        <v>-5.681451267488898E-5</v>
      </c>
      <c r="AI1591">
        <f t="shared" si="377"/>
        <v>0.56469609540875809</v>
      </c>
      <c r="AJ1591">
        <f t="shared" si="378"/>
        <v>-0.2668107123773617</v>
      </c>
      <c r="AK1591">
        <f t="shared" si="379"/>
        <v>0.23931967809316171</v>
      </c>
      <c r="AL1591">
        <f t="shared" si="380"/>
        <v>2.6389213677283485</v>
      </c>
      <c r="AM1591">
        <f t="shared" si="381"/>
        <v>3.8946097777401278</v>
      </c>
      <c r="AN1591" s="26">
        <f t="shared" si="390"/>
        <v>-3.975315110866434</v>
      </c>
      <c r="AO1591" s="26">
        <f t="shared" si="390"/>
        <v>-3.9758619978093366</v>
      </c>
      <c r="AP1591" s="26">
        <f t="shared" si="390"/>
        <v>-3.9742245114637487</v>
      </c>
      <c r="AQ1591" s="26">
        <f t="shared" si="390"/>
        <v>-3.9791363303934308</v>
      </c>
      <c r="AR1591" s="26">
        <f t="shared" si="390"/>
        <v>-3.9644813675395318</v>
      </c>
      <c r="AS1591" s="26">
        <f t="shared" si="390"/>
        <v>-4.0089388978364173</v>
      </c>
      <c r="AT1591" s="26">
        <f t="shared" si="390"/>
        <v>-3.8800105844175317</v>
      </c>
      <c r="AU1591" s="26">
        <f t="shared" si="383"/>
        <v>-4.3433125627175393</v>
      </c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</row>
    <row r="1592" spans="26:64">
      <c r="Z1592">
        <f t="shared" si="374"/>
        <v>0</v>
      </c>
      <c r="AA1592" s="26">
        <f t="shared" si="375"/>
        <v>2.1380834729415148E-3</v>
      </c>
      <c r="AB1592" s="26">
        <f t="shared" si="386"/>
        <v>-9999</v>
      </c>
      <c r="AC1592" s="26">
        <f t="shared" si="388"/>
        <v>0</v>
      </c>
      <c r="AD1592" s="26">
        <f t="shared" si="384"/>
        <v>-9999</v>
      </c>
      <c r="AE1592" s="26">
        <f t="shared" si="389"/>
        <v>0</v>
      </c>
      <c r="AF1592">
        <f t="shared" si="385"/>
        <v>-9999</v>
      </c>
      <c r="AG1592" s="187"/>
      <c r="AH1592">
        <f t="shared" si="376"/>
        <v>-5.681451267488898E-5</v>
      </c>
      <c r="AI1592">
        <f t="shared" si="377"/>
        <v>0.56469609540875809</v>
      </c>
      <c r="AJ1592">
        <f t="shared" si="378"/>
        <v>-0.2668107123773617</v>
      </c>
      <c r="AK1592">
        <f t="shared" si="379"/>
        <v>0.23931967809316171</v>
      </c>
      <c r="AL1592">
        <f t="shared" si="380"/>
        <v>2.6389213677283485</v>
      </c>
      <c r="AM1592">
        <f t="shared" si="381"/>
        <v>3.8946097777401278</v>
      </c>
      <c r="AN1592" s="26">
        <f t="shared" si="390"/>
        <v>-3.975315110866434</v>
      </c>
      <c r="AO1592" s="26">
        <f t="shared" si="390"/>
        <v>-3.9758619978093366</v>
      </c>
      <c r="AP1592" s="26">
        <f t="shared" si="390"/>
        <v>-3.9742245114637487</v>
      </c>
      <c r="AQ1592" s="26">
        <f t="shared" si="390"/>
        <v>-3.9791363303934308</v>
      </c>
      <c r="AR1592" s="26">
        <f t="shared" si="390"/>
        <v>-3.9644813675395318</v>
      </c>
      <c r="AS1592" s="26">
        <f t="shared" si="390"/>
        <v>-4.0089388978364173</v>
      </c>
      <c r="AT1592" s="26">
        <f t="shared" si="390"/>
        <v>-3.8800105844175317</v>
      </c>
      <c r="AU1592" s="26">
        <f t="shared" si="383"/>
        <v>-4.3433125627175393</v>
      </c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</row>
    <row r="1593" spans="26:64">
      <c r="Z1593">
        <f t="shared" si="374"/>
        <v>0</v>
      </c>
      <c r="AA1593" s="26">
        <f t="shared" si="375"/>
        <v>2.1380834729415148E-3</v>
      </c>
      <c r="AB1593" s="26">
        <f t="shared" si="386"/>
        <v>-9999</v>
      </c>
      <c r="AC1593" s="26">
        <f t="shared" si="388"/>
        <v>0</v>
      </c>
      <c r="AD1593" s="26">
        <f t="shared" si="384"/>
        <v>-9999</v>
      </c>
      <c r="AE1593" s="26">
        <f t="shared" si="389"/>
        <v>0</v>
      </c>
      <c r="AF1593">
        <f t="shared" si="385"/>
        <v>-9999</v>
      </c>
      <c r="AG1593" s="187"/>
      <c r="AH1593">
        <f t="shared" si="376"/>
        <v>-5.681451267488898E-5</v>
      </c>
      <c r="AI1593">
        <f t="shared" si="377"/>
        <v>0.56469609540875809</v>
      </c>
      <c r="AJ1593">
        <f t="shared" si="378"/>
        <v>-0.2668107123773617</v>
      </c>
      <c r="AK1593">
        <f t="shared" si="379"/>
        <v>0.23931967809316171</v>
      </c>
      <c r="AL1593">
        <f t="shared" si="380"/>
        <v>2.6389213677283485</v>
      </c>
      <c r="AM1593">
        <f t="shared" si="381"/>
        <v>3.8946097777401278</v>
      </c>
      <c r="AN1593" s="26">
        <f t="shared" si="390"/>
        <v>-3.975315110866434</v>
      </c>
      <c r="AO1593" s="26">
        <f t="shared" si="390"/>
        <v>-3.9758619978093366</v>
      </c>
      <c r="AP1593" s="26">
        <f t="shared" si="390"/>
        <v>-3.9742245114637487</v>
      </c>
      <c r="AQ1593" s="26">
        <f t="shared" si="390"/>
        <v>-3.9791363303934308</v>
      </c>
      <c r="AR1593" s="26">
        <f t="shared" si="390"/>
        <v>-3.9644813675395318</v>
      </c>
      <c r="AS1593" s="26">
        <f t="shared" si="390"/>
        <v>-4.0089388978364173</v>
      </c>
      <c r="AT1593" s="26">
        <f t="shared" si="390"/>
        <v>-3.8800105844175317</v>
      </c>
      <c r="AU1593" s="26">
        <f t="shared" si="383"/>
        <v>-4.3433125627175393</v>
      </c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</row>
    <row r="1594" spans="26:64">
      <c r="Z1594">
        <f t="shared" si="374"/>
        <v>0</v>
      </c>
      <c r="AA1594" s="26">
        <f t="shared" si="375"/>
        <v>2.1380834729415148E-3</v>
      </c>
      <c r="AB1594" s="26">
        <f t="shared" si="386"/>
        <v>-9999</v>
      </c>
      <c r="AC1594" s="26">
        <f t="shared" si="388"/>
        <v>0</v>
      </c>
      <c r="AD1594" s="26">
        <f t="shared" si="384"/>
        <v>-9999</v>
      </c>
      <c r="AE1594" s="26">
        <f t="shared" si="389"/>
        <v>0</v>
      </c>
      <c r="AF1594">
        <f t="shared" si="385"/>
        <v>-9999</v>
      </c>
      <c r="AG1594" s="187"/>
      <c r="AH1594">
        <f t="shared" si="376"/>
        <v>-5.681451267488898E-5</v>
      </c>
      <c r="AI1594">
        <f t="shared" si="377"/>
        <v>0.56469609540875809</v>
      </c>
      <c r="AJ1594">
        <f t="shared" si="378"/>
        <v>-0.2668107123773617</v>
      </c>
      <c r="AK1594">
        <f t="shared" si="379"/>
        <v>0.23931967809316171</v>
      </c>
      <c r="AL1594">
        <f t="shared" si="380"/>
        <v>2.6389213677283485</v>
      </c>
      <c r="AM1594">
        <f t="shared" si="381"/>
        <v>3.8946097777401278</v>
      </c>
      <c r="AN1594" s="26">
        <f t="shared" si="390"/>
        <v>-3.975315110866434</v>
      </c>
      <c r="AO1594" s="26">
        <f t="shared" si="390"/>
        <v>-3.9758619978093366</v>
      </c>
      <c r="AP1594" s="26">
        <f t="shared" si="390"/>
        <v>-3.9742245114637487</v>
      </c>
      <c r="AQ1594" s="26">
        <f t="shared" si="390"/>
        <v>-3.9791363303934308</v>
      </c>
      <c r="AR1594" s="26">
        <f t="shared" si="390"/>
        <v>-3.9644813675395318</v>
      </c>
      <c r="AS1594" s="26">
        <f t="shared" si="390"/>
        <v>-4.0089388978364173</v>
      </c>
      <c r="AT1594" s="26">
        <f t="shared" si="390"/>
        <v>-3.8800105844175317</v>
      </c>
      <c r="AU1594" s="26">
        <f t="shared" si="383"/>
        <v>-4.3433125627175393</v>
      </c>
      <c r="AV1594" s="26"/>
      <c r="AX1594" s="26"/>
    </row>
    <row r="1595" spans="26:64">
      <c r="Z1595">
        <f t="shared" si="374"/>
        <v>0</v>
      </c>
      <c r="AA1595" s="26">
        <f t="shared" si="375"/>
        <v>2.1380834729415148E-3</v>
      </c>
      <c r="AB1595" s="26">
        <f t="shared" si="386"/>
        <v>-9999</v>
      </c>
      <c r="AC1595" s="26">
        <f t="shared" si="388"/>
        <v>0</v>
      </c>
      <c r="AD1595" s="26">
        <f t="shared" si="384"/>
        <v>-9999</v>
      </c>
      <c r="AE1595" s="26">
        <f t="shared" si="389"/>
        <v>0</v>
      </c>
      <c r="AF1595">
        <f t="shared" si="385"/>
        <v>-9999</v>
      </c>
      <c r="AG1595" s="187"/>
      <c r="AH1595">
        <f t="shared" si="376"/>
        <v>-5.681451267488898E-5</v>
      </c>
      <c r="AI1595">
        <f t="shared" si="377"/>
        <v>0.56469609540875809</v>
      </c>
      <c r="AJ1595">
        <f t="shared" si="378"/>
        <v>-0.2668107123773617</v>
      </c>
      <c r="AK1595">
        <f t="shared" si="379"/>
        <v>0.23931967809316171</v>
      </c>
      <c r="AL1595">
        <f t="shared" si="380"/>
        <v>2.6389213677283485</v>
      </c>
      <c r="AM1595">
        <f t="shared" si="381"/>
        <v>3.8946097777401278</v>
      </c>
      <c r="AN1595" s="26">
        <f t="shared" si="390"/>
        <v>-3.975315110866434</v>
      </c>
      <c r="AO1595" s="26">
        <f t="shared" si="390"/>
        <v>-3.9758619978093366</v>
      </c>
      <c r="AP1595" s="26">
        <f t="shared" si="390"/>
        <v>-3.9742245114637487</v>
      </c>
      <c r="AQ1595" s="26">
        <f t="shared" si="390"/>
        <v>-3.9791363303934308</v>
      </c>
      <c r="AR1595" s="26">
        <f t="shared" si="390"/>
        <v>-3.9644813675395318</v>
      </c>
      <c r="AS1595" s="26">
        <f t="shared" si="390"/>
        <v>-4.0089388978364173</v>
      </c>
      <c r="AT1595" s="26">
        <f t="shared" si="390"/>
        <v>-3.8800105844175317</v>
      </c>
      <c r="AU1595" s="26">
        <f t="shared" si="383"/>
        <v>-4.3433125627175393</v>
      </c>
    </row>
    <row r="1596" spans="26:64">
      <c r="Z1596">
        <f t="shared" si="374"/>
        <v>0</v>
      </c>
      <c r="AA1596" s="26">
        <f t="shared" si="375"/>
        <v>2.1380834729415148E-3</v>
      </c>
      <c r="AB1596" s="26">
        <f t="shared" si="386"/>
        <v>-9999</v>
      </c>
      <c r="AC1596" s="26">
        <f t="shared" si="388"/>
        <v>0</v>
      </c>
      <c r="AD1596" s="26">
        <f t="shared" si="384"/>
        <v>-9999</v>
      </c>
      <c r="AE1596" s="26">
        <f t="shared" si="389"/>
        <v>0</v>
      </c>
      <c r="AF1596">
        <f t="shared" si="385"/>
        <v>-9999</v>
      </c>
      <c r="AG1596" s="187"/>
      <c r="AH1596">
        <f t="shared" si="376"/>
        <v>-5.681451267488898E-5</v>
      </c>
      <c r="AI1596">
        <f t="shared" si="377"/>
        <v>0.56469609540875809</v>
      </c>
      <c r="AJ1596">
        <f t="shared" si="378"/>
        <v>-0.2668107123773617</v>
      </c>
      <c r="AK1596">
        <f t="shared" si="379"/>
        <v>0.23931967809316171</v>
      </c>
      <c r="AL1596">
        <f t="shared" si="380"/>
        <v>2.6389213677283485</v>
      </c>
      <c r="AM1596">
        <f t="shared" si="381"/>
        <v>3.8946097777401278</v>
      </c>
      <c r="AN1596" s="26">
        <f t="shared" si="390"/>
        <v>-3.975315110866434</v>
      </c>
      <c r="AO1596" s="26">
        <f t="shared" si="390"/>
        <v>-3.9758619978093366</v>
      </c>
      <c r="AP1596" s="26">
        <f t="shared" si="390"/>
        <v>-3.9742245114637487</v>
      </c>
      <c r="AQ1596" s="26">
        <f t="shared" si="390"/>
        <v>-3.9791363303934308</v>
      </c>
      <c r="AR1596" s="26">
        <f t="shared" si="390"/>
        <v>-3.9644813675395318</v>
      </c>
      <c r="AS1596" s="26">
        <f t="shared" si="390"/>
        <v>-4.0089388978364173</v>
      </c>
      <c r="AT1596" s="26">
        <f t="shared" si="390"/>
        <v>-3.8800105844175317</v>
      </c>
      <c r="AU1596" s="26">
        <f t="shared" si="383"/>
        <v>-4.3433125627175393</v>
      </c>
    </row>
    <row r="1597" spans="26:64">
      <c r="Z1597">
        <f t="shared" si="374"/>
        <v>0</v>
      </c>
      <c r="AA1597" s="26">
        <f t="shared" si="375"/>
        <v>2.1380834729415148E-3</v>
      </c>
      <c r="AB1597" s="26">
        <f t="shared" si="386"/>
        <v>-9999</v>
      </c>
      <c r="AC1597" s="26">
        <f t="shared" si="388"/>
        <v>0</v>
      </c>
      <c r="AD1597" s="26">
        <f t="shared" si="384"/>
        <v>-9999</v>
      </c>
      <c r="AE1597" s="26">
        <f t="shared" si="389"/>
        <v>0</v>
      </c>
      <c r="AF1597">
        <f t="shared" si="385"/>
        <v>-9999</v>
      </c>
      <c r="AG1597" s="187"/>
      <c r="AH1597">
        <f t="shared" si="376"/>
        <v>-5.681451267488898E-5</v>
      </c>
      <c r="AI1597">
        <f t="shared" si="377"/>
        <v>0.56469609540875809</v>
      </c>
      <c r="AJ1597">
        <f t="shared" si="378"/>
        <v>-0.2668107123773617</v>
      </c>
      <c r="AK1597">
        <f t="shared" si="379"/>
        <v>0.23931967809316171</v>
      </c>
      <c r="AL1597">
        <f t="shared" si="380"/>
        <v>2.6389213677283485</v>
      </c>
      <c r="AM1597">
        <f t="shared" si="381"/>
        <v>3.8946097777401278</v>
      </c>
      <c r="AN1597" s="26">
        <f t="shared" si="390"/>
        <v>-3.975315110866434</v>
      </c>
      <c r="AO1597" s="26">
        <f t="shared" si="390"/>
        <v>-3.9758619978093366</v>
      </c>
      <c r="AP1597" s="26">
        <f t="shared" si="390"/>
        <v>-3.9742245114637487</v>
      </c>
      <c r="AQ1597" s="26">
        <f t="shared" si="390"/>
        <v>-3.9791363303934308</v>
      </c>
      <c r="AR1597" s="26">
        <f t="shared" si="390"/>
        <v>-3.9644813675395318</v>
      </c>
      <c r="AS1597" s="26">
        <f t="shared" si="390"/>
        <v>-4.0089388978364173</v>
      </c>
      <c r="AT1597" s="26">
        <f t="shared" si="390"/>
        <v>-3.8800105844175317</v>
      </c>
      <c r="AU1597" s="26">
        <f t="shared" si="383"/>
        <v>-4.3433125627175393</v>
      </c>
    </row>
    <row r="1598" spans="26:64">
      <c r="Z1598">
        <f t="shared" si="374"/>
        <v>0</v>
      </c>
      <c r="AA1598" s="26">
        <f t="shared" si="375"/>
        <v>2.1380834729415148E-3</v>
      </c>
      <c r="AB1598" s="26">
        <f t="shared" si="386"/>
        <v>-9999</v>
      </c>
      <c r="AC1598" s="26">
        <f t="shared" si="388"/>
        <v>0</v>
      </c>
      <c r="AD1598" s="26">
        <f t="shared" si="384"/>
        <v>-9999</v>
      </c>
      <c r="AE1598" s="26">
        <f t="shared" si="389"/>
        <v>0</v>
      </c>
      <c r="AF1598">
        <f t="shared" si="385"/>
        <v>-9999</v>
      </c>
      <c r="AG1598" s="187"/>
      <c r="AH1598">
        <f t="shared" si="376"/>
        <v>-5.681451267488898E-5</v>
      </c>
      <c r="AI1598">
        <f t="shared" si="377"/>
        <v>0.56469609540875809</v>
      </c>
      <c r="AJ1598">
        <f t="shared" si="378"/>
        <v>-0.2668107123773617</v>
      </c>
      <c r="AK1598">
        <f t="shared" si="379"/>
        <v>0.23931967809316171</v>
      </c>
      <c r="AL1598">
        <f t="shared" si="380"/>
        <v>2.6389213677283485</v>
      </c>
      <c r="AM1598">
        <f t="shared" si="381"/>
        <v>3.8946097777401278</v>
      </c>
      <c r="AN1598" s="26">
        <f t="shared" si="390"/>
        <v>-3.975315110866434</v>
      </c>
      <c r="AO1598" s="26">
        <f t="shared" si="390"/>
        <v>-3.9758619978093366</v>
      </c>
      <c r="AP1598" s="26">
        <f t="shared" si="390"/>
        <v>-3.9742245114637487</v>
      </c>
      <c r="AQ1598" s="26">
        <f t="shared" si="390"/>
        <v>-3.9791363303934308</v>
      </c>
      <c r="AR1598" s="26">
        <f t="shared" si="390"/>
        <v>-3.9644813675395318</v>
      </c>
      <c r="AS1598" s="26">
        <f t="shared" si="390"/>
        <v>-4.0089388978364173</v>
      </c>
      <c r="AT1598" s="26">
        <f t="shared" si="390"/>
        <v>-3.8800105844175317</v>
      </c>
      <c r="AU1598" s="26">
        <f t="shared" si="383"/>
        <v>-4.3433125627175393</v>
      </c>
      <c r="AV1598" s="26"/>
    </row>
    <row r="1599" spans="26:64">
      <c r="Z1599">
        <f t="shared" si="374"/>
        <v>0</v>
      </c>
      <c r="AA1599" s="26">
        <f t="shared" si="375"/>
        <v>2.1380834729415148E-3</v>
      </c>
      <c r="AB1599" s="26">
        <f t="shared" si="386"/>
        <v>-9999</v>
      </c>
      <c r="AC1599" s="26">
        <f t="shared" si="388"/>
        <v>0</v>
      </c>
      <c r="AD1599" s="26">
        <f t="shared" si="384"/>
        <v>-9999</v>
      </c>
      <c r="AE1599" s="26">
        <f t="shared" si="389"/>
        <v>0</v>
      </c>
      <c r="AF1599">
        <f t="shared" si="385"/>
        <v>-9999</v>
      </c>
      <c r="AG1599" s="187"/>
      <c r="AH1599">
        <f t="shared" si="376"/>
        <v>-5.681451267488898E-5</v>
      </c>
      <c r="AI1599">
        <f t="shared" si="377"/>
        <v>0.56469609540875809</v>
      </c>
      <c r="AJ1599">
        <f t="shared" si="378"/>
        <v>-0.2668107123773617</v>
      </c>
      <c r="AK1599">
        <f t="shared" si="379"/>
        <v>0.23931967809316171</v>
      </c>
      <c r="AL1599">
        <f t="shared" si="380"/>
        <v>2.6389213677283485</v>
      </c>
      <c r="AM1599">
        <f t="shared" si="381"/>
        <v>3.8946097777401278</v>
      </c>
      <c r="AN1599" s="26">
        <f t="shared" si="390"/>
        <v>-3.975315110866434</v>
      </c>
      <c r="AO1599" s="26">
        <f t="shared" si="390"/>
        <v>-3.9758619978093366</v>
      </c>
      <c r="AP1599" s="26">
        <f t="shared" si="390"/>
        <v>-3.9742245114637487</v>
      </c>
      <c r="AQ1599" s="26">
        <f t="shared" si="390"/>
        <v>-3.9791363303934308</v>
      </c>
      <c r="AR1599" s="26">
        <f t="shared" si="390"/>
        <v>-3.9644813675395318</v>
      </c>
      <c r="AS1599" s="26">
        <f t="shared" si="390"/>
        <v>-4.0089388978364173</v>
      </c>
      <c r="AT1599" s="26">
        <f t="shared" si="390"/>
        <v>-3.8800105844175317</v>
      </c>
      <c r="AU1599" s="26">
        <f t="shared" si="383"/>
        <v>-4.3433125627175393</v>
      </c>
      <c r="AV1599" s="26"/>
      <c r="AX1599" s="26"/>
    </row>
    <row r="1600" spans="26:64">
      <c r="Z1600">
        <f t="shared" si="374"/>
        <v>0</v>
      </c>
      <c r="AA1600" s="26">
        <f t="shared" si="375"/>
        <v>2.1380834729415148E-3</v>
      </c>
      <c r="AB1600" s="26">
        <f t="shared" si="386"/>
        <v>-9999</v>
      </c>
      <c r="AC1600" s="26">
        <f t="shared" si="388"/>
        <v>0</v>
      </c>
      <c r="AD1600" s="26">
        <f t="shared" si="384"/>
        <v>-9999</v>
      </c>
      <c r="AE1600" s="26">
        <f t="shared" si="389"/>
        <v>0</v>
      </c>
      <c r="AF1600">
        <f t="shared" si="385"/>
        <v>-9999</v>
      </c>
      <c r="AG1600" s="187"/>
      <c r="AH1600">
        <f t="shared" si="376"/>
        <v>-5.681451267488898E-5</v>
      </c>
      <c r="AI1600">
        <f t="shared" si="377"/>
        <v>0.56469609540875809</v>
      </c>
      <c r="AJ1600">
        <f t="shared" si="378"/>
        <v>-0.2668107123773617</v>
      </c>
      <c r="AK1600">
        <f t="shared" si="379"/>
        <v>0.23931967809316171</v>
      </c>
      <c r="AL1600">
        <f t="shared" si="380"/>
        <v>2.6389213677283485</v>
      </c>
      <c r="AM1600">
        <f t="shared" si="381"/>
        <v>3.8946097777401278</v>
      </c>
      <c r="AN1600" s="26">
        <f t="shared" si="390"/>
        <v>-3.975315110866434</v>
      </c>
      <c r="AO1600" s="26">
        <f t="shared" si="390"/>
        <v>-3.9758619978093366</v>
      </c>
      <c r="AP1600" s="26">
        <f t="shared" si="390"/>
        <v>-3.9742245114637487</v>
      </c>
      <c r="AQ1600" s="26">
        <f t="shared" si="390"/>
        <v>-3.9791363303934308</v>
      </c>
      <c r="AR1600" s="26">
        <f t="shared" si="390"/>
        <v>-3.9644813675395318</v>
      </c>
      <c r="AS1600" s="26">
        <f t="shared" si="390"/>
        <v>-4.0089388978364173</v>
      </c>
      <c r="AT1600" s="26">
        <f t="shared" si="390"/>
        <v>-3.8800105844175317</v>
      </c>
      <c r="AU1600" s="26">
        <f t="shared" si="383"/>
        <v>-4.3433125627175393</v>
      </c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</row>
    <row r="1601" spans="26:64">
      <c r="Z1601">
        <f t="shared" si="374"/>
        <v>0</v>
      </c>
      <c r="AA1601" s="26">
        <f t="shared" si="375"/>
        <v>2.1380834729415148E-3</v>
      </c>
      <c r="AB1601" s="26">
        <f t="shared" si="386"/>
        <v>-9999</v>
      </c>
      <c r="AC1601" s="26">
        <f t="shared" si="388"/>
        <v>0</v>
      </c>
      <c r="AD1601" s="26">
        <f t="shared" si="384"/>
        <v>-9999</v>
      </c>
      <c r="AE1601" s="26">
        <f t="shared" si="389"/>
        <v>0</v>
      </c>
      <c r="AF1601">
        <f t="shared" si="385"/>
        <v>-9999</v>
      </c>
      <c r="AG1601" s="187"/>
      <c r="AH1601">
        <f t="shared" si="376"/>
        <v>-5.681451267488898E-5</v>
      </c>
      <c r="AI1601">
        <f t="shared" si="377"/>
        <v>0.56469609540875809</v>
      </c>
      <c r="AJ1601">
        <f t="shared" si="378"/>
        <v>-0.2668107123773617</v>
      </c>
      <c r="AK1601">
        <f t="shared" si="379"/>
        <v>0.23931967809316171</v>
      </c>
      <c r="AL1601">
        <f t="shared" si="380"/>
        <v>2.6389213677283485</v>
      </c>
      <c r="AM1601">
        <f t="shared" si="381"/>
        <v>3.8946097777401278</v>
      </c>
      <c r="AN1601" s="26">
        <f t="shared" si="390"/>
        <v>-3.975315110866434</v>
      </c>
      <c r="AO1601" s="26">
        <f t="shared" si="390"/>
        <v>-3.9758619978093366</v>
      </c>
      <c r="AP1601" s="26">
        <f t="shared" si="390"/>
        <v>-3.9742245114637487</v>
      </c>
      <c r="AQ1601" s="26">
        <f t="shared" si="390"/>
        <v>-3.9791363303934308</v>
      </c>
      <c r="AR1601" s="26">
        <f t="shared" si="390"/>
        <v>-3.9644813675395318</v>
      </c>
      <c r="AS1601" s="26">
        <f t="shared" si="390"/>
        <v>-4.0089388978364173</v>
      </c>
      <c r="AT1601" s="26">
        <f t="shared" si="390"/>
        <v>-3.8800105844175317</v>
      </c>
      <c r="AU1601" s="26">
        <f t="shared" si="383"/>
        <v>-4.3433125627175393</v>
      </c>
      <c r="AV1601" s="26"/>
    </row>
    <row r="1602" spans="26:64">
      <c r="Z1602">
        <f t="shared" si="374"/>
        <v>0</v>
      </c>
      <c r="AA1602" s="26">
        <f t="shared" si="375"/>
        <v>2.1380834729415148E-3</v>
      </c>
      <c r="AB1602" s="26">
        <f t="shared" si="386"/>
        <v>-9999</v>
      </c>
      <c r="AC1602" s="26">
        <f t="shared" si="388"/>
        <v>0</v>
      </c>
      <c r="AD1602" s="26">
        <f t="shared" si="384"/>
        <v>-9999</v>
      </c>
      <c r="AE1602" s="26">
        <f t="shared" si="389"/>
        <v>0</v>
      </c>
      <c r="AF1602">
        <f t="shared" si="385"/>
        <v>-9999</v>
      </c>
      <c r="AG1602" s="187"/>
      <c r="AH1602">
        <f t="shared" si="376"/>
        <v>-5.681451267488898E-5</v>
      </c>
      <c r="AI1602">
        <f t="shared" si="377"/>
        <v>0.56469609540875809</v>
      </c>
      <c r="AJ1602">
        <f t="shared" si="378"/>
        <v>-0.2668107123773617</v>
      </c>
      <c r="AK1602">
        <f t="shared" si="379"/>
        <v>0.23931967809316171</v>
      </c>
      <c r="AL1602">
        <f t="shared" si="380"/>
        <v>2.6389213677283485</v>
      </c>
      <c r="AM1602">
        <f t="shared" si="381"/>
        <v>3.8946097777401278</v>
      </c>
      <c r="AN1602" s="26">
        <f t="shared" si="390"/>
        <v>-3.975315110866434</v>
      </c>
      <c r="AO1602" s="26">
        <f t="shared" si="390"/>
        <v>-3.9758619978093366</v>
      </c>
      <c r="AP1602" s="26">
        <f t="shared" si="390"/>
        <v>-3.9742245114637487</v>
      </c>
      <c r="AQ1602" s="26">
        <f t="shared" si="390"/>
        <v>-3.9791363303934308</v>
      </c>
      <c r="AR1602" s="26">
        <f t="shared" si="390"/>
        <v>-3.9644813675395318</v>
      </c>
      <c r="AS1602" s="26">
        <f t="shared" si="390"/>
        <v>-4.0089388978364173</v>
      </c>
      <c r="AT1602" s="26">
        <f t="shared" si="390"/>
        <v>-3.8800105844175317</v>
      </c>
      <c r="AU1602" s="26">
        <f t="shared" si="383"/>
        <v>-4.3433125627175393</v>
      </c>
      <c r="AV1602" s="26"/>
      <c r="AX1602" s="26"/>
    </row>
    <row r="1603" spans="26:64">
      <c r="Z1603">
        <f t="shared" si="374"/>
        <v>0</v>
      </c>
      <c r="AA1603" s="26">
        <f t="shared" si="375"/>
        <v>2.1380834729415148E-3</v>
      </c>
      <c r="AB1603" s="26">
        <f t="shared" si="386"/>
        <v>-9999</v>
      </c>
      <c r="AC1603" s="26">
        <f t="shared" si="388"/>
        <v>0</v>
      </c>
      <c r="AD1603" s="26">
        <f t="shared" si="384"/>
        <v>-9999</v>
      </c>
      <c r="AE1603" s="26">
        <f t="shared" si="389"/>
        <v>0</v>
      </c>
      <c r="AF1603">
        <f t="shared" si="385"/>
        <v>-9999</v>
      </c>
      <c r="AG1603" s="187"/>
      <c r="AH1603">
        <f t="shared" si="376"/>
        <v>-5.681451267488898E-5</v>
      </c>
      <c r="AI1603">
        <f t="shared" si="377"/>
        <v>0.56469609540875809</v>
      </c>
      <c r="AJ1603">
        <f t="shared" si="378"/>
        <v>-0.2668107123773617</v>
      </c>
      <c r="AK1603">
        <f t="shared" si="379"/>
        <v>0.23931967809316171</v>
      </c>
      <c r="AL1603">
        <f t="shared" si="380"/>
        <v>2.6389213677283485</v>
      </c>
      <c r="AM1603">
        <f t="shared" si="381"/>
        <v>3.8946097777401278</v>
      </c>
      <c r="AN1603" s="26">
        <f t="shared" si="390"/>
        <v>-3.975315110866434</v>
      </c>
      <c r="AO1603" s="26">
        <f t="shared" si="390"/>
        <v>-3.9758619978093366</v>
      </c>
      <c r="AP1603" s="26">
        <f t="shared" si="390"/>
        <v>-3.9742245114637487</v>
      </c>
      <c r="AQ1603" s="26">
        <f t="shared" si="390"/>
        <v>-3.9791363303934308</v>
      </c>
      <c r="AR1603" s="26">
        <f t="shared" si="390"/>
        <v>-3.9644813675395318</v>
      </c>
      <c r="AS1603" s="26">
        <f t="shared" si="390"/>
        <v>-4.0089388978364173</v>
      </c>
      <c r="AT1603" s="26">
        <f t="shared" si="390"/>
        <v>-3.8800105844175317</v>
      </c>
      <c r="AU1603" s="26">
        <f t="shared" si="383"/>
        <v>-4.3433125627175393</v>
      </c>
    </row>
    <row r="1604" spans="26:64">
      <c r="Z1604">
        <f t="shared" si="374"/>
        <v>0</v>
      </c>
      <c r="AA1604" s="26">
        <f t="shared" si="375"/>
        <v>2.1380834729415148E-3</v>
      </c>
      <c r="AB1604" s="26">
        <f t="shared" si="386"/>
        <v>-9999</v>
      </c>
      <c r="AC1604" s="26">
        <f t="shared" si="388"/>
        <v>0</v>
      </c>
      <c r="AD1604" s="26">
        <f t="shared" si="384"/>
        <v>-9999</v>
      </c>
      <c r="AE1604" s="26">
        <f t="shared" si="389"/>
        <v>0</v>
      </c>
      <c r="AF1604">
        <f t="shared" si="385"/>
        <v>-9999</v>
      </c>
      <c r="AG1604" s="187"/>
      <c r="AH1604">
        <f t="shared" si="376"/>
        <v>-5.681451267488898E-5</v>
      </c>
      <c r="AI1604">
        <f t="shared" si="377"/>
        <v>0.56469609540875809</v>
      </c>
      <c r="AJ1604">
        <f t="shared" si="378"/>
        <v>-0.2668107123773617</v>
      </c>
      <c r="AK1604">
        <f t="shared" si="379"/>
        <v>0.23931967809316171</v>
      </c>
      <c r="AL1604">
        <f t="shared" si="380"/>
        <v>2.6389213677283485</v>
      </c>
      <c r="AM1604">
        <f t="shared" si="381"/>
        <v>3.8946097777401278</v>
      </c>
      <c r="AN1604" s="26">
        <f t="shared" si="390"/>
        <v>-3.975315110866434</v>
      </c>
      <c r="AO1604" s="26">
        <f t="shared" si="390"/>
        <v>-3.9758619978093366</v>
      </c>
      <c r="AP1604" s="26">
        <f t="shared" si="390"/>
        <v>-3.9742245114637487</v>
      </c>
      <c r="AQ1604" s="26">
        <f t="shared" si="390"/>
        <v>-3.9791363303934308</v>
      </c>
      <c r="AR1604" s="26">
        <f t="shared" si="390"/>
        <v>-3.9644813675395318</v>
      </c>
      <c r="AS1604" s="26">
        <f t="shared" si="390"/>
        <v>-4.0089388978364173</v>
      </c>
      <c r="AT1604" s="26">
        <f t="shared" si="390"/>
        <v>-3.8800105844175317</v>
      </c>
      <c r="AU1604" s="26">
        <f t="shared" si="383"/>
        <v>-4.3433125627175393</v>
      </c>
      <c r="AV1604" s="26"/>
      <c r="AX1604" s="26"/>
    </row>
    <row r="1605" spans="26:64">
      <c r="Z1605">
        <f t="shared" si="374"/>
        <v>0</v>
      </c>
      <c r="AA1605" s="26">
        <f t="shared" si="375"/>
        <v>2.1380834729415148E-3</v>
      </c>
      <c r="AB1605" s="26">
        <f t="shared" si="386"/>
        <v>-9999</v>
      </c>
      <c r="AC1605" s="26">
        <f t="shared" si="388"/>
        <v>0</v>
      </c>
      <c r="AD1605" s="26">
        <f t="shared" si="384"/>
        <v>-9999</v>
      </c>
      <c r="AE1605" s="26">
        <f t="shared" si="389"/>
        <v>0</v>
      </c>
      <c r="AF1605">
        <f t="shared" si="385"/>
        <v>-9999</v>
      </c>
      <c r="AG1605" s="187"/>
      <c r="AH1605">
        <f t="shared" si="376"/>
        <v>-5.681451267488898E-5</v>
      </c>
      <c r="AI1605">
        <f t="shared" si="377"/>
        <v>0.56469609540875809</v>
      </c>
      <c r="AJ1605">
        <f t="shared" si="378"/>
        <v>-0.2668107123773617</v>
      </c>
      <c r="AK1605">
        <f t="shared" si="379"/>
        <v>0.23931967809316171</v>
      </c>
      <c r="AL1605">
        <f t="shared" si="380"/>
        <v>2.6389213677283485</v>
      </c>
      <c r="AM1605">
        <f t="shared" si="381"/>
        <v>3.8946097777401278</v>
      </c>
      <c r="AN1605" s="26">
        <f t="shared" ref="AN1605:AT1620" si="391">$AU1605+$AB$7*SIN(AO1605)</f>
        <v>-3.975315110866434</v>
      </c>
      <c r="AO1605" s="26">
        <f t="shared" si="391"/>
        <v>-3.9758619978093366</v>
      </c>
      <c r="AP1605" s="26">
        <f t="shared" si="391"/>
        <v>-3.9742245114637487</v>
      </c>
      <c r="AQ1605" s="26">
        <f t="shared" si="391"/>
        <v>-3.9791363303934308</v>
      </c>
      <c r="AR1605" s="26">
        <f t="shared" si="391"/>
        <v>-3.9644813675395318</v>
      </c>
      <c r="AS1605" s="26">
        <f t="shared" si="391"/>
        <v>-4.0089388978364173</v>
      </c>
      <c r="AT1605" s="26">
        <f t="shared" si="391"/>
        <v>-3.8800105844175317</v>
      </c>
      <c r="AU1605" s="26">
        <f t="shared" si="383"/>
        <v>-4.3433125627175393</v>
      </c>
    </row>
    <row r="1606" spans="26:64">
      <c r="Z1606">
        <f t="shared" si="374"/>
        <v>0</v>
      </c>
      <c r="AA1606" s="26">
        <f t="shared" si="375"/>
        <v>2.1380834729415148E-3</v>
      </c>
      <c r="AB1606" s="26">
        <f t="shared" si="386"/>
        <v>-9999</v>
      </c>
      <c r="AC1606" s="26">
        <f t="shared" si="388"/>
        <v>0</v>
      </c>
      <c r="AD1606" s="26">
        <f t="shared" si="384"/>
        <v>-9999</v>
      </c>
      <c r="AE1606" s="26">
        <f t="shared" si="389"/>
        <v>0</v>
      </c>
      <c r="AF1606">
        <f t="shared" si="385"/>
        <v>-9999</v>
      </c>
      <c r="AG1606" s="187"/>
      <c r="AH1606">
        <f t="shared" si="376"/>
        <v>-5.681451267488898E-5</v>
      </c>
      <c r="AI1606">
        <f t="shared" si="377"/>
        <v>0.56469609540875809</v>
      </c>
      <c r="AJ1606">
        <f t="shared" si="378"/>
        <v>-0.2668107123773617</v>
      </c>
      <c r="AK1606">
        <f t="shared" si="379"/>
        <v>0.23931967809316171</v>
      </c>
      <c r="AL1606">
        <f t="shared" si="380"/>
        <v>2.6389213677283485</v>
      </c>
      <c r="AM1606">
        <f t="shared" si="381"/>
        <v>3.8946097777401278</v>
      </c>
      <c r="AN1606" s="26">
        <f t="shared" si="391"/>
        <v>-3.975315110866434</v>
      </c>
      <c r="AO1606" s="26">
        <f t="shared" si="391"/>
        <v>-3.9758619978093366</v>
      </c>
      <c r="AP1606" s="26">
        <f t="shared" si="391"/>
        <v>-3.9742245114637487</v>
      </c>
      <c r="AQ1606" s="26">
        <f t="shared" si="391"/>
        <v>-3.9791363303934308</v>
      </c>
      <c r="AR1606" s="26">
        <f t="shared" si="391"/>
        <v>-3.9644813675395318</v>
      </c>
      <c r="AS1606" s="26">
        <f t="shared" si="391"/>
        <v>-4.0089388978364173</v>
      </c>
      <c r="AT1606" s="26">
        <f t="shared" si="391"/>
        <v>-3.8800105844175317</v>
      </c>
      <c r="AU1606" s="26">
        <f t="shared" si="383"/>
        <v>-4.3433125627175393</v>
      </c>
      <c r="AV1606" s="26"/>
    </row>
    <row r="1607" spans="26:64">
      <c r="Z1607">
        <f t="shared" si="374"/>
        <v>0</v>
      </c>
      <c r="AA1607" s="26">
        <f t="shared" si="375"/>
        <v>2.1380834729415148E-3</v>
      </c>
      <c r="AB1607" s="26">
        <f t="shared" si="386"/>
        <v>-9999</v>
      </c>
      <c r="AC1607" s="26">
        <f t="shared" si="388"/>
        <v>0</v>
      </c>
      <c r="AD1607" s="26">
        <f t="shared" si="384"/>
        <v>-9999</v>
      </c>
      <c r="AE1607" s="26">
        <f t="shared" si="389"/>
        <v>0</v>
      </c>
      <c r="AF1607">
        <f t="shared" si="385"/>
        <v>-9999</v>
      </c>
      <c r="AG1607" s="187"/>
      <c r="AH1607">
        <f t="shared" si="376"/>
        <v>-5.681451267488898E-5</v>
      </c>
      <c r="AI1607">
        <f t="shared" si="377"/>
        <v>0.56469609540875809</v>
      </c>
      <c r="AJ1607">
        <f t="shared" si="378"/>
        <v>-0.2668107123773617</v>
      </c>
      <c r="AK1607">
        <f t="shared" si="379"/>
        <v>0.23931967809316171</v>
      </c>
      <c r="AL1607">
        <f t="shared" si="380"/>
        <v>2.6389213677283485</v>
      </c>
      <c r="AM1607">
        <f t="shared" si="381"/>
        <v>3.8946097777401278</v>
      </c>
      <c r="AN1607" s="26">
        <f t="shared" si="391"/>
        <v>-3.975315110866434</v>
      </c>
      <c r="AO1607" s="26">
        <f t="shared" si="391"/>
        <v>-3.9758619978093366</v>
      </c>
      <c r="AP1607" s="26">
        <f t="shared" si="391"/>
        <v>-3.9742245114637487</v>
      </c>
      <c r="AQ1607" s="26">
        <f t="shared" si="391"/>
        <v>-3.9791363303934308</v>
      </c>
      <c r="AR1607" s="26">
        <f t="shared" si="391"/>
        <v>-3.9644813675395318</v>
      </c>
      <c r="AS1607" s="26">
        <f t="shared" si="391"/>
        <v>-4.0089388978364173</v>
      </c>
      <c r="AT1607" s="26">
        <f t="shared" si="391"/>
        <v>-3.8800105844175317</v>
      </c>
      <c r="AU1607" s="26">
        <f t="shared" si="383"/>
        <v>-4.3433125627175393</v>
      </c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</row>
    <row r="1608" spans="26:64">
      <c r="Z1608">
        <f t="shared" si="374"/>
        <v>0</v>
      </c>
      <c r="AA1608" s="26">
        <f t="shared" si="375"/>
        <v>2.1380834729415148E-3</v>
      </c>
      <c r="AB1608" s="26">
        <f t="shared" si="386"/>
        <v>-9999</v>
      </c>
      <c r="AC1608" s="26">
        <f t="shared" si="388"/>
        <v>0</v>
      </c>
      <c r="AD1608" s="26">
        <f t="shared" si="384"/>
        <v>-9999</v>
      </c>
      <c r="AE1608" s="26">
        <f t="shared" si="389"/>
        <v>0</v>
      </c>
      <c r="AF1608">
        <f t="shared" si="385"/>
        <v>-9999</v>
      </c>
      <c r="AG1608" s="187"/>
      <c r="AH1608">
        <f t="shared" si="376"/>
        <v>-5.681451267488898E-5</v>
      </c>
      <c r="AI1608">
        <f t="shared" si="377"/>
        <v>0.56469609540875809</v>
      </c>
      <c r="AJ1608">
        <f t="shared" si="378"/>
        <v>-0.2668107123773617</v>
      </c>
      <c r="AK1608">
        <f t="shared" si="379"/>
        <v>0.23931967809316171</v>
      </c>
      <c r="AL1608">
        <f t="shared" si="380"/>
        <v>2.6389213677283485</v>
      </c>
      <c r="AM1608">
        <f t="shared" si="381"/>
        <v>3.8946097777401278</v>
      </c>
      <c r="AN1608" s="26">
        <f t="shared" si="391"/>
        <v>-3.975315110866434</v>
      </c>
      <c r="AO1608" s="26">
        <f t="shared" si="391"/>
        <v>-3.9758619978093366</v>
      </c>
      <c r="AP1608" s="26">
        <f t="shared" si="391"/>
        <v>-3.9742245114637487</v>
      </c>
      <c r="AQ1608" s="26">
        <f t="shared" si="391"/>
        <v>-3.9791363303934308</v>
      </c>
      <c r="AR1608" s="26">
        <f t="shared" si="391"/>
        <v>-3.9644813675395318</v>
      </c>
      <c r="AS1608" s="26">
        <f t="shared" si="391"/>
        <v>-4.0089388978364173</v>
      </c>
      <c r="AT1608" s="26">
        <f t="shared" si="391"/>
        <v>-3.8800105844175317</v>
      </c>
      <c r="AU1608" s="26">
        <f t="shared" si="383"/>
        <v>-4.3433125627175393</v>
      </c>
    </row>
    <row r="1609" spans="26:64">
      <c r="Z1609">
        <f t="shared" si="374"/>
        <v>0</v>
      </c>
      <c r="AA1609" s="26">
        <f t="shared" si="375"/>
        <v>2.1380834729415148E-3</v>
      </c>
      <c r="AB1609" s="26">
        <f t="shared" si="386"/>
        <v>-9999</v>
      </c>
      <c r="AC1609" s="26">
        <f t="shared" si="388"/>
        <v>0</v>
      </c>
      <c r="AD1609" s="26">
        <f t="shared" si="384"/>
        <v>-9999</v>
      </c>
      <c r="AE1609" s="26">
        <f t="shared" si="389"/>
        <v>0</v>
      </c>
      <c r="AF1609">
        <f t="shared" si="385"/>
        <v>-9999</v>
      </c>
      <c r="AG1609" s="187"/>
      <c r="AH1609">
        <f t="shared" si="376"/>
        <v>-5.681451267488898E-5</v>
      </c>
      <c r="AI1609">
        <f t="shared" si="377"/>
        <v>0.56469609540875809</v>
      </c>
      <c r="AJ1609">
        <f t="shared" si="378"/>
        <v>-0.2668107123773617</v>
      </c>
      <c r="AK1609">
        <f t="shared" si="379"/>
        <v>0.23931967809316171</v>
      </c>
      <c r="AL1609">
        <f t="shared" si="380"/>
        <v>2.6389213677283485</v>
      </c>
      <c r="AM1609">
        <f t="shared" si="381"/>
        <v>3.8946097777401278</v>
      </c>
      <c r="AN1609" s="26">
        <f t="shared" si="391"/>
        <v>-3.975315110866434</v>
      </c>
      <c r="AO1609" s="26">
        <f t="shared" si="391"/>
        <v>-3.9758619978093366</v>
      </c>
      <c r="AP1609" s="26">
        <f t="shared" si="391"/>
        <v>-3.9742245114637487</v>
      </c>
      <c r="AQ1609" s="26">
        <f t="shared" si="391"/>
        <v>-3.9791363303934308</v>
      </c>
      <c r="AR1609" s="26">
        <f t="shared" si="391"/>
        <v>-3.9644813675395318</v>
      </c>
      <c r="AS1609" s="26">
        <f t="shared" si="391"/>
        <v>-4.0089388978364173</v>
      </c>
      <c r="AT1609" s="26">
        <f t="shared" si="391"/>
        <v>-3.8800105844175317</v>
      </c>
      <c r="AU1609" s="26">
        <f t="shared" si="383"/>
        <v>-4.3433125627175393</v>
      </c>
      <c r="AV1609" s="26"/>
    </row>
    <row r="1610" spans="26:64">
      <c r="Z1610">
        <f t="shared" si="374"/>
        <v>0</v>
      </c>
      <c r="AA1610" s="26">
        <f t="shared" si="375"/>
        <v>2.1380834729415148E-3</v>
      </c>
      <c r="AB1610" s="26">
        <f t="shared" si="386"/>
        <v>-9999</v>
      </c>
      <c r="AC1610" s="26">
        <f t="shared" si="388"/>
        <v>0</v>
      </c>
      <c r="AD1610" s="26">
        <f t="shared" si="384"/>
        <v>-9999</v>
      </c>
      <c r="AE1610" s="26">
        <f t="shared" si="389"/>
        <v>0</v>
      </c>
      <c r="AF1610">
        <f t="shared" si="385"/>
        <v>-9999</v>
      </c>
      <c r="AG1610" s="187"/>
      <c r="AH1610">
        <f t="shared" si="376"/>
        <v>-5.681451267488898E-5</v>
      </c>
      <c r="AI1610">
        <f t="shared" si="377"/>
        <v>0.56469609540875809</v>
      </c>
      <c r="AJ1610">
        <f t="shared" si="378"/>
        <v>-0.2668107123773617</v>
      </c>
      <c r="AK1610">
        <f t="shared" si="379"/>
        <v>0.23931967809316171</v>
      </c>
      <c r="AL1610">
        <f t="shared" si="380"/>
        <v>2.6389213677283485</v>
      </c>
      <c r="AM1610">
        <f t="shared" si="381"/>
        <v>3.8946097777401278</v>
      </c>
      <c r="AN1610" s="26">
        <f t="shared" si="391"/>
        <v>-3.975315110866434</v>
      </c>
      <c r="AO1610" s="26">
        <f t="shared" si="391"/>
        <v>-3.9758619978093366</v>
      </c>
      <c r="AP1610" s="26">
        <f t="shared" si="391"/>
        <v>-3.9742245114637487</v>
      </c>
      <c r="AQ1610" s="26">
        <f t="shared" si="391"/>
        <v>-3.9791363303934308</v>
      </c>
      <c r="AR1610" s="26">
        <f t="shared" si="391"/>
        <v>-3.9644813675395318</v>
      </c>
      <c r="AS1610" s="26">
        <f t="shared" si="391"/>
        <v>-4.0089388978364173</v>
      </c>
      <c r="AT1610" s="26">
        <f t="shared" si="391"/>
        <v>-3.8800105844175317</v>
      </c>
      <c r="AU1610" s="26">
        <f t="shared" si="383"/>
        <v>-4.3433125627175393</v>
      </c>
    </row>
    <row r="1611" spans="26:64">
      <c r="Z1611">
        <f t="shared" si="374"/>
        <v>0</v>
      </c>
      <c r="AA1611" s="26">
        <f t="shared" si="375"/>
        <v>2.1380834729415148E-3</v>
      </c>
      <c r="AB1611" s="26">
        <f t="shared" si="386"/>
        <v>-9999</v>
      </c>
      <c r="AC1611" s="26">
        <f t="shared" si="388"/>
        <v>0</v>
      </c>
      <c r="AD1611" s="26">
        <f t="shared" si="384"/>
        <v>-9999</v>
      </c>
      <c r="AE1611" s="26">
        <f t="shared" si="389"/>
        <v>0</v>
      </c>
      <c r="AF1611">
        <f t="shared" si="385"/>
        <v>-9999</v>
      </c>
      <c r="AG1611" s="187"/>
      <c r="AH1611">
        <f t="shared" si="376"/>
        <v>-5.681451267488898E-5</v>
      </c>
      <c r="AI1611">
        <f t="shared" si="377"/>
        <v>0.56469609540875809</v>
      </c>
      <c r="AJ1611">
        <f t="shared" si="378"/>
        <v>-0.2668107123773617</v>
      </c>
      <c r="AK1611">
        <f t="shared" si="379"/>
        <v>0.23931967809316171</v>
      </c>
      <c r="AL1611">
        <f t="shared" si="380"/>
        <v>2.6389213677283485</v>
      </c>
      <c r="AM1611">
        <f t="shared" si="381"/>
        <v>3.8946097777401278</v>
      </c>
      <c r="AN1611" s="26">
        <f t="shared" si="391"/>
        <v>-3.975315110866434</v>
      </c>
      <c r="AO1611" s="26">
        <f t="shared" si="391"/>
        <v>-3.9758619978093366</v>
      </c>
      <c r="AP1611" s="26">
        <f t="shared" si="391"/>
        <v>-3.9742245114637487</v>
      </c>
      <c r="AQ1611" s="26">
        <f t="shared" si="391"/>
        <v>-3.9791363303934308</v>
      </c>
      <c r="AR1611" s="26">
        <f t="shared" si="391"/>
        <v>-3.9644813675395318</v>
      </c>
      <c r="AS1611" s="26">
        <f t="shared" si="391"/>
        <v>-4.0089388978364173</v>
      </c>
      <c r="AT1611" s="26">
        <f t="shared" si="391"/>
        <v>-3.8800105844175317</v>
      </c>
      <c r="AU1611" s="26">
        <f t="shared" si="383"/>
        <v>-4.3433125627175393</v>
      </c>
      <c r="AV1611" s="26"/>
      <c r="AX1611" s="26"/>
    </row>
    <row r="1612" spans="26:64">
      <c r="Z1612">
        <f t="shared" si="374"/>
        <v>0</v>
      </c>
      <c r="AA1612" s="26">
        <f t="shared" si="375"/>
        <v>2.1380834729415148E-3</v>
      </c>
      <c r="AB1612" s="26">
        <f t="shared" si="386"/>
        <v>-9999</v>
      </c>
      <c r="AC1612" s="26">
        <f t="shared" si="388"/>
        <v>0</v>
      </c>
      <c r="AD1612" s="26">
        <f t="shared" si="384"/>
        <v>-9999</v>
      </c>
      <c r="AE1612" s="26">
        <f t="shared" si="389"/>
        <v>0</v>
      </c>
      <c r="AF1612">
        <f t="shared" si="385"/>
        <v>-9999</v>
      </c>
      <c r="AG1612" s="187"/>
      <c r="AH1612">
        <f t="shared" si="376"/>
        <v>-5.681451267488898E-5</v>
      </c>
      <c r="AI1612">
        <f t="shared" si="377"/>
        <v>0.56469609540875809</v>
      </c>
      <c r="AJ1612">
        <f t="shared" si="378"/>
        <v>-0.2668107123773617</v>
      </c>
      <c r="AK1612">
        <f t="shared" si="379"/>
        <v>0.23931967809316171</v>
      </c>
      <c r="AL1612">
        <f t="shared" si="380"/>
        <v>2.6389213677283485</v>
      </c>
      <c r="AM1612">
        <f t="shared" si="381"/>
        <v>3.8946097777401278</v>
      </c>
      <c r="AN1612" s="26">
        <f t="shared" si="391"/>
        <v>-3.975315110866434</v>
      </c>
      <c r="AO1612" s="26">
        <f t="shared" si="391"/>
        <v>-3.9758619978093366</v>
      </c>
      <c r="AP1612" s="26">
        <f t="shared" si="391"/>
        <v>-3.9742245114637487</v>
      </c>
      <c r="AQ1612" s="26">
        <f t="shared" si="391"/>
        <v>-3.9791363303934308</v>
      </c>
      <c r="AR1612" s="26">
        <f t="shared" si="391"/>
        <v>-3.9644813675395318</v>
      </c>
      <c r="AS1612" s="26">
        <f t="shared" si="391"/>
        <v>-4.0089388978364173</v>
      </c>
      <c r="AT1612" s="26">
        <f t="shared" si="391"/>
        <v>-3.8800105844175317</v>
      </c>
      <c r="AU1612" s="26">
        <f t="shared" si="383"/>
        <v>-4.3433125627175393</v>
      </c>
      <c r="AV1612" s="26"/>
    </row>
    <row r="1613" spans="26:64">
      <c r="Z1613">
        <f t="shared" si="374"/>
        <v>0</v>
      </c>
      <c r="AA1613" s="26">
        <f t="shared" si="375"/>
        <v>2.1380834729415148E-3</v>
      </c>
      <c r="AB1613" s="26">
        <f t="shared" si="386"/>
        <v>-9999</v>
      </c>
      <c r="AC1613" s="26">
        <f t="shared" si="388"/>
        <v>0</v>
      </c>
      <c r="AD1613" s="26">
        <f t="shared" si="384"/>
        <v>-9999</v>
      </c>
      <c r="AE1613" s="26">
        <f t="shared" si="389"/>
        <v>0</v>
      </c>
      <c r="AF1613">
        <f t="shared" si="385"/>
        <v>-9999</v>
      </c>
      <c r="AG1613" s="187"/>
      <c r="AH1613">
        <f t="shared" si="376"/>
        <v>-5.681451267488898E-5</v>
      </c>
      <c r="AI1613">
        <f t="shared" si="377"/>
        <v>0.56469609540875809</v>
      </c>
      <c r="AJ1613">
        <f t="shared" si="378"/>
        <v>-0.2668107123773617</v>
      </c>
      <c r="AK1613">
        <f t="shared" si="379"/>
        <v>0.23931967809316171</v>
      </c>
      <c r="AL1613">
        <f t="shared" si="380"/>
        <v>2.6389213677283485</v>
      </c>
      <c r="AM1613">
        <f t="shared" si="381"/>
        <v>3.8946097777401278</v>
      </c>
      <c r="AN1613" s="26">
        <f t="shared" si="391"/>
        <v>-3.975315110866434</v>
      </c>
      <c r="AO1613" s="26">
        <f t="shared" si="391"/>
        <v>-3.9758619978093366</v>
      </c>
      <c r="AP1613" s="26">
        <f t="shared" si="391"/>
        <v>-3.9742245114637487</v>
      </c>
      <c r="AQ1613" s="26">
        <f t="shared" si="391"/>
        <v>-3.9791363303934308</v>
      </c>
      <c r="AR1613" s="26">
        <f t="shared" si="391"/>
        <v>-3.9644813675395318</v>
      </c>
      <c r="AS1613" s="26">
        <f t="shared" si="391"/>
        <v>-4.0089388978364173</v>
      </c>
      <c r="AT1613" s="26">
        <f t="shared" si="391"/>
        <v>-3.8800105844175317</v>
      </c>
      <c r="AU1613" s="26">
        <f t="shared" si="383"/>
        <v>-4.3433125627175393</v>
      </c>
    </row>
    <row r="1614" spans="26:64">
      <c r="Z1614">
        <f t="shared" si="374"/>
        <v>0</v>
      </c>
      <c r="AA1614" s="26">
        <f t="shared" si="375"/>
        <v>2.1380834729415148E-3</v>
      </c>
      <c r="AB1614" s="26">
        <f t="shared" si="386"/>
        <v>-9999</v>
      </c>
      <c r="AC1614" s="26">
        <f t="shared" si="388"/>
        <v>0</v>
      </c>
      <c r="AD1614" s="26">
        <f t="shared" si="384"/>
        <v>-9999</v>
      </c>
      <c r="AE1614" s="26">
        <f t="shared" si="389"/>
        <v>0</v>
      </c>
      <c r="AF1614">
        <f t="shared" si="385"/>
        <v>-9999</v>
      </c>
      <c r="AG1614" s="187"/>
      <c r="AH1614">
        <f t="shared" si="376"/>
        <v>-5.681451267488898E-5</v>
      </c>
      <c r="AI1614">
        <f t="shared" si="377"/>
        <v>0.56469609540875809</v>
      </c>
      <c r="AJ1614">
        <f t="shared" si="378"/>
        <v>-0.2668107123773617</v>
      </c>
      <c r="AK1614">
        <f t="shared" si="379"/>
        <v>0.23931967809316171</v>
      </c>
      <c r="AL1614">
        <f t="shared" si="380"/>
        <v>2.6389213677283485</v>
      </c>
      <c r="AM1614">
        <f t="shared" si="381"/>
        <v>3.8946097777401278</v>
      </c>
      <c r="AN1614" s="26">
        <f t="shared" si="391"/>
        <v>-3.975315110866434</v>
      </c>
      <c r="AO1614" s="26">
        <f t="shared" si="391"/>
        <v>-3.9758619978093366</v>
      </c>
      <c r="AP1614" s="26">
        <f t="shared" si="391"/>
        <v>-3.9742245114637487</v>
      </c>
      <c r="AQ1614" s="26">
        <f t="shared" si="391"/>
        <v>-3.9791363303934308</v>
      </c>
      <c r="AR1614" s="26">
        <f t="shared" si="391"/>
        <v>-3.9644813675395318</v>
      </c>
      <c r="AS1614" s="26">
        <f t="shared" si="391"/>
        <v>-4.0089388978364173</v>
      </c>
      <c r="AT1614" s="26">
        <f t="shared" si="391"/>
        <v>-3.8800105844175317</v>
      </c>
      <c r="AU1614" s="26">
        <f t="shared" si="383"/>
        <v>-4.3433125627175393</v>
      </c>
    </row>
    <row r="1615" spans="26:64">
      <c r="Z1615">
        <f t="shared" si="374"/>
        <v>0</v>
      </c>
      <c r="AA1615" s="26">
        <f t="shared" si="375"/>
        <v>2.1380834729415148E-3</v>
      </c>
      <c r="AB1615" s="26">
        <f t="shared" si="386"/>
        <v>-9999</v>
      </c>
      <c r="AC1615" s="26">
        <f t="shared" si="388"/>
        <v>0</v>
      </c>
      <c r="AD1615" s="26">
        <f t="shared" si="384"/>
        <v>-9999</v>
      </c>
      <c r="AE1615" s="26">
        <f t="shared" si="389"/>
        <v>0</v>
      </c>
      <c r="AF1615">
        <f t="shared" si="385"/>
        <v>-9999</v>
      </c>
      <c r="AG1615" s="187"/>
      <c r="AH1615">
        <f t="shared" si="376"/>
        <v>-5.681451267488898E-5</v>
      </c>
      <c r="AI1615">
        <f t="shared" si="377"/>
        <v>0.56469609540875809</v>
      </c>
      <c r="AJ1615">
        <f t="shared" si="378"/>
        <v>-0.2668107123773617</v>
      </c>
      <c r="AK1615">
        <f t="shared" si="379"/>
        <v>0.23931967809316171</v>
      </c>
      <c r="AL1615">
        <f t="shared" si="380"/>
        <v>2.6389213677283485</v>
      </c>
      <c r="AM1615">
        <f t="shared" si="381"/>
        <v>3.8946097777401278</v>
      </c>
      <c r="AN1615" s="26">
        <f t="shared" si="391"/>
        <v>-3.975315110866434</v>
      </c>
      <c r="AO1615" s="26">
        <f t="shared" si="391"/>
        <v>-3.9758619978093366</v>
      </c>
      <c r="AP1615" s="26">
        <f t="shared" si="391"/>
        <v>-3.9742245114637487</v>
      </c>
      <c r="AQ1615" s="26">
        <f t="shared" si="391"/>
        <v>-3.9791363303934308</v>
      </c>
      <c r="AR1615" s="26">
        <f t="shared" si="391"/>
        <v>-3.9644813675395318</v>
      </c>
      <c r="AS1615" s="26">
        <f t="shared" si="391"/>
        <v>-4.0089388978364173</v>
      </c>
      <c r="AT1615" s="26">
        <f t="shared" si="391"/>
        <v>-3.8800105844175317</v>
      </c>
      <c r="AU1615" s="26">
        <f t="shared" si="383"/>
        <v>-4.3433125627175393</v>
      </c>
      <c r="AV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</row>
    <row r="1616" spans="26:64">
      <c r="Z1616">
        <f t="shared" si="374"/>
        <v>0</v>
      </c>
      <c r="AA1616" s="26">
        <f t="shared" si="375"/>
        <v>2.1380834729415148E-3</v>
      </c>
      <c r="AB1616" s="26">
        <f t="shared" si="386"/>
        <v>-9999</v>
      </c>
      <c r="AC1616" s="26">
        <f t="shared" si="388"/>
        <v>0</v>
      </c>
      <c r="AD1616" s="26">
        <f t="shared" si="384"/>
        <v>-9999</v>
      </c>
      <c r="AE1616" s="26">
        <f t="shared" si="389"/>
        <v>0</v>
      </c>
      <c r="AF1616">
        <f t="shared" si="385"/>
        <v>-9999</v>
      </c>
      <c r="AG1616" s="187"/>
      <c r="AH1616">
        <f t="shared" si="376"/>
        <v>-5.681451267488898E-5</v>
      </c>
      <c r="AI1616">
        <f t="shared" si="377"/>
        <v>0.56469609540875809</v>
      </c>
      <c r="AJ1616">
        <f t="shared" si="378"/>
        <v>-0.2668107123773617</v>
      </c>
      <c r="AK1616">
        <f t="shared" si="379"/>
        <v>0.23931967809316171</v>
      </c>
      <c r="AL1616">
        <f t="shared" si="380"/>
        <v>2.6389213677283485</v>
      </c>
      <c r="AM1616">
        <f t="shared" si="381"/>
        <v>3.8946097777401278</v>
      </c>
      <c r="AN1616" s="26">
        <f t="shared" si="391"/>
        <v>-3.975315110866434</v>
      </c>
      <c r="AO1616" s="26">
        <f t="shared" si="391"/>
        <v>-3.9758619978093366</v>
      </c>
      <c r="AP1616" s="26">
        <f t="shared" si="391"/>
        <v>-3.9742245114637487</v>
      </c>
      <c r="AQ1616" s="26">
        <f t="shared" si="391"/>
        <v>-3.9791363303934308</v>
      </c>
      <c r="AR1616" s="26">
        <f t="shared" si="391"/>
        <v>-3.9644813675395318</v>
      </c>
      <c r="AS1616" s="26">
        <f t="shared" si="391"/>
        <v>-4.0089388978364173</v>
      </c>
      <c r="AT1616" s="26">
        <f t="shared" si="391"/>
        <v>-3.8800105844175317</v>
      </c>
      <c r="AU1616" s="26">
        <f t="shared" si="383"/>
        <v>-4.3433125627175393</v>
      </c>
      <c r="AV1616" s="26"/>
    </row>
    <row r="1617" spans="26:64">
      <c r="Z1617">
        <f t="shared" si="374"/>
        <v>0</v>
      </c>
      <c r="AA1617" s="26">
        <f t="shared" si="375"/>
        <v>2.1380834729415148E-3</v>
      </c>
      <c r="AB1617" s="26">
        <f t="shared" si="386"/>
        <v>-9999</v>
      </c>
      <c r="AC1617" s="26">
        <f t="shared" si="388"/>
        <v>0</v>
      </c>
      <c r="AD1617" s="26">
        <f t="shared" si="384"/>
        <v>-9999</v>
      </c>
      <c r="AE1617" s="26">
        <f t="shared" si="389"/>
        <v>0</v>
      </c>
      <c r="AF1617">
        <f t="shared" si="385"/>
        <v>-9999</v>
      </c>
      <c r="AG1617" s="187"/>
      <c r="AH1617">
        <f t="shared" si="376"/>
        <v>-5.681451267488898E-5</v>
      </c>
      <c r="AI1617">
        <f t="shared" si="377"/>
        <v>0.56469609540875809</v>
      </c>
      <c r="AJ1617">
        <f t="shared" si="378"/>
        <v>-0.2668107123773617</v>
      </c>
      <c r="AK1617">
        <f t="shared" si="379"/>
        <v>0.23931967809316171</v>
      </c>
      <c r="AL1617">
        <f t="shared" si="380"/>
        <v>2.6389213677283485</v>
      </c>
      <c r="AM1617">
        <f t="shared" si="381"/>
        <v>3.8946097777401278</v>
      </c>
      <c r="AN1617" s="26">
        <f t="shared" si="391"/>
        <v>-3.975315110866434</v>
      </c>
      <c r="AO1617" s="26">
        <f t="shared" si="391"/>
        <v>-3.9758619978093366</v>
      </c>
      <c r="AP1617" s="26">
        <f t="shared" si="391"/>
        <v>-3.9742245114637487</v>
      </c>
      <c r="AQ1617" s="26">
        <f t="shared" si="391"/>
        <v>-3.9791363303934308</v>
      </c>
      <c r="AR1617" s="26">
        <f t="shared" si="391"/>
        <v>-3.9644813675395318</v>
      </c>
      <c r="AS1617" s="26">
        <f t="shared" si="391"/>
        <v>-4.0089388978364173</v>
      </c>
      <c r="AT1617" s="26">
        <f t="shared" si="391"/>
        <v>-3.8800105844175317</v>
      </c>
      <c r="AU1617" s="26">
        <f t="shared" si="383"/>
        <v>-4.3433125627175393</v>
      </c>
      <c r="AV1617" s="26"/>
    </row>
    <row r="1618" spans="26:64">
      <c r="Z1618">
        <f t="shared" si="374"/>
        <v>0</v>
      </c>
      <c r="AA1618" s="26">
        <f t="shared" si="375"/>
        <v>2.1380834729415148E-3</v>
      </c>
      <c r="AB1618" s="26">
        <f t="shared" si="386"/>
        <v>-9999</v>
      </c>
      <c r="AC1618" s="26">
        <f t="shared" si="388"/>
        <v>0</v>
      </c>
      <c r="AD1618" s="26">
        <f t="shared" si="384"/>
        <v>-9999</v>
      </c>
      <c r="AE1618" s="26">
        <f t="shared" si="389"/>
        <v>0</v>
      </c>
      <c r="AF1618">
        <f t="shared" si="385"/>
        <v>-9999</v>
      </c>
      <c r="AG1618" s="187"/>
      <c r="AH1618">
        <f t="shared" si="376"/>
        <v>-5.681451267488898E-5</v>
      </c>
      <c r="AI1618">
        <f t="shared" si="377"/>
        <v>0.56469609540875809</v>
      </c>
      <c r="AJ1618">
        <f t="shared" si="378"/>
        <v>-0.2668107123773617</v>
      </c>
      <c r="AK1618">
        <f t="shared" si="379"/>
        <v>0.23931967809316171</v>
      </c>
      <c r="AL1618">
        <f t="shared" si="380"/>
        <v>2.6389213677283485</v>
      </c>
      <c r="AM1618">
        <f t="shared" si="381"/>
        <v>3.8946097777401278</v>
      </c>
      <c r="AN1618" s="26">
        <f t="shared" si="391"/>
        <v>-3.975315110866434</v>
      </c>
      <c r="AO1618" s="26">
        <f t="shared" si="391"/>
        <v>-3.9758619978093366</v>
      </c>
      <c r="AP1618" s="26">
        <f t="shared" si="391"/>
        <v>-3.9742245114637487</v>
      </c>
      <c r="AQ1618" s="26">
        <f t="shared" si="391"/>
        <v>-3.9791363303934308</v>
      </c>
      <c r="AR1618" s="26">
        <f t="shared" si="391"/>
        <v>-3.9644813675395318</v>
      </c>
      <c r="AS1618" s="26">
        <f t="shared" si="391"/>
        <v>-4.0089388978364173</v>
      </c>
      <c r="AT1618" s="26">
        <f t="shared" si="391"/>
        <v>-3.8800105844175317</v>
      </c>
      <c r="AU1618" s="26">
        <f t="shared" si="383"/>
        <v>-4.3433125627175393</v>
      </c>
      <c r="AV1618" s="26"/>
    </row>
    <row r="1619" spans="26:64">
      <c r="Z1619">
        <f t="shared" si="374"/>
        <v>0</v>
      </c>
      <c r="AA1619" s="26">
        <f t="shared" si="375"/>
        <v>2.1380834729415148E-3</v>
      </c>
      <c r="AB1619" s="26">
        <f t="shared" si="386"/>
        <v>-9999</v>
      </c>
      <c r="AC1619" s="26">
        <f t="shared" si="388"/>
        <v>0</v>
      </c>
      <c r="AD1619" s="26">
        <f t="shared" si="384"/>
        <v>-9999</v>
      </c>
      <c r="AE1619" s="26">
        <f t="shared" si="389"/>
        <v>0</v>
      </c>
      <c r="AF1619">
        <f t="shared" si="385"/>
        <v>-9999</v>
      </c>
      <c r="AG1619" s="187"/>
      <c r="AH1619">
        <f t="shared" si="376"/>
        <v>-5.681451267488898E-5</v>
      </c>
      <c r="AI1619">
        <f t="shared" si="377"/>
        <v>0.56469609540875809</v>
      </c>
      <c r="AJ1619">
        <f t="shared" si="378"/>
        <v>-0.2668107123773617</v>
      </c>
      <c r="AK1619">
        <f t="shared" si="379"/>
        <v>0.23931967809316171</v>
      </c>
      <c r="AL1619">
        <f t="shared" si="380"/>
        <v>2.6389213677283485</v>
      </c>
      <c r="AM1619">
        <f t="shared" si="381"/>
        <v>3.8946097777401278</v>
      </c>
      <c r="AN1619" s="26">
        <f t="shared" si="391"/>
        <v>-3.975315110866434</v>
      </c>
      <c r="AO1619" s="26">
        <f t="shared" si="391"/>
        <v>-3.9758619978093366</v>
      </c>
      <c r="AP1619" s="26">
        <f t="shared" si="391"/>
        <v>-3.9742245114637487</v>
      </c>
      <c r="AQ1619" s="26">
        <f t="shared" si="391"/>
        <v>-3.9791363303934308</v>
      </c>
      <c r="AR1619" s="26">
        <f t="shared" si="391"/>
        <v>-3.9644813675395318</v>
      </c>
      <c r="AS1619" s="26">
        <f t="shared" si="391"/>
        <v>-4.0089388978364173</v>
      </c>
      <c r="AT1619" s="26">
        <f t="shared" si="391"/>
        <v>-3.8800105844175317</v>
      </c>
      <c r="AU1619" s="26">
        <f t="shared" si="383"/>
        <v>-4.3433125627175393</v>
      </c>
      <c r="AV1619" s="26"/>
      <c r="AX1619" s="26"/>
    </row>
    <row r="1620" spans="26:64">
      <c r="Z1620">
        <f t="shared" si="374"/>
        <v>0</v>
      </c>
      <c r="AA1620" s="26">
        <f t="shared" si="375"/>
        <v>2.1380834729415148E-3</v>
      </c>
      <c r="AB1620" s="26">
        <f t="shared" si="386"/>
        <v>-9999</v>
      </c>
      <c r="AC1620" s="26">
        <f t="shared" si="388"/>
        <v>0</v>
      </c>
      <c r="AD1620" s="26">
        <f t="shared" si="384"/>
        <v>-9999</v>
      </c>
      <c r="AE1620" s="26">
        <f t="shared" si="389"/>
        <v>0</v>
      </c>
      <c r="AF1620">
        <f t="shared" si="385"/>
        <v>-9999</v>
      </c>
      <c r="AG1620" s="187"/>
      <c r="AH1620">
        <f t="shared" si="376"/>
        <v>-5.681451267488898E-5</v>
      </c>
      <c r="AI1620">
        <f t="shared" si="377"/>
        <v>0.56469609540875809</v>
      </c>
      <c r="AJ1620">
        <f t="shared" si="378"/>
        <v>-0.2668107123773617</v>
      </c>
      <c r="AK1620">
        <f t="shared" si="379"/>
        <v>0.23931967809316171</v>
      </c>
      <c r="AL1620">
        <f t="shared" si="380"/>
        <v>2.6389213677283485</v>
      </c>
      <c r="AM1620">
        <f t="shared" si="381"/>
        <v>3.8946097777401278</v>
      </c>
      <c r="AN1620" s="26">
        <f t="shared" si="391"/>
        <v>-3.975315110866434</v>
      </c>
      <c r="AO1620" s="26">
        <f t="shared" si="391"/>
        <v>-3.9758619978093366</v>
      </c>
      <c r="AP1620" s="26">
        <f t="shared" si="391"/>
        <v>-3.9742245114637487</v>
      </c>
      <c r="AQ1620" s="26">
        <f t="shared" si="391"/>
        <v>-3.9791363303934308</v>
      </c>
      <c r="AR1620" s="26">
        <f t="shared" si="391"/>
        <v>-3.9644813675395318</v>
      </c>
      <c r="AS1620" s="26">
        <f t="shared" si="391"/>
        <v>-4.0089388978364173</v>
      </c>
      <c r="AT1620" s="26">
        <f t="shared" si="391"/>
        <v>-3.8800105844175317</v>
      </c>
      <c r="AU1620" s="26">
        <f t="shared" si="383"/>
        <v>-4.3433125627175393</v>
      </c>
      <c r="AV1620" s="26"/>
    </row>
    <row r="1621" spans="26:64">
      <c r="Z1621">
        <f t="shared" ref="Z1621:Z1684" si="392">F1621</f>
        <v>0</v>
      </c>
      <c r="AA1621" s="26">
        <f t="shared" ref="AA1621:AA1684" si="393">AB$3+AB$4*Z1621+AB$5*Z1621^2+AH1621</f>
        <v>2.1380834729415148E-3</v>
      </c>
      <c r="AB1621" s="26">
        <f t="shared" si="386"/>
        <v>-9999</v>
      </c>
      <c r="AC1621" s="26">
        <f t="shared" si="388"/>
        <v>0</v>
      </c>
      <c r="AD1621" s="26">
        <f t="shared" si="384"/>
        <v>-9999</v>
      </c>
      <c r="AE1621" s="26">
        <f t="shared" si="389"/>
        <v>0</v>
      </c>
      <c r="AF1621">
        <f t="shared" si="385"/>
        <v>-9999</v>
      </c>
      <c r="AG1621" s="187"/>
      <c r="AH1621">
        <f t="shared" ref="AH1621:AH1684" si="394">$AB$6*($AB$11/AI1621*AJ1621+$AB$12)</f>
        <v>-5.681451267488898E-5</v>
      </c>
      <c r="AI1621">
        <f t="shared" ref="AI1621:AI1684" si="395">1+$AB$7*COS(AL1621)</f>
        <v>0.56469609540875809</v>
      </c>
      <c r="AJ1621">
        <f t="shared" ref="AJ1621:AJ1684" si="396">SIN(AL1621+RADIANS($AB$9))</f>
        <v>-0.2668107123773617</v>
      </c>
      <c r="AK1621">
        <f t="shared" ref="AK1621:AK1684" si="397">$AB$7*SIN(AL1621)</f>
        <v>0.23931967809316171</v>
      </c>
      <c r="AL1621">
        <f t="shared" ref="AL1621:AL1684" si="398">2*ATAN(AM1621)</f>
        <v>2.6389213677283485</v>
      </c>
      <c r="AM1621">
        <f t="shared" ref="AM1621:AM1684" si="399">SQRT((1+$AB$7)/(1-$AB$7))*TAN(AN1621/2)</f>
        <v>3.8946097777401278</v>
      </c>
      <c r="AN1621" s="26">
        <f t="shared" ref="AN1621:AT1636" si="400">$AU1621+$AB$7*SIN(AO1621)</f>
        <v>-3.975315110866434</v>
      </c>
      <c r="AO1621" s="26">
        <f t="shared" si="400"/>
        <v>-3.9758619978093366</v>
      </c>
      <c r="AP1621" s="26">
        <f t="shared" si="400"/>
        <v>-3.9742245114637487</v>
      </c>
      <c r="AQ1621" s="26">
        <f t="shared" si="400"/>
        <v>-3.9791363303934308</v>
      </c>
      <c r="AR1621" s="26">
        <f t="shared" si="400"/>
        <v>-3.9644813675395318</v>
      </c>
      <c r="AS1621" s="26">
        <f t="shared" si="400"/>
        <v>-4.0089388978364173</v>
      </c>
      <c r="AT1621" s="26">
        <f t="shared" si="400"/>
        <v>-3.8800105844175317</v>
      </c>
      <c r="AU1621" s="26">
        <f t="shared" ref="AU1621:AU1684" si="401">RADIANS($AB$9)+$AB$18*(F1621-AB$15)</f>
        <v>-4.3433125627175393</v>
      </c>
      <c r="AV1621" s="26"/>
    </row>
    <row r="1622" spans="26:64">
      <c r="Z1622">
        <f t="shared" si="392"/>
        <v>0</v>
      </c>
      <c r="AA1622" s="26">
        <f t="shared" si="393"/>
        <v>2.1380834729415148E-3</v>
      </c>
      <c r="AB1622" s="26">
        <f t="shared" si="386"/>
        <v>-9999</v>
      </c>
      <c r="AC1622" s="26">
        <f t="shared" si="388"/>
        <v>0</v>
      </c>
      <c r="AD1622" s="26">
        <f t="shared" ref="AD1622:AD1685" si="402">IF(S1622&lt;&gt;0,G1622-AA1622, -9999)</f>
        <v>-9999</v>
      </c>
      <c r="AE1622" s="26">
        <f t="shared" si="389"/>
        <v>0</v>
      </c>
      <c r="AF1622">
        <f t="shared" ref="AF1622:AF1685" si="403">IF(S1622&lt;&gt;0,G1622-P1622, -9999)</f>
        <v>-9999</v>
      </c>
      <c r="AG1622" s="187"/>
      <c r="AH1622">
        <f t="shared" si="394"/>
        <v>-5.681451267488898E-5</v>
      </c>
      <c r="AI1622">
        <f t="shared" si="395"/>
        <v>0.56469609540875809</v>
      </c>
      <c r="AJ1622">
        <f t="shared" si="396"/>
        <v>-0.2668107123773617</v>
      </c>
      <c r="AK1622">
        <f t="shared" si="397"/>
        <v>0.23931967809316171</v>
      </c>
      <c r="AL1622">
        <f t="shared" si="398"/>
        <v>2.6389213677283485</v>
      </c>
      <c r="AM1622">
        <f t="shared" si="399"/>
        <v>3.8946097777401278</v>
      </c>
      <c r="AN1622" s="26">
        <f t="shared" si="400"/>
        <v>-3.975315110866434</v>
      </c>
      <c r="AO1622" s="26">
        <f t="shared" si="400"/>
        <v>-3.9758619978093366</v>
      </c>
      <c r="AP1622" s="26">
        <f t="shared" si="400"/>
        <v>-3.9742245114637487</v>
      </c>
      <c r="AQ1622" s="26">
        <f t="shared" si="400"/>
        <v>-3.9791363303934308</v>
      </c>
      <c r="AR1622" s="26">
        <f t="shared" si="400"/>
        <v>-3.9644813675395318</v>
      </c>
      <c r="AS1622" s="26">
        <f t="shared" si="400"/>
        <v>-4.0089388978364173</v>
      </c>
      <c r="AT1622" s="26">
        <f t="shared" si="400"/>
        <v>-3.8800105844175317</v>
      </c>
      <c r="AU1622" s="26">
        <f t="shared" si="401"/>
        <v>-4.3433125627175393</v>
      </c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</row>
    <row r="1623" spans="26:64">
      <c r="Z1623">
        <f t="shared" si="392"/>
        <v>0</v>
      </c>
      <c r="AA1623" s="26">
        <f t="shared" si="393"/>
        <v>2.1380834729415148E-3</v>
      </c>
      <c r="AB1623" s="26">
        <f t="shared" si="386"/>
        <v>-9999</v>
      </c>
      <c r="AC1623" s="26">
        <f t="shared" si="388"/>
        <v>0</v>
      </c>
      <c r="AD1623" s="26">
        <f t="shared" si="402"/>
        <v>-9999</v>
      </c>
      <c r="AE1623" s="26">
        <f t="shared" si="389"/>
        <v>0</v>
      </c>
      <c r="AF1623">
        <f t="shared" si="403"/>
        <v>-9999</v>
      </c>
      <c r="AG1623" s="187"/>
      <c r="AH1623">
        <f t="shared" si="394"/>
        <v>-5.681451267488898E-5</v>
      </c>
      <c r="AI1623">
        <f t="shared" si="395"/>
        <v>0.56469609540875809</v>
      </c>
      <c r="AJ1623">
        <f t="shared" si="396"/>
        <v>-0.2668107123773617</v>
      </c>
      <c r="AK1623">
        <f t="shared" si="397"/>
        <v>0.23931967809316171</v>
      </c>
      <c r="AL1623">
        <f t="shared" si="398"/>
        <v>2.6389213677283485</v>
      </c>
      <c r="AM1623">
        <f t="shared" si="399"/>
        <v>3.8946097777401278</v>
      </c>
      <c r="AN1623" s="26">
        <f t="shared" si="400"/>
        <v>-3.975315110866434</v>
      </c>
      <c r="AO1623" s="26">
        <f t="shared" si="400"/>
        <v>-3.9758619978093366</v>
      </c>
      <c r="AP1623" s="26">
        <f t="shared" si="400"/>
        <v>-3.9742245114637487</v>
      </c>
      <c r="AQ1623" s="26">
        <f t="shared" si="400"/>
        <v>-3.9791363303934308</v>
      </c>
      <c r="AR1623" s="26">
        <f t="shared" si="400"/>
        <v>-3.9644813675395318</v>
      </c>
      <c r="AS1623" s="26">
        <f t="shared" si="400"/>
        <v>-4.0089388978364173</v>
      </c>
      <c r="AT1623" s="26">
        <f t="shared" si="400"/>
        <v>-3.8800105844175317</v>
      </c>
      <c r="AU1623" s="26">
        <f t="shared" si="401"/>
        <v>-4.3433125627175393</v>
      </c>
      <c r="AV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</row>
    <row r="1624" spans="26:64">
      <c r="Z1624">
        <f t="shared" si="392"/>
        <v>0</v>
      </c>
      <c r="AA1624" s="26">
        <f t="shared" si="393"/>
        <v>2.1380834729415148E-3</v>
      </c>
      <c r="AB1624" s="26">
        <f t="shared" si="386"/>
        <v>-9999</v>
      </c>
      <c r="AC1624" s="26">
        <f t="shared" si="388"/>
        <v>0</v>
      </c>
      <c r="AD1624" s="26">
        <f t="shared" si="402"/>
        <v>-9999</v>
      </c>
      <c r="AE1624" s="26">
        <f t="shared" si="389"/>
        <v>0</v>
      </c>
      <c r="AF1624">
        <f t="shared" si="403"/>
        <v>-9999</v>
      </c>
      <c r="AG1624" s="187"/>
      <c r="AH1624">
        <f t="shared" si="394"/>
        <v>-5.681451267488898E-5</v>
      </c>
      <c r="AI1624">
        <f t="shared" si="395"/>
        <v>0.56469609540875809</v>
      </c>
      <c r="AJ1624">
        <f t="shared" si="396"/>
        <v>-0.2668107123773617</v>
      </c>
      <c r="AK1624">
        <f t="shared" si="397"/>
        <v>0.23931967809316171</v>
      </c>
      <c r="AL1624">
        <f t="shared" si="398"/>
        <v>2.6389213677283485</v>
      </c>
      <c r="AM1624">
        <f t="shared" si="399"/>
        <v>3.8946097777401278</v>
      </c>
      <c r="AN1624" s="26">
        <f t="shared" si="400"/>
        <v>-3.975315110866434</v>
      </c>
      <c r="AO1624" s="26">
        <f t="shared" si="400"/>
        <v>-3.9758619978093366</v>
      </c>
      <c r="AP1624" s="26">
        <f t="shared" si="400"/>
        <v>-3.9742245114637487</v>
      </c>
      <c r="AQ1624" s="26">
        <f t="shared" si="400"/>
        <v>-3.9791363303934308</v>
      </c>
      <c r="AR1624" s="26">
        <f t="shared" si="400"/>
        <v>-3.9644813675395318</v>
      </c>
      <c r="AS1624" s="26">
        <f t="shared" si="400"/>
        <v>-4.0089388978364173</v>
      </c>
      <c r="AT1624" s="26">
        <f t="shared" si="400"/>
        <v>-3.8800105844175317</v>
      </c>
      <c r="AU1624" s="26">
        <f t="shared" si="401"/>
        <v>-4.3433125627175393</v>
      </c>
      <c r="AV1624" s="26"/>
      <c r="AX1624" s="26"/>
    </row>
    <row r="1625" spans="26:64">
      <c r="Z1625">
        <f t="shared" si="392"/>
        <v>0</v>
      </c>
      <c r="AA1625" s="26">
        <f t="shared" si="393"/>
        <v>2.1380834729415148E-3</v>
      </c>
      <c r="AB1625" s="26">
        <f t="shared" si="386"/>
        <v>-9999</v>
      </c>
      <c r="AC1625" s="26">
        <f t="shared" si="388"/>
        <v>0</v>
      </c>
      <c r="AD1625" s="26">
        <f t="shared" si="402"/>
        <v>-9999</v>
      </c>
      <c r="AE1625" s="26">
        <f t="shared" si="389"/>
        <v>0</v>
      </c>
      <c r="AF1625">
        <f t="shared" si="403"/>
        <v>-9999</v>
      </c>
      <c r="AG1625" s="187"/>
      <c r="AH1625">
        <f t="shared" si="394"/>
        <v>-5.681451267488898E-5</v>
      </c>
      <c r="AI1625">
        <f t="shared" si="395"/>
        <v>0.56469609540875809</v>
      </c>
      <c r="AJ1625">
        <f t="shared" si="396"/>
        <v>-0.2668107123773617</v>
      </c>
      <c r="AK1625">
        <f t="shared" si="397"/>
        <v>0.23931967809316171</v>
      </c>
      <c r="AL1625">
        <f t="shared" si="398"/>
        <v>2.6389213677283485</v>
      </c>
      <c r="AM1625">
        <f t="shared" si="399"/>
        <v>3.8946097777401278</v>
      </c>
      <c r="AN1625" s="26">
        <f t="shared" si="400"/>
        <v>-3.975315110866434</v>
      </c>
      <c r="AO1625" s="26">
        <f t="shared" si="400"/>
        <v>-3.9758619978093366</v>
      </c>
      <c r="AP1625" s="26">
        <f t="shared" si="400"/>
        <v>-3.9742245114637487</v>
      </c>
      <c r="AQ1625" s="26">
        <f t="shared" si="400"/>
        <v>-3.9791363303934308</v>
      </c>
      <c r="AR1625" s="26">
        <f t="shared" si="400"/>
        <v>-3.9644813675395318</v>
      </c>
      <c r="AS1625" s="26">
        <f t="shared" si="400"/>
        <v>-4.0089388978364173</v>
      </c>
      <c r="AT1625" s="26">
        <f t="shared" si="400"/>
        <v>-3.8800105844175317</v>
      </c>
      <c r="AU1625" s="26">
        <f t="shared" si="401"/>
        <v>-4.3433125627175393</v>
      </c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</row>
    <row r="1626" spans="26:64">
      <c r="Z1626">
        <f t="shared" si="392"/>
        <v>0</v>
      </c>
      <c r="AA1626" s="26">
        <f t="shared" si="393"/>
        <v>2.1380834729415148E-3</v>
      </c>
      <c r="AB1626" s="26">
        <f t="shared" si="386"/>
        <v>-9999</v>
      </c>
      <c r="AC1626" s="26">
        <f t="shared" si="388"/>
        <v>0</v>
      </c>
      <c r="AD1626" s="26">
        <f t="shared" si="402"/>
        <v>-9999</v>
      </c>
      <c r="AE1626" s="26">
        <f t="shared" si="389"/>
        <v>0</v>
      </c>
      <c r="AF1626">
        <f t="shared" si="403"/>
        <v>-9999</v>
      </c>
      <c r="AG1626" s="187"/>
      <c r="AH1626">
        <f t="shared" si="394"/>
        <v>-5.681451267488898E-5</v>
      </c>
      <c r="AI1626">
        <f t="shared" si="395"/>
        <v>0.56469609540875809</v>
      </c>
      <c r="AJ1626">
        <f t="shared" si="396"/>
        <v>-0.2668107123773617</v>
      </c>
      <c r="AK1626">
        <f t="shared" si="397"/>
        <v>0.23931967809316171</v>
      </c>
      <c r="AL1626">
        <f t="shared" si="398"/>
        <v>2.6389213677283485</v>
      </c>
      <c r="AM1626">
        <f t="shared" si="399"/>
        <v>3.8946097777401278</v>
      </c>
      <c r="AN1626" s="26">
        <f t="shared" si="400"/>
        <v>-3.975315110866434</v>
      </c>
      <c r="AO1626" s="26">
        <f t="shared" si="400"/>
        <v>-3.9758619978093366</v>
      </c>
      <c r="AP1626" s="26">
        <f t="shared" si="400"/>
        <v>-3.9742245114637487</v>
      </c>
      <c r="AQ1626" s="26">
        <f t="shared" si="400"/>
        <v>-3.9791363303934308</v>
      </c>
      <c r="AR1626" s="26">
        <f t="shared" si="400"/>
        <v>-3.9644813675395318</v>
      </c>
      <c r="AS1626" s="26">
        <f t="shared" si="400"/>
        <v>-4.0089388978364173</v>
      </c>
      <c r="AT1626" s="26">
        <f t="shared" si="400"/>
        <v>-3.8800105844175317</v>
      </c>
      <c r="AU1626" s="26">
        <f t="shared" si="401"/>
        <v>-4.3433125627175393</v>
      </c>
    </row>
    <row r="1627" spans="26:64">
      <c r="Z1627">
        <f t="shared" si="392"/>
        <v>0</v>
      </c>
      <c r="AA1627" s="26">
        <f t="shared" si="393"/>
        <v>2.1380834729415148E-3</v>
      </c>
      <c r="AB1627" s="26">
        <f t="shared" si="386"/>
        <v>-9999</v>
      </c>
      <c r="AC1627" s="26">
        <f t="shared" si="388"/>
        <v>0</v>
      </c>
      <c r="AD1627" s="26">
        <f t="shared" si="402"/>
        <v>-9999</v>
      </c>
      <c r="AE1627" s="26">
        <f t="shared" si="389"/>
        <v>0</v>
      </c>
      <c r="AF1627">
        <f t="shared" si="403"/>
        <v>-9999</v>
      </c>
      <c r="AG1627" s="187"/>
      <c r="AH1627">
        <f t="shared" si="394"/>
        <v>-5.681451267488898E-5</v>
      </c>
      <c r="AI1627">
        <f t="shared" si="395"/>
        <v>0.56469609540875809</v>
      </c>
      <c r="AJ1627">
        <f t="shared" si="396"/>
        <v>-0.2668107123773617</v>
      </c>
      <c r="AK1627">
        <f t="shared" si="397"/>
        <v>0.23931967809316171</v>
      </c>
      <c r="AL1627">
        <f t="shared" si="398"/>
        <v>2.6389213677283485</v>
      </c>
      <c r="AM1627">
        <f t="shared" si="399"/>
        <v>3.8946097777401278</v>
      </c>
      <c r="AN1627" s="26">
        <f t="shared" si="400"/>
        <v>-3.975315110866434</v>
      </c>
      <c r="AO1627" s="26">
        <f t="shared" si="400"/>
        <v>-3.9758619978093366</v>
      </c>
      <c r="AP1627" s="26">
        <f t="shared" si="400"/>
        <v>-3.9742245114637487</v>
      </c>
      <c r="AQ1627" s="26">
        <f t="shared" si="400"/>
        <v>-3.9791363303934308</v>
      </c>
      <c r="AR1627" s="26">
        <f t="shared" si="400"/>
        <v>-3.9644813675395318</v>
      </c>
      <c r="AS1627" s="26">
        <f t="shared" si="400"/>
        <v>-4.0089388978364173</v>
      </c>
      <c r="AT1627" s="26">
        <f t="shared" si="400"/>
        <v>-3.8800105844175317</v>
      </c>
      <c r="AU1627" s="26">
        <f t="shared" si="401"/>
        <v>-4.3433125627175393</v>
      </c>
    </row>
    <row r="1628" spans="26:64">
      <c r="Z1628">
        <f t="shared" si="392"/>
        <v>0</v>
      </c>
      <c r="AA1628" s="26">
        <f t="shared" si="393"/>
        <v>2.1380834729415148E-3</v>
      </c>
      <c r="AB1628" s="26">
        <f t="shared" si="386"/>
        <v>-9999</v>
      </c>
      <c r="AC1628" s="26">
        <f t="shared" si="388"/>
        <v>0</v>
      </c>
      <c r="AD1628" s="26">
        <f t="shared" si="402"/>
        <v>-9999</v>
      </c>
      <c r="AE1628" s="26">
        <f t="shared" si="389"/>
        <v>0</v>
      </c>
      <c r="AF1628">
        <f t="shared" si="403"/>
        <v>-9999</v>
      </c>
      <c r="AG1628" s="187"/>
      <c r="AH1628">
        <f t="shared" si="394"/>
        <v>-5.681451267488898E-5</v>
      </c>
      <c r="AI1628">
        <f t="shared" si="395"/>
        <v>0.56469609540875809</v>
      </c>
      <c r="AJ1628">
        <f t="shared" si="396"/>
        <v>-0.2668107123773617</v>
      </c>
      <c r="AK1628">
        <f t="shared" si="397"/>
        <v>0.23931967809316171</v>
      </c>
      <c r="AL1628">
        <f t="shared" si="398"/>
        <v>2.6389213677283485</v>
      </c>
      <c r="AM1628">
        <f t="shared" si="399"/>
        <v>3.8946097777401278</v>
      </c>
      <c r="AN1628" s="26">
        <f t="shared" si="400"/>
        <v>-3.975315110866434</v>
      </c>
      <c r="AO1628" s="26">
        <f t="shared" si="400"/>
        <v>-3.9758619978093366</v>
      </c>
      <c r="AP1628" s="26">
        <f t="shared" si="400"/>
        <v>-3.9742245114637487</v>
      </c>
      <c r="AQ1628" s="26">
        <f t="shared" si="400"/>
        <v>-3.9791363303934308</v>
      </c>
      <c r="AR1628" s="26">
        <f t="shared" si="400"/>
        <v>-3.9644813675395318</v>
      </c>
      <c r="AS1628" s="26">
        <f t="shared" si="400"/>
        <v>-4.0089388978364173</v>
      </c>
      <c r="AT1628" s="26">
        <f t="shared" si="400"/>
        <v>-3.8800105844175317</v>
      </c>
      <c r="AU1628" s="26">
        <f t="shared" si="401"/>
        <v>-4.3433125627175393</v>
      </c>
      <c r="AV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</row>
    <row r="1629" spans="26:64">
      <c r="Z1629">
        <f t="shared" si="392"/>
        <v>0</v>
      </c>
      <c r="AA1629" s="26">
        <f t="shared" si="393"/>
        <v>2.1380834729415148E-3</v>
      </c>
      <c r="AB1629" s="26">
        <f t="shared" ref="AB1629:AB1692" si="404">IF(S1629&lt;&gt;0,G1629-AH1629, -9999)</f>
        <v>-9999</v>
      </c>
      <c r="AC1629" s="26">
        <f t="shared" si="388"/>
        <v>0</v>
      </c>
      <c r="AD1629" s="26">
        <f t="shared" si="402"/>
        <v>-9999</v>
      </c>
      <c r="AE1629" s="26">
        <f t="shared" si="389"/>
        <v>0</v>
      </c>
      <c r="AF1629">
        <f t="shared" si="403"/>
        <v>-9999</v>
      </c>
      <c r="AG1629" s="187"/>
      <c r="AH1629">
        <f t="shared" si="394"/>
        <v>-5.681451267488898E-5</v>
      </c>
      <c r="AI1629">
        <f t="shared" si="395"/>
        <v>0.56469609540875809</v>
      </c>
      <c r="AJ1629">
        <f t="shared" si="396"/>
        <v>-0.2668107123773617</v>
      </c>
      <c r="AK1629">
        <f t="shared" si="397"/>
        <v>0.23931967809316171</v>
      </c>
      <c r="AL1629">
        <f t="shared" si="398"/>
        <v>2.6389213677283485</v>
      </c>
      <c r="AM1629">
        <f t="shared" si="399"/>
        <v>3.8946097777401278</v>
      </c>
      <c r="AN1629" s="26">
        <f t="shared" si="400"/>
        <v>-3.975315110866434</v>
      </c>
      <c r="AO1629" s="26">
        <f t="shared" si="400"/>
        <v>-3.9758619978093366</v>
      </c>
      <c r="AP1629" s="26">
        <f t="shared" si="400"/>
        <v>-3.9742245114637487</v>
      </c>
      <c r="AQ1629" s="26">
        <f t="shared" si="400"/>
        <v>-3.9791363303934308</v>
      </c>
      <c r="AR1629" s="26">
        <f t="shared" si="400"/>
        <v>-3.9644813675395318</v>
      </c>
      <c r="AS1629" s="26">
        <f t="shared" si="400"/>
        <v>-4.0089388978364173</v>
      </c>
      <c r="AT1629" s="26">
        <f t="shared" si="400"/>
        <v>-3.8800105844175317</v>
      </c>
      <c r="AU1629" s="26">
        <f t="shared" si="401"/>
        <v>-4.3433125627175393</v>
      </c>
      <c r="AV1629" s="26"/>
    </row>
    <row r="1630" spans="26:64">
      <c r="Z1630">
        <f t="shared" si="392"/>
        <v>0</v>
      </c>
      <c r="AA1630" s="26">
        <f t="shared" si="393"/>
        <v>2.1380834729415148E-3</v>
      </c>
      <c r="AB1630" s="26">
        <f t="shared" si="404"/>
        <v>-9999</v>
      </c>
      <c r="AC1630" s="26">
        <f t="shared" si="388"/>
        <v>0</v>
      </c>
      <c r="AD1630" s="26">
        <f t="shared" si="402"/>
        <v>-9999</v>
      </c>
      <c r="AE1630" s="26">
        <f t="shared" si="389"/>
        <v>0</v>
      </c>
      <c r="AF1630">
        <f t="shared" si="403"/>
        <v>-9999</v>
      </c>
      <c r="AG1630" s="187"/>
      <c r="AH1630">
        <f t="shared" si="394"/>
        <v>-5.681451267488898E-5</v>
      </c>
      <c r="AI1630">
        <f t="shared" si="395"/>
        <v>0.56469609540875809</v>
      </c>
      <c r="AJ1630">
        <f t="shared" si="396"/>
        <v>-0.2668107123773617</v>
      </c>
      <c r="AK1630">
        <f t="shared" si="397"/>
        <v>0.23931967809316171</v>
      </c>
      <c r="AL1630">
        <f t="shared" si="398"/>
        <v>2.6389213677283485</v>
      </c>
      <c r="AM1630">
        <f t="shared" si="399"/>
        <v>3.8946097777401278</v>
      </c>
      <c r="AN1630" s="26">
        <f t="shared" si="400"/>
        <v>-3.975315110866434</v>
      </c>
      <c r="AO1630" s="26">
        <f t="shared" si="400"/>
        <v>-3.9758619978093366</v>
      </c>
      <c r="AP1630" s="26">
        <f t="shared" si="400"/>
        <v>-3.9742245114637487</v>
      </c>
      <c r="AQ1630" s="26">
        <f t="shared" si="400"/>
        <v>-3.9791363303934308</v>
      </c>
      <c r="AR1630" s="26">
        <f t="shared" si="400"/>
        <v>-3.9644813675395318</v>
      </c>
      <c r="AS1630" s="26">
        <f t="shared" si="400"/>
        <v>-4.0089388978364173</v>
      </c>
      <c r="AT1630" s="26">
        <f t="shared" si="400"/>
        <v>-3.8800105844175317</v>
      </c>
      <c r="AU1630" s="26">
        <f t="shared" si="401"/>
        <v>-4.3433125627175393</v>
      </c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</row>
    <row r="1631" spans="26:64">
      <c r="Z1631">
        <f t="shared" si="392"/>
        <v>0</v>
      </c>
      <c r="AA1631" s="26">
        <f t="shared" si="393"/>
        <v>2.1380834729415148E-3</v>
      </c>
      <c r="AB1631" s="26">
        <f t="shared" si="404"/>
        <v>-9999</v>
      </c>
      <c r="AC1631" s="26">
        <f t="shared" si="388"/>
        <v>0</v>
      </c>
      <c r="AD1631" s="26">
        <f t="shared" si="402"/>
        <v>-9999</v>
      </c>
      <c r="AE1631" s="26">
        <f t="shared" si="389"/>
        <v>0</v>
      </c>
      <c r="AF1631">
        <f t="shared" si="403"/>
        <v>-9999</v>
      </c>
      <c r="AG1631" s="187"/>
      <c r="AH1631">
        <f t="shared" si="394"/>
        <v>-5.681451267488898E-5</v>
      </c>
      <c r="AI1631">
        <f t="shared" si="395"/>
        <v>0.56469609540875809</v>
      </c>
      <c r="AJ1631">
        <f t="shared" si="396"/>
        <v>-0.2668107123773617</v>
      </c>
      <c r="AK1631">
        <f t="shared" si="397"/>
        <v>0.23931967809316171</v>
      </c>
      <c r="AL1631">
        <f t="shared" si="398"/>
        <v>2.6389213677283485</v>
      </c>
      <c r="AM1631">
        <f t="shared" si="399"/>
        <v>3.8946097777401278</v>
      </c>
      <c r="AN1631" s="26">
        <f t="shared" si="400"/>
        <v>-3.975315110866434</v>
      </c>
      <c r="AO1631" s="26">
        <f t="shared" si="400"/>
        <v>-3.9758619978093366</v>
      </c>
      <c r="AP1631" s="26">
        <f t="shared" si="400"/>
        <v>-3.9742245114637487</v>
      </c>
      <c r="AQ1631" s="26">
        <f t="shared" si="400"/>
        <v>-3.9791363303934308</v>
      </c>
      <c r="AR1631" s="26">
        <f t="shared" si="400"/>
        <v>-3.9644813675395318</v>
      </c>
      <c r="AS1631" s="26">
        <f t="shared" si="400"/>
        <v>-4.0089388978364173</v>
      </c>
      <c r="AT1631" s="26">
        <f t="shared" si="400"/>
        <v>-3.8800105844175317</v>
      </c>
      <c r="AU1631" s="26">
        <f t="shared" si="401"/>
        <v>-4.3433125627175393</v>
      </c>
    </row>
    <row r="1632" spans="26:64">
      <c r="Z1632">
        <f t="shared" si="392"/>
        <v>0</v>
      </c>
      <c r="AA1632" s="26">
        <f t="shared" si="393"/>
        <v>2.1380834729415148E-3</v>
      </c>
      <c r="AB1632" s="26">
        <f t="shared" si="404"/>
        <v>-9999</v>
      </c>
      <c r="AC1632" s="26">
        <f t="shared" si="388"/>
        <v>0</v>
      </c>
      <c r="AD1632" s="26">
        <f t="shared" si="402"/>
        <v>-9999</v>
      </c>
      <c r="AE1632" s="26">
        <f t="shared" si="389"/>
        <v>0</v>
      </c>
      <c r="AF1632">
        <f t="shared" si="403"/>
        <v>-9999</v>
      </c>
      <c r="AG1632" s="187"/>
      <c r="AH1632">
        <f t="shared" si="394"/>
        <v>-5.681451267488898E-5</v>
      </c>
      <c r="AI1632">
        <f t="shared" si="395"/>
        <v>0.56469609540875809</v>
      </c>
      <c r="AJ1632">
        <f t="shared" si="396"/>
        <v>-0.2668107123773617</v>
      </c>
      <c r="AK1632">
        <f t="shared" si="397"/>
        <v>0.23931967809316171</v>
      </c>
      <c r="AL1632">
        <f t="shared" si="398"/>
        <v>2.6389213677283485</v>
      </c>
      <c r="AM1632">
        <f t="shared" si="399"/>
        <v>3.8946097777401278</v>
      </c>
      <c r="AN1632" s="26">
        <f t="shared" si="400"/>
        <v>-3.975315110866434</v>
      </c>
      <c r="AO1632" s="26">
        <f t="shared" si="400"/>
        <v>-3.9758619978093366</v>
      </c>
      <c r="AP1632" s="26">
        <f t="shared" si="400"/>
        <v>-3.9742245114637487</v>
      </c>
      <c r="AQ1632" s="26">
        <f t="shared" si="400"/>
        <v>-3.9791363303934308</v>
      </c>
      <c r="AR1632" s="26">
        <f t="shared" si="400"/>
        <v>-3.9644813675395318</v>
      </c>
      <c r="AS1632" s="26">
        <f t="shared" si="400"/>
        <v>-4.0089388978364173</v>
      </c>
      <c r="AT1632" s="26">
        <f t="shared" si="400"/>
        <v>-3.8800105844175317</v>
      </c>
      <c r="AU1632" s="26">
        <f t="shared" si="401"/>
        <v>-4.3433125627175393</v>
      </c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</row>
    <row r="1633" spans="26:64">
      <c r="Z1633">
        <f t="shared" si="392"/>
        <v>0</v>
      </c>
      <c r="AA1633" s="26">
        <f t="shared" si="393"/>
        <v>2.1380834729415148E-3</v>
      </c>
      <c r="AB1633" s="26">
        <f t="shared" si="404"/>
        <v>-9999</v>
      </c>
      <c r="AC1633" s="26">
        <f t="shared" si="388"/>
        <v>0</v>
      </c>
      <c r="AD1633" s="26">
        <f t="shared" si="402"/>
        <v>-9999</v>
      </c>
      <c r="AE1633" s="26">
        <f t="shared" si="389"/>
        <v>0</v>
      </c>
      <c r="AF1633">
        <f t="shared" si="403"/>
        <v>-9999</v>
      </c>
      <c r="AG1633" s="187"/>
      <c r="AH1633">
        <f t="shared" si="394"/>
        <v>-5.681451267488898E-5</v>
      </c>
      <c r="AI1633">
        <f t="shared" si="395"/>
        <v>0.56469609540875809</v>
      </c>
      <c r="AJ1633">
        <f t="shared" si="396"/>
        <v>-0.2668107123773617</v>
      </c>
      <c r="AK1633">
        <f t="shared" si="397"/>
        <v>0.23931967809316171</v>
      </c>
      <c r="AL1633">
        <f t="shared" si="398"/>
        <v>2.6389213677283485</v>
      </c>
      <c r="AM1633">
        <f t="shared" si="399"/>
        <v>3.8946097777401278</v>
      </c>
      <c r="AN1633" s="26">
        <f t="shared" si="400"/>
        <v>-3.975315110866434</v>
      </c>
      <c r="AO1633" s="26">
        <f t="shared" si="400"/>
        <v>-3.9758619978093366</v>
      </c>
      <c r="AP1633" s="26">
        <f t="shared" si="400"/>
        <v>-3.9742245114637487</v>
      </c>
      <c r="AQ1633" s="26">
        <f t="shared" si="400"/>
        <v>-3.9791363303934308</v>
      </c>
      <c r="AR1633" s="26">
        <f t="shared" si="400"/>
        <v>-3.9644813675395318</v>
      </c>
      <c r="AS1633" s="26">
        <f t="shared" si="400"/>
        <v>-4.0089388978364173</v>
      </c>
      <c r="AT1633" s="26">
        <f t="shared" si="400"/>
        <v>-3.8800105844175317</v>
      </c>
      <c r="AU1633" s="26">
        <f t="shared" si="401"/>
        <v>-4.3433125627175393</v>
      </c>
    </row>
    <row r="1634" spans="26:64">
      <c r="Z1634">
        <f t="shared" si="392"/>
        <v>0</v>
      </c>
      <c r="AA1634" s="26">
        <f t="shared" si="393"/>
        <v>2.1380834729415148E-3</v>
      </c>
      <c r="AB1634" s="26">
        <f t="shared" si="404"/>
        <v>-9999</v>
      </c>
      <c r="AC1634" s="26">
        <f t="shared" si="388"/>
        <v>0</v>
      </c>
      <c r="AD1634" s="26">
        <f t="shared" si="402"/>
        <v>-9999</v>
      </c>
      <c r="AE1634" s="26">
        <f t="shared" si="389"/>
        <v>0</v>
      </c>
      <c r="AF1634">
        <f t="shared" si="403"/>
        <v>-9999</v>
      </c>
      <c r="AG1634" s="187"/>
      <c r="AH1634">
        <f t="shared" si="394"/>
        <v>-5.681451267488898E-5</v>
      </c>
      <c r="AI1634">
        <f t="shared" si="395"/>
        <v>0.56469609540875809</v>
      </c>
      <c r="AJ1634">
        <f t="shared" si="396"/>
        <v>-0.2668107123773617</v>
      </c>
      <c r="AK1634">
        <f t="shared" si="397"/>
        <v>0.23931967809316171</v>
      </c>
      <c r="AL1634">
        <f t="shared" si="398"/>
        <v>2.6389213677283485</v>
      </c>
      <c r="AM1634">
        <f t="shared" si="399"/>
        <v>3.8946097777401278</v>
      </c>
      <c r="AN1634" s="26">
        <f t="shared" si="400"/>
        <v>-3.975315110866434</v>
      </c>
      <c r="AO1634" s="26">
        <f t="shared" si="400"/>
        <v>-3.9758619978093366</v>
      </c>
      <c r="AP1634" s="26">
        <f t="shared" si="400"/>
        <v>-3.9742245114637487</v>
      </c>
      <c r="AQ1634" s="26">
        <f t="shared" si="400"/>
        <v>-3.9791363303934308</v>
      </c>
      <c r="AR1634" s="26">
        <f t="shared" si="400"/>
        <v>-3.9644813675395318</v>
      </c>
      <c r="AS1634" s="26">
        <f t="shared" si="400"/>
        <v>-4.0089388978364173</v>
      </c>
      <c r="AT1634" s="26">
        <f t="shared" si="400"/>
        <v>-3.8800105844175317</v>
      </c>
      <c r="AU1634" s="26">
        <f t="shared" si="401"/>
        <v>-4.3433125627175393</v>
      </c>
    </row>
    <row r="1635" spans="26:64">
      <c r="Z1635">
        <f t="shared" si="392"/>
        <v>0</v>
      </c>
      <c r="AA1635" s="26">
        <f t="shared" si="393"/>
        <v>2.1380834729415148E-3</v>
      </c>
      <c r="AB1635" s="26">
        <f t="shared" si="404"/>
        <v>-9999</v>
      </c>
      <c r="AC1635" s="26">
        <f t="shared" si="388"/>
        <v>0</v>
      </c>
      <c r="AD1635" s="26">
        <f t="shared" si="402"/>
        <v>-9999</v>
      </c>
      <c r="AE1635" s="26">
        <f t="shared" si="389"/>
        <v>0</v>
      </c>
      <c r="AF1635">
        <f t="shared" si="403"/>
        <v>-9999</v>
      </c>
      <c r="AG1635" s="187"/>
      <c r="AH1635">
        <f t="shared" si="394"/>
        <v>-5.681451267488898E-5</v>
      </c>
      <c r="AI1635">
        <f t="shared" si="395"/>
        <v>0.56469609540875809</v>
      </c>
      <c r="AJ1635">
        <f t="shared" si="396"/>
        <v>-0.2668107123773617</v>
      </c>
      <c r="AK1635">
        <f t="shared" si="397"/>
        <v>0.23931967809316171</v>
      </c>
      <c r="AL1635">
        <f t="shared" si="398"/>
        <v>2.6389213677283485</v>
      </c>
      <c r="AM1635">
        <f t="shared" si="399"/>
        <v>3.8946097777401278</v>
      </c>
      <c r="AN1635" s="26">
        <f t="shared" si="400"/>
        <v>-3.975315110866434</v>
      </c>
      <c r="AO1635" s="26">
        <f t="shared" si="400"/>
        <v>-3.9758619978093366</v>
      </c>
      <c r="AP1635" s="26">
        <f t="shared" si="400"/>
        <v>-3.9742245114637487</v>
      </c>
      <c r="AQ1635" s="26">
        <f t="shared" si="400"/>
        <v>-3.9791363303934308</v>
      </c>
      <c r="AR1635" s="26">
        <f t="shared" si="400"/>
        <v>-3.9644813675395318</v>
      </c>
      <c r="AS1635" s="26">
        <f t="shared" si="400"/>
        <v>-4.0089388978364173</v>
      </c>
      <c r="AT1635" s="26">
        <f t="shared" si="400"/>
        <v>-3.8800105844175317</v>
      </c>
      <c r="AU1635" s="26">
        <f t="shared" si="401"/>
        <v>-4.3433125627175393</v>
      </c>
    </row>
    <row r="1636" spans="26:64">
      <c r="Z1636">
        <f t="shared" si="392"/>
        <v>0</v>
      </c>
      <c r="AA1636" s="26">
        <f t="shared" si="393"/>
        <v>2.1380834729415148E-3</v>
      </c>
      <c r="AB1636" s="26">
        <f t="shared" si="404"/>
        <v>-9999</v>
      </c>
      <c r="AC1636" s="26">
        <f t="shared" si="388"/>
        <v>0</v>
      </c>
      <c r="AD1636" s="26">
        <f t="shared" si="402"/>
        <v>-9999</v>
      </c>
      <c r="AE1636" s="26">
        <f t="shared" si="389"/>
        <v>0</v>
      </c>
      <c r="AF1636">
        <f t="shared" si="403"/>
        <v>-9999</v>
      </c>
      <c r="AG1636" s="187"/>
      <c r="AH1636">
        <f t="shared" si="394"/>
        <v>-5.681451267488898E-5</v>
      </c>
      <c r="AI1636">
        <f t="shared" si="395"/>
        <v>0.56469609540875809</v>
      </c>
      <c r="AJ1636">
        <f t="shared" si="396"/>
        <v>-0.2668107123773617</v>
      </c>
      <c r="AK1636">
        <f t="shared" si="397"/>
        <v>0.23931967809316171</v>
      </c>
      <c r="AL1636">
        <f t="shared" si="398"/>
        <v>2.6389213677283485</v>
      </c>
      <c r="AM1636">
        <f t="shared" si="399"/>
        <v>3.8946097777401278</v>
      </c>
      <c r="AN1636" s="26">
        <f t="shared" si="400"/>
        <v>-3.975315110866434</v>
      </c>
      <c r="AO1636" s="26">
        <f t="shared" si="400"/>
        <v>-3.9758619978093366</v>
      </c>
      <c r="AP1636" s="26">
        <f t="shared" si="400"/>
        <v>-3.9742245114637487</v>
      </c>
      <c r="AQ1636" s="26">
        <f t="shared" si="400"/>
        <v>-3.9791363303934308</v>
      </c>
      <c r="AR1636" s="26">
        <f t="shared" si="400"/>
        <v>-3.9644813675395318</v>
      </c>
      <c r="AS1636" s="26">
        <f t="shared" si="400"/>
        <v>-4.0089388978364173</v>
      </c>
      <c r="AT1636" s="26">
        <f t="shared" si="400"/>
        <v>-3.8800105844175317</v>
      </c>
      <c r="AU1636" s="26">
        <f t="shared" si="401"/>
        <v>-4.3433125627175393</v>
      </c>
    </row>
    <row r="1637" spans="26:64">
      <c r="Z1637">
        <f t="shared" si="392"/>
        <v>0</v>
      </c>
      <c r="AA1637" s="26">
        <f t="shared" si="393"/>
        <v>2.1380834729415148E-3</v>
      </c>
      <c r="AB1637" s="26">
        <f t="shared" si="404"/>
        <v>-9999</v>
      </c>
      <c r="AC1637" s="26">
        <f t="shared" si="388"/>
        <v>0</v>
      </c>
      <c r="AD1637" s="26">
        <f t="shared" si="402"/>
        <v>-9999</v>
      </c>
      <c r="AE1637" s="26">
        <f t="shared" si="389"/>
        <v>0</v>
      </c>
      <c r="AF1637">
        <f t="shared" si="403"/>
        <v>-9999</v>
      </c>
      <c r="AG1637" s="187"/>
      <c r="AH1637">
        <f t="shared" si="394"/>
        <v>-5.681451267488898E-5</v>
      </c>
      <c r="AI1637">
        <f t="shared" si="395"/>
        <v>0.56469609540875809</v>
      </c>
      <c r="AJ1637">
        <f t="shared" si="396"/>
        <v>-0.2668107123773617</v>
      </c>
      <c r="AK1637">
        <f t="shared" si="397"/>
        <v>0.23931967809316171</v>
      </c>
      <c r="AL1637">
        <f t="shared" si="398"/>
        <v>2.6389213677283485</v>
      </c>
      <c r="AM1637">
        <f t="shared" si="399"/>
        <v>3.8946097777401278</v>
      </c>
      <c r="AN1637" s="26">
        <f t="shared" ref="AN1637:AT1652" si="405">$AU1637+$AB$7*SIN(AO1637)</f>
        <v>-3.975315110866434</v>
      </c>
      <c r="AO1637" s="26">
        <f t="shared" si="405"/>
        <v>-3.9758619978093366</v>
      </c>
      <c r="AP1637" s="26">
        <f t="shared" si="405"/>
        <v>-3.9742245114637487</v>
      </c>
      <c r="AQ1637" s="26">
        <f t="shared" si="405"/>
        <v>-3.9791363303934308</v>
      </c>
      <c r="AR1637" s="26">
        <f t="shared" si="405"/>
        <v>-3.9644813675395318</v>
      </c>
      <c r="AS1637" s="26">
        <f t="shared" si="405"/>
        <v>-4.0089388978364173</v>
      </c>
      <c r="AT1637" s="26">
        <f t="shared" si="405"/>
        <v>-3.8800105844175317</v>
      </c>
      <c r="AU1637" s="26">
        <f t="shared" si="401"/>
        <v>-4.3433125627175393</v>
      </c>
    </row>
    <row r="1638" spans="26:64">
      <c r="Z1638">
        <f t="shared" si="392"/>
        <v>0</v>
      </c>
      <c r="AA1638" s="26">
        <f t="shared" si="393"/>
        <v>2.1380834729415148E-3</v>
      </c>
      <c r="AB1638" s="26">
        <f t="shared" si="404"/>
        <v>-9999</v>
      </c>
      <c r="AC1638" s="26">
        <f t="shared" si="388"/>
        <v>0</v>
      </c>
      <c r="AD1638" s="26">
        <f t="shared" si="402"/>
        <v>-9999</v>
      </c>
      <c r="AE1638" s="26">
        <f t="shared" si="389"/>
        <v>0</v>
      </c>
      <c r="AF1638">
        <f t="shared" si="403"/>
        <v>-9999</v>
      </c>
      <c r="AG1638" s="187"/>
      <c r="AH1638">
        <f t="shared" si="394"/>
        <v>-5.681451267488898E-5</v>
      </c>
      <c r="AI1638">
        <f t="shared" si="395"/>
        <v>0.56469609540875809</v>
      </c>
      <c r="AJ1638">
        <f t="shared" si="396"/>
        <v>-0.2668107123773617</v>
      </c>
      <c r="AK1638">
        <f t="shared" si="397"/>
        <v>0.23931967809316171</v>
      </c>
      <c r="AL1638">
        <f t="shared" si="398"/>
        <v>2.6389213677283485</v>
      </c>
      <c r="AM1638">
        <f t="shared" si="399"/>
        <v>3.8946097777401278</v>
      </c>
      <c r="AN1638" s="26">
        <f t="shared" si="405"/>
        <v>-3.975315110866434</v>
      </c>
      <c r="AO1638" s="26">
        <f t="shared" si="405"/>
        <v>-3.9758619978093366</v>
      </c>
      <c r="AP1638" s="26">
        <f t="shared" si="405"/>
        <v>-3.9742245114637487</v>
      </c>
      <c r="AQ1638" s="26">
        <f t="shared" si="405"/>
        <v>-3.9791363303934308</v>
      </c>
      <c r="AR1638" s="26">
        <f t="shared" si="405"/>
        <v>-3.9644813675395318</v>
      </c>
      <c r="AS1638" s="26">
        <f t="shared" si="405"/>
        <v>-4.0089388978364173</v>
      </c>
      <c r="AT1638" s="26">
        <f t="shared" si="405"/>
        <v>-3.8800105844175317</v>
      </c>
      <c r="AU1638" s="26">
        <f t="shared" si="401"/>
        <v>-4.3433125627175393</v>
      </c>
      <c r="AV1638" s="26"/>
      <c r="AX1638" s="26"/>
    </row>
    <row r="1639" spans="26:64">
      <c r="Z1639">
        <f t="shared" si="392"/>
        <v>0</v>
      </c>
      <c r="AA1639" s="26">
        <f t="shared" si="393"/>
        <v>2.1380834729415148E-3</v>
      </c>
      <c r="AB1639" s="26">
        <f t="shared" si="404"/>
        <v>-9999</v>
      </c>
      <c r="AC1639" s="26">
        <f t="shared" ref="AC1639:AC1702" si="406">+G1639-P1639</f>
        <v>0</v>
      </c>
      <c r="AD1639" s="26">
        <f t="shared" si="402"/>
        <v>-9999</v>
      </c>
      <c r="AE1639" s="26">
        <f t="shared" ref="AE1639:AE1702" si="407">+(G1639-AA1639)^2*S1639</f>
        <v>0</v>
      </c>
      <c r="AF1639">
        <f t="shared" si="403"/>
        <v>-9999</v>
      </c>
      <c r="AG1639" s="187"/>
      <c r="AH1639">
        <f t="shared" si="394"/>
        <v>-5.681451267488898E-5</v>
      </c>
      <c r="AI1639">
        <f t="shared" si="395"/>
        <v>0.56469609540875809</v>
      </c>
      <c r="AJ1639">
        <f t="shared" si="396"/>
        <v>-0.2668107123773617</v>
      </c>
      <c r="AK1639">
        <f t="shared" si="397"/>
        <v>0.23931967809316171</v>
      </c>
      <c r="AL1639">
        <f t="shared" si="398"/>
        <v>2.6389213677283485</v>
      </c>
      <c r="AM1639">
        <f t="shared" si="399"/>
        <v>3.8946097777401278</v>
      </c>
      <c r="AN1639" s="26">
        <f t="shared" si="405"/>
        <v>-3.975315110866434</v>
      </c>
      <c r="AO1639" s="26">
        <f t="shared" si="405"/>
        <v>-3.9758619978093366</v>
      </c>
      <c r="AP1639" s="26">
        <f t="shared" si="405"/>
        <v>-3.9742245114637487</v>
      </c>
      <c r="AQ1639" s="26">
        <f t="shared" si="405"/>
        <v>-3.9791363303934308</v>
      </c>
      <c r="AR1639" s="26">
        <f t="shared" si="405"/>
        <v>-3.9644813675395318</v>
      </c>
      <c r="AS1639" s="26">
        <f t="shared" si="405"/>
        <v>-4.0089388978364173</v>
      </c>
      <c r="AT1639" s="26">
        <f t="shared" si="405"/>
        <v>-3.8800105844175317</v>
      </c>
      <c r="AU1639" s="26">
        <f t="shared" si="401"/>
        <v>-4.3433125627175393</v>
      </c>
      <c r="AV1639" s="26"/>
      <c r="AX1639" s="26"/>
    </row>
    <row r="1640" spans="26:64">
      <c r="Z1640">
        <f t="shared" si="392"/>
        <v>0</v>
      </c>
      <c r="AA1640" s="26">
        <f t="shared" si="393"/>
        <v>2.1380834729415148E-3</v>
      </c>
      <c r="AB1640" s="26">
        <f t="shared" si="404"/>
        <v>-9999</v>
      </c>
      <c r="AC1640" s="26">
        <f t="shared" si="406"/>
        <v>0</v>
      </c>
      <c r="AD1640" s="26">
        <f t="shared" si="402"/>
        <v>-9999</v>
      </c>
      <c r="AE1640" s="26">
        <f t="shared" si="407"/>
        <v>0</v>
      </c>
      <c r="AF1640">
        <f t="shared" si="403"/>
        <v>-9999</v>
      </c>
      <c r="AG1640" s="187"/>
      <c r="AH1640">
        <f t="shared" si="394"/>
        <v>-5.681451267488898E-5</v>
      </c>
      <c r="AI1640">
        <f t="shared" si="395"/>
        <v>0.56469609540875809</v>
      </c>
      <c r="AJ1640">
        <f t="shared" si="396"/>
        <v>-0.2668107123773617</v>
      </c>
      <c r="AK1640">
        <f t="shared" si="397"/>
        <v>0.23931967809316171</v>
      </c>
      <c r="AL1640">
        <f t="shared" si="398"/>
        <v>2.6389213677283485</v>
      </c>
      <c r="AM1640">
        <f t="shared" si="399"/>
        <v>3.8946097777401278</v>
      </c>
      <c r="AN1640" s="26">
        <f t="shared" si="405"/>
        <v>-3.975315110866434</v>
      </c>
      <c r="AO1640" s="26">
        <f t="shared" si="405"/>
        <v>-3.9758619978093366</v>
      </c>
      <c r="AP1640" s="26">
        <f t="shared" si="405"/>
        <v>-3.9742245114637487</v>
      </c>
      <c r="AQ1640" s="26">
        <f t="shared" si="405"/>
        <v>-3.9791363303934308</v>
      </c>
      <c r="AR1640" s="26">
        <f t="shared" si="405"/>
        <v>-3.9644813675395318</v>
      </c>
      <c r="AS1640" s="26">
        <f t="shared" si="405"/>
        <v>-4.0089388978364173</v>
      </c>
      <c r="AT1640" s="26">
        <f t="shared" si="405"/>
        <v>-3.8800105844175317</v>
      </c>
      <c r="AU1640" s="26">
        <f t="shared" si="401"/>
        <v>-4.3433125627175393</v>
      </c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</row>
    <row r="1641" spans="26:64">
      <c r="Z1641">
        <f t="shared" si="392"/>
        <v>0</v>
      </c>
      <c r="AA1641" s="26">
        <f t="shared" si="393"/>
        <v>2.1380834729415148E-3</v>
      </c>
      <c r="AB1641" s="26">
        <f t="shared" si="404"/>
        <v>-9999</v>
      </c>
      <c r="AC1641" s="26">
        <f t="shared" si="406"/>
        <v>0</v>
      </c>
      <c r="AD1641" s="26">
        <f t="shared" si="402"/>
        <v>-9999</v>
      </c>
      <c r="AE1641" s="26">
        <f t="shared" si="407"/>
        <v>0</v>
      </c>
      <c r="AF1641">
        <f t="shared" si="403"/>
        <v>-9999</v>
      </c>
      <c r="AG1641" s="187"/>
      <c r="AH1641">
        <f t="shared" si="394"/>
        <v>-5.681451267488898E-5</v>
      </c>
      <c r="AI1641">
        <f t="shared" si="395"/>
        <v>0.56469609540875809</v>
      </c>
      <c r="AJ1641">
        <f t="shared" si="396"/>
        <v>-0.2668107123773617</v>
      </c>
      <c r="AK1641">
        <f t="shared" si="397"/>
        <v>0.23931967809316171</v>
      </c>
      <c r="AL1641">
        <f t="shared" si="398"/>
        <v>2.6389213677283485</v>
      </c>
      <c r="AM1641">
        <f t="shared" si="399"/>
        <v>3.8946097777401278</v>
      </c>
      <c r="AN1641" s="26">
        <f t="shared" si="405"/>
        <v>-3.975315110866434</v>
      </c>
      <c r="AO1641" s="26">
        <f t="shared" si="405"/>
        <v>-3.9758619978093366</v>
      </c>
      <c r="AP1641" s="26">
        <f t="shared" si="405"/>
        <v>-3.9742245114637487</v>
      </c>
      <c r="AQ1641" s="26">
        <f t="shared" si="405"/>
        <v>-3.9791363303934308</v>
      </c>
      <c r="AR1641" s="26">
        <f t="shared" si="405"/>
        <v>-3.9644813675395318</v>
      </c>
      <c r="AS1641" s="26">
        <f t="shared" si="405"/>
        <v>-4.0089388978364173</v>
      </c>
      <c r="AT1641" s="26">
        <f t="shared" si="405"/>
        <v>-3.8800105844175317</v>
      </c>
      <c r="AU1641" s="26">
        <f t="shared" si="401"/>
        <v>-4.3433125627175393</v>
      </c>
    </row>
    <row r="1642" spans="26:64">
      <c r="Z1642">
        <f t="shared" si="392"/>
        <v>0</v>
      </c>
      <c r="AA1642" s="26">
        <f t="shared" si="393"/>
        <v>2.1380834729415148E-3</v>
      </c>
      <c r="AB1642" s="26">
        <f t="shared" si="404"/>
        <v>-9999</v>
      </c>
      <c r="AC1642" s="26">
        <f t="shared" si="406"/>
        <v>0</v>
      </c>
      <c r="AD1642" s="26">
        <f t="shared" si="402"/>
        <v>-9999</v>
      </c>
      <c r="AE1642" s="26">
        <f t="shared" si="407"/>
        <v>0</v>
      </c>
      <c r="AF1642">
        <f t="shared" si="403"/>
        <v>-9999</v>
      </c>
      <c r="AG1642" s="187"/>
      <c r="AH1642">
        <f t="shared" si="394"/>
        <v>-5.681451267488898E-5</v>
      </c>
      <c r="AI1642">
        <f t="shared" si="395"/>
        <v>0.56469609540875809</v>
      </c>
      <c r="AJ1642">
        <f t="shared" si="396"/>
        <v>-0.2668107123773617</v>
      </c>
      <c r="AK1642">
        <f t="shared" si="397"/>
        <v>0.23931967809316171</v>
      </c>
      <c r="AL1642">
        <f t="shared" si="398"/>
        <v>2.6389213677283485</v>
      </c>
      <c r="AM1642">
        <f t="shared" si="399"/>
        <v>3.8946097777401278</v>
      </c>
      <c r="AN1642" s="26">
        <f t="shared" si="405"/>
        <v>-3.975315110866434</v>
      </c>
      <c r="AO1642" s="26">
        <f t="shared" si="405"/>
        <v>-3.9758619978093366</v>
      </c>
      <c r="AP1642" s="26">
        <f t="shared" si="405"/>
        <v>-3.9742245114637487</v>
      </c>
      <c r="AQ1642" s="26">
        <f t="shared" si="405"/>
        <v>-3.9791363303934308</v>
      </c>
      <c r="AR1642" s="26">
        <f t="shared" si="405"/>
        <v>-3.9644813675395318</v>
      </c>
      <c r="AS1642" s="26">
        <f t="shared" si="405"/>
        <v>-4.0089388978364173</v>
      </c>
      <c r="AT1642" s="26">
        <f t="shared" si="405"/>
        <v>-3.8800105844175317</v>
      </c>
      <c r="AU1642" s="26">
        <f t="shared" si="401"/>
        <v>-4.3433125627175393</v>
      </c>
      <c r="AV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</row>
    <row r="1643" spans="26:64">
      <c r="Z1643">
        <f t="shared" si="392"/>
        <v>0</v>
      </c>
      <c r="AA1643" s="26">
        <f t="shared" si="393"/>
        <v>2.1380834729415148E-3</v>
      </c>
      <c r="AB1643" s="26">
        <f t="shared" si="404"/>
        <v>-9999</v>
      </c>
      <c r="AC1643" s="26">
        <f t="shared" si="406"/>
        <v>0</v>
      </c>
      <c r="AD1643" s="26">
        <f t="shared" si="402"/>
        <v>-9999</v>
      </c>
      <c r="AE1643" s="26">
        <f t="shared" si="407"/>
        <v>0</v>
      </c>
      <c r="AF1643">
        <f t="shared" si="403"/>
        <v>-9999</v>
      </c>
      <c r="AG1643" s="187"/>
      <c r="AH1643">
        <f t="shared" si="394"/>
        <v>-5.681451267488898E-5</v>
      </c>
      <c r="AI1643">
        <f t="shared" si="395"/>
        <v>0.56469609540875809</v>
      </c>
      <c r="AJ1643">
        <f t="shared" si="396"/>
        <v>-0.2668107123773617</v>
      </c>
      <c r="AK1643">
        <f t="shared" si="397"/>
        <v>0.23931967809316171</v>
      </c>
      <c r="AL1643">
        <f t="shared" si="398"/>
        <v>2.6389213677283485</v>
      </c>
      <c r="AM1643">
        <f t="shared" si="399"/>
        <v>3.8946097777401278</v>
      </c>
      <c r="AN1643" s="26">
        <f t="shared" si="405"/>
        <v>-3.975315110866434</v>
      </c>
      <c r="AO1643" s="26">
        <f t="shared" si="405"/>
        <v>-3.9758619978093366</v>
      </c>
      <c r="AP1643" s="26">
        <f t="shared" si="405"/>
        <v>-3.9742245114637487</v>
      </c>
      <c r="AQ1643" s="26">
        <f t="shared" si="405"/>
        <v>-3.9791363303934308</v>
      </c>
      <c r="AR1643" s="26">
        <f t="shared" si="405"/>
        <v>-3.9644813675395318</v>
      </c>
      <c r="AS1643" s="26">
        <f t="shared" si="405"/>
        <v>-4.0089388978364173</v>
      </c>
      <c r="AT1643" s="26">
        <f t="shared" si="405"/>
        <v>-3.8800105844175317</v>
      </c>
      <c r="AU1643" s="26">
        <f t="shared" si="401"/>
        <v>-4.3433125627175393</v>
      </c>
      <c r="AV1643" s="5"/>
    </row>
    <row r="1644" spans="26:64">
      <c r="Z1644">
        <f t="shared" si="392"/>
        <v>0</v>
      </c>
      <c r="AA1644" s="26">
        <f t="shared" si="393"/>
        <v>2.1380834729415148E-3</v>
      </c>
      <c r="AB1644" s="26">
        <f t="shared" si="404"/>
        <v>-9999</v>
      </c>
      <c r="AC1644" s="26">
        <f t="shared" si="406"/>
        <v>0</v>
      </c>
      <c r="AD1644" s="26">
        <f t="shared" si="402"/>
        <v>-9999</v>
      </c>
      <c r="AE1644" s="26">
        <f t="shared" si="407"/>
        <v>0</v>
      </c>
      <c r="AF1644">
        <f t="shared" si="403"/>
        <v>-9999</v>
      </c>
      <c r="AG1644" s="187"/>
      <c r="AH1644">
        <f t="shared" si="394"/>
        <v>-5.681451267488898E-5</v>
      </c>
      <c r="AI1644">
        <f t="shared" si="395"/>
        <v>0.56469609540875809</v>
      </c>
      <c r="AJ1644">
        <f t="shared" si="396"/>
        <v>-0.2668107123773617</v>
      </c>
      <c r="AK1644">
        <f t="shared" si="397"/>
        <v>0.23931967809316171</v>
      </c>
      <c r="AL1644">
        <f t="shared" si="398"/>
        <v>2.6389213677283485</v>
      </c>
      <c r="AM1644">
        <f t="shared" si="399"/>
        <v>3.8946097777401278</v>
      </c>
      <c r="AN1644" s="26">
        <f t="shared" si="405"/>
        <v>-3.975315110866434</v>
      </c>
      <c r="AO1644" s="26">
        <f t="shared" si="405"/>
        <v>-3.9758619978093366</v>
      </c>
      <c r="AP1644" s="26">
        <f t="shared" si="405"/>
        <v>-3.9742245114637487</v>
      </c>
      <c r="AQ1644" s="26">
        <f t="shared" si="405"/>
        <v>-3.9791363303934308</v>
      </c>
      <c r="AR1644" s="26">
        <f t="shared" si="405"/>
        <v>-3.9644813675395318</v>
      </c>
      <c r="AS1644" s="26">
        <f t="shared" si="405"/>
        <v>-4.0089388978364173</v>
      </c>
      <c r="AT1644" s="26">
        <f t="shared" si="405"/>
        <v>-3.8800105844175317</v>
      </c>
      <c r="AU1644" s="26">
        <f t="shared" si="401"/>
        <v>-4.3433125627175393</v>
      </c>
      <c r="AV1644" s="26"/>
    </row>
    <row r="1645" spans="26:64">
      <c r="Z1645">
        <f t="shared" si="392"/>
        <v>0</v>
      </c>
      <c r="AA1645" s="26">
        <f t="shared" si="393"/>
        <v>2.1380834729415148E-3</v>
      </c>
      <c r="AB1645" s="26">
        <f t="shared" si="404"/>
        <v>-9999</v>
      </c>
      <c r="AC1645" s="26">
        <f t="shared" si="406"/>
        <v>0</v>
      </c>
      <c r="AD1645" s="26">
        <f t="shared" si="402"/>
        <v>-9999</v>
      </c>
      <c r="AE1645" s="26">
        <f t="shared" si="407"/>
        <v>0</v>
      </c>
      <c r="AF1645">
        <f t="shared" si="403"/>
        <v>-9999</v>
      </c>
      <c r="AG1645" s="187"/>
      <c r="AH1645">
        <f t="shared" si="394"/>
        <v>-5.681451267488898E-5</v>
      </c>
      <c r="AI1645">
        <f t="shared" si="395"/>
        <v>0.56469609540875809</v>
      </c>
      <c r="AJ1645">
        <f t="shared" si="396"/>
        <v>-0.2668107123773617</v>
      </c>
      <c r="AK1645">
        <f t="shared" si="397"/>
        <v>0.23931967809316171</v>
      </c>
      <c r="AL1645">
        <f t="shared" si="398"/>
        <v>2.6389213677283485</v>
      </c>
      <c r="AM1645">
        <f t="shared" si="399"/>
        <v>3.8946097777401278</v>
      </c>
      <c r="AN1645" s="26">
        <f t="shared" si="405"/>
        <v>-3.975315110866434</v>
      </c>
      <c r="AO1645" s="26">
        <f t="shared" si="405"/>
        <v>-3.9758619978093366</v>
      </c>
      <c r="AP1645" s="26">
        <f t="shared" si="405"/>
        <v>-3.9742245114637487</v>
      </c>
      <c r="AQ1645" s="26">
        <f t="shared" si="405"/>
        <v>-3.9791363303934308</v>
      </c>
      <c r="AR1645" s="26">
        <f t="shared" si="405"/>
        <v>-3.9644813675395318</v>
      </c>
      <c r="AS1645" s="26">
        <f t="shared" si="405"/>
        <v>-4.0089388978364173</v>
      </c>
      <c r="AT1645" s="26">
        <f t="shared" si="405"/>
        <v>-3.8800105844175317</v>
      </c>
      <c r="AU1645" s="26">
        <f t="shared" si="401"/>
        <v>-4.3433125627175393</v>
      </c>
      <c r="AV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</row>
    <row r="1646" spans="26:64">
      <c r="Z1646">
        <f t="shared" si="392"/>
        <v>0</v>
      </c>
      <c r="AA1646" s="26">
        <f t="shared" si="393"/>
        <v>2.1380834729415148E-3</v>
      </c>
      <c r="AB1646" s="26">
        <f t="shared" si="404"/>
        <v>-9999</v>
      </c>
      <c r="AC1646" s="26">
        <f t="shared" si="406"/>
        <v>0</v>
      </c>
      <c r="AD1646" s="26">
        <f t="shared" si="402"/>
        <v>-9999</v>
      </c>
      <c r="AE1646" s="26">
        <f t="shared" si="407"/>
        <v>0</v>
      </c>
      <c r="AF1646">
        <f t="shared" si="403"/>
        <v>-9999</v>
      </c>
      <c r="AG1646" s="187"/>
      <c r="AH1646">
        <f t="shared" si="394"/>
        <v>-5.681451267488898E-5</v>
      </c>
      <c r="AI1646">
        <f t="shared" si="395"/>
        <v>0.56469609540875809</v>
      </c>
      <c r="AJ1646">
        <f t="shared" si="396"/>
        <v>-0.2668107123773617</v>
      </c>
      <c r="AK1646">
        <f t="shared" si="397"/>
        <v>0.23931967809316171</v>
      </c>
      <c r="AL1646">
        <f t="shared" si="398"/>
        <v>2.6389213677283485</v>
      </c>
      <c r="AM1646">
        <f t="shared" si="399"/>
        <v>3.8946097777401278</v>
      </c>
      <c r="AN1646" s="26">
        <f t="shared" si="405"/>
        <v>-3.975315110866434</v>
      </c>
      <c r="AO1646" s="26">
        <f t="shared" si="405"/>
        <v>-3.9758619978093366</v>
      </c>
      <c r="AP1646" s="26">
        <f t="shared" si="405"/>
        <v>-3.9742245114637487</v>
      </c>
      <c r="AQ1646" s="26">
        <f t="shared" si="405"/>
        <v>-3.9791363303934308</v>
      </c>
      <c r="AR1646" s="26">
        <f t="shared" si="405"/>
        <v>-3.9644813675395318</v>
      </c>
      <c r="AS1646" s="26">
        <f t="shared" si="405"/>
        <v>-4.0089388978364173</v>
      </c>
      <c r="AT1646" s="26">
        <f t="shared" si="405"/>
        <v>-3.8800105844175317</v>
      </c>
      <c r="AU1646" s="26">
        <f t="shared" si="401"/>
        <v>-4.3433125627175393</v>
      </c>
      <c r="AV1646" s="26"/>
    </row>
    <row r="1647" spans="26:64">
      <c r="Z1647">
        <f t="shared" si="392"/>
        <v>0</v>
      </c>
      <c r="AA1647" s="26">
        <f t="shared" si="393"/>
        <v>2.1380834729415148E-3</v>
      </c>
      <c r="AB1647" s="26">
        <f t="shared" si="404"/>
        <v>-9999</v>
      </c>
      <c r="AC1647" s="26">
        <f t="shared" si="406"/>
        <v>0</v>
      </c>
      <c r="AD1647" s="26">
        <f t="shared" si="402"/>
        <v>-9999</v>
      </c>
      <c r="AE1647" s="26">
        <f t="shared" si="407"/>
        <v>0</v>
      </c>
      <c r="AF1647">
        <f t="shared" si="403"/>
        <v>-9999</v>
      </c>
      <c r="AG1647" s="187"/>
      <c r="AH1647">
        <f t="shared" si="394"/>
        <v>-5.681451267488898E-5</v>
      </c>
      <c r="AI1647">
        <f t="shared" si="395"/>
        <v>0.56469609540875809</v>
      </c>
      <c r="AJ1647">
        <f t="shared" si="396"/>
        <v>-0.2668107123773617</v>
      </c>
      <c r="AK1647">
        <f t="shared" si="397"/>
        <v>0.23931967809316171</v>
      </c>
      <c r="AL1647">
        <f t="shared" si="398"/>
        <v>2.6389213677283485</v>
      </c>
      <c r="AM1647">
        <f t="shared" si="399"/>
        <v>3.8946097777401278</v>
      </c>
      <c r="AN1647" s="26">
        <f t="shared" si="405"/>
        <v>-3.975315110866434</v>
      </c>
      <c r="AO1647" s="26">
        <f t="shared" si="405"/>
        <v>-3.9758619978093366</v>
      </c>
      <c r="AP1647" s="26">
        <f t="shared" si="405"/>
        <v>-3.9742245114637487</v>
      </c>
      <c r="AQ1647" s="26">
        <f t="shared" si="405"/>
        <v>-3.9791363303934308</v>
      </c>
      <c r="AR1647" s="26">
        <f t="shared" si="405"/>
        <v>-3.9644813675395318</v>
      </c>
      <c r="AS1647" s="26">
        <f t="shared" si="405"/>
        <v>-4.0089388978364173</v>
      </c>
      <c r="AT1647" s="26">
        <f t="shared" si="405"/>
        <v>-3.8800105844175317</v>
      </c>
      <c r="AU1647" s="26">
        <f t="shared" si="401"/>
        <v>-4.3433125627175393</v>
      </c>
      <c r="AV1647" s="26"/>
    </row>
    <row r="1648" spans="26:64">
      <c r="Z1648">
        <f t="shared" si="392"/>
        <v>0</v>
      </c>
      <c r="AA1648" s="26">
        <f t="shared" si="393"/>
        <v>2.1380834729415148E-3</v>
      </c>
      <c r="AB1648" s="26">
        <f t="shared" si="404"/>
        <v>-9999</v>
      </c>
      <c r="AC1648" s="26">
        <f t="shared" si="406"/>
        <v>0</v>
      </c>
      <c r="AD1648" s="26">
        <f t="shared" si="402"/>
        <v>-9999</v>
      </c>
      <c r="AE1648" s="26">
        <f t="shared" si="407"/>
        <v>0</v>
      </c>
      <c r="AF1648">
        <f t="shared" si="403"/>
        <v>-9999</v>
      </c>
      <c r="AG1648" s="187"/>
      <c r="AH1648">
        <f t="shared" si="394"/>
        <v>-5.681451267488898E-5</v>
      </c>
      <c r="AI1648">
        <f t="shared" si="395"/>
        <v>0.56469609540875809</v>
      </c>
      <c r="AJ1648">
        <f t="shared" si="396"/>
        <v>-0.2668107123773617</v>
      </c>
      <c r="AK1648">
        <f t="shared" si="397"/>
        <v>0.23931967809316171</v>
      </c>
      <c r="AL1648">
        <f t="shared" si="398"/>
        <v>2.6389213677283485</v>
      </c>
      <c r="AM1648">
        <f t="shared" si="399"/>
        <v>3.8946097777401278</v>
      </c>
      <c r="AN1648" s="26">
        <f t="shared" si="405"/>
        <v>-3.975315110866434</v>
      </c>
      <c r="AO1648" s="26">
        <f t="shared" si="405"/>
        <v>-3.9758619978093366</v>
      </c>
      <c r="AP1648" s="26">
        <f t="shared" si="405"/>
        <v>-3.9742245114637487</v>
      </c>
      <c r="AQ1648" s="26">
        <f t="shared" si="405"/>
        <v>-3.9791363303934308</v>
      </c>
      <c r="AR1648" s="26">
        <f t="shared" si="405"/>
        <v>-3.9644813675395318</v>
      </c>
      <c r="AS1648" s="26">
        <f t="shared" si="405"/>
        <v>-4.0089388978364173</v>
      </c>
      <c r="AT1648" s="26">
        <f t="shared" si="405"/>
        <v>-3.8800105844175317</v>
      </c>
      <c r="AU1648" s="26">
        <f t="shared" si="401"/>
        <v>-4.3433125627175393</v>
      </c>
    </row>
    <row r="1649" spans="26:64">
      <c r="Z1649">
        <f t="shared" si="392"/>
        <v>0</v>
      </c>
      <c r="AA1649" s="26">
        <f t="shared" si="393"/>
        <v>2.1380834729415148E-3</v>
      </c>
      <c r="AB1649" s="26">
        <f t="shared" si="404"/>
        <v>-9999</v>
      </c>
      <c r="AC1649" s="26">
        <f t="shared" si="406"/>
        <v>0</v>
      </c>
      <c r="AD1649" s="26">
        <f t="shared" si="402"/>
        <v>-9999</v>
      </c>
      <c r="AE1649" s="26">
        <f t="shared" si="407"/>
        <v>0</v>
      </c>
      <c r="AF1649">
        <f t="shared" si="403"/>
        <v>-9999</v>
      </c>
      <c r="AG1649" s="187"/>
      <c r="AH1649">
        <f t="shared" si="394"/>
        <v>-5.681451267488898E-5</v>
      </c>
      <c r="AI1649">
        <f t="shared" si="395"/>
        <v>0.56469609540875809</v>
      </c>
      <c r="AJ1649">
        <f t="shared" si="396"/>
        <v>-0.2668107123773617</v>
      </c>
      <c r="AK1649">
        <f t="shared" si="397"/>
        <v>0.23931967809316171</v>
      </c>
      <c r="AL1649">
        <f t="shared" si="398"/>
        <v>2.6389213677283485</v>
      </c>
      <c r="AM1649">
        <f t="shared" si="399"/>
        <v>3.8946097777401278</v>
      </c>
      <c r="AN1649" s="26">
        <f t="shared" si="405"/>
        <v>-3.975315110866434</v>
      </c>
      <c r="AO1649" s="26">
        <f t="shared" si="405"/>
        <v>-3.9758619978093366</v>
      </c>
      <c r="AP1649" s="26">
        <f t="shared" si="405"/>
        <v>-3.9742245114637487</v>
      </c>
      <c r="AQ1649" s="26">
        <f t="shared" si="405"/>
        <v>-3.9791363303934308</v>
      </c>
      <c r="AR1649" s="26">
        <f t="shared" si="405"/>
        <v>-3.9644813675395318</v>
      </c>
      <c r="AS1649" s="26">
        <f t="shared" si="405"/>
        <v>-4.0089388978364173</v>
      </c>
      <c r="AT1649" s="26">
        <f t="shared" si="405"/>
        <v>-3.8800105844175317</v>
      </c>
      <c r="AU1649" s="26">
        <f t="shared" si="401"/>
        <v>-4.3433125627175393</v>
      </c>
    </row>
    <row r="1650" spans="26:64">
      <c r="Z1650">
        <f t="shared" si="392"/>
        <v>0</v>
      </c>
      <c r="AA1650" s="26">
        <f t="shared" si="393"/>
        <v>2.1380834729415148E-3</v>
      </c>
      <c r="AB1650" s="26">
        <f t="shared" si="404"/>
        <v>-9999</v>
      </c>
      <c r="AC1650" s="26">
        <f t="shared" si="406"/>
        <v>0</v>
      </c>
      <c r="AD1650" s="26">
        <f t="shared" si="402"/>
        <v>-9999</v>
      </c>
      <c r="AE1650" s="26">
        <f t="shared" si="407"/>
        <v>0</v>
      </c>
      <c r="AF1650">
        <f t="shared" si="403"/>
        <v>-9999</v>
      </c>
      <c r="AG1650" s="187"/>
      <c r="AH1650">
        <f t="shared" si="394"/>
        <v>-5.681451267488898E-5</v>
      </c>
      <c r="AI1650">
        <f t="shared" si="395"/>
        <v>0.56469609540875809</v>
      </c>
      <c r="AJ1650">
        <f t="shared" si="396"/>
        <v>-0.2668107123773617</v>
      </c>
      <c r="AK1650">
        <f t="shared" si="397"/>
        <v>0.23931967809316171</v>
      </c>
      <c r="AL1650">
        <f t="shared" si="398"/>
        <v>2.6389213677283485</v>
      </c>
      <c r="AM1650">
        <f t="shared" si="399"/>
        <v>3.8946097777401278</v>
      </c>
      <c r="AN1650" s="26">
        <f t="shared" si="405"/>
        <v>-3.975315110866434</v>
      </c>
      <c r="AO1650" s="26">
        <f t="shared" si="405"/>
        <v>-3.9758619978093366</v>
      </c>
      <c r="AP1650" s="26">
        <f t="shared" si="405"/>
        <v>-3.9742245114637487</v>
      </c>
      <c r="AQ1650" s="26">
        <f t="shared" si="405"/>
        <v>-3.9791363303934308</v>
      </c>
      <c r="AR1650" s="26">
        <f t="shared" si="405"/>
        <v>-3.9644813675395318</v>
      </c>
      <c r="AS1650" s="26">
        <f t="shared" si="405"/>
        <v>-4.0089388978364173</v>
      </c>
      <c r="AT1650" s="26">
        <f t="shared" si="405"/>
        <v>-3.8800105844175317</v>
      </c>
      <c r="AU1650" s="26">
        <f t="shared" si="401"/>
        <v>-4.3433125627175393</v>
      </c>
    </row>
    <row r="1651" spans="26:64">
      <c r="Z1651">
        <f t="shared" si="392"/>
        <v>0</v>
      </c>
      <c r="AA1651" s="26">
        <f t="shared" si="393"/>
        <v>2.1380834729415148E-3</v>
      </c>
      <c r="AB1651" s="26">
        <f t="shared" si="404"/>
        <v>-9999</v>
      </c>
      <c r="AC1651" s="26">
        <f t="shared" si="406"/>
        <v>0</v>
      </c>
      <c r="AD1651" s="26">
        <f t="shared" si="402"/>
        <v>-9999</v>
      </c>
      <c r="AE1651" s="26">
        <f t="shared" si="407"/>
        <v>0</v>
      </c>
      <c r="AF1651">
        <f t="shared" si="403"/>
        <v>-9999</v>
      </c>
      <c r="AG1651" s="187"/>
      <c r="AH1651">
        <f t="shared" si="394"/>
        <v>-5.681451267488898E-5</v>
      </c>
      <c r="AI1651">
        <f t="shared" si="395"/>
        <v>0.56469609540875809</v>
      </c>
      <c r="AJ1651">
        <f t="shared" si="396"/>
        <v>-0.2668107123773617</v>
      </c>
      <c r="AK1651">
        <f t="shared" si="397"/>
        <v>0.23931967809316171</v>
      </c>
      <c r="AL1651">
        <f t="shared" si="398"/>
        <v>2.6389213677283485</v>
      </c>
      <c r="AM1651">
        <f t="shared" si="399"/>
        <v>3.8946097777401278</v>
      </c>
      <c r="AN1651" s="26">
        <f t="shared" si="405"/>
        <v>-3.975315110866434</v>
      </c>
      <c r="AO1651" s="26">
        <f t="shared" si="405"/>
        <v>-3.9758619978093366</v>
      </c>
      <c r="AP1651" s="26">
        <f t="shared" si="405"/>
        <v>-3.9742245114637487</v>
      </c>
      <c r="AQ1651" s="26">
        <f t="shared" si="405"/>
        <v>-3.9791363303934308</v>
      </c>
      <c r="AR1651" s="26">
        <f t="shared" si="405"/>
        <v>-3.9644813675395318</v>
      </c>
      <c r="AS1651" s="26">
        <f t="shared" si="405"/>
        <v>-4.0089388978364173</v>
      </c>
      <c r="AT1651" s="26">
        <f t="shared" si="405"/>
        <v>-3.8800105844175317</v>
      </c>
      <c r="AU1651" s="26">
        <f t="shared" si="401"/>
        <v>-4.3433125627175393</v>
      </c>
    </row>
    <row r="1652" spans="26:64">
      <c r="Z1652">
        <f t="shared" si="392"/>
        <v>0</v>
      </c>
      <c r="AA1652" s="26">
        <f t="shared" si="393"/>
        <v>2.1380834729415148E-3</v>
      </c>
      <c r="AB1652" s="26">
        <f t="shared" si="404"/>
        <v>-9999</v>
      </c>
      <c r="AC1652" s="26">
        <f t="shared" si="406"/>
        <v>0</v>
      </c>
      <c r="AD1652" s="26">
        <f t="shared" si="402"/>
        <v>-9999</v>
      </c>
      <c r="AE1652" s="26">
        <f t="shared" si="407"/>
        <v>0</v>
      </c>
      <c r="AF1652">
        <f t="shared" si="403"/>
        <v>-9999</v>
      </c>
      <c r="AG1652" s="187"/>
      <c r="AH1652">
        <f t="shared" si="394"/>
        <v>-5.681451267488898E-5</v>
      </c>
      <c r="AI1652">
        <f t="shared" si="395"/>
        <v>0.56469609540875809</v>
      </c>
      <c r="AJ1652">
        <f t="shared" si="396"/>
        <v>-0.2668107123773617</v>
      </c>
      <c r="AK1652">
        <f t="shared" si="397"/>
        <v>0.23931967809316171</v>
      </c>
      <c r="AL1652">
        <f t="shared" si="398"/>
        <v>2.6389213677283485</v>
      </c>
      <c r="AM1652">
        <f t="shared" si="399"/>
        <v>3.8946097777401278</v>
      </c>
      <c r="AN1652" s="26">
        <f t="shared" si="405"/>
        <v>-3.975315110866434</v>
      </c>
      <c r="AO1652" s="26">
        <f t="shared" si="405"/>
        <v>-3.9758619978093366</v>
      </c>
      <c r="AP1652" s="26">
        <f t="shared" si="405"/>
        <v>-3.9742245114637487</v>
      </c>
      <c r="AQ1652" s="26">
        <f t="shared" si="405"/>
        <v>-3.9791363303934308</v>
      </c>
      <c r="AR1652" s="26">
        <f t="shared" si="405"/>
        <v>-3.9644813675395318</v>
      </c>
      <c r="AS1652" s="26">
        <f t="shared" si="405"/>
        <v>-4.0089388978364173</v>
      </c>
      <c r="AT1652" s="26">
        <f t="shared" si="405"/>
        <v>-3.8800105844175317</v>
      </c>
      <c r="AU1652" s="26">
        <f t="shared" si="401"/>
        <v>-4.3433125627175393</v>
      </c>
    </row>
    <row r="1653" spans="26:64">
      <c r="Z1653">
        <f t="shared" si="392"/>
        <v>0</v>
      </c>
      <c r="AA1653" s="26">
        <f t="shared" si="393"/>
        <v>2.1380834729415148E-3</v>
      </c>
      <c r="AB1653" s="26">
        <f t="shared" si="404"/>
        <v>-9999</v>
      </c>
      <c r="AC1653" s="26">
        <f t="shared" si="406"/>
        <v>0</v>
      </c>
      <c r="AD1653" s="26">
        <f t="shared" si="402"/>
        <v>-9999</v>
      </c>
      <c r="AE1653" s="26">
        <f t="shared" si="407"/>
        <v>0</v>
      </c>
      <c r="AF1653">
        <f t="shared" si="403"/>
        <v>-9999</v>
      </c>
      <c r="AG1653" s="187"/>
      <c r="AH1653">
        <f t="shared" si="394"/>
        <v>-5.681451267488898E-5</v>
      </c>
      <c r="AI1653">
        <f t="shared" si="395"/>
        <v>0.56469609540875809</v>
      </c>
      <c r="AJ1653">
        <f t="shared" si="396"/>
        <v>-0.2668107123773617</v>
      </c>
      <c r="AK1653">
        <f t="shared" si="397"/>
        <v>0.23931967809316171</v>
      </c>
      <c r="AL1653">
        <f t="shared" si="398"/>
        <v>2.6389213677283485</v>
      </c>
      <c r="AM1653">
        <f t="shared" si="399"/>
        <v>3.8946097777401278</v>
      </c>
      <c r="AN1653" s="26">
        <f t="shared" ref="AN1653:AT1668" si="408">$AU1653+$AB$7*SIN(AO1653)</f>
        <v>-3.975315110866434</v>
      </c>
      <c r="AO1653" s="26">
        <f t="shared" si="408"/>
        <v>-3.9758619978093366</v>
      </c>
      <c r="AP1653" s="26">
        <f t="shared" si="408"/>
        <v>-3.9742245114637487</v>
      </c>
      <c r="AQ1653" s="26">
        <f t="shared" si="408"/>
        <v>-3.9791363303934308</v>
      </c>
      <c r="AR1653" s="26">
        <f t="shared" si="408"/>
        <v>-3.9644813675395318</v>
      </c>
      <c r="AS1653" s="26">
        <f t="shared" si="408"/>
        <v>-4.0089388978364173</v>
      </c>
      <c r="AT1653" s="26">
        <f t="shared" si="408"/>
        <v>-3.8800105844175317</v>
      </c>
      <c r="AU1653" s="26">
        <f t="shared" si="401"/>
        <v>-4.3433125627175393</v>
      </c>
    </row>
    <row r="1654" spans="26:64">
      <c r="Z1654">
        <f t="shared" si="392"/>
        <v>0</v>
      </c>
      <c r="AA1654" s="26">
        <f t="shared" si="393"/>
        <v>2.1380834729415148E-3</v>
      </c>
      <c r="AB1654" s="26">
        <f t="shared" si="404"/>
        <v>-9999</v>
      </c>
      <c r="AC1654" s="26">
        <f t="shared" si="406"/>
        <v>0</v>
      </c>
      <c r="AD1654" s="26">
        <f t="shared" si="402"/>
        <v>-9999</v>
      </c>
      <c r="AE1654" s="26">
        <f t="shared" si="407"/>
        <v>0</v>
      </c>
      <c r="AF1654">
        <f t="shared" si="403"/>
        <v>-9999</v>
      </c>
      <c r="AG1654" s="187"/>
      <c r="AH1654">
        <f t="shared" si="394"/>
        <v>-5.681451267488898E-5</v>
      </c>
      <c r="AI1654">
        <f t="shared" si="395"/>
        <v>0.56469609540875809</v>
      </c>
      <c r="AJ1654">
        <f t="shared" si="396"/>
        <v>-0.2668107123773617</v>
      </c>
      <c r="AK1654">
        <f t="shared" si="397"/>
        <v>0.23931967809316171</v>
      </c>
      <c r="AL1654">
        <f t="shared" si="398"/>
        <v>2.6389213677283485</v>
      </c>
      <c r="AM1654">
        <f t="shared" si="399"/>
        <v>3.8946097777401278</v>
      </c>
      <c r="AN1654" s="26">
        <f t="shared" si="408"/>
        <v>-3.975315110866434</v>
      </c>
      <c r="AO1654" s="26">
        <f t="shared" si="408"/>
        <v>-3.9758619978093366</v>
      </c>
      <c r="AP1654" s="26">
        <f t="shared" si="408"/>
        <v>-3.9742245114637487</v>
      </c>
      <c r="AQ1654" s="26">
        <f t="shared" si="408"/>
        <v>-3.9791363303934308</v>
      </c>
      <c r="AR1654" s="26">
        <f t="shared" si="408"/>
        <v>-3.9644813675395318</v>
      </c>
      <c r="AS1654" s="26">
        <f t="shared" si="408"/>
        <v>-4.0089388978364173</v>
      </c>
      <c r="AT1654" s="26">
        <f t="shared" si="408"/>
        <v>-3.8800105844175317</v>
      </c>
      <c r="AU1654" s="26">
        <f t="shared" si="401"/>
        <v>-4.3433125627175393</v>
      </c>
    </row>
    <row r="1655" spans="26:64">
      <c r="Z1655">
        <f t="shared" si="392"/>
        <v>0</v>
      </c>
      <c r="AA1655" s="26">
        <f t="shared" si="393"/>
        <v>2.1380834729415148E-3</v>
      </c>
      <c r="AB1655" s="26">
        <f t="shared" si="404"/>
        <v>-9999</v>
      </c>
      <c r="AC1655" s="26">
        <f t="shared" si="406"/>
        <v>0</v>
      </c>
      <c r="AD1655" s="26">
        <f t="shared" si="402"/>
        <v>-9999</v>
      </c>
      <c r="AE1655" s="26">
        <f t="shared" si="407"/>
        <v>0</v>
      </c>
      <c r="AF1655">
        <f t="shared" si="403"/>
        <v>-9999</v>
      </c>
      <c r="AG1655" s="187"/>
      <c r="AH1655">
        <f t="shared" si="394"/>
        <v>-5.681451267488898E-5</v>
      </c>
      <c r="AI1655">
        <f t="shared" si="395"/>
        <v>0.56469609540875809</v>
      </c>
      <c r="AJ1655">
        <f t="shared" si="396"/>
        <v>-0.2668107123773617</v>
      </c>
      <c r="AK1655">
        <f t="shared" si="397"/>
        <v>0.23931967809316171</v>
      </c>
      <c r="AL1655">
        <f t="shared" si="398"/>
        <v>2.6389213677283485</v>
      </c>
      <c r="AM1655">
        <f t="shared" si="399"/>
        <v>3.8946097777401278</v>
      </c>
      <c r="AN1655" s="26">
        <f t="shared" si="408"/>
        <v>-3.975315110866434</v>
      </c>
      <c r="AO1655" s="26">
        <f t="shared" si="408"/>
        <v>-3.9758619978093366</v>
      </c>
      <c r="AP1655" s="26">
        <f t="shared" si="408"/>
        <v>-3.9742245114637487</v>
      </c>
      <c r="AQ1655" s="26">
        <f t="shared" si="408"/>
        <v>-3.9791363303934308</v>
      </c>
      <c r="AR1655" s="26">
        <f t="shared" si="408"/>
        <v>-3.9644813675395318</v>
      </c>
      <c r="AS1655" s="26">
        <f t="shared" si="408"/>
        <v>-4.0089388978364173</v>
      </c>
      <c r="AT1655" s="26">
        <f t="shared" si="408"/>
        <v>-3.8800105844175317</v>
      </c>
      <c r="AU1655" s="26">
        <f t="shared" si="401"/>
        <v>-4.3433125627175393</v>
      </c>
      <c r="AV1655" s="26"/>
    </row>
    <row r="1656" spans="26:64">
      <c r="Z1656">
        <f t="shared" si="392"/>
        <v>0</v>
      </c>
      <c r="AA1656" s="26">
        <f t="shared" si="393"/>
        <v>2.1380834729415148E-3</v>
      </c>
      <c r="AB1656" s="26">
        <f t="shared" si="404"/>
        <v>-9999</v>
      </c>
      <c r="AC1656" s="26">
        <f t="shared" si="406"/>
        <v>0</v>
      </c>
      <c r="AD1656" s="26">
        <f t="shared" si="402"/>
        <v>-9999</v>
      </c>
      <c r="AE1656" s="26">
        <f t="shared" si="407"/>
        <v>0</v>
      </c>
      <c r="AF1656">
        <f t="shared" si="403"/>
        <v>-9999</v>
      </c>
      <c r="AG1656" s="187"/>
      <c r="AH1656">
        <f t="shared" si="394"/>
        <v>-5.681451267488898E-5</v>
      </c>
      <c r="AI1656">
        <f t="shared" si="395"/>
        <v>0.56469609540875809</v>
      </c>
      <c r="AJ1656">
        <f t="shared" si="396"/>
        <v>-0.2668107123773617</v>
      </c>
      <c r="AK1656">
        <f t="shared" si="397"/>
        <v>0.23931967809316171</v>
      </c>
      <c r="AL1656">
        <f t="shared" si="398"/>
        <v>2.6389213677283485</v>
      </c>
      <c r="AM1656">
        <f t="shared" si="399"/>
        <v>3.8946097777401278</v>
      </c>
      <c r="AN1656" s="26">
        <f t="shared" si="408"/>
        <v>-3.975315110866434</v>
      </c>
      <c r="AO1656" s="26">
        <f t="shared" si="408"/>
        <v>-3.9758619978093366</v>
      </c>
      <c r="AP1656" s="26">
        <f t="shared" si="408"/>
        <v>-3.9742245114637487</v>
      </c>
      <c r="AQ1656" s="26">
        <f t="shared" si="408"/>
        <v>-3.9791363303934308</v>
      </c>
      <c r="AR1656" s="26">
        <f t="shared" si="408"/>
        <v>-3.9644813675395318</v>
      </c>
      <c r="AS1656" s="26">
        <f t="shared" si="408"/>
        <v>-4.0089388978364173</v>
      </c>
      <c r="AT1656" s="26">
        <f t="shared" si="408"/>
        <v>-3.8800105844175317</v>
      </c>
      <c r="AU1656" s="26">
        <f t="shared" si="401"/>
        <v>-4.3433125627175393</v>
      </c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</row>
    <row r="1657" spans="26:64">
      <c r="Z1657">
        <f t="shared" si="392"/>
        <v>0</v>
      </c>
      <c r="AA1657" s="26">
        <f t="shared" si="393"/>
        <v>2.1380834729415148E-3</v>
      </c>
      <c r="AB1657" s="26">
        <f t="shared" si="404"/>
        <v>-9999</v>
      </c>
      <c r="AC1657" s="26">
        <f t="shared" si="406"/>
        <v>0</v>
      </c>
      <c r="AD1657" s="26">
        <f t="shared" si="402"/>
        <v>-9999</v>
      </c>
      <c r="AE1657" s="26">
        <f t="shared" si="407"/>
        <v>0</v>
      </c>
      <c r="AF1657">
        <f t="shared" si="403"/>
        <v>-9999</v>
      </c>
      <c r="AG1657" s="187"/>
      <c r="AH1657">
        <f t="shared" si="394"/>
        <v>-5.681451267488898E-5</v>
      </c>
      <c r="AI1657">
        <f t="shared" si="395"/>
        <v>0.56469609540875809</v>
      </c>
      <c r="AJ1657">
        <f t="shared" si="396"/>
        <v>-0.2668107123773617</v>
      </c>
      <c r="AK1657">
        <f t="shared" si="397"/>
        <v>0.23931967809316171</v>
      </c>
      <c r="AL1657">
        <f t="shared" si="398"/>
        <v>2.6389213677283485</v>
      </c>
      <c r="AM1657">
        <f t="shared" si="399"/>
        <v>3.8946097777401278</v>
      </c>
      <c r="AN1657" s="26">
        <f t="shared" si="408"/>
        <v>-3.975315110866434</v>
      </c>
      <c r="AO1657" s="26">
        <f t="shared" si="408"/>
        <v>-3.9758619978093366</v>
      </c>
      <c r="AP1657" s="26">
        <f t="shared" si="408"/>
        <v>-3.9742245114637487</v>
      </c>
      <c r="AQ1657" s="26">
        <f t="shared" si="408"/>
        <v>-3.9791363303934308</v>
      </c>
      <c r="AR1657" s="26">
        <f t="shared" si="408"/>
        <v>-3.9644813675395318</v>
      </c>
      <c r="AS1657" s="26">
        <f t="shared" si="408"/>
        <v>-4.0089388978364173</v>
      </c>
      <c r="AT1657" s="26">
        <f t="shared" si="408"/>
        <v>-3.8800105844175317</v>
      </c>
      <c r="AU1657" s="26">
        <f t="shared" si="401"/>
        <v>-4.3433125627175393</v>
      </c>
    </row>
    <row r="1658" spans="26:64">
      <c r="Z1658">
        <f t="shared" si="392"/>
        <v>0</v>
      </c>
      <c r="AA1658" s="26">
        <f t="shared" si="393"/>
        <v>2.1380834729415148E-3</v>
      </c>
      <c r="AB1658" s="26">
        <f t="shared" si="404"/>
        <v>-9999</v>
      </c>
      <c r="AC1658" s="26">
        <f t="shared" si="406"/>
        <v>0</v>
      </c>
      <c r="AD1658" s="26">
        <f t="shared" si="402"/>
        <v>-9999</v>
      </c>
      <c r="AE1658" s="26">
        <f t="shared" si="407"/>
        <v>0</v>
      </c>
      <c r="AF1658">
        <f t="shared" si="403"/>
        <v>-9999</v>
      </c>
      <c r="AG1658" s="187"/>
      <c r="AH1658">
        <f t="shared" si="394"/>
        <v>-5.681451267488898E-5</v>
      </c>
      <c r="AI1658">
        <f t="shared" si="395"/>
        <v>0.56469609540875809</v>
      </c>
      <c r="AJ1658">
        <f t="shared" si="396"/>
        <v>-0.2668107123773617</v>
      </c>
      <c r="AK1658">
        <f t="shared" si="397"/>
        <v>0.23931967809316171</v>
      </c>
      <c r="AL1658">
        <f t="shared" si="398"/>
        <v>2.6389213677283485</v>
      </c>
      <c r="AM1658">
        <f t="shared" si="399"/>
        <v>3.8946097777401278</v>
      </c>
      <c r="AN1658" s="26">
        <f t="shared" si="408"/>
        <v>-3.975315110866434</v>
      </c>
      <c r="AO1658" s="26">
        <f t="shared" si="408"/>
        <v>-3.9758619978093366</v>
      </c>
      <c r="AP1658" s="26">
        <f t="shared" si="408"/>
        <v>-3.9742245114637487</v>
      </c>
      <c r="AQ1658" s="26">
        <f t="shared" si="408"/>
        <v>-3.9791363303934308</v>
      </c>
      <c r="AR1658" s="26">
        <f t="shared" si="408"/>
        <v>-3.9644813675395318</v>
      </c>
      <c r="AS1658" s="26">
        <f t="shared" si="408"/>
        <v>-4.0089388978364173</v>
      </c>
      <c r="AT1658" s="26">
        <f t="shared" si="408"/>
        <v>-3.8800105844175317</v>
      </c>
      <c r="AU1658" s="26">
        <f t="shared" si="401"/>
        <v>-4.3433125627175393</v>
      </c>
    </row>
    <row r="1659" spans="26:64">
      <c r="Z1659">
        <f t="shared" si="392"/>
        <v>0</v>
      </c>
      <c r="AA1659" s="26">
        <f t="shared" si="393"/>
        <v>2.1380834729415148E-3</v>
      </c>
      <c r="AB1659" s="26">
        <f t="shared" si="404"/>
        <v>-9999</v>
      </c>
      <c r="AC1659" s="26">
        <f t="shared" si="406"/>
        <v>0</v>
      </c>
      <c r="AD1659" s="26">
        <f t="shared" si="402"/>
        <v>-9999</v>
      </c>
      <c r="AE1659" s="26">
        <f t="shared" si="407"/>
        <v>0</v>
      </c>
      <c r="AF1659">
        <f t="shared" si="403"/>
        <v>-9999</v>
      </c>
      <c r="AG1659" s="187"/>
      <c r="AH1659">
        <f t="shared" si="394"/>
        <v>-5.681451267488898E-5</v>
      </c>
      <c r="AI1659">
        <f t="shared" si="395"/>
        <v>0.56469609540875809</v>
      </c>
      <c r="AJ1659">
        <f t="shared" si="396"/>
        <v>-0.2668107123773617</v>
      </c>
      <c r="AK1659">
        <f t="shared" si="397"/>
        <v>0.23931967809316171</v>
      </c>
      <c r="AL1659">
        <f t="shared" si="398"/>
        <v>2.6389213677283485</v>
      </c>
      <c r="AM1659">
        <f t="shared" si="399"/>
        <v>3.8946097777401278</v>
      </c>
      <c r="AN1659" s="26">
        <f t="shared" si="408"/>
        <v>-3.975315110866434</v>
      </c>
      <c r="AO1659" s="26">
        <f t="shared" si="408"/>
        <v>-3.9758619978093366</v>
      </c>
      <c r="AP1659" s="26">
        <f t="shared" si="408"/>
        <v>-3.9742245114637487</v>
      </c>
      <c r="AQ1659" s="26">
        <f t="shared" si="408"/>
        <v>-3.9791363303934308</v>
      </c>
      <c r="AR1659" s="26">
        <f t="shared" si="408"/>
        <v>-3.9644813675395318</v>
      </c>
      <c r="AS1659" s="26">
        <f t="shared" si="408"/>
        <v>-4.0089388978364173</v>
      </c>
      <c r="AT1659" s="26">
        <f t="shared" si="408"/>
        <v>-3.8800105844175317</v>
      </c>
      <c r="AU1659" s="26">
        <f t="shared" si="401"/>
        <v>-4.3433125627175393</v>
      </c>
    </row>
    <row r="1660" spans="26:64">
      <c r="Z1660">
        <f t="shared" si="392"/>
        <v>0</v>
      </c>
      <c r="AA1660" s="26">
        <f t="shared" si="393"/>
        <v>2.1380834729415148E-3</v>
      </c>
      <c r="AB1660" s="26">
        <f t="shared" si="404"/>
        <v>-9999</v>
      </c>
      <c r="AC1660" s="26">
        <f t="shared" si="406"/>
        <v>0</v>
      </c>
      <c r="AD1660" s="26">
        <f t="shared" si="402"/>
        <v>-9999</v>
      </c>
      <c r="AE1660" s="26">
        <f t="shared" si="407"/>
        <v>0</v>
      </c>
      <c r="AF1660">
        <f t="shared" si="403"/>
        <v>-9999</v>
      </c>
      <c r="AG1660" s="187"/>
      <c r="AH1660">
        <f t="shared" si="394"/>
        <v>-5.681451267488898E-5</v>
      </c>
      <c r="AI1660">
        <f t="shared" si="395"/>
        <v>0.56469609540875809</v>
      </c>
      <c r="AJ1660">
        <f t="shared" si="396"/>
        <v>-0.2668107123773617</v>
      </c>
      <c r="AK1660">
        <f t="shared" si="397"/>
        <v>0.23931967809316171</v>
      </c>
      <c r="AL1660">
        <f t="shared" si="398"/>
        <v>2.6389213677283485</v>
      </c>
      <c r="AM1660">
        <f t="shared" si="399"/>
        <v>3.8946097777401278</v>
      </c>
      <c r="AN1660" s="26">
        <f t="shared" si="408"/>
        <v>-3.975315110866434</v>
      </c>
      <c r="AO1660" s="26">
        <f t="shared" si="408"/>
        <v>-3.9758619978093366</v>
      </c>
      <c r="AP1660" s="26">
        <f t="shared" si="408"/>
        <v>-3.9742245114637487</v>
      </c>
      <c r="AQ1660" s="26">
        <f t="shared" si="408"/>
        <v>-3.9791363303934308</v>
      </c>
      <c r="AR1660" s="26">
        <f t="shared" si="408"/>
        <v>-3.9644813675395318</v>
      </c>
      <c r="AS1660" s="26">
        <f t="shared" si="408"/>
        <v>-4.0089388978364173</v>
      </c>
      <c r="AT1660" s="26">
        <f t="shared" si="408"/>
        <v>-3.8800105844175317</v>
      </c>
      <c r="AU1660" s="26">
        <f t="shared" si="401"/>
        <v>-4.3433125627175393</v>
      </c>
    </row>
    <row r="1661" spans="26:64">
      <c r="Z1661">
        <f t="shared" si="392"/>
        <v>0</v>
      </c>
      <c r="AA1661" s="26">
        <f t="shared" si="393"/>
        <v>2.1380834729415148E-3</v>
      </c>
      <c r="AB1661" s="26">
        <f t="shared" si="404"/>
        <v>-9999</v>
      </c>
      <c r="AC1661" s="26">
        <f t="shared" si="406"/>
        <v>0</v>
      </c>
      <c r="AD1661" s="26">
        <f t="shared" si="402"/>
        <v>-9999</v>
      </c>
      <c r="AE1661" s="26">
        <f t="shared" si="407"/>
        <v>0</v>
      </c>
      <c r="AF1661">
        <f t="shared" si="403"/>
        <v>-9999</v>
      </c>
      <c r="AG1661" s="187"/>
      <c r="AH1661">
        <f t="shared" si="394"/>
        <v>-5.681451267488898E-5</v>
      </c>
      <c r="AI1661">
        <f t="shared" si="395"/>
        <v>0.56469609540875809</v>
      </c>
      <c r="AJ1661">
        <f t="shared" si="396"/>
        <v>-0.2668107123773617</v>
      </c>
      <c r="AK1661">
        <f t="shared" si="397"/>
        <v>0.23931967809316171</v>
      </c>
      <c r="AL1661">
        <f t="shared" si="398"/>
        <v>2.6389213677283485</v>
      </c>
      <c r="AM1661">
        <f t="shared" si="399"/>
        <v>3.8946097777401278</v>
      </c>
      <c r="AN1661" s="26">
        <f t="shared" si="408"/>
        <v>-3.975315110866434</v>
      </c>
      <c r="AO1661" s="26">
        <f t="shared" si="408"/>
        <v>-3.9758619978093366</v>
      </c>
      <c r="AP1661" s="26">
        <f t="shared" si="408"/>
        <v>-3.9742245114637487</v>
      </c>
      <c r="AQ1661" s="26">
        <f t="shared" si="408"/>
        <v>-3.9791363303934308</v>
      </c>
      <c r="AR1661" s="26">
        <f t="shared" si="408"/>
        <v>-3.9644813675395318</v>
      </c>
      <c r="AS1661" s="26">
        <f t="shared" si="408"/>
        <v>-4.0089388978364173</v>
      </c>
      <c r="AT1661" s="26">
        <f t="shared" si="408"/>
        <v>-3.8800105844175317</v>
      </c>
      <c r="AU1661" s="26">
        <f t="shared" si="401"/>
        <v>-4.3433125627175393</v>
      </c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</row>
    <row r="1662" spans="26:64">
      <c r="Z1662">
        <f t="shared" si="392"/>
        <v>0</v>
      </c>
      <c r="AA1662" s="26">
        <f t="shared" si="393"/>
        <v>2.1380834729415148E-3</v>
      </c>
      <c r="AB1662" s="26">
        <f t="shared" si="404"/>
        <v>-9999</v>
      </c>
      <c r="AC1662" s="26">
        <f t="shared" si="406"/>
        <v>0</v>
      </c>
      <c r="AD1662" s="26">
        <f t="shared" si="402"/>
        <v>-9999</v>
      </c>
      <c r="AE1662" s="26">
        <f t="shared" si="407"/>
        <v>0</v>
      </c>
      <c r="AF1662">
        <f t="shared" si="403"/>
        <v>-9999</v>
      </c>
      <c r="AG1662" s="187"/>
      <c r="AH1662">
        <f t="shared" si="394"/>
        <v>-5.681451267488898E-5</v>
      </c>
      <c r="AI1662">
        <f t="shared" si="395"/>
        <v>0.56469609540875809</v>
      </c>
      <c r="AJ1662">
        <f t="shared" si="396"/>
        <v>-0.2668107123773617</v>
      </c>
      <c r="AK1662">
        <f t="shared" si="397"/>
        <v>0.23931967809316171</v>
      </c>
      <c r="AL1662">
        <f t="shared" si="398"/>
        <v>2.6389213677283485</v>
      </c>
      <c r="AM1662">
        <f t="shared" si="399"/>
        <v>3.8946097777401278</v>
      </c>
      <c r="AN1662" s="26">
        <f t="shared" si="408"/>
        <v>-3.975315110866434</v>
      </c>
      <c r="AO1662" s="26">
        <f t="shared" si="408"/>
        <v>-3.9758619978093366</v>
      </c>
      <c r="AP1662" s="26">
        <f t="shared" si="408"/>
        <v>-3.9742245114637487</v>
      </c>
      <c r="AQ1662" s="26">
        <f t="shared" si="408"/>
        <v>-3.9791363303934308</v>
      </c>
      <c r="AR1662" s="26">
        <f t="shared" si="408"/>
        <v>-3.9644813675395318</v>
      </c>
      <c r="AS1662" s="26">
        <f t="shared" si="408"/>
        <v>-4.0089388978364173</v>
      </c>
      <c r="AT1662" s="26">
        <f t="shared" si="408"/>
        <v>-3.8800105844175317</v>
      </c>
      <c r="AU1662" s="26">
        <f t="shared" si="401"/>
        <v>-4.3433125627175393</v>
      </c>
    </row>
    <row r="1663" spans="26:64">
      <c r="Z1663">
        <f t="shared" si="392"/>
        <v>0</v>
      </c>
      <c r="AA1663" s="26">
        <f t="shared" si="393"/>
        <v>2.1380834729415148E-3</v>
      </c>
      <c r="AB1663" s="26">
        <f t="shared" si="404"/>
        <v>-9999</v>
      </c>
      <c r="AC1663" s="26">
        <f t="shared" si="406"/>
        <v>0</v>
      </c>
      <c r="AD1663" s="26">
        <f t="shared" si="402"/>
        <v>-9999</v>
      </c>
      <c r="AE1663" s="26">
        <f t="shared" si="407"/>
        <v>0</v>
      </c>
      <c r="AF1663">
        <f t="shared" si="403"/>
        <v>-9999</v>
      </c>
      <c r="AG1663" s="187"/>
      <c r="AH1663">
        <f t="shared" si="394"/>
        <v>-5.681451267488898E-5</v>
      </c>
      <c r="AI1663">
        <f t="shared" si="395"/>
        <v>0.56469609540875809</v>
      </c>
      <c r="AJ1663">
        <f t="shared" si="396"/>
        <v>-0.2668107123773617</v>
      </c>
      <c r="AK1663">
        <f t="shared" si="397"/>
        <v>0.23931967809316171</v>
      </c>
      <c r="AL1663">
        <f t="shared" si="398"/>
        <v>2.6389213677283485</v>
      </c>
      <c r="AM1663">
        <f t="shared" si="399"/>
        <v>3.8946097777401278</v>
      </c>
      <c r="AN1663" s="26">
        <f t="shared" si="408"/>
        <v>-3.975315110866434</v>
      </c>
      <c r="AO1663" s="26">
        <f t="shared" si="408"/>
        <v>-3.9758619978093366</v>
      </c>
      <c r="AP1663" s="26">
        <f t="shared" si="408"/>
        <v>-3.9742245114637487</v>
      </c>
      <c r="AQ1663" s="26">
        <f t="shared" si="408"/>
        <v>-3.9791363303934308</v>
      </c>
      <c r="AR1663" s="26">
        <f t="shared" si="408"/>
        <v>-3.9644813675395318</v>
      </c>
      <c r="AS1663" s="26">
        <f t="shared" si="408"/>
        <v>-4.0089388978364173</v>
      </c>
      <c r="AT1663" s="26">
        <f t="shared" si="408"/>
        <v>-3.8800105844175317</v>
      </c>
      <c r="AU1663" s="26">
        <f t="shared" si="401"/>
        <v>-4.3433125627175393</v>
      </c>
    </row>
    <row r="1664" spans="26:64">
      <c r="Z1664">
        <f t="shared" si="392"/>
        <v>0</v>
      </c>
      <c r="AA1664" s="26">
        <f t="shared" si="393"/>
        <v>2.1380834729415148E-3</v>
      </c>
      <c r="AB1664" s="26">
        <f t="shared" si="404"/>
        <v>-9999</v>
      </c>
      <c r="AC1664" s="26">
        <f t="shared" si="406"/>
        <v>0</v>
      </c>
      <c r="AD1664" s="26">
        <f t="shared" si="402"/>
        <v>-9999</v>
      </c>
      <c r="AE1664" s="26">
        <f t="shared" si="407"/>
        <v>0</v>
      </c>
      <c r="AF1664">
        <f t="shared" si="403"/>
        <v>-9999</v>
      </c>
      <c r="AG1664" s="187"/>
      <c r="AH1664">
        <f t="shared" si="394"/>
        <v>-5.681451267488898E-5</v>
      </c>
      <c r="AI1664">
        <f t="shared" si="395"/>
        <v>0.56469609540875809</v>
      </c>
      <c r="AJ1664">
        <f t="shared" si="396"/>
        <v>-0.2668107123773617</v>
      </c>
      <c r="AK1664">
        <f t="shared" si="397"/>
        <v>0.23931967809316171</v>
      </c>
      <c r="AL1664">
        <f t="shared" si="398"/>
        <v>2.6389213677283485</v>
      </c>
      <c r="AM1664">
        <f t="shared" si="399"/>
        <v>3.8946097777401278</v>
      </c>
      <c r="AN1664" s="26">
        <f t="shared" si="408"/>
        <v>-3.975315110866434</v>
      </c>
      <c r="AO1664" s="26">
        <f t="shared" si="408"/>
        <v>-3.9758619978093366</v>
      </c>
      <c r="AP1664" s="26">
        <f t="shared" si="408"/>
        <v>-3.9742245114637487</v>
      </c>
      <c r="AQ1664" s="26">
        <f t="shared" si="408"/>
        <v>-3.9791363303934308</v>
      </c>
      <c r="AR1664" s="26">
        <f t="shared" si="408"/>
        <v>-3.9644813675395318</v>
      </c>
      <c r="AS1664" s="26">
        <f t="shared" si="408"/>
        <v>-4.0089388978364173</v>
      </c>
      <c r="AT1664" s="26">
        <f t="shared" si="408"/>
        <v>-3.8800105844175317</v>
      </c>
      <c r="AU1664" s="26">
        <f t="shared" si="401"/>
        <v>-4.3433125627175393</v>
      </c>
      <c r="AV1664" s="26"/>
      <c r="AX1664" s="26"/>
    </row>
    <row r="1665" spans="26:64">
      <c r="Z1665">
        <f t="shared" si="392"/>
        <v>0</v>
      </c>
      <c r="AA1665" s="26">
        <f t="shared" si="393"/>
        <v>2.1380834729415148E-3</v>
      </c>
      <c r="AB1665" s="26">
        <f t="shared" si="404"/>
        <v>-9999</v>
      </c>
      <c r="AC1665" s="26">
        <f t="shared" si="406"/>
        <v>0</v>
      </c>
      <c r="AD1665" s="26">
        <f t="shared" si="402"/>
        <v>-9999</v>
      </c>
      <c r="AE1665" s="26">
        <f t="shared" si="407"/>
        <v>0</v>
      </c>
      <c r="AF1665">
        <f t="shared" si="403"/>
        <v>-9999</v>
      </c>
      <c r="AG1665" s="187"/>
      <c r="AH1665">
        <f t="shared" si="394"/>
        <v>-5.681451267488898E-5</v>
      </c>
      <c r="AI1665">
        <f t="shared" si="395"/>
        <v>0.56469609540875809</v>
      </c>
      <c r="AJ1665">
        <f t="shared" si="396"/>
        <v>-0.2668107123773617</v>
      </c>
      <c r="AK1665">
        <f t="shared" si="397"/>
        <v>0.23931967809316171</v>
      </c>
      <c r="AL1665">
        <f t="shared" si="398"/>
        <v>2.6389213677283485</v>
      </c>
      <c r="AM1665">
        <f t="shared" si="399"/>
        <v>3.8946097777401278</v>
      </c>
      <c r="AN1665" s="26">
        <f t="shared" si="408"/>
        <v>-3.975315110866434</v>
      </c>
      <c r="AO1665" s="26">
        <f t="shared" si="408"/>
        <v>-3.9758619978093366</v>
      </c>
      <c r="AP1665" s="26">
        <f t="shared" si="408"/>
        <v>-3.9742245114637487</v>
      </c>
      <c r="AQ1665" s="26">
        <f t="shared" si="408"/>
        <v>-3.9791363303934308</v>
      </c>
      <c r="AR1665" s="26">
        <f t="shared" si="408"/>
        <v>-3.9644813675395318</v>
      </c>
      <c r="AS1665" s="26">
        <f t="shared" si="408"/>
        <v>-4.0089388978364173</v>
      </c>
      <c r="AT1665" s="26">
        <f t="shared" si="408"/>
        <v>-3.8800105844175317</v>
      </c>
      <c r="AU1665" s="26">
        <f t="shared" si="401"/>
        <v>-4.3433125627175393</v>
      </c>
      <c r="AV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</row>
    <row r="1666" spans="26:64">
      <c r="Z1666">
        <f t="shared" si="392"/>
        <v>0</v>
      </c>
      <c r="AA1666" s="26">
        <f t="shared" si="393"/>
        <v>2.1380834729415148E-3</v>
      </c>
      <c r="AB1666" s="26">
        <f t="shared" si="404"/>
        <v>-9999</v>
      </c>
      <c r="AC1666" s="26">
        <f t="shared" si="406"/>
        <v>0</v>
      </c>
      <c r="AD1666" s="26">
        <f t="shared" si="402"/>
        <v>-9999</v>
      </c>
      <c r="AE1666" s="26">
        <f t="shared" si="407"/>
        <v>0</v>
      </c>
      <c r="AF1666">
        <f t="shared" si="403"/>
        <v>-9999</v>
      </c>
      <c r="AG1666" s="187"/>
      <c r="AH1666">
        <f t="shared" si="394"/>
        <v>-5.681451267488898E-5</v>
      </c>
      <c r="AI1666">
        <f t="shared" si="395"/>
        <v>0.56469609540875809</v>
      </c>
      <c r="AJ1666">
        <f t="shared" si="396"/>
        <v>-0.2668107123773617</v>
      </c>
      <c r="AK1666">
        <f t="shared" si="397"/>
        <v>0.23931967809316171</v>
      </c>
      <c r="AL1666">
        <f t="shared" si="398"/>
        <v>2.6389213677283485</v>
      </c>
      <c r="AM1666">
        <f t="shared" si="399"/>
        <v>3.8946097777401278</v>
      </c>
      <c r="AN1666" s="26">
        <f t="shared" si="408"/>
        <v>-3.975315110866434</v>
      </c>
      <c r="AO1666" s="26">
        <f t="shared" si="408"/>
        <v>-3.9758619978093366</v>
      </c>
      <c r="AP1666" s="26">
        <f t="shared" si="408"/>
        <v>-3.9742245114637487</v>
      </c>
      <c r="AQ1666" s="26">
        <f t="shared" si="408"/>
        <v>-3.9791363303934308</v>
      </c>
      <c r="AR1666" s="26">
        <f t="shared" si="408"/>
        <v>-3.9644813675395318</v>
      </c>
      <c r="AS1666" s="26">
        <f t="shared" si="408"/>
        <v>-4.0089388978364173</v>
      </c>
      <c r="AT1666" s="26">
        <f t="shared" si="408"/>
        <v>-3.8800105844175317</v>
      </c>
      <c r="AU1666" s="26">
        <f t="shared" si="401"/>
        <v>-4.3433125627175393</v>
      </c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</row>
    <row r="1667" spans="26:64">
      <c r="Z1667">
        <f t="shared" si="392"/>
        <v>0</v>
      </c>
      <c r="AA1667" s="26">
        <f t="shared" si="393"/>
        <v>2.1380834729415148E-3</v>
      </c>
      <c r="AB1667" s="26">
        <f t="shared" si="404"/>
        <v>-9999</v>
      </c>
      <c r="AC1667" s="26">
        <f t="shared" si="406"/>
        <v>0</v>
      </c>
      <c r="AD1667" s="26">
        <f t="shared" si="402"/>
        <v>-9999</v>
      </c>
      <c r="AE1667" s="26">
        <f t="shared" si="407"/>
        <v>0</v>
      </c>
      <c r="AF1667">
        <f t="shared" si="403"/>
        <v>-9999</v>
      </c>
      <c r="AG1667" s="187"/>
      <c r="AH1667">
        <f t="shared" si="394"/>
        <v>-5.681451267488898E-5</v>
      </c>
      <c r="AI1667">
        <f t="shared" si="395"/>
        <v>0.56469609540875809</v>
      </c>
      <c r="AJ1667">
        <f t="shared" si="396"/>
        <v>-0.2668107123773617</v>
      </c>
      <c r="AK1667">
        <f t="shared" si="397"/>
        <v>0.23931967809316171</v>
      </c>
      <c r="AL1667">
        <f t="shared" si="398"/>
        <v>2.6389213677283485</v>
      </c>
      <c r="AM1667">
        <f t="shared" si="399"/>
        <v>3.8946097777401278</v>
      </c>
      <c r="AN1667" s="26">
        <f t="shared" si="408"/>
        <v>-3.975315110866434</v>
      </c>
      <c r="AO1667" s="26">
        <f t="shared" si="408"/>
        <v>-3.9758619978093366</v>
      </c>
      <c r="AP1667" s="26">
        <f t="shared" si="408"/>
        <v>-3.9742245114637487</v>
      </c>
      <c r="AQ1667" s="26">
        <f t="shared" si="408"/>
        <v>-3.9791363303934308</v>
      </c>
      <c r="AR1667" s="26">
        <f t="shared" si="408"/>
        <v>-3.9644813675395318</v>
      </c>
      <c r="AS1667" s="26">
        <f t="shared" si="408"/>
        <v>-4.0089388978364173</v>
      </c>
      <c r="AT1667" s="26">
        <f t="shared" si="408"/>
        <v>-3.8800105844175317</v>
      </c>
      <c r="AU1667" s="26">
        <f t="shared" si="401"/>
        <v>-4.3433125627175393</v>
      </c>
      <c r="AV1667" s="26"/>
    </row>
    <row r="1668" spans="26:64">
      <c r="Z1668">
        <f t="shared" si="392"/>
        <v>0</v>
      </c>
      <c r="AA1668" s="26">
        <f t="shared" si="393"/>
        <v>2.1380834729415148E-3</v>
      </c>
      <c r="AB1668" s="26">
        <f t="shared" si="404"/>
        <v>-9999</v>
      </c>
      <c r="AC1668" s="26">
        <f t="shared" si="406"/>
        <v>0</v>
      </c>
      <c r="AD1668" s="26">
        <f t="shared" si="402"/>
        <v>-9999</v>
      </c>
      <c r="AE1668" s="26">
        <f t="shared" si="407"/>
        <v>0</v>
      </c>
      <c r="AF1668">
        <f t="shared" si="403"/>
        <v>-9999</v>
      </c>
      <c r="AG1668" s="187"/>
      <c r="AH1668">
        <f t="shared" si="394"/>
        <v>-5.681451267488898E-5</v>
      </c>
      <c r="AI1668">
        <f t="shared" si="395"/>
        <v>0.56469609540875809</v>
      </c>
      <c r="AJ1668">
        <f t="shared" si="396"/>
        <v>-0.2668107123773617</v>
      </c>
      <c r="AK1668">
        <f t="shared" si="397"/>
        <v>0.23931967809316171</v>
      </c>
      <c r="AL1668">
        <f t="shared" si="398"/>
        <v>2.6389213677283485</v>
      </c>
      <c r="AM1668">
        <f t="shared" si="399"/>
        <v>3.8946097777401278</v>
      </c>
      <c r="AN1668" s="26">
        <f t="shared" si="408"/>
        <v>-3.975315110866434</v>
      </c>
      <c r="AO1668" s="26">
        <f t="shared" si="408"/>
        <v>-3.9758619978093366</v>
      </c>
      <c r="AP1668" s="26">
        <f t="shared" si="408"/>
        <v>-3.9742245114637487</v>
      </c>
      <c r="AQ1668" s="26">
        <f t="shared" si="408"/>
        <v>-3.9791363303934308</v>
      </c>
      <c r="AR1668" s="26">
        <f t="shared" si="408"/>
        <v>-3.9644813675395318</v>
      </c>
      <c r="AS1668" s="26">
        <f t="shared" si="408"/>
        <v>-4.0089388978364173</v>
      </c>
      <c r="AT1668" s="26">
        <f t="shared" si="408"/>
        <v>-3.8800105844175317</v>
      </c>
      <c r="AU1668" s="26">
        <f t="shared" si="401"/>
        <v>-4.3433125627175393</v>
      </c>
    </row>
    <row r="1669" spans="26:64">
      <c r="Z1669">
        <f t="shared" si="392"/>
        <v>0</v>
      </c>
      <c r="AA1669" s="26">
        <f t="shared" si="393"/>
        <v>2.1380834729415148E-3</v>
      </c>
      <c r="AB1669" s="26">
        <f t="shared" si="404"/>
        <v>-9999</v>
      </c>
      <c r="AC1669" s="26">
        <f t="shared" si="406"/>
        <v>0</v>
      </c>
      <c r="AD1669" s="26">
        <f t="shared" si="402"/>
        <v>-9999</v>
      </c>
      <c r="AE1669" s="26">
        <f t="shared" si="407"/>
        <v>0</v>
      </c>
      <c r="AF1669">
        <f t="shared" si="403"/>
        <v>-9999</v>
      </c>
      <c r="AG1669" s="187"/>
      <c r="AH1669">
        <f t="shared" si="394"/>
        <v>-5.681451267488898E-5</v>
      </c>
      <c r="AI1669">
        <f t="shared" si="395"/>
        <v>0.56469609540875809</v>
      </c>
      <c r="AJ1669">
        <f t="shared" si="396"/>
        <v>-0.2668107123773617</v>
      </c>
      <c r="AK1669">
        <f t="shared" si="397"/>
        <v>0.23931967809316171</v>
      </c>
      <c r="AL1669">
        <f t="shared" si="398"/>
        <v>2.6389213677283485</v>
      </c>
      <c r="AM1669">
        <f t="shared" si="399"/>
        <v>3.8946097777401278</v>
      </c>
      <c r="AN1669" s="26">
        <f t="shared" ref="AN1669:AT1684" si="409">$AU1669+$AB$7*SIN(AO1669)</f>
        <v>-3.975315110866434</v>
      </c>
      <c r="AO1669" s="26">
        <f t="shared" si="409"/>
        <v>-3.9758619978093366</v>
      </c>
      <c r="AP1669" s="26">
        <f t="shared" si="409"/>
        <v>-3.9742245114637487</v>
      </c>
      <c r="AQ1669" s="26">
        <f t="shared" si="409"/>
        <v>-3.9791363303934308</v>
      </c>
      <c r="AR1669" s="26">
        <f t="shared" si="409"/>
        <v>-3.9644813675395318</v>
      </c>
      <c r="AS1669" s="26">
        <f t="shared" si="409"/>
        <v>-4.0089388978364173</v>
      </c>
      <c r="AT1669" s="26">
        <f t="shared" si="409"/>
        <v>-3.8800105844175317</v>
      </c>
      <c r="AU1669" s="26">
        <f t="shared" si="401"/>
        <v>-4.3433125627175393</v>
      </c>
      <c r="AV1669" s="26"/>
    </row>
    <row r="1670" spans="26:64">
      <c r="Z1670">
        <f t="shared" si="392"/>
        <v>0</v>
      </c>
      <c r="AA1670" s="26">
        <f t="shared" si="393"/>
        <v>2.1380834729415148E-3</v>
      </c>
      <c r="AB1670" s="26">
        <f t="shared" si="404"/>
        <v>-9999</v>
      </c>
      <c r="AC1670" s="26">
        <f t="shared" si="406"/>
        <v>0</v>
      </c>
      <c r="AD1670" s="26">
        <f t="shared" si="402"/>
        <v>-9999</v>
      </c>
      <c r="AE1670" s="26">
        <f t="shared" si="407"/>
        <v>0</v>
      </c>
      <c r="AF1670">
        <f t="shared" si="403"/>
        <v>-9999</v>
      </c>
      <c r="AG1670" s="187"/>
      <c r="AH1670">
        <f t="shared" si="394"/>
        <v>-5.681451267488898E-5</v>
      </c>
      <c r="AI1670">
        <f t="shared" si="395"/>
        <v>0.56469609540875809</v>
      </c>
      <c r="AJ1670">
        <f t="shared" si="396"/>
        <v>-0.2668107123773617</v>
      </c>
      <c r="AK1670">
        <f t="shared" si="397"/>
        <v>0.23931967809316171</v>
      </c>
      <c r="AL1670">
        <f t="shared" si="398"/>
        <v>2.6389213677283485</v>
      </c>
      <c r="AM1670">
        <f t="shared" si="399"/>
        <v>3.8946097777401278</v>
      </c>
      <c r="AN1670" s="26">
        <f t="shared" si="409"/>
        <v>-3.975315110866434</v>
      </c>
      <c r="AO1670" s="26">
        <f t="shared" si="409"/>
        <v>-3.9758619978093366</v>
      </c>
      <c r="AP1670" s="26">
        <f t="shared" si="409"/>
        <v>-3.9742245114637487</v>
      </c>
      <c r="AQ1670" s="26">
        <f t="shared" si="409"/>
        <v>-3.9791363303934308</v>
      </c>
      <c r="AR1670" s="26">
        <f t="shared" si="409"/>
        <v>-3.9644813675395318</v>
      </c>
      <c r="AS1670" s="26">
        <f t="shared" si="409"/>
        <v>-4.0089388978364173</v>
      </c>
      <c r="AT1670" s="26">
        <f t="shared" si="409"/>
        <v>-3.8800105844175317</v>
      </c>
      <c r="AU1670" s="26">
        <f t="shared" si="401"/>
        <v>-4.3433125627175393</v>
      </c>
      <c r="AV1670" s="26"/>
    </row>
    <row r="1671" spans="26:64">
      <c r="Z1671">
        <f t="shared" si="392"/>
        <v>0</v>
      </c>
      <c r="AA1671" s="26">
        <f t="shared" si="393"/>
        <v>2.1380834729415148E-3</v>
      </c>
      <c r="AB1671" s="26">
        <f t="shared" si="404"/>
        <v>-9999</v>
      </c>
      <c r="AC1671" s="26">
        <f t="shared" si="406"/>
        <v>0</v>
      </c>
      <c r="AD1671" s="26">
        <f t="shared" si="402"/>
        <v>-9999</v>
      </c>
      <c r="AE1671" s="26">
        <f t="shared" si="407"/>
        <v>0</v>
      </c>
      <c r="AF1671">
        <f t="shared" si="403"/>
        <v>-9999</v>
      </c>
      <c r="AG1671" s="187"/>
      <c r="AH1671">
        <f t="shared" si="394"/>
        <v>-5.681451267488898E-5</v>
      </c>
      <c r="AI1671">
        <f t="shared" si="395"/>
        <v>0.56469609540875809</v>
      </c>
      <c r="AJ1671">
        <f t="shared" si="396"/>
        <v>-0.2668107123773617</v>
      </c>
      <c r="AK1671">
        <f t="shared" si="397"/>
        <v>0.23931967809316171</v>
      </c>
      <c r="AL1671">
        <f t="shared" si="398"/>
        <v>2.6389213677283485</v>
      </c>
      <c r="AM1671">
        <f t="shared" si="399"/>
        <v>3.8946097777401278</v>
      </c>
      <c r="AN1671" s="26">
        <f t="shared" si="409"/>
        <v>-3.975315110866434</v>
      </c>
      <c r="AO1671" s="26">
        <f t="shared" si="409"/>
        <v>-3.9758619978093366</v>
      </c>
      <c r="AP1671" s="26">
        <f t="shared" si="409"/>
        <v>-3.9742245114637487</v>
      </c>
      <c r="AQ1671" s="26">
        <f t="shared" si="409"/>
        <v>-3.9791363303934308</v>
      </c>
      <c r="AR1671" s="26">
        <f t="shared" si="409"/>
        <v>-3.9644813675395318</v>
      </c>
      <c r="AS1671" s="26">
        <f t="shared" si="409"/>
        <v>-4.0089388978364173</v>
      </c>
      <c r="AT1671" s="26">
        <f t="shared" si="409"/>
        <v>-3.8800105844175317</v>
      </c>
      <c r="AU1671" s="26">
        <f t="shared" si="401"/>
        <v>-4.3433125627175393</v>
      </c>
    </row>
    <row r="1672" spans="26:64">
      <c r="Z1672">
        <f t="shared" si="392"/>
        <v>0</v>
      </c>
      <c r="AA1672" s="26">
        <f t="shared" si="393"/>
        <v>2.1380834729415148E-3</v>
      </c>
      <c r="AB1672" s="26">
        <f t="shared" si="404"/>
        <v>-9999</v>
      </c>
      <c r="AC1672" s="26">
        <f t="shared" si="406"/>
        <v>0</v>
      </c>
      <c r="AD1672" s="26">
        <f t="shared" si="402"/>
        <v>-9999</v>
      </c>
      <c r="AE1672" s="26">
        <f t="shared" si="407"/>
        <v>0</v>
      </c>
      <c r="AF1672">
        <f t="shared" si="403"/>
        <v>-9999</v>
      </c>
      <c r="AG1672" s="187"/>
      <c r="AH1672">
        <f t="shared" si="394"/>
        <v>-5.681451267488898E-5</v>
      </c>
      <c r="AI1672">
        <f t="shared" si="395"/>
        <v>0.56469609540875809</v>
      </c>
      <c r="AJ1672">
        <f t="shared" si="396"/>
        <v>-0.2668107123773617</v>
      </c>
      <c r="AK1672">
        <f t="shared" si="397"/>
        <v>0.23931967809316171</v>
      </c>
      <c r="AL1672">
        <f t="shared" si="398"/>
        <v>2.6389213677283485</v>
      </c>
      <c r="AM1672">
        <f t="shared" si="399"/>
        <v>3.8946097777401278</v>
      </c>
      <c r="AN1672" s="26">
        <f t="shared" si="409"/>
        <v>-3.975315110866434</v>
      </c>
      <c r="AO1672" s="26">
        <f t="shared" si="409"/>
        <v>-3.9758619978093366</v>
      </c>
      <c r="AP1672" s="26">
        <f t="shared" si="409"/>
        <v>-3.9742245114637487</v>
      </c>
      <c r="AQ1672" s="26">
        <f t="shared" si="409"/>
        <v>-3.9791363303934308</v>
      </c>
      <c r="AR1672" s="26">
        <f t="shared" si="409"/>
        <v>-3.9644813675395318</v>
      </c>
      <c r="AS1672" s="26">
        <f t="shared" si="409"/>
        <v>-4.0089388978364173</v>
      </c>
      <c r="AT1672" s="26">
        <f t="shared" si="409"/>
        <v>-3.8800105844175317</v>
      </c>
      <c r="AU1672" s="26">
        <f t="shared" si="401"/>
        <v>-4.3433125627175393</v>
      </c>
      <c r="AV1672" s="26"/>
      <c r="AX1672" s="26"/>
    </row>
    <row r="1673" spans="26:64">
      <c r="Z1673">
        <f t="shared" si="392"/>
        <v>0</v>
      </c>
      <c r="AA1673" s="26">
        <f t="shared" si="393"/>
        <v>2.1380834729415148E-3</v>
      </c>
      <c r="AB1673" s="26">
        <f t="shared" si="404"/>
        <v>-9999</v>
      </c>
      <c r="AC1673" s="26">
        <f t="shared" si="406"/>
        <v>0</v>
      </c>
      <c r="AD1673" s="26">
        <f t="shared" si="402"/>
        <v>-9999</v>
      </c>
      <c r="AE1673" s="26">
        <f t="shared" si="407"/>
        <v>0</v>
      </c>
      <c r="AF1673">
        <f t="shared" si="403"/>
        <v>-9999</v>
      </c>
      <c r="AG1673" s="187"/>
      <c r="AH1673">
        <f t="shared" si="394"/>
        <v>-5.681451267488898E-5</v>
      </c>
      <c r="AI1673">
        <f t="shared" si="395"/>
        <v>0.56469609540875809</v>
      </c>
      <c r="AJ1673">
        <f t="shared" si="396"/>
        <v>-0.2668107123773617</v>
      </c>
      <c r="AK1673">
        <f t="shared" si="397"/>
        <v>0.23931967809316171</v>
      </c>
      <c r="AL1673">
        <f t="shared" si="398"/>
        <v>2.6389213677283485</v>
      </c>
      <c r="AM1673">
        <f t="shared" si="399"/>
        <v>3.8946097777401278</v>
      </c>
      <c r="AN1673" s="26">
        <f t="shared" si="409"/>
        <v>-3.975315110866434</v>
      </c>
      <c r="AO1673" s="26">
        <f t="shared" si="409"/>
        <v>-3.9758619978093366</v>
      </c>
      <c r="AP1673" s="26">
        <f t="shared" si="409"/>
        <v>-3.9742245114637487</v>
      </c>
      <c r="AQ1673" s="26">
        <f t="shared" si="409"/>
        <v>-3.9791363303934308</v>
      </c>
      <c r="AR1673" s="26">
        <f t="shared" si="409"/>
        <v>-3.9644813675395318</v>
      </c>
      <c r="AS1673" s="26">
        <f t="shared" si="409"/>
        <v>-4.0089388978364173</v>
      </c>
      <c r="AT1673" s="26">
        <f t="shared" si="409"/>
        <v>-3.8800105844175317</v>
      </c>
      <c r="AU1673" s="26">
        <f t="shared" si="401"/>
        <v>-4.3433125627175393</v>
      </c>
    </row>
    <row r="1674" spans="26:64">
      <c r="Z1674">
        <f t="shared" si="392"/>
        <v>0</v>
      </c>
      <c r="AA1674" s="26">
        <f t="shared" si="393"/>
        <v>2.1380834729415148E-3</v>
      </c>
      <c r="AB1674" s="26">
        <f t="shared" si="404"/>
        <v>-9999</v>
      </c>
      <c r="AC1674" s="26">
        <f t="shared" si="406"/>
        <v>0</v>
      </c>
      <c r="AD1674" s="26">
        <f t="shared" si="402"/>
        <v>-9999</v>
      </c>
      <c r="AE1674" s="26">
        <f t="shared" si="407"/>
        <v>0</v>
      </c>
      <c r="AF1674">
        <f t="shared" si="403"/>
        <v>-9999</v>
      </c>
      <c r="AG1674" s="187"/>
      <c r="AH1674">
        <f t="shared" si="394"/>
        <v>-5.681451267488898E-5</v>
      </c>
      <c r="AI1674">
        <f t="shared" si="395"/>
        <v>0.56469609540875809</v>
      </c>
      <c r="AJ1674">
        <f t="shared" si="396"/>
        <v>-0.2668107123773617</v>
      </c>
      <c r="AK1674">
        <f t="shared" si="397"/>
        <v>0.23931967809316171</v>
      </c>
      <c r="AL1674">
        <f t="shared" si="398"/>
        <v>2.6389213677283485</v>
      </c>
      <c r="AM1674">
        <f t="shared" si="399"/>
        <v>3.8946097777401278</v>
      </c>
      <c r="AN1674" s="26">
        <f t="shared" si="409"/>
        <v>-3.975315110866434</v>
      </c>
      <c r="AO1674" s="26">
        <f t="shared" si="409"/>
        <v>-3.9758619978093366</v>
      </c>
      <c r="AP1674" s="26">
        <f t="shared" si="409"/>
        <v>-3.9742245114637487</v>
      </c>
      <c r="AQ1674" s="26">
        <f t="shared" si="409"/>
        <v>-3.9791363303934308</v>
      </c>
      <c r="AR1674" s="26">
        <f t="shared" si="409"/>
        <v>-3.9644813675395318</v>
      </c>
      <c r="AS1674" s="26">
        <f t="shared" si="409"/>
        <v>-4.0089388978364173</v>
      </c>
      <c r="AT1674" s="26">
        <f t="shared" si="409"/>
        <v>-3.8800105844175317</v>
      </c>
      <c r="AU1674" s="26">
        <f t="shared" si="401"/>
        <v>-4.3433125627175393</v>
      </c>
    </row>
    <row r="1675" spans="26:64">
      <c r="Z1675">
        <f t="shared" si="392"/>
        <v>0</v>
      </c>
      <c r="AA1675" s="26">
        <f t="shared" si="393"/>
        <v>2.1380834729415148E-3</v>
      </c>
      <c r="AB1675" s="26">
        <f t="shared" si="404"/>
        <v>-9999</v>
      </c>
      <c r="AC1675" s="26">
        <f t="shared" si="406"/>
        <v>0</v>
      </c>
      <c r="AD1675" s="26">
        <f t="shared" si="402"/>
        <v>-9999</v>
      </c>
      <c r="AE1675" s="26">
        <f t="shared" si="407"/>
        <v>0</v>
      </c>
      <c r="AF1675">
        <f t="shared" si="403"/>
        <v>-9999</v>
      </c>
      <c r="AG1675" s="187"/>
      <c r="AH1675">
        <f t="shared" si="394"/>
        <v>-5.681451267488898E-5</v>
      </c>
      <c r="AI1675">
        <f t="shared" si="395"/>
        <v>0.56469609540875809</v>
      </c>
      <c r="AJ1675">
        <f t="shared" si="396"/>
        <v>-0.2668107123773617</v>
      </c>
      <c r="AK1675">
        <f t="shared" si="397"/>
        <v>0.23931967809316171</v>
      </c>
      <c r="AL1675">
        <f t="shared" si="398"/>
        <v>2.6389213677283485</v>
      </c>
      <c r="AM1675">
        <f t="shared" si="399"/>
        <v>3.8946097777401278</v>
      </c>
      <c r="AN1675" s="26">
        <f t="shared" si="409"/>
        <v>-3.975315110866434</v>
      </c>
      <c r="AO1675" s="26">
        <f t="shared" si="409"/>
        <v>-3.9758619978093366</v>
      </c>
      <c r="AP1675" s="26">
        <f t="shared" si="409"/>
        <v>-3.9742245114637487</v>
      </c>
      <c r="AQ1675" s="26">
        <f t="shared" si="409"/>
        <v>-3.9791363303934308</v>
      </c>
      <c r="AR1675" s="26">
        <f t="shared" si="409"/>
        <v>-3.9644813675395318</v>
      </c>
      <c r="AS1675" s="26">
        <f t="shared" si="409"/>
        <v>-4.0089388978364173</v>
      </c>
      <c r="AT1675" s="26">
        <f t="shared" si="409"/>
        <v>-3.8800105844175317</v>
      </c>
      <c r="AU1675" s="26">
        <f t="shared" si="401"/>
        <v>-4.3433125627175393</v>
      </c>
    </row>
    <row r="1676" spans="26:64">
      <c r="Z1676">
        <f t="shared" si="392"/>
        <v>0</v>
      </c>
      <c r="AA1676" s="26">
        <f t="shared" si="393"/>
        <v>2.1380834729415148E-3</v>
      </c>
      <c r="AB1676" s="26">
        <f t="shared" si="404"/>
        <v>-9999</v>
      </c>
      <c r="AC1676" s="26">
        <f t="shared" si="406"/>
        <v>0</v>
      </c>
      <c r="AD1676" s="26">
        <f t="shared" si="402"/>
        <v>-9999</v>
      </c>
      <c r="AE1676" s="26">
        <f t="shared" si="407"/>
        <v>0</v>
      </c>
      <c r="AF1676">
        <f t="shared" si="403"/>
        <v>-9999</v>
      </c>
      <c r="AG1676" s="187"/>
      <c r="AH1676">
        <f t="shared" si="394"/>
        <v>-5.681451267488898E-5</v>
      </c>
      <c r="AI1676">
        <f t="shared" si="395"/>
        <v>0.56469609540875809</v>
      </c>
      <c r="AJ1676">
        <f t="shared" si="396"/>
        <v>-0.2668107123773617</v>
      </c>
      <c r="AK1676">
        <f t="shared" si="397"/>
        <v>0.23931967809316171</v>
      </c>
      <c r="AL1676">
        <f t="shared" si="398"/>
        <v>2.6389213677283485</v>
      </c>
      <c r="AM1676">
        <f t="shared" si="399"/>
        <v>3.8946097777401278</v>
      </c>
      <c r="AN1676" s="26">
        <f t="shared" si="409"/>
        <v>-3.975315110866434</v>
      </c>
      <c r="AO1676" s="26">
        <f t="shared" si="409"/>
        <v>-3.9758619978093366</v>
      </c>
      <c r="AP1676" s="26">
        <f t="shared" si="409"/>
        <v>-3.9742245114637487</v>
      </c>
      <c r="AQ1676" s="26">
        <f t="shared" si="409"/>
        <v>-3.9791363303934308</v>
      </c>
      <c r="AR1676" s="26">
        <f t="shared" si="409"/>
        <v>-3.9644813675395318</v>
      </c>
      <c r="AS1676" s="26">
        <f t="shared" si="409"/>
        <v>-4.0089388978364173</v>
      </c>
      <c r="AT1676" s="26">
        <f t="shared" si="409"/>
        <v>-3.8800105844175317</v>
      </c>
      <c r="AU1676" s="26">
        <f t="shared" si="401"/>
        <v>-4.3433125627175393</v>
      </c>
      <c r="AV1676" s="26"/>
      <c r="AX1676" s="26"/>
    </row>
    <row r="1677" spans="26:64">
      <c r="Z1677">
        <f t="shared" si="392"/>
        <v>0</v>
      </c>
      <c r="AA1677" s="26">
        <f t="shared" si="393"/>
        <v>2.1380834729415148E-3</v>
      </c>
      <c r="AB1677" s="26">
        <f t="shared" si="404"/>
        <v>-9999</v>
      </c>
      <c r="AC1677" s="26">
        <f t="shared" si="406"/>
        <v>0</v>
      </c>
      <c r="AD1677" s="26">
        <f t="shared" si="402"/>
        <v>-9999</v>
      </c>
      <c r="AE1677" s="26">
        <f t="shared" si="407"/>
        <v>0</v>
      </c>
      <c r="AF1677">
        <f t="shared" si="403"/>
        <v>-9999</v>
      </c>
      <c r="AG1677" s="187"/>
      <c r="AH1677">
        <f t="shared" si="394"/>
        <v>-5.681451267488898E-5</v>
      </c>
      <c r="AI1677">
        <f t="shared" si="395"/>
        <v>0.56469609540875809</v>
      </c>
      <c r="AJ1677">
        <f t="shared" si="396"/>
        <v>-0.2668107123773617</v>
      </c>
      <c r="AK1677">
        <f t="shared" si="397"/>
        <v>0.23931967809316171</v>
      </c>
      <c r="AL1677">
        <f t="shared" si="398"/>
        <v>2.6389213677283485</v>
      </c>
      <c r="AM1677">
        <f t="shared" si="399"/>
        <v>3.8946097777401278</v>
      </c>
      <c r="AN1677" s="26">
        <f t="shared" si="409"/>
        <v>-3.975315110866434</v>
      </c>
      <c r="AO1677" s="26">
        <f t="shared" si="409"/>
        <v>-3.9758619978093366</v>
      </c>
      <c r="AP1677" s="26">
        <f t="shared" si="409"/>
        <v>-3.9742245114637487</v>
      </c>
      <c r="AQ1677" s="26">
        <f t="shared" si="409"/>
        <v>-3.9791363303934308</v>
      </c>
      <c r="AR1677" s="26">
        <f t="shared" si="409"/>
        <v>-3.9644813675395318</v>
      </c>
      <c r="AS1677" s="26">
        <f t="shared" si="409"/>
        <v>-4.0089388978364173</v>
      </c>
      <c r="AT1677" s="26">
        <f t="shared" si="409"/>
        <v>-3.8800105844175317</v>
      </c>
      <c r="AU1677" s="26">
        <f t="shared" si="401"/>
        <v>-4.3433125627175393</v>
      </c>
      <c r="AV1677" s="26"/>
    </row>
    <row r="1678" spans="26:64">
      <c r="Z1678">
        <f t="shared" si="392"/>
        <v>0</v>
      </c>
      <c r="AA1678" s="26">
        <f t="shared" si="393"/>
        <v>2.1380834729415148E-3</v>
      </c>
      <c r="AB1678" s="26">
        <f t="shared" si="404"/>
        <v>-9999</v>
      </c>
      <c r="AC1678" s="26">
        <f t="shared" si="406"/>
        <v>0</v>
      </c>
      <c r="AD1678" s="26">
        <f t="shared" si="402"/>
        <v>-9999</v>
      </c>
      <c r="AE1678" s="26">
        <f t="shared" si="407"/>
        <v>0</v>
      </c>
      <c r="AF1678">
        <f t="shared" si="403"/>
        <v>-9999</v>
      </c>
      <c r="AG1678" s="187"/>
      <c r="AH1678">
        <f t="shared" si="394"/>
        <v>-5.681451267488898E-5</v>
      </c>
      <c r="AI1678">
        <f t="shared" si="395"/>
        <v>0.56469609540875809</v>
      </c>
      <c r="AJ1678">
        <f t="shared" si="396"/>
        <v>-0.2668107123773617</v>
      </c>
      <c r="AK1678">
        <f t="shared" si="397"/>
        <v>0.23931967809316171</v>
      </c>
      <c r="AL1678">
        <f t="shared" si="398"/>
        <v>2.6389213677283485</v>
      </c>
      <c r="AM1678">
        <f t="shared" si="399"/>
        <v>3.8946097777401278</v>
      </c>
      <c r="AN1678" s="26">
        <f t="shared" si="409"/>
        <v>-3.975315110866434</v>
      </c>
      <c r="AO1678" s="26">
        <f t="shared" si="409"/>
        <v>-3.9758619978093366</v>
      </c>
      <c r="AP1678" s="26">
        <f t="shared" si="409"/>
        <v>-3.9742245114637487</v>
      </c>
      <c r="AQ1678" s="26">
        <f t="shared" si="409"/>
        <v>-3.9791363303934308</v>
      </c>
      <c r="AR1678" s="26">
        <f t="shared" si="409"/>
        <v>-3.9644813675395318</v>
      </c>
      <c r="AS1678" s="26">
        <f t="shared" si="409"/>
        <v>-4.0089388978364173</v>
      </c>
      <c r="AT1678" s="26">
        <f t="shared" si="409"/>
        <v>-3.8800105844175317</v>
      </c>
      <c r="AU1678" s="26">
        <f t="shared" si="401"/>
        <v>-4.3433125627175393</v>
      </c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</row>
    <row r="1679" spans="26:64">
      <c r="Z1679">
        <f t="shared" si="392"/>
        <v>0</v>
      </c>
      <c r="AA1679" s="26">
        <f t="shared" si="393"/>
        <v>2.1380834729415148E-3</v>
      </c>
      <c r="AB1679" s="26">
        <f t="shared" si="404"/>
        <v>-9999</v>
      </c>
      <c r="AC1679" s="26">
        <f t="shared" si="406"/>
        <v>0</v>
      </c>
      <c r="AD1679" s="26">
        <f t="shared" si="402"/>
        <v>-9999</v>
      </c>
      <c r="AE1679" s="26">
        <f t="shared" si="407"/>
        <v>0</v>
      </c>
      <c r="AF1679">
        <f t="shared" si="403"/>
        <v>-9999</v>
      </c>
      <c r="AG1679" s="187"/>
      <c r="AH1679">
        <f t="shared" si="394"/>
        <v>-5.681451267488898E-5</v>
      </c>
      <c r="AI1679">
        <f t="shared" si="395"/>
        <v>0.56469609540875809</v>
      </c>
      <c r="AJ1679">
        <f t="shared" si="396"/>
        <v>-0.2668107123773617</v>
      </c>
      <c r="AK1679">
        <f t="shared" si="397"/>
        <v>0.23931967809316171</v>
      </c>
      <c r="AL1679">
        <f t="shared" si="398"/>
        <v>2.6389213677283485</v>
      </c>
      <c r="AM1679">
        <f t="shared" si="399"/>
        <v>3.8946097777401278</v>
      </c>
      <c r="AN1679" s="26">
        <f t="shared" si="409"/>
        <v>-3.975315110866434</v>
      </c>
      <c r="AO1679" s="26">
        <f t="shared" si="409"/>
        <v>-3.9758619978093366</v>
      </c>
      <c r="AP1679" s="26">
        <f t="shared" si="409"/>
        <v>-3.9742245114637487</v>
      </c>
      <c r="AQ1679" s="26">
        <f t="shared" si="409"/>
        <v>-3.9791363303934308</v>
      </c>
      <c r="AR1679" s="26">
        <f t="shared" si="409"/>
        <v>-3.9644813675395318</v>
      </c>
      <c r="AS1679" s="26">
        <f t="shared" si="409"/>
        <v>-4.0089388978364173</v>
      </c>
      <c r="AT1679" s="26">
        <f t="shared" si="409"/>
        <v>-3.8800105844175317</v>
      </c>
      <c r="AU1679" s="26">
        <f t="shared" si="401"/>
        <v>-4.3433125627175393</v>
      </c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</row>
    <row r="1680" spans="26:64">
      <c r="Z1680">
        <f t="shared" si="392"/>
        <v>0</v>
      </c>
      <c r="AA1680" s="26">
        <f t="shared" si="393"/>
        <v>2.1380834729415148E-3</v>
      </c>
      <c r="AB1680" s="26">
        <f t="shared" si="404"/>
        <v>-9999</v>
      </c>
      <c r="AC1680" s="26">
        <f t="shared" si="406"/>
        <v>0</v>
      </c>
      <c r="AD1680" s="26">
        <f t="shared" si="402"/>
        <v>-9999</v>
      </c>
      <c r="AE1680" s="26">
        <f t="shared" si="407"/>
        <v>0</v>
      </c>
      <c r="AF1680">
        <f t="shared" si="403"/>
        <v>-9999</v>
      </c>
      <c r="AG1680" s="187"/>
      <c r="AH1680">
        <f t="shared" si="394"/>
        <v>-5.681451267488898E-5</v>
      </c>
      <c r="AI1680">
        <f t="shared" si="395"/>
        <v>0.56469609540875809</v>
      </c>
      <c r="AJ1680">
        <f t="shared" si="396"/>
        <v>-0.2668107123773617</v>
      </c>
      <c r="AK1680">
        <f t="shared" si="397"/>
        <v>0.23931967809316171</v>
      </c>
      <c r="AL1680">
        <f t="shared" si="398"/>
        <v>2.6389213677283485</v>
      </c>
      <c r="AM1680">
        <f t="shared" si="399"/>
        <v>3.8946097777401278</v>
      </c>
      <c r="AN1680" s="26">
        <f t="shared" si="409"/>
        <v>-3.975315110866434</v>
      </c>
      <c r="AO1680" s="26">
        <f t="shared" si="409"/>
        <v>-3.9758619978093366</v>
      </c>
      <c r="AP1680" s="26">
        <f t="shared" si="409"/>
        <v>-3.9742245114637487</v>
      </c>
      <c r="AQ1680" s="26">
        <f t="shared" si="409"/>
        <v>-3.9791363303934308</v>
      </c>
      <c r="AR1680" s="26">
        <f t="shared" si="409"/>
        <v>-3.9644813675395318</v>
      </c>
      <c r="AS1680" s="26">
        <f t="shared" si="409"/>
        <v>-4.0089388978364173</v>
      </c>
      <c r="AT1680" s="26">
        <f t="shared" si="409"/>
        <v>-3.8800105844175317</v>
      </c>
      <c r="AU1680" s="26">
        <f t="shared" si="401"/>
        <v>-4.3433125627175393</v>
      </c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</row>
    <row r="1681" spans="26:64">
      <c r="Z1681">
        <f t="shared" si="392"/>
        <v>0</v>
      </c>
      <c r="AA1681" s="26">
        <f t="shared" si="393"/>
        <v>2.1380834729415148E-3</v>
      </c>
      <c r="AB1681" s="26">
        <f t="shared" si="404"/>
        <v>-9999</v>
      </c>
      <c r="AC1681" s="26">
        <f t="shared" si="406"/>
        <v>0</v>
      </c>
      <c r="AD1681" s="26">
        <f t="shared" si="402"/>
        <v>-9999</v>
      </c>
      <c r="AE1681" s="26">
        <f t="shared" si="407"/>
        <v>0</v>
      </c>
      <c r="AF1681">
        <f t="shared" si="403"/>
        <v>-9999</v>
      </c>
      <c r="AG1681" s="187"/>
      <c r="AH1681">
        <f t="shared" si="394"/>
        <v>-5.681451267488898E-5</v>
      </c>
      <c r="AI1681">
        <f t="shared" si="395"/>
        <v>0.56469609540875809</v>
      </c>
      <c r="AJ1681">
        <f t="shared" si="396"/>
        <v>-0.2668107123773617</v>
      </c>
      <c r="AK1681">
        <f t="shared" si="397"/>
        <v>0.23931967809316171</v>
      </c>
      <c r="AL1681">
        <f t="shared" si="398"/>
        <v>2.6389213677283485</v>
      </c>
      <c r="AM1681">
        <f t="shared" si="399"/>
        <v>3.8946097777401278</v>
      </c>
      <c r="AN1681" s="26">
        <f t="shared" si="409"/>
        <v>-3.975315110866434</v>
      </c>
      <c r="AO1681" s="26">
        <f t="shared" si="409"/>
        <v>-3.9758619978093366</v>
      </c>
      <c r="AP1681" s="26">
        <f t="shared" si="409"/>
        <v>-3.9742245114637487</v>
      </c>
      <c r="AQ1681" s="26">
        <f t="shared" si="409"/>
        <v>-3.9791363303934308</v>
      </c>
      <c r="AR1681" s="26">
        <f t="shared" si="409"/>
        <v>-3.9644813675395318</v>
      </c>
      <c r="AS1681" s="26">
        <f t="shared" si="409"/>
        <v>-4.0089388978364173</v>
      </c>
      <c r="AT1681" s="26">
        <f t="shared" si="409"/>
        <v>-3.8800105844175317</v>
      </c>
      <c r="AU1681" s="26">
        <f t="shared" si="401"/>
        <v>-4.3433125627175393</v>
      </c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</row>
    <row r="1682" spans="26:64">
      <c r="Z1682">
        <f t="shared" si="392"/>
        <v>0</v>
      </c>
      <c r="AA1682" s="26">
        <f t="shared" si="393"/>
        <v>2.1380834729415148E-3</v>
      </c>
      <c r="AB1682" s="26">
        <f t="shared" si="404"/>
        <v>-9999</v>
      </c>
      <c r="AC1682" s="26">
        <f t="shared" si="406"/>
        <v>0</v>
      </c>
      <c r="AD1682" s="26">
        <f t="shared" si="402"/>
        <v>-9999</v>
      </c>
      <c r="AE1682" s="26">
        <f t="shared" si="407"/>
        <v>0</v>
      </c>
      <c r="AF1682">
        <f t="shared" si="403"/>
        <v>-9999</v>
      </c>
      <c r="AG1682" s="187"/>
      <c r="AH1682">
        <f t="shared" si="394"/>
        <v>-5.681451267488898E-5</v>
      </c>
      <c r="AI1682">
        <f t="shared" si="395"/>
        <v>0.56469609540875809</v>
      </c>
      <c r="AJ1682">
        <f t="shared" si="396"/>
        <v>-0.2668107123773617</v>
      </c>
      <c r="AK1682">
        <f t="shared" si="397"/>
        <v>0.23931967809316171</v>
      </c>
      <c r="AL1682">
        <f t="shared" si="398"/>
        <v>2.6389213677283485</v>
      </c>
      <c r="AM1682">
        <f t="shared" si="399"/>
        <v>3.8946097777401278</v>
      </c>
      <c r="AN1682" s="26">
        <f t="shared" si="409"/>
        <v>-3.975315110866434</v>
      </c>
      <c r="AO1682" s="26">
        <f t="shared" si="409"/>
        <v>-3.9758619978093366</v>
      </c>
      <c r="AP1682" s="26">
        <f t="shared" si="409"/>
        <v>-3.9742245114637487</v>
      </c>
      <c r="AQ1682" s="26">
        <f t="shared" si="409"/>
        <v>-3.9791363303934308</v>
      </c>
      <c r="AR1682" s="26">
        <f t="shared" si="409"/>
        <v>-3.9644813675395318</v>
      </c>
      <c r="AS1682" s="26">
        <f t="shared" si="409"/>
        <v>-4.0089388978364173</v>
      </c>
      <c r="AT1682" s="26">
        <f t="shared" si="409"/>
        <v>-3.8800105844175317</v>
      </c>
      <c r="AU1682" s="26">
        <f t="shared" si="401"/>
        <v>-4.3433125627175393</v>
      </c>
      <c r="AV1682" s="26"/>
      <c r="AX1682" s="26"/>
    </row>
    <row r="1683" spans="26:64">
      <c r="Z1683">
        <f t="shared" si="392"/>
        <v>0</v>
      </c>
      <c r="AA1683" s="26">
        <f t="shared" si="393"/>
        <v>2.1380834729415148E-3</v>
      </c>
      <c r="AB1683" s="26">
        <f t="shared" si="404"/>
        <v>-9999</v>
      </c>
      <c r="AC1683" s="26">
        <f t="shared" si="406"/>
        <v>0</v>
      </c>
      <c r="AD1683" s="26">
        <f t="shared" si="402"/>
        <v>-9999</v>
      </c>
      <c r="AE1683" s="26">
        <f t="shared" si="407"/>
        <v>0</v>
      </c>
      <c r="AF1683">
        <f t="shared" si="403"/>
        <v>-9999</v>
      </c>
      <c r="AG1683" s="187"/>
      <c r="AH1683">
        <f t="shared" si="394"/>
        <v>-5.681451267488898E-5</v>
      </c>
      <c r="AI1683">
        <f t="shared" si="395"/>
        <v>0.56469609540875809</v>
      </c>
      <c r="AJ1683">
        <f t="shared" si="396"/>
        <v>-0.2668107123773617</v>
      </c>
      <c r="AK1683">
        <f t="shared" si="397"/>
        <v>0.23931967809316171</v>
      </c>
      <c r="AL1683">
        <f t="shared" si="398"/>
        <v>2.6389213677283485</v>
      </c>
      <c r="AM1683">
        <f t="shared" si="399"/>
        <v>3.8946097777401278</v>
      </c>
      <c r="AN1683" s="26">
        <f t="shared" si="409"/>
        <v>-3.975315110866434</v>
      </c>
      <c r="AO1683" s="26">
        <f t="shared" si="409"/>
        <v>-3.9758619978093366</v>
      </c>
      <c r="AP1683" s="26">
        <f t="shared" si="409"/>
        <v>-3.9742245114637487</v>
      </c>
      <c r="AQ1683" s="26">
        <f t="shared" si="409"/>
        <v>-3.9791363303934308</v>
      </c>
      <c r="AR1683" s="26">
        <f t="shared" si="409"/>
        <v>-3.9644813675395318</v>
      </c>
      <c r="AS1683" s="26">
        <f t="shared" si="409"/>
        <v>-4.0089388978364173</v>
      </c>
      <c r="AT1683" s="26">
        <f t="shared" si="409"/>
        <v>-3.8800105844175317</v>
      </c>
      <c r="AU1683" s="26">
        <f t="shared" si="401"/>
        <v>-4.3433125627175393</v>
      </c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</row>
    <row r="1684" spans="26:64">
      <c r="Z1684">
        <f t="shared" si="392"/>
        <v>0</v>
      </c>
      <c r="AA1684" s="26">
        <f t="shared" si="393"/>
        <v>2.1380834729415148E-3</v>
      </c>
      <c r="AB1684" s="26">
        <f t="shared" si="404"/>
        <v>-9999</v>
      </c>
      <c r="AC1684" s="26">
        <f t="shared" si="406"/>
        <v>0</v>
      </c>
      <c r="AD1684" s="26">
        <f t="shared" si="402"/>
        <v>-9999</v>
      </c>
      <c r="AE1684" s="26">
        <f t="shared" si="407"/>
        <v>0</v>
      </c>
      <c r="AF1684">
        <f t="shared" si="403"/>
        <v>-9999</v>
      </c>
      <c r="AG1684" s="187"/>
      <c r="AH1684">
        <f t="shared" si="394"/>
        <v>-5.681451267488898E-5</v>
      </c>
      <c r="AI1684">
        <f t="shared" si="395"/>
        <v>0.56469609540875809</v>
      </c>
      <c r="AJ1684">
        <f t="shared" si="396"/>
        <v>-0.2668107123773617</v>
      </c>
      <c r="AK1684">
        <f t="shared" si="397"/>
        <v>0.23931967809316171</v>
      </c>
      <c r="AL1684">
        <f t="shared" si="398"/>
        <v>2.6389213677283485</v>
      </c>
      <c r="AM1684">
        <f t="shared" si="399"/>
        <v>3.8946097777401278</v>
      </c>
      <c r="AN1684" s="26">
        <f t="shared" si="409"/>
        <v>-3.975315110866434</v>
      </c>
      <c r="AO1684" s="26">
        <f t="shared" si="409"/>
        <v>-3.9758619978093366</v>
      </c>
      <c r="AP1684" s="26">
        <f t="shared" si="409"/>
        <v>-3.9742245114637487</v>
      </c>
      <c r="AQ1684" s="26">
        <f t="shared" si="409"/>
        <v>-3.9791363303934308</v>
      </c>
      <c r="AR1684" s="26">
        <f t="shared" si="409"/>
        <v>-3.9644813675395318</v>
      </c>
      <c r="AS1684" s="26">
        <f t="shared" si="409"/>
        <v>-4.0089388978364173</v>
      </c>
      <c r="AT1684" s="26">
        <f t="shared" si="409"/>
        <v>-3.8800105844175317</v>
      </c>
      <c r="AU1684" s="26">
        <f t="shared" si="401"/>
        <v>-4.3433125627175393</v>
      </c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</row>
    <row r="1685" spans="26:64">
      <c r="Z1685">
        <f t="shared" ref="Z1685:Z1748" si="410">F1685</f>
        <v>0</v>
      </c>
      <c r="AA1685" s="26">
        <f t="shared" ref="AA1685:AA1748" si="411">AB$3+AB$4*Z1685+AB$5*Z1685^2+AH1685</f>
        <v>2.1380834729415148E-3</v>
      </c>
      <c r="AB1685" s="26">
        <f t="shared" si="404"/>
        <v>-9999</v>
      </c>
      <c r="AC1685" s="26">
        <f t="shared" si="406"/>
        <v>0</v>
      </c>
      <c r="AD1685" s="26">
        <f t="shared" si="402"/>
        <v>-9999</v>
      </c>
      <c r="AE1685" s="26">
        <f t="shared" si="407"/>
        <v>0</v>
      </c>
      <c r="AF1685">
        <f t="shared" si="403"/>
        <v>-9999</v>
      </c>
      <c r="AG1685" s="187"/>
      <c r="AH1685">
        <f t="shared" ref="AH1685:AH1748" si="412">$AB$6*($AB$11/AI1685*AJ1685+$AB$12)</f>
        <v>-5.681451267488898E-5</v>
      </c>
      <c r="AI1685">
        <f t="shared" ref="AI1685:AI1748" si="413">1+$AB$7*COS(AL1685)</f>
        <v>0.56469609540875809</v>
      </c>
      <c r="AJ1685">
        <f t="shared" ref="AJ1685:AJ1748" si="414">SIN(AL1685+RADIANS($AB$9))</f>
        <v>-0.2668107123773617</v>
      </c>
      <c r="AK1685">
        <f t="shared" ref="AK1685:AK1748" si="415">$AB$7*SIN(AL1685)</f>
        <v>0.23931967809316171</v>
      </c>
      <c r="AL1685">
        <f t="shared" ref="AL1685:AL1748" si="416">2*ATAN(AM1685)</f>
        <v>2.6389213677283485</v>
      </c>
      <c r="AM1685">
        <f t="shared" ref="AM1685:AM1748" si="417">SQRT((1+$AB$7)/(1-$AB$7))*TAN(AN1685/2)</f>
        <v>3.8946097777401278</v>
      </c>
      <c r="AN1685" s="26">
        <f t="shared" ref="AN1685:AT1700" si="418">$AU1685+$AB$7*SIN(AO1685)</f>
        <v>-3.975315110866434</v>
      </c>
      <c r="AO1685" s="26">
        <f t="shared" si="418"/>
        <v>-3.9758619978093366</v>
      </c>
      <c r="AP1685" s="26">
        <f t="shared" si="418"/>
        <v>-3.9742245114637487</v>
      </c>
      <c r="AQ1685" s="26">
        <f t="shared" si="418"/>
        <v>-3.9791363303934308</v>
      </c>
      <c r="AR1685" s="26">
        <f t="shared" si="418"/>
        <v>-3.9644813675395318</v>
      </c>
      <c r="AS1685" s="26">
        <f t="shared" si="418"/>
        <v>-4.0089388978364173</v>
      </c>
      <c r="AT1685" s="26">
        <f t="shared" si="418"/>
        <v>-3.8800105844175317</v>
      </c>
      <c r="AU1685" s="26">
        <f t="shared" ref="AU1685:AU1748" si="419">RADIANS($AB$9)+$AB$18*(F1685-AB$15)</f>
        <v>-4.3433125627175393</v>
      </c>
      <c r="AV1685" s="26"/>
      <c r="AX1685" s="26"/>
    </row>
    <row r="1686" spans="26:64">
      <c r="Z1686">
        <f t="shared" si="410"/>
        <v>0</v>
      </c>
      <c r="AA1686" s="26">
        <f t="shared" si="411"/>
        <v>2.1380834729415148E-3</v>
      </c>
      <c r="AB1686" s="26">
        <f t="shared" si="404"/>
        <v>-9999</v>
      </c>
      <c r="AC1686" s="26">
        <f t="shared" si="406"/>
        <v>0</v>
      </c>
      <c r="AD1686" s="26">
        <f t="shared" ref="AD1686:AD1749" si="420">IF(S1686&lt;&gt;0,G1686-AA1686, -9999)</f>
        <v>-9999</v>
      </c>
      <c r="AE1686" s="26">
        <f t="shared" si="407"/>
        <v>0</v>
      </c>
      <c r="AF1686">
        <f t="shared" ref="AF1686:AF1749" si="421">IF(S1686&lt;&gt;0,G1686-P1686, -9999)</f>
        <v>-9999</v>
      </c>
      <c r="AG1686" s="187"/>
      <c r="AH1686">
        <f t="shared" si="412"/>
        <v>-5.681451267488898E-5</v>
      </c>
      <c r="AI1686">
        <f t="shared" si="413"/>
        <v>0.56469609540875809</v>
      </c>
      <c r="AJ1686">
        <f t="shared" si="414"/>
        <v>-0.2668107123773617</v>
      </c>
      <c r="AK1686">
        <f t="shared" si="415"/>
        <v>0.23931967809316171</v>
      </c>
      <c r="AL1686">
        <f t="shared" si="416"/>
        <v>2.6389213677283485</v>
      </c>
      <c r="AM1686">
        <f t="shared" si="417"/>
        <v>3.8946097777401278</v>
      </c>
      <c r="AN1686" s="26">
        <f t="shared" si="418"/>
        <v>-3.975315110866434</v>
      </c>
      <c r="AO1686" s="26">
        <f t="shared" si="418"/>
        <v>-3.9758619978093366</v>
      </c>
      <c r="AP1686" s="26">
        <f t="shared" si="418"/>
        <v>-3.9742245114637487</v>
      </c>
      <c r="AQ1686" s="26">
        <f t="shared" si="418"/>
        <v>-3.9791363303934308</v>
      </c>
      <c r="AR1686" s="26">
        <f t="shared" si="418"/>
        <v>-3.9644813675395318</v>
      </c>
      <c r="AS1686" s="26">
        <f t="shared" si="418"/>
        <v>-4.0089388978364173</v>
      </c>
      <c r="AT1686" s="26">
        <f t="shared" si="418"/>
        <v>-3.8800105844175317</v>
      </c>
      <c r="AU1686" s="26">
        <f t="shared" si="419"/>
        <v>-4.3433125627175393</v>
      </c>
      <c r="AV1686" s="26"/>
      <c r="AX1686" s="26"/>
    </row>
    <row r="1687" spans="26:64">
      <c r="Z1687">
        <f t="shared" si="410"/>
        <v>0</v>
      </c>
      <c r="AA1687" s="26">
        <f t="shared" si="411"/>
        <v>2.1380834729415148E-3</v>
      </c>
      <c r="AB1687" s="26">
        <f t="shared" si="404"/>
        <v>-9999</v>
      </c>
      <c r="AC1687" s="26">
        <f t="shared" si="406"/>
        <v>0</v>
      </c>
      <c r="AD1687" s="26">
        <f t="shared" si="420"/>
        <v>-9999</v>
      </c>
      <c r="AE1687" s="26">
        <f t="shared" si="407"/>
        <v>0</v>
      </c>
      <c r="AF1687">
        <f t="shared" si="421"/>
        <v>-9999</v>
      </c>
      <c r="AG1687" s="187"/>
      <c r="AH1687">
        <f t="shared" si="412"/>
        <v>-5.681451267488898E-5</v>
      </c>
      <c r="AI1687">
        <f t="shared" si="413"/>
        <v>0.56469609540875809</v>
      </c>
      <c r="AJ1687">
        <f t="shared" si="414"/>
        <v>-0.2668107123773617</v>
      </c>
      <c r="AK1687">
        <f t="shared" si="415"/>
        <v>0.23931967809316171</v>
      </c>
      <c r="AL1687">
        <f t="shared" si="416"/>
        <v>2.6389213677283485</v>
      </c>
      <c r="AM1687">
        <f t="shared" si="417"/>
        <v>3.8946097777401278</v>
      </c>
      <c r="AN1687" s="26">
        <f t="shared" si="418"/>
        <v>-3.975315110866434</v>
      </c>
      <c r="AO1687" s="26">
        <f t="shared" si="418"/>
        <v>-3.9758619978093366</v>
      </c>
      <c r="AP1687" s="26">
        <f t="shared" si="418"/>
        <v>-3.9742245114637487</v>
      </c>
      <c r="AQ1687" s="26">
        <f t="shared" si="418"/>
        <v>-3.9791363303934308</v>
      </c>
      <c r="AR1687" s="26">
        <f t="shared" si="418"/>
        <v>-3.9644813675395318</v>
      </c>
      <c r="AS1687" s="26">
        <f t="shared" si="418"/>
        <v>-4.0089388978364173</v>
      </c>
      <c r="AT1687" s="26">
        <f t="shared" si="418"/>
        <v>-3.8800105844175317</v>
      </c>
      <c r="AU1687" s="26">
        <f t="shared" si="419"/>
        <v>-4.3433125627175393</v>
      </c>
      <c r="AV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</row>
    <row r="1688" spans="26:64">
      <c r="Z1688">
        <f t="shared" si="410"/>
        <v>0</v>
      </c>
      <c r="AA1688" s="26">
        <f t="shared" si="411"/>
        <v>2.1380834729415148E-3</v>
      </c>
      <c r="AB1688" s="26">
        <f t="shared" si="404"/>
        <v>-9999</v>
      </c>
      <c r="AC1688" s="26">
        <f t="shared" si="406"/>
        <v>0</v>
      </c>
      <c r="AD1688" s="26">
        <f t="shared" si="420"/>
        <v>-9999</v>
      </c>
      <c r="AE1688" s="26">
        <f t="shared" si="407"/>
        <v>0</v>
      </c>
      <c r="AF1688">
        <f t="shared" si="421"/>
        <v>-9999</v>
      </c>
      <c r="AG1688" s="187"/>
      <c r="AH1688">
        <f t="shared" si="412"/>
        <v>-5.681451267488898E-5</v>
      </c>
      <c r="AI1688">
        <f t="shared" si="413"/>
        <v>0.56469609540875809</v>
      </c>
      <c r="AJ1688">
        <f t="shared" si="414"/>
        <v>-0.2668107123773617</v>
      </c>
      <c r="AK1688">
        <f t="shared" si="415"/>
        <v>0.23931967809316171</v>
      </c>
      <c r="AL1688">
        <f t="shared" si="416"/>
        <v>2.6389213677283485</v>
      </c>
      <c r="AM1688">
        <f t="shared" si="417"/>
        <v>3.8946097777401278</v>
      </c>
      <c r="AN1688" s="26">
        <f t="shared" si="418"/>
        <v>-3.975315110866434</v>
      </c>
      <c r="AO1688" s="26">
        <f t="shared" si="418"/>
        <v>-3.9758619978093366</v>
      </c>
      <c r="AP1688" s="26">
        <f t="shared" si="418"/>
        <v>-3.9742245114637487</v>
      </c>
      <c r="AQ1688" s="26">
        <f t="shared" si="418"/>
        <v>-3.9791363303934308</v>
      </c>
      <c r="AR1688" s="26">
        <f t="shared" si="418"/>
        <v>-3.9644813675395318</v>
      </c>
      <c r="AS1688" s="26">
        <f t="shared" si="418"/>
        <v>-4.0089388978364173</v>
      </c>
      <c r="AT1688" s="26">
        <f t="shared" si="418"/>
        <v>-3.8800105844175317</v>
      </c>
      <c r="AU1688" s="26">
        <f t="shared" si="419"/>
        <v>-4.3433125627175393</v>
      </c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</row>
    <row r="1689" spans="26:64">
      <c r="Z1689">
        <f t="shared" si="410"/>
        <v>0</v>
      </c>
      <c r="AA1689" s="26">
        <f t="shared" si="411"/>
        <v>2.1380834729415148E-3</v>
      </c>
      <c r="AB1689" s="26">
        <f t="shared" si="404"/>
        <v>-9999</v>
      </c>
      <c r="AC1689" s="26">
        <f t="shared" si="406"/>
        <v>0</v>
      </c>
      <c r="AD1689" s="26">
        <f t="shared" si="420"/>
        <v>-9999</v>
      </c>
      <c r="AE1689" s="26">
        <f t="shared" si="407"/>
        <v>0</v>
      </c>
      <c r="AF1689">
        <f t="shared" si="421"/>
        <v>-9999</v>
      </c>
      <c r="AG1689" s="187"/>
      <c r="AH1689">
        <f t="shared" si="412"/>
        <v>-5.681451267488898E-5</v>
      </c>
      <c r="AI1689">
        <f t="shared" si="413"/>
        <v>0.56469609540875809</v>
      </c>
      <c r="AJ1689">
        <f t="shared" si="414"/>
        <v>-0.2668107123773617</v>
      </c>
      <c r="AK1689">
        <f t="shared" si="415"/>
        <v>0.23931967809316171</v>
      </c>
      <c r="AL1689">
        <f t="shared" si="416"/>
        <v>2.6389213677283485</v>
      </c>
      <c r="AM1689">
        <f t="shared" si="417"/>
        <v>3.8946097777401278</v>
      </c>
      <c r="AN1689" s="26">
        <f t="shared" si="418"/>
        <v>-3.975315110866434</v>
      </c>
      <c r="AO1689" s="26">
        <f t="shared" si="418"/>
        <v>-3.9758619978093366</v>
      </c>
      <c r="AP1689" s="26">
        <f t="shared" si="418"/>
        <v>-3.9742245114637487</v>
      </c>
      <c r="AQ1689" s="26">
        <f t="shared" si="418"/>
        <v>-3.9791363303934308</v>
      </c>
      <c r="AR1689" s="26">
        <f t="shared" si="418"/>
        <v>-3.9644813675395318</v>
      </c>
      <c r="AS1689" s="26">
        <f t="shared" si="418"/>
        <v>-4.0089388978364173</v>
      </c>
      <c r="AT1689" s="26">
        <f t="shared" si="418"/>
        <v>-3.8800105844175317</v>
      </c>
      <c r="AU1689" s="26">
        <f t="shared" si="419"/>
        <v>-4.3433125627175393</v>
      </c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</row>
    <row r="1690" spans="26:64">
      <c r="Z1690">
        <f t="shared" si="410"/>
        <v>0</v>
      </c>
      <c r="AA1690" s="26">
        <f t="shared" si="411"/>
        <v>2.1380834729415148E-3</v>
      </c>
      <c r="AB1690" s="26">
        <f t="shared" si="404"/>
        <v>-9999</v>
      </c>
      <c r="AC1690" s="26">
        <f t="shared" si="406"/>
        <v>0</v>
      </c>
      <c r="AD1690" s="26">
        <f t="shared" si="420"/>
        <v>-9999</v>
      </c>
      <c r="AE1690" s="26">
        <f t="shared" si="407"/>
        <v>0</v>
      </c>
      <c r="AF1690">
        <f t="shared" si="421"/>
        <v>-9999</v>
      </c>
      <c r="AG1690" s="187"/>
      <c r="AH1690">
        <f t="shared" si="412"/>
        <v>-5.681451267488898E-5</v>
      </c>
      <c r="AI1690">
        <f t="shared" si="413"/>
        <v>0.56469609540875809</v>
      </c>
      <c r="AJ1690">
        <f t="shared" si="414"/>
        <v>-0.2668107123773617</v>
      </c>
      <c r="AK1690">
        <f t="shared" si="415"/>
        <v>0.23931967809316171</v>
      </c>
      <c r="AL1690">
        <f t="shared" si="416"/>
        <v>2.6389213677283485</v>
      </c>
      <c r="AM1690">
        <f t="shared" si="417"/>
        <v>3.8946097777401278</v>
      </c>
      <c r="AN1690" s="26">
        <f t="shared" si="418"/>
        <v>-3.975315110866434</v>
      </c>
      <c r="AO1690" s="26">
        <f t="shared" si="418"/>
        <v>-3.9758619978093366</v>
      </c>
      <c r="AP1690" s="26">
        <f t="shared" si="418"/>
        <v>-3.9742245114637487</v>
      </c>
      <c r="AQ1690" s="26">
        <f t="shared" si="418"/>
        <v>-3.9791363303934308</v>
      </c>
      <c r="AR1690" s="26">
        <f t="shared" si="418"/>
        <v>-3.9644813675395318</v>
      </c>
      <c r="AS1690" s="26">
        <f t="shared" si="418"/>
        <v>-4.0089388978364173</v>
      </c>
      <c r="AT1690" s="26">
        <f t="shared" si="418"/>
        <v>-3.8800105844175317</v>
      </c>
      <c r="AU1690" s="26">
        <f t="shared" si="419"/>
        <v>-4.3433125627175393</v>
      </c>
      <c r="AV1690" s="26"/>
    </row>
    <row r="1691" spans="26:64">
      <c r="Z1691">
        <f t="shared" si="410"/>
        <v>0</v>
      </c>
      <c r="AA1691" s="26">
        <f t="shared" si="411"/>
        <v>2.1380834729415148E-3</v>
      </c>
      <c r="AB1691" s="26">
        <f t="shared" si="404"/>
        <v>-9999</v>
      </c>
      <c r="AC1691" s="26">
        <f t="shared" si="406"/>
        <v>0</v>
      </c>
      <c r="AD1691" s="26">
        <f t="shared" si="420"/>
        <v>-9999</v>
      </c>
      <c r="AE1691" s="26">
        <f t="shared" si="407"/>
        <v>0</v>
      </c>
      <c r="AF1691">
        <f t="shared" si="421"/>
        <v>-9999</v>
      </c>
      <c r="AG1691" s="187"/>
      <c r="AH1691">
        <f t="shared" si="412"/>
        <v>-5.681451267488898E-5</v>
      </c>
      <c r="AI1691">
        <f t="shared" si="413"/>
        <v>0.56469609540875809</v>
      </c>
      <c r="AJ1691">
        <f t="shared" si="414"/>
        <v>-0.2668107123773617</v>
      </c>
      <c r="AK1691">
        <f t="shared" si="415"/>
        <v>0.23931967809316171</v>
      </c>
      <c r="AL1691">
        <f t="shared" si="416"/>
        <v>2.6389213677283485</v>
      </c>
      <c r="AM1691">
        <f t="shared" si="417"/>
        <v>3.8946097777401278</v>
      </c>
      <c r="AN1691" s="26">
        <f t="shared" si="418"/>
        <v>-3.975315110866434</v>
      </c>
      <c r="AO1691" s="26">
        <f t="shared" si="418"/>
        <v>-3.9758619978093366</v>
      </c>
      <c r="AP1691" s="26">
        <f t="shared" si="418"/>
        <v>-3.9742245114637487</v>
      </c>
      <c r="AQ1691" s="26">
        <f t="shared" si="418"/>
        <v>-3.9791363303934308</v>
      </c>
      <c r="AR1691" s="26">
        <f t="shared" si="418"/>
        <v>-3.9644813675395318</v>
      </c>
      <c r="AS1691" s="26">
        <f t="shared" si="418"/>
        <v>-4.0089388978364173</v>
      </c>
      <c r="AT1691" s="26">
        <f t="shared" si="418"/>
        <v>-3.8800105844175317</v>
      </c>
      <c r="AU1691" s="26">
        <f t="shared" si="419"/>
        <v>-4.3433125627175393</v>
      </c>
      <c r="AV1691" s="26"/>
    </row>
    <row r="1692" spans="26:64">
      <c r="Z1692">
        <f t="shared" si="410"/>
        <v>0</v>
      </c>
      <c r="AA1692" s="26">
        <f t="shared" si="411"/>
        <v>2.1380834729415148E-3</v>
      </c>
      <c r="AB1692" s="26">
        <f t="shared" si="404"/>
        <v>-9999</v>
      </c>
      <c r="AC1692" s="26">
        <f t="shared" si="406"/>
        <v>0</v>
      </c>
      <c r="AD1692" s="26">
        <f t="shared" si="420"/>
        <v>-9999</v>
      </c>
      <c r="AE1692" s="26">
        <f t="shared" si="407"/>
        <v>0</v>
      </c>
      <c r="AF1692">
        <f t="shared" si="421"/>
        <v>-9999</v>
      </c>
      <c r="AG1692" s="187"/>
      <c r="AH1692">
        <f t="shared" si="412"/>
        <v>-5.681451267488898E-5</v>
      </c>
      <c r="AI1692">
        <f t="shared" si="413"/>
        <v>0.56469609540875809</v>
      </c>
      <c r="AJ1692">
        <f t="shared" si="414"/>
        <v>-0.2668107123773617</v>
      </c>
      <c r="AK1692">
        <f t="shared" si="415"/>
        <v>0.23931967809316171</v>
      </c>
      <c r="AL1692">
        <f t="shared" si="416"/>
        <v>2.6389213677283485</v>
      </c>
      <c r="AM1692">
        <f t="shared" si="417"/>
        <v>3.8946097777401278</v>
      </c>
      <c r="AN1692" s="26">
        <f t="shared" si="418"/>
        <v>-3.975315110866434</v>
      </c>
      <c r="AO1692" s="26">
        <f t="shared" si="418"/>
        <v>-3.9758619978093366</v>
      </c>
      <c r="AP1692" s="26">
        <f t="shared" si="418"/>
        <v>-3.9742245114637487</v>
      </c>
      <c r="AQ1692" s="26">
        <f t="shared" si="418"/>
        <v>-3.9791363303934308</v>
      </c>
      <c r="AR1692" s="26">
        <f t="shared" si="418"/>
        <v>-3.9644813675395318</v>
      </c>
      <c r="AS1692" s="26">
        <f t="shared" si="418"/>
        <v>-4.0089388978364173</v>
      </c>
      <c r="AT1692" s="26">
        <f t="shared" si="418"/>
        <v>-3.8800105844175317</v>
      </c>
      <c r="AU1692" s="26">
        <f t="shared" si="419"/>
        <v>-4.3433125627175393</v>
      </c>
      <c r="AV1692" s="26"/>
    </row>
    <row r="1693" spans="26:64">
      <c r="Z1693">
        <f t="shared" si="410"/>
        <v>0</v>
      </c>
      <c r="AA1693" s="26">
        <f t="shared" si="411"/>
        <v>2.1380834729415148E-3</v>
      </c>
      <c r="AB1693" s="26">
        <f t="shared" ref="AB1693:AB1756" si="422">IF(S1693&lt;&gt;0,G1693-AH1693, -9999)</f>
        <v>-9999</v>
      </c>
      <c r="AC1693" s="26">
        <f t="shared" si="406"/>
        <v>0</v>
      </c>
      <c r="AD1693" s="26">
        <f t="shared" si="420"/>
        <v>-9999</v>
      </c>
      <c r="AE1693" s="26">
        <f t="shared" si="407"/>
        <v>0</v>
      </c>
      <c r="AF1693">
        <f t="shared" si="421"/>
        <v>-9999</v>
      </c>
      <c r="AG1693" s="187"/>
      <c r="AH1693">
        <f t="shared" si="412"/>
        <v>-5.681451267488898E-5</v>
      </c>
      <c r="AI1693">
        <f t="shared" si="413"/>
        <v>0.56469609540875809</v>
      </c>
      <c r="AJ1693">
        <f t="shared" si="414"/>
        <v>-0.2668107123773617</v>
      </c>
      <c r="AK1693">
        <f t="shared" si="415"/>
        <v>0.23931967809316171</v>
      </c>
      <c r="AL1693">
        <f t="shared" si="416"/>
        <v>2.6389213677283485</v>
      </c>
      <c r="AM1693">
        <f t="shared" si="417"/>
        <v>3.8946097777401278</v>
      </c>
      <c r="AN1693" s="26">
        <f t="shared" si="418"/>
        <v>-3.975315110866434</v>
      </c>
      <c r="AO1693" s="26">
        <f t="shared" si="418"/>
        <v>-3.9758619978093366</v>
      </c>
      <c r="AP1693" s="26">
        <f t="shared" si="418"/>
        <v>-3.9742245114637487</v>
      </c>
      <c r="AQ1693" s="26">
        <f t="shared" si="418"/>
        <v>-3.9791363303934308</v>
      </c>
      <c r="AR1693" s="26">
        <f t="shared" si="418"/>
        <v>-3.9644813675395318</v>
      </c>
      <c r="AS1693" s="26">
        <f t="shared" si="418"/>
        <v>-4.0089388978364173</v>
      </c>
      <c r="AT1693" s="26">
        <f t="shared" si="418"/>
        <v>-3.8800105844175317</v>
      </c>
      <c r="AU1693" s="26">
        <f t="shared" si="419"/>
        <v>-4.3433125627175393</v>
      </c>
      <c r="AV1693" s="26"/>
      <c r="AX1693" s="26"/>
    </row>
    <row r="1694" spans="26:64">
      <c r="Z1694">
        <f t="shared" si="410"/>
        <v>0</v>
      </c>
      <c r="AA1694" s="26">
        <f t="shared" si="411"/>
        <v>2.1380834729415148E-3</v>
      </c>
      <c r="AB1694" s="26">
        <f t="shared" si="422"/>
        <v>-9999</v>
      </c>
      <c r="AC1694" s="26">
        <f t="shared" si="406"/>
        <v>0</v>
      </c>
      <c r="AD1694" s="26">
        <f t="shared" si="420"/>
        <v>-9999</v>
      </c>
      <c r="AE1694" s="26">
        <f t="shared" si="407"/>
        <v>0</v>
      </c>
      <c r="AF1694">
        <f t="shared" si="421"/>
        <v>-9999</v>
      </c>
      <c r="AG1694" s="187"/>
      <c r="AH1694">
        <f t="shared" si="412"/>
        <v>-5.681451267488898E-5</v>
      </c>
      <c r="AI1694">
        <f t="shared" si="413"/>
        <v>0.56469609540875809</v>
      </c>
      <c r="AJ1694">
        <f t="shared" si="414"/>
        <v>-0.2668107123773617</v>
      </c>
      <c r="AK1694">
        <f t="shared" si="415"/>
        <v>0.23931967809316171</v>
      </c>
      <c r="AL1694">
        <f t="shared" si="416"/>
        <v>2.6389213677283485</v>
      </c>
      <c r="AM1694">
        <f t="shared" si="417"/>
        <v>3.8946097777401278</v>
      </c>
      <c r="AN1694" s="26">
        <f t="shared" si="418"/>
        <v>-3.975315110866434</v>
      </c>
      <c r="AO1694" s="26">
        <f t="shared" si="418"/>
        <v>-3.9758619978093366</v>
      </c>
      <c r="AP1694" s="26">
        <f t="shared" si="418"/>
        <v>-3.9742245114637487</v>
      </c>
      <c r="AQ1694" s="26">
        <f t="shared" si="418"/>
        <v>-3.9791363303934308</v>
      </c>
      <c r="AR1694" s="26">
        <f t="shared" si="418"/>
        <v>-3.9644813675395318</v>
      </c>
      <c r="AS1694" s="26">
        <f t="shared" si="418"/>
        <v>-4.0089388978364173</v>
      </c>
      <c r="AT1694" s="26">
        <f t="shared" si="418"/>
        <v>-3.8800105844175317</v>
      </c>
      <c r="AU1694" s="26">
        <f t="shared" si="419"/>
        <v>-4.3433125627175393</v>
      </c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</row>
    <row r="1695" spans="26:64">
      <c r="Z1695">
        <f t="shared" si="410"/>
        <v>0</v>
      </c>
      <c r="AA1695" s="26">
        <f t="shared" si="411"/>
        <v>2.1380834729415148E-3</v>
      </c>
      <c r="AB1695" s="26">
        <f t="shared" si="422"/>
        <v>-9999</v>
      </c>
      <c r="AC1695" s="26">
        <f t="shared" si="406"/>
        <v>0</v>
      </c>
      <c r="AD1695" s="26">
        <f t="shared" si="420"/>
        <v>-9999</v>
      </c>
      <c r="AE1695" s="26">
        <f t="shared" si="407"/>
        <v>0</v>
      </c>
      <c r="AF1695">
        <f t="shared" si="421"/>
        <v>-9999</v>
      </c>
      <c r="AG1695" s="187"/>
      <c r="AH1695">
        <f t="shared" si="412"/>
        <v>-5.681451267488898E-5</v>
      </c>
      <c r="AI1695">
        <f t="shared" si="413"/>
        <v>0.56469609540875809</v>
      </c>
      <c r="AJ1695">
        <f t="shared" si="414"/>
        <v>-0.2668107123773617</v>
      </c>
      <c r="AK1695">
        <f t="shared" si="415"/>
        <v>0.23931967809316171</v>
      </c>
      <c r="AL1695">
        <f t="shared" si="416"/>
        <v>2.6389213677283485</v>
      </c>
      <c r="AM1695">
        <f t="shared" si="417"/>
        <v>3.8946097777401278</v>
      </c>
      <c r="AN1695" s="26">
        <f t="shared" si="418"/>
        <v>-3.975315110866434</v>
      </c>
      <c r="AO1695" s="26">
        <f t="shared" si="418"/>
        <v>-3.9758619978093366</v>
      </c>
      <c r="AP1695" s="26">
        <f t="shared" si="418"/>
        <v>-3.9742245114637487</v>
      </c>
      <c r="AQ1695" s="26">
        <f t="shared" si="418"/>
        <v>-3.9791363303934308</v>
      </c>
      <c r="AR1695" s="26">
        <f t="shared" si="418"/>
        <v>-3.9644813675395318</v>
      </c>
      <c r="AS1695" s="26">
        <f t="shared" si="418"/>
        <v>-4.0089388978364173</v>
      </c>
      <c r="AT1695" s="26">
        <f t="shared" si="418"/>
        <v>-3.8800105844175317</v>
      </c>
      <c r="AU1695" s="26">
        <f t="shared" si="419"/>
        <v>-4.3433125627175393</v>
      </c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</row>
    <row r="1696" spans="26:64">
      <c r="Z1696">
        <f t="shared" si="410"/>
        <v>0</v>
      </c>
      <c r="AA1696" s="26">
        <f t="shared" si="411"/>
        <v>2.1380834729415148E-3</v>
      </c>
      <c r="AB1696" s="26">
        <f t="shared" si="422"/>
        <v>-9999</v>
      </c>
      <c r="AC1696" s="26">
        <f t="shared" si="406"/>
        <v>0</v>
      </c>
      <c r="AD1696" s="26">
        <f t="shared" si="420"/>
        <v>-9999</v>
      </c>
      <c r="AE1696" s="26">
        <f t="shared" si="407"/>
        <v>0</v>
      </c>
      <c r="AF1696">
        <f t="shared" si="421"/>
        <v>-9999</v>
      </c>
      <c r="AG1696" s="187"/>
      <c r="AH1696">
        <f t="shared" si="412"/>
        <v>-5.681451267488898E-5</v>
      </c>
      <c r="AI1696">
        <f t="shared" si="413"/>
        <v>0.56469609540875809</v>
      </c>
      <c r="AJ1696">
        <f t="shared" si="414"/>
        <v>-0.2668107123773617</v>
      </c>
      <c r="AK1696">
        <f t="shared" si="415"/>
        <v>0.23931967809316171</v>
      </c>
      <c r="AL1696">
        <f t="shared" si="416"/>
        <v>2.6389213677283485</v>
      </c>
      <c r="AM1696">
        <f t="shared" si="417"/>
        <v>3.8946097777401278</v>
      </c>
      <c r="AN1696" s="26">
        <f t="shared" si="418"/>
        <v>-3.975315110866434</v>
      </c>
      <c r="AO1696" s="26">
        <f t="shared" si="418"/>
        <v>-3.9758619978093366</v>
      </c>
      <c r="AP1696" s="26">
        <f t="shared" si="418"/>
        <v>-3.9742245114637487</v>
      </c>
      <c r="AQ1696" s="26">
        <f t="shared" si="418"/>
        <v>-3.9791363303934308</v>
      </c>
      <c r="AR1696" s="26">
        <f t="shared" si="418"/>
        <v>-3.9644813675395318</v>
      </c>
      <c r="AS1696" s="26">
        <f t="shared" si="418"/>
        <v>-4.0089388978364173</v>
      </c>
      <c r="AT1696" s="26">
        <f t="shared" si="418"/>
        <v>-3.8800105844175317</v>
      </c>
      <c r="AU1696" s="26">
        <f t="shared" si="419"/>
        <v>-4.3433125627175393</v>
      </c>
    </row>
    <row r="1697" spans="26:64">
      <c r="Z1697">
        <f t="shared" si="410"/>
        <v>0</v>
      </c>
      <c r="AA1697" s="26">
        <f t="shared" si="411"/>
        <v>2.1380834729415148E-3</v>
      </c>
      <c r="AB1697" s="26">
        <f t="shared" si="422"/>
        <v>-9999</v>
      </c>
      <c r="AC1697" s="26">
        <f t="shared" si="406"/>
        <v>0</v>
      </c>
      <c r="AD1697" s="26">
        <f t="shared" si="420"/>
        <v>-9999</v>
      </c>
      <c r="AE1697" s="26">
        <f t="shared" si="407"/>
        <v>0</v>
      </c>
      <c r="AF1697">
        <f t="shared" si="421"/>
        <v>-9999</v>
      </c>
      <c r="AG1697" s="187"/>
      <c r="AH1697">
        <f t="shared" si="412"/>
        <v>-5.681451267488898E-5</v>
      </c>
      <c r="AI1697">
        <f t="shared" si="413"/>
        <v>0.56469609540875809</v>
      </c>
      <c r="AJ1697">
        <f t="shared" si="414"/>
        <v>-0.2668107123773617</v>
      </c>
      <c r="AK1697">
        <f t="shared" si="415"/>
        <v>0.23931967809316171</v>
      </c>
      <c r="AL1697">
        <f t="shared" si="416"/>
        <v>2.6389213677283485</v>
      </c>
      <c r="AM1697">
        <f t="shared" si="417"/>
        <v>3.8946097777401278</v>
      </c>
      <c r="AN1697" s="26">
        <f t="shared" si="418"/>
        <v>-3.975315110866434</v>
      </c>
      <c r="AO1697" s="26">
        <f t="shared" si="418"/>
        <v>-3.9758619978093366</v>
      </c>
      <c r="AP1697" s="26">
        <f t="shared" si="418"/>
        <v>-3.9742245114637487</v>
      </c>
      <c r="AQ1697" s="26">
        <f t="shared" si="418"/>
        <v>-3.9791363303934308</v>
      </c>
      <c r="AR1697" s="26">
        <f t="shared" si="418"/>
        <v>-3.9644813675395318</v>
      </c>
      <c r="AS1697" s="26">
        <f t="shared" si="418"/>
        <v>-4.0089388978364173</v>
      </c>
      <c r="AT1697" s="26">
        <f t="shared" si="418"/>
        <v>-3.8800105844175317</v>
      </c>
      <c r="AU1697" s="26">
        <f t="shared" si="419"/>
        <v>-4.3433125627175393</v>
      </c>
      <c r="AV1697" s="26"/>
      <c r="AX1697" s="26"/>
    </row>
    <row r="1698" spans="26:64">
      <c r="Z1698">
        <f t="shared" si="410"/>
        <v>0</v>
      </c>
      <c r="AA1698" s="26">
        <f t="shared" si="411"/>
        <v>2.1380834729415148E-3</v>
      </c>
      <c r="AB1698" s="26">
        <f t="shared" si="422"/>
        <v>-9999</v>
      </c>
      <c r="AC1698" s="26">
        <f t="shared" si="406"/>
        <v>0</v>
      </c>
      <c r="AD1698" s="26">
        <f t="shared" si="420"/>
        <v>-9999</v>
      </c>
      <c r="AE1698" s="26">
        <f t="shared" si="407"/>
        <v>0</v>
      </c>
      <c r="AF1698">
        <f t="shared" si="421"/>
        <v>-9999</v>
      </c>
      <c r="AG1698" s="187"/>
      <c r="AH1698">
        <f t="shared" si="412"/>
        <v>-5.681451267488898E-5</v>
      </c>
      <c r="AI1698">
        <f t="shared" si="413"/>
        <v>0.56469609540875809</v>
      </c>
      <c r="AJ1698">
        <f t="shared" si="414"/>
        <v>-0.2668107123773617</v>
      </c>
      <c r="AK1698">
        <f t="shared" si="415"/>
        <v>0.23931967809316171</v>
      </c>
      <c r="AL1698">
        <f t="shared" si="416"/>
        <v>2.6389213677283485</v>
      </c>
      <c r="AM1698">
        <f t="shared" si="417"/>
        <v>3.8946097777401278</v>
      </c>
      <c r="AN1698" s="26">
        <f t="shared" si="418"/>
        <v>-3.975315110866434</v>
      </c>
      <c r="AO1698" s="26">
        <f t="shared" si="418"/>
        <v>-3.9758619978093366</v>
      </c>
      <c r="AP1698" s="26">
        <f t="shared" si="418"/>
        <v>-3.9742245114637487</v>
      </c>
      <c r="AQ1698" s="26">
        <f t="shared" si="418"/>
        <v>-3.9791363303934308</v>
      </c>
      <c r="AR1698" s="26">
        <f t="shared" si="418"/>
        <v>-3.9644813675395318</v>
      </c>
      <c r="AS1698" s="26">
        <f t="shared" si="418"/>
        <v>-4.0089388978364173</v>
      </c>
      <c r="AT1698" s="26">
        <f t="shared" si="418"/>
        <v>-3.8800105844175317</v>
      </c>
      <c r="AU1698" s="26">
        <f t="shared" si="419"/>
        <v>-4.3433125627175393</v>
      </c>
      <c r="AV1698" s="26"/>
    </row>
    <row r="1699" spans="26:64">
      <c r="Z1699">
        <f t="shared" si="410"/>
        <v>0</v>
      </c>
      <c r="AA1699" s="26">
        <f t="shared" si="411"/>
        <v>2.1380834729415148E-3</v>
      </c>
      <c r="AB1699" s="26">
        <f t="shared" si="422"/>
        <v>-9999</v>
      </c>
      <c r="AC1699" s="26">
        <f t="shared" si="406"/>
        <v>0</v>
      </c>
      <c r="AD1699" s="26">
        <f t="shared" si="420"/>
        <v>-9999</v>
      </c>
      <c r="AE1699" s="26">
        <f t="shared" si="407"/>
        <v>0</v>
      </c>
      <c r="AF1699">
        <f t="shared" si="421"/>
        <v>-9999</v>
      </c>
      <c r="AG1699" s="187"/>
      <c r="AH1699">
        <f t="shared" si="412"/>
        <v>-5.681451267488898E-5</v>
      </c>
      <c r="AI1699">
        <f t="shared" si="413"/>
        <v>0.56469609540875809</v>
      </c>
      <c r="AJ1699">
        <f t="shared" si="414"/>
        <v>-0.2668107123773617</v>
      </c>
      <c r="AK1699">
        <f t="shared" si="415"/>
        <v>0.23931967809316171</v>
      </c>
      <c r="AL1699">
        <f t="shared" si="416"/>
        <v>2.6389213677283485</v>
      </c>
      <c r="AM1699">
        <f t="shared" si="417"/>
        <v>3.8946097777401278</v>
      </c>
      <c r="AN1699" s="26">
        <f t="shared" si="418"/>
        <v>-3.975315110866434</v>
      </c>
      <c r="AO1699" s="26">
        <f t="shared" si="418"/>
        <v>-3.9758619978093366</v>
      </c>
      <c r="AP1699" s="26">
        <f t="shared" si="418"/>
        <v>-3.9742245114637487</v>
      </c>
      <c r="AQ1699" s="26">
        <f t="shared" si="418"/>
        <v>-3.9791363303934308</v>
      </c>
      <c r="AR1699" s="26">
        <f t="shared" si="418"/>
        <v>-3.9644813675395318</v>
      </c>
      <c r="AS1699" s="26">
        <f t="shared" si="418"/>
        <v>-4.0089388978364173</v>
      </c>
      <c r="AT1699" s="26">
        <f t="shared" si="418"/>
        <v>-3.8800105844175317</v>
      </c>
      <c r="AU1699" s="26">
        <f t="shared" si="419"/>
        <v>-4.3433125627175393</v>
      </c>
      <c r="AV1699" s="26"/>
    </row>
    <row r="1700" spans="26:64">
      <c r="Z1700">
        <f t="shared" si="410"/>
        <v>0</v>
      </c>
      <c r="AA1700" s="26">
        <f t="shared" si="411"/>
        <v>2.1380834729415148E-3</v>
      </c>
      <c r="AB1700" s="26">
        <f t="shared" si="422"/>
        <v>-9999</v>
      </c>
      <c r="AC1700" s="26">
        <f t="shared" si="406"/>
        <v>0</v>
      </c>
      <c r="AD1700" s="26">
        <f t="shared" si="420"/>
        <v>-9999</v>
      </c>
      <c r="AE1700" s="26">
        <f t="shared" si="407"/>
        <v>0</v>
      </c>
      <c r="AF1700">
        <f t="shared" si="421"/>
        <v>-9999</v>
      </c>
      <c r="AG1700" s="187"/>
      <c r="AH1700">
        <f t="shared" si="412"/>
        <v>-5.681451267488898E-5</v>
      </c>
      <c r="AI1700">
        <f t="shared" si="413"/>
        <v>0.56469609540875809</v>
      </c>
      <c r="AJ1700">
        <f t="shared" si="414"/>
        <v>-0.2668107123773617</v>
      </c>
      <c r="AK1700">
        <f t="shared" si="415"/>
        <v>0.23931967809316171</v>
      </c>
      <c r="AL1700">
        <f t="shared" si="416"/>
        <v>2.6389213677283485</v>
      </c>
      <c r="AM1700">
        <f t="shared" si="417"/>
        <v>3.8946097777401278</v>
      </c>
      <c r="AN1700" s="26">
        <f t="shared" si="418"/>
        <v>-3.975315110866434</v>
      </c>
      <c r="AO1700" s="26">
        <f t="shared" si="418"/>
        <v>-3.9758619978093366</v>
      </c>
      <c r="AP1700" s="26">
        <f t="shared" si="418"/>
        <v>-3.9742245114637487</v>
      </c>
      <c r="AQ1700" s="26">
        <f t="shared" si="418"/>
        <v>-3.9791363303934308</v>
      </c>
      <c r="AR1700" s="26">
        <f t="shared" si="418"/>
        <v>-3.9644813675395318</v>
      </c>
      <c r="AS1700" s="26">
        <f t="shared" si="418"/>
        <v>-4.0089388978364173</v>
      </c>
      <c r="AT1700" s="26">
        <f t="shared" si="418"/>
        <v>-3.8800105844175317</v>
      </c>
      <c r="AU1700" s="26">
        <f t="shared" si="419"/>
        <v>-4.3433125627175393</v>
      </c>
    </row>
    <row r="1701" spans="26:64">
      <c r="Z1701">
        <f t="shared" si="410"/>
        <v>0</v>
      </c>
      <c r="AA1701" s="26">
        <f t="shared" si="411"/>
        <v>2.1380834729415148E-3</v>
      </c>
      <c r="AB1701" s="26">
        <f t="shared" si="422"/>
        <v>-9999</v>
      </c>
      <c r="AC1701" s="26">
        <f t="shared" si="406"/>
        <v>0</v>
      </c>
      <c r="AD1701" s="26">
        <f t="shared" si="420"/>
        <v>-9999</v>
      </c>
      <c r="AE1701" s="26">
        <f t="shared" si="407"/>
        <v>0</v>
      </c>
      <c r="AF1701">
        <f t="shared" si="421"/>
        <v>-9999</v>
      </c>
      <c r="AG1701" s="187"/>
      <c r="AH1701">
        <f t="shared" si="412"/>
        <v>-5.681451267488898E-5</v>
      </c>
      <c r="AI1701">
        <f t="shared" si="413"/>
        <v>0.56469609540875809</v>
      </c>
      <c r="AJ1701">
        <f t="shared" si="414"/>
        <v>-0.2668107123773617</v>
      </c>
      <c r="AK1701">
        <f t="shared" si="415"/>
        <v>0.23931967809316171</v>
      </c>
      <c r="AL1701">
        <f t="shared" si="416"/>
        <v>2.6389213677283485</v>
      </c>
      <c r="AM1701">
        <f t="shared" si="417"/>
        <v>3.8946097777401278</v>
      </c>
      <c r="AN1701" s="26">
        <f t="shared" ref="AN1701:AT1716" si="423">$AU1701+$AB$7*SIN(AO1701)</f>
        <v>-3.975315110866434</v>
      </c>
      <c r="AO1701" s="26">
        <f t="shared" si="423"/>
        <v>-3.9758619978093366</v>
      </c>
      <c r="AP1701" s="26">
        <f t="shared" si="423"/>
        <v>-3.9742245114637487</v>
      </c>
      <c r="AQ1701" s="26">
        <f t="shared" si="423"/>
        <v>-3.9791363303934308</v>
      </c>
      <c r="AR1701" s="26">
        <f t="shared" si="423"/>
        <v>-3.9644813675395318</v>
      </c>
      <c r="AS1701" s="26">
        <f t="shared" si="423"/>
        <v>-4.0089388978364173</v>
      </c>
      <c r="AT1701" s="26">
        <f t="shared" si="423"/>
        <v>-3.8800105844175317</v>
      </c>
      <c r="AU1701" s="26">
        <f t="shared" si="419"/>
        <v>-4.3433125627175393</v>
      </c>
    </row>
    <row r="1702" spans="26:64">
      <c r="Z1702">
        <f t="shared" si="410"/>
        <v>0</v>
      </c>
      <c r="AA1702" s="26">
        <f t="shared" si="411"/>
        <v>2.1380834729415148E-3</v>
      </c>
      <c r="AB1702" s="26">
        <f t="shared" si="422"/>
        <v>-9999</v>
      </c>
      <c r="AC1702" s="26">
        <f t="shared" si="406"/>
        <v>0</v>
      </c>
      <c r="AD1702" s="26">
        <f t="shared" si="420"/>
        <v>-9999</v>
      </c>
      <c r="AE1702" s="26">
        <f t="shared" si="407"/>
        <v>0</v>
      </c>
      <c r="AF1702">
        <f t="shared" si="421"/>
        <v>-9999</v>
      </c>
      <c r="AG1702" s="187"/>
      <c r="AH1702">
        <f t="shared" si="412"/>
        <v>-5.681451267488898E-5</v>
      </c>
      <c r="AI1702">
        <f t="shared" si="413"/>
        <v>0.56469609540875809</v>
      </c>
      <c r="AJ1702">
        <f t="shared" si="414"/>
        <v>-0.2668107123773617</v>
      </c>
      <c r="AK1702">
        <f t="shared" si="415"/>
        <v>0.23931967809316171</v>
      </c>
      <c r="AL1702">
        <f t="shared" si="416"/>
        <v>2.6389213677283485</v>
      </c>
      <c r="AM1702">
        <f t="shared" si="417"/>
        <v>3.8946097777401278</v>
      </c>
      <c r="AN1702" s="26">
        <f t="shared" si="423"/>
        <v>-3.975315110866434</v>
      </c>
      <c r="AO1702" s="26">
        <f t="shared" si="423"/>
        <v>-3.9758619978093366</v>
      </c>
      <c r="AP1702" s="26">
        <f t="shared" si="423"/>
        <v>-3.9742245114637487</v>
      </c>
      <c r="AQ1702" s="26">
        <f t="shared" si="423"/>
        <v>-3.9791363303934308</v>
      </c>
      <c r="AR1702" s="26">
        <f t="shared" si="423"/>
        <v>-3.9644813675395318</v>
      </c>
      <c r="AS1702" s="26">
        <f t="shared" si="423"/>
        <v>-4.0089388978364173</v>
      </c>
      <c r="AT1702" s="26">
        <f t="shared" si="423"/>
        <v>-3.8800105844175317</v>
      </c>
      <c r="AU1702" s="26">
        <f t="shared" si="419"/>
        <v>-4.3433125627175393</v>
      </c>
    </row>
    <row r="1703" spans="26:64">
      <c r="Z1703">
        <f t="shared" si="410"/>
        <v>0</v>
      </c>
      <c r="AA1703" s="26">
        <f t="shared" si="411"/>
        <v>2.1380834729415148E-3</v>
      </c>
      <c r="AB1703" s="26">
        <f t="shared" si="422"/>
        <v>-9999</v>
      </c>
      <c r="AC1703" s="26">
        <f t="shared" ref="AC1703:AC1766" si="424">+G1703-P1703</f>
        <v>0</v>
      </c>
      <c r="AD1703" s="26">
        <f t="shared" si="420"/>
        <v>-9999</v>
      </c>
      <c r="AE1703" s="26">
        <f t="shared" ref="AE1703:AE1766" si="425">+(G1703-AA1703)^2*S1703</f>
        <v>0</v>
      </c>
      <c r="AF1703">
        <f t="shared" si="421"/>
        <v>-9999</v>
      </c>
      <c r="AG1703" s="187"/>
      <c r="AH1703">
        <f t="shared" si="412"/>
        <v>-5.681451267488898E-5</v>
      </c>
      <c r="AI1703">
        <f t="shared" si="413"/>
        <v>0.56469609540875809</v>
      </c>
      <c r="AJ1703">
        <f t="shared" si="414"/>
        <v>-0.2668107123773617</v>
      </c>
      <c r="AK1703">
        <f t="shared" si="415"/>
        <v>0.23931967809316171</v>
      </c>
      <c r="AL1703">
        <f t="shared" si="416"/>
        <v>2.6389213677283485</v>
      </c>
      <c r="AM1703">
        <f t="shared" si="417"/>
        <v>3.8946097777401278</v>
      </c>
      <c r="AN1703" s="26">
        <f t="shared" si="423"/>
        <v>-3.975315110866434</v>
      </c>
      <c r="AO1703" s="26">
        <f t="shared" si="423"/>
        <v>-3.9758619978093366</v>
      </c>
      <c r="AP1703" s="26">
        <f t="shared" si="423"/>
        <v>-3.9742245114637487</v>
      </c>
      <c r="AQ1703" s="26">
        <f t="shared" si="423"/>
        <v>-3.9791363303934308</v>
      </c>
      <c r="AR1703" s="26">
        <f t="shared" si="423"/>
        <v>-3.9644813675395318</v>
      </c>
      <c r="AS1703" s="26">
        <f t="shared" si="423"/>
        <v>-4.0089388978364173</v>
      </c>
      <c r="AT1703" s="26">
        <f t="shared" si="423"/>
        <v>-3.8800105844175317</v>
      </c>
      <c r="AU1703" s="26">
        <f t="shared" si="419"/>
        <v>-4.3433125627175393</v>
      </c>
    </row>
    <row r="1704" spans="26:64">
      <c r="Z1704">
        <f t="shared" si="410"/>
        <v>0</v>
      </c>
      <c r="AA1704" s="26">
        <f t="shared" si="411"/>
        <v>2.1380834729415148E-3</v>
      </c>
      <c r="AB1704" s="26">
        <f t="shared" si="422"/>
        <v>-9999</v>
      </c>
      <c r="AC1704" s="26">
        <f t="shared" si="424"/>
        <v>0</v>
      </c>
      <c r="AD1704" s="26">
        <f t="shared" si="420"/>
        <v>-9999</v>
      </c>
      <c r="AE1704" s="26">
        <f t="shared" si="425"/>
        <v>0</v>
      </c>
      <c r="AF1704">
        <f t="shared" si="421"/>
        <v>-9999</v>
      </c>
      <c r="AG1704" s="187"/>
      <c r="AH1704">
        <f t="shared" si="412"/>
        <v>-5.681451267488898E-5</v>
      </c>
      <c r="AI1704">
        <f t="shared" si="413"/>
        <v>0.56469609540875809</v>
      </c>
      <c r="AJ1704">
        <f t="shared" si="414"/>
        <v>-0.2668107123773617</v>
      </c>
      <c r="AK1704">
        <f t="shared" si="415"/>
        <v>0.23931967809316171</v>
      </c>
      <c r="AL1704">
        <f t="shared" si="416"/>
        <v>2.6389213677283485</v>
      </c>
      <c r="AM1704">
        <f t="shared" si="417"/>
        <v>3.8946097777401278</v>
      </c>
      <c r="AN1704" s="26">
        <f t="shared" si="423"/>
        <v>-3.975315110866434</v>
      </c>
      <c r="AO1704" s="26">
        <f t="shared" si="423"/>
        <v>-3.9758619978093366</v>
      </c>
      <c r="AP1704" s="26">
        <f t="shared" si="423"/>
        <v>-3.9742245114637487</v>
      </c>
      <c r="AQ1704" s="26">
        <f t="shared" si="423"/>
        <v>-3.9791363303934308</v>
      </c>
      <c r="AR1704" s="26">
        <f t="shared" si="423"/>
        <v>-3.9644813675395318</v>
      </c>
      <c r="AS1704" s="26">
        <f t="shared" si="423"/>
        <v>-4.0089388978364173</v>
      </c>
      <c r="AT1704" s="26">
        <f t="shared" si="423"/>
        <v>-3.8800105844175317</v>
      </c>
      <c r="AU1704" s="26">
        <f t="shared" si="419"/>
        <v>-4.3433125627175393</v>
      </c>
    </row>
    <row r="1705" spans="26:64">
      <c r="Z1705">
        <f t="shared" si="410"/>
        <v>0</v>
      </c>
      <c r="AA1705" s="26">
        <f t="shared" si="411"/>
        <v>2.1380834729415148E-3</v>
      </c>
      <c r="AB1705" s="26">
        <f t="shared" si="422"/>
        <v>-9999</v>
      </c>
      <c r="AC1705" s="26">
        <f t="shared" si="424"/>
        <v>0</v>
      </c>
      <c r="AD1705" s="26">
        <f t="shared" si="420"/>
        <v>-9999</v>
      </c>
      <c r="AE1705" s="26">
        <f t="shared" si="425"/>
        <v>0</v>
      </c>
      <c r="AF1705">
        <f t="shared" si="421"/>
        <v>-9999</v>
      </c>
      <c r="AG1705" s="187"/>
      <c r="AH1705">
        <f t="shared" si="412"/>
        <v>-5.681451267488898E-5</v>
      </c>
      <c r="AI1705">
        <f t="shared" si="413"/>
        <v>0.56469609540875809</v>
      </c>
      <c r="AJ1705">
        <f t="shared" si="414"/>
        <v>-0.2668107123773617</v>
      </c>
      <c r="AK1705">
        <f t="shared" si="415"/>
        <v>0.23931967809316171</v>
      </c>
      <c r="AL1705">
        <f t="shared" si="416"/>
        <v>2.6389213677283485</v>
      </c>
      <c r="AM1705">
        <f t="shared" si="417"/>
        <v>3.8946097777401278</v>
      </c>
      <c r="AN1705" s="26">
        <f t="shared" si="423"/>
        <v>-3.975315110866434</v>
      </c>
      <c r="AO1705" s="26">
        <f t="shared" si="423"/>
        <v>-3.9758619978093366</v>
      </c>
      <c r="AP1705" s="26">
        <f t="shared" si="423"/>
        <v>-3.9742245114637487</v>
      </c>
      <c r="AQ1705" s="26">
        <f t="shared" si="423"/>
        <v>-3.9791363303934308</v>
      </c>
      <c r="AR1705" s="26">
        <f t="shared" si="423"/>
        <v>-3.9644813675395318</v>
      </c>
      <c r="AS1705" s="26">
        <f t="shared" si="423"/>
        <v>-4.0089388978364173</v>
      </c>
      <c r="AT1705" s="26">
        <f t="shared" si="423"/>
        <v>-3.8800105844175317</v>
      </c>
      <c r="AU1705" s="26">
        <f t="shared" si="419"/>
        <v>-4.3433125627175393</v>
      </c>
    </row>
    <row r="1706" spans="26:64">
      <c r="Z1706">
        <f t="shared" si="410"/>
        <v>0</v>
      </c>
      <c r="AA1706" s="26">
        <f t="shared" si="411"/>
        <v>2.1380834729415148E-3</v>
      </c>
      <c r="AB1706" s="26">
        <f t="shared" si="422"/>
        <v>-9999</v>
      </c>
      <c r="AC1706" s="26">
        <f t="shared" si="424"/>
        <v>0</v>
      </c>
      <c r="AD1706" s="26">
        <f t="shared" si="420"/>
        <v>-9999</v>
      </c>
      <c r="AE1706" s="26">
        <f t="shared" si="425"/>
        <v>0</v>
      </c>
      <c r="AF1706">
        <f t="shared" si="421"/>
        <v>-9999</v>
      </c>
      <c r="AG1706" s="187"/>
      <c r="AH1706">
        <f t="shared" si="412"/>
        <v>-5.681451267488898E-5</v>
      </c>
      <c r="AI1706">
        <f t="shared" si="413"/>
        <v>0.56469609540875809</v>
      </c>
      <c r="AJ1706">
        <f t="shared" si="414"/>
        <v>-0.2668107123773617</v>
      </c>
      <c r="AK1706">
        <f t="shared" si="415"/>
        <v>0.23931967809316171</v>
      </c>
      <c r="AL1706">
        <f t="shared" si="416"/>
        <v>2.6389213677283485</v>
      </c>
      <c r="AM1706">
        <f t="shared" si="417"/>
        <v>3.8946097777401278</v>
      </c>
      <c r="AN1706" s="26">
        <f t="shared" si="423"/>
        <v>-3.975315110866434</v>
      </c>
      <c r="AO1706" s="26">
        <f t="shared" si="423"/>
        <v>-3.9758619978093366</v>
      </c>
      <c r="AP1706" s="26">
        <f t="shared" si="423"/>
        <v>-3.9742245114637487</v>
      </c>
      <c r="AQ1706" s="26">
        <f t="shared" si="423"/>
        <v>-3.9791363303934308</v>
      </c>
      <c r="AR1706" s="26">
        <f t="shared" si="423"/>
        <v>-3.9644813675395318</v>
      </c>
      <c r="AS1706" s="26">
        <f t="shared" si="423"/>
        <v>-4.0089388978364173</v>
      </c>
      <c r="AT1706" s="26">
        <f t="shared" si="423"/>
        <v>-3.8800105844175317</v>
      </c>
      <c r="AU1706" s="26">
        <f t="shared" si="419"/>
        <v>-4.3433125627175393</v>
      </c>
    </row>
    <row r="1707" spans="26:64">
      <c r="Z1707">
        <f t="shared" si="410"/>
        <v>0</v>
      </c>
      <c r="AA1707" s="26">
        <f t="shared" si="411"/>
        <v>2.1380834729415148E-3</v>
      </c>
      <c r="AB1707" s="26">
        <f t="shared" si="422"/>
        <v>-9999</v>
      </c>
      <c r="AC1707" s="26">
        <f t="shared" si="424"/>
        <v>0</v>
      </c>
      <c r="AD1707" s="26">
        <f t="shared" si="420"/>
        <v>-9999</v>
      </c>
      <c r="AE1707" s="26">
        <f t="shared" si="425"/>
        <v>0</v>
      </c>
      <c r="AF1707">
        <f t="shared" si="421"/>
        <v>-9999</v>
      </c>
      <c r="AG1707" s="187"/>
      <c r="AH1707">
        <f t="shared" si="412"/>
        <v>-5.681451267488898E-5</v>
      </c>
      <c r="AI1707">
        <f t="shared" si="413"/>
        <v>0.56469609540875809</v>
      </c>
      <c r="AJ1707">
        <f t="shared" si="414"/>
        <v>-0.2668107123773617</v>
      </c>
      <c r="AK1707">
        <f t="shared" si="415"/>
        <v>0.23931967809316171</v>
      </c>
      <c r="AL1707">
        <f t="shared" si="416"/>
        <v>2.6389213677283485</v>
      </c>
      <c r="AM1707">
        <f t="shared" si="417"/>
        <v>3.8946097777401278</v>
      </c>
      <c r="AN1707" s="26">
        <f t="shared" si="423"/>
        <v>-3.975315110866434</v>
      </c>
      <c r="AO1707" s="26">
        <f t="shared" si="423"/>
        <v>-3.9758619978093366</v>
      </c>
      <c r="AP1707" s="26">
        <f t="shared" si="423"/>
        <v>-3.9742245114637487</v>
      </c>
      <c r="AQ1707" s="26">
        <f t="shared" si="423"/>
        <v>-3.9791363303934308</v>
      </c>
      <c r="AR1707" s="26">
        <f t="shared" si="423"/>
        <v>-3.9644813675395318</v>
      </c>
      <c r="AS1707" s="26">
        <f t="shared" si="423"/>
        <v>-4.0089388978364173</v>
      </c>
      <c r="AT1707" s="26">
        <f t="shared" si="423"/>
        <v>-3.8800105844175317</v>
      </c>
      <c r="AU1707" s="26">
        <f t="shared" si="419"/>
        <v>-4.3433125627175393</v>
      </c>
    </row>
    <row r="1708" spans="26:64">
      <c r="Z1708">
        <f t="shared" si="410"/>
        <v>0</v>
      </c>
      <c r="AA1708" s="26">
        <f t="shared" si="411"/>
        <v>2.1380834729415148E-3</v>
      </c>
      <c r="AB1708" s="26">
        <f t="shared" si="422"/>
        <v>-9999</v>
      </c>
      <c r="AC1708" s="26">
        <f t="shared" si="424"/>
        <v>0</v>
      </c>
      <c r="AD1708" s="26">
        <f t="shared" si="420"/>
        <v>-9999</v>
      </c>
      <c r="AE1708" s="26">
        <f t="shared" si="425"/>
        <v>0</v>
      </c>
      <c r="AF1708">
        <f t="shared" si="421"/>
        <v>-9999</v>
      </c>
      <c r="AG1708" s="187"/>
      <c r="AH1708">
        <f t="shared" si="412"/>
        <v>-5.681451267488898E-5</v>
      </c>
      <c r="AI1708">
        <f t="shared" si="413"/>
        <v>0.56469609540875809</v>
      </c>
      <c r="AJ1708">
        <f t="shared" si="414"/>
        <v>-0.2668107123773617</v>
      </c>
      <c r="AK1708">
        <f t="shared" si="415"/>
        <v>0.23931967809316171</v>
      </c>
      <c r="AL1708">
        <f t="shared" si="416"/>
        <v>2.6389213677283485</v>
      </c>
      <c r="AM1708">
        <f t="shared" si="417"/>
        <v>3.8946097777401278</v>
      </c>
      <c r="AN1708" s="26">
        <f t="shared" si="423"/>
        <v>-3.975315110866434</v>
      </c>
      <c r="AO1708" s="26">
        <f t="shared" si="423"/>
        <v>-3.9758619978093366</v>
      </c>
      <c r="AP1708" s="26">
        <f t="shared" si="423"/>
        <v>-3.9742245114637487</v>
      </c>
      <c r="AQ1708" s="26">
        <f t="shared" si="423"/>
        <v>-3.9791363303934308</v>
      </c>
      <c r="AR1708" s="26">
        <f t="shared" si="423"/>
        <v>-3.9644813675395318</v>
      </c>
      <c r="AS1708" s="26">
        <f t="shared" si="423"/>
        <v>-4.0089388978364173</v>
      </c>
      <c r="AT1708" s="26">
        <f t="shared" si="423"/>
        <v>-3.8800105844175317</v>
      </c>
      <c r="AU1708" s="26">
        <f t="shared" si="419"/>
        <v>-4.3433125627175393</v>
      </c>
      <c r="AV1708" s="26"/>
    </row>
    <row r="1709" spans="26:64">
      <c r="Z1709">
        <f t="shared" si="410"/>
        <v>0</v>
      </c>
      <c r="AA1709" s="26">
        <f t="shared" si="411"/>
        <v>2.1380834729415148E-3</v>
      </c>
      <c r="AB1709" s="26">
        <f t="shared" si="422"/>
        <v>-9999</v>
      </c>
      <c r="AC1709" s="26">
        <f t="shared" si="424"/>
        <v>0</v>
      </c>
      <c r="AD1709" s="26">
        <f t="shared" si="420"/>
        <v>-9999</v>
      </c>
      <c r="AE1709" s="26">
        <f t="shared" si="425"/>
        <v>0</v>
      </c>
      <c r="AF1709">
        <f t="shared" si="421"/>
        <v>-9999</v>
      </c>
      <c r="AG1709" s="187"/>
      <c r="AH1709">
        <f t="shared" si="412"/>
        <v>-5.681451267488898E-5</v>
      </c>
      <c r="AI1709">
        <f t="shared" si="413"/>
        <v>0.56469609540875809</v>
      </c>
      <c r="AJ1709">
        <f t="shared" si="414"/>
        <v>-0.2668107123773617</v>
      </c>
      <c r="AK1709">
        <f t="shared" si="415"/>
        <v>0.23931967809316171</v>
      </c>
      <c r="AL1709">
        <f t="shared" si="416"/>
        <v>2.6389213677283485</v>
      </c>
      <c r="AM1709">
        <f t="shared" si="417"/>
        <v>3.8946097777401278</v>
      </c>
      <c r="AN1709" s="26">
        <f t="shared" si="423"/>
        <v>-3.975315110866434</v>
      </c>
      <c r="AO1709" s="26">
        <f t="shared" si="423"/>
        <v>-3.9758619978093366</v>
      </c>
      <c r="AP1709" s="26">
        <f t="shared" si="423"/>
        <v>-3.9742245114637487</v>
      </c>
      <c r="AQ1709" s="26">
        <f t="shared" si="423"/>
        <v>-3.9791363303934308</v>
      </c>
      <c r="AR1709" s="26">
        <f t="shared" si="423"/>
        <v>-3.9644813675395318</v>
      </c>
      <c r="AS1709" s="26">
        <f t="shared" si="423"/>
        <v>-4.0089388978364173</v>
      </c>
      <c r="AT1709" s="26">
        <f t="shared" si="423"/>
        <v>-3.8800105844175317</v>
      </c>
      <c r="AU1709" s="26">
        <f t="shared" si="419"/>
        <v>-4.3433125627175393</v>
      </c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</row>
    <row r="1710" spans="26:64">
      <c r="Z1710">
        <f t="shared" si="410"/>
        <v>0</v>
      </c>
      <c r="AA1710" s="26">
        <f t="shared" si="411"/>
        <v>2.1380834729415148E-3</v>
      </c>
      <c r="AB1710" s="26">
        <f t="shared" si="422"/>
        <v>-9999</v>
      </c>
      <c r="AC1710" s="26">
        <f t="shared" si="424"/>
        <v>0</v>
      </c>
      <c r="AD1710" s="26">
        <f t="shared" si="420"/>
        <v>-9999</v>
      </c>
      <c r="AE1710" s="26">
        <f t="shared" si="425"/>
        <v>0</v>
      </c>
      <c r="AF1710">
        <f t="shared" si="421"/>
        <v>-9999</v>
      </c>
      <c r="AG1710" s="187"/>
      <c r="AH1710">
        <f t="shared" si="412"/>
        <v>-5.681451267488898E-5</v>
      </c>
      <c r="AI1710">
        <f t="shared" si="413"/>
        <v>0.56469609540875809</v>
      </c>
      <c r="AJ1710">
        <f t="shared" si="414"/>
        <v>-0.2668107123773617</v>
      </c>
      <c r="AK1710">
        <f t="shared" si="415"/>
        <v>0.23931967809316171</v>
      </c>
      <c r="AL1710">
        <f t="shared" si="416"/>
        <v>2.6389213677283485</v>
      </c>
      <c r="AM1710">
        <f t="shared" si="417"/>
        <v>3.8946097777401278</v>
      </c>
      <c r="AN1710" s="26">
        <f t="shared" si="423"/>
        <v>-3.975315110866434</v>
      </c>
      <c r="AO1710" s="26">
        <f t="shared" si="423"/>
        <v>-3.9758619978093366</v>
      </c>
      <c r="AP1710" s="26">
        <f t="shared" si="423"/>
        <v>-3.9742245114637487</v>
      </c>
      <c r="AQ1710" s="26">
        <f t="shared" si="423"/>
        <v>-3.9791363303934308</v>
      </c>
      <c r="AR1710" s="26">
        <f t="shared" si="423"/>
        <v>-3.9644813675395318</v>
      </c>
      <c r="AS1710" s="26">
        <f t="shared" si="423"/>
        <v>-4.0089388978364173</v>
      </c>
      <c r="AT1710" s="26">
        <f t="shared" si="423"/>
        <v>-3.8800105844175317</v>
      </c>
      <c r="AU1710" s="26">
        <f t="shared" si="419"/>
        <v>-4.3433125627175393</v>
      </c>
      <c r="AV1710" s="26"/>
    </row>
    <row r="1711" spans="26:64">
      <c r="Z1711">
        <f t="shared" si="410"/>
        <v>0</v>
      </c>
      <c r="AA1711" s="26">
        <f t="shared" si="411"/>
        <v>2.1380834729415148E-3</v>
      </c>
      <c r="AB1711" s="26">
        <f t="shared" si="422"/>
        <v>-9999</v>
      </c>
      <c r="AC1711" s="26">
        <f t="shared" si="424"/>
        <v>0</v>
      </c>
      <c r="AD1711" s="26">
        <f t="shared" si="420"/>
        <v>-9999</v>
      </c>
      <c r="AE1711" s="26">
        <f t="shared" si="425"/>
        <v>0</v>
      </c>
      <c r="AF1711">
        <f t="shared" si="421"/>
        <v>-9999</v>
      </c>
      <c r="AG1711" s="187"/>
      <c r="AH1711">
        <f t="shared" si="412"/>
        <v>-5.681451267488898E-5</v>
      </c>
      <c r="AI1711">
        <f t="shared" si="413"/>
        <v>0.56469609540875809</v>
      </c>
      <c r="AJ1711">
        <f t="shared" si="414"/>
        <v>-0.2668107123773617</v>
      </c>
      <c r="AK1711">
        <f t="shared" si="415"/>
        <v>0.23931967809316171</v>
      </c>
      <c r="AL1711">
        <f t="shared" si="416"/>
        <v>2.6389213677283485</v>
      </c>
      <c r="AM1711">
        <f t="shared" si="417"/>
        <v>3.8946097777401278</v>
      </c>
      <c r="AN1711" s="26">
        <f t="shared" si="423"/>
        <v>-3.975315110866434</v>
      </c>
      <c r="AO1711" s="26">
        <f t="shared" si="423"/>
        <v>-3.9758619978093366</v>
      </c>
      <c r="AP1711" s="26">
        <f t="shared" si="423"/>
        <v>-3.9742245114637487</v>
      </c>
      <c r="AQ1711" s="26">
        <f t="shared" si="423"/>
        <v>-3.9791363303934308</v>
      </c>
      <c r="AR1711" s="26">
        <f t="shared" si="423"/>
        <v>-3.9644813675395318</v>
      </c>
      <c r="AS1711" s="26">
        <f t="shared" si="423"/>
        <v>-4.0089388978364173</v>
      </c>
      <c r="AT1711" s="26">
        <f t="shared" si="423"/>
        <v>-3.8800105844175317</v>
      </c>
      <c r="AU1711" s="26">
        <f t="shared" si="419"/>
        <v>-4.3433125627175393</v>
      </c>
      <c r="AV1711" s="26"/>
    </row>
    <row r="1712" spans="26:64">
      <c r="Z1712">
        <f t="shared" si="410"/>
        <v>0</v>
      </c>
      <c r="AA1712" s="26">
        <f t="shared" si="411"/>
        <v>2.1380834729415148E-3</v>
      </c>
      <c r="AB1712" s="26">
        <f t="shared" si="422"/>
        <v>-9999</v>
      </c>
      <c r="AC1712" s="26">
        <f t="shared" si="424"/>
        <v>0</v>
      </c>
      <c r="AD1712" s="26">
        <f t="shared" si="420"/>
        <v>-9999</v>
      </c>
      <c r="AE1712" s="26">
        <f t="shared" si="425"/>
        <v>0</v>
      </c>
      <c r="AF1712">
        <f t="shared" si="421"/>
        <v>-9999</v>
      </c>
      <c r="AG1712" s="187"/>
      <c r="AH1712">
        <f t="shared" si="412"/>
        <v>-5.681451267488898E-5</v>
      </c>
      <c r="AI1712">
        <f t="shared" si="413"/>
        <v>0.56469609540875809</v>
      </c>
      <c r="AJ1712">
        <f t="shared" si="414"/>
        <v>-0.2668107123773617</v>
      </c>
      <c r="AK1712">
        <f t="shared" si="415"/>
        <v>0.23931967809316171</v>
      </c>
      <c r="AL1712">
        <f t="shared" si="416"/>
        <v>2.6389213677283485</v>
      </c>
      <c r="AM1712">
        <f t="shared" si="417"/>
        <v>3.8946097777401278</v>
      </c>
      <c r="AN1712" s="26">
        <f t="shared" si="423"/>
        <v>-3.975315110866434</v>
      </c>
      <c r="AO1712" s="26">
        <f t="shared" si="423"/>
        <v>-3.9758619978093366</v>
      </c>
      <c r="AP1712" s="26">
        <f t="shared" si="423"/>
        <v>-3.9742245114637487</v>
      </c>
      <c r="AQ1712" s="26">
        <f t="shared" si="423"/>
        <v>-3.9791363303934308</v>
      </c>
      <c r="AR1712" s="26">
        <f t="shared" si="423"/>
        <v>-3.9644813675395318</v>
      </c>
      <c r="AS1712" s="26">
        <f t="shared" si="423"/>
        <v>-4.0089388978364173</v>
      </c>
      <c r="AT1712" s="26">
        <f t="shared" si="423"/>
        <v>-3.8800105844175317</v>
      </c>
      <c r="AU1712" s="26">
        <f t="shared" si="419"/>
        <v>-4.3433125627175393</v>
      </c>
      <c r="AV1712" s="26"/>
      <c r="AX1712" s="26"/>
    </row>
    <row r="1713" spans="26:64">
      <c r="Z1713">
        <f t="shared" si="410"/>
        <v>0</v>
      </c>
      <c r="AA1713" s="26">
        <f t="shared" si="411"/>
        <v>2.1380834729415148E-3</v>
      </c>
      <c r="AB1713" s="26">
        <f t="shared" si="422"/>
        <v>-9999</v>
      </c>
      <c r="AC1713" s="26">
        <f t="shared" si="424"/>
        <v>0</v>
      </c>
      <c r="AD1713" s="26">
        <f t="shared" si="420"/>
        <v>-9999</v>
      </c>
      <c r="AE1713" s="26">
        <f t="shared" si="425"/>
        <v>0</v>
      </c>
      <c r="AF1713">
        <f t="shared" si="421"/>
        <v>-9999</v>
      </c>
      <c r="AG1713" s="187"/>
      <c r="AH1713">
        <f t="shared" si="412"/>
        <v>-5.681451267488898E-5</v>
      </c>
      <c r="AI1713">
        <f t="shared" si="413"/>
        <v>0.56469609540875809</v>
      </c>
      <c r="AJ1713">
        <f t="shared" si="414"/>
        <v>-0.2668107123773617</v>
      </c>
      <c r="AK1713">
        <f t="shared" si="415"/>
        <v>0.23931967809316171</v>
      </c>
      <c r="AL1713">
        <f t="shared" si="416"/>
        <v>2.6389213677283485</v>
      </c>
      <c r="AM1713">
        <f t="shared" si="417"/>
        <v>3.8946097777401278</v>
      </c>
      <c r="AN1713" s="26">
        <f t="shared" si="423"/>
        <v>-3.975315110866434</v>
      </c>
      <c r="AO1713" s="26">
        <f t="shared" si="423"/>
        <v>-3.9758619978093366</v>
      </c>
      <c r="AP1713" s="26">
        <f t="shared" si="423"/>
        <v>-3.9742245114637487</v>
      </c>
      <c r="AQ1713" s="26">
        <f t="shared" si="423"/>
        <v>-3.9791363303934308</v>
      </c>
      <c r="AR1713" s="26">
        <f t="shared" si="423"/>
        <v>-3.9644813675395318</v>
      </c>
      <c r="AS1713" s="26">
        <f t="shared" si="423"/>
        <v>-4.0089388978364173</v>
      </c>
      <c r="AT1713" s="26">
        <f t="shared" si="423"/>
        <v>-3.8800105844175317</v>
      </c>
      <c r="AU1713" s="26">
        <f t="shared" si="419"/>
        <v>-4.3433125627175393</v>
      </c>
      <c r="AV1713" s="26"/>
    </row>
    <row r="1714" spans="26:64">
      <c r="Z1714">
        <f t="shared" si="410"/>
        <v>0</v>
      </c>
      <c r="AA1714" s="26">
        <f t="shared" si="411"/>
        <v>2.1380834729415148E-3</v>
      </c>
      <c r="AB1714" s="26">
        <f t="shared" si="422"/>
        <v>-9999</v>
      </c>
      <c r="AC1714" s="26">
        <f t="shared" si="424"/>
        <v>0</v>
      </c>
      <c r="AD1714" s="26">
        <f t="shared" si="420"/>
        <v>-9999</v>
      </c>
      <c r="AE1714" s="26">
        <f t="shared" si="425"/>
        <v>0</v>
      </c>
      <c r="AF1714">
        <f t="shared" si="421"/>
        <v>-9999</v>
      </c>
      <c r="AG1714" s="187"/>
      <c r="AH1714">
        <f t="shared" si="412"/>
        <v>-5.681451267488898E-5</v>
      </c>
      <c r="AI1714">
        <f t="shared" si="413"/>
        <v>0.56469609540875809</v>
      </c>
      <c r="AJ1714">
        <f t="shared" si="414"/>
        <v>-0.2668107123773617</v>
      </c>
      <c r="AK1714">
        <f t="shared" si="415"/>
        <v>0.23931967809316171</v>
      </c>
      <c r="AL1714">
        <f t="shared" si="416"/>
        <v>2.6389213677283485</v>
      </c>
      <c r="AM1714">
        <f t="shared" si="417"/>
        <v>3.8946097777401278</v>
      </c>
      <c r="AN1714" s="26">
        <f t="shared" si="423"/>
        <v>-3.975315110866434</v>
      </c>
      <c r="AO1714" s="26">
        <f t="shared" si="423"/>
        <v>-3.9758619978093366</v>
      </c>
      <c r="AP1714" s="26">
        <f t="shared" si="423"/>
        <v>-3.9742245114637487</v>
      </c>
      <c r="AQ1714" s="26">
        <f t="shared" si="423"/>
        <v>-3.9791363303934308</v>
      </c>
      <c r="AR1714" s="26">
        <f t="shared" si="423"/>
        <v>-3.9644813675395318</v>
      </c>
      <c r="AS1714" s="26">
        <f t="shared" si="423"/>
        <v>-4.0089388978364173</v>
      </c>
      <c r="AT1714" s="26">
        <f t="shared" si="423"/>
        <v>-3.8800105844175317</v>
      </c>
      <c r="AU1714" s="26">
        <f t="shared" si="419"/>
        <v>-4.3433125627175393</v>
      </c>
    </row>
    <row r="1715" spans="26:64">
      <c r="Z1715">
        <f t="shared" si="410"/>
        <v>0</v>
      </c>
      <c r="AA1715" s="26">
        <f t="shared" si="411"/>
        <v>2.1380834729415148E-3</v>
      </c>
      <c r="AB1715" s="26">
        <f t="shared" si="422"/>
        <v>-9999</v>
      </c>
      <c r="AC1715" s="26">
        <f t="shared" si="424"/>
        <v>0</v>
      </c>
      <c r="AD1715" s="26">
        <f t="shared" si="420"/>
        <v>-9999</v>
      </c>
      <c r="AE1715" s="26">
        <f t="shared" si="425"/>
        <v>0</v>
      </c>
      <c r="AF1715">
        <f t="shared" si="421"/>
        <v>-9999</v>
      </c>
      <c r="AG1715" s="187"/>
      <c r="AH1715">
        <f t="shared" si="412"/>
        <v>-5.681451267488898E-5</v>
      </c>
      <c r="AI1715">
        <f t="shared" si="413"/>
        <v>0.56469609540875809</v>
      </c>
      <c r="AJ1715">
        <f t="shared" si="414"/>
        <v>-0.2668107123773617</v>
      </c>
      <c r="AK1715">
        <f t="shared" si="415"/>
        <v>0.23931967809316171</v>
      </c>
      <c r="AL1715">
        <f t="shared" si="416"/>
        <v>2.6389213677283485</v>
      </c>
      <c r="AM1715">
        <f t="shared" si="417"/>
        <v>3.8946097777401278</v>
      </c>
      <c r="AN1715" s="26">
        <f t="shared" si="423"/>
        <v>-3.975315110866434</v>
      </c>
      <c r="AO1715" s="26">
        <f t="shared" si="423"/>
        <v>-3.9758619978093366</v>
      </c>
      <c r="AP1715" s="26">
        <f t="shared" si="423"/>
        <v>-3.9742245114637487</v>
      </c>
      <c r="AQ1715" s="26">
        <f t="shared" si="423"/>
        <v>-3.9791363303934308</v>
      </c>
      <c r="AR1715" s="26">
        <f t="shared" si="423"/>
        <v>-3.9644813675395318</v>
      </c>
      <c r="AS1715" s="26">
        <f t="shared" si="423"/>
        <v>-4.0089388978364173</v>
      </c>
      <c r="AT1715" s="26">
        <f t="shared" si="423"/>
        <v>-3.8800105844175317</v>
      </c>
      <c r="AU1715" s="26">
        <f t="shared" si="419"/>
        <v>-4.3433125627175393</v>
      </c>
      <c r="AV1715" s="26"/>
      <c r="AX1715" s="26"/>
    </row>
    <row r="1716" spans="26:64">
      <c r="Z1716">
        <f t="shared" si="410"/>
        <v>0</v>
      </c>
      <c r="AA1716" s="26">
        <f t="shared" si="411"/>
        <v>2.1380834729415148E-3</v>
      </c>
      <c r="AB1716" s="26">
        <f t="shared" si="422"/>
        <v>-9999</v>
      </c>
      <c r="AC1716" s="26">
        <f t="shared" si="424"/>
        <v>0</v>
      </c>
      <c r="AD1716" s="26">
        <f t="shared" si="420"/>
        <v>-9999</v>
      </c>
      <c r="AE1716" s="26">
        <f t="shared" si="425"/>
        <v>0</v>
      </c>
      <c r="AF1716">
        <f t="shared" si="421"/>
        <v>-9999</v>
      </c>
      <c r="AG1716" s="187"/>
      <c r="AH1716">
        <f t="shared" si="412"/>
        <v>-5.681451267488898E-5</v>
      </c>
      <c r="AI1716">
        <f t="shared" si="413"/>
        <v>0.56469609540875809</v>
      </c>
      <c r="AJ1716">
        <f t="shared" si="414"/>
        <v>-0.2668107123773617</v>
      </c>
      <c r="AK1716">
        <f t="shared" si="415"/>
        <v>0.23931967809316171</v>
      </c>
      <c r="AL1716">
        <f t="shared" si="416"/>
        <v>2.6389213677283485</v>
      </c>
      <c r="AM1716">
        <f t="shared" si="417"/>
        <v>3.8946097777401278</v>
      </c>
      <c r="AN1716" s="26">
        <f t="shared" si="423"/>
        <v>-3.975315110866434</v>
      </c>
      <c r="AO1716" s="26">
        <f t="shared" si="423"/>
        <v>-3.9758619978093366</v>
      </c>
      <c r="AP1716" s="26">
        <f t="shared" si="423"/>
        <v>-3.9742245114637487</v>
      </c>
      <c r="AQ1716" s="26">
        <f t="shared" si="423"/>
        <v>-3.9791363303934308</v>
      </c>
      <c r="AR1716" s="26">
        <f t="shared" si="423"/>
        <v>-3.9644813675395318</v>
      </c>
      <c r="AS1716" s="26">
        <f t="shared" si="423"/>
        <v>-4.0089388978364173</v>
      </c>
      <c r="AT1716" s="26">
        <f t="shared" si="423"/>
        <v>-3.8800105844175317</v>
      </c>
      <c r="AU1716" s="26">
        <f t="shared" si="419"/>
        <v>-4.3433125627175393</v>
      </c>
      <c r="AV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</row>
    <row r="1717" spans="26:64">
      <c r="Z1717">
        <f t="shared" si="410"/>
        <v>0</v>
      </c>
      <c r="AA1717" s="26">
        <f t="shared" si="411"/>
        <v>2.1380834729415148E-3</v>
      </c>
      <c r="AB1717" s="26">
        <f t="shared" si="422"/>
        <v>-9999</v>
      </c>
      <c r="AC1717" s="26">
        <f t="shared" si="424"/>
        <v>0</v>
      </c>
      <c r="AD1717" s="26">
        <f t="shared" si="420"/>
        <v>-9999</v>
      </c>
      <c r="AE1717" s="26">
        <f t="shared" si="425"/>
        <v>0</v>
      </c>
      <c r="AF1717">
        <f t="shared" si="421"/>
        <v>-9999</v>
      </c>
      <c r="AG1717" s="187"/>
      <c r="AH1717">
        <f t="shared" si="412"/>
        <v>-5.681451267488898E-5</v>
      </c>
      <c r="AI1717">
        <f t="shared" si="413"/>
        <v>0.56469609540875809</v>
      </c>
      <c r="AJ1717">
        <f t="shared" si="414"/>
        <v>-0.2668107123773617</v>
      </c>
      <c r="AK1717">
        <f t="shared" si="415"/>
        <v>0.23931967809316171</v>
      </c>
      <c r="AL1717">
        <f t="shared" si="416"/>
        <v>2.6389213677283485</v>
      </c>
      <c r="AM1717">
        <f t="shared" si="417"/>
        <v>3.8946097777401278</v>
      </c>
      <c r="AN1717" s="26">
        <f t="shared" ref="AN1717:AT1732" si="426">$AU1717+$AB$7*SIN(AO1717)</f>
        <v>-3.975315110866434</v>
      </c>
      <c r="AO1717" s="26">
        <f t="shared" si="426"/>
        <v>-3.9758619978093366</v>
      </c>
      <c r="AP1717" s="26">
        <f t="shared" si="426"/>
        <v>-3.9742245114637487</v>
      </c>
      <c r="AQ1717" s="26">
        <f t="shared" si="426"/>
        <v>-3.9791363303934308</v>
      </c>
      <c r="AR1717" s="26">
        <f t="shared" si="426"/>
        <v>-3.9644813675395318</v>
      </c>
      <c r="AS1717" s="26">
        <f t="shared" si="426"/>
        <v>-4.0089388978364173</v>
      </c>
      <c r="AT1717" s="26">
        <f t="shared" si="426"/>
        <v>-3.8800105844175317</v>
      </c>
      <c r="AU1717" s="26">
        <f t="shared" si="419"/>
        <v>-4.3433125627175393</v>
      </c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</row>
    <row r="1718" spans="26:64">
      <c r="Z1718">
        <f t="shared" si="410"/>
        <v>0</v>
      </c>
      <c r="AA1718" s="26">
        <f t="shared" si="411"/>
        <v>2.1380834729415148E-3</v>
      </c>
      <c r="AB1718" s="26">
        <f t="shared" si="422"/>
        <v>-9999</v>
      </c>
      <c r="AC1718" s="26">
        <f t="shared" si="424"/>
        <v>0</v>
      </c>
      <c r="AD1718" s="26">
        <f t="shared" si="420"/>
        <v>-9999</v>
      </c>
      <c r="AE1718" s="26">
        <f t="shared" si="425"/>
        <v>0</v>
      </c>
      <c r="AF1718">
        <f t="shared" si="421"/>
        <v>-9999</v>
      </c>
      <c r="AG1718" s="187"/>
      <c r="AH1718">
        <f t="shared" si="412"/>
        <v>-5.681451267488898E-5</v>
      </c>
      <c r="AI1718">
        <f t="shared" si="413"/>
        <v>0.56469609540875809</v>
      </c>
      <c r="AJ1718">
        <f t="shared" si="414"/>
        <v>-0.2668107123773617</v>
      </c>
      <c r="AK1718">
        <f t="shared" si="415"/>
        <v>0.23931967809316171</v>
      </c>
      <c r="AL1718">
        <f t="shared" si="416"/>
        <v>2.6389213677283485</v>
      </c>
      <c r="AM1718">
        <f t="shared" si="417"/>
        <v>3.8946097777401278</v>
      </c>
      <c r="AN1718" s="26">
        <f t="shared" si="426"/>
        <v>-3.975315110866434</v>
      </c>
      <c r="AO1718" s="26">
        <f t="shared" si="426"/>
        <v>-3.9758619978093366</v>
      </c>
      <c r="AP1718" s="26">
        <f t="shared" si="426"/>
        <v>-3.9742245114637487</v>
      </c>
      <c r="AQ1718" s="26">
        <f t="shared" si="426"/>
        <v>-3.9791363303934308</v>
      </c>
      <c r="AR1718" s="26">
        <f t="shared" si="426"/>
        <v>-3.9644813675395318</v>
      </c>
      <c r="AS1718" s="26">
        <f t="shared" si="426"/>
        <v>-4.0089388978364173</v>
      </c>
      <c r="AT1718" s="26">
        <f t="shared" si="426"/>
        <v>-3.8800105844175317</v>
      </c>
      <c r="AU1718" s="26">
        <f t="shared" si="419"/>
        <v>-4.3433125627175393</v>
      </c>
      <c r="AV1718" s="26"/>
    </row>
    <row r="1719" spans="26:64">
      <c r="Z1719">
        <f t="shared" si="410"/>
        <v>0</v>
      </c>
      <c r="AA1719" s="26">
        <f t="shared" si="411"/>
        <v>2.1380834729415148E-3</v>
      </c>
      <c r="AB1719" s="26">
        <f t="shared" si="422"/>
        <v>-9999</v>
      </c>
      <c r="AC1719" s="26">
        <f t="shared" si="424"/>
        <v>0</v>
      </c>
      <c r="AD1719" s="26">
        <f t="shared" si="420"/>
        <v>-9999</v>
      </c>
      <c r="AE1719" s="26">
        <f t="shared" si="425"/>
        <v>0</v>
      </c>
      <c r="AF1719">
        <f t="shared" si="421"/>
        <v>-9999</v>
      </c>
      <c r="AG1719" s="187"/>
      <c r="AH1719">
        <f t="shared" si="412"/>
        <v>-5.681451267488898E-5</v>
      </c>
      <c r="AI1719">
        <f t="shared" si="413"/>
        <v>0.56469609540875809</v>
      </c>
      <c r="AJ1719">
        <f t="shared" si="414"/>
        <v>-0.2668107123773617</v>
      </c>
      <c r="AK1719">
        <f t="shared" si="415"/>
        <v>0.23931967809316171</v>
      </c>
      <c r="AL1719">
        <f t="shared" si="416"/>
        <v>2.6389213677283485</v>
      </c>
      <c r="AM1719">
        <f t="shared" si="417"/>
        <v>3.8946097777401278</v>
      </c>
      <c r="AN1719" s="26">
        <f t="shared" si="426"/>
        <v>-3.975315110866434</v>
      </c>
      <c r="AO1719" s="26">
        <f t="shared" si="426"/>
        <v>-3.9758619978093366</v>
      </c>
      <c r="AP1719" s="26">
        <f t="shared" si="426"/>
        <v>-3.9742245114637487</v>
      </c>
      <c r="AQ1719" s="26">
        <f t="shared" si="426"/>
        <v>-3.9791363303934308</v>
      </c>
      <c r="AR1719" s="26">
        <f t="shared" si="426"/>
        <v>-3.9644813675395318</v>
      </c>
      <c r="AS1719" s="26">
        <f t="shared" si="426"/>
        <v>-4.0089388978364173</v>
      </c>
      <c r="AT1719" s="26">
        <f t="shared" si="426"/>
        <v>-3.8800105844175317</v>
      </c>
      <c r="AU1719" s="26">
        <f t="shared" si="419"/>
        <v>-4.3433125627175393</v>
      </c>
    </row>
    <row r="1720" spans="26:64">
      <c r="Z1720">
        <f t="shared" si="410"/>
        <v>0</v>
      </c>
      <c r="AA1720" s="26">
        <f t="shared" si="411"/>
        <v>2.1380834729415148E-3</v>
      </c>
      <c r="AB1720" s="26">
        <f t="shared" si="422"/>
        <v>-9999</v>
      </c>
      <c r="AC1720" s="26">
        <f t="shared" si="424"/>
        <v>0</v>
      </c>
      <c r="AD1720" s="26">
        <f t="shared" si="420"/>
        <v>-9999</v>
      </c>
      <c r="AE1720" s="26">
        <f t="shared" si="425"/>
        <v>0</v>
      </c>
      <c r="AF1720">
        <f t="shared" si="421"/>
        <v>-9999</v>
      </c>
      <c r="AG1720" s="187"/>
      <c r="AH1720">
        <f t="shared" si="412"/>
        <v>-5.681451267488898E-5</v>
      </c>
      <c r="AI1720">
        <f t="shared" si="413"/>
        <v>0.56469609540875809</v>
      </c>
      <c r="AJ1720">
        <f t="shared" si="414"/>
        <v>-0.2668107123773617</v>
      </c>
      <c r="AK1720">
        <f t="shared" si="415"/>
        <v>0.23931967809316171</v>
      </c>
      <c r="AL1720">
        <f t="shared" si="416"/>
        <v>2.6389213677283485</v>
      </c>
      <c r="AM1720">
        <f t="shared" si="417"/>
        <v>3.8946097777401278</v>
      </c>
      <c r="AN1720" s="26">
        <f t="shared" si="426"/>
        <v>-3.975315110866434</v>
      </c>
      <c r="AO1720" s="26">
        <f t="shared" si="426"/>
        <v>-3.9758619978093366</v>
      </c>
      <c r="AP1720" s="26">
        <f t="shared" si="426"/>
        <v>-3.9742245114637487</v>
      </c>
      <c r="AQ1720" s="26">
        <f t="shared" si="426"/>
        <v>-3.9791363303934308</v>
      </c>
      <c r="AR1720" s="26">
        <f t="shared" si="426"/>
        <v>-3.9644813675395318</v>
      </c>
      <c r="AS1720" s="26">
        <f t="shared" si="426"/>
        <v>-4.0089388978364173</v>
      </c>
      <c r="AT1720" s="26">
        <f t="shared" si="426"/>
        <v>-3.8800105844175317</v>
      </c>
      <c r="AU1720" s="26">
        <f t="shared" si="419"/>
        <v>-4.3433125627175393</v>
      </c>
      <c r="AV1720" s="26"/>
    </row>
    <row r="1721" spans="26:64">
      <c r="Z1721">
        <f t="shared" si="410"/>
        <v>0</v>
      </c>
      <c r="AA1721" s="26">
        <f t="shared" si="411"/>
        <v>2.1380834729415148E-3</v>
      </c>
      <c r="AB1721" s="26">
        <f t="shared" si="422"/>
        <v>-9999</v>
      </c>
      <c r="AC1721" s="26">
        <f t="shared" si="424"/>
        <v>0</v>
      </c>
      <c r="AD1721" s="26">
        <f t="shared" si="420"/>
        <v>-9999</v>
      </c>
      <c r="AE1721" s="26">
        <f t="shared" si="425"/>
        <v>0</v>
      </c>
      <c r="AF1721">
        <f t="shared" si="421"/>
        <v>-9999</v>
      </c>
      <c r="AG1721" s="187"/>
      <c r="AH1721">
        <f t="shared" si="412"/>
        <v>-5.681451267488898E-5</v>
      </c>
      <c r="AI1721">
        <f t="shared" si="413"/>
        <v>0.56469609540875809</v>
      </c>
      <c r="AJ1721">
        <f t="shared" si="414"/>
        <v>-0.2668107123773617</v>
      </c>
      <c r="AK1721">
        <f t="shared" si="415"/>
        <v>0.23931967809316171</v>
      </c>
      <c r="AL1721">
        <f t="shared" si="416"/>
        <v>2.6389213677283485</v>
      </c>
      <c r="AM1721">
        <f t="shared" si="417"/>
        <v>3.8946097777401278</v>
      </c>
      <c r="AN1721" s="26">
        <f t="shared" si="426"/>
        <v>-3.975315110866434</v>
      </c>
      <c r="AO1721" s="26">
        <f t="shared" si="426"/>
        <v>-3.9758619978093366</v>
      </c>
      <c r="AP1721" s="26">
        <f t="shared" si="426"/>
        <v>-3.9742245114637487</v>
      </c>
      <c r="AQ1721" s="26">
        <f t="shared" si="426"/>
        <v>-3.9791363303934308</v>
      </c>
      <c r="AR1721" s="26">
        <f t="shared" si="426"/>
        <v>-3.9644813675395318</v>
      </c>
      <c r="AS1721" s="26">
        <f t="shared" si="426"/>
        <v>-4.0089388978364173</v>
      </c>
      <c r="AT1721" s="26">
        <f t="shared" si="426"/>
        <v>-3.8800105844175317</v>
      </c>
      <c r="AU1721" s="26">
        <f t="shared" si="419"/>
        <v>-4.3433125627175393</v>
      </c>
      <c r="AV1721" s="26"/>
    </row>
    <row r="1722" spans="26:64">
      <c r="Z1722">
        <f t="shared" si="410"/>
        <v>0</v>
      </c>
      <c r="AA1722" s="26">
        <f t="shared" si="411"/>
        <v>2.1380834729415148E-3</v>
      </c>
      <c r="AB1722" s="26">
        <f t="shared" si="422"/>
        <v>-9999</v>
      </c>
      <c r="AC1722" s="26">
        <f t="shared" si="424"/>
        <v>0</v>
      </c>
      <c r="AD1722" s="26">
        <f t="shared" si="420"/>
        <v>-9999</v>
      </c>
      <c r="AE1722" s="26">
        <f t="shared" si="425"/>
        <v>0</v>
      </c>
      <c r="AF1722">
        <f t="shared" si="421"/>
        <v>-9999</v>
      </c>
      <c r="AG1722" s="187"/>
      <c r="AH1722">
        <f t="shared" si="412"/>
        <v>-5.681451267488898E-5</v>
      </c>
      <c r="AI1722">
        <f t="shared" si="413"/>
        <v>0.56469609540875809</v>
      </c>
      <c r="AJ1722">
        <f t="shared" si="414"/>
        <v>-0.2668107123773617</v>
      </c>
      <c r="AK1722">
        <f t="shared" si="415"/>
        <v>0.23931967809316171</v>
      </c>
      <c r="AL1722">
        <f t="shared" si="416"/>
        <v>2.6389213677283485</v>
      </c>
      <c r="AM1722">
        <f t="shared" si="417"/>
        <v>3.8946097777401278</v>
      </c>
      <c r="AN1722" s="26">
        <f t="shared" si="426"/>
        <v>-3.975315110866434</v>
      </c>
      <c r="AO1722" s="26">
        <f t="shared" si="426"/>
        <v>-3.9758619978093366</v>
      </c>
      <c r="AP1722" s="26">
        <f t="shared" si="426"/>
        <v>-3.9742245114637487</v>
      </c>
      <c r="AQ1722" s="26">
        <f t="shared" si="426"/>
        <v>-3.9791363303934308</v>
      </c>
      <c r="AR1722" s="26">
        <f t="shared" si="426"/>
        <v>-3.9644813675395318</v>
      </c>
      <c r="AS1722" s="26">
        <f t="shared" si="426"/>
        <v>-4.0089388978364173</v>
      </c>
      <c r="AT1722" s="26">
        <f t="shared" si="426"/>
        <v>-3.8800105844175317</v>
      </c>
      <c r="AU1722" s="26">
        <f t="shared" si="419"/>
        <v>-4.3433125627175393</v>
      </c>
      <c r="AV1722" s="26"/>
    </row>
    <row r="1723" spans="26:64">
      <c r="Z1723">
        <f t="shared" si="410"/>
        <v>0</v>
      </c>
      <c r="AA1723" s="26">
        <f t="shared" si="411"/>
        <v>2.1380834729415148E-3</v>
      </c>
      <c r="AB1723" s="26">
        <f t="shared" si="422"/>
        <v>-9999</v>
      </c>
      <c r="AC1723" s="26">
        <f t="shared" si="424"/>
        <v>0</v>
      </c>
      <c r="AD1723" s="26">
        <f t="shared" si="420"/>
        <v>-9999</v>
      </c>
      <c r="AE1723" s="26">
        <f t="shared" si="425"/>
        <v>0</v>
      </c>
      <c r="AF1723">
        <f t="shared" si="421"/>
        <v>-9999</v>
      </c>
      <c r="AG1723" s="187"/>
      <c r="AH1723">
        <f t="shared" si="412"/>
        <v>-5.681451267488898E-5</v>
      </c>
      <c r="AI1723">
        <f t="shared" si="413"/>
        <v>0.56469609540875809</v>
      </c>
      <c r="AJ1723">
        <f t="shared" si="414"/>
        <v>-0.2668107123773617</v>
      </c>
      <c r="AK1723">
        <f t="shared" si="415"/>
        <v>0.23931967809316171</v>
      </c>
      <c r="AL1723">
        <f t="shared" si="416"/>
        <v>2.6389213677283485</v>
      </c>
      <c r="AM1723">
        <f t="shared" si="417"/>
        <v>3.8946097777401278</v>
      </c>
      <c r="AN1723" s="26">
        <f t="shared" si="426"/>
        <v>-3.975315110866434</v>
      </c>
      <c r="AO1723" s="26">
        <f t="shared" si="426"/>
        <v>-3.9758619978093366</v>
      </c>
      <c r="AP1723" s="26">
        <f t="shared" si="426"/>
        <v>-3.9742245114637487</v>
      </c>
      <c r="AQ1723" s="26">
        <f t="shared" si="426"/>
        <v>-3.9791363303934308</v>
      </c>
      <c r="AR1723" s="26">
        <f t="shared" si="426"/>
        <v>-3.9644813675395318</v>
      </c>
      <c r="AS1723" s="26">
        <f t="shared" si="426"/>
        <v>-4.0089388978364173</v>
      </c>
      <c r="AT1723" s="26">
        <f t="shared" si="426"/>
        <v>-3.8800105844175317</v>
      </c>
      <c r="AU1723" s="26">
        <f t="shared" si="419"/>
        <v>-4.3433125627175393</v>
      </c>
      <c r="AV1723" s="26"/>
    </row>
    <row r="1724" spans="26:64">
      <c r="Z1724">
        <f t="shared" si="410"/>
        <v>0</v>
      </c>
      <c r="AA1724" s="26">
        <f t="shared" si="411"/>
        <v>2.1380834729415148E-3</v>
      </c>
      <c r="AB1724" s="26">
        <f t="shared" si="422"/>
        <v>-9999</v>
      </c>
      <c r="AC1724" s="26">
        <f t="shared" si="424"/>
        <v>0</v>
      </c>
      <c r="AD1724" s="26">
        <f t="shared" si="420"/>
        <v>-9999</v>
      </c>
      <c r="AE1724" s="26">
        <f t="shared" si="425"/>
        <v>0</v>
      </c>
      <c r="AF1724">
        <f t="shared" si="421"/>
        <v>-9999</v>
      </c>
      <c r="AG1724" s="187"/>
      <c r="AH1724">
        <f t="shared" si="412"/>
        <v>-5.681451267488898E-5</v>
      </c>
      <c r="AI1724">
        <f t="shared" si="413"/>
        <v>0.56469609540875809</v>
      </c>
      <c r="AJ1724">
        <f t="shared" si="414"/>
        <v>-0.2668107123773617</v>
      </c>
      <c r="AK1724">
        <f t="shared" si="415"/>
        <v>0.23931967809316171</v>
      </c>
      <c r="AL1724">
        <f t="shared" si="416"/>
        <v>2.6389213677283485</v>
      </c>
      <c r="AM1724">
        <f t="shared" si="417"/>
        <v>3.8946097777401278</v>
      </c>
      <c r="AN1724" s="26">
        <f t="shared" si="426"/>
        <v>-3.975315110866434</v>
      </c>
      <c r="AO1724" s="26">
        <f t="shared" si="426"/>
        <v>-3.9758619978093366</v>
      </c>
      <c r="AP1724" s="26">
        <f t="shared" si="426"/>
        <v>-3.9742245114637487</v>
      </c>
      <c r="AQ1724" s="26">
        <f t="shared" si="426"/>
        <v>-3.9791363303934308</v>
      </c>
      <c r="AR1724" s="26">
        <f t="shared" si="426"/>
        <v>-3.9644813675395318</v>
      </c>
      <c r="AS1724" s="26">
        <f t="shared" si="426"/>
        <v>-4.0089388978364173</v>
      </c>
      <c r="AT1724" s="26">
        <f t="shared" si="426"/>
        <v>-3.8800105844175317</v>
      </c>
      <c r="AU1724" s="26">
        <f t="shared" si="419"/>
        <v>-4.3433125627175393</v>
      </c>
      <c r="AV1724" s="26"/>
    </row>
    <row r="1725" spans="26:64">
      <c r="Z1725">
        <f t="shared" si="410"/>
        <v>0</v>
      </c>
      <c r="AA1725" s="26">
        <f t="shared" si="411"/>
        <v>2.1380834729415148E-3</v>
      </c>
      <c r="AB1725" s="26">
        <f t="shared" si="422"/>
        <v>-9999</v>
      </c>
      <c r="AC1725" s="26">
        <f t="shared" si="424"/>
        <v>0</v>
      </c>
      <c r="AD1725" s="26">
        <f t="shared" si="420"/>
        <v>-9999</v>
      </c>
      <c r="AE1725" s="26">
        <f t="shared" si="425"/>
        <v>0</v>
      </c>
      <c r="AF1725">
        <f t="shared" si="421"/>
        <v>-9999</v>
      </c>
      <c r="AG1725" s="187"/>
      <c r="AH1725">
        <f t="shared" si="412"/>
        <v>-5.681451267488898E-5</v>
      </c>
      <c r="AI1725">
        <f t="shared" si="413"/>
        <v>0.56469609540875809</v>
      </c>
      <c r="AJ1725">
        <f t="shared" si="414"/>
        <v>-0.2668107123773617</v>
      </c>
      <c r="AK1725">
        <f t="shared" si="415"/>
        <v>0.23931967809316171</v>
      </c>
      <c r="AL1725">
        <f t="shared" si="416"/>
        <v>2.6389213677283485</v>
      </c>
      <c r="AM1725">
        <f t="shared" si="417"/>
        <v>3.8946097777401278</v>
      </c>
      <c r="AN1725" s="26">
        <f t="shared" si="426"/>
        <v>-3.975315110866434</v>
      </c>
      <c r="AO1725" s="26">
        <f t="shared" si="426"/>
        <v>-3.9758619978093366</v>
      </c>
      <c r="AP1725" s="26">
        <f t="shared" si="426"/>
        <v>-3.9742245114637487</v>
      </c>
      <c r="AQ1725" s="26">
        <f t="shared" si="426"/>
        <v>-3.9791363303934308</v>
      </c>
      <c r="AR1725" s="26">
        <f t="shared" si="426"/>
        <v>-3.9644813675395318</v>
      </c>
      <c r="AS1725" s="26">
        <f t="shared" si="426"/>
        <v>-4.0089388978364173</v>
      </c>
      <c r="AT1725" s="26">
        <f t="shared" si="426"/>
        <v>-3.8800105844175317</v>
      </c>
      <c r="AU1725" s="26">
        <f t="shared" si="419"/>
        <v>-4.3433125627175393</v>
      </c>
      <c r="AV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</row>
    <row r="1726" spans="26:64">
      <c r="Z1726">
        <f t="shared" si="410"/>
        <v>0</v>
      </c>
      <c r="AA1726" s="26">
        <f t="shared" si="411"/>
        <v>2.1380834729415148E-3</v>
      </c>
      <c r="AB1726" s="26">
        <f t="shared" si="422"/>
        <v>-9999</v>
      </c>
      <c r="AC1726" s="26">
        <f t="shared" si="424"/>
        <v>0</v>
      </c>
      <c r="AD1726" s="26">
        <f t="shared" si="420"/>
        <v>-9999</v>
      </c>
      <c r="AE1726" s="26">
        <f t="shared" si="425"/>
        <v>0</v>
      </c>
      <c r="AF1726">
        <f t="shared" si="421"/>
        <v>-9999</v>
      </c>
      <c r="AG1726" s="187"/>
      <c r="AH1726">
        <f t="shared" si="412"/>
        <v>-5.681451267488898E-5</v>
      </c>
      <c r="AI1726">
        <f t="shared" si="413"/>
        <v>0.56469609540875809</v>
      </c>
      <c r="AJ1726">
        <f t="shared" si="414"/>
        <v>-0.2668107123773617</v>
      </c>
      <c r="AK1726">
        <f t="shared" si="415"/>
        <v>0.23931967809316171</v>
      </c>
      <c r="AL1726">
        <f t="shared" si="416"/>
        <v>2.6389213677283485</v>
      </c>
      <c r="AM1726">
        <f t="shared" si="417"/>
        <v>3.8946097777401278</v>
      </c>
      <c r="AN1726" s="26">
        <f t="shared" si="426"/>
        <v>-3.975315110866434</v>
      </c>
      <c r="AO1726" s="26">
        <f t="shared" si="426"/>
        <v>-3.9758619978093366</v>
      </c>
      <c r="AP1726" s="26">
        <f t="shared" si="426"/>
        <v>-3.9742245114637487</v>
      </c>
      <c r="AQ1726" s="26">
        <f t="shared" si="426"/>
        <v>-3.9791363303934308</v>
      </c>
      <c r="AR1726" s="26">
        <f t="shared" si="426"/>
        <v>-3.9644813675395318</v>
      </c>
      <c r="AS1726" s="26">
        <f t="shared" si="426"/>
        <v>-4.0089388978364173</v>
      </c>
      <c r="AT1726" s="26">
        <f t="shared" si="426"/>
        <v>-3.8800105844175317</v>
      </c>
      <c r="AU1726" s="26">
        <f t="shared" si="419"/>
        <v>-4.3433125627175393</v>
      </c>
    </row>
    <row r="1727" spans="26:64">
      <c r="Z1727">
        <f t="shared" si="410"/>
        <v>0</v>
      </c>
      <c r="AA1727" s="26">
        <f t="shared" si="411"/>
        <v>2.1380834729415148E-3</v>
      </c>
      <c r="AB1727" s="26">
        <f t="shared" si="422"/>
        <v>-9999</v>
      </c>
      <c r="AC1727" s="26">
        <f t="shared" si="424"/>
        <v>0</v>
      </c>
      <c r="AD1727" s="26">
        <f t="shared" si="420"/>
        <v>-9999</v>
      </c>
      <c r="AE1727" s="26">
        <f t="shared" si="425"/>
        <v>0</v>
      </c>
      <c r="AF1727">
        <f t="shared" si="421"/>
        <v>-9999</v>
      </c>
      <c r="AG1727" s="187"/>
      <c r="AH1727">
        <f t="shared" si="412"/>
        <v>-5.681451267488898E-5</v>
      </c>
      <c r="AI1727">
        <f t="shared" si="413"/>
        <v>0.56469609540875809</v>
      </c>
      <c r="AJ1727">
        <f t="shared" si="414"/>
        <v>-0.2668107123773617</v>
      </c>
      <c r="AK1727">
        <f t="shared" si="415"/>
        <v>0.23931967809316171</v>
      </c>
      <c r="AL1727">
        <f t="shared" si="416"/>
        <v>2.6389213677283485</v>
      </c>
      <c r="AM1727">
        <f t="shared" si="417"/>
        <v>3.8946097777401278</v>
      </c>
      <c r="AN1727" s="26">
        <f t="shared" si="426"/>
        <v>-3.975315110866434</v>
      </c>
      <c r="AO1727" s="26">
        <f t="shared" si="426"/>
        <v>-3.9758619978093366</v>
      </c>
      <c r="AP1727" s="26">
        <f t="shared" si="426"/>
        <v>-3.9742245114637487</v>
      </c>
      <c r="AQ1727" s="26">
        <f t="shared" si="426"/>
        <v>-3.9791363303934308</v>
      </c>
      <c r="AR1727" s="26">
        <f t="shared" si="426"/>
        <v>-3.9644813675395318</v>
      </c>
      <c r="AS1727" s="26">
        <f t="shared" si="426"/>
        <v>-4.0089388978364173</v>
      </c>
      <c r="AT1727" s="26">
        <f t="shared" si="426"/>
        <v>-3.8800105844175317</v>
      </c>
      <c r="AU1727" s="26">
        <f t="shared" si="419"/>
        <v>-4.3433125627175393</v>
      </c>
      <c r="AV1727" s="26"/>
    </row>
    <row r="1728" spans="26:64">
      <c r="Z1728">
        <f t="shared" si="410"/>
        <v>0</v>
      </c>
      <c r="AA1728" s="26">
        <f t="shared" si="411"/>
        <v>2.1380834729415148E-3</v>
      </c>
      <c r="AB1728" s="26">
        <f t="shared" si="422"/>
        <v>-9999</v>
      </c>
      <c r="AC1728" s="26">
        <f t="shared" si="424"/>
        <v>0</v>
      </c>
      <c r="AD1728" s="26">
        <f t="shared" si="420"/>
        <v>-9999</v>
      </c>
      <c r="AE1728" s="26">
        <f t="shared" si="425"/>
        <v>0</v>
      </c>
      <c r="AF1728">
        <f t="shared" si="421"/>
        <v>-9999</v>
      </c>
      <c r="AG1728" s="187"/>
      <c r="AH1728">
        <f t="shared" si="412"/>
        <v>-5.681451267488898E-5</v>
      </c>
      <c r="AI1728">
        <f t="shared" si="413"/>
        <v>0.56469609540875809</v>
      </c>
      <c r="AJ1728">
        <f t="shared" si="414"/>
        <v>-0.2668107123773617</v>
      </c>
      <c r="AK1728">
        <f t="shared" si="415"/>
        <v>0.23931967809316171</v>
      </c>
      <c r="AL1728">
        <f t="shared" si="416"/>
        <v>2.6389213677283485</v>
      </c>
      <c r="AM1728">
        <f t="shared" si="417"/>
        <v>3.8946097777401278</v>
      </c>
      <c r="AN1728" s="26">
        <f t="shared" si="426"/>
        <v>-3.975315110866434</v>
      </c>
      <c r="AO1728" s="26">
        <f t="shared" si="426"/>
        <v>-3.9758619978093366</v>
      </c>
      <c r="AP1728" s="26">
        <f t="shared" si="426"/>
        <v>-3.9742245114637487</v>
      </c>
      <c r="AQ1728" s="26">
        <f t="shared" si="426"/>
        <v>-3.9791363303934308</v>
      </c>
      <c r="AR1728" s="26">
        <f t="shared" si="426"/>
        <v>-3.9644813675395318</v>
      </c>
      <c r="AS1728" s="26">
        <f t="shared" si="426"/>
        <v>-4.0089388978364173</v>
      </c>
      <c r="AT1728" s="26">
        <f t="shared" si="426"/>
        <v>-3.8800105844175317</v>
      </c>
      <c r="AU1728" s="26">
        <f t="shared" si="419"/>
        <v>-4.3433125627175393</v>
      </c>
      <c r="AV1728" s="26"/>
    </row>
    <row r="1729" spans="26:64">
      <c r="Z1729">
        <f t="shared" si="410"/>
        <v>0</v>
      </c>
      <c r="AA1729" s="26">
        <f t="shared" si="411"/>
        <v>2.1380834729415148E-3</v>
      </c>
      <c r="AB1729" s="26">
        <f t="shared" si="422"/>
        <v>-9999</v>
      </c>
      <c r="AC1729" s="26">
        <f t="shared" si="424"/>
        <v>0</v>
      </c>
      <c r="AD1729" s="26">
        <f t="shared" si="420"/>
        <v>-9999</v>
      </c>
      <c r="AE1729" s="26">
        <f t="shared" si="425"/>
        <v>0</v>
      </c>
      <c r="AF1729">
        <f t="shared" si="421"/>
        <v>-9999</v>
      </c>
      <c r="AG1729" s="187"/>
      <c r="AH1729">
        <f t="shared" si="412"/>
        <v>-5.681451267488898E-5</v>
      </c>
      <c r="AI1729">
        <f t="shared" si="413"/>
        <v>0.56469609540875809</v>
      </c>
      <c r="AJ1729">
        <f t="shared" si="414"/>
        <v>-0.2668107123773617</v>
      </c>
      <c r="AK1729">
        <f t="shared" si="415"/>
        <v>0.23931967809316171</v>
      </c>
      <c r="AL1729">
        <f t="shared" si="416"/>
        <v>2.6389213677283485</v>
      </c>
      <c r="AM1729">
        <f t="shared" si="417"/>
        <v>3.8946097777401278</v>
      </c>
      <c r="AN1729" s="26">
        <f t="shared" si="426"/>
        <v>-3.975315110866434</v>
      </c>
      <c r="AO1729" s="26">
        <f t="shared" si="426"/>
        <v>-3.9758619978093366</v>
      </c>
      <c r="AP1729" s="26">
        <f t="shared" si="426"/>
        <v>-3.9742245114637487</v>
      </c>
      <c r="AQ1729" s="26">
        <f t="shared" si="426"/>
        <v>-3.9791363303934308</v>
      </c>
      <c r="AR1729" s="26">
        <f t="shared" si="426"/>
        <v>-3.9644813675395318</v>
      </c>
      <c r="AS1729" s="26">
        <f t="shared" si="426"/>
        <v>-4.0089388978364173</v>
      </c>
      <c r="AT1729" s="26">
        <f t="shared" si="426"/>
        <v>-3.8800105844175317</v>
      </c>
      <c r="AU1729" s="26">
        <f t="shared" si="419"/>
        <v>-4.3433125627175393</v>
      </c>
    </row>
    <row r="1730" spans="26:64">
      <c r="Z1730">
        <f t="shared" si="410"/>
        <v>0</v>
      </c>
      <c r="AA1730" s="26">
        <f t="shared" si="411"/>
        <v>2.1380834729415148E-3</v>
      </c>
      <c r="AB1730" s="26">
        <f t="shared" si="422"/>
        <v>-9999</v>
      </c>
      <c r="AC1730" s="26">
        <f t="shared" si="424"/>
        <v>0</v>
      </c>
      <c r="AD1730" s="26">
        <f t="shared" si="420"/>
        <v>-9999</v>
      </c>
      <c r="AE1730" s="26">
        <f t="shared" si="425"/>
        <v>0</v>
      </c>
      <c r="AF1730">
        <f t="shared" si="421"/>
        <v>-9999</v>
      </c>
      <c r="AG1730" s="187"/>
      <c r="AH1730">
        <f t="shared" si="412"/>
        <v>-5.681451267488898E-5</v>
      </c>
      <c r="AI1730">
        <f t="shared" si="413"/>
        <v>0.56469609540875809</v>
      </c>
      <c r="AJ1730">
        <f t="shared" si="414"/>
        <v>-0.2668107123773617</v>
      </c>
      <c r="AK1730">
        <f t="shared" si="415"/>
        <v>0.23931967809316171</v>
      </c>
      <c r="AL1730">
        <f t="shared" si="416"/>
        <v>2.6389213677283485</v>
      </c>
      <c r="AM1730">
        <f t="shared" si="417"/>
        <v>3.8946097777401278</v>
      </c>
      <c r="AN1730" s="26">
        <f t="shared" si="426"/>
        <v>-3.975315110866434</v>
      </c>
      <c r="AO1730" s="26">
        <f t="shared" si="426"/>
        <v>-3.9758619978093366</v>
      </c>
      <c r="AP1730" s="26">
        <f t="shared" si="426"/>
        <v>-3.9742245114637487</v>
      </c>
      <c r="AQ1730" s="26">
        <f t="shared" si="426"/>
        <v>-3.9791363303934308</v>
      </c>
      <c r="AR1730" s="26">
        <f t="shared" si="426"/>
        <v>-3.9644813675395318</v>
      </c>
      <c r="AS1730" s="26">
        <f t="shared" si="426"/>
        <v>-4.0089388978364173</v>
      </c>
      <c r="AT1730" s="26">
        <f t="shared" si="426"/>
        <v>-3.8800105844175317</v>
      </c>
      <c r="AU1730" s="26">
        <f t="shared" si="419"/>
        <v>-4.3433125627175393</v>
      </c>
      <c r="AV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</row>
    <row r="1731" spans="26:64">
      <c r="Z1731">
        <f t="shared" si="410"/>
        <v>0</v>
      </c>
      <c r="AA1731" s="26">
        <f t="shared" si="411"/>
        <v>2.1380834729415148E-3</v>
      </c>
      <c r="AB1731" s="26">
        <f t="shared" si="422"/>
        <v>-9999</v>
      </c>
      <c r="AC1731" s="26">
        <f t="shared" si="424"/>
        <v>0</v>
      </c>
      <c r="AD1731" s="26">
        <f t="shared" si="420"/>
        <v>-9999</v>
      </c>
      <c r="AE1731" s="26">
        <f t="shared" si="425"/>
        <v>0</v>
      </c>
      <c r="AF1731">
        <f t="shared" si="421"/>
        <v>-9999</v>
      </c>
      <c r="AG1731" s="187"/>
      <c r="AH1731">
        <f t="shared" si="412"/>
        <v>-5.681451267488898E-5</v>
      </c>
      <c r="AI1731">
        <f t="shared" si="413"/>
        <v>0.56469609540875809</v>
      </c>
      <c r="AJ1731">
        <f t="shared" si="414"/>
        <v>-0.2668107123773617</v>
      </c>
      <c r="AK1731">
        <f t="shared" si="415"/>
        <v>0.23931967809316171</v>
      </c>
      <c r="AL1731">
        <f t="shared" si="416"/>
        <v>2.6389213677283485</v>
      </c>
      <c r="AM1731">
        <f t="shared" si="417"/>
        <v>3.8946097777401278</v>
      </c>
      <c r="AN1731" s="26">
        <f t="shared" si="426"/>
        <v>-3.975315110866434</v>
      </c>
      <c r="AO1731" s="26">
        <f t="shared" si="426"/>
        <v>-3.9758619978093366</v>
      </c>
      <c r="AP1731" s="26">
        <f t="shared" si="426"/>
        <v>-3.9742245114637487</v>
      </c>
      <c r="AQ1731" s="26">
        <f t="shared" si="426"/>
        <v>-3.9791363303934308</v>
      </c>
      <c r="AR1731" s="26">
        <f t="shared" si="426"/>
        <v>-3.9644813675395318</v>
      </c>
      <c r="AS1731" s="26">
        <f t="shared" si="426"/>
        <v>-4.0089388978364173</v>
      </c>
      <c r="AT1731" s="26">
        <f t="shared" si="426"/>
        <v>-3.8800105844175317</v>
      </c>
      <c r="AU1731" s="26">
        <f t="shared" si="419"/>
        <v>-4.3433125627175393</v>
      </c>
      <c r="AV1731" s="26"/>
    </row>
    <row r="1732" spans="26:64">
      <c r="Z1732">
        <f t="shared" si="410"/>
        <v>0</v>
      </c>
      <c r="AA1732" s="26">
        <f t="shared" si="411"/>
        <v>2.1380834729415148E-3</v>
      </c>
      <c r="AB1732" s="26">
        <f t="shared" si="422"/>
        <v>-9999</v>
      </c>
      <c r="AC1732" s="26">
        <f t="shared" si="424"/>
        <v>0</v>
      </c>
      <c r="AD1732" s="26">
        <f t="shared" si="420"/>
        <v>-9999</v>
      </c>
      <c r="AE1732" s="26">
        <f t="shared" si="425"/>
        <v>0</v>
      </c>
      <c r="AF1732">
        <f t="shared" si="421"/>
        <v>-9999</v>
      </c>
      <c r="AG1732" s="187"/>
      <c r="AH1732">
        <f t="shared" si="412"/>
        <v>-5.681451267488898E-5</v>
      </c>
      <c r="AI1732">
        <f t="shared" si="413"/>
        <v>0.56469609540875809</v>
      </c>
      <c r="AJ1732">
        <f t="shared" si="414"/>
        <v>-0.2668107123773617</v>
      </c>
      <c r="AK1732">
        <f t="shared" si="415"/>
        <v>0.23931967809316171</v>
      </c>
      <c r="AL1732">
        <f t="shared" si="416"/>
        <v>2.6389213677283485</v>
      </c>
      <c r="AM1732">
        <f t="shared" si="417"/>
        <v>3.8946097777401278</v>
      </c>
      <c r="AN1732" s="26">
        <f t="shared" si="426"/>
        <v>-3.975315110866434</v>
      </c>
      <c r="AO1732" s="26">
        <f t="shared" si="426"/>
        <v>-3.9758619978093366</v>
      </c>
      <c r="AP1732" s="26">
        <f t="shared" si="426"/>
        <v>-3.9742245114637487</v>
      </c>
      <c r="AQ1732" s="26">
        <f t="shared" si="426"/>
        <v>-3.9791363303934308</v>
      </c>
      <c r="AR1732" s="26">
        <f t="shared" si="426"/>
        <v>-3.9644813675395318</v>
      </c>
      <c r="AS1732" s="26">
        <f t="shared" si="426"/>
        <v>-4.0089388978364173</v>
      </c>
      <c r="AT1732" s="26">
        <f t="shared" si="426"/>
        <v>-3.8800105844175317</v>
      </c>
      <c r="AU1732" s="26">
        <f t="shared" si="419"/>
        <v>-4.3433125627175393</v>
      </c>
    </row>
    <row r="1733" spans="26:64">
      <c r="Z1733">
        <f t="shared" si="410"/>
        <v>0</v>
      </c>
      <c r="AA1733" s="26">
        <f t="shared" si="411"/>
        <v>2.1380834729415148E-3</v>
      </c>
      <c r="AB1733" s="26">
        <f t="shared" si="422"/>
        <v>-9999</v>
      </c>
      <c r="AC1733" s="26">
        <f t="shared" si="424"/>
        <v>0</v>
      </c>
      <c r="AD1733" s="26">
        <f t="shared" si="420"/>
        <v>-9999</v>
      </c>
      <c r="AE1733" s="26">
        <f t="shared" si="425"/>
        <v>0</v>
      </c>
      <c r="AF1733">
        <f t="shared" si="421"/>
        <v>-9999</v>
      </c>
      <c r="AG1733" s="187"/>
      <c r="AH1733">
        <f t="shared" si="412"/>
        <v>-5.681451267488898E-5</v>
      </c>
      <c r="AI1733">
        <f t="shared" si="413"/>
        <v>0.56469609540875809</v>
      </c>
      <c r="AJ1733">
        <f t="shared" si="414"/>
        <v>-0.2668107123773617</v>
      </c>
      <c r="AK1733">
        <f t="shared" si="415"/>
        <v>0.23931967809316171</v>
      </c>
      <c r="AL1733">
        <f t="shared" si="416"/>
        <v>2.6389213677283485</v>
      </c>
      <c r="AM1733">
        <f t="shared" si="417"/>
        <v>3.8946097777401278</v>
      </c>
      <c r="AN1733" s="26">
        <f t="shared" ref="AN1733:AT1748" si="427">$AU1733+$AB$7*SIN(AO1733)</f>
        <v>-3.975315110866434</v>
      </c>
      <c r="AO1733" s="26">
        <f t="shared" si="427"/>
        <v>-3.9758619978093366</v>
      </c>
      <c r="AP1733" s="26">
        <f t="shared" si="427"/>
        <v>-3.9742245114637487</v>
      </c>
      <c r="AQ1733" s="26">
        <f t="shared" si="427"/>
        <v>-3.9791363303934308</v>
      </c>
      <c r="AR1733" s="26">
        <f t="shared" si="427"/>
        <v>-3.9644813675395318</v>
      </c>
      <c r="AS1733" s="26">
        <f t="shared" si="427"/>
        <v>-4.0089388978364173</v>
      </c>
      <c r="AT1733" s="26">
        <f t="shared" si="427"/>
        <v>-3.8800105844175317</v>
      </c>
      <c r="AU1733" s="26">
        <f t="shared" si="419"/>
        <v>-4.3433125627175393</v>
      </c>
    </row>
    <row r="1734" spans="26:64">
      <c r="Z1734">
        <f t="shared" si="410"/>
        <v>0</v>
      </c>
      <c r="AA1734" s="26">
        <f t="shared" si="411"/>
        <v>2.1380834729415148E-3</v>
      </c>
      <c r="AB1734" s="26">
        <f t="shared" si="422"/>
        <v>-9999</v>
      </c>
      <c r="AC1734" s="26">
        <f t="shared" si="424"/>
        <v>0</v>
      </c>
      <c r="AD1734" s="26">
        <f t="shared" si="420"/>
        <v>-9999</v>
      </c>
      <c r="AE1734" s="26">
        <f t="shared" si="425"/>
        <v>0</v>
      </c>
      <c r="AF1734">
        <f t="shared" si="421"/>
        <v>-9999</v>
      </c>
      <c r="AG1734" s="187"/>
      <c r="AH1734">
        <f t="shared" si="412"/>
        <v>-5.681451267488898E-5</v>
      </c>
      <c r="AI1734">
        <f t="shared" si="413"/>
        <v>0.56469609540875809</v>
      </c>
      <c r="AJ1734">
        <f t="shared" si="414"/>
        <v>-0.2668107123773617</v>
      </c>
      <c r="AK1734">
        <f t="shared" si="415"/>
        <v>0.23931967809316171</v>
      </c>
      <c r="AL1734">
        <f t="shared" si="416"/>
        <v>2.6389213677283485</v>
      </c>
      <c r="AM1734">
        <f t="shared" si="417"/>
        <v>3.8946097777401278</v>
      </c>
      <c r="AN1734" s="26">
        <f t="shared" si="427"/>
        <v>-3.975315110866434</v>
      </c>
      <c r="AO1734" s="26">
        <f t="shared" si="427"/>
        <v>-3.9758619978093366</v>
      </c>
      <c r="AP1734" s="26">
        <f t="shared" si="427"/>
        <v>-3.9742245114637487</v>
      </c>
      <c r="AQ1734" s="26">
        <f t="shared" si="427"/>
        <v>-3.9791363303934308</v>
      </c>
      <c r="AR1734" s="26">
        <f t="shared" si="427"/>
        <v>-3.9644813675395318</v>
      </c>
      <c r="AS1734" s="26">
        <f t="shared" si="427"/>
        <v>-4.0089388978364173</v>
      </c>
      <c r="AT1734" s="26">
        <f t="shared" si="427"/>
        <v>-3.8800105844175317</v>
      </c>
      <c r="AU1734" s="26">
        <f t="shared" si="419"/>
        <v>-4.3433125627175393</v>
      </c>
    </row>
    <row r="1735" spans="26:64">
      <c r="Z1735">
        <f t="shared" si="410"/>
        <v>0</v>
      </c>
      <c r="AA1735" s="26">
        <f t="shared" si="411"/>
        <v>2.1380834729415148E-3</v>
      </c>
      <c r="AB1735" s="26">
        <f t="shared" si="422"/>
        <v>-9999</v>
      </c>
      <c r="AC1735" s="26">
        <f t="shared" si="424"/>
        <v>0</v>
      </c>
      <c r="AD1735" s="26">
        <f t="shared" si="420"/>
        <v>-9999</v>
      </c>
      <c r="AE1735" s="26">
        <f t="shared" si="425"/>
        <v>0</v>
      </c>
      <c r="AF1735">
        <f t="shared" si="421"/>
        <v>-9999</v>
      </c>
      <c r="AG1735" s="187"/>
      <c r="AH1735">
        <f t="shared" si="412"/>
        <v>-5.681451267488898E-5</v>
      </c>
      <c r="AI1735">
        <f t="shared" si="413"/>
        <v>0.56469609540875809</v>
      </c>
      <c r="AJ1735">
        <f t="shared" si="414"/>
        <v>-0.2668107123773617</v>
      </c>
      <c r="AK1735">
        <f t="shared" si="415"/>
        <v>0.23931967809316171</v>
      </c>
      <c r="AL1735">
        <f t="shared" si="416"/>
        <v>2.6389213677283485</v>
      </c>
      <c r="AM1735">
        <f t="shared" si="417"/>
        <v>3.8946097777401278</v>
      </c>
      <c r="AN1735" s="26">
        <f t="shared" si="427"/>
        <v>-3.975315110866434</v>
      </c>
      <c r="AO1735" s="26">
        <f t="shared" si="427"/>
        <v>-3.9758619978093366</v>
      </c>
      <c r="AP1735" s="26">
        <f t="shared" si="427"/>
        <v>-3.9742245114637487</v>
      </c>
      <c r="AQ1735" s="26">
        <f t="shared" si="427"/>
        <v>-3.9791363303934308</v>
      </c>
      <c r="AR1735" s="26">
        <f t="shared" si="427"/>
        <v>-3.9644813675395318</v>
      </c>
      <c r="AS1735" s="26">
        <f t="shared" si="427"/>
        <v>-4.0089388978364173</v>
      </c>
      <c r="AT1735" s="26">
        <f t="shared" si="427"/>
        <v>-3.8800105844175317</v>
      </c>
      <c r="AU1735" s="26">
        <f t="shared" si="419"/>
        <v>-4.3433125627175393</v>
      </c>
      <c r="AV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</row>
    <row r="1736" spans="26:64">
      <c r="Z1736">
        <f t="shared" si="410"/>
        <v>0</v>
      </c>
      <c r="AA1736" s="26">
        <f t="shared" si="411"/>
        <v>2.1380834729415148E-3</v>
      </c>
      <c r="AB1736" s="26">
        <f t="shared" si="422"/>
        <v>-9999</v>
      </c>
      <c r="AC1736" s="26">
        <f t="shared" si="424"/>
        <v>0</v>
      </c>
      <c r="AD1736" s="26">
        <f t="shared" si="420"/>
        <v>-9999</v>
      </c>
      <c r="AE1736" s="26">
        <f t="shared" si="425"/>
        <v>0</v>
      </c>
      <c r="AF1736">
        <f t="shared" si="421"/>
        <v>-9999</v>
      </c>
      <c r="AG1736" s="187"/>
      <c r="AH1736">
        <f t="shared" si="412"/>
        <v>-5.681451267488898E-5</v>
      </c>
      <c r="AI1736">
        <f t="shared" si="413"/>
        <v>0.56469609540875809</v>
      </c>
      <c r="AJ1736">
        <f t="shared" si="414"/>
        <v>-0.2668107123773617</v>
      </c>
      <c r="AK1736">
        <f t="shared" si="415"/>
        <v>0.23931967809316171</v>
      </c>
      <c r="AL1736">
        <f t="shared" si="416"/>
        <v>2.6389213677283485</v>
      </c>
      <c r="AM1736">
        <f t="shared" si="417"/>
        <v>3.8946097777401278</v>
      </c>
      <c r="AN1736" s="26">
        <f t="shared" si="427"/>
        <v>-3.975315110866434</v>
      </c>
      <c r="AO1736" s="26">
        <f t="shared" si="427"/>
        <v>-3.9758619978093366</v>
      </c>
      <c r="AP1736" s="26">
        <f t="shared" si="427"/>
        <v>-3.9742245114637487</v>
      </c>
      <c r="AQ1736" s="26">
        <f t="shared" si="427"/>
        <v>-3.9791363303934308</v>
      </c>
      <c r="AR1736" s="26">
        <f t="shared" si="427"/>
        <v>-3.9644813675395318</v>
      </c>
      <c r="AS1736" s="26">
        <f t="shared" si="427"/>
        <v>-4.0089388978364173</v>
      </c>
      <c r="AT1736" s="26">
        <f t="shared" si="427"/>
        <v>-3.8800105844175317</v>
      </c>
      <c r="AU1736" s="26">
        <f t="shared" si="419"/>
        <v>-4.3433125627175393</v>
      </c>
    </row>
    <row r="1737" spans="26:64">
      <c r="Z1737">
        <f t="shared" si="410"/>
        <v>0</v>
      </c>
      <c r="AA1737" s="26">
        <f t="shared" si="411"/>
        <v>2.1380834729415148E-3</v>
      </c>
      <c r="AB1737" s="26">
        <f t="shared" si="422"/>
        <v>-9999</v>
      </c>
      <c r="AC1737" s="26">
        <f t="shared" si="424"/>
        <v>0</v>
      </c>
      <c r="AD1737" s="26">
        <f t="shared" si="420"/>
        <v>-9999</v>
      </c>
      <c r="AE1737" s="26">
        <f t="shared" si="425"/>
        <v>0</v>
      </c>
      <c r="AF1737">
        <f t="shared" si="421"/>
        <v>-9999</v>
      </c>
      <c r="AG1737" s="187"/>
      <c r="AH1737">
        <f t="shared" si="412"/>
        <v>-5.681451267488898E-5</v>
      </c>
      <c r="AI1737">
        <f t="shared" si="413"/>
        <v>0.56469609540875809</v>
      </c>
      <c r="AJ1737">
        <f t="shared" si="414"/>
        <v>-0.2668107123773617</v>
      </c>
      <c r="AK1737">
        <f t="shared" si="415"/>
        <v>0.23931967809316171</v>
      </c>
      <c r="AL1737">
        <f t="shared" si="416"/>
        <v>2.6389213677283485</v>
      </c>
      <c r="AM1737">
        <f t="shared" si="417"/>
        <v>3.8946097777401278</v>
      </c>
      <c r="AN1737" s="26">
        <f t="shared" si="427"/>
        <v>-3.975315110866434</v>
      </c>
      <c r="AO1737" s="26">
        <f t="shared" si="427"/>
        <v>-3.9758619978093366</v>
      </c>
      <c r="AP1737" s="26">
        <f t="shared" si="427"/>
        <v>-3.9742245114637487</v>
      </c>
      <c r="AQ1737" s="26">
        <f t="shared" si="427"/>
        <v>-3.9791363303934308</v>
      </c>
      <c r="AR1737" s="26">
        <f t="shared" si="427"/>
        <v>-3.9644813675395318</v>
      </c>
      <c r="AS1737" s="26">
        <f t="shared" si="427"/>
        <v>-4.0089388978364173</v>
      </c>
      <c r="AT1737" s="26">
        <f t="shared" si="427"/>
        <v>-3.8800105844175317</v>
      </c>
      <c r="AU1737" s="26">
        <f t="shared" si="419"/>
        <v>-4.3433125627175393</v>
      </c>
      <c r="AV1737" s="26"/>
      <c r="AX1737" s="26"/>
    </row>
    <row r="1738" spans="26:64">
      <c r="Z1738">
        <f t="shared" si="410"/>
        <v>0</v>
      </c>
      <c r="AA1738" s="26">
        <f t="shared" si="411"/>
        <v>2.1380834729415148E-3</v>
      </c>
      <c r="AB1738" s="26">
        <f t="shared" si="422"/>
        <v>-9999</v>
      </c>
      <c r="AC1738" s="26">
        <f t="shared" si="424"/>
        <v>0</v>
      </c>
      <c r="AD1738" s="26">
        <f t="shared" si="420"/>
        <v>-9999</v>
      </c>
      <c r="AE1738" s="26">
        <f t="shared" si="425"/>
        <v>0</v>
      </c>
      <c r="AF1738">
        <f t="shared" si="421"/>
        <v>-9999</v>
      </c>
      <c r="AG1738" s="187"/>
      <c r="AH1738">
        <f t="shared" si="412"/>
        <v>-5.681451267488898E-5</v>
      </c>
      <c r="AI1738">
        <f t="shared" si="413"/>
        <v>0.56469609540875809</v>
      </c>
      <c r="AJ1738">
        <f t="shared" si="414"/>
        <v>-0.2668107123773617</v>
      </c>
      <c r="AK1738">
        <f t="shared" si="415"/>
        <v>0.23931967809316171</v>
      </c>
      <c r="AL1738">
        <f t="shared" si="416"/>
        <v>2.6389213677283485</v>
      </c>
      <c r="AM1738">
        <f t="shared" si="417"/>
        <v>3.8946097777401278</v>
      </c>
      <c r="AN1738" s="26">
        <f t="shared" si="427"/>
        <v>-3.975315110866434</v>
      </c>
      <c r="AO1738" s="26">
        <f t="shared" si="427"/>
        <v>-3.9758619978093366</v>
      </c>
      <c r="AP1738" s="26">
        <f t="shared" si="427"/>
        <v>-3.9742245114637487</v>
      </c>
      <c r="AQ1738" s="26">
        <f t="shared" si="427"/>
        <v>-3.9791363303934308</v>
      </c>
      <c r="AR1738" s="26">
        <f t="shared" si="427"/>
        <v>-3.9644813675395318</v>
      </c>
      <c r="AS1738" s="26">
        <f t="shared" si="427"/>
        <v>-4.0089388978364173</v>
      </c>
      <c r="AT1738" s="26">
        <f t="shared" si="427"/>
        <v>-3.8800105844175317</v>
      </c>
      <c r="AU1738" s="26">
        <f t="shared" si="419"/>
        <v>-4.3433125627175393</v>
      </c>
    </row>
    <row r="1739" spans="26:64">
      <c r="Z1739">
        <f t="shared" si="410"/>
        <v>0</v>
      </c>
      <c r="AA1739" s="26">
        <f t="shared" si="411"/>
        <v>2.1380834729415148E-3</v>
      </c>
      <c r="AB1739" s="26">
        <f t="shared" si="422"/>
        <v>-9999</v>
      </c>
      <c r="AC1739" s="26">
        <f t="shared" si="424"/>
        <v>0</v>
      </c>
      <c r="AD1739" s="26">
        <f t="shared" si="420"/>
        <v>-9999</v>
      </c>
      <c r="AE1739" s="26">
        <f t="shared" si="425"/>
        <v>0</v>
      </c>
      <c r="AF1739">
        <f t="shared" si="421"/>
        <v>-9999</v>
      </c>
      <c r="AG1739" s="187"/>
      <c r="AH1739">
        <f t="shared" si="412"/>
        <v>-5.681451267488898E-5</v>
      </c>
      <c r="AI1739">
        <f t="shared" si="413"/>
        <v>0.56469609540875809</v>
      </c>
      <c r="AJ1739">
        <f t="shared" si="414"/>
        <v>-0.2668107123773617</v>
      </c>
      <c r="AK1739">
        <f t="shared" si="415"/>
        <v>0.23931967809316171</v>
      </c>
      <c r="AL1739">
        <f t="shared" si="416"/>
        <v>2.6389213677283485</v>
      </c>
      <c r="AM1739">
        <f t="shared" si="417"/>
        <v>3.8946097777401278</v>
      </c>
      <c r="AN1739" s="26">
        <f t="shared" si="427"/>
        <v>-3.975315110866434</v>
      </c>
      <c r="AO1739" s="26">
        <f t="shared" si="427"/>
        <v>-3.9758619978093366</v>
      </c>
      <c r="AP1739" s="26">
        <f t="shared" si="427"/>
        <v>-3.9742245114637487</v>
      </c>
      <c r="AQ1739" s="26">
        <f t="shared" si="427"/>
        <v>-3.9791363303934308</v>
      </c>
      <c r="AR1739" s="26">
        <f t="shared" si="427"/>
        <v>-3.9644813675395318</v>
      </c>
      <c r="AS1739" s="26">
        <f t="shared" si="427"/>
        <v>-4.0089388978364173</v>
      </c>
      <c r="AT1739" s="26">
        <f t="shared" si="427"/>
        <v>-3.8800105844175317</v>
      </c>
      <c r="AU1739" s="26">
        <f t="shared" si="419"/>
        <v>-4.3433125627175393</v>
      </c>
    </row>
    <row r="1740" spans="26:64">
      <c r="Z1740">
        <f t="shared" si="410"/>
        <v>0</v>
      </c>
      <c r="AA1740" s="26">
        <f t="shared" si="411"/>
        <v>2.1380834729415148E-3</v>
      </c>
      <c r="AB1740" s="26">
        <f t="shared" si="422"/>
        <v>-9999</v>
      </c>
      <c r="AC1740" s="26">
        <f t="shared" si="424"/>
        <v>0</v>
      </c>
      <c r="AD1740" s="26">
        <f t="shared" si="420"/>
        <v>-9999</v>
      </c>
      <c r="AE1740" s="26">
        <f t="shared" si="425"/>
        <v>0</v>
      </c>
      <c r="AF1740">
        <f t="shared" si="421"/>
        <v>-9999</v>
      </c>
      <c r="AG1740" s="187"/>
      <c r="AH1740">
        <f t="shared" si="412"/>
        <v>-5.681451267488898E-5</v>
      </c>
      <c r="AI1740">
        <f t="shared" si="413"/>
        <v>0.56469609540875809</v>
      </c>
      <c r="AJ1740">
        <f t="shared" si="414"/>
        <v>-0.2668107123773617</v>
      </c>
      <c r="AK1740">
        <f t="shared" si="415"/>
        <v>0.23931967809316171</v>
      </c>
      <c r="AL1740">
        <f t="shared" si="416"/>
        <v>2.6389213677283485</v>
      </c>
      <c r="AM1740">
        <f t="shared" si="417"/>
        <v>3.8946097777401278</v>
      </c>
      <c r="AN1740" s="26">
        <f t="shared" si="427"/>
        <v>-3.975315110866434</v>
      </c>
      <c r="AO1740" s="26">
        <f t="shared" si="427"/>
        <v>-3.9758619978093366</v>
      </c>
      <c r="AP1740" s="26">
        <f t="shared" si="427"/>
        <v>-3.9742245114637487</v>
      </c>
      <c r="AQ1740" s="26">
        <f t="shared" si="427"/>
        <v>-3.9791363303934308</v>
      </c>
      <c r="AR1740" s="26">
        <f t="shared" si="427"/>
        <v>-3.9644813675395318</v>
      </c>
      <c r="AS1740" s="26">
        <f t="shared" si="427"/>
        <v>-4.0089388978364173</v>
      </c>
      <c r="AT1740" s="26">
        <f t="shared" si="427"/>
        <v>-3.8800105844175317</v>
      </c>
      <c r="AU1740" s="26">
        <f t="shared" si="419"/>
        <v>-4.3433125627175393</v>
      </c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</row>
    <row r="1741" spans="26:64">
      <c r="Z1741">
        <f t="shared" si="410"/>
        <v>0</v>
      </c>
      <c r="AA1741" s="26">
        <f t="shared" si="411"/>
        <v>2.1380834729415148E-3</v>
      </c>
      <c r="AB1741" s="26">
        <f t="shared" si="422"/>
        <v>-9999</v>
      </c>
      <c r="AC1741" s="26">
        <f t="shared" si="424"/>
        <v>0</v>
      </c>
      <c r="AD1741" s="26">
        <f t="shared" si="420"/>
        <v>-9999</v>
      </c>
      <c r="AE1741" s="26">
        <f t="shared" si="425"/>
        <v>0</v>
      </c>
      <c r="AF1741">
        <f t="shared" si="421"/>
        <v>-9999</v>
      </c>
      <c r="AG1741" s="187"/>
      <c r="AH1741">
        <f t="shared" si="412"/>
        <v>-5.681451267488898E-5</v>
      </c>
      <c r="AI1741">
        <f t="shared" si="413"/>
        <v>0.56469609540875809</v>
      </c>
      <c r="AJ1741">
        <f t="shared" si="414"/>
        <v>-0.2668107123773617</v>
      </c>
      <c r="AK1741">
        <f t="shared" si="415"/>
        <v>0.23931967809316171</v>
      </c>
      <c r="AL1741">
        <f t="shared" si="416"/>
        <v>2.6389213677283485</v>
      </c>
      <c r="AM1741">
        <f t="shared" si="417"/>
        <v>3.8946097777401278</v>
      </c>
      <c r="AN1741" s="26">
        <f t="shared" si="427"/>
        <v>-3.975315110866434</v>
      </c>
      <c r="AO1741" s="26">
        <f t="shared" si="427"/>
        <v>-3.9758619978093366</v>
      </c>
      <c r="AP1741" s="26">
        <f t="shared" si="427"/>
        <v>-3.9742245114637487</v>
      </c>
      <c r="AQ1741" s="26">
        <f t="shared" si="427"/>
        <v>-3.9791363303934308</v>
      </c>
      <c r="AR1741" s="26">
        <f t="shared" si="427"/>
        <v>-3.9644813675395318</v>
      </c>
      <c r="AS1741" s="26">
        <f t="shared" si="427"/>
        <v>-4.0089388978364173</v>
      </c>
      <c r="AT1741" s="26">
        <f t="shared" si="427"/>
        <v>-3.8800105844175317</v>
      </c>
      <c r="AU1741" s="26">
        <f t="shared" si="419"/>
        <v>-4.3433125627175393</v>
      </c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</row>
    <row r="1742" spans="26:64">
      <c r="Z1742">
        <f t="shared" si="410"/>
        <v>0</v>
      </c>
      <c r="AA1742" s="26">
        <f t="shared" si="411"/>
        <v>2.1380834729415148E-3</v>
      </c>
      <c r="AB1742" s="26">
        <f t="shared" si="422"/>
        <v>-9999</v>
      </c>
      <c r="AC1742" s="26">
        <f t="shared" si="424"/>
        <v>0</v>
      </c>
      <c r="AD1742" s="26">
        <f t="shared" si="420"/>
        <v>-9999</v>
      </c>
      <c r="AE1742" s="26">
        <f t="shared" si="425"/>
        <v>0</v>
      </c>
      <c r="AF1742">
        <f t="shared" si="421"/>
        <v>-9999</v>
      </c>
      <c r="AG1742" s="187"/>
      <c r="AH1742">
        <f t="shared" si="412"/>
        <v>-5.681451267488898E-5</v>
      </c>
      <c r="AI1742">
        <f t="shared" si="413"/>
        <v>0.56469609540875809</v>
      </c>
      <c r="AJ1742">
        <f t="shared" si="414"/>
        <v>-0.2668107123773617</v>
      </c>
      <c r="AK1742">
        <f t="shared" si="415"/>
        <v>0.23931967809316171</v>
      </c>
      <c r="AL1742">
        <f t="shared" si="416"/>
        <v>2.6389213677283485</v>
      </c>
      <c r="AM1742">
        <f t="shared" si="417"/>
        <v>3.8946097777401278</v>
      </c>
      <c r="AN1742" s="26">
        <f t="shared" si="427"/>
        <v>-3.975315110866434</v>
      </c>
      <c r="AO1742" s="26">
        <f t="shared" si="427"/>
        <v>-3.9758619978093366</v>
      </c>
      <c r="AP1742" s="26">
        <f t="shared" si="427"/>
        <v>-3.9742245114637487</v>
      </c>
      <c r="AQ1742" s="26">
        <f t="shared" si="427"/>
        <v>-3.9791363303934308</v>
      </c>
      <c r="AR1742" s="26">
        <f t="shared" si="427"/>
        <v>-3.9644813675395318</v>
      </c>
      <c r="AS1742" s="26">
        <f t="shared" si="427"/>
        <v>-4.0089388978364173</v>
      </c>
      <c r="AT1742" s="26">
        <f t="shared" si="427"/>
        <v>-3.8800105844175317</v>
      </c>
      <c r="AU1742" s="26">
        <f t="shared" si="419"/>
        <v>-4.3433125627175393</v>
      </c>
    </row>
    <row r="1743" spans="26:64">
      <c r="Z1743">
        <f t="shared" si="410"/>
        <v>0</v>
      </c>
      <c r="AA1743" s="26">
        <f t="shared" si="411"/>
        <v>2.1380834729415148E-3</v>
      </c>
      <c r="AB1743" s="26">
        <f t="shared" si="422"/>
        <v>-9999</v>
      </c>
      <c r="AC1743" s="26">
        <f t="shared" si="424"/>
        <v>0</v>
      </c>
      <c r="AD1743" s="26">
        <f t="shared" si="420"/>
        <v>-9999</v>
      </c>
      <c r="AE1743" s="26">
        <f t="shared" si="425"/>
        <v>0</v>
      </c>
      <c r="AF1743">
        <f t="shared" si="421"/>
        <v>-9999</v>
      </c>
      <c r="AG1743" s="187"/>
      <c r="AH1743">
        <f t="shared" si="412"/>
        <v>-5.681451267488898E-5</v>
      </c>
      <c r="AI1743">
        <f t="shared" si="413"/>
        <v>0.56469609540875809</v>
      </c>
      <c r="AJ1743">
        <f t="shared" si="414"/>
        <v>-0.2668107123773617</v>
      </c>
      <c r="AK1743">
        <f t="shared" si="415"/>
        <v>0.23931967809316171</v>
      </c>
      <c r="AL1743">
        <f t="shared" si="416"/>
        <v>2.6389213677283485</v>
      </c>
      <c r="AM1743">
        <f t="shared" si="417"/>
        <v>3.8946097777401278</v>
      </c>
      <c r="AN1743" s="26">
        <f t="shared" si="427"/>
        <v>-3.975315110866434</v>
      </c>
      <c r="AO1743" s="26">
        <f t="shared" si="427"/>
        <v>-3.9758619978093366</v>
      </c>
      <c r="AP1743" s="26">
        <f t="shared" si="427"/>
        <v>-3.9742245114637487</v>
      </c>
      <c r="AQ1743" s="26">
        <f t="shared" si="427"/>
        <v>-3.9791363303934308</v>
      </c>
      <c r="AR1743" s="26">
        <f t="shared" si="427"/>
        <v>-3.9644813675395318</v>
      </c>
      <c r="AS1743" s="26">
        <f t="shared" si="427"/>
        <v>-4.0089388978364173</v>
      </c>
      <c r="AT1743" s="26">
        <f t="shared" si="427"/>
        <v>-3.8800105844175317</v>
      </c>
      <c r="AU1743" s="26">
        <f t="shared" si="419"/>
        <v>-4.3433125627175393</v>
      </c>
    </row>
    <row r="1744" spans="26:64">
      <c r="Z1744">
        <f t="shared" si="410"/>
        <v>0</v>
      </c>
      <c r="AA1744" s="26">
        <f t="shared" si="411"/>
        <v>2.1380834729415148E-3</v>
      </c>
      <c r="AB1744" s="26">
        <f t="shared" si="422"/>
        <v>-9999</v>
      </c>
      <c r="AC1744" s="26">
        <f t="shared" si="424"/>
        <v>0</v>
      </c>
      <c r="AD1744" s="26">
        <f t="shared" si="420"/>
        <v>-9999</v>
      </c>
      <c r="AE1744" s="26">
        <f t="shared" si="425"/>
        <v>0</v>
      </c>
      <c r="AF1744">
        <f t="shared" si="421"/>
        <v>-9999</v>
      </c>
      <c r="AG1744" s="187"/>
      <c r="AH1744">
        <f t="shared" si="412"/>
        <v>-5.681451267488898E-5</v>
      </c>
      <c r="AI1744">
        <f t="shared" si="413"/>
        <v>0.56469609540875809</v>
      </c>
      <c r="AJ1744">
        <f t="shared" si="414"/>
        <v>-0.2668107123773617</v>
      </c>
      <c r="AK1744">
        <f t="shared" si="415"/>
        <v>0.23931967809316171</v>
      </c>
      <c r="AL1744">
        <f t="shared" si="416"/>
        <v>2.6389213677283485</v>
      </c>
      <c r="AM1744">
        <f t="shared" si="417"/>
        <v>3.8946097777401278</v>
      </c>
      <c r="AN1744" s="26">
        <f t="shared" si="427"/>
        <v>-3.975315110866434</v>
      </c>
      <c r="AO1744" s="26">
        <f t="shared" si="427"/>
        <v>-3.9758619978093366</v>
      </c>
      <c r="AP1744" s="26">
        <f t="shared" si="427"/>
        <v>-3.9742245114637487</v>
      </c>
      <c r="AQ1744" s="26">
        <f t="shared" si="427"/>
        <v>-3.9791363303934308</v>
      </c>
      <c r="AR1744" s="26">
        <f t="shared" si="427"/>
        <v>-3.9644813675395318</v>
      </c>
      <c r="AS1744" s="26">
        <f t="shared" si="427"/>
        <v>-4.0089388978364173</v>
      </c>
      <c r="AT1744" s="26">
        <f t="shared" si="427"/>
        <v>-3.8800105844175317</v>
      </c>
      <c r="AU1744" s="26">
        <f t="shared" si="419"/>
        <v>-4.3433125627175393</v>
      </c>
      <c r="AV1744" s="26"/>
    </row>
    <row r="1745" spans="26:64">
      <c r="Z1745">
        <f t="shared" si="410"/>
        <v>0</v>
      </c>
      <c r="AA1745" s="26">
        <f t="shared" si="411"/>
        <v>2.1380834729415148E-3</v>
      </c>
      <c r="AB1745" s="26">
        <f t="shared" si="422"/>
        <v>-9999</v>
      </c>
      <c r="AC1745" s="26">
        <f t="shared" si="424"/>
        <v>0</v>
      </c>
      <c r="AD1745" s="26">
        <f t="shared" si="420"/>
        <v>-9999</v>
      </c>
      <c r="AE1745" s="26">
        <f t="shared" si="425"/>
        <v>0</v>
      </c>
      <c r="AF1745">
        <f t="shared" si="421"/>
        <v>-9999</v>
      </c>
      <c r="AG1745" s="187"/>
      <c r="AH1745">
        <f t="shared" si="412"/>
        <v>-5.681451267488898E-5</v>
      </c>
      <c r="AI1745">
        <f t="shared" si="413"/>
        <v>0.56469609540875809</v>
      </c>
      <c r="AJ1745">
        <f t="shared" si="414"/>
        <v>-0.2668107123773617</v>
      </c>
      <c r="AK1745">
        <f t="shared" si="415"/>
        <v>0.23931967809316171</v>
      </c>
      <c r="AL1745">
        <f t="shared" si="416"/>
        <v>2.6389213677283485</v>
      </c>
      <c r="AM1745">
        <f t="shared" si="417"/>
        <v>3.8946097777401278</v>
      </c>
      <c r="AN1745" s="26">
        <f t="shared" si="427"/>
        <v>-3.975315110866434</v>
      </c>
      <c r="AO1745" s="26">
        <f t="shared" si="427"/>
        <v>-3.9758619978093366</v>
      </c>
      <c r="AP1745" s="26">
        <f t="shared" si="427"/>
        <v>-3.9742245114637487</v>
      </c>
      <c r="AQ1745" s="26">
        <f t="shared" si="427"/>
        <v>-3.9791363303934308</v>
      </c>
      <c r="AR1745" s="26">
        <f t="shared" si="427"/>
        <v>-3.9644813675395318</v>
      </c>
      <c r="AS1745" s="26">
        <f t="shared" si="427"/>
        <v>-4.0089388978364173</v>
      </c>
      <c r="AT1745" s="26">
        <f t="shared" si="427"/>
        <v>-3.8800105844175317</v>
      </c>
      <c r="AU1745" s="26">
        <f t="shared" si="419"/>
        <v>-4.3433125627175393</v>
      </c>
    </row>
    <row r="1746" spans="26:64">
      <c r="Z1746">
        <f t="shared" si="410"/>
        <v>0</v>
      </c>
      <c r="AA1746" s="26">
        <f t="shared" si="411"/>
        <v>2.1380834729415148E-3</v>
      </c>
      <c r="AB1746" s="26">
        <f t="shared" si="422"/>
        <v>-9999</v>
      </c>
      <c r="AC1746" s="26">
        <f t="shared" si="424"/>
        <v>0</v>
      </c>
      <c r="AD1746" s="26">
        <f t="shared" si="420"/>
        <v>-9999</v>
      </c>
      <c r="AE1746" s="26">
        <f t="shared" si="425"/>
        <v>0</v>
      </c>
      <c r="AF1746">
        <f t="shared" si="421"/>
        <v>-9999</v>
      </c>
      <c r="AG1746" s="187"/>
      <c r="AH1746">
        <f t="shared" si="412"/>
        <v>-5.681451267488898E-5</v>
      </c>
      <c r="AI1746">
        <f t="shared" si="413"/>
        <v>0.56469609540875809</v>
      </c>
      <c r="AJ1746">
        <f t="shared" si="414"/>
        <v>-0.2668107123773617</v>
      </c>
      <c r="AK1746">
        <f t="shared" si="415"/>
        <v>0.23931967809316171</v>
      </c>
      <c r="AL1746">
        <f t="shared" si="416"/>
        <v>2.6389213677283485</v>
      </c>
      <c r="AM1746">
        <f t="shared" si="417"/>
        <v>3.8946097777401278</v>
      </c>
      <c r="AN1746" s="26">
        <f t="shared" si="427"/>
        <v>-3.975315110866434</v>
      </c>
      <c r="AO1746" s="26">
        <f t="shared" si="427"/>
        <v>-3.9758619978093366</v>
      </c>
      <c r="AP1746" s="26">
        <f t="shared" si="427"/>
        <v>-3.9742245114637487</v>
      </c>
      <c r="AQ1746" s="26">
        <f t="shared" si="427"/>
        <v>-3.9791363303934308</v>
      </c>
      <c r="AR1746" s="26">
        <f t="shared" si="427"/>
        <v>-3.9644813675395318</v>
      </c>
      <c r="AS1746" s="26">
        <f t="shared" si="427"/>
        <v>-4.0089388978364173</v>
      </c>
      <c r="AT1746" s="26">
        <f t="shared" si="427"/>
        <v>-3.8800105844175317</v>
      </c>
      <c r="AU1746" s="26">
        <f t="shared" si="419"/>
        <v>-4.3433125627175393</v>
      </c>
    </row>
    <row r="1747" spans="26:64">
      <c r="Z1747">
        <f t="shared" si="410"/>
        <v>0</v>
      </c>
      <c r="AA1747" s="26">
        <f t="shared" si="411"/>
        <v>2.1380834729415148E-3</v>
      </c>
      <c r="AB1747" s="26">
        <f t="shared" si="422"/>
        <v>-9999</v>
      </c>
      <c r="AC1747" s="26">
        <f t="shared" si="424"/>
        <v>0</v>
      </c>
      <c r="AD1747" s="26">
        <f t="shared" si="420"/>
        <v>-9999</v>
      </c>
      <c r="AE1747" s="26">
        <f t="shared" si="425"/>
        <v>0</v>
      </c>
      <c r="AF1747">
        <f t="shared" si="421"/>
        <v>-9999</v>
      </c>
      <c r="AG1747" s="187"/>
      <c r="AH1747">
        <f t="shared" si="412"/>
        <v>-5.681451267488898E-5</v>
      </c>
      <c r="AI1747">
        <f t="shared" si="413"/>
        <v>0.56469609540875809</v>
      </c>
      <c r="AJ1747">
        <f t="shared" si="414"/>
        <v>-0.2668107123773617</v>
      </c>
      <c r="AK1747">
        <f t="shared" si="415"/>
        <v>0.23931967809316171</v>
      </c>
      <c r="AL1747">
        <f t="shared" si="416"/>
        <v>2.6389213677283485</v>
      </c>
      <c r="AM1747">
        <f t="shared" si="417"/>
        <v>3.8946097777401278</v>
      </c>
      <c r="AN1747" s="26">
        <f t="shared" si="427"/>
        <v>-3.975315110866434</v>
      </c>
      <c r="AO1747" s="26">
        <f t="shared" si="427"/>
        <v>-3.9758619978093366</v>
      </c>
      <c r="AP1747" s="26">
        <f t="shared" si="427"/>
        <v>-3.9742245114637487</v>
      </c>
      <c r="AQ1747" s="26">
        <f t="shared" si="427"/>
        <v>-3.9791363303934308</v>
      </c>
      <c r="AR1747" s="26">
        <f t="shared" si="427"/>
        <v>-3.9644813675395318</v>
      </c>
      <c r="AS1747" s="26">
        <f t="shared" si="427"/>
        <v>-4.0089388978364173</v>
      </c>
      <c r="AT1747" s="26">
        <f t="shared" si="427"/>
        <v>-3.8800105844175317</v>
      </c>
      <c r="AU1747" s="26">
        <f t="shared" si="419"/>
        <v>-4.3433125627175393</v>
      </c>
    </row>
    <row r="1748" spans="26:64">
      <c r="Z1748">
        <f t="shared" si="410"/>
        <v>0</v>
      </c>
      <c r="AA1748" s="26">
        <f t="shared" si="411"/>
        <v>2.1380834729415148E-3</v>
      </c>
      <c r="AB1748" s="26">
        <f t="shared" si="422"/>
        <v>-9999</v>
      </c>
      <c r="AC1748" s="26">
        <f t="shared" si="424"/>
        <v>0</v>
      </c>
      <c r="AD1748" s="26">
        <f t="shared" si="420"/>
        <v>-9999</v>
      </c>
      <c r="AE1748" s="26">
        <f t="shared" si="425"/>
        <v>0</v>
      </c>
      <c r="AF1748">
        <f t="shared" si="421"/>
        <v>-9999</v>
      </c>
      <c r="AG1748" s="187"/>
      <c r="AH1748">
        <f t="shared" si="412"/>
        <v>-5.681451267488898E-5</v>
      </c>
      <c r="AI1748">
        <f t="shared" si="413"/>
        <v>0.56469609540875809</v>
      </c>
      <c r="AJ1748">
        <f t="shared" si="414"/>
        <v>-0.2668107123773617</v>
      </c>
      <c r="AK1748">
        <f t="shared" si="415"/>
        <v>0.23931967809316171</v>
      </c>
      <c r="AL1748">
        <f t="shared" si="416"/>
        <v>2.6389213677283485</v>
      </c>
      <c r="AM1748">
        <f t="shared" si="417"/>
        <v>3.8946097777401278</v>
      </c>
      <c r="AN1748" s="26">
        <f t="shared" si="427"/>
        <v>-3.975315110866434</v>
      </c>
      <c r="AO1748" s="26">
        <f t="shared" si="427"/>
        <v>-3.9758619978093366</v>
      </c>
      <c r="AP1748" s="26">
        <f t="shared" si="427"/>
        <v>-3.9742245114637487</v>
      </c>
      <c r="AQ1748" s="26">
        <f t="shared" si="427"/>
        <v>-3.9791363303934308</v>
      </c>
      <c r="AR1748" s="26">
        <f t="shared" si="427"/>
        <v>-3.9644813675395318</v>
      </c>
      <c r="AS1748" s="26">
        <f t="shared" si="427"/>
        <v>-4.0089388978364173</v>
      </c>
      <c r="AT1748" s="26">
        <f t="shared" si="427"/>
        <v>-3.8800105844175317</v>
      </c>
      <c r="AU1748" s="26">
        <f t="shared" si="419"/>
        <v>-4.3433125627175393</v>
      </c>
    </row>
    <row r="1749" spans="26:64">
      <c r="Z1749">
        <f t="shared" ref="Z1749:Z1812" si="428">F1749</f>
        <v>0</v>
      </c>
      <c r="AA1749" s="26">
        <f t="shared" ref="AA1749:AA1812" si="429">AB$3+AB$4*Z1749+AB$5*Z1749^2+AH1749</f>
        <v>2.1380834729415148E-3</v>
      </c>
      <c r="AB1749" s="26">
        <f t="shared" si="422"/>
        <v>-9999</v>
      </c>
      <c r="AC1749" s="26">
        <f t="shared" si="424"/>
        <v>0</v>
      </c>
      <c r="AD1749" s="26">
        <f t="shared" si="420"/>
        <v>-9999</v>
      </c>
      <c r="AE1749" s="26">
        <f t="shared" si="425"/>
        <v>0</v>
      </c>
      <c r="AF1749">
        <f t="shared" si="421"/>
        <v>-9999</v>
      </c>
      <c r="AG1749" s="187"/>
      <c r="AH1749">
        <f t="shared" ref="AH1749:AH1812" si="430">$AB$6*($AB$11/AI1749*AJ1749+$AB$12)</f>
        <v>-5.681451267488898E-5</v>
      </c>
      <c r="AI1749">
        <f t="shared" ref="AI1749:AI1812" si="431">1+$AB$7*COS(AL1749)</f>
        <v>0.56469609540875809</v>
      </c>
      <c r="AJ1749">
        <f t="shared" ref="AJ1749:AJ1812" si="432">SIN(AL1749+RADIANS($AB$9))</f>
        <v>-0.2668107123773617</v>
      </c>
      <c r="AK1749">
        <f t="shared" ref="AK1749:AK1812" si="433">$AB$7*SIN(AL1749)</f>
        <v>0.23931967809316171</v>
      </c>
      <c r="AL1749">
        <f t="shared" ref="AL1749:AL1812" si="434">2*ATAN(AM1749)</f>
        <v>2.6389213677283485</v>
      </c>
      <c r="AM1749">
        <f t="shared" ref="AM1749:AM1812" si="435">SQRT((1+$AB$7)/(1-$AB$7))*TAN(AN1749/2)</f>
        <v>3.8946097777401278</v>
      </c>
      <c r="AN1749" s="26">
        <f t="shared" ref="AN1749:AT1764" si="436">$AU1749+$AB$7*SIN(AO1749)</f>
        <v>-3.975315110866434</v>
      </c>
      <c r="AO1749" s="26">
        <f t="shared" si="436"/>
        <v>-3.9758619978093366</v>
      </c>
      <c r="AP1749" s="26">
        <f t="shared" si="436"/>
        <v>-3.9742245114637487</v>
      </c>
      <c r="AQ1749" s="26">
        <f t="shared" si="436"/>
        <v>-3.9791363303934308</v>
      </c>
      <c r="AR1749" s="26">
        <f t="shared" si="436"/>
        <v>-3.9644813675395318</v>
      </c>
      <c r="AS1749" s="26">
        <f t="shared" si="436"/>
        <v>-4.0089388978364173</v>
      </c>
      <c r="AT1749" s="26">
        <f t="shared" si="436"/>
        <v>-3.8800105844175317</v>
      </c>
      <c r="AU1749" s="26">
        <f t="shared" ref="AU1749:AU1812" si="437">RADIANS($AB$9)+$AB$18*(F1749-AB$15)</f>
        <v>-4.3433125627175393</v>
      </c>
    </row>
    <row r="1750" spans="26:64">
      <c r="Z1750">
        <f t="shared" si="428"/>
        <v>0</v>
      </c>
      <c r="AA1750" s="26">
        <f t="shared" si="429"/>
        <v>2.1380834729415148E-3</v>
      </c>
      <c r="AB1750" s="26">
        <f t="shared" si="422"/>
        <v>-9999</v>
      </c>
      <c r="AC1750" s="26">
        <f t="shared" si="424"/>
        <v>0</v>
      </c>
      <c r="AD1750" s="26">
        <f t="shared" ref="AD1750:AD1813" si="438">IF(S1750&lt;&gt;0,G1750-AA1750, -9999)</f>
        <v>-9999</v>
      </c>
      <c r="AE1750" s="26">
        <f t="shared" si="425"/>
        <v>0</v>
      </c>
      <c r="AF1750">
        <f t="shared" ref="AF1750:AF1813" si="439">IF(S1750&lt;&gt;0,G1750-P1750, -9999)</f>
        <v>-9999</v>
      </c>
      <c r="AG1750" s="187"/>
      <c r="AH1750">
        <f t="shared" si="430"/>
        <v>-5.681451267488898E-5</v>
      </c>
      <c r="AI1750">
        <f t="shared" si="431"/>
        <v>0.56469609540875809</v>
      </c>
      <c r="AJ1750">
        <f t="shared" si="432"/>
        <v>-0.2668107123773617</v>
      </c>
      <c r="AK1750">
        <f t="shared" si="433"/>
        <v>0.23931967809316171</v>
      </c>
      <c r="AL1750">
        <f t="shared" si="434"/>
        <v>2.6389213677283485</v>
      </c>
      <c r="AM1750">
        <f t="shared" si="435"/>
        <v>3.8946097777401278</v>
      </c>
      <c r="AN1750" s="26">
        <f t="shared" si="436"/>
        <v>-3.975315110866434</v>
      </c>
      <c r="AO1750" s="26">
        <f t="shared" si="436"/>
        <v>-3.9758619978093366</v>
      </c>
      <c r="AP1750" s="26">
        <f t="shared" si="436"/>
        <v>-3.9742245114637487</v>
      </c>
      <c r="AQ1750" s="26">
        <f t="shared" si="436"/>
        <v>-3.9791363303934308</v>
      </c>
      <c r="AR1750" s="26">
        <f t="shared" si="436"/>
        <v>-3.9644813675395318</v>
      </c>
      <c r="AS1750" s="26">
        <f t="shared" si="436"/>
        <v>-4.0089388978364173</v>
      </c>
      <c r="AT1750" s="26">
        <f t="shared" si="436"/>
        <v>-3.8800105844175317</v>
      </c>
      <c r="AU1750" s="26">
        <f t="shared" si="437"/>
        <v>-4.3433125627175393</v>
      </c>
      <c r="AV1750" s="26"/>
    </row>
    <row r="1751" spans="26:64">
      <c r="Z1751">
        <f t="shared" si="428"/>
        <v>0</v>
      </c>
      <c r="AA1751" s="26">
        <f t="shared" si="429"/>
        <v>2.1380834729415148E-3</v>
      </c>
      <c r="AB1751" s="26">
        <f t="shared" si="422"/>
        <v>-9999</v>
      </c>
      <c r="AC1751" s="26">
        <f t="shared" si="424"/>
        <v>0</v>
      </c>
      <c r="AD1751" s="26">
        <f t="shared" si="438"/>
        <v>-9999</v>
      </c>
      <c r="AE1751" s="26">
        <f t="shared" si="425"/>
        <v>0</v>
      </c>
      <c r="AF1751">
        <f t="shared" si="439"/>
        <v>-9999</v>
      </c>
      <c r="AG1751" s="187"/>
      <c r="AH1751">
        <f t="shared" si="430"/>
        <v>-5.681451267488898E-5</v>
      </c>
      <c r="AI1751">
        <f t="shared" si="431"/>
        <v>0.56469609540875809</v>
      </c>
      <c r="AJ1751">
        <f t="shared" si="432"/>
        <v>-0.2668107123773617</v>
      </c>
      <c r="AK1751">
        <f t="shared" si="433"/>
        <v>0.23931967809316171</v>
      </c>
      <c r="AL1751">
        <f t="shared" si="434"/>
        <v>2.6389213677283485</v>
      </c>
      <c r="AM1751">
        <f t="shared" si="435"/>
        <v>3.8946097777401278</v>
      </c>
      <c r="AN1751" s="26">
        <f t="shared" si="436"/>
        <v>-3.975315110866434</v>
      </c>
      <c r="AO1751" s="26">
        <f t="shared" si="436"/>
        <v>-3.9758619978093366</v>
      </c>
      <c r="AP1751" s="26">
        <f t="shared" si="436"/>
        <v>-3.9742245114637487</v>
      </c>
      <c r="AQ1751" s="26">
        <f t="shared" si="436"/>
        <v>-3.9791363303934308</v>
      </c>
      <c r="AR1751" s="26">
        <f t="shared" si="436"/>
        <v>-3.9644813675395318</v>
      </c>
      <c r="AS1751" s="26">
        <f t="shared" si="436"/>
        <v>-4.0089388978364173</v>
      </c>
      <c r="AT1751" s="26">
        <f t="shared" si="436"/>
        <v>-3.8800105844175317</v>
      </c>
      <c r="AU1751" s="26">
        <f t="shared" si="437"/>
        <v>-4.3433125627175393</v>
      </c>
    </row>
    <row r="1752" spans="26:64">
      <c r="Z1752">
        <f t="shared" si="428"/>
        <v>0</v>
      </c>
      <c r="AA1752" s="26">
        <f t="shared" si="429"/>
        <v>2.1380834729415148E-3</v>
      </c>
      <c r="AB1752" s="26">
        <f t="shared" si="422"/>
        <v>-9999</v>
      </c>
      <c r="AC1752" s="26">
        <f t="shared" si="424"/>
        <v>0</v>
      </c>
      <c r="AD1752" s="26">
        <f t="shared" si="438"/>
        <v>-9999</v>
      </c>
      <c r="AE1752" s="26">
        <f t="shared" si="425"/>
        <v>0</v>
      </c>
      <c r="AF1752">
        <f t="shared" si="439"/>
        <v>-9999</v>
      </c>
      <c r="AG1752" s="187"/>
      <c r="AH1752">
        <f t="shared" si="430"/>
        <v>-5.681451267488898E-5</v>
      </c>
      <c r="AI1752">
        <f t="shared" si="431"/>
        <v>0.56469609540875809</v>
      </c>
      <c r="AJ1752">
        <f t="shared" si="432"/>
        <v>-0.2668107123773617</v>
      </c>
      <c r="AK1752">
        <f t="shared" si="433"/>
        <v>0.23931967809316171</v>
      </c>
      <c r="AL1752">
        <f t="shared" si="434"/>
        <v>2.6389213677283485</v>
      </c>
      <c r="AM1752">
        <f t="shared" si="435"/>
        <v>3.8946097777401278</v>
      </c>
      <c r="AN1752" s="26">
        <f t="shared" si="436"/>
        <v>-3.975315110866434</v>
      </c>
      <c r="AO1752" s="26">
        <f t="shared" si="436"/>
        <v>-3.9758619978093366</v>
      </c>
      <c r="AP1752" s="26">
        <f t="shared" si="436"/>
        <v>-3.9742245114637487</v>
      </c>
      <c r="AQ1752" s="26">
        <f t="shared" si="436"/>
        <v>-3.9791363303934308</v>
      </c>
      <c r="AR1752" s="26">
        <f t="shared" si="436"/>
        <v>-3.9644813675395318</v>
      </c>
      <c r="AS1752" s="26">
        <f t="shared" si="436"/>
        <v>-4.0089388978364173</v>
      </c>
      <c r="AT1752" s="26">
        <f t="shared" si="436"/>
        <v>-3.8800105844175317</v>
      </c>
      <c r="AU1752" s="26">
        <f t="shared" si="437"/>
        <v>-4.3433125627175393</v>
      </c>
    </row>
    <row r="1753" spans="26:64">
      <c r="Z1753">
        <f t="shared" si="428"/>
        <v>0</v>
      </c>
      <c r="AA1753" s="26">
        <f t="shared" si="429"/>
        <v>2.1380834729415148E-3</v>
      </c>
      <c r="AB1753" s="26">
        <f t="shared" si="422"/>
        <v>-9999</v>
      </c>
      <c r="AC1753" s="26">
        <f t="shared" si="424"/>
        <v>0</v>
      </c>
      <c r="AD1753" s="26">
        <f t="shared" si="438"/>
        <v>-9999</v>
      </c>
      <c r="AE1753" s="26">
        <f t="shared" si="425"/>
        <v>0</v>
      </c>
      <c r="AF1753">
        <f t="shared" si="439"/>
        <v>-9999</v>
      </c>
      <c r="AG1753" s="187"/>
      <c r="AH1753">
        <f t="shared" si="430"/>
        <v>-5.681451267488898E-5</v>
      </c>
      <c r="AI1753">
        <f t="shared" si="431"/>
        <v>0.56469609540875809</v>
      </c>
      <c r="AJ1753">
        <f t="shared" si="432"/>
        <v>-0.2668107123773617</v>
      </c>
      <c r="AK1753">
        <f t="shared" si="433"/>
        <v>0.23931967809316171</v>
      </c>
      <c r="AL1753">
        <f t="shared" si="434"/>
        <v>2.6389213677283485</v>
      </c>
      <c r="AM1753">
        <f t="shared" si="435"/>
        <v>3.8946097777401278</v>
      </c>
      <c r="AN1753" s="26">
        <f t="shared" si="436"/>
        <v>-3.975315110866434</v>
      </c>
      <c r="AO1753" s="26">
        <f t="shared" si="436"/>
        <v>-3.9758619978093366</v>
      </c>
      <c r="AP1753" s="26">
        <f t="shared" si="436"/>
        <v>-3.9742245114637487</v>
      </c>
      <c r="AQ1753" s="26">
        <f t="shared" si="436"/>
        <v>-3.9791363303934308</v>
      </c>
      <c r="AR1753" s="26">
        <f t="shared" si="436"/>
        <v>-3.9644813675395318</v>
      </c>
      <c r="AS1753" s="26">
        <f t="shared" si="436"/>
        <v>-4.0089388978364173</v>
      </c>
      <c r="AT1753" s="26">
        <f t="shared" si="436"/>
        <v>-3.8800105844175317</v>
      </c>
      <c r="AU1753" s="26">
        <f t="shared" si="437"/>
        <v>-4.3433125627175393</v>
      </c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</row>
    <row r="1754" spans="26:64">
      <c r="Z1754">
        <f t="shared" si="428"/>
        <v>0</v>
      </c>
      <c r="AA1754" s="26">
        <f t="shared" si="429"/>
        <v>2.1380834729415148E-3</v>
      </c>
      <c r="AB1754" s="26">
        <f t="shared" si="422"/>
        <v>-9999</v>
      </c>
      <c r="AC1754" s="26">
        <f t="shared" si="424"/>
        <v>0</v>
      </c>
      <c r="AD1754" s="26">
        <f t="shared" si="438"/>
        <v>-9999</v>
      </c>
      <c r="AE1754" s="26">
        <f t="shared" si="425"/>
        <v>0</v>
      </c>
      <c r="AF1754">
        <f t="shared" si="439"/>
        <v>-9999</v>
      </c>
      <c r="AG1754" s="187"/>
      <c r="AH1754">
        <f t="shared" si="430"/>
        <v>-5.681451267488898E-5</v>
      </c>
      <c r="AI1754">
        <f t="shared" si="431"/>
        <v>0.56469609540875809</v>
      </c>
      <c r="AJ1754">
        <f t="shared" si="432"/>
        <v>-0.2668107123773617</v>
      </c>
      <c r="AK1754">
        <f t="shared" si="433"/>
        <v>0.23931967809316171</v>
      </c>
      <c r="AL1754">
        <f t="shared" si="434"/>
        <v>2.6389213677283485</v>
      </c>
      <c r="AM1754">
        <f t="shared" si="435"/>
        <v>3.8946097777401278</v>
      </c>
      <c r="AN1754" s="26">
        <f t="shared" si="436"/>
        <v>-3.975315110866434</v>
      </c>
      <c r="AO1754" s="26">
        <f t="shared" si="436"/>
        <v>-3.9758619978093366</v>
      </c>
      <c r="AP1754" s="26">
        <f t="shared" si="436"/>
        <v>-3.9742245114637487</v>
      </c>
      <c r="AQ1754" s="26">
        <f t="shared" si="436"/>
        <v>-3.9791363303934308</v>
      </c>
      <c r="AR1754" s="26">
        <f t="shared" si="436"/>
        <v>-3.9644813675395318</v>
      </c>
      <c r="AS1754" s="26">
        <f t="shared" si="436"/>
        <v>-4.0089388978364173</v>
      </c>
      <c r="AT1754" s="26">
        <f t="shared" si="436"/>
        <v>-3.8800105844175317</v>
      </c>
      <c r="AU1754" s="26">
        <f t="shared" si="437"/>
        <v>-4.3433125627175393</v>
      </c>
    </row>
    <row r="1755" spans="26:64">
      <c r="Z1755">
        <f t="shared" si="428"/>
        <v>0</v>
      </c>
      <c r="AA1755" s="26">
        <f t="shared" si="429"/>
        <v>2.1380834729415148E-3</v>
      </c>
      <c r="AB1755" s="26">
        <f t="shared" si="422"/>
        <v>-9999</v>
      </c>
      <c r="AC1755" s="26">
        <f t="shared" si="424"/>
        <v>0</v>
      </c>
      <c r="AD1755" s="26">
        <f t="shared" si="438"/>
        <v>-9999</v>
      </c>
      <c r="AE1755" s="26">
        <f t="shared" si="425"/>
        <v>0</v>
      </c>
      <c r="AF1755">
        <f t="shared" si="439"/>
        <v>-9999</v>
      </c>
      <c r="AG1755" s="187"/>
      <c r="AH1755">
        <f t="shared" si="430"/>
        <v>-5.681451267488898E-5</v>
      </c>
      <c r="AI1755">
        <f t="shared" si="431"/>
        <v>0.56469609540875809</v>
      </c>
      <c r="AJ1755">
        <f t="shared" si="432"/>
        <v>-0.2668107123773617</v>
      </c>
      <c r="AK1755">
        <f t="shared" si="433"/>
        <v>0.23931967809316171</v>
      </c>
      <c r="AL1755">
        <f t="shared" si="434"/>
        <v>2.6389213677283485</v>
      </c>
      <c r="AM1755">
        <f t="shared" si="435"/>
        <v>3.8946097777401278</v>
      </c>
      <c r="AN1755" s="26">
        <f t="shared" si="436"/>
        <v>-3.975315110866434</v>
      </c>
      <c r="AO1755" s="26">
        <f t="shared" si="436"/>
        <v>-3.9758619978093366</v>
      </c>
      <c r="AP1755" s="26">
        <f t="shared" si="436"/>
        <v>-3.9742245114637487</v>
      </c>
      <c r="AQ1755" s="26">
        <f t="shared" si="436"/>
        <v>-3.9791363303934308</v>
      </c>
      <c r="AR1755" s="26">
        <f t="shared" si="436"/>
        <v>-3.9644813675395318</v>
      </c>
      <c r="AS1755" s="26">
        <f t="shared" si="436"/>
        <v>-4.0089388978364173</v>
      </c>
      <c r="AT1755" s="26">
        <f t="shared" si="436"/>
        <v>-3.8800105844175317</v>
      </c>
      <c r="AU1755" s="26">
        <f t="shared" si="437"/>
        <v>-4.3433125627175393</v>
      </c>
    </row>
    <row r="1756" spans="26:64">
      <c r="Z1756">
        <f t="shared" si="428"/>
        <v>0</v>
      </c>
      <c r="AA1756" s="26">
        <f t="shared" si="429"/>
        <v>2.1380834729415148E-3</v>
      </c>
      <c r="AB1756" s="26">
        <f t="shared" si="422"/>
        <v>-9999</v>
      </c>
      <c r="AC1756" s="26">
        <f t="shared" si="424"/>
        <v>0</v>
      </c>
      <c r="AD1756" s="26">
        <f t="shared" si="438"/>
        <v>-9999</v>
      </c>
      <c r="AE1756" s="26">
        <f t="shared" si="425"/>
        <v>0</v>
      </c>
      <c r="AF1756">
        <f t="shared" si="439"/>
        <v>-9999</v>
      </c>
      <c r="AG1756" s="187"/>
      <c r="AH1756">
        <f t="shared" si="430"/>
        <v>-5.681451267488898E-5</v>
      </c>
      <c r="AI1756">
        <f t="shared" si="431"/>
        <v>0.56469609540875809</v>
      </c>
      <c r="AJ1756">
        <f t="shared" si="432"/>
        <v>-0.2668107123773617</v>
      </c>
      <c r="AK1756">
        <f t="shared" si="433"/>
        <v>0.23931967809316171</v>
      </c>
      <c r="AL1756">
        <f t="shared" si="434"/>
        <v>2.6389213677283485</v>
      </c>
      <c r="AM1756">
        <f t="shared" si="435"/>
        <v>3.8946097777401278</v>
      </c>
      <c r="AN1756" s="26">
        <f t="shared" si="436"/>
        <v>-3.975315110866434</v>
      </c>
      <c r="AO1756" s="26">
        <f t="shared" si="436"/>
        <v>-3.9758619978093366</v>
      </c>
      <c r="AP1756" s="26">
        <f t="shared" si="436"/>
        <v>-3.9742245114637487</v>
      </c>
      <c r="AQ1756" s="26">
        <f t="shared" si="436"/>
        <v>-3.9791363303934308</v>
      </c>
      <c r="AR1756" s="26">
        <f t="shared" si="436"/>
        <v>-3.9644813675395318</v>
      </c>
      <c r="AS1756" s="26">
        <f t="shared" si="436"/>
        <v>-4.0089388978364173</v>
      </c>
      <c r="AT1756" s="26">
        <f t="shared" si="436"/>
        <v>-3.8800105844175317</v>
      </c>
      <c r="AU1756" s="26">
        <f t="shared" si="437"/>
        <v>-4.3433125627175393</v>
      </c>
    </row>
    <row r="1757" spans="26:64">
      <c r="Z1757">
        <f t="shared" si="428"/>
        <v>0</v>
      </c>
      <c r="AA1757" s="26">
        <f t="shared" si="429"/>
        <v>2.1380834729415148E-3</v>
      </c>
      <c r="AB1757" s="26">
        <f t="shared" ref="AB1757:AB1820" si="440">IF(S1757&lt;&gt;0,G1757-AH1757, -9999)</f>
        <v>-9999</v>
      </c>
      <c r="AC1757" s="26">
        <f t="shared" si="424"/>
        <v>0</v>
      </c>
      <c r="AD1757" s="26">
        <f t="shared" si="438"/>
        <v>-9999</v>
      </c>
      <c r="AE1757" s="26">
        <f t="shared" si="425"/>
        <v>0</v>
      </c>
      <c r="AF1757">
        <f t="shared" si="439"/>
        <v>-9999</v>
      </c>
      <c r="AG1757" s="187"/>
      <c r="AH1757">
        <f t="shared" si="430"/>
        <v>-5.681451267488898E-5</v>
      </c>
      <c r="AI1757">
        <f t="shared" si="431"/>
        <v>0.56469609540875809</v>
      </c>
      <c r="AJ1757">
        <f t="shared" si="432"/>
        <v>-0.2668107123773617</v>
      </c>
      <c r="AK1757">
        <f t="shared" si="433"/>
        <v>0.23931967809316171</v>
      </c>
      <c r="AL1757">
        <f t="shared" si="434"/>
        <v>2.6389213677283485</v>
      </c>
      <c r="AM1757">
        <f t="shared" si="435"/>
        <v>3.8946097777401278</v>
      </c>
      <c r="AN1757" s="26">
        <f t="shared" si="436"/>
        <v>-3.975315110866434</v>
      </c>
      <c r="AO1757" s="26">
        <f t="shared" si="436"/>
        <v>-3.9758619978093366</v>
      </c>
      <c r="AP1757" s="26">
        <f t="shared" si="436"/>
        <v>-3.9742245114637487</v>
      </c>
      <c r="AQ1757" s="26">
        <f t="shared" si="436"/>
        <v>-3.9791363303934308</v>
      </c>
      <c r="AR1757" s="26">
        <f t="shared" si="436"/>
        <v>-3.9644813675395318</v>
      </c>
      <c r="AS1757" s="26">
        <f t="shared" si="436"/>
        <v>-4.0089388978364173</v>
      </c>
      <c r="AT1757" s="26">
        <f t="shared" si="436"/>
        <v>-3.8800105844175317</v>
      </c>
      <c r="AU1757" s="26">
        <f t="shared" si="437"/>
        <v>-4.3433125627175393</v>
      </c>
    </row>
    <row r="1758" spans="26:64">
      <c r="Z1758">
        <f t="shared" si="428"/>
        <v>0</v>
      </c>
      <c r="AA1758" s="26">
        <f t="shared" si="429"/>
        <v>2.1380834729415148E-3</v>
      </c>
      <c r="AB1758" s="26">
        <f t="shared" si="440"/>
        <v>-9999</v>
      </c>
      <c r="AC1758" s="26">
        <f t="shared" si="424"/>
        <v>0</v>
      </c>
      <c r="AD1758" s="26">
        <f t="shared" si="438"/>
        <v>-9999</v>
      </c>
      <c r="AE1758" s="26">
        <f t="shared" si="425"/>
        <v>0</v>
      </c>
      <c r="AF1758">
        <f t="shared" si="439"/>
        <v>-9999</v>
      </c>
      <c r="AG1758" s="187"/>
      <c r="AH1758">
        <f t="shared" si="430"/>
        <v>-5.681451267488898E-5</v>
      </c>
      <c r="AI1758">
        <f t="shared" si="431"/>
        <v>0.56469609540875809</v>
      </c>
      <c r="AJ1758">
        <f t="shared" si="432"/>
        <v>-0.2668107123773617</v>
      </c>
      <c r="AK1758">
        <f t="shared" si="433"/>
        <v>0.23931967809316171</v>
      </c>
      <c r="AL1758">
        <f t="shared" si="434"/>
        <v>2.6389213677283485</v>
      </c>
      <c r="AM1758">
        <f t="shared" si="435"/>
        <v>3.8946097777401278</v>
      </c>
      <c r="AN1758" s="26">
        <f t="shared" si="436"/>
        <v>-3.975315110866434</v>
      </c>
      <c r="AO1758" s="26">
        <f t="shared" si="436"/>
        <v>-3.9758619978093366</v>
      </c>
      <c r="AP1758" s="26">
        <f t="shared" si="436"/>
        <v>-3.9742245114637487</v>
      </c>
      <c r="AQ1758" s="26">
        <f t="shared" si="436"/>
        <v>-3.9791363303934308</v>
      </c>
      <c r="AR1758" s="26">
        <f t="shared" si="436"/>
        <v>-3.9644813675395318</v>
      </c>
      <c r="AS1758" s="26">
        <f t="shared" si="436"/>
        <v>-4.0089388978364173</v>
      </c>
      <c r="AT1758" s="26">
        <f t="shared" si="436"/>
        <v>-3.8800105844175317</v>
      </c>
      <c r="AU1758" s="26">
        <f t="shared" si="437"/>
        <v>-4.3433125627175393</v>
      </c>
    </row>
    <row r="1759" spans="26:64">
      <c r="Z1759">
        <f t="shared" si="428"/>
        <v>0</v>
      </c>
      <c r="AA1759" s="26">
        <f t="shared" si="429"/>
        <v>2.1380834729415148E-3</v>
      </c>
      <c r="AB1759" s="26">
        <f t="shared" si="440"/>
        <v>-9999</v>
      </c>
      <c r="AC1759" s="26">
        <f t="shared" si="424"/>
        <v>0</v>
      </c>
      <c r="AD1759" s="26">
        <f t="shared" si="438"/>
        <v>-9999</v>
      </c>
      <c r="AE1759" s="26">
        <f t="shared" si="425"/>
        <v>0</v>
      </c>
      <c r="AF1759">
        <f t="shared" si="439"/>
        <v>-9999</v>
      </c>
      <c r="AG1759" s="187"/>
      <c r="AH1759">
        <f t="shared" si="430"/>
        <v>-5.681451267488898E-5</v>
      </c>
      <c r="AI1759">
        <f t="shared" si="431"/>
        <v>0.56469609540875809</v>
      </c>
      <c r="AJ1759">
        <f t="shared" si="432"/>
        <v>-0.2668107123773617</v>
      </c>
      <c r="AK1759">
        <f t="shared" si="433"/>
        <v>0.23931967809316171</v>
      </c>
      <c r="AL1759">
        <f t="shared" si="434"/>
        <v>2.6389213677283485</v>
      </c>
      <c r="AM1759">
        <f t="shared" si="435"/>
        <v>3.8946097777401278</v>
      </c>
      <c r="AN1759" s="26">
        <f t="shared" si="436"/>
        <v>-3.975315110866434</v>
      </c>
      <c r="AO1759" s="26">
        <f t="shared" si="436"/>
        <v>-3.9758619978093366</v>
      </c>
      <c r="AP1759" s="26">
        <f t="shared" si="436"/>
        <v>-3.9742245114637487</v>
      </c>
      <c r="AQ1759" s="26">
        <f t="shared" si="436"/>
        <v>-3.9791363303934308</v>
      </c>
      <c r="AR1759" s="26">
        <f t="shared" si="436"/>
        <v>-3.9644813675395318</v>
      </c>
      <c r="AS1759" s="26">
        <f t="shared" si="436"/>
        <v>-4.0089388978364173</v>
      </c>
      <c r="AT1759" s="26">
        <f t="shared" si="436"/>
        <v>-3.8800105844175317</v>
      </c>
      <c r="AU1759" s="26">
        <f t="shared" si="437"/>
        <v>-4.3433125627175393</v>
      </c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</row>
    <row r="1760" spans="26:64">
      <c r="Z1760">
        <f t="shared" si="428"/>
        <v>0</v>
      </c>
      <c r="AA1760" s="26">
        <f t="shared" si="429"/>
        <v>2.1380834729415148E-3</v>
      </c>
      <c r="AB1760" s="26">
        <f t="shared" si="440"/>
        <v>-9999</v>
      </c>
      <c r="AC1760" s="26">
        <f t="shared" si="424"/>
        <v>0</v>
      </c>
      <c r="AD1760" s="26">
        <f t="shared" si="438"/>
        <v>-9999</v>
      </c>
      <c r="AE1760" s="26">
        <f t="shared" si="425"/>
        <v>0</v>
      </c>
      <c r="AF1760">
        <f t="shared" si="439"/>
        <v>-9999</v>
      </c>
      <c r="AG1760" s="187"/>
      <c r="AH1760">
        <f t="shared" si="430"/>
        <v>-5.681451267488898E-5</v>
      </c>
      <c r="AI1760">
        <f t="shared" si="431"/>
        <v>0.56469609540875809</v>
      </c>
      <c r="AJ1760">
        <f t="shared" si="432"/>
        <v>-0.2668107123773617</v>
      </c>
      <c r="AK1760">
        <f t="shared" si="433"/>
        <v>0.23931967809316171</v>
      </c>
      <c r="AL1760">
        <f t="shared" si="434"/>
        <v>2.6389213677283485</v>
      </c>
      <c r="AM1760">
        <f t="shared" si="435"/>
        <v>3.8946097777401278</v>
      </c>
      <c r="AN1760" s="26">
        <f t="shared" si="436"/>
        <v>-3.975315110866434</v>
      </c>
      <c r="AO1760" s="26">
        <f t="shared" si="436"/>
        <v>-3.9758619978093366</v>
      </c>
      <c r="AP1760" s="26">
        <f t="shared" si="436"/>
        <v>-3.9742245114637487</v>
      </c>
      <c r="AQ1760" s="26">
        <f t="shared" si="436"/>
        <v>-3.9791363303934308</v>
      </c>
      <c r="AR1760" s="26">
        <f t="shared" si="436"/>
        <v>-3.9644813675395318</v>
      </c>
      <c r="AS1760" s="26">
        <f t="shared" si="436"/>
        <v>-4.0089388978364173</v>
      </c>
      <c r="AT1760" s="26">
        <f t="shared" si="436"/>
        <v>-3.8800105844175317</v>
      </c>
      <c r="AU1760" s="26">
        <f t="shared" si="437"/>
        <v>-4.3433125627175393</v>
      </c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</row>
    <row r="1761" spans="26:64">
      <c r="Z1761">
        <f t="shared" si="428"/>
        <v>0</v>
      </c>
      <c r="AA1761" s="26">
        <f t="shared" si="429"/>
        <v>2.1380834729415148E-3</v>
      </c>
      <c r="AB1761" s="26">
        <f t="shared" si="440"/>
        <v>-9999</v>
      </c>
      <c r="AC1761" s="26">
        <f t="shared" si="424"/>
        <v>0</v>
      </c>
      <c r="AD1761" s="26">
        <f t="shared" si="438"/>
        <v>-9999</v>
      </c>
      <c r="AE1761" s="26">
        <f t="shared" si="425"/>
        <v>0</v>
      </c>
      <c r="AF1761">
        <f t="shared" si="439"/>
        <v>-9999</v>
      </c>
      <c r="AG1761" s="187"/>
      <c r="AH1761">
        <f t="shared" si="430"/>
        <v>-5.681451267488898E-5</v>
      </c>
      <c r="AI1761">
        <f t="shared" si="431"/>
        <v>0.56469609540875809</v>
      </c>
      <c r="AJ1761">
        <f t="shared" si="432"/>
        <v>-0.2668107123773617</v>
      </c>
      <c r="AK1761">
        <f t="shared" si="433"/>
        <v>0.23931967809316171</v>
      </c>
      <c r="AL1761">
        <f t="shared" si="434"/>
        <v>2.6389213677283485</v>
      </c>
      <c r="AM1761">
        <f t="shared" si="435"/>
        <v>3.8946097777401278</v>
      </c>
      <c r="AN1761" s="26">
        <f t="shared" si="436"/>
        <v>-3.975315110866434</v>
      </c>
      <c r="AO1761" s="26">
        <f t="shared" si="436"/>
        <v>-3.9758619978093366</v>
      </c>
      <c r="AP1761" s="26">
        <f t="shared" si="436"/>
        <v>-3.9742245114637487</v>
      </c>
      <c r="AQ1761" s="26">
        <f t="shared" si="436"/>
        <v>-3.9791363303934308</v>
      </c>
      <c r="AR1761" s="26">
        <f t="shared" si="436"/>
        <v>-3.9644813675395318</v>
      </c>
      <c r="AS1761" s="26">
        <f t="shared" si="436"/>
        <v>-4.0089388978364173</v>
      </c>
      <c r="AT1761" s="26">
        <f t="shared" si="436"/>
        <v>-3.8800105844175317</v>
      </c>
      <c r="AU1761" s="26">
        <f t="shared" si="437"/>
        <v>-4.3433125627175393</v>
      </c>
      <c r="AV1761" s="26"/>
    </row>
    <row r="1762" spans="26:64">
      <c r="Z1762">
        <f t="shared" si="428"/>
        <v>0</v>
      </c>
      <c r="AA1762" s="26">
        <f t="shared" si="429"/>
        <v>2.1380834729415148E-3</v>
      </c>
      <c r="AB1762" s="26">
        <f t="shared" si="440"/>
        <v>-9999</v>
      </c>
      <c r="AC1762" s="26">
        <f t="shared" si="424"/>
        <v>0</v>
      </c>
      <c r="AD1762" s="26">
        <f t="shared" si="438"/>
        <v>-9999</v>
      </c>
      <c r="AE1762" s="26">
        <f t="shared" si="425"/>
        <v>0</v>
      </c>
      <c r="AF1762">
        <f t="shared" si="439"/>
        <v>-9999</v>
      </c>
      <c r="AG1762" s="187"/>
      <c r="AH1762">
        <f t="shared" si="430"/>
        <v>-5.681451267488898E-5</v>
      </c>
      <c r="AI1762">
        <f t="shared" si="431"/>
        <v>0.56469609540875809</v>
      </c>
      <c r="AJ1762">
        <f t="shared" si="432"/>
        <v>-0.2668107123773617</v>
      </c>
      <c r="AK1762">
        <f t="shared" si="433"/>
        <v>0.23931967809316171</v>
      </c>
      <c r="AL1762">
        <f t="shared" si="434"/>
        <v>2.6389213677283485</v>
      </c>
      <c r="AM1762">
        <f t="shared" si="435"/>
        <v>3.8946097777401278</v>
      </c>
      <c r="AN1762" s="26">
        <f t="shared" si="436"/>
        <v>-3.975315110866434</v>
      </c>
      <c r="AO1762" s="26">
        <f t="shared" si="436"/>
        <v>-3.9758619978093366</v>
      </c>
      <c r="AP1762" s="26">
        <f t="shared" si="436"/>
        <v>-3.9742245114637487</v>
      </c>
      <c r="AQ1762" s="26">
        <f t="shared" si="436"/>
        <v>-3.9791363303934308</v>
      </c>
      <c r="AR1762" s="26">
        <f t="shared" si="436"/>
        <v>-3.9644813675395318</v>
      </c>
      <c r="AS1762" s="26">
        <f t="shared" si="436"/>
        <v>-4.0089388978364173</v>
      </c>
      <c r="AT1762" s="26">
        <f t="shared" si="436"/>
        <v>-3.8800105844175317</v>
      </c>
      <c r="AU1762" s="26">
        <f t="shared" si="437"/>
        <v>-4.3433125627175393</v>
      </c>
      <c r="AV1762" s="26"/>
    </row>
    <row r="1763" spans="26:64">
      <c r="Z1763">
        <f t="shared" si="428"/>
        <v>0</v>
      </c>
      <c r="AA1763" s="26">
        <f t="shared" si="429"/>
        <v>2.1380834729415148E-3</v>
      </c>
      <c r="AB1763" s="26">
        <f t="shared" si="440"/>
        <v>-9999</v>
      </c>
      <c r="AC1763" s="26">
        <f t="shared" si="424"/>
        <v>0</v>
      </c>
      <c r="AD1763" s="26">
        <f t="shared" si="438"/>
        <v>-9999</v>
      </c>
      <c r="AE1763" s="26">
        <f t="shared" si="425"/>
        <v>0</v>
      </c>
      <c r="AF1763">
        <f t="shared" si="439"/>
        <v>-9999</v>
      </c>
      <c r="AG1763" s="187"/>
      <c r="AH1763">
        <f t="shared" si="430"/>
        <v>-5.681451267488898E-5</v>
      </c>
      <c r="AI1763">
        <f t="shared" si="431"/>
        <v>0.56469609540875809</v>
      </c>
      <c r="AJ1763">
        <f t="shared" si="432"/>
        <v>-0.2668107123773617</v>
      </c>
      <c r="AK1763">
        <f t="shared" si="433"/>
        <v>0.23931967809316171</v>
      </c>
      <c r="AL1763">
        <f t="shared" si="434"/>
        <v>2.6389213677283485</v>
      </c>
      <c r="AM1763">
        <f t="shared" si="435"/>
        <v>3.8946097777401278</v>
      </c>
      <c r="AN1763" s="26">
        <f t="shared" si="436"/>
        <v>-3.975315110866434</v>
      </c>
      <c r="AO1763" s="26">
        <f t="shared" si="436"/>
        <v>-3.9758619978093366</v>
      </c>
      <c r="AP1763" s="26">
        <f t="shared" si="436"/>
        <v>-3.9742245114637487</v>
      </c>
      <c r="AQ1763" s="26">
        <f t="shared" si="436"/>
        <v>-3.9791363303934308</v>
      </c>
      <c r="AR1763" s="26">
        <f t="shared" si="436"/>
        <v>-3.9644813675395318</v>
      </c>
      <c r="AS1763" s="26">
        <f t="shared" si="436"/>
        <v>-4.0089388978364173</v>
      </c>
      <c r="AT1763" s="26">
        <f t="shared" si="436"/>
        <v>-3.8800105844175317</v>
      </c>
      <c r="AU1763" s="26">
        <f t="shared" si="437"/>
        <v>-4.3433125627175393</v>
      </c>
    </row>
    <row r="1764" spans="26:64">
      <c r="Z1764">
        <f t="shared" si="428"/>
        <v>0</v>
      </c>
      <c r="AA1764" s="26">
        <f t="shared" si="429"/>
        <v>2.1380834729415148E-3</v>
      </c>
      <c r="AB1764" s="26">
        <f t="shared" si="440"/>
        <v>-9999</v>
      </c>
      <c r="AC1764" s="26">
        <f t="shared" si="424"/>
        <v>0</v>
      </c>
      <c r="AD1764" s="26">
        <f t="shared" si="438"/>
        <v>-9999</v>
      </c>
      <c r="AE1764" s="26">
        <f t="shared" si="425"/>
        <v>0</v>
      </c>
      <c r="AF1764">
        <f t="shared" si="439"/>
        <v>-9999</v>
      </c>
      <c r="AG1764" s="187"/>
      <c r="AH1764">
        <f t="shared" si="430"/>
        <v>-5.681451267488898E-5</v>
      </c>
      <c r="AI1764">
        <f t="shared" si="431"/>
        <v>0.56469609540875809</v>
      </c>
      <c r="AJ1764">
        <f t="shared" si="432"/>
        <v>-0.2668107123773617</v>
      </c>
      <c r="AK1764">
        <f t="shared" si="433"/>
        <v>0.23931967809316171</v>
      </c>
      <c r="AL1764">
        <f t="shared" si="434"/>
        <v>2.6389213677283485</v>
      </c>
      <c r="AM1764">
        <f t="shared" si="435"/>
        <v>3.8946097777401278</v>
      </c>
      <c r="AN1764" s="26">
        <f t="shared" si="436"/>
        <v>-3.975315110866434</v>
      </c>
      <c r="AO1764" s="26">
        <f t="shared" si="436"/>
        <v>-3.9758619978093366</v>
      </c>
      <c r="AP1764" s="26">
        <f t="shared" si="436"/>
        <v>-3.9742245114637487</v>
      </c>
      <c r="AQ1764" s="26">
        <f t="shared" si="436"/>
        <v>-3.9791363303934308</v>
      </c>
      <c r="AR1764" s="26">
        <f t="shared" si="436"/>
        <v>-3.9644813675395318</v>
      </c>
      <c r="AS1764" s="26">
        <f t="shared" si="436"/>
        <v>-4.0089388978364173</v>
      </c>
      <c r="AT1764" s="26">
        <f t="shared" si="436"/>
        <v>-3.8800105844175317</v>
      </c>
      <c r="AU1764" s="26">
        <f t="shared" si="437"/>
        <v>-4.3433125627175393</v>
      </c>
    </row>
    <row r="1765" spans="26:64">
      <c r="Z1765">
        <f t="shared" si="428"/>
        <v>0</v>
      </c>
      <c r="AA1765" s="26">
        <f t="shared" si="429"/>
        <v>2.1380834729415148E-3</v>
      </c>
      <c r="AB1765" s="26">
        <f t="shared" si="440"/>
        <v>-9999</v>
      </c>
      <c r="AC1765" s="26">
        <f t="shared" si="424"/>
        <v>0</v>
      </c>
      <c r="AD1765" s="26">
        <f t="shared" si="438"/>
        <v>-9999</v>
      </c>
      <c r="AE1765" s="26">
        <f t="shared" si="425"/>
        <v>0</v>
      </c>
      <c r="AF1765">
        <f t="shared" si="439"/>
        <v>-9999</v>
      </c>
      <c r="AG1765" s="187"/>
      <c r="AH1765">
        <f t="shared" si="430"/>
        <v>-5.681451267488898E-5</v>
      </c>
      <c r="AI1765">
        <f t="shared" si="431"/>
        <v>0.56469609540875809</v>
      </c>
      <c r="AJ1765">
        <f t="shared" si="432"/>
        <v>-0.2668107123773617</v>
      </c>
      <c r="AK1765">
        <f t="shared" si="433"/>
        <v>0.23931967809316171</v>
      </c>
      <c r="AL1765">
        <f t="shared" si="434"/>
        <v>2.6389213677283485</v>
      </c>
      <c r="AM1765">
        <f t="shared" si="435"/>
        <v>3.8946097777401278</v>
      </c>
      <c r="AN1765" s="26">
        <f t="shared" ref="AN1765:AT1780" si="441">$AU1765+$AB$7*SIN(AO1765)</f>
        <v>-3.975315110866434</v>
      </c>
      <c r="AO1765" s="26">
        <f t="shared" si="441"/>
        <v>-3.9758619978093366</v>
      </c>
      <c r="AP1765" s="26">
        <f t="shared" si="441"/>
        <v>-3.9742245114637487</v>
      </c>
      <c r="AQ1765" s="26">
        <f t="shared" si="441"/>
        <v>-3.9791363303934308</v>
      </c>
      <c r="AR1765" s="26">
        <f t="shared" si="441"/>
        <v>-3.9644813675395318</v>
      </c>
      <c r="AS1765" s="26">
        <f t="shared" si="441"/>
        <v>-4.0089388978364173</v>
      </c>
      <c r="AT1765" s="26">
        <f t="shared" si="441"/>
        <v>-3.8800105844175317</v>
      </c>
      <c r="AU1765" s="26">
        <f t="shared" si="437"/>
        <v>-4.3433125627175393</v>
      </c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</row>
    <row r="1766" spans="26:64">
      <c r="Z1766">
        <f t="shared" si="428"/>
        <v>0</v>
      </c>
      <c r="AA1766" s="26">
        <f t="shared" si="429"/>
        <v>2.1380834729415148E-3</v>
      </c>
      <c r="AB1766" s="26">
        <f t="shared" si="440"/>
        <v>-9999</v>
      </c>
      <c r="AC1766" s="26">
        <f t="shared" si="424"/>
        <v>0</v>
      </c>
      <c r="AD1766" s="26">
        <f t="shared" si="438"/>
        <v>-9999</v>
      </c>
      <c r="AE1766" s="26">
        <f t="shared" si="425"/>
        <v>0</v>
      </c>
      <c r="AF1766">
        <f t="shared" si="439"/>
        <v>-9999</v>
      </c>
      <c r="AG1766" s="187"/>
      <c r="AH1766">
        <f t="shared" si="430"/>
        <v>-5.681451267488898E-5</v>
      </c>
      <c r="AI1766">
        <f t="shared" si="431"/>
        <v>0.56469609540875809</v>
      </c>
      <c r="AJ1766">
        <f t="shared" si="432"/>
        <v>-0.2668107123773617</v>
      </c>
      <c r="AK1766">
        <f t="shared" si="433"/>
        <v>0.23931967809316171</v>
      </c>
      <c r="AL1766">
        <f t="shared" si="434"/>
        <v>2.6389213677283485</v>
      </c>
      <c r="AM1766">
        <f t="shared" si="435"/>
        <v>3.8946097777401278</v>
      </c>
      <c r="AN1766" s="26">
        <f t="shared" si="441"/>
        <v>-3.975315110866434</v>
      </c>
      <c r="AO1766" s="26">
        <f t="shared" si="441"/>
        <v>-3.9758619978093366</v>
      </c>
      <c r="AP1766" s="26">
        <f t="shared" si="441"/>
        <v>-3.9742245114637487</v>
      </c>
      <c r="AQ1766" s="26">
        <f t="shared" si="441"/>
        <v>-3.9791363303934308</v>
      </c>
      <c r="AR1766" s="26">
        <f t="shared" si="441"/>
        <v>-3.9644813675395318</v>
      </c>
      <c r="AS1766" s="26">
        <f t="shared" si="441"/>
        <v>-4.0089388978364173</v>
      </c>
      <c r="AT1766" s="26">
        <f t="shared" si="441"/>
        <v>-3.8800105844175317</v>
      </c>
      <c r="AU1766" s="26">
        <f t="shared" si="437"/>
        <v>-4.3433125627175393</v>
      </c>
      <c r="AV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</row>
    <row r="1767" spans="26:64">
      <c r="Z1767">
        <f t="shared" si="428"/>
        <v>0</v>
      </c>
      <c r="AA1767" s="26">
        <f t="shared" si="429"/>
        <v>2.1380834729415148E-3</v>
      </c>
      <c r="AB1767" s="26">
        <f t="shared" si="440"/>
        <v>-9999</v>
      </c>
      <c r="AC1767" s="26">
        <f t="shared" ref="AC1767:AC1830" si="442">+G1767-P1767</f>
        <v>0</v>
      </c>
      <c r="AD1767" s="26">
        <f t="shared" si="438"/>
        <v>-9999</v>
      </c>
      <c r="AE1767" s="26">
        <f t="shared" ref="AE1767:AE1830" si="443">+(G1767-AA1767)^2*S1767</f>
        <v>0</v>
      </c>
      <c r="AF1767">
        <f t="shared" si="439"/>
        <v>-9999</v>
      </c>
      <c r="AG1767" s="187"/>
      <c r="AH1767">
        <f t="shared" si="430"/>
        <v>-5.681451267488898E-5</v>
      </c>
      <c r="AI1767">
        <f t="shared" si="431"/>
        <v>0.56469609540875809</v>
      </c>
      <c r="AJ1767">
        <f t="shared" si="432"/>
        <v>-0.2668107123773617</v>
      </c>
      <c r="AK1767">
        <f t="shared" si="433"/>
        <v>0.23931967809316171</v>
      </c>
      <c r="AL1767">
        <f t="shared" si="434"/>
        <v>2.6389213677283485</v>
      </c>
      <c r="AM1767">
        <f t="shared" si="435"/>
        <v>3.8946097777401278</v>
      </c>
      <c r="AN1767" s="26">
        <f t="shared" si="441"/>
        <v>-3.975315110866434</v>
      </c>
      <c r="AO1767" s="26">
        <f t="shared" si="441"/>
        <v>-3.9758619978093366</v>
      </c>
      <c r="AP1767" s="26">
        <f t="shared" si="441"/>
        <v>-3.9742245114637487</v>
      </c>
      <c r="AQ1767" s="26">
        <f t="shared" si="441"/>
        <v>-3.9791363303934308</v>
      </c>
      <c r="AR1767" s="26">
        <f t="shared" si="441"/>
        <v>-3.9644813675395318</v>
      </c>
      <c r="AS1767" s="26">
        <f t="shared" si="441"/>
        <v>-4.0089388978364173</v>
      </c>
      <c r="AT1767" s="26">
        <f t="shared" si="441"/>
        <v>-3.8800105844175317</v>
      </c>
      <c r="AU1767" s="26">
        <f t="shared" si="437"/>
        <v>-4.3433125627175393</v>
      </c>
    </row>
    <row r="1768" spans="26:64">
      <c r="Z1768">
        <f t="shared" si="428"/>
        <v>0</v>
      </c>
      <c r="AA1768" s="26">
        <f t="shared" si="429"/>
        <v>2.1380834729415148E-3</v>
      </c>
      <c r="AB1768" s="26">
        <f t="shared" si="440"/>
        <v>-9999</v>
      </c>
      <c r="AC1768" s="26">
        <f t="shared" si="442"/>
        <v>0</v>
      </c>
      <c r="AD1768" s="26">
        <f t="shared" si="438"/>
        <v>-9999</v>
      </c>
      <c r="AE1768" s="26">
        <f t="shared" si="443"/>
        <v>0</v>
      </c>
      <c r="AF1768">
        <f t="shared" si="439"/>
        <v>-9999</v>
      </c>
      <c r="AG1768" s="187"/>
      <c r="AH1768">
        <f t="shared" si="430"/>
        <v>-5.681451267488898E-5</v>
      </c>
      <c r="AI1768">
        <f t="shared" si="431"/>
        <v>0.56469609540875809</v>
      </c>
      <c r="AJ1768">
        <f t="shared" si="432"/>
        <v>-0.2668107123773617</v>
      </c>
      <c r="AK1768">
        <f t="shared" si="433"/>
        <v>0.23931967809316171</v>
      </c>
      <c r="AL1768">
        <f t="shared" si="434"/>
        <v>2.6389213677283485</v>
      </c>
      <c r="AM1768">
        <f t="shared" si="435"/>
        <v>3.8946097777401278</v>
      </c>
      <c r="AN1768" s="26">
        <f t="shared" si="441"/>
        <v>-3.975315110866434</v>
      </c>
      <c r="AO1768" s="26">
        <f t="shared" si="441"/>
        <v>-3.9758619978093366</v>
      </c>
      <c r="AP1768" s="26">
        <f t="shared" si="441"/>
        <v>-3.9742245114637487</v>
      </c>
      <c r="AQ1768" s="26">
        <f t="shared" si="441"/>
        <v>-3.9791363303934308</v>
      </c>
      <c r="AR1768" s="26">
        <f t="shared" si="441"/>
        <v>-3.9644813675395318</v>
      </c>
      <c r="AS1768" s="26">
        <f t="shared" si="441"/>
        <v>-4.0089388978364173</v>
      </c>
      <c r="AT1768" s="26">
        <f t="shared" si="441"/>
        <v>-3.8800105844175317</v>
      </c>
      <c r="AU1768" s="26">
        <f t="shared" si="437"/>
        <v>-4.3433125627175393</v>
      </c>
      <c r="AV1768" s="26"/>
    </row>
    <row r="1769" spans="26:64">
      <c r="Z1769">
        <f t="shared" si="428"/>
        <v>0</v>
      </c>
      <c r="AA1769" s="26">
        <f t="shared" si="429"/>
        <v>2.1380834729415148E-3</v>
      </c>
      <c r="AB1769" s="26">
        <f t="shared" si="440"/>
        <v>-9999</v>
      </c>
      <c r="AC1769" s="26">
        <f t="shared" si="442"/>
        <v>0</v>
      </c>
      <c r="AD1769" s="26">
        <f t="shared" si="438"/>
        <v>-9999</v>
      </c>
      <c r="AE1769" s="26">
        <f t="shared" si="443"/>
        <v>0</v>
      </c>
      <c r="AF1769">
        <f t="shared" si="439"/>
        <v>-9999</v>
      </c>
      <c r="AG1769" s="187"/>
      <c r="AH1769">
        <f t="shared" si="430"/>
        <v>-5.681451267488898E-5</v>
      </c>
      <c r="AI1769">
        <f t="shared" si="431"/>
        <v>0.56469609540875809</v>
      </c>
      <c r="AJ1769">
        <f t="shared" si="432"/>
        <v>-0.2668107123773617</v>
      </c>
      <c r="AK1769">
        <f t="shared" si="433"/>
        <v>0.23931967809316171</v>
      </c>
      <c r="AL1769">
        <f t="shared" si="434"/>
        <v>2.6389213677283485</v>
      </c>
      <c r="AM1769">
        <f t="shared" si="435"/>
        <v>3.8946097777401278</v>
      </c>
      <c r="AN1769" s="26">
        <f t="shared" si="441"/>
        <v>-3.975315110866434</v>
      </c>
      <c r="AO1769" s="26">
        <f t="shared" si="441"/>
        <v>-3.9758619978093366</v>
      </c>
      <c r="AP1769" s="26">
        <f t="shared" si="441"/>
        <v>-3.9742245114637487</v>
      </c>
      <c r="AQ1769" s="26">
        <f t="shared" si="441"/>
        <v>-3.9791363303934308</v>
      </c>
      <c r="AR1769" s="26">
        <f t="shared" si="441"/>
        <v>-3.9644813675395318</v>
      </c>
      <c r="AS1769" s="26">
        <f t="shared" si="441"/>
        <v>-4.0089388978364173</v>
      </c>
      <c r="AT1769" s="26">
        <f t="shared" si="441"/>
        <v>-3.8800105844175317</v>
      </c>
      <c r="AU1769" s="26">
        <f t="shared" si="437"/>
        <v>-4.3433125627175393</v>
      </c>
    </row>
    <row r="1770" spans="26:64">
      <c r="Z1770">
        <f t="shared" si="428"/>
        <v>0</v>
      </c>
      <c r="AA1770" s="26">
        <f t="shared" si="429"/>
        <v>2.1380834729415148E-3</v>
      </c>
      <c r="AB1770" s="26">
        <f t="shared" si="440"/>
        <v>-9999</v>
      </c>
      <c r="AC1770" s="26">
        <f t="shared" si="442"/>
        <v>0</v>
      </c>
      <c r="AD1770" s="26">
        <f t="shared" si="438"/>
        <v>-9999</v>
      </c>
      <c r="AE1770" s="26">
        <f t="shared" si="443"/>
        <v>0</v>
      </c>
      <c r="AF1770">
        <f t="shared" si="439"/>
        <v>-9999</v>
      </c>
      <c r="AG1770" s="187"/>
      <c r="AH1770">
        <f t="shared" si="430"/>
        <v>-5.681451267488898E-5</v>
      </c>
      <c r="AI1770">
        <f t="shared" si="431"/>
        <v>0.56469609540875809</v>
      </c>
      <c r="AJ1770">
        <f t="shared" si="432"/>
        <v>-0.2668107123773617</v>
      </c>
      <c r="AK1770">
        <f t="shared" si="433"/>
        <v>0.23931967809316171</v>
      </c>
      <c r="AL1770">
        <f t="shared" si="434"/>
        <v>2.6389213677283485</v>
      </c>
      <c r="AM1770">
        <f t="shared" si="435"/>
        <v>3.8946097777401278</v>
      </c>
      <c r="AN1770" s="26">
        <f t="shared" si="441"/>
        <v>-3.975315110866434</v>
      </c>
      <c r="AO1770" s="26">
        <f t="shared" si="441"/>
        <v>-3.9758619978093366</v>
      </c>
      <c r="AP1770" s="26">
        <f t="shared" si="441"/>
        <v>-3.9742245114637487</v>
      </c>
      <c r="AQ1770" s="26">
        <f t="shared" si="441"/>
        <v>-3.9791363303934308</v>
      </c>
      <c r="AR1770" s="26">
        <f t="shared" si="441"/>
        <v>-3.9644813675395318</v>
      </c>
      <c r="AS1770" s="26">
        <f t="shared" si="441"/>
        <v>-4.0089388978364173</v>
      </c>
      <c r="AT1770" s="26">
        <f t="shared" si="441"/>
        <v>-3.8800105844175317</v>
      </c>
      <c r="AU1770" s="26">
        <f t="shared" si="437"/>
        <v>-4.3433125627175393</v>
      </c>
      <c r="AV1770" s="26"/>
    </row>
    <row r="1771" spans="26:64">
      <c r="Z1771">
        <f t="shared" si="428"/>
        <v>0</v>
      </c>
      <c r="AA1771" s="26">
        <f t="shared" si="429"/>
        <v>2.1380834729415148E-3</v>
      </c>
      <c r="AB1771" s="26">
        <f t="shared" si="440"/>
        <v>-9999</v>
      </c>
      <c r="AC1771" s="26">
        <f t="shared" si="442"/>
        <v>0</v>
      </c>
      <c r="AD1771" s="26">
        <f t="shared" si="438"/>
        <v>-9999</v>
      </c>
      <c r="AE1771" s="26">
        <f t="shared" si="443"/>
        <v>0</v>
      </c>
      <c r="AF1771">
        <f t="shared" si="439"/>
        <v>-9999</v>
      </c>
      <c r="AG1771" s="187"/>
      <c r="AH1771">
        <f t="shared" si="430"/>
        <v>-5.681451267488898E-5</v>
      </c>
      <c r="AI1771">
        <f t="shared" si="431"/>
        <v>0.56469609540875809</v>
      </c>
      <c r="AJ1771">
        <f t="shared" si="432"/>
        <v>-0.2668107123773617</v>
      </c>
      <c r="AK1771">
        <f t="shared" si="433"/>
        <v>0.23931967809316171</v>
      </c>
      <c r="AL1771">
        <f t="shared" si="434"/>
        <v>2.6389213677283485</v>
      </c>
      <c r="AM1771">
        <f t="shared" si="435"/>
        <v>3.8946097777401278</v>
      </c>
      <c r="AN1771" s="26">
        <f t="shared" si="441"/>
        <v>-3.975315110866434</v>
      </c>
      <c r="AO1771" s="26">
        <f t="shared" si="441"/>
        <v>-3.9758619978093366</v>
      </c>
      <c r="AP1771" s="26">
        <f t="shared" si="441"/>
        <v>-3.9742245114637487</v>
      </c>
      <c r="AQ1771" s="26">
        <f t="shared" si="441"/>
        <v>-3.9791363303934308</v>
      </c>
      <c r="AR1771" s="26">
        <f t="shared" si="441"/>
        <v>-3.9644813675395318</v>
      </c>
      <c r="AS1771" s="26">
        <f t="shared" si="441"/>
        <v>-4.0089388978364173</v>
      </c>
      <c r="AT1771" s="26">
        <f t="shared" si="441"/>
        <v>-3.8800105844175317</v>
      </c>
      <c r="AU1771" s="26">
        <f t="shared" si="437"/>
        <v>-4.3433125627175393</v>
      </c>
    </row>
    <row r="1772" spans="26:64">
      <c r="Z1772">
        <f t="shared" si="428"/>
        <v>0</v>
      </c>
      <c r="AA1772" s="26">
        <f t="shared" si="429"/>
        <v>2.1380834729415148E-3</v>
      </c>
      <c r="AB1772" s="26">
        <f t="shared" si="440"/>
        <v>-9999</v>
      </c>
      <c r="AC1772" s="26">
        <f t="shared" si="442"/>
        <v>0</v>
      </c>
      <c r="AD1772" s="26">
        <f t="shared" si="438"/>
        <v>-9999</v>
      </c>
      <c r="AE1772" s="26">
        <f t="shared" si="443"/>
        <v>0</v>
      </c>
      <c r="AF1772">
        <f t="shared" si="439"/>
        <v>-9999</v>
      </c>
      <c r="AG1772" s="187"/>
      <c r="AH1772">
        <f t="shared" si="430"/>
        <v>-5.681451267488898E-5</v>
      </c>
      <c r="AI1772">
        <f t="shared" si="431"/>
        <v>0.56469609540875809</v>
      </c>
      <c r="AJ1772">
        <f t="shared" si="432"/>
        <v>-0.2668107123773617</v>
      </c>
      <c r="AK1772">
        <f t="shared" si="433"/>
        <v>0.23931967809316171</v>
      </c>
      <c r="AL1772">
        <f t="shared" si="434"/>
        <v>2.6389213677283485</v>
      </c>
      <c r="AM1772">
        <f t="shared" si="435"/>
        <v>3.8946097777401278</v>
      </c>
      <c r="AN1772" s="26">
        <f t="shared" si="441"/>
        <v>-3.975315110866434</v>
      </c>
      <c r="AO1772" s="26">
        <f t="shared" si="441"/>
        <v>-3.9758619978093366</v>
      </c>
      <c r="AP1772" s="26">
        <f t="shared" si="441"/>
        <v>-3.9742245114637487</v>
      </c>
      <c r="AQ1772" s="26">
        <f t="shared" si="441"/>
        <v>-3.9791363303934308</v>
      </c>
      <c r="AR1772" s="26">
        <f t="shared" si="441"/>
        <v>-3.9644813675395318</v>
      </c>
      <c r="AS1772" s="26">
        <f t="shared" si="441"/>
        <v>-4.0089388978364173</v>
      </c>
      <c r="AT1772" s="26">
        <f t="shared" si="441"/>
        <v>-3.8800105844175317</v>
      </c>
      <c r="AU1772" s="26">
        <f t="shared" si="437"/>
        <v>-4.3433125627175393</v>
      </c>
      <c r="AV1772" s="26"/>
    </row>
    <row r="1773" spans="26:64">
      <c r="Z1773">
        <f t="shared" si="428"/>
        <v>0</v>
      </c>
      <c r="AA1773" s="26">
        <f t="shared" si="429"/>
        <v>2.1380834729415148E-3</v>
      </c>
      <c r="AB1773" s="26">
        <f t="shared" si="440"/>
        <v>-9999</v>
      </c>
      <c r="AC1773" s="26">
        <f t="shared" si="442"/>
        <v>0</v>
      </c>
      <c r="AD1773" s="26">
        <f t="shared" si="438"/>
        <v>-9999</v>
      </c>
      <c r="AE1773" s="26">
        <f t="shared" si="443"/>
        <v>0</v>
      </c>
      <c r="AF1773">
        <f t="shared" si="439"/>
        <v>-9999</v>
      </c>
      <c r="AG1773" s="187"/>
      <c r="AH1773">
        <f t="shared" si="430"/>
        <v>-5.681451267488898E-5</v>
      </c>
      <c r="AI1773">
        <f t="shared" si="431"/>
        <v>0.56469609540875809</v>
      </c>
      <c r="AJ1773">
        <f t="shared" si="432"/>
        <v>-0.2668107123773617</v>
      </c>
      <c r="AK1773">
        <f t="shared" si="433"/>
        <v>0.23931967809316171</v>
      </c>
      <c r="AL1773">
        <f t="shared" si="434"/>
        <v>2.6389213677283485</v>
      </c>
      <c r="AM1773">
        <f t="shared" si="435"/>
        <v>3.8946097777401278</v>
      </c>
      <c r="AN1773" s="26">
        <f t="shared" si="441"/>
        <v>-3.975315110866434</v>
      </c>
      <c r="AO1773" s="26">
        <f t="shared" si="441"/>
        <v>-3.9758619978093366</v>
      </c>
      <c r="AP1773" s="26">
        <f t="shared" si="441"/>
        <v>-3.9742245114637487</v>
      </c>
      <c r="AQ1773" s="26">
        <f t="shared" si="441"/>
        <v>-3.9791363303934308</v>
      </c>
      <c r="AR1773" s="26">
        <f t="shared" si="441"/>
        <v>-3.9644813675395318</v>
      </c>
      <c r="AS1773" s="26">
        <f t="shared" si="441"/>
        <v>-4.0089388978364173</v>
      </c>
      <c r="AT1773" s="26">
        <f t="shared" si="441"/>
        <v>-3.8800105844175317</v>
      </c>
      <c r="AU1773" s="26">
        <f t="shared" si="437"/>
        <v>-4.3433125627175393</v>
      </c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</row>
    <row r="1774" spans="26:64">
      <c r="Z1774">
        <f t="shared" si="428"/>
        <v>0</v>
      </c>
      <c r="AA1774" s="26">
        <f t="shared" si="429"/>
        <v>2.1380834729415148E-3</v>
      </c>
      <c r="AB1774" s="26">
        <f t="shared" si="440"/>
        <v>-9999</v>
      </c>
      <c r="AC1774" s="26">
        <f t="shared" si="442"/>
        <v>0</v>
      </c>
      <c r="AD1774" s="26">
        <f t="shared" si="438"/>
        <v>-9999</v>
      </c>
      <c r="AE1774" s="26">
        <f t="shared" si="443"/>
        <v>0</v>
      </c>
      <c r="AF1774">
        <f t="shared" si="439"/>
        <v>-9999</v>
      </c>
      <c r="AG1774" s="187"/>
      <c r="AH1774">
        <f t="shared" si="430"/>
        <v>-5.681451267488898E-5</v>
      </c>
      <c r="AI1774">
        <f t="shared" si="431"/>
        <v>0.56469609540875809</v>
      </c>
      <c r="AJ1774">
        <f t="shared" si="432"/>
        <v>-0.2668107123773617</v>
      </c>
      <c r="AK1774">
        <f t="shared" si="433"/>
        <v>0.23931967809316171</v>
      </c>
      <c r="AL1774">
        <f t="shared" si="434"/>
        <v>2.6389213677283485</v>
      </c>
      <c r="AM1774">
        <f t="shared" si="435"/>
        <v>3.8946097777401278</v>
      </c>
      <c r="AN1774" s="26">
        <f t="shared" si="441"/>
        <v>-3.975315110866434</v>
      </c>
      <c r="AO1774" s="26">
        <f t="shared" si="441"/>
        <v>-3.9758619978093366</v>
      </c>
      <c r="AP1774" s="26">
        <f t="shared" si="441"/>
        <v>-3.9742245114637487</v>
      </c>
      <c r="AQ1774" s="26">
        <f t="shared" si="441"/>
        <v>-3.9791363303934308</v>
      </c>
      <c r="AR1774" s="26">
        <f t="shared" si="441"/>
        <v>-3.9644813675395318</v>
      </c>
      <c r="AS1774" s="26">
        <f t="shared" si="441"/>
        <v>-4.0089388978364173</v>
      </c>
      <c r="AT1774" s="26">
        <f t="shared" si="441"/>
        <v>-3.8800105844175317</v>
      </c>
      <c r="AU1774" s="26">
        <f t="shared" si="437"/>
        <v>-4.3433125627175393</v>
      </c>
    </row>
    <row r="1775" spans="26:64">
      <c r="Z1775">
        <f t="shared" si="428"/>
        <v>0</v>
      </c>
      <c r="AA1775" s="26">
        <f t="shared" si="429"/>
        <v>2.1380834729415148E-3</v>
      </c>
      <c r="AB1775" s="26">
        <f t="shared" si="440"/>
        <v>-9999</v>
      </c>
      <c r="AC1775" s="26">
        <f t="shared" si="442"/>
        <v>0</v>
      </c>
      <c r="AD1775" s="26">
        <f t="shared" si="438"/>
        <v>-9999</v>
      </c>
      <c r="AE1775" s="26">
        <f t="shared" si="443"/>
        <v>0</v>
      </c>
      <c r="AF1775">
        <f t="shared" si="439"/>
        <v>-9999</v>
      </c>
      <c r="AG1775" s="187"/>
      <c r="AH1775">
        <f t="shared" si="430"/>
        <v>-5.681451267488898E-5</v>
      </c>
      <c r="AI1775">
        <f t="shared" si="431"/>
        <v>0.56469609540875809</v>
      </c>
      <c r="AJ1775">
        <f t="shared" si="432"/>
        <v>-0.2668107123773617</v>
      </c>
      <c r="AK1775">
        <f t="shared" si="433"/>
        <v>0.23931967809316171</v>
      </c>
      <c r="AL1775">
        <f t="shared" si="434"/>
        <v>2.6389213677283485</v>
      </c>
      <c r="AM1775">
        <f t="shared" si="435"/>
        <v>3.8946097777401278</v>
      </c>
      <c r="AN1775" s="26">
        <f t="shared" si="441"/>
        <v>-3.975315110866434</v>
      </c>
      <c r="AO1775" s="26">
        <f t="shared" si="441"/>
        <v>-3.9758619978093366</v>
      </c>
      <c r="AP1775" s="26">
        <f t="shared" si="441"/>
        <v>-3.9742245114637487</v>
      </c>
      <c r="AQ1775" s="26">
        <f t="shared" si="441"/>
        <v>-3.9791363303934308</v>
      </c>
      <c r="AR1775" s="26">
        <f t="shared" si="441"/>
        <v>-3.9644813675395318</v>
      </c>
      <c r="AS1775" s="26">
        <f t="shared" si="441"/>
        <v>-4.0089388978364173</v>
      </c>
      <c r="AT1775" s="26">
        <f t="shared" si="441"/>
        <v>-3.8800105844175317</v>
      </c>
      <c r="AU1775" s="26">
        <f t="shared" si="437"/>
        <v>-4.3433125627175393</v>
      </c>
    </row>
    <row r="1776" spans="26:64">
      <c r="Z1776">
        <f t="shared" si="428"/>
        <v>0</v>
      </c>
      <c r="AA1776" s="26">
        <f t="shared" si="429"/>
        <v>2.1380834729415148E-3</v>
      </c>
      <c r="AB1776" s="26">
        <f t="shared" si="440"/>
        <v>-9999</v>
      </c>
      <c r="AC1776" s="26">
        <f t="shared" si="442"/>
        <v>0</v>
      </c>
      <c r="AD1776" s="26">
        <f t="shared" si="438"/>
        <v>-9999</v>
      </c>
      <c r="AE1776" s="26">
        <f t="shared" si="443"/>
        <v>0</v>
      </c>
      <c r="AF1776">
        <f t="shared" si="439"/>
        <v>-9999</v>
      </c>
      <c r="AG1776" s="187"/>
      <c r="AH1776">
        <f t="shared" si="430"/>
        <v>-5.681451267488898E-5</v>
      </c>
      <c r="AI1776">
        <f t="shared" si="431"/>
        <v>0.56469609540875809</v>
      </c>
      <c r="AJ1776">
        <f t="shared" si="432"/>
        <v>-0.2668107123773617</v>
      </c>
      <c r="AK1776">
        <f t="shared" si="433"/>
        <v>0.23931967809316171</v>
      </c>
      <c r="AL1776">
        <f t="shared" si="434"/>
        <v>2.6389213677283485</v>
      </c>
      <c r="AM1776">
        <f t="shared" si="435"/>
        <v>3.8946097777401278</v>
      </c>
      <c r="AN1776" s="26">
        <f t="shared" si="441"/>
        <v>-3.975315110866434</v>
      </c>
      <c r="AO1776" s="26">
        <f t="shared" si="441"/>
        <v>-3.9758619978093366</v>
      </c>
      <c r="AP1776" s="26">
        <f t="shared" si="441"/>
        <v>-3.9742245114637487</v>
      </c>
      <c r="AQ1776" s="26">
        <f t="shared" si="441"/>
        <v>-3.9791363303934308</v>
      </c>
      <c r="AR1776" s="26">
        <f t="shared" si="441"/>
        <v>-3.9644813675395318</v>
      </c>
      <c r="AS1776" s="26">
        <f t="shared" si="441"/>
        <v>-4.0089388978364173</v>
      </c>
      <c r="AT1776" s="26">
        <f t="shared" si="441"/>
        <v>-3.8800105844175317</v>
      </c>
      <c r="AU1776" s="26">
        <f t="shared" si="437"/>
        <v>-4.3433125627175393</v>
      </c>
    </row>
    <row r="1777" spans="26:48">
      <c r="Z1777">
        <f t="shared" si="428"/>
        <v>0</v>
      </c>
      <c r="AA1777" s="26">
        <f t="shared" si="429"/>
        <v>2.1380834729415148E-3</v>
      </c>
      <c r="AB1777" s="26">
        <f t="shared" si="440"/>
        <v>-9999</v>
      </c>
      <c r="AC1777" s="26">
        <f t="shared" si="442"/>
        <v>0</v>
      </c>
      <c r="AD1777" s="26">
        <f t="shared" si="438"/>
        <v>-9999</v>
      </c>
      <c r="AE1777" s="26">
        <f t="shared" si="443"/>
        <v>0</v>
      </c>
      <c r="AF1777">
        <f t="shared" si="439"/>
        <v>-9999</v>
      </c>
      <c r="AG1777" s="187"/>
      <c r="AH1777">
        <f t="shared" si="430"/>
        <v>-5.681451267488898E-5</v>
      </c>
      <c r="AI1777">
        <f t="shared" si="431"/>
        <v>0.56469609540875809</v>
      </c>
      <c r="AJ1777">
        <f t="shared" si="432"/>
        <v>-0.2668107123773617</v>
      </c>
      <c r="AK1777">
        <f t="shared" si="433"/>
        <v>0.23931967809316171</v>
      </c>
      <c r="AL1777">
        <f t="shared" si="434"/>
        <v>2.6389213677283485</v>
      </c>
      <c r="AM1777">
        <f t="shared" si="435"/>
        <v>3.8946097777401278</v>
      </c>
      <c r="AN1777" s="26">
        <f t="shared" si="441"/>
        <v>-3.975315110866434</v>
      </c>
      <c r="AO1777" s="26">
        <f t="shared" si="441"/>
        <v>-3.9758619978093366</v>
      </c>
      <c r="AP1777" s="26">
        <f t="shared" si="441"/>
        <v>-3.9742245114637487</v>
      </c>
      <c r="AQ1777" s="26">
        <f t="shared" si="441"/>
        <v>-3.9791363303934308</v>
      </c>
      <c r="AR1777" s="26">
        <f t="shared" si="441"/>
        <v>-3.9644813675395318</v>
      </c>
      <c r="AS1777" s="26">
        <f t="shared" si="441"/>
        <v>-4.0089388978364173</v>
      </c>
      <c r="AT1777" s="26">
        <f t="shared" si="441"/>
        <v>-3.8800105844175317</v>
      </c>
      <c r="AU1777" s="26">
        <f t="shared" si="437"/>
        <v>-4.3433125627175393</v>
      </c>
    </row>
    <row r="1778" spans="26:48">
      <c r="Z1778">
        <f t="shared" si="428"/>
        <v>0</v>
      </c>
      <c r="AA1778" s="26">
        <f t="shared" si="429"/>
        <v>2.1380834729415148E-3</v>
      </c>
      <c r="AB1778" s="26">
        <f t="shared" si="440"/>
        <v>-9999</v>
      </c>
      <c r="AC1778" s="26">
        <f t="shared" si="442"/>
        <v>0</v>
      </c>
      <c r="AD1778" s="26">
        <f t="shared" si="438"/>
        <v>-9999</v>
      </c>
      <c r="AE1778" s="26">
        <f t="shared" si="443"/>
        <v>0</v>
      </c>
      <c r="AF1778">
        <f t="shared" si="439"/>
        <v>-9999</v>
      </c>
      <c r="AG1778" s="187"/>
      <c r="AH1778">
        <f t="shared" si="430"/>
        <v>-5.681451267488898E-5</v>
      </c>
      <c r="AI1778">
        <f t="shared" si="431"/>
        <v>0.56469609540875809</v>
      </c>
      <c r="AJ1778">
        <f t="shared" si="432"/>
        <v>-0.2668107123773617</v>
      </c>
      <c r="AK1778">
        <f t="shared" si="433"/>
        <v>0.23931967809316171</v>
      </c>
      <c r="AL1778">
        <f t="shared" si="434"/>
        <v>2.6389213677283485</v>
      </c>
      <c r="AM1778">
        <f t="shared" si="435"/>
        <v>3.8946097777401278</v>
      </c>
      <c r="AN1778" s="26">
        <f t="shared" si="441"/>
        <v>-3.975315110866434</v>
      </c>
      <c r="AO1778" s="26">
        <f t="shared" si="441"/>
        <v>-3.9758619978093366</v>
      </c>
      <c r="AP1778" s="26">
        <f t="shared" si="441"/>
        <v>-3.9742245114637487</v>
      </c>
      <c r="AQ1778" s="26">
        <f t="shared" si="441"/>
        <v>-3.9791363303934308</v>
      </c>
      <c r="AR1778" s="26">
        <f t="shared" si="441"/>
        <v>-3.9644813675395318</v>
      </c>
      <c r="AS1778" s="26">
        <f t="shared" si="441"/>
        <v>-4.0089388978364173</v>
      </c>
      <c r="AT1778" s="26">
        <f t="shared" si="441"/>
        <v>-3.8800105844175317</v>
      </c>
      <c r="AU1778" s="26">
        <f t="shared" si="437"/>
        <v>-4.3433125627175393</v>
      </c>
    </row>
    <row r="1779" spans="26:48">
      <c r="Z1779">
        <f t="shared" si="428"/>
        <v>0</v>
      </c>
      <c r="AA1779" s="26">
        <f t="shared" si="429"/>
        <v>2.1380834729415148E-3</v>
      </c>
      <c r="AB1779" s="26">
        <f t="shared" si="440"/>
        <v>-9999</v>
      </c>
      <c r="AC1779" s="26">
        <f t="shared" si="442"/>
        <v>0</v>
      </c>
      <c r="AD1779" s="26">
        <f t="shared" si="438"/>
        <v>-9999</v>
      </c>
      <c r="AE1779" s="26">
        <f t="shared" si="443"/>
        <v>0</v>
      </c>
      <c r="AF1779">
        <f t="shared" si="439"/>
        <v>-9999</v>
      </c>
      <c r="AG1779" s="187"/>
      <c r="AH1779">
        <f t="shared" si="430"/>
        <v>-5.681451267488898E-5</v>
      </c>
      <c r="AI1779">
        <f t="shared" si="431"/>
        <v>0.56469609540875809</v>
      </c>
      <c r="AJ1779">
        <f t="shared" si="432"/>
        <v>-0.2668107123773617</v>
      </c>
      <c r="AK1779">
        <f t="shared" si="433"/>
        <v>0.23931967809316171</v>
      </c>
      <c r="AL1779">
        <f t="shared" si="434"/>
        <v>2.6389213677283485</v>
      </c>
      <c r="AM1779">
        <f t="shared" si="435"/>
        <v>3.8946097777401278</v>
      </c>
      <c r="AN1779" s="26">
        <f t="shared" si="441"/>
        <v>-3.975315110866434</v>
      </c>
      <c r="AO1779" s="26">
        <f t="shared" si="441"/>
        <v>-3.9758619978093366</v>
      </c>
      <c r="AP1779" s="26">
        <f t="shared" si="441"/>
        <v>-3.9742245114637487</v>
      </c>
      <c r="AQ1779" s="26">
        <f t="shared" si="441"/>
        <v>-3.9791363303934308</v>
      </c>
      <c r="AR1779" s="26">
        <f t="shared" si="441"/>
        <v>-3.9644813675395318</v>
      </c>
      <c r="AS1779" s="26">
        <f t="shared" si="441"/>
        <v>-4.0089388978364173</v>
      </c>
      <c r="AT1779" s="26">
        <f t="shared" si="441"/>
        <v>-3.8800105844175317</v>
      </c>
      <c r="AU1779" s="26">
        <f t="shared" si="437"/>
        <v>-4.3433125627175393</v>
      </c>
    </row>
    <row r="1780" spans="26:48">
      <c r="Z1780">
        <f t="shared" si="428"/>
        <v>0</v>
      </c>
      <c r="AA1780" s="26">
        <f t="shared" si="429"/>
        <v>2.1380834729415148E-3</v>
      </c>
      <c r="AB1780" s="26">
        <f t="shared" si="440"/>
        <v>-9999</v>
      </c>
      <c r="AC1780" s="26">
        <f t="shared" si="442"/>
        <v>0</v>
      </c>
      <c r="AD1780" s="26">
        <f t="shared" si="438"/>
        <v>-9999</v>
      </c>
      <c r="AE1780" s="26">
        <f t="shared" si="443"/>
        <v>0</v>
      </c>
      <c r="AF1780">
        <f t="shared" si="439"/>
        <v>-9999</v>
      </c>
      <c r="AG1780" s="187"/>
      <c r="AH1780">
        <f t="shared" si="430"/>
        <v>-5.681451267488898E-5</v>
      </c>
      <c r="AI1780">
        <f t="shared" si="431"/>
        <v>0.56469609540875809</v>
      </c>
      <c r="AJ1780">
        <f t="shared" si="432"/>
        <v>-0.2668107123773617</v>
      </c>
      <c r="AK1780">
        <f t="shared" si="433"/>
        <v>0.23931967809316171</v>
      </c>
      <c r="AL1780">
        <f t="shared" si="434"/>
        <v>2.6389213677283485</v>
      </c>
      <c r="AM1780">
        <f t="shared" si="435"/>
        <v>3.8946097777401278</v>
      </c>
      <c r="AN1780" s="26">
        <f t="shared" si="441"/>
        <v>-3.975315110866434</v>
      </c>
      <c r="AO1780" s="26">
        <f t="shared" si="441"/>
        <v>-3.9758619978093366</v>
      </c>
      <c r="AP1780" s="26">
        <f t="shared" si="441"/>
        <v>-3.9742245114637487</v>
      </c>
      <c r="AQ1780" s="26">
        <f t="shared" si="441"/>
        <v>-3.9791363303934308</v>
      </c>
      <c r="AR1780" s="26">
        <f t="shared" si="441"/>
        <v>-3.9644813675395318</v>
      </c>
      <c r="AS1780" s="26">
        <f t="shared" si="441"/>
        <v>-4.0089388978364173</v>
      </c>
      <c r="AT1780" s="26">
        <f t="shared" si="441"/>
        <v>-3.8800105844175317</v>
      </c>
      <c r="AU1780" s="26">
        <f t="shared" si="437"/>
        <v>-4.3433125627175393</v>
      </c>
    </row>
    <row r="1781" spans="26:48">
      <c r="Z1781">
        <f t="shared" si="428"/>
        <v>0</v>
      </c>
      <c r="AA1781" s="26">
        <f t="shared" si="429"/>
        <v>2.1380834729415148E-3</v>
      </c>
      <c r="AB1781" s="26">
        <f t="shared" si="440"/>
        <v>-9999</v>
      </c>
      <c r="AC1781" s="26">
        <f t="shared" si="442"/>
        <v>0</v>
      </c>
      <c r="AD1781" s="26">
        <f t="shared" si="438"/>
        <v>-9999</v>
      </c>
      <c r="AE1781" s="26">
        <f t="shared" si="443"/>
        <v>0</v>
      </c>
      <c r="AF1781">
        <f t="shared" si="439"/>
        <v>-9999</v>
      </c>
      <c r="AG1781" s="187"/>
      <c r="AH1781">
        <f t="shared" si="430"/>
        <v>-5.681451267488898E-5</v>
      </c>
      <c r="AI1781">
        <f t="shared" si="431"/>
        <v>0.56469609540875809</v>
      </c>
      <c r="AJ1781">
        <f t="shared" si="432"/>
        <v>-0.2668107123773617</v>
      </c>
      <c r="AK1781">
        <f t="shared" si="433"/>
        <v>0.23931967809316171</v>
      </c>
      <c r="AL1781">
        <f t="shared" si="434"/>
        <v>2.6389213677283485</v>
      </c>
      <c r="AM1781">
        <f t="shared" si="435"/>
        <v>3.8946097777401278</v>
      </c>
      <c r="AN1781" s="26">
        <f t="shared" ref="AN1781:AT1796" si="444">$AU1781+$AB$7*SIN(AO1781)</f>
        <v>-3.975315110866434</v>
      </c>
      <c r="AO1781" s="26">
        <f t="shared" si="444"/>
        <v>-3.9758619978093366</v>
      </c>
      <c r="AP1781" s="26">
        <f t="shared" si="444"/>
        <v>-3.9742245114637487</v>
      </c>
      <c r="AQ1781" s="26">
        <f t="shared" si="444"/>
        <v>-3.9791363303934308</v>
      </c>
      <c r="AR1781" s="26">
        <f t="shared" si="444"/>
        <v>-3.9644813675395318</v>
      </c>
      <c r="AS1781" s="26">
        <f t="shared" si="444"/>
        <v>-4.0089388978364173</v>
      </c>
      <c r="AT1781" s="26">
        <f t="shared" si="444"/>
        <v>-3.8800105844175317</v>
      </c>
      <c r="AU1781" s="26">
        <f t="shared" si="437"/>
        <v>-4.3433125627175393</v>
      </c>
    </row>
    <row r="1782" spans="26:48">
      <c r="Z1782">
        <f t="shared" si="428"/>
        <v>0</v>
      </c>
      <c r="AA1782" s="26">
        <f t="shared" si="429"/>
        <v>2.1380834729415148E-3</v>
      </c>
      <c r="AB1782" s="26">
        <f t="shared" si="440"/>
        <v>-9999</v>
      </c>
      <c r="AC1782" s="26">
        <f t="shared" si="442"/>
        <v>0</v>
      </c>
      <c r="AD1782" s="26">
        <f t="shared" si="438"/>
        <v>-9999</v>
      </c>
      <c r="AE1782" s="26">
        <f t="shared" si="443"/>
        <v>0</v>
      </c>
      <c r="AF1782">
        <f t="shared" si="439"/>
        <v>-9999</v>
      </c>
      <c r="AG1782" s="187"/>
      <c r="AH1782">
        <f t="shared" si="430"/>
        <v>-5.681451267488898E-5</v>
      </c>
      <c r="AI1782">
        <f t="shared" si="431"/>
        <v>0.56469609540875809</v>
      </c>
      <c r="AJ1782">
        <f t="shared" si="432"/>
        <v>-0.2668107123773617</v>
      </c>
      <c r="AK1782">
        <f t="shared" si="433"/>
        <v>0.23931967809316171</v>
      </c>
      <c r="AL1782">
        <f t="shared" si="434"/>
        <v>2.6389213677283485</v>
      </c>
      <c r="AM1782">
        <f t="shared" si="435"/>
        <v>3.8946097777401278</v>
      </c>
      <c r="AN1782" s="26">
        <f t="shared" si="444"/>
        <v>-3.975315110866434</v>
      </c>
      <c r="AO1782" s="26">
        <f t="shared" si="444"/>
        <v>-3.9758619978093366</v>
      </c>
      <c r="AP1782" s="26">
        <f t="shared" si="444"/>
        <v>-3.9742245114637487</v>
      </c>
      <c r="AQ1782" s="26">
        <f t="shared" si="444"/>
        <v>-3.9791363303934308</v>
      </c>
      <c r="AR1782" s="26">
        <f t="shared" si="444"/>
        <v>-3.9644813675395318</v>
      </c>
      <c r="AS1782" s="26">
        <f t="shared" si="444"/>
        <v>-4.0089388978364173</v>
      </c>
      <c r="AT1782" s="26">
        <f t="shared" si="444"/>
        <v>-3.8800105844175317</v>
      </c>
      <c r="AU1782" s="26">
        <f t="shared" si="437"/>
        <v>-4.3433125627175393</v>
      </c>
    </row>
    <row r="1783" spans="26:48">
      <c r="Z1783">
        <f t="shared" si="428"/>
        <v>0</v>
      </c>
      <c r="AA1783" s="26">
        <f t="shared" si="429"/>
        <v>2.1380834729415148E-3</v>
      </c>
      <c r="AB1783" s="26">
        <f t="shared" si="440"/>
        <v>-9999</v>
      </c>
      <c r="AC1783" s="26">
        <f t="shared" si="442"/>
        <v>0</v>
      </c>
      <c r="AD1783" s="26">
        <f t="shared" si="438"/>
        <v>-9999</v>
      </c>
      <c r="AE1783" s="26">
        <f t="shared" si="443"/>
        <v>0</v>
      </c>
      <c r="AF1783">
        <f t="shared" si="439"/>
        <v>-9999</v>
      </c>
      <c r="AG1783" s="187"/>
      <c r="AH1783">
        <f t="shared" si="430"/>
        <v>-5.681451267488898E-5</v>
      </c>
      <c r="AI1783">
        <f t="shared" si="431"/>
        <v>0.56469609540875809</v>
      </c>
      <c r="AJ1783">
        <f t="shared" si="432"/>
        <v>-0.2668107123773617</v>
      </c>
      <c r="AK1783">
        <f t="shared" si="433"/>
        <v>0.23931967809316171</v>
      </c>
      <c r="AL1783">
        <f t="shared" si="434"/>
        <v>2.6389213677283485</v>
      </c>
      <c r="AM1783">
        <f t="shared" si="435"/>
        <v>3.8946097777401278</v>
      </c>
      <c r="AN1783" s="26">
        <f t="shared" si="444"/>
        <v>-3.975315110866434</v>
      </c>
      <c r="AO1783" s="26">
        <f t="shared" si="444"/>
        <v>-3.9758619978093366</v>
      </c>
      <c r="AP1783" s="26">
        <f t="shared" si="444"/>
        <v>-3.9742245114637487</v>
      </c>
      <c r="AQ1783" s="26">
        <f t="shared" si="444"/>
        <v>-3.9791363303934308</v>
      </c>
      <c r="AR1783" s="26">
        <f t="shared" si="444"/>
        <v>-3.9644813675395318</v>
      </c>
      <c r="AS1783" s="26">
        <f t="shared" si="444"/>
        <v>-4.0089388978364173</v>
      </c>
      <c r="AT1783" s="26">
        <f t="shared" si="444"/>
        <v>-3.8800105844175317</v>
      </c>
      <c r="AU1783" s="26">
        <f t="shared" si="437"/>
        <v>-4.3433125627175393</v>
      </c>
    </row>
    <row r="1784" spans="26:48">
      <c r="Z1784">
        <f t="shared" si="428"/>
        <v>0</v>
      </c>
      <c r="AA1784" s="26">
        <f t="shared" si="429"/>
        <v>2.1380834729415148E-3</v>
      </c>
      <c r="AB1784" s="26">
        <f t="shared" si="440"/>
        <v>-9999</v>
      </c>
      <c r="AC1784" s="26">
        <f t="shared" si="442"/>
        <v>0</v>
      </c>
      <c r="AD1784" s="26">
        <f t="shared" si="438"/>
        <v>-9999</v>
      </c>
      <c r="AE1784" s="26">
        <f t="shared" si="443"/>
        <v>0</v>
      </c>
      <c r="AF1784">
        <f t="shared" si="439"/>
        <v>-9999</v>
      </c>
      <c r="AG1784" s="187"/>
      <c r="AH1784">
        <f t="shared" si="430"/>
        <v>-5.681451267488898E-5</v>
      </c>
      <c r="AI1784">
        <f t="shared" si="431"/>
        <v>0.56469609540875809</v>
      </c>
      <c r="AJ1784">
        <f t="shared" si="432"/>
        <v>-0.2668107123773617</v>
      </c>
      <c r="AK1784">
        <f t="shared" si="433"/>
        <v>0.23931967809316171</v>
      </c>
      <c r="AL1784">
        <f t="shared" si="434"/>
        <v>2.6389213677283485</v>
      </c>
      <c r="AM1784">
        <f t="shared" si="435"/>
        <v>3.8946097777401278</v>
      </c>
      <c r="AN1784" s="26">
        <f t="shared" si="444"/>
        <v>-3.975315110866434</v>
      </c>
      <c r="AO1784" s="26">
        <f t="shared" si="444"/>
        <v>-3.9758619978093366</v>
      </c>
      <c r="AP1784" s="26">
        <f t="shared" si="444"/>
        <v>-3.9742245114637487</v>
      </c>
      <c r="AQ1784" s="26">
        <f t="shared" si="444"/>
        <v>-3.9791363303934308</v>
      </c>
      <c r="AR1784" s="26">
        <f t="shared" si="444"/>
        <v>-3.9644813675395318</v>
      </c>
      <c r="AS1784" s="26">
        <f t="shared" si="444"/>
        <v>-4.0089388978364173</v>
      </c>
      <c r="AT1784" s="26">
        <f t="shared" si="444"/>
        <v>-3.8800105844175317</v>
      </c>
      <c r="AU1784" s="26">
        <f t="shared" si="437"/>
        <v>-4.3433125627175393</v>
      </c>
      <c r="AV1784" s="26"/>
    </row>
    <row r="1785" spans="26:48">
      <c r="Z1785">
        <f t="shared" si="428"/>
        <v>0</v>
      </c>
      <c r="AA1785" s="26">
        <f t="shared" si="429"/>
        <v>2.1380834729415148E-3</v>
      </c>
      <c r="AB1785" s="26">
        <f t="shared" si="440"/>
        <v>-9999</v>
      </c>
      <c r="AC1785" s="26">
        <f t="shared" si="442"/>
        <v>0</v>
      </c>
      <c r="AD1785" s="26">
        <f t="shared" si="438"/>
        <v>-9999</v>
      </c>
      <c r="AE1785" s="26">
        <f t="shared" si="443"/>
        <v>0</v>
      </c>
      <c r="AF1785">
        <f t="shared" si="439"/>
        <v>-9999</v>
      </c>
      <c r="AG1785" s="187"/>
      <c r="AH1785">
        <f t="shared" si="430"/>
        <v>-5.681451267488898E-5</v>
      </c>
      <c r="AI1785">
        <f t="shared" si="431"/>
        <v>0.56469609540875809</v>
      </c>
      <c r="AJ1785">
        <f t="shared" si="432"/>
        <v>-0.2668107123773617</v>
      </c>
      <c r="AK1785">
        <f t="shared" si="433"/>
        <v>0.23931967809316171</v>
      </c>
      <c r="AL1785">
        <f t="shared" si="434"/>
        <v>2.6389213677283485</v>
      </c>
      <c r="AM1785">
        <f t="shared" si="435"/>
        <v>3.8946097777401278</v>
      </c>
      <c r="AN1785" s="26">
        <f t="shared" si="444"/>
        <v>-3.975315110866434</v>
      </c>
      <c r="AO1785" s="26">
        <f t="shared" si="444"/>
        <v>-3.9758619978093366</v>
      </c>
      <c r="AP1785" s="26">
        <f t="shared" si="444"/>
        <v>-3.9742245114637487</v>
      </c>
      <c r="AQ1785" s="26">
        <f t="shared" si="444"/>
        <v>-3.9791363303934308</v>
      </c>
      <c r="AR1785" s="26">
        <f t="shared" si="444"/>
        <v>-3.9644813675395318</v>
      </c>
      <c r="AS1785" s="26">
        <f t="shared" si="444"/>
        <v>-4.0089388978364173</v>
      </c>
      <c r="AT1785" s="26">
        <f t="shared" si="444"/>
        <v>-3.8800105844175317</v>
      </c>
      <c r="AU1785" s="26">
        <f t="shared" si="437"/>
        <v>-4.3433125627175393</v>
      </c>
    </row>
    <row r="1786" spans="26:48">
      <c r="Z1786">
        <f t="shared" si="428"/>
        <v>0</v>
      </c>
      <c r="AA1786" s="26">
        <f t="shared" si="429"/>
        <v>2.1380834729415148E-3</v>
      </c>
      <c r="AB1786" s="26">
        <f t="shared" si="440"/>
        <v>-9999</v>
      </c>
      <c r="AC1786" s="26">
        <f t="shared" si="442"/>
        <v>0</v>
      </c>
      <c r="AD1786" s="26">
        <f t="shared" si="438"/>
        <v>-9999</v>
      </c>
      <c r="AE1786" s="26">
        <f t="shared" si="443"/>
        <v>0</v>
      </c>
      <c r="AF1786">
        <f t="shared" si="439"/>
        <v>-9999</v>
      </c>
      <c r="AG1786" s="187"/>
      <c r="AH1786">
        <f t="shared" si="430"/>
        <v>-5.681451267488898E-5</v>
      </c>
      <c r="AI1786">
        <f t="shared" si="431"/>
        <v>0.56469609540875809</v>
      </c>
      <c r="AJ1786">
        <f t="shared" si="432"/>
        <v>-0.2668107123773617</v>
      </c>
      <c r="AK1786">
        <f t="shared" si="433"/>
        <v>0.23931967809316171</v>
      </c>
      <c r="AL1786">
        <f t="shared" si="434"/>
        <v>2.6389213677283485</v>
      </c>
      <c r="AM1786">
        <f t="shared" si="435"/>
        <v>3.8946097777401278</v>
      </c>
      <c r="AN1786" s="26">
        <f t="shared" si="444"/>
        <v>-3.975315110866434</v>
      </c>
      <c r="AO1786" s="26">
        <f t="shared" si="444"/>
        <v>-3.9758619978093366</v>
      </c>
      <c r="AP1786" s="26">
        <f t="shared" si="444"/>
        <v>-3.9742245114637487</v>
      </c>
      <c r="AQ1786" s="26">
        <f t="shared" si="444"/>
        <v>-3.9791363303934308</v>
      </c>
      <c r="AR1786" s="26">
        <f t="shared" si="444"/>
        <v>-3.9644813675395318</v>
      </c>
      <c r="AS1786" s="26">
        <f t="shared" si="444"/>
        <v>-4.0089388978364173</v>
      </c>
      <c r="AT1786" s="26">
        <f t="shared" si="444"/>
        <v>-3.8800105844175317</v>
      </c>
      <c r="AU1786" s="26">
        <f t="shared" si="437"/>
        <v>-4.3433125627175393</v>
      </c>
    </row>
    <row r="1787" spans="26:48">
      <c r="Z1787">
        <f t="shared" si="428"/>
        <v>0</v>
      </c>
      <c r="AA1787" s="26">
        <f t="shared" si="429"/>
        <v>2.1380834729415148E-3</v>
      </c>
      <c r="AB1787" s="26">
        <f t="shared" si="440"/>
        <v>-9999</v>
      </c>
      <c r="AC1787" s="26">
        <f t="shared" si="442"/>
        <v>0</v>
      </c>
      <c r="AD1787" s="26">
        <f t="shared" si="438"/>
        <v>-9999</v>
      </c>
      <c r="AE1787" s="26">
        <f t="shared" si="443"/>
        <v>0</v>
      </c>
      <c r="AF1787">
        <f t="shared" si="439"/>
        <v>-9999</v>
      </c>
      <c r="AG1787" s="187"/>
      <c r="AH1787">
        <f t="shared" si="430"/>
        <v>-5.681451267488898E-5</v>
      </c>
      <c r="AI1787">
        <f t="shared" si="431"/>
        <v>0.56469609540875809</v>
      </c>
      <c r="AJ1787">
        <f t="shared" si="432"/>
        <v>-0.2668107123773617</v>
      </c>
      <c r="AK1787">
        <f t="shared" si="433"/>
        <v>0.23931967809316171</v>
      </c>
      <c r="AL1787">
        <f t="shared" si="434"/>
        <v>2.6389213677283485</v>
      </c>
      <c r="AM1787">
        <f t="shared" si="435"/>
        <v>3.8946097777401278</v>
      </c>
      <c r="AN1787" s="26">
        <f t="shared" si="444"/>
        <v>-3.975315110866434</v>
      </c>
      <c r="AO1787" s="26">
        <f t="shared" si="444"/>
        <v>-3.9758619978093366</v>
      </c>
      <c r="AP1787" s="26">
        <f t="shared" si="444"/>
        <v>-3.9742245114637487</v>
      </c>
      <c r="AQ1787" s="26">
        <f t="shared" si="444"/>
        <v>-3.9791363303934308</v>
      </c>
      <c r="AR1787" s="26">
        <f t="shared" si="444"/>
        <v>-3.9644813675395318</v>
      </c>
      <c r="AS1787" s="26">
        <f t="shared" si="444"/>
        <v>-4.0089388978364173</v>
      </c>
      <c r="AT1787" s="26">
        <f t="shared" si="444"/>
        <v>-3.8800105844175317</v>
      </c>
      <c r="AU1787" s="26">
        <f t="shared" si="437"/>
        <v>-4.3433125627175393</v>
      </c>
    </row>
    <row r="1788" spans="26:48">
      <c r="Z1788">
        <f t="shared" si="428"/>
        <v>0</v>
      </c>
      <c r="AA1788" s="26">
        <f t="shared" si="429"/>
        <v>2.1380834729415148E-3</v>
      </c>
      <c r="AB1788" s="26">
        <f t="shared" si="440"/>
        <v>-9999</v>
      </c>
      <c r="AC1788" s="26">
        <f t="shared" si="442"/>
        <v>0</v>
      </c>
      <c r="AD1788" s="26">
        <f t="shared" si="438"/>
        <v>-9999</v>
      </c>
      <c r="AE1788" s="26">
        <f t="shared" si="443"/>
        <v>0</v>
      </c>
      <c r="AF1788">
        <f t="shared" si="439"/>
        <v>-9999</v>
      </c>
      <c r="AG1788" s="187"/>
      <c r="AH1788">
        <f t="shared" si="430"/>
        <v>-5.681451267488898E-5</v>
      </c>
      <c r="AI1788">
        <f t="shared" si="431"/>
        <v>0.56469609540875809</v>
      </c>
      <c r="AJ1788">
        <f t="shared" si="432"/>
        <v>-0.2668107123773617</v>
      </c>
      <c r="AK1788">
        <f t="shared" si="433"/>
        <v>0.23931967809316171</v>
      </c>
      <c r="AL1788">
        <f t="shared" si="434"/>
        <v>2.6389213677283485</v>
      </c>
      <c r="AM1788">
        <f t="shared" si="435"/>
        <v>3.8946097777401278</v>
      </c>
      <c r="AN1788" s="26">
        <f t="shared" si="444"/>
        <v>-3.975315110866434</v>
      </c>
      <c r="AO1788" s="26">
        <f t="shared" si="444"/>
        <v>-3.9758619978093366</v>
      </c>
      <c r="AP1788" s="26">
        <f t="shared" si="444"/>
        <v>-3.9742245114637487</v>
      </c>
      <c r="AQ1788" s="26">
        <f t="shared" si="444"/>
        <v>-3.9791363303934308</v>
      </c>
      <c r="AR1788" s="26">
        <f t="shared" si="444"/>
        <v>-3.9644813675395318</v>
      </c>
      <c r="AS1788" s="26">
        <f t="shared" si="444"/>
        <v>-4.0089388978364173</v>
      </c>
      <c r="AT1788" s="26">
        <f t="shared" si="444"/>
        <v>-3.8800105844175317</v>
      </c>
      <c r="AU1788" s="26">
        <f t="shared" si="437"/>
        <v>-4.3433125627175393</v>
      </c>
    </row>
    <row r="1789" spans="26:48">
      <c r="Z1789">
        <f t="shared" si="428"/>
        <v>0</v>
      </c>
      <c r="AA1789" s="26">
        <f t="shared" si="429"/>
        <v>2.1380834729415148E-3</v>
      </c>
      <c r="AB1789" s="26">
        <f t="shared" si="440"/>
        <v>-9999</v>
      </c>
      <c r="AC1789" s="26">
        <f t="shared" si="442"/>
        <v>0</v>
      </c>
      <c r="AD1789" s="26">
        <f t="shared" si="438"/>
        <v>-9999</v>
      </c>
      <c r="AE1789" s="26">
        <f t="shared" si="443"/>
        <v>0</v>
      </c>
      <c r="AF1789">
        <f t="shared" si="439"/>
        <v>-9999</v>
      </c>
      <c r="AG1789" s="187"/>
      <c r="AH1789">
        <f t="shared" si="430"/>
        <v>-5.681451267488898E-5</v>
      </c>
      <c r="AI1789">
        <f t="shared" si="431"/>
        <v>0.56469609540875809</v>
      </c>
      <c r="AJ1789">
        <f t="shared" si="432"/>
        <v>-0.2668107123773617</v>
      </c>
      <c r="AK1789">
        <f t="shared" si="433"/>
        <v>0.23931967809316171</v>
      </c>
      <c r="AL1789">
        <f t="shared" si="434"/>
        <v>2.6389213677283485</v>
      </c>
      <c r="AM1789">
        <f t="shared" si="435"/>
        <v>3.8946097777401278</v>
      </c>
      <c r="AN1789" s="26">
        <f t="shared" si="444"/>
        <v>-3.975315110866434</v>
      </c>
      <c r="AO1789" s="26">
        <f t="shared" si="444"/>
        <v>-3.9758619978093366</v>
      </c>
      <c r="AP1789" s="26">
        <f t="shared" si="444"/>
        <v>-3.9742245114637487</v>
      </c>
      <c r="AQ1789" s="26">
        <f t="shared" si="444"/>
        <v>-3.9791363303934308</v>
      </c>
      <c r="AR1789" s="26">
        <f t="shared" si="444"/>
        <v>-3.9644813675395318</v>
      </c>
      <c r="AS1789" s="26">
        <f t="shared" si="444"/>
        <v>-4.0089388978364173</v>
      </c>
      <c r="AT1789" s="26">
        <f t="shared" si="444"/>
        <v>-3.8800105844175317</v>
      </c>
      <c r="AU1789" s="26">
        <f t="shared" si="437"/>
        <v>-4.3433125627175393</v>
      </c>
      <c r="AV1789" s="26"/>
    </row>
    <row r="1790" spans="26:48">
      <c r="Z1790">
        <f t="shared" si="428"/>
        <v>0</v>
      </c>
      <c r="AA1790" s="26">
        <f t="shared" si="429"/>
        <v>2.1380834729415148E-3</v>
      </c>
      <c r="AB1790" s="26">
        <f t="shared" si="440"/>
        <v>-9999</v>
      </c>
      <c r="AC1790" s="26">
        <f t="shared" si="442"/>
        <v>0</v>
      </c>
      <c r="AD1790" s="26">
        <f t="shared" si="438"/>
        <v>-9999</v>
      </c>
      <c r="AE1790" s="26">
        <f t="shared" si="443"/>
        <v>0</v>
      </c>
      <c r="AF1790">
        <f t="shared" si="439"/>
        <v>-9999</v>
      </c>
      <c r="AG1790" s="187"/>
      <c r="AH1790">
        <f t="shared" si="430"/>
        <v>-5.681451267488898E-5</v>
      </c>
      <c r="AI1790">
        <f t="shared" si="431"/>
        <v>0.56469609540875809</v>
      </c>
      <c r="AJ1790">
        <f t="shared" si="432"/>
        <v>-0.2668107123773617</v>
      </c>
      <c r="AK1790">
        <f t="shared" si="433"/>
        <v>0.23931967809316171</v>
      </c>
      <c r="AL1790">
        <f t="shared" si="434"/>
        <v>2.6389213677283485</v>
      </c>
      <c r="AM1790">
        <f t="shared" si="435"/>
        <v>3.8946097777401278</v>
      </c>
      <c r="AN1790" s="26">
        <f t="shared" si="444"/>
        <v>-3.975315110866434</v>
      </c>
      <c r="AO1790" s="26">
        <f t="shared" si="444"/>
        <v>-3.9758619978093366</v>
      </c>
      <c r="AP1790" s="26">
        <f t="shared" si="444"/>
        <v>-3.9742245114637487</v>
      </c>
      <c r="AQ1790" s="26">
        <f t="shared" si="444"/>
        <v>-3.9791363303934308</v>
      </c>
      <c r="AR1790" s="26">
        <f t="shared" si="444"/>
        <v>-3.9644813675395318</v>
      </c>
      <c r="AS1790" s="26">
        <f t="shared" si="444"/>
        <v>-4.0089388978364173</v>
      </c>
      <c r="AT1790" s="26">
        <f t="shared" si="444"/>
        <v>-3.8800105844175317</v>
      </c>
      <c r="AU1790" s="26">
        <f t="shared" si="437"/>
        <v>-4.3433125627175393</v>
      </c>
    </row>
    <row r="1791" spans="26:48">
      <c r="Z1791">
        <f t="shared" si="428"/>
        <v>0</v>
      </c>
      <c r="AA1791" s="26">
        <f t="shared" si="429"/>
        <v>2.1380834729415148E-3</v>
      </c>
      <c r="AB1791" s="26">
        <f t="shared" si="440"/>
        <v>-9999</v>
      </c>
      <c r="AC1791" s="26">
        <f t="shared" si="442"/>
        <v>0</v>
      </c>
      <c r="AD1791" s="26">
        <f t="shared" si="438"/>
        <v>-9999</v>
      </c>
      <c r="AE1791" s="26">
        <f t="shared" si="443"/>
        <v>0</v>
      </c>
      <c r="AF1791">
        <f t="shared" si="439"/>
        <v>-9999</v>
      </c>
      <c r="AG1791" s="187"/>
      <c r="AH1791">
        <f t="shared" si="430"/>
        <v>-5.681451267488898E-5</v>
      </c>
      <c r="AI1791">
        <f t="shared" si="431"/>
        <v>0.56469609540875809</v>
      </c>
      <c r="AJ1791">
        <f t="shared" si="432"/>
        <v>-0.2668107123773617</v>
      </c>
      <c r="AK1791">
        <f t="shared" si="433"/>
        <v>0.23931967809316171</v>
      </c>
      <c r="AL1791">
        <f t="shared" si="434"/>
        <v>2.6389213677283485</v>
      </c>
      <c r="AM1791">
        <f t="shared" si="435"/>
        <v>3.8946097777401278</v>
      </c>
      <c r="AN1791" s="26">
        <f t="shared" si="444"/>
        <v>-3.975315110866434</v>
      </c>
      <c r="AO1791" s="26">
        <f t="shared" si="444"/>
        <v>-3.9758619978093366</v>
      </c>
      <c r="AP1791" s="26">
        <f t="shared" si="444"/>
        <v>-3.9742245114637487</v>
      </c>
      <c r="AQ1791" s="26">
        <f t="shared" si="444"/>
        <v>-3.9791363303934308</v>
      </c>
      <c r="AR1791" s="26">
        <f t="shared" si="444"/>
        <v>-3.9644813675395318</v>
      </c>
      <c r="AS1791" s="26">
        <f t="shared" si="444"/>
        <v>-4.0089388978364173</v>
      </c>
      <c r="AT1791" s="26">
        <f t="shared" si="444"/>
        <v>-3.8800105844175317</v>
      </c>
      <c r="AU1791" s="26">
        <f t="shared" si="437"/>
        <v>-4.3433125627175393</v>
      </c>
    </row>
    <row r="1792" spans="26:48">
      <c r="Z1792">
        <f t="shared" si="428"/>
        <v>0</v>
      </c>
      <c r="AA1792" s="26">
        <f t="shared" si="429"/>
        <v>2.1380834729415148E-3</v>
      </c>
      <c r="AB1792" s="26">
        <f t="shared" si="440"/>
        <v>-9999</v>
      </c>
      <c r="AC1792" s="26">
        <f t="shared" si="442"/>
        <v>0</v>
      </c>
      <c r="AD1792" s="26">
        <f t="shared" si="438"/>
        <v>-9999</v>
      </c>
      <c r="AE1792" s="26">
        <f t="shared" si="443"/>
        <v>0</v>
      </c>
      <c r="AF1792">
        <f t="shared" si="439"/>
        <v>-9999</v>
      </c>
      <c r="AG1792" s="187"/>
      <c r="AH1792">
        <f t="shared" si="430"/>
        <v>-5.681451267488898E-5</v>
      </c>
      <c r="AI1792">
        <f t="shared" si="431"/>
        <v>0.56469609540875809</v>
      </c>
      <c r="AJ1792">
        <f t="shared" si="432"/>
        <v>-0.2668107123773617</v>
      </c>
      <c r="AK1792">
        <f t="shared" si="433"/>
        <v>0.23931967809316171</v>
      </c>
      <c r="AL1792">
        <f t="shared" si="434"/>
        <v>2.6389213677283485</v>
      </c>
      <c r="AM1792">
        <f t="shared" si="435"/>
        <v>3.8946097777401278</v>
      </c>
      <c r="AN1792" s="26">
        <f t="shared" si="444"/>
        <v>-3.975315110866434</v>
      </c>
      <c r="AO1792" s="26">
        <f t="shared" si="444"/>
        <v>-3.9758619978093366</v>
      </c>
      <c r="AP1792" s="26">
        <f t="shared" si="444"/>
        <v>-3.9742245114637487</v>
      </c>
      <c r="AQ1792" s="26">
        <f t="shared" si="444"/>
        <v>-3.9791363303934308</v>
      </c>
      <c r="AR1792" s="26">
        <f t="shared" si="444"/>
        <v>-3.9644813675395318</v>
      </c>
      <c r="AS1792" s="26">
        <f t="shared" si="444"/>
        <v>-4.0089388978364173</v>
      </c>
      <c r="AT1792" s="26">
        <f t="shared" si="444"/>
        <v>-3.8800105844175317</v>
      </c>
      <c r="AU1792" s="26">
        <f t="shared" si="437"/>
        <v>-4.3433125627175393</v>
      </c>
    </row>
    <row r="1793" spans="26:64">
      <c r="Z1793">
        <f t="shared" si="428"/>
        <v>0</v>
      </c>
      <c r="AA1793" s="26">
        <f t="shared" si="429"/>
        <v>2.1380834729415148E-3</v>
      </c>
      <c r="AB1793" s="26">
        <f t="shared" si="440"/>
        <v>-9999</v>
      </c>
      <c r="AC1793" s="26">
        <f t="shared" si="442"/>
        <v>0</v>
      </c>
      <c r="AD1793" s="26">
        <f t="shared" si="438"/>
        <v>-9999</v>
      </c>
      <c r="AE1793" s="26">
        <f t="shared" si="443"/>
        <v>0</v>
      </c>
      <c r="AF1793">
        <f t="shared" si="439"/>
        <v>-9999</v>
      </c>
      <c r="AG1793" s="187"/>
      <c r="AH1793">
        <f t="shared" si="430"/>
        <v>-5.681451267488898E-5</v>
      </c>
      <c r="AI1793">
        <f t="shared" si="431"/>
        <v>0.56469609540875809</v>
      </c>
      <c r="AJ1793">
        <f t="shared" si="432"/>
        <v>-0.2668107123773617</v>
      </c>
      <c r="AK1793">
        <f t="shared" si="433"/>
        <v>0.23931967809316171</v>
      </c>
      <c r="AL1793">
        <f t="shared" si="434"/>
        <v>2.6389213677283485</v>
      </c>
      <c r="AM1793">
        <f t="shared" si="435"/>
        <v>3.8946097777401278</v>
      </c>
      <c r="AN1793" s="26">
        <f t="shared" si="444"/>
        <v>-3.975315110866434</v>
      </c>
      <c r="AO1793" s="26">
        <f t="shared" si="444"/>
        <v>-3.9758619978093366</v>
      </c>
      <c r="AP1793" s="26">
        <f t="shared" si="444"/>
        <v>-3.9742245114637487</v>
      </c>
      <c r="AQ1793" s="26">
        <f t="shared" si="444"/>
        <v>-3.9791363303934308</v>
      </c>
      <c r="AR1793" s="26">
        <f t="shared" si="444"/>
        <v>-3.9644813675395318</v>
      </c>
      <c r="AS1793" s="26">
        <f t="shared" si="444"/>
        <v>-4.0089388978364173</v>
      </c>
      <c r="AT1793" s="26">
        <f t="shared" si="444"/>
        <v>-3.8800105844175317</v>
      </c>
      <c r="AU1793" s="26">
        <f t="shared" si="437"/>
        <v>-4.3433125627175393</v>
      </c>
    </row>
    <row r="1794" spans="26:64">
      <c r="Z1794">
        <f t="shared" si="428"/>
        <v>0</v>
      </c>
      <c r="AA1794" s="26">
        <f t="shared" si="429"/>
        <v>2.1380834729415148E-3</v>
      </c>
      <c r="AB1794" s="26">
        <f t="shared" si="440"/>
        <v>-9999</v>
      </c>
      <c r="AC1794" s="26">
        <f t="shared" si="442"/>
        <v>0</v>
      </c>
      <c r="AD1794" s="26">
        <f t="shared" si="438"/>
        <v>-9999</v>
      </c>
      <c r="AE1794" s="26">
        <f t="shared" si="443"/>
        <v>0</v>
      </c>
      <c r="AF1794">
        <f t="shared" si="439"/>
        <v>-9999</v>
      </c>
      <c r="AG1794" s="187"/>
      <c r="AH1794">
        <f t="shared" si="430"/>
        <v>-5.681451267488898E-5</v>
      </c>
      <c r="AI1794">
        <f t="shared" si="431"/>
        <v>0.56469609540875809</v>
      </c>
      <c r="AJ1794">
        <f t="shared" si="432"/>
        <v>-0.2668107123773617</v>
      </c>
      <c r="AK1794">
        <f t="shared" si="433"/>
        <v>0.23931967809316171</v>
      </c>
      <c r="AL1794">
        <f t="shared" si="434"/>
        <v>2.6389213677283485</v>
      </c>
      <c r="AM1794">
        <f t="shared" si="435"/>
        <v>3.8946097777401278</v>
      </c>
      <c r="AN1794" s="26">
        <f t="shared" si="444"/>
        <v>-3.975315110866434</v>
      </c>
      <c r="AO1794" s="26">
        <f t="shared" si="444"/>
        <v>-3.9758619978093366</v>
      </c>
      <c r="AP1794" s="26">
        <f t="shared" si="444"/>
        <v>-3.9742245114637487</v>
      </c>
      <c r="AQ1794" s="26">
        <f t="shared" si="444"/>
        <v>-3.9791363303934308</v>
      </c>
      <c r="AR1794" s="26">
        <f t="shared" si="444"/>
        <v>-3.9644813675395318</v>
      </c>
      <c r="AS1794" s="26">
        <f t="shared" si="444"/>
        <v>-4.0089388978364173</v>
      </c>
      <c r="AT1794" s="26">
        <f t="shared" si="444"/>
        <v>-3.8800105844175317</v>
      </c>
      <c r="AU1794" s="26">
        <f t="shared" si="437"/>
        <v>-4.3433125627175393</v>
      </c>
    </row>
    <row r="1795" spans="26:64">
      <c r="Z1795">
        <f t="shared" si="428"/>
        <v>0</v>
      </c>
      <c r="AA1795" s="26">
        <f t="shared" si="429"/>
        <v>2.1380834729415148E-3</v>
      </c>
      <c r="AB1795" s="26">
        <f t="shared" si="440"/>
        <v>-9999</v>
      </c>
      <c r="AC1795" s="26">
        <f t="shared" si="442"/>
        <v>0</v>
      </c>
      <c r="AD1795" s="26">
        <f t="shared" si="438"/>
        <v>-9999</v>
      </c>
      <c r="AE1795" s="26">
        <f t="shared" si="443"/>
        <v>0</v>
      </c>
      <c r="AF1795">
        <f t="shared" si="439"/>
        <v>-9999</v>
      </c>
      <c r="AG1795" s="187"/>
      <c r="AH1795">
        <f t="shared" si="430"/>
        <v>-5.681451267488898E-5</v>
      </c>
      <c r="AI1795">
        <f t="shared" si="431"/>
        <v>0.56469609540875809</v>
      </c>
      <c r="AJ1795">
        <f t="shared" si="432"/>
        <v>-0.2668107123773617</v>
      </c>
      <c r="AK1795">
        <f t="shared" si="433"/>
        <v>0.23931967809316171</v>
      </c>
      <c r="AL1795">
        <f t="shared" si="434"/>
        <v>2.6389213677283485</v>
      </c>
      <c r="AM1795">
        <f t="shared" si="435"/>
        <v>3.8946097777401278</v>
      </c>
      <c r="AN1795" s="26">
        <f t="shared" si="444"/>
        <v>-3.975315110866434</v>
      </c>
      <c r="AO1795" s="26">
        <f t="shared" si="444"/>
        <v>-3.9758619978093366</v>
      </c>
      <c r="AP1795" s="26">
        <f t="shared" si="444"/>
        <v>-3.9742245114637487</v>
      </c>
      <c r="AQ1795" s="26">
        <f t="shared" si="444"/>
        <v>-3.9791363303934308</v>
      </c>
      <c r="AR1795" s="26">
        <f t="shared" si="444"/>
        <v>-3.9644813675395318</v>
      </c>
      <c r="AS1795" s="26">
        <f t="shared" si="444"/>
        <v>-4.0089388978364173</v>
      </c>
      <c r="AT1795" s="26">
        <f t="shared" si="444"/>
        <v>-3.8800105844175317</v>
      </c>
      <c r="AU1795" s="26">
        <f t="shared" si="437"/>
        <v>-4.3433125627175393</v>
      </c>
    </row>
    <row r="1796" spans="26:64">
      <c r="Z1796">
        <f t="shared" si="428"/>
        <v>0</v>
      </c>
      <c r="AA1796" s="26">
        <f t="shared" si="429"/>
        <v>2.1380834729415148E-3</v>
      </c>
      <c r="AB1796" s="26">
        <f t="shared" si="440"/>
        <v>-9999</v>
      </c>
      <c r="AC1796" s="26">
        <f t="shared" si="442"/>
        <v>0</v>
      </c>
      <c r="AD1796" s="26">
        <f t="shared" si="438"/>
        <v>-9999</v>
      </c>
      <c r="AE1796" s="26">
        <f t="shared" si="443"/>
        <v>0</v>
      </c>
      <c r="AF1796">
        <f t="shared" si="439"/>
        <v>-9999</v>
      </c>
      <c r="AG1796" s="187"/>
      <c r="AH1796">
        <f t="shared" si="430"/>
        <v>-5.681451267488898E-5</v>
      </c>
      <c r="AI1796">
        <f t="shared" si="431"/>
        <v>0.56469609540875809</v>
      </c>
      <c r="AJ1796">
        <f t="shared" si="432"/>
        <v>-0.2668107123773617</v>
      </c>
      <c r="AK1796">
        <f t="shared" si="433"/>
        <v>0.23931967809316171</v>
      </c>
      <c r="AL1796">
        <f t="shared" si="434"/>
        <v>2.6389213677283485</v>
      </c>
      <c r="AM1796">
        <f t="shared" si="435"/>
        <v>3.8946097777401278</v>
      </c>
      <c r="AN1796" s="26">
        <f t="shared" si="444"/>
        <v>-3.975315110866434</v>
      </c>
      <c r="AO1796" s="26">
        <f t="shared" si="444"/>
        <v>-3.9758619978093366</v>
      </c>
      <c r="AP1796" s="26">
        <f t="shared" si="444"/>
        <v>-3.9742245114637487</v>
      </c>
      <c r="AQ1796" s="26">
        <f t="shared" si="444"/>
        <v>-3.9791363303934308</v>
      </c>
      <c r="AR1796" s="26">
        <f t="shared" si="444"/>
        <v>-3.9644813675395318</v>
      </c>
      <c r="AS1796" s="26">
        <f t="shared" si="444"/>
        <v>-4.0089388978364173</v>
      </c>
      <c r="AT1796" s="26">
        <f t="shared" si="444"/>
        <v>-3.8800105844175317</v>
      </c>
      <c r="AU1796" s="26">
        <f t="shared" si="437"/>
        <v>-4.3433125627175393</v>
      </c>
    </row>
    <row r="1797" spans="26:64">
      <c r="Z1797">
        <f t="shared" si="428"/>
        <v>0</v>
      </c>
      <c r="AA1797" s="26">
        <f t="shared" si="429"/>
        <v>2.1380834729415148E-3</v>
      </c>
      <c r="AB1797" s="26">
        <f t="shared" si="440"/>
        <v>-9999</v>
      </c>
      <c r="AC1797" s="26">
        <f t="shared" si="442"/>
        <v>0</v>
      </c>
      <c r="AD1797" s="26">
        <f t="shared" si="438"/>
        <v>-9999</v>
      </c>
      <c r="AE1797" s="26">
        <f t="shared" si="443"/>
        <v>0</v>
      </c>
      <c r="AF1797">
        <f t="shared" si="439"/>
        <v>-9999</v>
      </c>
      <c r="AG1797" s="187"/>
      <c r="AH1797">
        <f t="shared" si="430"/>
        <v>-5.681451267488898E-5</v>
      </c>
      <c r="AI1797">
        <f t="shared" si="431"/>
        <v>0.56469609540875809</v>
      </c>
      <c r="AJ1797">
        <f t="shared" si="432"/>
        <v>-0.2668107123773617</v>
      </c>
      <c r="AK1797">
        <f t="shared" si="433"/>
        <v>0.23931967809316171</v>
      </c>
      <c r="AL1797">
        <f t="shared" si="434"/>
        <v>2.6389213677283485</v>
      </c>
      <c r="AM1797">
        <f t="shared" si="435"/>
        <v>3.8946097777401278</v>
      </c>
      <c r="AN1797" s="26">
        <f t="shared" ref="AN1797:AT1812" si="445">$AU1797+$AB$7*SIN(AO1797)</f>
        <v>-3.975315110866434</v>
      </c>
      <c r="AO1797" s="26">
        <f t="shared" si="445"/>
        <v>-3.9758619978093366</v>
      </c>
      <c r="AP1797" s="26">
        <f t="shared" si="445"/>
        <v>-3.9742245114637487</v>
      </c>
      <c r="AQ1797" s="26">
        <f t="shared" si="445"/>
        <v>-3.9791363303934308</v>
      </c>
      <c r="AR1797" s="26">
        <f t="shared" si="445"/>
        <v>-3.9644813675395318</v>
      </c>
      <c r="AS1797" s="26">
        <f t="shared" si="445"/>
        <v>-4.0089388978364173</v>
      </c>
      <c r="AT1797" s="26">
        <f t="shared" si="445"/>
        <v>-3.8800105844175317</v>
      </c>
      <c r="AU1797" s="26">
        <f t="shared" si="437"/>
        <v>-4.3433125627175393</v>
      </c>
    </row>
    <row r="1798" spans="26:64">
      <c r="Z1798">
        <f t="shared" si="428"/>
        <v>0</v>
      </c>
      <c r="AA1798" s="26">
        <f t="shared" si="429"/>
        <v>2.1380834729415148E-3</v>
      </c>
      <c r="AB1798" s="26">
        <f t="shared" si="440"/>
        <v>-9999</v>
      </c>
      <c r="AC1798" s="26">
        <f t="shared" si="442"/>
        <v>0</v>
      </c>
      <c r="AD1798" s="26">
        <f t="shared" si="438"/>
        <v>-9999</v>
      </c>
      <c r="AE1798" s="26">
        <f t="shared" si="443"/>
        <v>0</v>
      </c>
      <c r="AF1798">
        <f t="shared" si="439"/>
        <v>-9999</v>
      </c>
      <c r="AG1798" s="187"/>
      <c r="AH1798">
        <f t="shared" si="430"/>
        <v>-5.681451267488898E-5</v>
      </c>
      <c r="AI1798">
        <f t="shared" si="431"/>
        <v>0.56469609540875809</v>
      </c>
      <c r="AJ1798">
        <f t="shared" si="432"/>
        <v>-0.2668107123773617</v>
      </c>
      <c r="AK1798">
        <f t="shared" si="433"/>
        <v>0.23931967809316171</v>
      </c>
      <c r="AL1798">
        <f t="shared" si="434"/>
        <v>2.6389213677283485</v>
      </c>
      <c r="AM1798">
        <f t="shared" si="435"/>
        <v>3.8946097777401278</v>
      </c>
      <c r="AN1798" s="26">
        <f t="shared" si="445"/>
        <v>-3.975315110866434</v>
      </c>
      <c r="AO1798" s="26">
        <f t="shared" si="445"/>
        <v>-3.9758619978093366</v>
      </c>
      <c r="AP1798" s="26">
        <f t="shared" si="445"/>
        <v>-3.9742245114637487</v>
      </c>
      <c r="AQ1798" s="26">
        <f t="shared" si="445"/>
        <v>-3.9791363303934308</v>
      </c>
      <c r="AR1798" s="26">
        <f t="shared" si="445"/>
        <v>-3.9644813675395318</v>
      </c>
      <c r="AS1798" s="26">
        <f t="shared" si="445"/>
        <v>-4.0089388978364173</v>
      </c>
      <c r="AT1798" s="26">
        <f t="shared" si="445"/>
        <v>-3.8800105844175317</v>
      </c>
      <c r="AU1798" s="26">
        <f t="shared" si="437"/>
        <v>-4.3433125627175393</v>
      </c>
      <c r="AV1798" s="26"/>
    </row>
    <row r="1799" spans="26:64">
      <c r="Z1799">
        <f t="shared" si="428"/>
        <v>0</v>
      </c>
      <c r="AA1799" s="26">
        <f t="shared" si="429"/>
        <v>2.1380834729415148E-3</v>
      </c>
      <c r="AB1799" s="26">
        <f t="shared" si="440"/>
        <v>-9999</v>
      </c>
      <c r="AC1799" s="26">
        <f t="shared" si="442"/>
        <v>0</v>
      </c>
      <c r="AD1799" s="26">
        <f t="shared" si="438"/>
        <v>-9999</v>
      </c>
      <c r="AE1799" s="26">
        <f t="shared" si="443"/>
        <v>0</v>
      </c>
      <c r="AF1799">
        <f t="shared" si="439"/>
        <v>-9999</v>
      </c>
      <c r="AG1799" s="187"/>
      <c r="AH1799">
        <f t="shared" si="430"/>
        <v>-5.681451267488898E-5</v>
      </c>
      <c r="AI1799">
        <f t="shared" si="431"/>
        <v>0.56469609540875809</v>
      </c>
      <c r="AJ1799">
        <f t="shared" si="432"/>
        <v>-0.2668107123773617</v>
      </c>
      <c r="AK1799">
        <f t="shared" si="433"/>
        <v>0.23931967809316171</v>
      </c>
      <c r="AL1799">
        <f t="shared" si="434"/>
        <v>2.6389213677283485</v>
      </c>
      <c r="AM1799">
        <f t="shared" si="435"/>
        <v>3.8946097777401278</v>
      </c>
      <c r="AN1799" s="26">
        <f t="shared" si="445"/>
        <v>-3.975315110866434</v>
      </c>
      <c r="AO1799" s="26">
        <f t="shared" si="445"/>
        <v>-3.9758619978093366</v>
      </c>
      <c r="AP1799" s="26">
        <f t="shared" si="445"/>
        <v>-3.9742245114637487</v>
      </c>
      <c r="AQ1799" s="26">
        <f t="shared" si="445"/>
        <v>-3.9791363303934308</v>
      </c>
      <c r="AR1799" s="26">
        <f t="shared" si="445"/>
        <v>-3.9644813675395318</v>
      </c>
      <c r="AS1799" s="26">
        <f t="shared" si="445"/>
        <v>-4.0089388978364173</v>
      </c>
      <c r="AT1799" s="26">
        <f t="shared" si="445"/>
        <v>-3.8800105844175317</v>
      </c>
      <c r="AU1799" s="26">
        <f t="shared" si="437"/>
        <v>-4.3433125627175393</v>
      </c>
    </row>
    <row r="1800" spans="26:64">
      <c r="Z1800">
        <f t="shared" si="428"/>
        <v>0</v>
      </c>
      <c r="AA1800" s="26">
        <f t="shared" si="429"/>
        <v>2.1380834729415148E-3</v>
      </c>
      <c r="AB1800" s="26">
        <f t="shared" si="440"/>
        <v>-9999</v>
      </c>
      <c r="AC1800" s="26">
        <f t="shared" si="442"/>
        <v>0</v>
      </c>
      <c r="AD1800" s="26">
        <f t="shared" si="438"/>
        <v>-9999</v>
      </c>
      <c r="AE1800" s="26">
        <f t="shared" si="443"/>
        <v>0</v>
      </c>
      <c r="AF1800">
        <f t="shared" si="439"/>
        <v>-9999</v>
      </c>
      <c r="AG1800" s="187"/>
      <c r="AH1800">
        <f t="shared" si="430"/>
        <v>-5.681451267488898E-5</v>
      </c>
      <c r="AI1800">
        <f t="shared" si="431"/>
        <v>0.56469609540875809</v>
      </c>
      <c r="AJ1800">
        <f t="shared" si="432"/>
        <v>-0.2668107123773617</v>
      </c>
      <c r="AK1800">
        <f t="shared" si="433"/>
        <v>0.23931967809316171</v>
      </c>
      <c r="AL1800">
        <f t="shared" si="434"/>
        <v>2.6389213677283485</v>
      </c>
      <c r="AM1800">
        <f t="shared" si="435"/>
        <v>3.8946097777401278</v>
      </c>
      <c r="AN1800" s="26">
        <f t="shared" si="445"/>
        <v>-3.975315110866434</v>
      </c>
      <c r="AO1800" s="26">
        <f t="shared" si="445"/>
        <v>-3.9758619978093366</v>
      </c>
      <c r="AP1800" s="26">
        <f t="shared" si="445"/>
        <v>-3.9742245114637487</v>
      </c>
      <c r="AQ1800" s="26">
        <f t="shared" si="445"/>
        <v>-3.9791363303934308</v>
      </c>
      <c r="AR1800" s="26">
        <f t="shared" si="445"/>
        <v>-3.9644813675395318</v>
      </c>
      <c r="AS1800" s="26">
        <f t="shared" si="445"/>
        <v>-4.0089388978364173</v>
      </c>
      <c r="AT1800" s="26">
        <f t="shared" si="445"/>
        <v>-3.8800105844175317</v>
      </c>
      <c r="AU1800" s="26">
        <f t="shared" si="437"/>
        <v>-4.3433125627175393</v>
      </c>
      <c r="AV1800" s="26"/>
      <c r="AX1800" s="26"/>
    </row>
    <row r="1801" spans="26:64">
      <c r="Z1801">
        <f t="shared" si="428"/>
        <v>0</v>
      </c>
      <c r="AA1801" s="26">
        <f t="shared" si="429"/>
        <v>2.1380834729415148E-3</v>
      </c>
      <c r="AB1801" s="26">
        <f t="shared" si="440"/>
        <v>-9999</v>
      </c>
      <c r="AC1801" s="26">
        <f t="shared" si="442"/>
        <v>0</v>
      </c>
      <c r="AD1801" s="26">
        <f t="shared" si="438"/>
        <v>-9999</v>
      </c>
      <c r="AE1801" s="26">
        <f t="shared" si="443"/>
        <v>0</v>
      </c>
      <c r="AF1801">
        <f t="shared" si="439"/>
        <v>-9999</v>
      </c>
      <c r="AG1801" s="187"/>
      <c r="AH1801">
        <f t="shared" si="430"/>
        <v>-5.681451267488898E-5</v>
      </c>
      <c r="AI1801">
        <f t="shared" si="431"/>
        <v>0.56469609540875809</v>
      </c>
      <c r="AJ1801">
        <f t="shared" si="432"/>
        <v>-0.2668107123773617</v>
      </c>
      <c r="AK1801">
        <f t="shared" si="433"/>
        <v>0.23931967809316171</v>
      </c>
      <c r="AL1801">
        <f t="shared" si="434"/>
        <v>2.6389213677283485</v>
      </c>
      <c r="AM1801">
        <f t="shared" si="435"/>
        <v>3.8946097777401278</v>
      </c>
      <c r="AN1801" s="26">
        <f t="shared" si="445"/>
        <v>-3.975315110866434</v>
      </c>
      <c r="AO1801" s="26">
        <f t="shared" si="445"/>
        <v>-3.9758619978093366</v>
      </c>
      <c r="AP1801" s="26">
        <f t="shared" si="445"/>
        <v>-3.9742245114637487</v>
      </c>
      <c r="AQ1801" s="26">
        <f t="shared" si="445"/>
        <v>-3.9791363303934308</v>
      </c>
      <c r="AR1801" s="26">
        <f t="shared" si="445"/>
        <v>-3.9644813675395318</v>
      </c>
      <c r="AS1801" s="26">
        <f t="shared" si="445"/>
        <v>-4.0089388978364173</v>
      </c>
      <c r="AT1801" s="26">
        <f t="shared" si="445"/>
        <v>-3.8800105844175317</v>
      </c>
      <c r="AU1801" s="26">
        <f t="shared" si="437"/>
        <v>-4.3433125627175393</v>
      </c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</row>
    <row r="1802" spans="26:64">
      <c r="Z1802">
        <f t="shared" si="428"/>
        <v>0</v>
      </c>
      <c r="AA1802" s="26">
        <f t="shared" si="429"/>
        <v>2.1380834729415148E-3</v>
      </c>
      <c r="AB1802" s="26">
        <f t="shared" si="440"/>
        <v>-9999</v>
      </c>
      <c r="AC1802" s="26">
        <f t="shared" si="442"/>
        <v>0</v>
      </c>
      <c r="AD1802" s="26">
        <f t="shared" si="438"/>
        <v>-9999</v>
      </c>
      <c r="AE1802" s="26">
        <f t="shared" si="443"/>
        <v>0</v>
      </c>
      <c r="AF1802">
        <f t="shared" si="439"/>
        <v>-9999</v>
      </c>
      <c r="AG1802" s="187"/>
      <c r="AH1802">
        <f t="shared" si="430"/>
        <v>-5.681451267488898E-5</v>
      </c>
      <c r="AI1802">
        <f t="shared" si="431"/>
        <v>0.56469609540875809</v>
      </c>
      <c r="AJ1802">
        <f t="shared" si="432"/>
        <v>-0.2668107123773617</v>
      </c>
      <c r="AK1802">
        <f t="shared" si="433"/>
        <v>0.23931967809316171</v>
      </c>
      <c r="AL1802">
        <f t="shared" si="434"/>
        <v>2.6389213677283485</v>
      </c>
      <c r="AM1802">
        <f t="shared" si="435"/>
        <v>3.8946097777401278</v>
      </c>
      <c r="AN1802" s="26">
        <f t="shared" si="445"/>
        <v>-3.975315110866434</v>
      </c>
      <c r="AO1802" s="26">
        <f t="shared" si="445"/>
        <v>-3.9758619978093366</v>
      </c>
      <c r="AP1802" s="26">
        <f t="shared" si="445"/>
        <v>-3.9742245114637487</v>
      </c>
      <c r="AQ1802" s="26">
        <f t="shared" si="445"/>
        <v>-3.9791363303934308</v>
      </c>
      <c r="AR1802" s="26">
        <f t="shared" si="445"/>
        <v>-3.9644813675395318</v>
      </c>
      <c r="AS1802" s="26">
        <f t="shared" si="445"/>
        <v>-4.0089388978364173</v>
      </c>
      <c r="AT1802" s="26">
        <f t="shared" si="445"/>
        <v>-3.8800105844175317</v>
      </c>
      <c r="AU1802" s="26">
        <f t="shared" si="437"/>
        <v>-4.3433125627175393</v>
      </c>
    </row>
    <row r="1803" spans="26:64">
      <c r="Z1803">
        <f t="shared" si="428"/>
        <v>0</v>
      </c>
      <c r="AA1803" s="26">
        <f t="shared" si="429"/>
        <v>2.1380834729415148E-3</v>
      </c>
      <c r="AB1803" s="26">
        <f t="shared" si="440"/>
        <v>-9999</v>
      </c>
      <c r="AC1803" s="26">
        <f t="shared" si="442"/>
        <v>0</v>
      </c>
      <c r="AD1803" s="26">
        <f t="shared" si="438"/>
        <v>-9999</v>
      </c>
      <c r="AE1803" s="26">
        <f t="shared" si="443"/>
        <v>0</v>
      </c>
      <c r="AF1803">
        <f t="shared" si="439"/>
        <v>-9999</v>
      </c>
      <c r="AG1803" s="187"/>
      <c r="AH1803">
        <f t="shared" si="430"/>
        <v>-5.681451267488898E-5</v>
      </c>
      <c r="AI1803">
        <f t="shared" si="431"/>
        <v>0.56469609540875809</v>
      </c>
      <c r="AJ1803">
        <f t="shared" si="432"/>
        <v>-0.2668107123773617</v>
      </c>
      <c r="AK1803">
        <f t="shared" si="433"/>
        <v>0.23931967809316171</v>
      </c>
      <c r="AL1803">
        <f t="shared" si="434"/>
        <v>2.6389213677283485</v>
      </c>
      <c r="AM1803">
        <f t="shared" si="435"/>
        <v>3.8946097777401278</v>
      </c>
      <c r="AN1803" s="26">
        <f t="shared" si="445"/>
        <v>-3.975315110866434</v>
      </c>
      <c r="AO1803" s="26">
        <f t="shared" si="445"/>
        <v>-3.9758619978093366</v>
      </c>
      <c r="AP1803" s="26">
        <f t="shared" si="445"/>
        <v>-3.9742245114637487</v>
      </c>
      <c r="AQ1803" s="26">
        <f t="shared" si="445"/>
        <v>-3.9791363303934308</v>
      </c>
      <c r="AR1803" s="26">
        <f t="shared" si="445"/>
        <v>-3.9644813675395318</v>
      </c>
      <c r="AS1803" s="26">
        <f t="shared" si="445"/>
        <v>-4.0089388978364173</v>
      </c>
      <c r="AT1803" s="26">
        <f t="shared" si="445"/>
        <v>-3.8800105844175317</v>
      </c>
      <c r="AU1803" s="26">
        <f t="shared" si="437"/>
        <v>-4.3433125627175393</v>
      </c>
    </row>
    <row r="1804" spans="26:64">
      <c r="Z1804">
        <f t="shared" si="428"/>
        <v>0</v>
      </c>
      <c r="AA1804" s="26">
        <f t="shared" si="429"/>
        <v>2.1380834729415148E-3</v>
      </c>
      <c r="AB1804" s="26">
        <f t="shared" si="440"/>
        <v>-9999</v>
      </c>
      <c r="AC1804" s="26">
        <f t="shared" si="442"/>
        <v>0</v>
      </c>
      <c r="AD1804" s="26">
        <f t="shared" si="438"/>
        <v>-9999</v>
      </c>
      <c r="AE1804" s="26">
        <f t="shared" si="443"/>
        <v>0</v>
      </c>
      <c r="AF1804">
        <f t="shared" si="439"/>
        <v>-9999</v>
      </c>
      <c r="AG1804" s="187"/>
      <c r="AH1804">
        <f t="shared" si="430"/>
        <v>-5.681451267488898E-5</v>
      </c>
      <c r="AI1804">
        <f t="shared" si="431"/>
        <v>0.56469609540875809</v>
      </c>
      <c r="AJ1804">
        <f t="shared" si="432"/>
        <v>-0.2668107123773617</v>
      </c>
      <c r="AK1804">
        <f t="shared" si="433"/>
        <v>0.23931967809316171</v>
      </c>
      <c r="AL1804">
        <f t="shared" si="434"/>
        <v>2.6389213677283485</v>
      </c>
      <c r="AM1804">
        <f t="shared" si="435"/>
        <v>3.8946097777401278</v>
      </c>
      <c r="AN1804" s="26">
        <f t="shared" si="445"/>
        <v>-3.975315110866434</v>
      </c>
      <c r="AO1804" s="26">
        <f t="shared" si="445"/>
        <v>-3.9758619978093366</v>
      </c>
      <c r="AP1804" s="26">
        <f t="shared" si="445"/>
        <v>-3.9742245114637487</v>
      </c>
      <c r="AQ1804" s="26">
        <f t="shared" si="445"/>
        <v>-3.9791363303934308</v>
      </c>
      <c r="AR1804" s="26">
        <f t="shared" si="445"/>
        <v>-3.9644813675395318</v>
      </c>
      <c r="AS1804" s="26">
        <f t="shared" si="445"/>
        <v>-4.0089388978364173</v>
      </c>
      <c r="AT1804" s="26">
        <f t="shared" si="445"/>
        <v>-3.8800105844175317</v>
      </c>
      <c r="AU1804" s="26">
        <f t="shared" si="437"/>
        <v>-4.3433125627175393</v>
      </c>
      <c r="AV1804" s="26"/>
      <c r="AX1804" s="26"/>
    </row>
    <row r="1805" spans="26:64">
      <c r="Z1805">
        <f t="shared" si="428"/>
        <v>0</v>
      </c>
      <c r="AA1805" s="26">
        <f t="shared" si="429"/>
        <v>2.1380834729415148E-3</v>
      </c>
      <c r="AB1805" s="26">
        <f t="shared" si="440"/>
        <v>-9999</v>
      </c>
      <c r="AC1805" s="26">
        <f t="shared" si="442"/>
        <v>0</v>
      </c>
      <c r="AD1805" s="26">
        <f t="shared" si="438"/>
        <v>-9999</v>
      </c>
      <c r="AE1805" s="26">
        <f t="shared" si="443"/>
        <v>0</v>
      </c>
      <c r="AF1805">
        <f t="shared" si="439"/>
        <v>-9999</v>
      </c>
      <c r="AG1805" s="187"/>
      <c r="AH1805">
        <f t="shared" si="430"/>
        <v>-5.681451267488898E-5</v>
      </c>
      <c r="AI1805">
        <f t="shared" si="431"/>
        <v>0.56469609540875809</v>
      </c>
      <c r="AJ1805">
        <f t="shared" si="432"/>
        <v>-0.2668107123773617</v>
      </c>
      <c r="AK1805">
        <f t="shared" si="433"/>
        <v>0.23931967809316171</v>
      </c>
      <c r="AL1805">
        <f t="shared" si="434"/>
        <v>2.6389213677283485</v>
      </c>
      <c r="AM1805">
        <f t="shared" si="435"/>
        <v>3.8946097777401278</v>
      </c>
      <c r="AN1805" s="26">
        <f t="shared" si="445"/>
        <v>-3.975315110866434</v>
      </c>
      <c r="AO1805" s="26">
        <f t="shared" si="445"/>
        <v>-3.9758619978093366</v>
      </c>
      <c r="AP1805" s="26">
        <f t="shared" si="445"/>
        <v>-3.9742245114637487</v>
      </c>
      <c r="AQ1805" s="26">
        <f t="shared" si="445"/>
        <v>-3.9791363303934308</v>
      </c>
      <c r="AR1805" s="26">
        <f t="shared" si="445"/>
        <v>-3.9644813675395318</v>
      </c>
      <c r="AS1805" s="26">
        <f t="shared" si="445"/>
        <v>-4.0089388978364173</v>
      </c>
      <c r="AT1805" s="26">
        <f t="shared" si="445"/>
        <v>-3.8800105844175317</v>
      </c>
      <c r="AU1805" s="26">
        <f t="shared" si="437"/>
        <v>-4.3433125627175393</v>
      </c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</row>
    <row r="1806" spans="26:64">
      <c r="Z1806">
        <f t="shared" si="428"/>
        <v>0</v>
      </c>
      <c r="AA1806" s="26">
        <f t="shared" si="429"/>
        <v>2.1380834729415148E-3</v>
      </c>
      <c r="AB1806" s="26">
        <f t="shared" si="440"/>
        <v>-9999</v>
      </c>
      <c r="AC1806" s="26">
        <f t="shared" si="442"/>
        <v>0</v>
      </c>
      <c r="AD1806" s="26">
        <f t="shared" si="438"/>
        <v>-9999</v>
      </c>
      <c r="AE1806" s="26">
        <f t="shared" si="443"/>
        <v>0</v>
      </c>
      <c r="AF1806">
        <f t="shared" si="439"/>
        <v>-9999</v>
      </c>
      <c r="AG1806" s="187"/>
      <c r="AH1806">
        <f t="shared" si="430"/>
        <v>-5.681451267488898E-5</v>
      </c>
      <c r="AI1806">
        <f t="shared" si="431"/>
        <v>0.56469609540875809</v>
      </c>
      <c r="AJ1806">
        <f t="shared" si="432"/>
        <v>-0.2668107123773617</v>
      </c>
      <c r="AK1806">
        <f t="shared" si="433"/>
        <v>0.23931967809316171</v>
      </c>
      <c r="AL1806">
        <f t="shared" si="434"/>
        <v>2.6389213677283485</v>
      </c>
      <c r="AM1806">
        <f t="shared" si="435"/>
        <v>3.8946097777401278</v>
      </c>
      <c r="AN1806" s="26">
        <f t="shared" si="445"/>
        <v>-3.975315110866434</v>
      </c>
      <c r="AO1806" s="26">
        <f t="shared" si="445"/>
        <v>-3.9758619978093366</v>
      </c>
      <c r="AP1806" s="26">
        <f t="shared" si="445"/>
        <v>-3.9742245114637487</v>
      </c>
      <c r="AQ1806" s="26">
        <f t="shared" si="445"/>
        <v>-3.9791363303934308</v>
      </c>
      <c r="AR1806" s="26">
        <f t="shared" si="445"/>
        <v>-3.9644813675395318</v>
      </c>
      <c r="AS1806" s="26">
        <f t="shared" si="445"/>
        <v>-4.0089388978364173</v>
      </c>
      <c r="AT1806" s="26">
        <f t="shared" si="445"/>
        <v>-3.8800105844175317</v>
      </c>
      <c r="AU1806" s="26">
        <f t="shared" si="437"/>
        <v>-4.3433125627175393</v>
      </c>
    </row>
    <row r="1807" spans="26:64">
      <c r="Z1807">
        <f t="shared" si="428"/>
        <v>0</v>
      </c>
      <c r="AA1807" s="26">
        <f t="shared" si="429"/>
        <v>2.1380834729415148E-3</v>
      </c>
      <c r="AB1807" s="26">
        <f t="shared" si="440"/>
        <v>-9999</v>
      </c>
      <c r="AC1807" s="26">
        <f t="shared" si="442"/>
        <v>0</v>
      </c>
      <c r="AD1807" s="26">
        <f t="shared" si="438"/>
        <v>-9999</v>
      </c>
      <c r="AE1807" s="26">
        <f t="shared" si="443"/>
        <v>0</v>
      </c>
      <c r="AF1807">
        <f t="shared" si="439"/>
        <v>-9999</v>
      </c>
      <c r="AG1807" s="187"/>
      <c r="AH1807">
        <f t="shared" si="430"/>
        <v>-5.681451267488898E-5</v>
      </c>
      <c r="AI1807">
        <f t="shared" si="431"/>
        <v>0.56469609540875809</v>
      </c>
      <c r="AJ1807">
        <f t="shared" si="432"/>
        <v>-0.2668107123773617</v>
      </c>
      <c r="AK1807">
        <f t="shared" si="433"/>
        <v>0.23931967809316171</v>
      </c>
      <c r="AL1807">
        <f t="shared" si="434"/>
        <v>2.6389213677283485</v>
      </c>
      <c r="AM1807">
        <f t="shared" si="435"/>
        <v>3.8946097777401278</v>
      </c>
      <c r="AN1807" s="26">
        <f t="shared" si="445"/>
        <v>-3.975315110866434</v>
      </c>
      <c r="AO1807" s="26">
        <f t="shared" si="445"/>
        <v>-3.9758619978093366</v>
      </c>
      <c r="AP1807" s="26">
        <f t="shared" si="445"/>
        <v>-3.9742245114637487</v>
      </c>
      <c r="AQ1807" s="26">
        <f t="shared" si="445"/>
        <v>-3.9791363303934308</v>
      </c>
      <c r="AR1807" s="26">
        <f t="shared" si="445"/>
        <v>-3.9644813675395318</v>
      </c>
      <c r="AS1807" s="26">
        <f t="shared" si="445"/>
        <v>-4.0089388978364173</v>
      </c>
      <c r="AT1807" s="26">
        <f t="shared" si="445"/>
        <v>-3.8800105844175317</v>
      </c>
      <c r="AU1807" s="26">
        <f t="shared" si="437"/>
        <v>-4.3433125627175393</v>
      </c>
    </row>
    <row r="1808" spans="26:64">
      <c r="Z1808">
        <f t="shared" si="428"/>
        <v>0</v>
      </c>
      <c r="AA1808" s="26">
        <f t="shared" si="429"/>
        <v>2.1380834729415148E-3</v>
      </c>
      <c r="AB1808" s="26">
        <f t="shared" si="440"/>
        <v>-9999</v>
      </c>
      <c r="AC1808" s="26">
        <f t="shared" si="442"/>
        <v>0</v>
      </c>
      <c r="AD1808" s="26">
        <f t="shared" si="438"/>
        <v>-9999</v>
      </c>
      <c r="AE1808" s="26">
        <f t="shared" si="443"/>
        <v>0</v>
      </c>
      <c r="AF1808">
        <f t="shared" si="439"/>
        <v>-9999</v>
      </c>
      <c r="AG1808" s="187"/>
      <c r="AH1808">
        <f t="shared" si="430"/>
        <v>-5.681451267488898E-5</v>
      </c>
      <c r="AI1808">
        <f t="shared" si="431"/>
        <v>0.56469609540875809</v>
      </c>
      <c r="AJ1808">
        <f t="shared" si="432"/>
        <v>-0.2668107123773617</v>
      </c>
      <c r="AK1808">
        <f t="shared" si="433"/>
        <v>0.23931967809316171</v>
      </c>
      <c r="AL1808">
        <f t="shared" si="434"/>
        <v>2.6389213677283485</v>
      </c>
      <c r="AM1808">
        <f t="shared" si="435"/>
        <v>3.8946097777401278</v>
      </c>
      <c r="AN1808" s="26">
        <f t="shared" si="445"/>
        <v>-3.975315110866434</v>
      </c>
      <c r="AO1808" s="26">
        <f t="shared" si="445"/>
        <v>-3.9758619978093366</v>
      </c>
      <c r="AP1808" s="26">
        <f t="shared" si="445"/>
        <v>-3.9742245114637487</v>
      </c>
      <c r="AQ1808" s="26">
        <f t="shared" si="445"/>
        <v>-3.9791363303934308</v>
      </c>
      <c r="AR1808" s="26">
        <f t="shared" si="445"/>
        <v>-3.9644813675395318</v>
      </c>
      <c r="AS1808" s="26">
        <f t="shared" si="445"/>
        <v>-4.0089388978364173</v>
      </c>
      <c r="AT1808" s="26">
        <f t="shared" si="445"/>
        <v>-3.8800105844175317</v>
      </c>
      <c r="AU1808" s="26">
        <f t="shared" si="437"/>
        <v>-4.3433125627175393</v>
      </c>
    </row>
    <row r="1809" spans="26:64">
      <c r="Z1809">
        <f t="shared" si="428"/>
        <v>0</v>
      </c>
      <c r="AA1809" s="26">
        <f t="shared" si="429"/>
        <v>2.1380834729415148E-3</v>
      </c>
      <c r="AB1809" s="26">
        <f t="shared" si="440"/>
        <v>-9999</v>
      </c>
      <c r="AC1809" s="26">
        <f t="shared" si="442"/>
        <v>0</v>
      </c>
      <c r="AD1809" s="26">
        <f t="shared" si="438"/>
        <v>-9999</v>
      </c>
      <c r="AE1809" s="26">
        <f t="shared" si="443"/>
        <v>0</v>
      </c>
      <c r="AF1809">
        <f t="shared" si="439"/>
        <v>-9999</v>
      </c>
      <c r="AG1809" s="187"/>
      <c r="AH1809">
        <f t="shared" si="430"/>
        <v>-5.681451267488898E-5</v>
      </c>
      <c r="AI1809">
        <f t="shared" si="431"/>
        <v>0.56469609540875809</v>
      </c>
      <c r="AJ1809">
        <f t="shared" si="432"/>
        <v>-0.2668107123773617</v>
      </c>
      <c r="AK1809">
        <f t="shared" si="433"/>
        <v>0.23931967809316171</v>
      </c>
      <c r="AL1809">
        <f t="shared" si="434"/>
        <v>2.6389213677283485</v>
      </c>
      <c r="AM1809">
        <f t="shared" si="435"/>
        <v>3.8946097777401278</v>
      </c>
      <c r="AN1809" s="26">
        <f t="shared" si="445"/>
        <v>-3.975315110866434</v>
      </c>
      <c r="AO1809" s="26">
        <f t="shared" si="445"/>
        <v>-3.9758619978093366</v>
      </c>
      <c r="AP1809" s="26">
        <f t="shared" si="445"/>
        <v>-3.9742245114637487</v>
      </c>
      <c r="AQ1809" s="26">
        <f t="shared" si="445"/>
        <v>-3.9791363303934308</v>
      </c>
      <c r="AR1809" s="26">
        <f t="shared" si="445"/>
        <v>-3.9644813675395318</v>
      </c>
      <c r="AS1809" s="26">
        <f t="shared" si="445"/>
        <v>-4.0089388978364173</v>
      </c>
      <c r="AT1809" s="26">
        <f t="shared" si="445"/>
        <v>-3.8800105844175317</v>
      </c>
      <c r="AU1809" s="26">
        <f t="shared" si="437"/>
        <v>-4.3433125627175393</v>
      </c>
    </row>
    <row r="1810" spans="26:64">
      <c r="Z1810">
        <f t="shared" si="428"/>
        <v>0</v>
      </c>
      <c r="AA1810" s="26">
        <f t="shared" si="429"/>
        <v>2.1380834729415148E-3</v>
      </c>
      <c r="AB1810" s="26">
        <f t="shared" si="440"/>
        <v>-9999</v>
      </c>
      <c r="AC1810" s="26">
        <f t="shared" si="442"/>
        <v>0</v>
      </c>
      <c r="AD1810" s="26">
        <f t="shared" si="438"/>
        <v>-9999</v>
      </c>
      <c r="AE1810" s="26">
        <f t="shared" si="443"/>
        <v>0</v>
      </c>
      <c r="AF1810">
        <f t="shared" si="439"/>
        <v>-9999</v>
      </c>
      <c r="AG1810" s="187"/>
      <c r="AH1810">
        <f t="shared" si="430"/>
        <v>-5.681451267488898E-5</v>
      </c>
      <c r="AI1810">
        <f t="shared" si="431"/>
        <v>0.56469609540875809</v>
      </c>
      <c r="AJ1810">
        <f t="shared" si="432"/>
        <v>-0.2668107123773617</v>
      </c>
      <c r="AK1810">
        <f t="shared" si="433"/>
        <v>0.23931967809316171</v>
      </c>
      <c r="AL1810">
        <f t="shared" si="434"/>
        <v>2.6389213677283485</v>
      </c>
      <c r="AM1810">
        <f t="shared" si="435"/>
        <v>3.8946097777401278</v>
      </c>
      <c r="AN1810" s="26">
        <f t="shared" si="445"/>
        <v>-3.975315110866434</v>
      </c>
      <c r="AO1810" s="26">
        <f t="shared" si="445"/>
        <v>-3.9758619978093366</v>
      </c>
      <c r="AP1810" s="26">
        <f t="shared" si="445"/>
        <v>-3.9742245114637487</v>
      </c>
      <c r="AQ1810" s="26">
        <f t="shared" si="445"/>
        <v>-3.9791363303934308</v>
      </c>
      <c r="AR1810" s="26">
        <f t="shared" si="445"/>
        <v>-3.9644813675395318</v>
      </c>
      <c r="AS1810" s="26">
        <f t="shared" si="445"/>
        <v>-4.0089388978364173</v>
      </c>
      <c r="AT1810" s="26">
        <f t="shared" si="445"/>
        <v>-3.8800105844175317</v>
      </c>
      <c r="AU1810" s="26">
        <f t="shared" si="437"/>
        <v>-4.3433125627175393</v>
      </c>
      <c r="AV1810" s="26"/>
      <c r="AX1810" s="26"/>
    </row>
    <row r="1811" spans="26:64">
      <c r="Z1811">
        <f t="shared" si="428"/>
        <v>0</v>
      </c>
      <c r="AA1811" s="26">
        <f t="shared" si="429"/>
        <v>2.1380834729415148E-3</v>
      </c>
      <c r="AB1811" s="26">
        <f t="shared" si="440"/>
        <v>-9999</v>
      </c>
      <c r="AC1811" s="26">
        <f t="shared" si="442"/>
        <v>0</v>
      </c>
      <c r="AD1811" s="26">
        <f t="shared" si="438"/>
        <v>-9999</v>
      </c>
      <c r="AE1811" s="26">
        <f t="shared" si="443"/>
        <v>0</v>
      </c>
      <c r="AF1811">
        <f t="shared" si="439"/>
        <v>-9999</v>
      </c>
      <c r="AG1811" s="187"/>
      <c r="AH1811">
        <f t="shared" si="430"/>
        <v>-5.681451267488898E-5</v>
      </c>
      <c r="AI1811">
        <f t="shared" si="431"/>
        <v>0.56469609540875809</v>
      </c>
      <c r="AJ1811">
        <f t="shared" si="432"/>
        <v>-0.2668107123773617</v>
      </c>
      <c r="AK1811">
        <f t="shared" si="433"/>
        <v>0.23931967809316171</v>
      </c>
      <c r="AL1811">
        <f t="shared" si="434"/>
        <v>2.6389213677283485</v>
      </c>
      <c r="AM1811">
        <f t="shared" si="435"/>
        <v>3.8946097777401278</v>
      </c>
      <c r="AN1811" s="26">
        <f t="shared" si="445"/>
        <v>-3.975315110866434</v>
      </c>
      <c r="AO1811" s="26">
        <f t="shared" si="445"/>
        <v>-3.9758619978093366</v>
      </c>
      <c r="AP1811" s="26">
        <f t="shared" si="445"/>
        <v>-3.9742245114637487</v>
      </c>
      <c r="AQ1811" s="26">
        <f t="shared" si="445"/>
        <v>-3.9791363303934308</v>
      </c>
      <c r="AR1811" s="26">
        <f t="shared" si="445"/>
        <v>-3.9644813675395318</v>
      </c>
      <c r="AS1811" s="26">
        <f t="shared" si="445"/>
        <v>-4.0089388978364173</v>
      </c>
      <c r="AT1811" s="26">
        <f t="shared" si="445"/>
        <v>-3.8800105844175317</v>
      </c>
      <c r="AU1811" s="26">
        <f t="shared" si="437"/>
        <v>-4.3433125627175393</v>
      </c>
    </row>
    <row r="1812" spans="26:64">
      <c r="Z1812">
        <f t="shared" si="428"/>
        <v>0</v>
      </c>
      <c r="AA1812" s="26">
        <f t="shared" si="429"/>
        <v>2.1380834729415148E-3</v>
      </c>
      <c r="AB1812" s="26">
        <f t="shared" si="440"/>
        <v>-9999</v>
      </c>
      <c r="AC1812" s="26">
        <f t="shared" si="442"/>
        <v>0</v>
      </c>
      <c r="AD1812" s="26">
        <f t="shared" si="438"/>
        <v>-9999</v>
      </c>
      <c r="AE1812" s="26">
        <f t="shared" si="443"/>
        <v>0</v>
      </c>
      <c r="AF1812">
        <f t="shared" si="439"/>
        <v>-9999</v>
      </c>
      <c r="AG1812" s="187"/>
      <c r="AH1812">
        <f t="shared" si="430"/>
        <v>-5.681451267488898E-5</v>
      </c>
      <c r="AI1812">
        <f t="shared" si="431"/>
        <v>0.56469609540875809</v>
      </c>
      <c r="AJ1812">
        <f t="shared" si="432"/>
        <v>-0.2668107123773617</v>
      </c>
      <c r="AK1812">
        <f t="shared" si="433"/>
        <v>0.23931967809316171</v>
      </c>
      <c r="AL1812">
        <f t="shared" si="434"/>
        <v>2.6389213677283485</v>
      </c>
      <c r="AM1812">
        <f t="shared" si="435"/>
        <v>3.8946097777401278</v>
      </c>
      <c r="AN1812" s="26">
        <f t="shared" si="445"/>
        <v>-3.975315110866434</v>
      </c>
      <c r="AO1812" s="26">
        <f t="shared" si="445"/>
        <v>-3.9758619978093366</v>
      </c>
      <c r="AP1812" s="26">
        <f t="shared" si="445"/>
        <v>-3.9742245114637487</v>
      </c>
      <c r="AQ1812" s="26">
        <f t="shared" si="445"/>
        <v>-3.9791363303934308</v>
      </c>
      <c r="AR1812" s="26">
        <f t="shared" si="445"/>
        <v>-3.9644813675395318</v>
      </c>
      <c r="AS1812" s="26">
        <f t="shared" si="445"/>
        <v>-4.0089388978364173</v>
      </c>
      <c r="AT1812" s="26">
        <f t="shared" si="445"/>
        <v>-3.8800105844175317</v>
      </c>
      <c r="AU1812" s="26">
        <f t="shared" si="437"/>
        <v>-4.3433125627175393</v>
      </c>
    </row>
    <row r="1813" spans="26:64">
      <c r="Z1813">
        <f t="shared" ref="Z1813:Z1876" si="446">F1813</f>
        <v>0</v>
      </c>
      <c r="AA1813" s="26">
        <f t="shared" ref="AA1813:AA1876" si="447">AB$3+AB$4*Z1813+AB$5*Z1813^2+AH1813</f>
        <v>2.1380834729415148E-3</v>
      </c>
      <c r="AB1813" s="26">
        <f t="shared" si="440"/>
        <v>-9999</v>
      </c>
      <c r="AC1813" s="26">
        <f t="shared" si="442"/>
        <v>0</v>
      </c>
      <c r="AD1813" s="26">
        <f t="shared" si="438"/>
        <v>-9999</v>
      </c>
      <c r="AE1813" s="26">
        <f t="shared" si="443"/>
        <v>0</v>
      </c>
      <c r="AF1813">
        <f t="shared" si="439"/>
        <v>-9999</v>
      </c>
      <c r="AG1813" s="187"/>
      <c r="AH1813">
        <f t="shared" ref="AH1813:AH1876" si="448">$AB$6*($AB$11/AI1813*AJ1813+$AB$12)</f>
        <v>-5.681451267488898E-5</v>
      </c>
      <c r="AI1813">
        <f t="shared" ref="AI1813:AI1876" si="449">1+$AB$7*COS(AL1813)</f>
        <v>0.56469609540875809</v>
      </c>
      <c r="AJ1813">
        <f t="shared" ref="AJ1813:AJ1876" si="450">SIN(AL1813+RADIANS($AB$9))</f>
        <v>-0.2668107123773617</v>
      </c>
      <c r="AK1813">
        <f t="shared" ref="AK1813:AK1876" si="451">$AB$7*SIN(AL1813)</f>
        <v>0.23931967809316171</v>
      </c>
      <c r="AL1813">
        <f t="shared" ref="AL1813:AL1876" si="452">2*ATAN(AM1813)</f>
        <v>2.6389213677283485</v>
      </c>
      <c r="AM1813">
        <f t="shared" ref="AM1813:AM1876" si="453">SQRT((1+$AB$7)/(1-$AB$7))*TAN(AN1813/2)</f>
        <v>3.8946097777401278</v>
      </c>
      <c r="AN1813" s="26">
        <f t="shared" ref="AN1813:AT1828" si="454">$AU1813+$AB$7*SIN(AO1813)</f>
        <v>-3.975315110866434</v>
      </c>
      <c r="AO1813" s="26">
        <f t="shared" si="454"/>
        <v>-3.9758619978093366</v>
      </c>
      <c r="AP1813" s="26">
        <f t="shared" si="454"/>
        <v>-3.9742245114637487</v>
      </c>
      <c r="AQ1813" s="26">
        <f t="shared" si="454"/>
        <v>-3.9791363303934308</v>
      </c>
      <c r="AR1813" s="26">
        <f t="shared" si="454"/>
        <v>-3.9644813675395318</v>
      </c>
      <c r="AS1813" s="26">
        <f t="shared" si="454"/>
        <v>-4.0089388978364173</v>
      </c>
      <c r="AT1813" s="26">
        <f t="shared" si="454"/>
        <v>-3.8800105844175317</v>
      </c>
      <c r="AU1813" s="26">
        <f t="shared" ref="AU1813:AU1876" si="455">RADIANS($AB$9)+$AB$18*(F1813-AB$15)</f>
        <v>-4.3433125627175393</v>
      </c>
    </row>
    <row r="1814" spans="26:64">
      <c r="Z1814">
        <f t="shared" si="446"/>
        <v>0</v>
      </c>
      <c r="AA1814" s="26">
        <f t="shared" si="447"/>
        <v>2.1380834729415148E-3</v>
      </c>
      <c r="AB1814" s="26">
        <f t="shared" si="440"/>
        <v>-9999</v>
      </c>
      <c r="AC1814" s="26">
        <f t="shared" si="442"/>
        <v>0</v>
      </c>
      <c r="AD1814" s="26">
        <f t="shared" ref="AD1814:AD1877" si="456">IF(S1814&lt;&gt;0,G1814-AA1814, -9999)</f>
        <v>-9999</v>
      </c>
      <c r="AE1814" s="26">
        <f t="shared" si="443"/>
        <v>0</v>
      </c>
      <c r="AF1814">
        <f t="shared" ref="AF1814:AF1877" si="457">IF(S1814&lt;&gt;0,G1814-P1814, -9999)</f>
        <v>-9999</v>
      </c>
      <c r="AG1814" s="187"/>
      <c r="AH1814">
        <f t="shared" si="448"/>
        <v>-5.681451267488898E-5</v>
      </c>
      <c r="AI1814">
        <f t="shared" si="449"/>
        <v>0.56469609540875809</v>
      </c>
      <c r="AJ1814">
        <f t="shared" si="450"/>
        <v>-0.2668107123773617</v>
      </c>
      <c r="AK1814">
        <f t="shared" si="451"/>
        <v>0.23931967809316171</v>
      </c>
      <c r="AL1814">
        <f t="shared" si="452"/>
        <v>2.6389213677283485</v>
      </c>
      <c r="AM1814">
        <f t="shared" si="453"/>
        <v>3.8946097777401278</v>
      </c>
      <c r="AN1814" s="26">
        <f t="shared" si="454"/>
        <v>-3.975315110866434</v>
      </c>
      <c r="AO1814" s="26">
        <f t="shared" si="454"/>
        <v>-3.9758619978093366</v>
      </c>
      <c r="AP1814" s="26">
        <f t="shared" si="454"/>
        <v>-3.9742245114637487</v>
      </c>
      <c r="AQ1814" s="26">
        <f t="shared" si="454"/>
        <v>-3.9791363303934308</v>
      </c>
      <c r="AR1814" s="26">
        <f t="shared" si="454"/>
        <v>-3.9644813675395318</v>
      </c>
      <c r="AS1814" s="26">
        <f t="shared" si="454"/>
        <v>-4.0089388978364173</v>
      </c>
      <c r="AT1814" s="26">
        <f t="shared" si="454"/>
        <v>-3.8800105844175317</v>
      </c>
      <c r="AU1814" s="26">
        <f t="shared" si="455"/>
        <v>-4.3433125627175393</v>
      </c>
    </row>
    <row r="1815" spans="26:64">
      <c r="Z1815">
        <f t="shared" si="446"/>
        <v>0</v>
      </c>
      <c r="AA1815" s="26">
        <f t="shared" si="447"/>
        <v>2.1380834729415148E-3</v>
      </c>
      <c r="AB1815" s="26">
        <f t="shared" si="440"/>
        <v>-9999</v>
      </c>
      <c r="AC1815" s="26">
        <f t="shared" si="442"/>
        <v>0</v>
      </c>
      <c r="AD1815" s="26">
        <f t="shared" si="456"/>
        <v>-9999</v>
      </c>
      <c r="AE1815" s="26">
        <f t="shared" si="443"/>
        <v>0</v>
      </c>
      <c r="AF1815">
        <f t="shared" si="457"/>
        <v>-9999</v>
      </c>
      <c r="AG1815" s="187"/>
      <c r="AH1815">
        <f t="shared" si="448"/>
        <v>-5.681451267488898E-5</v>
      </c>
      <c r="AI1815">
        <f t="shared" si="449"/>
        <v>0.56469609540875809</v>
      </c>
      <c r="AJ1815">
        <f t="shared" si="450"/>
        <v>-0.2668107123773617</v>
      </c>
      <c r="AK1815">
        <f t="shared" si="451"/>
        <v>0.23931967809316171</v>
      </c>
      <c r="AL1815">
        <f t="shared" si="452"/>
        <v>2.6389213677283485</v>
      </c>
      <c r="AM1815">
        <f t="shared" si="453"/>
        <v>3.8946097777401278</v>
      </c>
      <c r="AN1815" s="26">
        <f t="shared" si="454"/>
        <v>-3.975315110866434</v>
      </c>
      <c r="AO1815" s="26">
        <f t="shared" si="454"/>
        <v>-3.9758619978093366</v>
      </c>
      <c r="AP1815" s="26">
        <f t="shared" si="454"/>
        <v>-3.9742245114637487</v>
      </c>
      <c r="AQ1815" s="26">
        <f t="shared" si="454"/>
        <v>-3.9791363303934308</v>
      </c>
      <c r="AR1815" s="26">
        <f t="shared" si="454"/>
        <v>-3.9644813675395318</v>
      </c>
      <c r="AS1815" s="26">
        <f t="shared" si="454"/>
        <v>-4.0089388978364173</v>
      </c>
      <c r="AT1815" s="26">
        <f t="shared" si="454"/>
        <v>-3.8800105844175317</v>
      </c>
      <c r="AU1815" s="26">
        <f t="shared" si="455"/>
        <v>-4.3433125627175393</v>
      </c>
    </row>
    <row r="1816" spans="26:64">
      <c r="Z1816">
        <f t="shared" si="446"/>
        <v>0</v>
      </c>
      <c r="AA1816" s="26">
        <f t="shared" si="447"/>
        <v>2.1380834729415148E-3</v>
      </c>
      <c r="AB1816" s="26">
        <f t="shared" si="440"/>
        <v>-9999</v>
      </c>
      <c r="AC1816" s="26">
        <f t="shared" si="442"/>
        <v>0</v>
      </c>
      <c r="AD1816" s="26">
        <f t="shared" si="456"/>
        <v>-9999</v>
      </c>
      <c r="AE1816" s="26">
        <f t="shared" si="443"/>
        <v>0</v>
      </c>
      <c r="AF1816">
        <f t="shared" si="457"/>
        <v>-9999</v>
      </c>
      <c r="AG1816" s="187"/>
      <c r="AH1816">
        <f t="shared" si="448"/>
        <v>-5.681451267488898E-5</v>
      </c>
      <c r="AI1816">
        <f t="shared" si="449"/>
        <v>0.56469609540875809</v>
      </c>
      <c r="AJ1816">
        <f t="shared" si="450"/>
        <v>-0.2668107123773617</v>
      </c>
      <c r="AK1816">
        <f t="shared" si="451"/>
        <v>0.23931967809316171</v>
      </c>
      <c r="AL1816">
        <f t="shared" si="452"/>
        <v>2.6389213677283485</v>
      </c>
      <c r="AM1816">
        <f t="shared" si="453"/>
        <v>3.8946097777401278</v>
      </c>
      <c r="AN1816" s="26">
        <f t="shared" si="454"/>
        <v>-3.975315110866434</v>
      </c>
      <c r="AO1816" s="26">
        <f t="shared" si="454"/>
        <v>-3.9758619978093366</v>
      </c>
      <c r="AP1816" s="26">
        <f t="shared" si="454"/>
        <v>-3.9742245114637487</v>
      </c>
      <c r="AQ1816" s="26">
        <f t="shared" si="454"/>
        <v>-3.9791363303934308</v>
      </c>
      <c r="AR1816" s="26">
        <f t="shared" si="454"/>
        <v>-3.9644813675395318</v>
      </c>
      <c r="AS1816" s="26">
        <f t="shared" si="454"/>
        <v>-4.0089388978364173</v>
      </c>
      <c r="AT1816" s="26">
        <f t="shared" si="454"/>
        <v>-3.8800105844175317</v>
      </c>
      <c r="AU1816" s="26">
        <f t="shared" si="455"/>
        <v>-4.3433125627175393</v>
      </c>
    </row>
    <row r="1817" spans="26:64">
      <c r="Z1817">
        <f t="shared" si="446"/>
        <v>0</v>
      </c>
      <c r="AA1817" s="26">
        <f t="shared" si="447"/>
        <v>2.1380834729415148E-3</v>
      </c>
      <c r="AB1817" s="26">
        <f t="shared" si="440"/>
        <v>-9999</v>
      </c>
      <c r="AC1817" s="26">
        <f t="shared" si="442"/>
        <v>0</v>
      </c>
      <c r="AD1817" s="26">
        <f t="shared" si="456"/>
        <v>-9999</v>
      </c>
      <c r="AE1817" s="26">
        <f t="shared" si="443"/>
        <v>0</v>
      </c>
      <c r="AF1817">
        <f t="shared" si="457"/>
        <v>-9999</v>
      </c>
      <c r="AG1817" s="187"/>
      <c r="AH1817">
        <f t="shared" si="448"/>
        <v>-5.681451267488898E-5</v>
      </c>
      <c r="AI1817">
        <f t="shared" si="449"/>
        <v>0.56469609540875809</v>
      </c>
      <c r="AJ1817">
        <f t="shared" si="450"/>
        <v>-0.2668107123773617</v>
      </c>
      <c r="AK1817">
        <f t="shared" si="451"/>
        <v>0.23931967809316171</v>
      </c>
      <c r="AL1817">
        <f t="shared" si="452"/>
        <v>2.6389213677283485</v>
      </c>
      <c r="AM1817">
        <f t="shared" si="453"/>
        <v>3.8946097777401278</v>
      </c>
      <c r="AN1817" s="26">
        <f t="shared" si="454"/>
        <v>-3.975315110866434</v>
      </c>
      <c r="AO1817" s="26">
        <f t="shared" si="454"/>
        <v>-3.9758619978093366</v>
      </c>
      <c r="AP1817" s="26">
        <f t="shared" si="454"/>
        <v>-3.9742245114637487</v>
      </c>
      <c r="AQ1817" s="26">
        <f t="shared" si="454"/>
        <v>-3.9791363303934308</v>
      </c>
      <c r="AR1817" s="26">
        <f t="shared" si="454"/>
        <v>-3.9644813675395318</v>
      </c>
      <c r="AS1817" s="26">
        <f t="shared" si="454"/>
        <v>-4.0089388978364173</v>
      </c>
      <c r="AT1817" s="26">
        <f t="shared" si="454"/>
        <v>-3.8800105844175317</v>
      </c>
      <c r="AU1817" s="26">
        <f t="shared" si="455"/>
        <v>-4.3433125627175393</v>
      </c>
      <c r="AV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</row>
    <row r="1818" spans="26:64">
      <c r="Z1818">
        <f t="shared" si="446"/>
        <v>0</v>
      </c>
      <c r="AA1818" s="26">
        <f t="shared" si="447"/>
        <v>2.1380834729415148E-3</v>
      </c>
      <c r="AB1818" s="26">
        <f t="shared" si="440"/>
        <v>-9999</v>
      </c>
      <c r="AC1818" s="26">
        <f t="shared" si="442"/>
        <v>0</v>
      </c>
      <c r="AD1818" s="26">
        <f t="shared" si="456"/>
        <v>-9999</v>
      </c>
      <c r="AE1818" s="26">
        <f t="shared" si="443"/>
        <v>0</v>
      </c>
      <c r="AF1818">
        <f t="shared" si="457"/>
        <v>-9999</v>
      </c>
      <c r="AG1818" s="187"/>
      <c r="AH1818">
        <f t="shared" si="448"/>
        <v>-5.681451267488898E-5</v>
      </c>
      <c r="AI1818">
        <f t="shared" si="449"/>
        <v>0.56469609540875809</v>
      </c>
      <c r="AJ1818">
        <f t="shared" si="450"/>
        <v>-0.2668107123773617</v>
      </c>
      <c r="AK1818">
        <f t="shared" si="451"/>
        <v>0.23931967809316171</v>
      </c>
      <c r="AL1818">
        <f t="shared" si="452"/>
        <v>2.6389213677283485</v>
      </c>
      <c r="AM1818">
        <f t="shared" si="453"/>
        <v>3.8946097777401278</v>
      </c>
      <c r="AN1818" s="26">
        <f t="shared" si="454"/>
        <v>-3.975315110866434</v>
      </c>
      <c r="AO1818" s="26">
        <f t="shared" si="454"/>
        <v>-3.9758619978093366</v>
      </c>
      <c r="AP1818" s="26">
        <f t="shared" si="454"/>
        <v>-3.9742245114637487</v>
      </c>
      <c r="AQ1818" s="26">
        <f t="shared" si="454"/>
        <v>-3.9791363303934308</v>
      </c>
      <c r="AR1818" s="26">
        <f t="shared" si="454"/>
        <v>-3.9644813675395318</v>
      </c>
      <c r="AS1818" s="26">
        <f t="shared" si="454"/>
        <v>-4.0089388978364173</v>
      </c>
      <c r="AT1818" s="26">
        <f t="shared" si="454"/>
        <v>-3.8800105844175317</v>
      </c>
      <c r="AU1818" s="26">
        <f t="shared" si="455"/>
        <v>-4.3433125627175393</v>
      </c>
      <c r="AV1818" s="26"/>
    </row>
    <row r="1819" spans="26:64">
      <c r="Z1819">
        <f t="shared" si="446"/>
        <v>0</v>
      </c>
      <c r="AA1819" s="26">
        <f t="shared" si="447"/>
        <v>2.1380834729415148E-3</v>
      </c>
      <c r="AB1819" s="26">
        <f t="shared" si="440"/>
        <v>-9999</v>
      </c>
      <c r="AC1819" s="26">
        <f t="shared" si="442"/>
        <v>0</v>
      </c>
      <c r="AD1819" s="26">
        <f t="shared" si="456"/>
        <v>-9999</v>
      </c>
      <c r="AE1819" s="26">
        <f t="shared" si="443"/>
        <v>0</v>
      </c>
      <c r="AF1819">
        <f t="shared" si="457"/>
        <v>-9999</v>
      </c>
      <c r="AG1819" s="187"/>
      <c r="AH1819">
        <f t="shared" si="448"/>
        <v>-5.681451267488898E-5</v>
      </c>
      <c r="AI1819">
        <f t="shared" si="449"/>
        <v>0.56469609540875809</v>
      </c>
      <c r="AJ1819">
        <f t="shared" si="450"/>
        <v>-0.2668107123773617</v>
      </c>
      <c r="AK1819">
        <f t="shared" si="451"/>
        <v>0.23931967809316171</v>
      </c>
      <c r="AL1819">
        <f t="shared" si="452"/>
        <v>2.6389213677283485</v>
      </c>
      <c r="AM1819">
        <f t="shared" si="453"/>
        <v>3.8946097777401278</v>
      </c>
      <c r="AN1819" s="26">
        <f t="shared" si="454"/>
        <v>-3.975315110866434</v>
      </c>
      <c r="AO1819" s="26">
        <f t="shared" si="454"/>
        <v>-3.9758619978093366</v>
      </c>
      <c r="AP1819" s="26">
        <f t="shared" si="454"/>
        <v>-3.9742245114637487</v>
      </c>
      <c r="AQ1819" s="26">
        <f t="shared" si="454"/>
        <v>-3.9791363303934308</v>
      </c>
      <c r="AR1819" s="26">
        <f t="shared" si="454"/>
        <v>-3.9644813675395318</v>
      </c>
      <c r="AS1819" s="26">
        <f t="shared" si="454"/>
        <v>-4.0089388978364173</v>
      </c>
      <c r="AT1819" s="26">
        <f t="shared" si="454"/>
        <v>-3.8800105844175317</v>
      </c>
      <c r="AU1819" s="26">
        <f t="shared" si="455"/>
        <v>-4.3433125627175393</v>
      </c>
    </row>
    <row r="1820" spans="26:64">
      <c r="Z1820">
        <f t="shared" si="446"/>
        <v>0</v>
      </c>
      <c r="AA1820" s="26">
        <f t="shared" si="447"/>
        <v>2.1380834729415148E-3</v>
      </c>
      <c r="AB1820" s="26">
        <f t="shared" si="440"/>
        <v>-9999</v>
      </c>
      <c r="AC1820" s="26">
        <f t="shared" si="442"/>
        <v>0</v>
      </c>
      <c r="AD1820" s="26">
        <f t="shared" si="456"/>
        <v>-9999</v>
      </c>
      <c r="AE1820" s="26">
        <f t="shared" si="443"/>
        <v>0</v>
      </c>
      <c r="AF1820">
        <f t="shared" si="457"/>
        <v>-9999</v>
      </c>
      <c r="AG1820" s="187"/>
      <c r="AH1820">
        <f t="shared" si="448"/>
        <v>-5.681451267488898E-5</v>
      </c>
      <c r="AI1820">
        <f t="shared" si="449"/>
        <v>0.56469609540875809</v>
      </c>
      <c r="AJ1820">
        <f t="shared" si="450"/>
        <v>-0.2668107123773617</v>
      </c>
      <c r="AK1820">
        <f t="shared" si="451"/>
        <v>0.23931967809316171</v>
      </c>
      <c r="AL1820">
        <f t="shared" si="452"/>
        <v>2.6389213677283485</v>
      </c>
      <c r="AM1820">
        <f t="shared" si="453"/>
        <v>3.8946097777401278</v>
      </c>
      <c r="AN1820" s="26">
        <f t="shared" si="454"/>
        <v>-3.975315110866434</v>
      </c>
      <c r="AO1820" s="26">
        <f t="shared" si="454"/>
        <v>-3.9758619978093366</v>
      </c>
      <c r="AP1820" s="26">
        <f t="shared" si="454"/>
        <v>-3.9742245114637487</v>
      </c>
      <c r="AQ1820" s="26">
        <f t="shared" si="454"/>
        <v>-3.9791363303934308</v>
      </c>
      <c r="AR1820" s="26">
        <f t="shared" si="454"/>
        <v>-3.9644813675395318</v>
      </c>
      <c r="AS1820" s="26">
        <f t="shared" si="454"/>
        <v>-4.0089388978364173</v>
      </c>
      <c r="AT1820" s="26">
        <f t="shared" si="454"/>
        <v>-3.8800105844175317</v>
      </c>
      <c r="AU1820" s="26">
        <f t="shared" si="455"/>
        <v>-4.3433125627175393</v>
      </c>
      <c r="AV1820" s="26"/>
    </row>
    <row r="1821" spans="26:64">
      <c r="Z1821">
        <f t="shared" si="446"/>
        <v>0</v>
      </c>
      <c r="AA1821" s="26">
        <f t="shared" si="447"/>
        <v>2.1380834729415148E-3</v>
      </c>
      <c r="AB1821" s="26">
        <f t="shared" ref="AB1821:AB1884" si="458">IF(S1821&lt;&gt;0,G1821-AH1821, -9999)</f>
        <v>-9999</v>
      </c>
      <c r="AC1821" s="26">
        <f t="shared" si="442"/>
        <v>0</v>
      </c>
      <c r="AD1821" s="26">
        <f t="shared" si="456"/>
        <v>-9999</v>
      </c>
      <c r="AE1821" s="26">
        <f t="shared" si="443"/>
        <v>0</v>
      </c>
      <c r="AF1821">
        <f t="shared" si="457"/>
        <v>-9999</v>
      </c>
      <c r="AG1821" s="187"/>
      <c r="AH1821">
        <f t="shared" si="448"/>
        <v>-5.681451267488898E-5</v>
      </c>
      <c r="AI1821">
        <f t="shared" si="449"/>
        <v>0.56469609540875809</v>
      </c>
      <c r="AJ1821">
        <f t="shared" si="450"/>
        <v>-0.2668107123773617</v>
      </c>
      <c r="AK1821">
        <f t="shared" si="451"/>
        <v>0.23931967809316171</v>
      </c>
      <c r="AL1821">
        <f t="shared" si="452"/>
        <v>2.6389213677283485</v>
      </c>
      <c r="AM1821">
        <f t="shared" si="453"/>
        <v>3.8946097777401278</v>
      </c>
      <c r="AN1821" s="26">
        <f t="shared" si="454"/>
        <v>-3.975315110866434</v>
      </c>
      <c r="AO1821" s="26">
        <f t="shared" si="454"/>
        <v>-3.9758619978093366</v>
      </c>
      <c r="AP1821" s="26">
        <f t="shared" si="454"/>
        <v>-3.9742245114637487</v>
      </c>
      <c r="AQ1821" s="26">
        <f t="shared" si="454"/>
        <v>-3.9791363303934308</v>
      </c>
      <c r="AR1821" s="26">
        <f t="shared" si="454"/>
        <v>-3.9644813675395318</v>
      </c>
      <c r="AS1821" s="26">
        <f t="shared" si="454"/>
        <v>-4.0089388978364173</v>
      </c>
      <c r="AT1821" s="26">
        <f t="shared" si="454"/>
        <v>-3.8800105844175317</v>
      </c>
      <c r="AU1821" s="26">
        <f t="shared" si="455"/>
        <v>-4.3433125627175393</v>
      </c>
    </row>
    <row r="1822" spans="26:64">
      <c r="Z1822">
        <f t="shared" si="446"/>
        <v>0</v>
      </c>
      <c r="AA1822" s="26">
        <f t="shared" si="447"/>
        <v>2.1380834729415148E-3</v>
      </c>
      <c r="AB1822" s="26">
        <f t="shared" si="458"/>
        <v>-9999</v>
      </c>
      <c r="AC1822" s="26">
        <f t="shared" si="442"/>
        <v>0</v>
      </c>
      <c r="AD1822" s="26">
        <f t="shared" si="456"/>
        <v>-9999</v>
      </c>
      <c r="AE1822" s="26">
        <f t="shared" si="443"/>
        <v>0</v>
      </c>
      <c r="AF1822">
        <f t="shared" si="457"/>
        <v>-9999</v>
      </c>
      <c r="AG1822" s="187"/>
      <c r="AH1822">
        <f t="shared" si="448"/>
        <v>-5.681451267488898E-5</v>
      </c>
      <c r="AI1822">
        <f t="shared" si="449"/>
        <v>0.56469609540875809</v>
      </c>
      <c r="AJ1822">
        <f t="shared" si="450"/>
        <v>-0.2668107123773617</v>
      </c>
      <c r="AK1822">
        <f t="shared" si="451"/>
        <v>0.23931967809316171</v>
      </c>
      <c r="AL1822">
        <f t="shared" si="452"/>
        <v>2.6389213677283485</v>
      </c>
      <c r="AM1822">
        <f t="shared" si="453"/>
        <v>3.8946097777401278</v>
      </c>
      <c r="AN1822" s="26">
        <f t="shared" si="454"/>
        <v>-3.975315110866434</v>
      </c>
      <c r="AO1822" s="26">
        <f t="shared" si="454"/>
        <v>-3.9758619978093366</v>
      </c>
      <c r="AP1822" s="26">
        <f t="shared" si="454"/>
        <v>-3.9742245114637487</v>
      </c>
      <c r="AQ1822" s="26">
        <f t="shared" si="454"/>
        <v>-3.9791363303934308</v>
      </c>
      <c r="AR1822" s="26">
        <f t="shared" si="454"/>
        <v>-3.9644813675395318</v>
      </c>
      <c r="AS1822" s="26">
        <f t="shared" si="454"/>
        <v>-4.0089388978364173</v>
      </c>
      <c r="AT1822" s="26">
        <f t="shared" si="454"/>
        <v>-3.8800105844175317</v>
      </c>
      <c r="AU1822" s="26">
        <f t="shared" si="455"/>
        <v>-4.3433125627175393</v>
      </c>
    </row>
    <row r="1823" spans="26:64">
      <c r="Z1823">
        <f t="shared" si="446"/>
        <v>0</v>
      </c>
      <c r="AA1823" s="26">
        <f t="shared" si="447"/>
        <v>2.1380834729415148E-3</v>
      </c>
      <c r="AB1823" s="26">
        <f t="shared" si="458"/>
        <v>-9999</v>
      </c>
      <c r="AC1823" s="26">
        <f t="shared" si="442"/>
        <v>0</v>
      </c>
      <c r="AD1823" s="26">
        <f t="shared" si="456"/>
        <v>-9999</v>
      </c>
      <c r="AE1823" s="26">
        <f t="shared" si="443"/>
        <v>0</v>
      </c>
      <c r="AF1823">
        <f t="shared" si="457"/>
        <v>-9999</v>
      </c>
      <c r="AG1823" s="187"/>
      <c r="AH1823">
        <f t="shared" si="448"/>
        <v>-5.681451267488898E-5</v>
      </c>
      <c r="AI1823">
        <f t="shared" si="449"/>
        <v>0.56469609540875809</v>
      </c>
      <c r="AJ1823">
        <f t="shared" si="450"/>
        <v>-0.2668107123773617</v>
      </c>
      <c r="AK1823">
        <f t="shared" si="451"/>
        <v>0.23931967809316171</v>
      </c>
      <c r="AL1823">
        <f t="shared" si="452"/>
        <v>2.6389213677283485</v>
      </c>
      <c r="AM1823">
        <f t="shared" si="453"/>
        <v>3.8946097777401278</v>
      </c>
      <c r="AN1823" s="26">
        <f t="shared" si="454"/>
        <v>-3.975315110866434</v>
      </c>
      <c r="AO1823" s="26">
        <f t="shared" si="454"/>
        <v>-3.9758619978093366</v>
      </c>
      <c r="AP1823" s="26">
        <f t="shared" si="454"/>
        <v>-3.9742245114637487</v>
      </c>
      <c r="AQ1823" s="26">
        <f t="shared" si="454"/>
        <v>-3.9791363303934308</v>
      </c>
      <c r="AR1823" s="26">
        <f t="shared" si="454"/>
        <v>-3.9644813675395318</v>
      </c>
      <c r="AS1823" s="26">
        <f t="shared" si="454"/>
        <v>-4.0089388978364173</v>
      </c>
      <c r="AT1823" s="26">
        <f t="shared" si="454"/>
        <v>-3.8800105844175317</v>
      </c>
      <c r="AU1823" s="26">
        <f t="shared" si="455"/>
        <v>-4.3433125627175393</v>
      </c>
    </row>
    <row r="1824" spans="26:64">
      <c r="Z1824">
        <f t="shared" si="446"/>
        <v>0</v>
      </c>
      <c r="AA1824" s="26">
        <f t="shared" si="447"/>
        <v>2.1380834729415148E-3</v>
      </c>
      <c r="AB1824" s="26">
        <f t="shared" si="458"/>
        <v>-9999</v>
      </c>
      <c r="AC1824" s="26">
        <f t="shared" si="442"/>
        <v>0</v>
      </c>
      <c r="AD1824" s="26">
        <f t="shared" si="456"/>
        <v>-9999</v>
      </c>
      <c r="AE1824" s="26">
        <f t="shared" si="443"/>
        <v>0</v>
      </c>
      <c r="AF1824">
        <f t="shared" si="457"/>
        <v>-9999</v>
      </c>
      <c r="AG1824" s="187"/>
      <c r="AH1824">
        <f t="shared" si="448"/>
        <v>-5.681451267488898E-5</v>
      </c>
      <c r="AI1824">
        <f t="shared" si="449"/>
        <v>0.56469609540875809</v>
      </c>
      <c r="AJ1824">
        <f t="shared" si="450"/>
        <v>-0.2668107123773617</v>
      </c>
      <c r="AK1824">
        <f t="shared" si="451"/>
        <v>0.23931967809316171</v>
      </c>
      <c r="AL1824">
        <f t="shared" si="452"/>
        <v>2.6389213677283485</v>
      </c>
      <c r="AM1824">
        <f t="shared" si="453"/>
        <v>3.8946097777401278</v>
      </c>
      <c r="AN1824" s="26">
        <f t="shared" si="454"/>
        <v>-3.975315110866434</v>
      </c>
      <c r="AO1824" s="26">
        <f t="shared" si="454"/>
        <v>-3.9758619978093366</v>
      </c>
      <c r="AP1824" s="26">
        <f t="shared" si="454"/>
        <v>-3.9742245114637487</v>
      </c>
      <c r="AQ1824" s="26">
        <f t="shared" si="454"/>
        <v>-3.9791363303934308</v>
      </c>
      <c r="AR1824" s="26">
        <f t="shared" si="454"/>
        <v>-3.9644813675395318</v>
      </c>
      <c r="AS1824" s="26">
        <f t="shared" si="454"/>
        <v>-4.0089388978364173</v>
      </c>
      <c r="AT1824" s="26">
        <f t="shared" si="454"/>
        <v>-3.8800105844175317</v>
      </c>
      <c r="AU1824" s="26">
        <f t="shared" si="455"/>
        <v>-4.3433125627175393</v>
      </c>
    </row>
    <row r="1825" spans="26:64">
      <c r="Z1825">
        <f t="shared" si="446"/>
        <v>0</v>
      </c>
      <c r="AA1825" s="26">
        <f t="shared" si="447"/>
        <v>2.1380834729415148E-3</v>
      </c>
      <c r="AB1825" s="26">
        <f t="shared" si="458"/>
        <v>-9999</v>
      </c>
      <c r="AC1825" s="26">
        <f t="shared" si="442"/>
        <v>0</v>
      </c>
      <c r="AD1825" s="26">
        <f t="shared" si="456"/>
        <v>-9999</v>
      </c>
      <c r="AE1825" s="26">
        <f t="shared" si="443"/>
        <v>0</v>
      </c>
      <c r="AF1825">
        <f t="shared" si="457"/>
        <v>-9999</v>
      </c>
      <c r="AG1825" s="187"/>
      <c r="AH1825">
        <f t="shared" si="448"/>
        <v>-5.681451267488898E-5</v>
      </c>
      <c r="AI1825">
        <f t="shared" si="449"/>
        <v>0.56469609540875809</v>
      </c>
      <c r="AJ1825">
        <f t="shared" si="450"/>
        <v>-0.2668107123773617</v>
      </c>
      <c r="AK1825">
        <f t="shared" si="451"/>
        <v>0.23931967809316171</v>
      </c>
      <c r="AL1825">
        <f t="shared" si="452"/>
        <v>2.6389213677283485</v>
      </c>
      <c r="AM1825">
        <f t="shared" si="453"/>
        <v>3.8946097777401278</v>
      </c>
      <c r="AN1825" s="26">
        <f t="shared" si="454"/>
        <v>-3.975315110866434</v>
      </c>
      <c r="AO1825" s="26">
        <f t="shared" si="454"/>
        <v>-3.9758619978093366</v>
      </c>
      <c r="AP1825" s="26">
        <f t="shared" si="454"/>
        <v>-3.9742245114637487</v>
      </c>
      <c r="AQ1825" s="26">
        <f t="shared" si="454"/>
        <v>-3.9791363303934308</v>
      </c>
      <c r="AR1825" s="26">
        <f t="shared" si="454"/>
        <v>-3.9644813675395318</v>
      </c>
      <c r="AS1825" s="26">
        <f t="shared" si="454"/>
        <v>-4.0089388978364173</v>
      </c>
      <c r="AT1825" s="26">
        <f t="shared" si="454"/>
        <v>-3.8800105844175317</v>
      </c>
      <c r="AU1825" s="26">
        <f t="shared" si="455"/>
        <v>-4.3433125627175393</v>
      </c>
    </row>
    <row r="1826" spans="26:64">
      <c r="Z1826">
        <f t="shared" si="446"/>
        <v>0</v>
      </c>
      <c r="AA1826" s="26">
        <f t="shared" si="447"/>
        <v>2.1380834729415148E-3</v>
      </c>
      <c r="AB1826" s="26">
        <f t="shared" si="458"/>
        <v>-9999</v>
      </c>
      <c r="AC1826" s="26">
        <f t="shared" si="442"/>
        <v>0</v>
      </c>
      <c r="AD1826" s="26">
        <f t="shared" si="456"/>
        <v>-9999</v>
      </c>
      <c r="AE1826" s="26">
        <f t="shared" si="443"/>
        <v>0</v>
      </c>
      <c r="AF1826">
        <f t="shared" si="457"/>
        <v>-9999</v>
      </c>
      <c r="AG1826" s="187"/>
      <c r="AH1826">
        <f t="shared" si="448"/>
        <v>-5.681451267488898E-5</v>
      </c>
      <c r="AI1826">
        <f t="shared" si="449"/>
        <v>0.56469609540875809</v>
      </c>
      <c r="AJ1826">
        <f t="shared" si="450"/>
        <v>-0.2668107123773617</v>
      </c>
      <c r="AK1826">
        <f t="shared" si="451"/>
        <v>0.23931967809316171</v>
      </c>
      <c r="AL1826">
        <f t="shared" si="452"/>
        <v>2.6389213677283485</v>
      </c>
      <c r="AM1826">
        <f t="shared" si="453"/>
        <v>3.8946097777401278</v>
      </c>
      <c r="AN1826" s="26">
        <f t="shared" si="454"/>
        <v>-3.975315110866434</v>
      </c>
      <c r="AO1826" s="26">
        <f t="shared" si="454"/>
        <v>-3.9758619978093366</v>
      </c>
      <c r="AP1826" s="26">
        <f t="shared" si="454"/>
        <v>-3.9742245114637487</v>
      </c>
      <c r="AQ1826" s="26">
        <f t="shared" si="454"/>
        <v>-3.9791363303934308</v>
      </c>
      <c r="AR1826" s="26">
        <f t="shared" si="454"/>
        <v>-3.9644813675395318</v>
      </c>
      <c r="AS1826" s="26">
        <f t="shared" si="454"/>
        <v>-4.0089388978364173</v>
      </c>
      <c r="AT1826" s="26">
        <f t="shared" si="454"/>
        <v>-3.8800105844175317</v>
      </c>
      <c r="AU1826" s="26">
        <f t="shared" si="455"/>
        <v>-4.3433125627175393</v>
      </c>
    </row>
    <row r="1827" spans="26:64">
      <c r="Z1827">
        <f t="shared" si="446"/>
        <v>0</v>
      </c>
      <c r="AA1827" s="26">
        <f t="shared" si="447"/>
        <v>2.1380834729415148E-3</v>
      </c>
      <c r="AB1827" s="26">
        <f t="shared" si="458"/>
        <v>-9999</v>
      </c>
      <c r="AC1827" s="26">
        <f t="shared" si="442"/>
        <v>0</v>
      </c>
      <c r="AD1827" s="26">
        <f t="shared" si="456"/>
        <v>-9999</v>
      </c>
      <c r="AE1827" s="26">
        <f t="shared" si="443"/>
        <v>0</v>
      </c>
      <c r="AF1827">
        <f t="shared" si="457"/>
        <v>-9999</v>
      </c>
      <c r="AG1827" s="187"/>
      <c r="AH1827">
        <f t="shared" si="448"/>
        <v>-5.681451267488898E-5</v>
      </c>
      <c r="AI1827">
        <f t="shared" si="449"/>
        <v>0.56469609540875809</v>
      </c>
      <c r="AJ1827">
        <f t="shared" si="450"/>
        <v>-0.2668107123773617</v>
      </c>
      <c r="AK1827">
        <f t="shared" si="451"/>
        <v>0.23931967809316171</v>
      </c>
      <c r="AL1827">
        <f t="shared" si="452"/>
        <v>2.6389213677283485</v>
      </c>
      <c r="AM1827">
        <f t="shared" si="453"/>
        <v>3.8946097777401278</v>
      </c>
      <c r="AN1827" s="26">
        <f t="shared" si="454"/>
        <v>-3.975315110866434</v>
      </c>
      <c r="AO1827" s="26">
        <f t="shared" si="454"/>
        <v>-3.9758619978093366</v>
      </c>
      <c r="AP1827" s="26">
        <f t="shared" si="454"/>
        <v>-3.9742245114637487</v>
      </c>
      <c r="AQ1827" s="26">
        <f t="shared" si="454"/>
        <v>-3.9791363303934308</v>
      </c>
      <c r="AR1827" s="26">
        <f t="shared" si="454"/>
        <v>-3.9644813675395318</v>
      </c>
      <c r="AS1827" s="26">
        <f t="shared" si="454"/>
        <v>-4.0089388978364173</v>
      </c>
      <c r="AT1827" s="26">
        <f t="shared" si="454"/>
        <v>-3.8800105844175317</v>
      </c>
      <c r="AU1827" s="26">
        <f t="shared" si="455"/>
        <v>-4.3433125627175393</v>
      </c>
    </row>
    <row r="1828" spans="26:64">
      <c r="Z1828">
        <f t="shared" si="446"/>
        <v>0</v>
      </c>
      <c r="AA1828" s="26">
        <f t="shared" si="447"/>
        <v>2.1380834729415148E-3</v>
      </c>
      <c r="AB1828" s="26">
        <f t="shared" si="458"/>
        <v>-9999</v>
      </c>
      <c r="AC1828" s="26">
        <f t="shared" si="442"/>
        <v>0</v>
      </c>
      <c r="AD1828" s="26">
        <f t="shared" si="456"/>
        <v>-9999</v>
      </c>
      <c r="AE1828" s="26">
        <f t="shared" si="443"/>
        <v>0</v>
      </c>
      <c r="AF1828">
        <f t="shared" si="457"/>
        <v>-9999</v>
      </c>
      <c r="AG1828" s="187"/>
      <c r="AH1828">
        <f t="shared" si="448"/>
        <v>-5.681451267488898E-5</v>
      </c>
      <c r="AI1828">
        <f t="shared" si="449"/>
        <v>0.56469609540875809</v>
      </c>
      <c r="AJ1828">
        <f t="shared" si="450"/>
        <v>-0.2668107123773617</v>
      </c>
      <c r="AK1828">
        <f t="shared" si="451"/>
        <v>0.23931967809316171</v>
      </c>
      <c r="AL1828">
        <f t="shared" si="452"/>
        <v>2.6389213677283485</v>
      </c>
      <c r="AM1828">
        <f t="shared" si="453"/>
        <v>3.8946097777401278</v>
      </c>
      <c r="AN1828" s="26">
        <f t="shared" si="454"/>
        <v>-3.975315110866434</v>
      </c>
      <c r="AO1828" s="26">
        <f t="shared" si="454"/>
        <v>-3.9758619978093366</v>
      </c>
      <c r="AP1828" s="26">
        <f t="shared" si="454"/>
        <v>-3.9742245114637487</v>
      </c>
      <c r="AQ1828" s="26">
        <f t="shared" si="454"/>
        <v>-3.9791363303934308</v>
      </c>
      <c r="AR1828" s="26">
        <f t="shared" si="454"/>
        <v>-3.9644813675395318</v>
      </c>
      <c r="AS1828" s="26">
        <f t="shared" si="454"/>
        <v>-4.0089388978364173</v>
      </c>
      <c r="AT1828" s="26">
        <f t="shared" si="454"/>
        <v>-3.8800105844175317</v>
      </c>
      <c r="AU1828" s="26">
        <f t="shared" si="455"/>
        <v>-4.3433125627175393</v>
      </c>
    </row>
    <row r="1829" spans="26:64">
      <c r="Z1829">
        <f t="shared" si="446"/>
        <v>0</v>
      </c>
      <c r="AA1829" s="26">
        <f t="shared" si="447"/>
        <v>2.1380834729415148E-3</v>
      </c>
      <c r="AB1829" s="26">
        <f t="shared" si="458"/>
        <v>-9999</v>
      </c>
      <c r="AC1829" s="26">
        <f t="shared" si="442"/>
        <v>0</v>
      </c>
      <c r="AD1829" s="26">
        <f t="shared" si="456"/>
        <v>-9999</v>
      </c>
      <c r="AE1829" s="26">
        <f t="shared" si="443"/>
        <v>0</v>
      </c>
      <c r="AF1829">
        <f t="shared" si="457"/>
        <v>-9999</v>
      </c>
      <c r="AG1829" s="187"/>
      <c r="AH1829">
        <f t="shared" si="448"/>
        <v>-5.681451267488898E-5</v>
      </c>
      <c r="AI1829">
        <f t="shared" si="449"/>
        <v>0.56469609540875809</v>
      </c>
      <c r="AJ1829">
        <f t="shared" si="450"/>
        <v>-0.2668107123773617</v>
      </c>
      <c r="AK1829">
        <f t="shared" si="451"/>
        <v>0.23931967809316171</v>
      </c>
      <c r="AL1829">
        <f t="shared" si="452"/>
        <v>2.6389213677283485</v>
      </c>
      <c r="AM1829">
        <f t="shared" si="453"/>
        <v>3.8946097777401278</v>
      </c>
      <c r="AN1829" s="26">
        <f t="shared" ref="AN1829:AT1844" si="459">$AU1829+$AB$7*SIN(AO1829)</f>
        <v>-3.975315110866434</v>
      </c>
      <c r="AO1829" s="26">
        <f t="shared" si="459"/>
        <v>-3.9758619978093366</v>
      </c>
      <c r="AP1829" s="26">
        <f t="shared" si="459"/>
        <v>-3.9742245114637487</v>
      </c>
      <c r="AQ1829" s="26">
        <f t="shared" si="459"/>
        <v>-3.9791363303934308</v>
      </c>
      <c r="AR1829" s="26">
        <f t="shared" si="459"/>
        <v>-3.9644813675395318</v>
      </c>
      <c r="AS1829" s="26">
        <f t="shared" si="459"/>
        <v>-4.0089388978364173</v>
      </c>
      <c r="AT1829" s="26">
        <f t="shared" si="459"/>
        <v>-3.8800105844175317</v>
      </c>
      <c r="AU1829" s="26">
        <f t="shared" si="455"/>
        <v>-4.3433125627175393</v>
      </c>
    </row>
    <row r="1830" spans="26:64">
      <c r="Z1830">
        <f t="shared" si="446"/>
        <v>0</v>
      </c>
      <c r="AA1830" s="26">
        <f t="shared" si="447"/>
        <v>2.1380834729415148E-3</v>
      </c>
      <c r="AB1830" s="26">
        <f t="shared" si="458"/>
        <v>-9999</v>
      </c>
      <c r="AC1830" s="26">
        <f t="shared" si="442"/>
        <v>0</v>
      </c>
      <c r="AD1830" s="26">
        <f t="shared" si="456"/>
        <v>-9999</v>
      </c>
      <c r="AE1830" s="26">
        <f t="shared" si="443"/>
        <v>0</v>
      </c>
      <c r="AF1830">
        <f t="shared" si="457"/>
        <v>-9999</v>
      </c>
      <c r="AG1830" s="187"/>
      <c r="AH1830">
        <f t="shared" si="448"/>
        <v>-5.681451267488898E-5</v>
      </c>
      <c r="AI1830">
        <f t="shared" si="449"/>
        <v>0.56469609540875809</v>
      </c>
      <c r="AJ1830">
        <f t="shared" si="450"/>
        <v>-0.2668107123773617</v>
      </c>
      <c r="AK1830">
        <f t="shared" si="451"/>
        <v>0.23931967809316171</v>
      </c>
      <c r="AL1830">
        <f t="shared" si="452"/>
        <v>2.6389213677283485</v>
      </c>
      <c r="AM1830">
        <f t="shared" si="453"/>
        <v>3.8946097777401278</v>
      </c>
      <c r="AN1830" s="26">
        <f t="shared" si="459"/>
        <v>-3.975315110866434</v>
      </c>
      <c r="AO1830" s="26">
        <f t="shared" si="459"/>
        <v>-3.9758619978093366</v>
      </c>
      <c r="AP1830" s="26">
        <f t="shared" si="459"/>
        <v>-3.9742245114637487</v>
      </c>
      <c r="AQ1830" s="26">
        <f t="shared" si="459"/>
        <v>-3.9791363303934308</v>
      </c>
      <c r="AR1830" s="26">
        <f t="shared" si="459"/>
        <v>-3.9644813675395318</v>
      </c>
      <c r="AS1830" s="26">
        <f t="shared" si="459"/>
        <v>-4.0089388978364173</v>
      </c>
      <c r="AT1830" s="26">
        <f t="shared" si="459"/>
        <v>-3.8800105844175317</v>
      </c>
      <c r="AU1830" s="26">
        <f t="shared" si="455"/>
        <v>-4.3433125627175393</v>
      </c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</row>
    <row r="1831" spans="26:64">
      <c r="Z1831">
        <f t="shared" si="446"/>
        <v>0</v>
      </c>
      <c r="AA1831" s="26">
        <f t="shared" si="447"/>
        <v>2.1380834729415148E-3</v>
      </c>
      <c r="AB1831" s="26">
        <f t="shared" si="458"/>
        <v>-9999</v>
      </c>
      <c r="AC1831" s="26">
        <f t="shared" ref="AC1831:AC1894" si="460">+G1831-P1831</f>
        <v>0</v>
      </c>
      <c r="AD1831" s="26">
        <f t="shared" si="456"/>
        <v>-9999</v>
      </c>
      <c r="AE1831" s="26">
        <f t="shared" ref="AE1831:AE1894" si="461">+(G1831-AA1831)^2*S1831</f>
        <v>0</v>
      </c>
      <c r="AF1831">
        <f t="shared" si="457"/>
        <v>-9999</v>
      </c>
      <c r="AG1831" s="187"/>
      <c r="AH1831">
        <f t="shared" si="448"/>
        <v>-5.681451267488898E-5</v>
      </c>
      <c r="AI1831">
        <f t="shared" si="449"/>
        <v>0.56469609540875809</v>
      </c>
      <c r="AJ1831">
        <f t="shared" si="450"/>
        <v>-0.2668107123773617</v>
      </c>
      <c r="AK1831">
        <f t="shared" si="451"/>
        <v>0.23931967809316171</v>
      </c>
      <c r="AL1831">
        <f t="shared" si="452"/>
        <v>2.6389213677283485</v>
      </c>
      <c r="AM1831">
        <f t="shared" si="453"/>
        <v>3.8946097777401278</v>
      </c>
      <c r="AN1831" s="26">
        <f t="shared" si="459"/>
        <v>-3.975315110866434</v>
      </c>
      <c r="AO1831" s="26">
        <f t="shared" si="459"/>
        <v>-3.9758619978093366</v>
      </c>
      <c r="AP1831" s="26">
        <f t="shared" si="459"/>
        <v>-3.9742245114637487</v>
      </c>
      <c r="AQ1831" s="26">
        <f t="shared" si="459"/>
        <v>-3.9791363303934308</v>
      </c>
      <c r="AR1831" s="26">
        <f t="shared" si="459"/>
        <v>-3.9644813675395318</v>
      </c>
      <c r="AS1831" s="26">
        <f t="shared" si="459"/>
        <v>-4.0089388978364173</v>
      </c>
      <c r="AT1831" s="26">
        <f t="shared" si="459"/>
        <v>-3.8800105844175317</v>
      </c>
      <c r="AU1831" s="26">
        <f t="shared" si="455"/>
        <v>-4.3433125627175393</v>
      </c>
    </row>
    <row r="1832" spans="26:64">
      <c r="Z1832">
        <f t="shared" si="446"/>
        <v>0</v>
      </c>
      <c r="AA1832" s="26">
        <f t="shared" si="447"/>
        <v>2.1380834729415148E-3</v>
      </c>
      <c r="AB1832" s="26">
        <f t="shared" si="458"/>
        <v>-9999</v>
      </c>
      <c r="AC1832" s="26">
        <f t="shared" si="460"/>
        <v>0</v>
      </c>
      <c r="AD1832" s="26">
        <f t="shared" si="456"/>
        <v>-9999</v>
      </c>
      <c r="AE1832" s="26">
        <f t="shared" si="461"/>
        <v>0</v>
      </c>
      <c r="AF1832">
        <f t="shared" si="457"/>
        <v>-9999</v>
      </c>
      <c r="AG1832" s="187"/>
      <c r="AH1832">
        <f t="shared" si="448"/>
        <v>-5.681451267488898E-5</v>
      </c>
      <c r="AI1832">
        <f t="shared" si="449"/>
        <v>0.56469609540875809</v>
      </c>
      <c r="AJ1832">
        <f t="shared" si="450"/>
        <v>-0.2668107123773617</v>
      </c>
      <c r="AK1832">
        <f t="shared" si="451"/>
        <v>0.23931967809316171</v>
      </c>
      <c r="AL1832">
        <f t="shared" si="452"/>
        <v>2.6389213677283485</v>
      </c>
      <c r="AM1832">
        <f t="shared" si="453"/>
        <v>3.8946097777401278</v>
      </c>
      <c r="AN1832" s="26">
        <f t="shared" si="459"/>
        <v>-3.975315110866434</v>
      </c>
      <c r="AO1832" s="26">
        <f t="shared" si="459"/>
        <v>-3.9758619978093366</v>
      </c>
      <c r="AP1832" s="26">
        <f t="shared" si="459"/>
        <v>-3.9742245114637487</v>
      </c>
      <c r="AQ1832" s="26">
        <f t="shared" si="459"/>
        <v>-3.9791363303934308</v>
      </c>
      <c r="AR1832" s="26">
        <f t="shared" si="459"/>
        <v>-3.9644813675395318</v>
      </c>
      <c r="AS1832" s="26">
        <f t="shared" si="459"/>
        <v>-4.0089388978364173</v>
      </c>
      <c r="AT1832" s="26">
        <f t="shared" si="459"/>
        <v>-3.8800105844175317</v>
      </c>
      <c r="AU1832" s="26">
        <f t="shared" si="455"/>
        <v>-4.3433125627175393</v>
      </c>
    </row>
    <row r="1833" spans="26:64">
      <c r="Z1833">
        <f t="shared" si="446"/>
        <v>0</v>
      </c>
      <c r="AA1833" s="26">
        <f t="shared" si="447"/>
        <v>2.1380834729415148E-3</v>
      </c>
      <c r="AB1833" s="26">
        <f t="shared" si="458"/>
        <v>-9999</v>
      </c>
      <c r="AC1833" s="26">
        <f t="shared" si="460"/>
        <v>0</v>
      </c>
      <c r="AD1833" s="26">
        <f t="shared" si="456"/>
        <v>-9999</v>
      </c>
      <c r="AE1833" s="26">
        <f t="shared" si="461"/>
        <v>0</v>
      </c>
      <c r="AF1833">
        <f t="shared" si="457"/>
        <v>-9999</v>
      </c>
      <c r="AG1833" s="187"/>
      <c r="AH1833">
        <f t="shared" si="448"/>
        <v>-5.681451267488898E-5</v>
      </c>
      <c r="AI1833">
        <f t="shared" si="449"/>
        <v>0.56469609540875809</v>
      </c>
      <c r="AJ1833">
        <f t="shared" si="450"/>
        <v>-0.2668107123773617</v>
      </c>
      <c r="AK1833">
        <f t="shared" si="451"/>
        <v>0.23931967809316171</v>
      </c>
      <c r="AL1833">
        <f t="shared" si="452"/>
        <v>2.6389213677283485</v>
      </c>
      <c r="AM1833">
        <f t="shared" si="453"/>
        <v>3.8946097777401278</v>
      </c>
      <c r="AN1833" s="26">
        <f t="shared" si="459"/>
        <v>-3.975315110866434</v>
      </c>
      <c r="AO1833" s="26">
        <f t="shared" si="459"/>
        <v>-3.9758619978093366</v>
      </c>
      <c r="AP1833" s="26">
        <f t="shared" si="459"/>
        <v>-3.9742245114637487</v>
      </c>
      <c r="AQ1833" s="26">
        <f t="shared" si="459"/>
        <v>-3.9791363303934308</v>
      </c>
      <c r="AR1833" s="26">
        <f t="shared" si="459"/>
        <v>-3.9644813675395318</v>
      </c>
      <c r="AS1833" s="26">
        <f t="shared" si="459"/>
        <v>-4.0089388978364173</v>
      </c>
      <c r="AT1833" s="26">
        <f t="shared" si="459"/>
        <v>-3.8800105844175317</v>
      </c>
      <c r="AU1833" s="26">
        <f t="shared" si="455"/>
        <v>-4.3433125627175393</v>
      </c>
    </row>
    <row r="1834" spans="26:64">
      <c r="Z1834">
        <f t="shared" si="446"/>
        <v>0</v>
      </c>
      <c r="AA1834" s="26">
        <f t="shared" si="447"/>
        <v>2.1380834729415148E-3</v>
      </c>
      <c r="AB1834" s="26">
        <f t="shared" si="458"/>
        <v>-9999</v>
      </c>
      <c r="AC1834" s="26">
        <f t="shared" si="460"/>
        <v>0</v>
      </c>
      <c r="AD1834" s="26">
        <f t="shared" si="456"/>
        <v>-9999</v>
      </c>
      <c r="AE1834" s="26">
        <f t="shared" si="461"/>
        <v>0</v>
      </c>
      <c r="AF1834">
        <f t="shared" si="457"/>
        <v>-9999</v>
      </c>
      <c r="AG1834" s="187"/>
      <c r="AH1834">
        <f t="shared" si="448"/>
        <v>-5.681451267488898E-5</v>
      </c>
      <c r="AI1834">
        <f t="shared" si="449"/>
        <v>0.56469609540875809</v>
      </c>
      <c r="AJ1834">
        <f t="shared" si="450"/>
        <v>-0.2668107123773617</v>
      </c>
      <c r="AK1834">
        <f t="shared" si="451"/>
        <v>0.23931967809316171</v>
      </c>
      <c r="AL1834">
        <f t="shared" si="452"/>
        <v>2.6389213677283485</v>
      </c>
      <c r="AM1834">
        <f t="shared" si="453"/>
        <v>3.8946097777401278</v>
      </c>
      <c r="AN1834" s="26">
        <f t="shared" si="459"/>
        <v>-3.975315110866434</v>
      </c>
      <c r="AO1834" s="26">
        <f t="shared" si="459"/>
        <v>-3.9758619978093366</v>
      </c>
      <c r="AP1834" s="26">
        <f t="shared" si="459"/>
        <v>-3.9742245114637487</v>
      </c>
      <c r="AQ1834" s="26">
        <f t="shared" si="459"/>
        <v>-3.9791363303934308</v>
      </c>
      <c r="AR1834" s="26">
        <f t="shared" si="459"/>
        <v>-3.9644813675395318</v>
      </c>
      <c r="AS1834" s="26">
        <f t="shared" si="459"/>
        <v>-4.0089388978364173</v>
      </c>
      <c r="AT1834" s="26">
        <f t="shared" si="459"/>
        <v>-3.8800105844175317</v>
      </c>
      <c r="AU1834" s="26">
        <f t="shared" si="455"/>
        <v>-4.3433125627175393</v>
      </c>
    </row>
    <row r="1835" spans="26:64">
      <c r="Z1835">
        <f t="shared" si="446"/>
        <v>0</v>
      </c>
      <c r="AA1835" s="26">
        <f t="shared" si="447"/>
        <v>2.1380834729415148E-3</v>
      </c>
      <c r="AB1835" s="26">
        <f t="shared" si="458"/>
        <v>-9999</v>
      </c>
      <c r="AC1835" s="26">
        <f t="shared" si="460"/>
        <v>0</v>
      </c>
      <c r="AD1835" s="26">
        <f t="shared" si="456"/>
        <v>-9999</v>
      </c>
      <c r="AE1835" s="26">
        <f t="shared" si="461"/>
        <v>0</v>
      </c>
      <c r="AF1835">
        <f t="shared" si="457"/>
        <v>-9999</v>
      </c>
      <c r="AG1835" s="187"/>
      <c r="AH1835">
        <f t="shared" si="448"/>
        <v>-5.681451267488898E-5</v>
      </c>
      <c r="AI1835">
        <f t="shared" si="449"/>
        <v>0.56469609540875809</v>
      </c>
      <c r="AJ1835">
        <f t="shared" si="450"/>
        <v>-0.2668107123773617</v>
      </c>
      <c r="AK1835">
        <f t="shared" si="451"/>
        <v>0.23931967809316171</v>
      </c>
      <c r="AL1835">
        <f t="shared" si="452"/>
        <v>2.6389213677283485</v>
      </c>
      <c r="AM1835">
        <f t="shared" si="453"/>
        <v>3.8946097777401278</v>
      </c>
      <c r="AN1835" s="26">
        <f t="shared" si="459"/>
        <v>-3.975315110866434</v>
      </c>
      <c r="AO1835" s="26">
        <f t="shared" si="459"/>
        <v>-3.9758619978093366</v>
      </c>
      <c r="AP1835" s="26">
        <f t="shared" si="459"/>
        <v>-3.9742245114637487</v>
      </c>
      <c r="AQ1835" s="26">
        <f t="shared" si="459"/>
        <v>-3.9791363303934308</v>
      </c>
      <c r="AR1835" s="26">
        <f t="shared" si="459"/>
        <v>-3.9644813675395318</v>
      </c>
      <c r="AS1835" s="26">
        <f t="shared" si="459"/>
        <v>-4.0089388978364173</v>
      </c>
      <c r="AT1835" s="26">
        <f t="shared" si="459"/>
        <v>-3.8800105844175317</v>
      </c>
      <c r="AU1835" s="26">
        <f t="shared" si="455"/>
        <v>-4.3433125627175393</v>
      </c>
    </row>
    <row r="1836" spans="26:64">
      <c r="Z1836">
        <f t="shared" si="446"/>
        <v>0</v>
      </c>
      <c r="AA1836" s="26">
        <f t="shared" si="447"/>
        <v>2.1380834729415148E-3</v>
      </c>
      <c r="AB1836" s="26">
        <f t="shared" si="458"/>
        <v>-9999</v>
      </c>
      <c r="AC1836" s="26">
        <f t="shared" si="460"/>
        <v>0</v>
      </c>
      <c r="AD1836" s="26">
        <f t="shared" si="456"/>
        <v>-9999</v>
      </c>
      <c r="AE1836" s="26">
        <f t="shared" si="461"/>
        <v>0</v>
      </c>
      <c r="AF1836">
        <f t="shared" si="457"/>
        <v>-9999</v>
      </c>
      <c r="AG1836" s="187"/>
      <c r="AH1836">
        <f t="shared" si="448"/>
        <v>-5.681451267488898E-5</v>
      </c>
      <c r="AI1836">
        <f t="shared" si="449"/>
        <v>0.56469609540875809</v>
      </c>
      <c r="AJ1836">
        <f t="shared" si="450"/>
        <v>-0.2668107123773617</v>
      </c>
      <c r="AK1836">
        <f t="shared" si="451"/>
        <v>0.23931967809316171</v>
      </c>
      <c r="AL1836">
        <f t="shared" si="452"/>
        <v>2.6389213677283485</v>
      </c>
      <c r="AM1836">
        <f t="shared" si="453"/>
        <v>3.8946097777401278</v>
      </c>
      <c r="AN1836" s="26">
        <f t="shared" si="459"/>
        <v>-3.975315110866434</v>
      </c>
      <c r="AO1836" s="26">
        <f t="shared" si="459"/>
        <v>-3.9758619978093366</v>
      </c>
      <c r="AP1836" s="26">
        <f t="shared" si="459"/>
        <v>-3.9742245114637487</v>
      </c>
      <c r="AQ1836" s="26">
        <f t="shared" si="459"/>
        <v>-3.9791363303934308</v>
      </c>
      <c r="AR1836" s="26">
        <f t="shared" si="459"/>
        <v>-3.9644813675395318</v>
      </c>
      <c r="AS1836" s="26">
        <f t="shared" si="459"/>
        <v>-4.0089388978364173</v>
      </c>
      <c r="AT1836" s="26">
        <f t="shared" si="459"/>
        <v>-3.8800105844175317</v>
      </c>
      <c r="AU1836" s="26">
        <f t="shared" si="455"/>
        <v>-4.3433125627175393</v>
      </c>
    </row>
    <row r="1837" spans="26:64">
      <c r="Z1837">
        <f t="shared" si="446"/>
        <v>0</v>
      </c>
      <c r="AA1837" s="26">
        <f t="shared" si="447"/>
        <v>2.1380834729415148E-3</v>
      </c>
      <c r="AB1837" s="26">
        <f t="shared" si="458"/>
        <v>-9999</v>
      </c>
      <c r="AC1837" s="26">
        <f t="shared" si="460"/>
        <v>0</v>
      </c>
      <c r="AD1837" s="26">
        <f t="shared" si="456"/>
        <v>-9999</v>
      </c>
      <c r="AE1837" s="26">
        <f t="shared" si="461"/>
        <v>0</v>
      </c>
      <c r="AF1837">
        <f t="shared" si="457"/>
        <v>-9999</v>
      </c>
      <c r="AG1837" s="187"/>
      <c r="AH1837">
        <f t="shared" si="448"/>
        <v>-5.681451267488898E-5</v>
      </c>
      <c r="AI1837">
        <f t="shared" si="449"/>
        <v>0.56469609540875809</v>
      </c>
      <c r="AJ1837">
        <f t="shared" si="450"/>
        <v>-0.2668107123773617</v>
      </c>
      <c r="AK1837">
        <f t="shared" si="451"/>
        <v>0.23931967809316171</v>
      </c>
      <c r="AL1837">
        <f t="shared" si="452"/>
        <v>2.6389213677283485</v>
      </c>
      <c r="AM1837">
        <f t="shared" si="453"/>
        <v>3.8946097777401278</v>
      </c>
      <c r="AN1837" s="26">
        <f t="shared" si="459"/>
        <v>-3.975315110866434</v>
      </c>
      <c r="AO1837" s="26">
        <f t="shared" si="459"/>
        <v>-3.9758619978093366</v>
      </c>
      <c r="AP1837" s="26">
        <f t="shared" si="459"/>
        <v>-3.9742245114637487</v>
      </c>
      <c r="AQ1837" s="26">
        <f t="shared" si="459"/>
        <v>-3.9791363303934308</v>
      </c>
      <c r="AR1837" s="26">
        <f t="shared" si="459"/>
        <v>-3.9644813675395318</v>
      </c>
      <c r="AS1837" s="26">
        <f t="shared" si="459"/>
        <v>-4.0089388978364173</v>
      </c>
      <c r="AT1837" s="26">
        <f t="shared" si="459"/>
        <v>-3.8800105844175317</v>
      </c>
      <c r="AU1837" s="26">
        <f t="shared" si="455"/>
        <v>-4.3433125627175393</v>
      </c>
    </row>
    <row r="1838" spans="26:64">
      <c r="Z1838">
        <f t="shared" si="446"/>
        <v>0</v>
      </c>
      <c r="AA1838" s="26">
        <f t="shared" si="447"/>
        <v>2.1380834729415148E-3</v>
      </c>
      <c r="AB1838" s="26">
        <f t="shared" si="458"/>
        <v>-9999</v>
      </c>
      <c r="AC1838" s="26">
        <f t="shared" si="460"/>
        <v>0</v>
      </c>
      <c r="AD1838" s="26">
        <f t="shared" si="456"/>
        <v>-9999</v>
      </c>
      <c r="AE1838" s="26">
        <f t="shared" si="461"/>
        <v>0</v>
      </c>
      <c r="AF1838">
        <f t="shared" si="457"/>
        <v>-9999</v>
      </c>
      <c r="AG1838" s="187"/>
      <c r="AH1838">
        <f t="shared" si="448"/>
        <v>-5.681451267488898E-5</v>
      </c>
      <c r="AI1838">
        <f t="shared" si="449"/>
        <v>0.56469609540875809</v>
      </c>
      <c r="AJ1838">
        <f t="shared" si="450"/>
        <v>-0.2668107123773617</v>
      </c>
      <c r="AK1838">
        <f t="shared" si="451"/>
        <v>0.23931967809316171</v>
      </c>
      <c r="AL1838">
        <f t="shared" si="452"/>
        <v>2.6389213677283485</v>
      </c>
      <c r="AM1838">
        <f t="shared" si="453"/>
        <v>3.8946097777401278</v>
      </c>
      <c r="AN1838" s="26">
        <f t="shared" si="459"/>
        <v>-3.975315110866434</v>
      </c>
      <c r="AO1838" s="26">
        <f t="shared" si="459"/>
        <v>-3.9758619978093366</v>
      </c>
      <c r="AP1838" s="26">
        <f t="shared" si="459"/>
        <v>-3.9742245114637487</v>
      </c>
      <c r="AQ1838" s="26">
        <f t="shared" si="459"/>
        <v>-3.9791363303934308</v>
      </c>
      <c r="AR1838" s="26">
        <f t="shared" si="459"/>
        <v>-3.9644813675395318</v>
      </c>
      <c r="AS1838" s="26">
        <f t="shared" si="459"/>
        <v>-4.0089388978364173</v>
      </c>
      <c r="AT1838" s="26">
        <f t="shared" si="459"/>
        <v>-3.8800105844175317</v>
      </c>
      <c r="AU1838" s="26">
        <f t="shared" si="455"/>
        <v>-4.3433125627175393</v>
      </c>
    </row>
    <row r="1839" spans="26:64">
      <c r="Z1839">
        <f t="shared" si="446"/>
        <v>0</v>
      </c>
      <c r="AA1839" s="26">
        <f t="shared" si="447"/>
        <v>2.1380834729415148E-3</v>
      </c>
      <c r="AB1839" s="26">
        <f t="shared" si="458"/>
        <v>-9999</v>
      </c>
      <c r="AC1839" s="26">
        <f t="shared" si="460"/>
        <v>0</v>
      </c>
      <c r="AD1839" s="26">
        <f t="shared" si="456"/>
        <v>-9999</v>
      </c>
      <c r="AE1839" s="26">
        <f t="shared" si="461"/>
        <v>0</v>
      </c>
      <c r="AF1839">
        <f t="shared" si="457"/>
        <v>-9999</v>
      </c>
      <c r="AG1839" s="187"/>
      <c r="AH1839">
        <f t="shared" si="448"/>
        <v>-5.681451267488898E-5</v>
      </c>
      <c r="AI1839">
        <f t="shared" si="449"/>
        <v>0.56469609540875809</v>
      </c>
      <c r="AJ1839">
        <f t="shared" si="450"/>
        <v>-0.2668107123773617</v>
      </c>
      <c r="AK1839">
        <f t="shared" si="451"/>
        <v>0.23931967809316171</v>
      </c>
      <c r="AL1839">
        <f t="shared" si="452"/>
        <v>2.6389213677283485</v>
      </c>
      <c r="AM1839">
        <f t="shared" si="453"/>
        <v>3.8946097777401278</v>
      </c>
      <c r="AN1839" s="26">
        <f t="shared" si="459"/>
        <v>-3.975315110866434</v>
      </c>
      <c r="AO1839" s="26">
        <f t="shared" si="459"/>
        <v>-3.9758619978093366</v>
      </c>
      <c r="AP1839" s="26">
        <f t="shared" si="459"/>
        <v>-3.9742245114637487</v>
      </c>
      <c r="AQ1839" s="26">
        <f t="shared" si="459"/>
        <v>-3.9791363303934308</v>
      </c>
      <c r="AR1839" s="26">
        <f t="shared" si="459"/>
        <v>-3.9644813675395318</v>
      </c>
      <c r="AS1839" s="26">
        <f t="shared" si="459"/>
        <v>-4.0089388978364173</v>
      </c>
      <c r="AT1839" s="26">
        <f t="shared" si="459"/>
        <v>-3.8800105844175317</v>
      </c>
      <c r="AU1839" s="26">
        <f t="shared" si="455"/>
        <v>-4.3433125627175393</v>
      </c>
    </row>
    <row r="1840" spans="26:64">
      <c r="Z1840">
        <f t="shared" si="446"/>
        <v>0</v>
      </c>
      <c r="AA1840" s="26">
        <f t="shared" si="447"/>
        <v>2.1380834729415148E-3</v>
      </c>
      <c r="AB1840" s="26">
        <f t="shared" si="458"/>
        <v>-9999</v>
      </c>
      <c r="AC1840" s="26">
        <f t="shared" si="460"/>
        <v>0</v>
      </c>
      <c r="AD1840" s="26">
        <f t="shared" si="456"/>
        <v>-9999</v>
      </c>
      <c r="AE1840" s="26">
        <f t="shared" si="461"/>
        <v>0</v>
      </c>
      <c r="AF1840">
        <f t="shared" si="457"/>
        <v>-9999</v>
      </c>
      <c r="AG1840" s="187"/>
      <c r="AH1840">
        <f t="shared" si="448"/>
        <v>-5.681451267488898E-5</v>
      </c>
      <c r="AI1840">
        <f t="shared" si="449"/>
        <v>0.56469609540875809</v>
      </c>
      <c r="AJ1840">
        <f t="shared" si="450"/>
        <v>-0.2668107123773617</v>
      </c>
      <c r="AK1840">
        <f t="shared" si="451"/>
        <v>0.23931967809316171</v>
      </c>
      <c r="AL1840">
        <f t="shared" si="452"/>
        <v>2.6389213677283485</v>
      </c>
      <c r="AM1840">
        <f t="shared" si="453"/>
        <v>3.8946097777401278</v>
      </c>
      <c r="AN1840" s="26">
        <f t="shared" si="459"/>
        <v>-3.975315110866434</v>
      </c>
      <c r="AO1840" s="26">
        <f t="shared" si="459"/>
        <v>-3.9758619978093366</v>
      </c>
      <c r="AP1840" s="26">
        <f t="shared" si="459"/>
        <v>-3.9742245114637487</v>
      </c>
      <c r="AQ1840" s="26">
        <f t="shared" si="459"/>
        <v>-3.9791363303934308</v>
      </c>
      <c r="AR1840" s="26">
        <f t="shared" si="459"/>
        <v>-3.9644813675395318</v>
      </c>
      <c r="AS1840" s="26">
        <f t="shared" si="459"/>
        <v>-4.0089388978364173</v>
      </c>
      <c r="AT1840" s="26">
        <f t="shared" si="459"/>
        <v>-3.8800105844175317</v>
      </c>
      <c r="AU1840" s="26">
        <f t="shared" si="455"/>
        <v>-4.3433125627175393</v>
      </c>
    </row>
    <row r="1841" spans="26:64">
      <c r="Z1841">
        <f t="shared" si="446"/>
        <v>0</v>
      </c>
      <c r="AA1841" s="26">
        <f t="shared" si="447"/>
        <v>2.1380834729415148E-3</v>
      </c>
      <c r="AB1841" s="26">
        <f t="shared" si="458"/>
        <v>-9999</v>
      </c>
      <c r="AC1841" s="26">
        <f t="shared" si="460"/>
        <v>0</v>
      </c>
      <c r="AD1841" s="26">
        <f t="shared" si="456"/>
        <v>-9999</v>
      </c>
      <c r="AE1841" s="26">
        <f t="shared" si="461"/>
        <v>0</v>
      </c>
      <c r="AF1841">
        <f t="shared" si="457"/>
        <v>-9999</v>
      </c>
      <c r="AG1841" s="187"/>
      <c r="AH1841">
        <f t="shared" si="448"/>
        <v>-5.681451267488898E-5</v>
      </c>
      <c r="AI1841">
        <f t="shared" si="449"/>
        <v>0.56469609540875809</v>
      </c>
      <c r="AJ1841">
        <f t="shared" si="450"/>
        <v>-0.2668107123773617</v>
      </c>
      <c r="AK1841">
        <f t="shared" si="451"/>
        <v>0.23931967809316171</v>
      </c>
      <c r="AL1841">
        <f t="shared" si="452"/>
        <v>2.6389213677283485</v>
      </c>
      <c r="AM1841">
        <f t="shared" si="453"/>
        <v>3.8946097777401278</v>
      </c>
      <c r="AN1841" s="26">
        <f t="shared" si="459"/>
        <v>-3.975315110866434</v>
      </c>
      <c r="AO1841" s="26">
        <f t="shared" si="459"/>
        <v>-3.9758619978093366</v>
      </c>
      <c r="AP1841" s="26">
        <f t="shared" si="459"/>
        <v>-3.9742245114637487</v>
      </c>
      <c r="AQ1841" s="26">
        <f t="shared" si="459"/>
        <v>-3.9791363303934308</v>
      </c>
      <c r="AR1841" s="26">
        <f t="shared" si="459"/>
        <v>-3.9644813675395318</v>
      </c>
      <c r="AS1841" s="26">
        <f t="shared" si="459"/>
        <v>-4.0089388978364173</v>
      </c>
      <c r="AT1841" s="26">
        <f t="shared" si="459"/>
        <v>-3.8800105844175317</v>
      </c>
      <c r="AU1841" s="26">
        <f t="shared" si="455"/>
        <v>-4.3433125627175393</v>
      </c>
    </row>
    <row r="1842" spans="26:64">
      <c r="Z1842">
        <f t="shared" si="446"/>
        <v>0</v>
      </c>
      <c r="AA1842" s="26">
        <f t="shared" si="447"/>
        <v>2.1380834729415148E-3</v>
      </c>
      <c r="AB1842" s="26">
        <f t="shared" si="458"/>
        <v>-9999</v>
      </c>
      <c r="AC1842" s="26">
        <f t="shared" si="460"/>
        <v>0</v>
      </c>
      <c r="AD1842" s="26">
        <f t="shared" si="456"/>
        <v>-9999</v>
      </c>
      <c r="AE1842" s="26">
        <f t="shared" si="461"/>
        <v>0</v>
      </c>
      <c r="AF1842">
        <f t="shared" si="457"/>
        <v>-9999</v>
      </c>
      <c r="AG1842" s="187"/>
      <c r="AH1842">
        <f t="shared" si="448"/>
        <v>-5.681451267488898E-5</v>
      </c>
      <c r="AI1842">
        <f t="shared" si="449"/>
        <v>0.56469609540875809</v>
      </c>
      <c r="AJ1842">
        <f t="shared" si="450"/>
        <v>-0.2668107123773617</v>
      </c>
      <c r="AK1842">
        <f t="shared" si="451"/>
        <v>0.23931967809316171</v>
      </c>
      <c r="AL1842">
        <f t="shared" si="452"/>
        <v>2.6389213677283485</v>
      </c>
      <c r="AM1842">
        <f t="shared" si="453"/>
        <v>3.8946097777401278</v>
      </c>
      <c r="AN1842" s="26">
        <f t="shared" si="459"/>
        <v>-3.975315110866434</v>
      </c>
      <c r="AO1842" s="26">
        <f t="shared" si="459"/>
        <v>-3.9758619978093366</v>
      </c>
      <c r="AP1842" s="26">
        <f t="shared" si="459"/>
        <v>-3.9742245114637487</v>
      </c>
      <c r="AQ1842" s="26">
        <f t="shared" si="459"/>
        <v>-3.9791363303934308</v>
      </c>
      <c r="AR1842" s="26">
        <f t="shared" si="459"/>
        <v>-3.9644813675395318</v>
      </c>
      <c r="AS1842" s="26">
        <f t="shared" si="459"/>
        <v>-4.0089388978364173</v>
      </c>
      <c r="AT1842" s="26">
        <f t="shared" si="459"/>
        <v>-3.8800105844175317</v>
      </c>
      <c r="AU1842" s="26">
        <f t="shared" si="455"/>
        <v>-4.3433125627175393</v>
      </c>
    </row>
    <row r="1843" spans="26:64">
      <c r="Z1843">
        <f t="shared" si="446"/>
        <v>0</v>
      </c>
      <c r="AA1843" s="26">
        <f t="shared" si="447"/>
        <v>2.1380834729415148E-3</v>
      </c>
      <c r="AB1843" s="26">
        <f t="shared" si="458"/>
        <v>-9999</v>
      </c>
      <c r="AC1843" s="26">
        <f t="shared" si="460"/>
        <v>0</v>
      </c>
      <c r="AD1843" s="26">
        <f t="shared" si="456"/>
        <v>-9999</v>
      </c>
      <c r="AE1843" s="26">
        <f t="shared" si="461"/>
        <v>0</v>
      </c>
      <c r="AF1843">
        <f t="shared" si="457"/>
        <v>-9999</v>
      </c>
      <c r="AG1843" s="187"/>
      <c r="AH1843">
        <f t="shared" si="448"/>
        <v>-5.681451267488898E-5</v>
      </c>
      <c r="AI1843">
        <f t="shared" si="449"/>
        <v>0.56469609540875809</v>
      </c>
      <c r="AJ1843">
        <f t="shared" si="450"/>
        <v>-0.2668107123773617</v>
      </c>
      <c r="AK1843">
        <f t="shared" si="451"/>
        <v>0.23931967809316171</v>
      </c>
      <c r="AL1843">
        <f t="shared" si="452"/>
        <v>2.6389213677283485</v>
      </c>
      <c r="AM1843">
        <f t="shared" si="453"/>
        <v>3.8946097777401278</v>
      </c>
      <c r="AN1843" s="26">
        <f t="shared" si="459"/>
        <v>-3.975315110866434</v>
      </c>
      <c r="AO1843" s="26">
        <f t="shared" si="459"/>
        <v>-3.9758619978093366</v>
      </c>
      <c r="AP1843" s="26">
        <f t="shared" si="459"/>
        <v>-3.9742245114637487</v>
      </c>
      <c r="AQ1843" s="26">
        <f t="shared" si="459"/>
        <v>-3.9791363303934308</v>
      </c>
      <c r="AR1843" s="26">
        <f t="shared" si="459"/>
        <v>-3.9644813675395318</v>
      </c>
      <c r="AS1843" s="26">
        <f t="shared" si="459"/>
        <v>-4.0089388978364173</v>
      </c>
      <c r="AT1843" s="26">
        <f t="shared" si="459"/>
        <v>-3.8800105844175317</v>
      </c>
      <c r="AU1843" s="26">
        <f t="shared" si="455"/>
        <v>-4.3433125627175393</v>
      </c>
    </row>
    <row r="1844" spans="26:64">
      <c r="Z1844">
        <f t="shared" si="446"/>
        <v>0</v>
      </c>
      <c r="AA1844" s="26">
        <f t="shared" si="447"/>
        <v>2.1380834729415148E-3</v>
      </c>
      <c r="AB1844" s="26">
        <f t="shared" si="458"/>
        <v>-9999</v>
      </c>
      <c r="AC1844" s="26">
        <f t="shared" si="460"/>
        <v>0</v>
      </c>
      <c r="AD1844" s="26">
        <f t="shared" si="456"/>
        <v>-9999</v>
      </c>
      <c r="AE1844" s="26">
        <f t="shared" si="461"/>
        <v>0</v>
      </c>
      <c r="AF1844">
        <f t="shared" si="457"/>
        <v>-9999</v>
      </c>
      <c r="AG1844" s="187"/>
      <c r="AH1844">
        <f t="shared" si="448"/>
        <v>-5.681451267488898E-5</v>
      </c>
      <c r="AI1844">
        <f t="shared" si="449"/>
        <v>0.56469609540875809</v>
      </c>
      <c r="AJ1844">
        <f t="shared" si="450"/>
        <v>-0.2668107123773617</v>
      </c>
      <c r="AK1844">
        <f t="shared" si="451"/>
        <v>0.23931967809316171</v>
      </c>
      <c r="AL1844">
        <f t="shared" si="452"/>
        <v>2.6389213677283485</v>
      </c>
      <c r="AM1844">
        <f t="shared" si="453"/>
        <v>3.8946097777401278</v>
      </c>
      <c r="AN1844" s="26">
        <f t="shared" si="459"/>
        <v>-3.975315110866434</v>
      </c>
      <c r="AO1844" s="26">
        <f t="shared" si="459"/>
        <v>-3.9758619978093366</v>
      </c>
      <c r="AP1844" s="26">
        <f t="shared" si="459"/>
        <v>-3.9742245114637487</v>
      </c>
      <c r="AQ1844" s="26">
        <f t="shared" si="459"/>
        <v>-3.9791363303934308</v>
      </c>
      <c r="AR1844" s="26">
        <f t="shared" si="459"/>
        <v>-3.9644813675395318</v>
      </c>
      <c r="AS1844" s="26">
        <f t="shared" si="459"/>
        <v>-4.0089388978364173</v>
      </c>
      <c r="AT1844" s="26">
        <f t="shared" si="459"/>
        <v>-3.8800105844175317</v>
      </c>
      <c r="AU1844" s="26">
        <f t="shared" si="455"/>
        <v>-4.3433125627175393</v>
      </c>
    </row>
    <row r="1845" spans="26:64">
      <c r="Z1845">
        <f t="shared" si="446"/>
        <v>0</v>
      </c>
      <c r="AA1845" s="26">
        <f t="shared" si="447"/>
        <v>2.1380834729415148E-3</v>
      </c>
      <c r="AB1845" s="26">
        <f t="shared" si="458"/>
        <v>-9999</v>
      </c>
      <c r="AC1845" s="26">
        <f t="shared" si="460"/>
        <v>0</v>
      </c>
      <c r="AD1845" s="26">
        <f t="shared" si="456"/>
        <v>-9999</v>
      </c>
      <c r="AE1845" s="26">
        <f t="shared" si="461"/>
        <v>0</v>
      </c>
      <c r="AF1845">
        <f t="shared" si="457"/>
        <v>-9999</v>
      </c>
      <c r="AG1845" s="187"/>
      <c r="AH1845">
        <f t="shared" si="448"/>
        <v>-5.681451267488898E-5</v>
      </c>
      <c r="AI1845">
        <f t="shared" si="449"/>
        <v>0.56469609540875809</v>
      </c>
      <c r="AJ1845">
        <f t="shared" si="450"/>
        <v>-0.2668107123773617</v>
      </c>
      <c r="AK1845">
        <f t="shared" si="451"/>
        <v>0.23931967809316171</v>
      </c>
      <c r="AL1845">
        <f t="shared" si="452"/>
        <v>2.6389213677283485</v>
      </c>
      <c r="AM1845">
        <f t="shared" si="453"/>
        <v>3.8946097777401278</v>
      </c>
      <c r="AN1845" s="26">
        <f t="shared" ref="AN1845:AT1860" si="462">$AU1845+$AB$7*SIN(AO1845)</f>
        <v>-3.975315110866434</v>
      </c>
      <c r="AO1845" s="26">
        <f t="shared" si="462"/>
        <v>-3.9758619978093366</v>
      </c>
      <c r="AP1845" s="26">
        <f t="shared" si="462"/>
        <v>-3.9742245114637487</v>
      </c>
      <c r="AQ1845" s="26">
        <f t="shared" si="462"/>
        <v>-3.9791363303934308</v>
      </c>
      <c r="AR1845" s="26">
        <f t="shared" si="462"/>
        <v>-3.9644813675395318</v>
      </c>
      <c r="AS1845" s="26">
        <f t="shared" si="462"/>
        <v>-4.0089388978364173</v>
      </c>
      <c r="AT1845" s="26">
        <f t="shared" si="462"/>
        <v>-3.8800105844175317</v>
      </c>
      <c r="AU1845" s="26">
        <f t="shared" si="455"/>
        <v>-4.3433125627175393</v>
      </c>
    </row>
    <row r="1846" spans="26:64">
      <c r="Z1846">
        <f t="shared" si="446"/>
        <v>0</v>
      </c>
      <c r="AA1846" s="26">
        <f t="shared" si="447"/>
        <v>2.1380834729415148E-3</v>
      </c>
      <c r="AB1846" s="26">
        <f t="shared" si="458"/>
        <v>-9999</v>
      </c>
      <c r="AC1846" s="26">
        <f t="shared" si="460"/>
        <v>0</v>
      </c>
      <c r="AD1846" s="26">
        <f t="shared" si="456"/>
        <v>-9999</v>
      </c>
      <c r="AE1846" s="26">
        <f t="shared" si="461"/>
        <v>0</v>
      </c>
      <c r="AF1846">
        <f t="shared" si="457"/>
        <v>-9999</v>
      </c>
      <c r="AG1846" s="187"/>
      <c r="AH1846">
        <f t="shared" si="448"/>
        <v>-5.681451267488898E-5</v>
      </c>
      <c r="AI1846">
        <f t="shared" si="449"/>
        <v>0.56469609540875809</v>
      </c>
      <c r="AJ1846">
        <f t="shared" si="450"/>
        <v>-0.2668107123773617</v>
      </c>
      <c r="AK1846">
        <f t="shared" si="451"/>
        <v>0.23931967809316171</v>
      </c>
      <c r="AL1846">
        <f t="shared" si="452"/>
        <v>2.6389213677283485</v>
      </c>
      <c r="AM1846">
        <f t="shared" si="453"/>
        <v>3.8946097777401278</v>
      </c>
      <c r="AN1846" s="26">
        <f t="shared" si="462"/>
        <v>-3.975315110866434</v>
      </c>
      <c r="AO1846" s="26">
        <f t="shared" si="462"/>
        <v>-3.9758619978093366</v>
      </c>
      <c r="AP1846" s="26">
        <f t="shared" si="462"/>
        <v>-3.9742245114637487</v>
      </c>
      <c r="AQ1846" s="26">
        <f t="shared" si="462"/>
        <v>-3.9791363303934308</v>
      </c>
      <c r="AR1846" s="26">
        <f t="shared" si="462"/>
        <v>-3.9644813675395318</v>
      </c>
      <c r="AS1846" s="26">
        <f t="shared" si="462"/>
        <v>-4.0089388978364173</v>
      </c>
      <c r="AT1846" s="26">
        <f t="shared" si="462"/>
        <v>-3.8800105844175317</v>
      </c>
      <c r="AU1846" s="26">
        <f t="shared" si="455"/>
        <v>-4.3433125627175393</v>
      </c>
    </row>
    <row r="1847" spans="26:64">
      <c r="Z1847">
        <f t="shared" si="446"/>
        <v>0</v>
      </c>
      <c r="AA1847" s="26">
        <f t="shared" si="447"/>
        <v>2.1380834729415148E-3</v>
      </c>
      <c r="AB1847" s="26">
        <f t="shared" si="458"/>
        <v>-9999</v>
      </c>
      <c r="AC1847" s="26">
        <f t="shared" si="460"/>
        <v>0</v>
      </c>
      <c r="AD1847" s="26">
        <f t="shared" si="456"/>
        <v>-9999</v>
      </c>
      <c r="AE1847" s="26">
        <f t="shared" si="461"/>
        <v>0</v>
      </c>
      <c r="AF1847">
        <f t="shared" si="457"/>
        <v>-9999</v>
      </c>
      <c r="AG1847" s="187"/>
      <c r="AH1847">
        <f t="shared" si="448"/>
        <v>-5.681451267488898E-5</v>
      </c>
      <c r="AI1847">
        <f t="shared" si="449"/>
        <v>0.56469609540875809</v>
      </c>
      <c r="AJ1847">
        <f t="shared" si="450"/>
        <v>-0.2668107123773617</v>
      </c>
      <c r="AK1847">
        <f t="shared" si="451"/>
        <v>0.23931967809316171</v>
      </c>
      <c r="AL1847">
        <f t="shared" si="452"/>
        <v>2.6389213677283485</v>
      </c>
      <c r="AM1847">
        <f t="shared" si="453"/>
        <v>3.8946097777401278</v>
      </c>
      <c r="AN1847" s="26">
        <f t="shared" si="462"/>
        <v>-3.975315110866434</v>
      </c>
      <c r="AO1847" s="26">
        <f t="shared" si="462"/>
        <v>-3.9758619978093366</v>
      </c>
      <c r="AP1847" s="26">
        <f t="shared" si="462"/>
        <v>-3.9742245114637487</v>
      </c>
      <c r="AQ1847" s="26">
        <f t="shared" si="462"/>
        <v>-3.9791363303934308</v>
      </c>
      <c r="AR1847" s="26">
        <f t="shared" si="462"/>
        <v>-3.9644813675395318</v>
      </c>
      <c r="AS1847" s="26">
        <f t="shared" si="462"/>
        <v>-4.0089388978364173</v>
      </c>
      <c r="AT1847" s="26">
        <f t="shared" si="462"/>
        <v>-3.8800105844175317</v>
      </c>
      <c r="AU1847" s="26">
        <f t="shared" si="455"/>
        <v>-4.3433125627175393</v>
      </c>
    </row>
    <row r="1848" spans="26:64">
      <c r="Z1848">
        <f t="shared" si="446"/>
        <v>0</v>
      </c>
      <c r="AA1848" s="26">
        <f t="shared" si="447"/>
        <v>2.1380834729415148E-3</v>
      </c>
      <c r="AB1848" s="26">
        <f t="shared" si="458"/>
        <v>-9999</v>
      </c>
      <c r="AC1848" s="26">
        <f t="shared" si="460"/>
        <v>0</v>
      </c>
      <c r="AD1848" s="26">
        <f t="shared" si="456"/>
        <v>-9999</v>
      </c>
      <c r="AE1848" s="26">
        <f t="shared" si="461"/>
        <v>0</v>
      </c>
      <c r="AF1848">
        <f t="shared" si="457"/>
        <v>-9999</v>
      </c>
      <c r="AG1848" s="187"/>
      <c r="AH1848">
        <f t="shared" si="448"/>
        <v>-5.681451267488898E-5</v>
      </c>
      <c r="AI1848">
        <f t="shared" si="449"/>
        <v>0.56469609540875809</v>
      </c>
      <c r="AJ1848">
        <f t="shared" si="450"/>
        <v>-0.2668107123773617</v>
      </c>
      <c r="AK1848">
        <f t="shared" si="451"/>
        <v>0.23931967809316171</v>
      </c>
      <c r="AL1848">
        <f t="shared" si="452"/>
        <v>2.6389213677283485</v>
      </c>
      <c r="AM1848">
        <f t="shared" si="453"/>
        <v>3.8946097777401278</v>
      </c>
      <c r="AN1848" s="26">
        <f t="shared" si="462"/>
        <v>-3.975315110866434</v>
      </c>
      <c r="AO1848" s="26">
        <f t="shared" si="462"/>
        <v>-3.9758619978093366</v>
      </c>
      <c r="AP1848" s="26">
        <f t="shared" si="462"/>
        <v>-3.9742245114637487</v>
      </c>
      <c r="AQ1848" s="26">
        <f t="shared" si="462"/>
        <v>-3.9791363303934308</v>
      </c>
      <c r="AR1848" s="26">
        <f t="shared" si="462"/>
        <v>-3.9644813675395318</v>
      </c>
      <c r="AS1848" s="26">
        <f t="shared" si="462"/>
        <v>-4.0089388978364173</v>
      </c>
      <c r="AT1848" s="26">
        <f t="shared" si="462"/>
        <v>-3.8800105844175317</v>
      </c>
      <c r="AU1848" s="26">
        <f t="shared" si="455"/>
        <v>-4.3433125627175393</v>
      </c>
    </row>
    <row r="1849" spans="26:64">
      <c r="Z1849">
        <f t="shared" si="446"/>
        <v>0</v>
      </c>
      <c r="AA1849" s="26">
        <f t="shared" si="447"/>
        <v>2.1380834729415148E-3</v>
      </c>
      <c r="AB1849" s="26">
        <f t="shared" si="458"/>
        <v>-9999</v>
      </c>
      <c r="AC1849" s="26">
        <f t="shared" si="460"/>
        <v>0</v>
      </c>
      <c r="AD1849" s="26">
        <f t="shared" si="456"/>
        <v>-9999</v>
      </c>
      <c r="AE1849" s="26">
        <f t="shared" si="461"/>
        <v>0</v>
      </c>
      <c r="AF1849">
        <f t="shared" si="457"/>
        <v>-9999</v>
      </c>
      <c r="AG1849" s="187"/>
      <c r="AH1849">
        <f t="shared" si="448"/>
        <v>-5.681451267488898E-5</v>
      </c>
      <c r="AI1849">
        <f t="shared" si="449"/>
        <v>0.56469609540875809</v>
      </c>
      <c r="AJ1849">
        <f t="shared" si="450"/>
        <v>-0.2668107123773617</v>
      </c>
      <c r="AK1849">
        <f t="shared" si="451"/>
        <v>0.23931967809316171</v>
      </c>
      <c r="AL1849">
        <f t="shared" si="452"/>
        <v>2.6389213677283485</v>
      </c>
      <c r="AM1849">
        <f t="shared" si="453"/>
        <v>3.8946097777401278</v>
      </c>
      <c r="AN1849" s="26">
        <f t="shared" si="462"/>
        <v>-3.975315110866434</v>
      </c>
      <c r="AO1849" s="26">
        <f t="shared" si="462"/>
        <v>-3.9758619978093366</v>
      </c>
      <c r="AP1849" s="26">
        <f t="shared" si="462"/>
        <v>-3.9742245114637487</v>
      </c>
      <c r="AQ1849" s="26">
        <f t="shared" si="462"/>
        <v>-3.9791363303934308</v>
      </c>
      <c r="AR1849" s="26">
        <f t="shared" si="462"/>
        <v>-3.9644813675395318</v>
      </c>
      <c r="AS1849" s="26">
        <f t="shared" si="462"/>
        <v>-4.0089388978364173</v>
      </c>
      <c r="AT1849" s="26">
        <f t="shared" si="462"/>
        <v>-3.8800105844175317</v>
      </c>
      <c r="AU1849" s="26">
        <f t="shared" si="455"/>
        <v>-4.3433125627175393</v>
      </c>
      <c r="AV1849" s="26"/>
    </row>
    <row r="1850" spans="26:64">
      <c r="Z1850">
        <f t="shared" si="446"/>
        <v>0</v>
      </c>
      <c r="AA1850" s="26">
        <f t="shared" si="447"/>
        <v>2.1380834729415148E-3</v>
      </c>
      <c r="AB1850" s="26">
        <f t="shared" si="458"/>
        <v>-9999</v>
      </c>
      <c r="AC1850" s="26">
        <f t="shared" si="460"/>
        <v>0</v>
      </c>
      <c r="AD1850" s="26">
        <f t="shared" si="456"/>
        <v>-9999</v>
      </c>
      <c r="AE1850" s="26">
        <f t="shared" si="461"/>
        <v>0</v>
      </c>
      <c r="AF1850">
        <f t="shared" si="457"/>
        <v>-9999</v>
      </c>
      <c r="AG1850" s="187"/>
      <c r="AH1850">
        <f t="shared" si="448"/>
        <v>-5.681451267488898E-5</v>
      </c>
      <c r="AI1850">
        <f t="shared" si="449"/>
        <v>0.56469609540875809</v>
      </c>
      <c r="AJ1850">
        <f t="shared" si="450"/>
        <v>-0.2668107123773617</v>
      </c>
      <c r="AK1850">
        <f t="shared" si="451"/>
        <v>0.23931967809316171</v>
      </c>
      <c r="AL1850">
        <f t="shared" si="452"/>
        <v>2.6389213677283485</v>
      </c>
      <c r="AM1850">
        <f t="shared" si="453"/>
        <v>3.8946097777401278</v>
      </c>
      <c r="AN1850" s="26">
        <f t="shared" si="462"/>
        <v>-3.975315110866434</v>
      </c>
      <c r="AO1850" s="26">
        <f t="shared" si="462"/>
        <v>-3.9758619978093366</v>
      </c>
      <c r="AP1850" s="26">
        <f t="shared" si="462"/>
        <v>-3.9742245114637487</v>
      </c>
      <c r="AQ1850" s="26">
        <f t="shared" si="462"/>
        <v>-3.9791363303934308</v>
      </c>
      <c r="AR1850" s="26">
        <f t="shared" si="462"/>
        <v>-3.9644813675395318</v>
      </c>
      <c r="AS1850" s="26">
        <f t="shared" si="462"/>
        <v>-4.0089388978364173</v>
      </c>
      <c r="AT1850" s="26">
        <f t="shared" si="462"/>
        <v>-3.8800105844175317</v>
      </c>
      <c r="AU1850" s="26">
        <f t="shared" si="455"/>
        <v>-4.3433125627175393</v>
      </c>
    </row>
    <row r="1851" spans="26:64">
      <c r="Z1851">
        <f t="shared" si="446"/>
        <v>0</v>
      </c>
      <c r="AA1851" s="26">
        <f t="shared" si="447"/>
        <v>2.1380834729415148E-3</v>
      </c>
      <c r="AB1851" s="26">
        <f t="shared" si="458"/>
        <v>-9999</v>
      </c>
      <c r="AC1851" s="26">
        <f t="shared" si="460"/>
        <v>0</v>
      </c>
      <c r="AD1851" s="26">
        <f t="shared" si="456"/>
        <v>-9999</v>
      </c>
      <c r="AE1851" s="26">
        <f t="shared" si="461"/>
        <v>0</v>
      </c>
      <c r="AF1851">
        <f t="shared" si="457"/>
        <v>-9999</v>
      </c>
      <c r="AG1851" s="187"/>
      <c r="AH1851">
        <f t="shared" si="448"/>
        <v>-5.681451267488898E-5</v>
      </c>
      <c r="AI1851">
        <f t="shared" si="449"/>
        <v>0.56469609540875809</v>
      </c>
      <c r="AJ1851">
        <f t="shared" si="450"/>
        <v>-0.2668107123773617</v>
      </c>
      <c r="AK1851">
        <f t="shared" si="451"/>
        <v>0.23931967809316171</v>
      </c>
      <c r="AL1851">
        <f t="shared" si="452"/>
        <v>2.6389213677283485</v>
      </c>
      <c r="AM1851">
        <f t="shared" si="453"/>
        <v>3.8946097777401278</v>
      </c>
      <c r="AN1851" s="26">
        <f t="shared" si="462"/>
        <v>-3.975315110866434</v>
      </c>
      <c r="AO1851" s="26">
        <f t="shared" si="462"/>
        <v>-3.9758619978093366</v>
      </c>
      <c r="AP1851" s="26">
        <f t="shared" si="462"/>
        <v>-3.9742245114637487</v>
      </c>
      <c r="AQ1851" s="26">
        <f t="shared" si="462"/>
        <v>-3.9791363303934308</v>
      </c>
      <c r="AR1851" s="26">
        <f t="shared" si="462"/>
        <v>-3.9644813675395318</v>
      </c>
      <c r="AS1851" s="26">
        <f t="shared" si="462"/>
        <v>-4.0089388978364173</v>
      </c>
      <c r="AT1851" s="26">
        <f t="shared" si="462"/>
        <v>-3.8800105844175317</v>
      </c>
      <c r="AU1851" s="26">
        <f t="shared" si="455"/>
        <v>-4.3433125627175393</v>
      </c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</row>
    <row r="1852" spans="26:64">
      <c r="Z1852">
        <f t="shared" si="446"/>
        <v>0</v>
      </c>
      <c r="AA1852" s="26">
        <f t="shared" si="447"/>
        <v>2.1380834729415148E-3</v>
      </c>
      <c r="AB1852" s="26">
        <f t="shared" si="458"/>
        <v>-9999</v>
      </c>
      <c r="AC1852" s="26">
        <f t="shared" si="460"/>
        <v>0</v>
      </c>
      <c r="AD1852" s="26">
        <f t="shared" si="456"/>
        <v>-9999</v>
      </c>
      <c r="AE1852" s="26">
        <f t="shared" si="461"/>
        <v>0</v>
      </c>
      <c r="AF1852">
        <f t="shared" si="457"/>
        <v>-9999</v>
      </c>
      <c r="AG1852" s="187"/>
      <c r="AH1852">
        <f t="shared" si="448"/>
        <v>-5.681451267488898E-5</v>
      </c>
      <c r="AI1852">
        <f t="shared" si="449"/>
        <v>0.56469609540875809</v>
      </c>
      <c r="AJ1852">
        <f t="shared" si="450"/>
        <v>-0.2668107123773617</v>
      </c>
      <c r="AK1852">
        <f t="shared" si="451"/>
        <v>0.23931967809316171</v>
      </c>
      <c r="AL1852">
        <f t="shared" si="452"/>
        <v>2.6389213677283485</v>
      </c>
      <c r="AM1852">
        <f t="shared" si="453"/>
        <v>3.8946097777401278</v>
      </c>
      <c r="AN1852" s="26">
        <f t="shared" si="462"/>
        <v>-3.975315110866434</v>
      </c>
      <c r="AO1852" s="26">
        <f t="shared" si="462"/>
        <v>-3.9758619978093366</v>
      </c>
      <c r="AP1852" s="26">
        <f t="shared" si="462"/>
        <v>-3.9742245114637487</v>
      </c>
      <c r="AQ1852" s="26">
        <f t="shared" si="462"/>
        <v>-3.9791363303934308</v>
      </c>
      <c r="AR1852" s="26">
        <f t="shared" si="462"/>
        <v>-3.9644813675395318</v>
      </c>
      <c r="AS1852" s="26">
        <f t="shared" si="462"/>
        <v>-4.0089388978364173</v>
      </c>
      <c r="AT1852" s="26">
        <f t="shared" si="462"/>
        <v>-3.8800105844175317</v>
      </c>
      <c r="AU1852" s="26">
        <f t="shared" si="455"/>
        <v>-4.3433125627175393</v>
      </c>
      <c r="AV1852" s="26"/>
    </row>
    <row r="1853" spans="26:64">
      <c r="Z1853">
        <f t="shared" si="446"/>
        <v>0</v>
      </c>
      <c r="AA1853" s="26">
        <f t="shared" si="447"/>
        <v>2.1380834729415148E-3</v>
      </c>
      <c r="AB1853" s="26">
        <f t="shared" si="458"/>
        <v>-9999</v>
      </c>
      <c r="AC1853" s="26">
        <f t="shared" si="460"/>
        <v>0</v>
      </c>
      <c r="AD1853" s="26">
        <f t="shared" si="456"/>
        <v>-9999</v>
      </c>
      <c r="AE1853" s="26">
        <f t="shared" si="461"/>
        <v>0</v>
      </c>
      <c r="AF1853">
        <f t="shared" si="457"/>
        <v>-9999</v>
      </c>
      <c r="AG1853" s="187"/>
      <c r="AH1853">
        <f t="shared" si="448"/>
        <v>-5.681451267488898E-5</v>
      </c>
      <c r="AI1853">
        <f t="shared" si="449"/>
        <v>0.56469609540875809</v>
      </c>
      <c r="AJ1853">
        <f t="shared" si="450"/>
        <v>-0.2668107123773617</v>
      </c>
      <c r="AK1853">
        <f t="shared" si="451"/>
        <v>0.23931967809316171</v>
      </c>
      <c r="AL1853">
        <f t="shared" si="452"/>
        <v>2.6389213677283485</v>
      </c>
      <c r="AM1853">
        <f t="shared" si="453"/>
        <v>3.8946097777401278</v>
      </c>
      <c r="AN1853" s="26">
        <f t="shared" si="462"/>
        <v>-3.975315110866434</v>
      </c>
      <c r="AO1853" s="26">
        <f t="shared" si="462"/>
        <v>-3.9758619978093366</v>
      </c>
      <c r="AP1853" s="26">
        <f t="shared" si="462"/>
        <v>-3.9742245114637487</v>
      </c>
      <c r="AQ1853" s="26">
        <f t="shared" si="462"/>
        <v>-3.9791363303934308</v>
      </c>
      <c r="AR1853" s="26">
        <f t="shared" si="462"/>
        <v>-3.9644813675395318</v>
      </c>
      <c r="AS1853" s="26">
        <f t="shared" si="462"/>
        <v>-4.0089388978364173</v>
      </c>
      <c r="AT1853" s="26">
        <f t="shared" si="462"/>
        <v>-3.8800105844175317</v>
      </c>
      <c r="AU1853" s="26">
        <f t="shared" si="455"/>
        <v>-4.3433125627175393</v>
      </c>
    </row>
    <row r="1854" spans="26:64">
      <c r="Z1854">
        <f t="shared" si="446"/>
        <v>0</v>
      </c>
      <c r="AA1854" s="26">
        <f t="shared" si="447"/>
        <v>2.1380834729415148E-3</v>
      </c>
      <c r="AB1854" s="26">
        <f t="shared" si="458"/>
        <v>-9999</v>
      </c>
      <c r="AC1854" s="26">
        <f t="shared" si="460"/>
        <v>0</v>
      </c>
      <c r="AD1854" s="26">
        <f t="shared" si="456"/>
        <v>-9999</v>
      </c>
      <c r="AE1854" s="26">
        <f t="shared" si="461"/>
        <v>0</v>
      </c>
      <c r="AF1854">
        <f t="shared" si="457"/>
        <v>-9999</v>
      </c>
      <c r="AG1854" s="187"/>
      <c r="AH1854">
        <f t="shared" si="448"/>
        <v>-5.681451267488898E-5</v>
      </c>
      <c r="AI1854">
        <f t="shared" si="449"/>
        <v>0.56469609540875809</v>
      </c>
      <c r="AJ1854">
        <f t="shared" si="450"/>
        <v>-0.2668107123773617</v>
      </c>
      <c r="AK1854">
        <f t="shared" si="451"/>
        <v>0.23931967809316171</v>
      </c>
      <c r="AL1854">
        <f t="shared" si="452"/>
        <v>2.6389213677283485</v>
      </c>
      <c r="AM1854">
        <f t="shared" si="453"/>
        <v>3.8946097777401278</v>
      </c>
      <c r="AN1854" s="26">
        <f t="shared" si="462"/>
        <v>-3.975315110866434</v>
      </c>
      <c r="AO1854" s="26">
        <f t="shared" si="462"/>
        <v>-3.9758619978093366</v>
      </c>
      <c r="AP1854" s="26">
        <f t="shared" si="462"/>
        <v>-3.9742245114637487</v>
      </c>
      <c r="AQ1854" s="26">
        <f t="shared" si="462"/>
        <v>-3.9791363303934308</v>
      </c>
      <c r="AR1854" s="26">
        <f t="shared" si="462"/>
        <v>-3.9644813675395318</v>
      </c>
      <c r="AS1854" s="26">
        <f t="shared" si="462"/>
        <v>-4.0089388978364173</v>
      </c>
      <c r="AT1854" s="26">
        <f t="shared" si="462"/>
        <v>-3.8800105844175317</v>
      </c>
      <c r="AU1854" s="26">
        <f t="shared" si="455"/>
        <v>-4.3433125627175393</v>
      </c>
    </row>
    <row r="1855" spans="26:64">
      <c r="Z1855">
        <f t="shared" si="446"/>
        <v>0</v>
      </c>
      <c r="AA1855" s="26">
        <f t="shared" si="447"/>
        <v>2.1380834729415148E-3</v>
      </c>
      <c r="AB1855" s="26">
        <f t="shared" si="458"/>
        <v>-9999</v>
      </c>
      <c r="AC1855" s="26">
        <f t="shared" si="460"/>
        <v>0</v>
      </c>
      <c r="AD1855" s="26">
        <f t="shared" si="456"/>
        <v>-9999</v>
      </c>
      <c r="AE1855" s="26">
        <f t="shared" si="461"/>
        <v>0</v>
      </c>
      <c r="AF1855">
        <f t="shared" si="457"/>
        <v>-9999</v>
      </c>
      <c r="AG1855" s="187"/>
      <c r="AH1855">
        <f t="shared" si="448"/>
        <v>-5.681451267488898E-5</v>
      </c>
      <c r="AI1855">
        <f t="shared" si="449"/>
        <v>0.56469609540875809</v>
      </c>
      <c r="AJ1855">
        <f t="shared" si="450"/>
        <v>-0.2668107123773617</v>
      </c>
      <c r="AK1855">
        <f t="shared" si="451"/>
        <v>0.23931967809316171</v>
      </c>
      <c r="AL1855">
        <f t="shared" si="452"/>
        <v>2.6389213677283485</v>
      </c>
      <c r="AM1855">
        <f t="shared" si="453"/>
        <v>3.8946097777401278</v>
      </c>
      <c r="AN1855" s="26">
        <f t="shared" si="462"/>
        <v>-3.975315110866434</v>
      </c>
      <c r="AO1855" s="26">
        <f t="shared" si="462"/>
        <v>-3.9758619978093366</v>
      </c>
      <c r="AP1855" s="26">
        <f t="shared" si="462"/>
        <v>-3.9742245114637487</v>
      </c>
      <c r="AQ1855" s="26">
        <f t="shared" si="462"/>
        <v>-3.9791363303934308</v>
      </c>
      <c r="AR1855" s="26">
        <f t="shared" si="462"/>
        <v>-3.9644813675395318</v>
      </c>
      <c r="AS1855" s="26">
        <f t="shared" si="462"/>
        <v>-4.0089388978364173</v>
      </c>
      <c r="AT1855" s="26">
        <f t="shared" si="462"/>
        <v>-3.8800105844175317</v>
      </c>
      <c r="AU1855" s="26">
        <f t="shared" si="455"/>
        <v>-4.3433125627175393</v>
      </c>
    </row>
    <row r="1856" spans="26:64">
      <c r="Z1856">
        <f t="shared" si="446"/>
        <v>0</v>
      </c>
      <c r="AA1856" s="26">
        <f t="shared" si="447"/>
        <v>2.1380834729415148E-3</v>
      </c>
      <c r="AB1856" s="26">
        <f t="shared" si="458"/>
        <v>-9999</v>
      </c>
      <c r="AC1856" s="26">
        <f t="shared" si="460"/>
        <v>0</v>
      </c>
      <c r="AD1856" s="26">
        <f t="shared" si="456"/>
        <v>-9999</v>
      </c>
      <c r="AE1856" s="26">
        <f t="shared" si="461"/>
        <v>0</v>
      </c>
      <c r="AF1856">
        <f t="shared" si="457"/>
        <v>-9999</v>
      </c>
      <c r="AG1856" s="187"/>
      <c r="AH1856">
        <f t="shared" si="448"/>
        <v>-5.681451267488898E-5</v>
      </c>
      <c r="AI1856">
        <f t="shared" si="449"/>
        <v>0.56469609540875809</v>
      </c>
      <c r="AJ1856">
        <f t="shared" si="450"/>
        <v>-0.2668107123773617</v>
      </c>
      <c r="AK1856">
        <f t="shared" si="451"/>
        <v>0.23931967809316171</v>
      </c>
      <c r="AL1856">
        <f t="shared" si="452"/>
        <v>2.6389213677283485</v>
      </c>
      <c r="AM1856">
        <f t="shared" si="453"/>
        <v>3.8946097777401278</v>
      </c>
      <c r="AN1856" s="26">
        <f t="shared" si="462"/>
        <v>-3.975315110866434</v>
      </c>
      <c r="AO1856" s="26">
        <f t="shared" si="462"/>
        <v>-3.9758619978093366</v>
      </c>
      <c r="AP1856" s="26">
        <f t="shared" si="462"/>
        <v>-3.9742245114637487</v>
      </c>
      <c r="AQ1856" s="26">
        <f t="shared" si="462"/>
        <v>-3.9791363303934308</v>
      </c>
      <c r="AR1856" s="26">
        <f t="shared" si="462"/>
        <v>-3.9644813675395318</v>
      </c>
      <c r="AS1856" s="26">
        <f t="shared" si="462"/>
        <v>-4.0089388978364173</v>
      </c>
      <c r="AT1856" s="26">
        <f t="shared" si="462"/>
        <v>-3.8800105844175317</v>
      </c>
      <c r="AU1856" s="26">
        <f t="shared" si="455"/>
        <v>-4.3433125627175393</v>
      </c>
    </row>
    <row r="1857" spans="26:47">
      <c r="Z1857">
        <f t="shared" si="446"/>
        <v>0</v>
      </c>
      <c r="AA1857" s="26">
        <f t="shared" si="447"/>
        <v>2.1380834729415148E-3</v>
      </c>
      <c r="AB1857" s="26">
        <f t="shared" si="458"/>
        <v>-9999</v>
      </c>
      <c r="AC1857" s="26">
        <f t="shared" si="460"/>
        <v>0</v>
      </c>
      <c r="AD1857" s="26">
        <f t="shared" si="456"/>
        <v>-9999</v>
      </c>
      <c r="AE1857" s="26">
        <f t="shared" si="461"/>
        <v>0</v>
      </c>
      <c r="AF1857">
        <f t="shared" si="457"/>
        <v>-9999</v>
      </c>
      <c r="AG1857" s="187"/>
      <c r="AH1857">
        <f t="shared" si="448"/>
        <v>-5.681451267488898E-5</v>
      </c>
      <c r="AI1857">
        <f t="shared" si="449"/>
        <v>0.56469609540875809</v>
      </c>
      <c r="AJ1857">
        <f t="shared" si="450"/>
        <v>-0.2668107123773617</v>
      </c>
      <c r="AK1857">
        <f t="shared" si="451"/>
        <v>0.23931967809316171</v>
      </c>
      <c r="AL1857">
        <f t="shared" si="452"/>
        <v>2.6389213677283485</v>
      </c>
      <c r="AM1857">
        <f t="shared" si="453"/>
        <v>3.8946097777401278</v>
      </c>
      <c r="AN1857" s="26">
        <f t="shared" si="462"/>
        <v>-3.975315110866434</v>
      </c>
      <c r="AO1857" s="26">
        <f t="shared" si="462"/>
        <v>-3.9758619978093366</v>
      </c>
      <c r="AP1857" s="26">
        <f t="shared" si="462"/>
        <v>-3.9742245114637487</v>
      </c>
      <c r="AQ1857" s="26">
        <f t="shared" si="462"/>
        <v>-3.9791363303934308</v>
      </c>
      <c r="AR1857" s="26">
        <f t="shared" si="462"/>
        <v>-3.9644813675395318</v>
      </c>
      <c r="AS1857" s="26">
        <f t="shared" si="462"/>
        <v>-4.0089388978364173</v>
      </c>
      <c r="AT1857" s="26">
        <f t="shared" si="462"/>
        <v>-3.8800105844175317</v>
      </c>
      <c r="AU1857" s="26">
        <f t="shared" si="455"/>
        <v>-4.3433125627175393</v>
      </c>
    </row>
    <row r="1858" spans="26:47">
      <c r="Z1858">
        <f t="shared" si="446"/>
        <v>0</v>
      </c>
      <c r="AA1858" s="26">
        <f t="shared" si="447"/>
        <v>2.1380834729415148E-3</v>
      </c>
      <c r="AB1858" s="26">
        <f t="shared" si="458"/>
        <v>-9999</v>
      </c>
      <c r="AC1858" s="26">
        <f t="shared" si="460"/>
        <v>0</v>
      </c>
      <c r="AD1858" s="26">
        <f t="shared" si="456"/>
        <v>-9999</v>
      </c>
      <c r="AE1858" s="26">
        <f t="shared" si="461"/>
        <v>0</v>
      </c>
      <c r="AF1858">
        <f t="shared" si="457"/>
        <v>-9999</v>
      </c>
      <c r="AG1858" s="187"/>
      <c r="AH1858">
        <f t="shared" si="448"/>
        <v>-5.681451267488898E-5</v>
      </c>
      <c r="AI1858">
        <f t="shared" si="449"/>
        <v>0.56469609540875809</v>
      </c>
      <c r="AJ1858">
        <f t="shared" si="450"/>
        <v>-0.2668107123773617</v>
      </c>
      <c r="AK1858">
        <f t="shared" si="451"/>
        <v>0.23931967809316171</v>
      </c>
      <c r="AL1858">
        <f t="shared" si="452"/>
        <v>2.6389213677283485</v>
      </c>
      <c r="AM1858">
        <f t="shared" si="453"/>
        <v>3.8946097777401278</v>
      </c>
      <c r="AN1858" s="26">
        <f t="shared" si="462"/>
        <v>-3.975315110866434</v>
      </c>
      <c r="AO1858" s="26">
        <f t="shared" si="462"/>
        <v>-3.9758619978093366</v>
      </c>
      <c r="AP1858" s="26">
        <f t="shared" si="462"/>
        <v>-3.9742245114637487</v>
      </c>
      <c r="AQ1858" s="26">
        <f t="shared" si="462"/>
        <v>-3.9791363303934308</v>
      </c>
      <c r="AR1858" s="26">
        <f t="shared" si="462"/>
        <v>-3.9644813675395318</v>
      </c>
      <c r="AS1858" s="26">
        <f t="shared" si="462"/>
        <v>-4.0089388978364173</v>
      </c>
      <c r="AT1858" s="26">
        <f t="shared" si="462"/>
        <v>-3.8800105844175317</v>
      </c>
      <c r="AU1858" s="26">
        <f t="shared" si="455"/>
        <v>-4.3433125627175393</v>
      </c>
    </row>
    <row r="1859" spans="26:47">
      <c r="Z1859">
        <f t="shared" si="446"/>
        <v>0</v>
      </c>
      <c r="AA1859" s="26">
        <f t="shared" si="447"/>
        <v>2.1380834729415148E-3</v>
      </c>
      <c r="AB1859" s="26">
        <f t="shared" si="458"/>
        <v>-9999</v>
      </c>
      <c r="AC1859" s="26">
        <f t="shared" si="460"/>
        <v>0</v>
      </c>
      <c r="AD1859" s="26">
        <f t="shared" si="456"/>
        <v>-9999</v>
      </c>
      <c r="AE1859" s="26">
        <f t="shared" si="461"/>
        <v>0</v>
      </c>
      <c r="AF1859">
        <f t="shared" si="457"/>
        <v>-9999</v>
      </c>
      <c r="AG1859" s="187"/>
      <c r="AH1859">
        <f t="shared" si="448"/>
        <v>-5.681451267488898E-5</v>
      </c>
      <c r="AI1859">
        <f t="shared" si="449"/>
        <v>0.56469609540875809</v>
      </c>
      <c r="AJ1859">
        <f t="shared" si="450"/>
        <v>-0.2668107123773617</v>
      </c>
      <c r="AK1859">
        <f t="shared" si="451"/>
        <v>0.23931967809316171</v>
      </c>
      <c r="AL1859">
        <f t="shared" si="452"/>
        <v>2.6389213677283485</v>
      </c>
      <c r="AM1859">
        <f t="shared" si="453"/>
        <v>3.8946097777401278</v>
      </c>
      <c r="AN1859" s="26">
        <f t="shared" si="462"/>
        <v>-3.975315110866434</v>
      </c>
      <c r="AO1859" s="26">
        <f t="shared" si="462"/>
        <v>-3.9758619978093366</v>
      </c>
      <c r="AP1859" s="26">
        <f t="shared" si="462"/>
        <v>-3.9742245114637487</v>
      </c>
      <c r="AQ1859" s="26">
        <f t="shared" si="462"/>
        <v>-3.9791363303934308</v>
      </c>
      <c r="AR1859" s="26">
        <f t="shared" si="462"/>
        <v>-3.9644813675395318</v>
      </c>
      <c r="AS1859" s="26">
        <f t="shared" si="462"/>
        <v>-4.0089388978364173</v>
      </c>
      <c r="AT1859" s="26">
        <f t="shared" si="462"/>
        <v>-3.8800105844175317</v>
      </c>
      <c r="AU1859" s="26">
        <f t="shared" si="455"/>
        <v>-4.3433125627175393</v>
      </c>
    </row>
    <row r="1860" spans="26:47">
      <c r="Z1860">
        <f t="shared" si="446"/>
        <v>0</v>
      </c>
      <c r="AA1860" s="26">
        <f t="shared" si="447"/>
        <v>2.1380834729415148E-3</v>
      </c>
      <c r="AB1860" s="26">
        <f t="shared" si="458"/>
        <v>-9999</v>
      </c>
      <c r="AC1860" s="26">
        <f t="shared" si="460"/>
        <v>0</v>
      </c>
      <c r="AD1860" s="26">
        <f t="shared" si="456"/>
        <v>-9999</v>
      </c>
      <c r="AE1860" s="26">
        <f t="shared" si="461"/>
        <v>0</v>
      </c>
      <c r="AF1860">
        <f t="shared" si="457"/>
        <v>-9999</v>
      </c>
      <c r="AG1860" s="187"/>
      <c r="AH1860">
        <f t="shared" si="448"/>
        <v>-5.681451267488898E-5</v>
      </c>
      <c r="AI1860">
        <f t="shared" si="449"/>
        <v>0.56469609540875809</v>
      </c>
      <c r="AJ1860">
        <f t="shared" si="450"/>
        <v>-0.2668107123773617</v>
      </c>
      <c r="AK1860">
        <f t="shared" si="451"/>
        <v>0.23931967809316171</v>
      </c>
      <c r="AL1860">
        <f t="shared" si="452"/>
        <v>2.6389213677283485</v>
      </c>
      <c r="AM1860">
        <f t="shared" si="453"/>
        <v>3.8946097777401278</v>
      </c>
      <c r="AN1860" s="26">
        <f t="shared" si="462"/>
        <v>-3.975315110866434</v>
      </c>
      <c r="AO1860" s="26">
        <f t="shared" si="462"/>
        <v>-3.9758619978093366</v>
      </c>
      <c r="AP1860" s="26">
        <f t="shared" si="462"/>
        <v>-3.9742245114637487</v>
      </c>
      <c r="AQ1860" s="26">
        <f t="shared" si="462"/>
        <v>-3.9791363303934308</v>
      </c>
      <c r="AR1860" s="26">
        <f t="shared" si="462"/>
        <v>-3.9644813675395318</v>
      </c>
      <c r="AS1860" s="26">
        <f t="shared" si="462"/>
        <v>-4.0089388978364173</v>
      </c>
      <c r="AT1860" s="26">
        <f t="shared" si="462"/>
        <v>-3.8800105844175317</v>
      </c>
      <c r="AU1860" s="26">
        <f t="shared" si="455"/>
        <v>-4.3433125627175393</v>
      </c>
    </row>
    <row r="1861" spans="26:47">
      <c r="Z1861">
        <f t="shared" si="446"/>
        <v>0</v>
      </c>
      <c r="AA1861" s="26">
        <f t="shared" si="447"/>
        <v>2.1380834729415148E-3</v>
      </c>
      <c r="AB1861" s="26">
        <f t="shared" si="458"/>
        <v>-9999</v>
      </c>
      <c r="AC1861" s="26">
        <f t="shared" si="460"/>
        <v>0</v>
      </c>
      <c r="AD1861" s="26">
        <f t="shared" si="456"/>
        <v>-9999</v>
      </c>
      <c r="AE1861" s="26">
        <f t="shared" si="461"/>
        <v>0</v>
      </c>
      <c r="AF1861">
        <f t="shared" si="457"/>
        <v>-9999</v>
      </c>
      <c r="AG1861" s="187"/>
      <c r="AH1861">
        <f t="shared" si="448"/>
        <v>-5.681451267488898E-5</v>
      </c>
      <c r="AI1861">
        <f t="shared" si="449"/>
        <v>0.56469609540875809</v>
      </c>
      <c r="AJ1861">
        <f t="shared" si="450"/>
        <v>-0.2668107123773617</v>
      </c>
      <c r="AK1861">
        <f t="shared" si="451"/>
        <v>0.23931967809316171</v>
      </c>
      <c r="AL1861">
        <f t="shared" si="452"/>
        <v>2.6389213677283485</v>
      </c>
      <c r="AM1861">
        <f t="shared" si="453"/>
        <v>3.8946097777401278</v>
      </c>
      <c r="AN1861" s="26">
        <f t="shared" ref="AN1861:AT1876" si="463">$AU1861+$AB$7*SIN(AO1861)</f>
        <v>-3.975315110866434</v>
      </c>
      <c r="AO1861" s="26">
        <f t="shared" si="463"/>
        <v>-3.9758619978093366</v>
      </c>
      <c r="AP1861" s="26">
        <f t="shared" si="463"/>
        <v>-3.9742245114637487</v>
      </c>
      <c r="AQ1861" s="26">
        <f t="shared" si="463"/>
        <v>-3.9791363303934308</v>
      </c>
      <c r="AR1861" s="26">
        <f t="shared" si="463"/>
        <v>-3.9644813675395318</v>
      </c>
      <c r="AS1861" s="26">
        <f t="shared" si="463"/>
        <v>-4.0089388978364173</v>
      </c>
      <c r="AT1861" s="26">
        <f t="shared" si="463"/>
        <v>-3.8800105844175317</v>
      </c>
      <c r="AU1861" s="26">
        <f t="shared" si="455"/>
        <v>-4.3433125627175393</v>
      </c>
    </row>
    <row r="1862" spans="26:47">
      <c r="Z1862">
        <f t="shared" si="446"/>
        <v>0</v>
      </c>
      <c r="AA1862" s="26">
        <f t="shared" si="447"/>
        <v>2.1380834729415148E-3</v>
      </c>
      <c r="AB1862" s="26">
        <f t="shared" si="458"/>
        <v>-9999</v>
      </c>
      <c r="AC1862" s="26">
        <f t="shared" si="460"/>
        <v>0</v>
      </c>
      <c r="AD1862" s="26">
        <f t="shared" si="456"/>
        <v>-9999</v>
      </c>
      <c r="AE1862" s="26">
        <f t="shared" si="461"/>
        <v>0</v>
      </c>
      <c r="AF1862">
        <f t="shared" si="457"/>
        <v>-9999</v>
      </c>
      <c r="AG1862" s="187"/>
      <c r="AH1862">
        <f t="shared" si="448"/>
        <v>-5.681451267488898E-5</v>
      </c>
      <c r="AI1862">
        <f t="shared" si="449"/>
        <v>0.56469609540875809</v>
      </c>
      <c r="AJ1862">
        <f t="shared" si="450"/>
        <v>-0.2668107123773617</v>
      </c>
      <c r="AK1862">
        <f t="shared" si="451"/>
        <v>0.23931967809316171</v>
      </c>
      <c r="AL1862">
        <f t="shared" si="452"/>
        <v>2.6389213677283485</v>
      </c>
      <c r="AM1862">
        <f t="shared" si="453"/>
        <v>3.8946097777401278</v>
      </c>
      <c r="AN1862" s="26">
        <f t="shared" si="463"/>
        <v>-3.975315110866434</v>
      </c>
      <c r="AO1862" s="26">
        <f t="shared" si="463"/>
        <v>-3.9758619978093366</v>
      </c>
      <c r="AP1862" s="26">
        <f t="shared" si="463"/>
        <v>-3.9742245114637487</v>
      </c>
      <c r="AQ1862" s="26">
        <f t="shared" si="463"/>
        <v>-3.9791363303934308</v>
      </c>
      <c r="AR1862" s="26">
        <f t="shared" si="463"/>
        <v>-3.9644813675395318</v>
      </c>
      <c r="AS1862" s="26">
        <f t="shared" si="463"/>
        <v>-4.0089388978364173</v>
      </c>
      <c r="AT1862" s="26">
        <f t="shared" si="463"/>
        <v>-3.8800105844175317</v>
      </c>
      <c r="AU1862" s="26">
        <f t="shared" si="455"/>
        <v>-4.3433125627175393</v>
      </c>
    </row>
    <row r="1863" spans="26:47">
      <c r="Z1863">
        <f t="shared" si="446"/>
        <v>0</v>
      </c>
      <c r="AA1863" s="26">
        <f t="shared" si="447"/>
        <v>2.1380834729415148E-3</v>
      </c>
      <c r="AB1863" s="26">
        <f t="shared" si="458"/>
        <v>-9999</v>
      </c>
      <c r="AC1863" s="26">
        <f t="shared" si="460"/>
        <v>0</v>
      </c>
      <c r="AD1863" s="26">
        <f t="shared" si="456"/>
        <v>-9999</v>
      </c>
      <c r="AE1863" s="26">
        <f t="shared" si="461"/>
        <v>0</v>
      </c>
      <c r="AF1863">
        <f t="shared" si="457"/>
        <v>-9999</v>
      </c>
      <c r="AG1863" s="187"/>
      <c r="AH1863">
        <f t="shared" si="448"/>
        <v>-5.681451267488898E-5</v>
      </c>
      <c r="AI1863">
        <f t="shared" si="449"/>
        <v>0.56469609540875809</v>
      </c>
      <c r="AJ1863">
        <f t="shared" si="450"/>
        <v>-0.2668107123773617</v>
      </c>
      <c r="AK1863">
        <f t="shared" si="451"/>
        <v>0.23931967809316171</v>
      </c>
      <c r="AL1863">
        <f t="shared" si="452"/>
        <v>2.6389213677283485</v>
      </c>
      <c r="AM1863">
        <f t="shared" si="453"/>
        <v>3.8946097777401278</v>
      </c>
      <c r="AN1863" s="26">
        <f t="shared" si="463"/>
        <v>-3.975315110866434</v>
      </c>
      <c r="AO1863" s="26">
        <f t="shared" si="463"/>
        <v>-3.9758619978093366</v>
      </c>
      <c r="AP1863" s="26">
        <f t="shared" si="463"/>
        <v>-3.9742245114637487</v>
      </c>
      <c r="AQ1863" s="26">
        <f t="shared" si="463"/>
        <v>-3.9791363303934308</v>
      </c>
      <c r="AR1863" s="26">
        <f t="shared" si="463"/>
        <v>-3.9644813675395318</v>
      </c>
      <c r="AS1863" s="26">
        <f t="shared" si="463"/>
        <v>-4.0089388978364173</v>
      </c>
      <c r="AT1863" s="26">
        <f t="shared" si="463"/>
        <v>-3.8800105844175317</v>
      </c>
      <c r="AU1863" s="26">
        <f t="shared" si="455"/>
        <v>-4.3433125627175393</v>
      </c>
    </row>
    <row r="1864" spans="26:47">
      <c r="Z1864">
        <f t="shared" si="446"/>
        <v>0</v>
      </c>
      <c r="AA1864" s="26">
        <f t="shared" si="447"/>
        <v>2.1380834729415148E-3</v>
      </c>
      <c r="AB1864" s="26">
        <f t="shared" si="458"/>
        <v>-9999</v>
      </c>
      <c r="AC1864" s="26">
        <f t="shared" si="460"/>
        <v>0</v>
      </c>
      <c r="AD1864" s="26">
        <f t="shared" si="456"/>
        <v>-9999</v>
      </c>
      <c r="AE1864" s="26">
        <f t="shared" si="461"/>
        <v>0</v>
      </c>
      <c r="AF1864">
        <f t="shared" si="457"/>
        <v>-9999</v>
      </c>
      <c r="AG1864" s="187"/>
      <c r="AH1864">
        <f t="shared" si="448"/>
        <v>-5.681451267488898E-5</v>
      </c>
      <c r="AI1864">
        <f t="shared" si="449"/>
        <v>0.56469609540875809</v>
      </c>
      <c r="AJ1864">
        <f t="shared" si="450"/>
        <v>-0.2668107123773617</v>
      </c>
      <c r="AK1864">
        <f t="shared" si="451"/>
        <v>0.23931967809316171</v>
      </c>
      <c r="AL1864">
        <f t="shared" si="452"/>
        <v>2.6389213677283485</v>
      </c>
      <c r="AM1864">
        <f t="shared" si="453"/>
        <v>3.8946097777401278</v>
      </c>
      <c r="AN1864" s="26">
        <f t="shared" si="463"/>
        <v>-3.975315110866434</v>
      </c>
      <c r="AO1864" s="26">
        <f t="shared" si="463"/>
        <v>-3.9758619978093366</v>
      </c>
      <c r="AP1864" s="26">
        <f t="shared" si="463"/>
        <v>-3.9742245114637487</v>
      </c>
      <c r="AQ1864" s="26">
        <f t="shared" si="463"/>
        <v>-3.9791363303934308</v>
      </c>
      <c r="AR1864" s="26">
        <f t="shared" si="463"/>
        <v>-3.9644813675395318</v>
      </c>
      <c r="AS1864" s="26">
        <f t="shared" si="463"/>
        <v>-4.0089388978364173</v>
      </c>
      <c r="AT1864" s="26">
        <f t="shared" si="463"/>
        <v>-3.8800105844175317</v>
      </c>
      <c r="AU1864" s="26">
        <f t="shared" si="455"/>
        <v>-4.3433125627175393</v>
      </c>
    </row>
    <row r="1865" spans="26:47">
      <c r="Z1865">
        <f t="shared" si="446"/>
        <v>0</v>
      </c>
      <c r="AA1865" s="26">
        <f t="shared" si="447"/>
        <v>2.1380834729415148E-3</v>
      </c>
      <c r="AB1865" s="26">
        <f t="shared" si="458"/>
        <v>-9999</v>
      </c>
      <c r="AC1865" s="26">
        <f t="shared" si="460"/>
        <v>0</v>
      </c>
      <c r="AD1865" s="26">
        <f t="shared" si="456"/>
        <v>-9999</v>
      </c>
      <c r="AE1865" s="26">
        <f t="shared" si="461"/>
        <v>0</v>
      </c>
      <c r="AF1865">
        <f t="shared" si="457"/>
        <v>-9999</v>
      </c>
      <c r="AG1865" s="187"/>
      <c r="AH1865">
        <f t="shared" si="448"/>
        <v>-5.681451267488898E-5</v>
      </c>
      <c r="AI1865">
        <f t="shared" si="449"/>
        <v>0.56469609540875809</v>
      </c>
      <c r="AJ1865">
        <f t="shared" si="450"/>
        <v>-0.2668107123773617</v>
      </c>
      <c r="AK1865">
        <f t="shared" si="451"/>
        <v>0.23931967809316171</v>
      </c>
      <c r="AL1865">
        <f t="shared" si="452"/>
        <v>2.6389213677283485</v>
      </c>
      <c r="AM1865">
        <f t="shared" si="453"/>
        <v>3.8946097777401278</v>
      </c>
      <c r="AN1865" s="26">
        <f t="shared" si="463"/>
        <v>-3.975315110866434</v>
      </c>
      <c r="AO1865" s="26">
        <f t="shared" si="463"/>
        <v>-3.9758619978093366</v>
      </c>
      <c r="AP1865" s="26">
        <f t="shared" si="463"/>
        <v>-3.9742245114637487</v>
      </c>
      <c r="AQ1865" s="26">
        <f t="shared" si="463"/>
        <v>-3.9791363303934308</v>
      </c>
      <c r="AR1865" s="26">
        <f t="shared" si="463"/>
        <v>-3.9644813675395318</v>
      </c>
      <c r="AS1865" s="26">
        <f t="shared" si="463"/>
        <v>-4.0089388978364173</v>
      </c>
      <c r="AT1865" s="26">
        <f t="shared" si="463"/>
        <v>-3.8800105844175317</v>
      </c>
      <c r="AU1865" s="26">
        <f t="shared" si="455"/>
        <v>-4.3433125627175393</v>
      </c>
    </row>
    <row r="1866" spans="26:47">
      <c r="Z1866">
        <f t="shared" si="446"/>
        <v>0</v>
      </c>
      <c r="AA1866" s="26">
        <f t="shared" si="447"/>
        <v>2.1380834729415148E-3</v>
      </c>
      <c r="AB1866" s="26">
        <f t="shared" si="458"/>
        <v>-9999</v>
      </c>
      <c r="AC1866" s="26">
        <f t="shared" si="460"/>
        <v>0</v>
      </c>
      <c r="AD1866" s="26">
        <f t="shared" si="456"/>
        <v>-9999</v>
      </c>
      <c r="AE1866" s="26">
        <f t="shared" si="461"/>
        <v>0</v>
      </c>
      <c r="AF1866">
        <f t="shared" si="457"/>
        <v>-9999</v>
      </c>
      <c r="AG1866" s="187"/>
      <c r="AH1866">
        <f t="shared" si="448"/>
        <v>-5.681451267488898E-5</v>
      </c>
      <c r="AI1866">
        <f t="shared" si="449"/>
        <v>0.56469609540875809</v>
      </c>
      <c r="AJ1866">
        <f t="shared" si="450"/>
        <v>-0.2668107123773617</v>
      </c>
      <c r="AK1866">
        <f t="shared" si="451"/>
        <v>0.23931967809316171</v>
      </c>
      <c r="AL1866">
        <f t="shared" si="452"/>
        <v>2.6389213677283485</v>
      </c>
      <c r="AM1866">
        <f t="shared" si="453"/>
        <v>3.8946097777401278</v>
      </c>
      <c r="AN1866" s="26">
        <f t="shared" si="463"/>
        <v>-3.975315110866434</v>
      </c>
      <c r="AO1866" s="26">
        <f t="shared" si="463"/>
        <v>-3.9758619978093366</v>
      </c>
      <c r="AP1866" s="26">
        <f t="shared" si="463"/>
        <v>-3.9742245114637487</v>
      </c>
      <c r="AQ1866" s="26">
        <f t="shared" si="463"/>
        <v>-3.9791363303934308</v>
      </c>
      <c r="AR1866" s="26">
        <f t="shared" si="463"/>
        <v>-3.9644813675395318</v>
      </c>
      <c r="AS1866" s="26">
        <f t="shared" si="463"/>
        <v>-4.0089388978364173</v>
      </c>
      <c r="AT1866" s="26">
        <f t="shared" si="463"/>
        <v>-3.8800105844175317</v>
      </c>
      <c r="AU1866" s="26">
        <f t="shared" si="455"/>
        <v>-4.3433125627175393</v>
      </c>
    </row>
    <row r="1867" spans="26:47">
      <c r="Z1867">
        <f t="shared" si="446"/>
        <v>0</v>
      </c>
      <c r="AA1867" s="26">
        <f t="shared" si="447"/>
        <v>2.1380834729415148E-3</v>
      </c>
      <c r="AB1867" s="26">
        <f t="shared" si="458"/>
        <v>-9999</v>
      </c>
      <c r="AC1867" s="26">
        <f t="shared" si="460"/>
        <v>0</v>
      </c>
      <c r="AD1867" s="26">
        <f t="shared" si="456"/>
        <v>-9999</v>
      </c>
      <c r="AE1867" s="26">
        <f t="shared" si="461"/>
        <v>0</v>
      </c>
      <c r="AF1867">
        <f t="shared" si="457"/>
        <v>-9999</v>
      </c>
      <c r="AG1867" s="187"/>
      <c r="AH1867">
        <f t="shared" si="448"/>
        <v>-5.681451267488898E-5</v>
      </c>
      <c r="AI1867">
        <f t="shared" si="449"/>
        <v>0.56469609540875809</v>
      </c>
      <c r="AJ1867">
        <f t="shared" si="450"/>
        <v>-0.2668107123773617</v>
      </c>
      <c r="AK1867">
        <f t="shared" si="451"/>
        <v>0.23931967809316171</v>
      </c>
      <c r="AL1867">
        <f t="shared" si="452"/>
        <v>2.6389213677283485</v>
      </c>
      <c r="AM1867">
        <f t="shared" si="453"/>
        <v>3.8946097777401278</v>
      </c>
      <c r="AN1867" s="26">
        <f t="shared" si="463"/>
        <v>-3.975315110866434</v>
      </c>
      <c r="AO1867" s="26">
        <f t="shared" si="463"/>
        <v>-3.9758619978093366</v>
      </c>
      <c r="AP1867" s="26">
        <f t="shared" si="463"/>
        <v>-3.9742245114637487</v>
      </c>
      <c r="AQ1867" s="26">
        <f t="shared" si="463"/>
        <v>-3.9791363303934308</v>
      </c>
      <c r="AR1867" s="26">
        <f t="shared" si="463"/>
        <v>-3.9644813675395318</v>
      </c>
      <c r="AS1867" s="26">
        <f t="shared" si="463"/>
        <v>-4.0089388978364173</v>
      </c>
      <c r="AT1867" s="26">
        <f t="shared" si="463"/>
        <v>-3.8800105844175317</v>
      </c>
      <c r="AU1867" s="26">
        <f t="shared" si="455"/>
        <v>-4.3433125627175393</v>
      </c>
    </row>
    <row r="1868" spans="26:47">
      <c r="Z1868">
        <f t="shared" si="446"/>
        <v>0</v>
      </c>
      <c r="AA1868" s="26">
        <f t="shared" si="447"/>
        <v>2.1380834729415148E-3</v>
      </c>
      <c r="AB1868" s="26">
        <f t="shared" si="458"/>
        <v>-9999</v>
      </c>
      <c r="AC1868" s="26">
        <f t="shared" si="460"/>
        <v>0</v>
      </c>
      <c r="AD1868" s="26">
        <f t="shared" si="456"/>
        <v>-9999</v>
      </c>
      <c r="AE1868" s="26">
        <f t="shared" si="461"/>
        <v>0</v>
      </c>
      <c r="AF1868">
        <f t="shared" si="457"/>
        <v>-9999</v>
      </c>
      <c r="AG1868" s="187"/>
      <c r="AH1868">
        <f t="shared" si="448"/>
        <v>-5.681451267488898E-5</v>
      </c>
      <c r="AI1868">
        <f t="shared" si="449"/>
        <v>0.56469609540875809</v>
      </c>
      <c r="AJ1868">
        <f t="shared" si="450"/>
        <v>-0.2668107123773617</v>
      </c>
      <c r="AK1868">
        <f t="shared" si="451"/>
        <v>0.23931967809316171</v>
      </c>
      <c r="AL1868">
        <f t="shared" si="452"/>
        <v>2.6389213677283485</v>
      </c>
      <c r="AM1868">
        <f t="shared" si="453"/>
        <v>3.8946097777401278</v>
      </c>
      <c r="AN1868" s="26">
        <f t="shared" si="463"/>
        <v>-3.975315110866434</v>
      </c>
      <c r="AO1868" s="26">
        <f t="shared" si="463"/>
        <v>-3.9758619978093366</v>
      </c>
      <c r="AP1868" s="26">
        <f t="shared" si="463"/>
        <v>-3.9742245114637487</v>
      </c>
      <c r="AQ1868" s="26">
        <f t="shared" si="463"/>
        <v>-3.9791363303934308</v>
      </c>
      <c r="AR1868" s="26">
        <f t="shared" si="463"/>
        <v>-3.9644813675395318</v>
      </c>
      <c r="AS1868" s="26">
        <f t="shared" si="463"/>
        <v>-4.0089388978364173</v>
      </c>
      <c r="AT1868" s="26">
        <f t="shared" si="463"/>
        <v>-3.8800105844175317</v>
      </c>
      <c r="AU1868" s="26">
        <f t="shared" si="455"/>
        <v>-4.3433125627175393</v>
      </c>
    </row>
    <row r="1869" spans="26:47">
      <c r="Z1869">
        <f t="shared" si="446"/>
        <v>0</v>
      </c>
      <c r="AA1869" s="26">
        <f t="shared" si="447"/>
        <v>2.1380834729415148E-3</v>
      </c>
      <c r="AB1869" s="26">
        <f t="shared" si="458"/>
        <v>-9999</v>
      </c>
      <c r="AC1869" s="26">
        <f t="shared" si="460"/>
        <v>0</v>
      </c>
      <c r="AD1869" s="26">
        <f t="shared" si="456"/>
        <v>-9999</v>
      </c>
      <c r="AE1869" s="26">
        <f t="shared" si="461"/>
        <v>0</v>
      </c>
      <c r="AF1869">
        <f t="shared" si="457"/>
        <v>-9999</v>
      </c>
      <c r="AG1869" s="187"/>
      <c r="AH1869">
        <f t="shared" si="448"/>
        <v>-5.681451267488898E-5</v>
      </c>
      <c r="AI1869">
        <f t="shared" si="449"/>
        <v>0.56469609540875809</v>
      </c>
      <c r="AJ1869">
        <f t="shared" si="450"/>
        <v>-0.2668107123773617</v>
      </c>
      <c r="AK1869">
        <f t="shared" si="451"/>
        <v>0.23931967809316171</v>
      </c>
      <c r="AL1869">
        <f t="shared" si="452"/>
        <v>2.6389213677283485</v>
      </c>
      <c r="AM1869">
        <f t="shared" si="453"/>
        <v>3.8946097777401278</v>
      </c>
      <c r="AN1869" s="26">
        <f t="shared" si="463"/>
        <v>-3.975315110866434</v>
      </c>
      <c r="AO1869" s="26">
        <f t="shared" si="463"/>
        <v>-3.9758619978093366</v>
      </c>
      <c r="AP1869" s="26">
        <f t="shared" si="463"/>
        <v>-3.9742245114637487</v>
      </c>
      <c r="AQ1869" s="26">
        <f t="shared" si="463"/>
        <v>-3.9791363303934308</v>
      </c>
      <c r="AR1869" s="26">
        <f t="shared" si="463"/>
        <v>-3.9644813675395318</v>
      </c>
      <c r="AS1869" s="26">
        <f t="shared" si="463"/>
        <v>-4.0089388978364173</v>
      </c>
      <c r="AT1869" s="26">
        <f t="shared" si="463"/>
        <v>-3.8800105844175317</v>
      </c>
      <c r="AU1869" s="26">
        <f t="shared" si="455"/>
        <v>-4.3433125627175393</v>
      </c>
    </row>
    <row r="1870" spans="26:47">
      <c r="Z1870">
        <f t="shared" si="446"/>
        <v>0</v>
      </c>
      <c r="AA1870" s="26">
        <f t="shared" si="447"/>
        <v>2.1380834729415148E-3</v>
      </c>
      <c r="AB1870" s="26">
        <f t="shared" si="458"/>
        <v>-9999</v>
      </c>
      <c r="AC1870" s="26">
        <f t="shared" si="460"/>
        <v>0</v>
      </c>
      <c r="AD1870" s="26">
        <f t="shared" si="456"/>
        <v>-9999</v>
      </c>
      <c r="AE1870" s="26">
        <f t="shared" si="461"/>
        <v>0</v>
      </c>
      <c r="AF1870">
        <f t="shared" si="457"/>
        <v>-9999</v>
      </c>
      <c r="AG1870" s="187"/>
      <c r="AH1870">
        <f t="shared" si="448"/>
        <v>-5.681451267488898E-5</v>
      </c>
      <c r="AI1870">
        <f t="shared" si="449"/>
        <v>0.56469609540875809</v>
      </c>
      <c r="AJ1870">
        <f t="shared" si="450"/>
        <v>-0.2668107123773617</v>
      </c>
      <c r="AK1870">
        <f t="shared" si="451"/>
        <v>0.23931967809316171</v>
      </c>
      <c r="AL1870">
        <f t="shared" si="452"/>
        <v>2.6389213677283485</v>
      </c>
      <c r="AM1870">
        <f t="shared" si="453"/>
        <v>3.8946097777401278</v>
      </c>
      <c r="AN1870" s="26">
        <f t="shared" si="463"/>
        <v>-3.975315110866434</v>
      </c>
      <c r="AO1870" s="26">
        <f t="shared" si="463"/>
        <v>-3.9758619978093366</v>
      </c>
      <c r="AP1870" s="26">
        <f t="shared" si="463"/>
        <v>-3.9742245114637487</v>
      </c>
      <c r="AQ1870" s="26">
        <f t="shared" si="463"/>
        <v>-3.9791363303934308</v>
      </c>
      <c r="AR1870" s="26">
        <f t="shared" si="463"/>
        <v>-3.9644813675395318</v>
      </c>
      <c r="AS1870" s="26">
        <f t="shared" si="463"/>
        <v>-4.0089388978364173</v>
      </c>
      <c r="AT1870" s="26">
        <f t="shared" si="463"/>
        <v>-3.8800105844175317</v>
      </c>
      <c r="AU1870" s="26">
        <f t="shared" si="455"/>
        <v>-4.3433125627175393</v>
      </c>
    </row>
    <row r="1871" spans="26:47">
      <c r="Z1871">
        <f t="shared" si="446"/>
        <v>0</v>
      </c>
      <c r="AA1871" s="26">
        <f t="shared" si="447"/>
        <v>2.1380834729415148E-3</v>
      </c>
      <c r="AB1871" s="26">
        <f t="shared" si="458"/>
        <v>-9999</v>
      </c>
      <c r="AC1871" s="26">
        <f t="shared" si="460"/>
        <v>0</v>
      </c>
      <c r="AD1871" s="26">
        <f t="shared" si="456"/>
        <v>-9999</v>
      </c>
      <c r="AE1871" s="26">
        <f t="shared" si="461"/>
        <v>0</v>
      </c>
      <c r="AF1871">
        <f t="shared" si="457"/>
        <v>-9999</v>
      </c>
      <c r="AG1871" s="187"/>
      <c r="AH1871">
        <f t="shared" si="448"/>
        <v>-5.681451267488898E-5</v>
      </c>
      <c r="AI1871">
        <f t="shared" si="449"/>
        <v>0.56469609540875809</v>
      </c>
      <c r="AJ1871">
        <f t="shared" si="450"/>
        <v>-0.2668107123773617</v>
      </c>
      <c r="AK1871">
        <f t="shared" si="451"/>
        <v>0.23931967809316171</v>
      </c>
      <c r="AL1871">
        <f t="shared" si="452"/>
        <v>2.6389213677283485</v>
      </c>
      <c r="AM1871">
        <f t="shared" si="453"/>
        <v>3.8946097777401278</v>
      </c>
      <c r="AN1871" s="26">
        <f t="shared" si="463"/>
        <v>-3.975315110866434</v>
      </c>
      <c r="AO1871" s="26">
        <f t="shared" si="463"/>
        <v>-3.9758619978093366</v>
      </c>
      <c r="AP1871" s="26">
        <f t="shared" si="463"/>
        <v>-3.9742245114637487</v>
      </c>
      <c r="AQ1871" s="26">
        <f t="shared" si="463"/>
        <v>-3.9791363303934308</v>
      </c>
      <c r="AR1871" s="26">
        <f t="shared" si="463"/>
        <v>-3.9644813675395318</v>
      </c>
      <c r="AS1871" s="26">
        <f t="shared" si="463"/>
        <v>-4.0089388978364173</v>
      </c>
      <c r="AT1871" s="26">
        <f t="shared" si="463"/>
        <v>-3.8800105844175317</v>
      </c>
      <c r="AU1871" s="26">
        <f t="shared" si="455"/>
        <v>-4.3433125627175393</v>
      </c>
    </row>
    <row r="1872" spans="26:47">
      <c r="Z1872">
        <f t="shared" si="446"/>
        <v>0</v>
      </c>
      <c r="AA1872" s="26">
        <f t="shared" si="447"/>
        <v>2.1380834729415148E-3</v>
      </c>
      <c r="AB1872" s="26">
        <f t="shared" si="458"/>
        <v>-9999</v>
      </c>
      <c r="AC1872" s="26">
        <f t="shared" si="460"/>
        <v>0</v>
      </c>
      <c r="AD1872" s="26">
        <f t="shared" si="456"/>
        <v>-9999</v>
      </c>
      <c r="AE1872" s="26">
        <f t="shared" si="461"/>
        <v>0</v>
      </c>
      <c r="AF1872">
        <f t="shared" si="457"/>
        <v>-9999</v>
      </c>
      <c r="AG1872" s="187"/>
      <c r="AH1872">
        <f t="shared" si="448"/>
        <v>-5.681451267488898E-5</v>
      </c>
      <c r="AI1872">
        <f t="shared" si="449"/>
        <v>0.56469609540875809</v>
      </c>
      <c r="AJ1872">
        <f t="shared" si="450"/>
        <v>-0.2668107123773617</v>
      </c>
      <c r="AK1872">
        <f t="shared" si="451"/>
        <v>0.23931967809316171</v>
      </c>
      <c r="AL1872">
        <f t="shared" si="452"/>
        <v>2.6389213677283485</v>
      </c>
      <c r="AM1872">
        <f t="shared" si="453"/>
        <v>3.8946097777401278</v>
      </c>
      <c r="AN1872" s="26">
        <f t="shared" si="463"/>
        <v>-3.975315110866434</v>
      </c>
      <c r="AO1872" s="26">
        <f t="shared" si="463"/>
        <v>-3.9758619978093366</v>
      </c>
      <c r="AP1872" s="26">
        <f t="shared" si="463"/>
        <v>-3.9742245114637487</v>
      </c>
      <c r="AQ1872" s="26">
        <f t="shared" si="463"/>
        <v>-3.9791363303934308</v>
      </c>
      <c r="AR1872" s="26">
        <f t="shared" si="463"/>
        <v>-3.9644813675395318</v>
      </c>
      <c r="AS1872" s="26">
        <f t="shared" si="463"/>
        <v>-4.0089388978364173</v>
      </c>
      <c r="AT1872" s="26">
        <f t="shared" si="463"/>
        <v>-3.8800105844175317</v>
      </c>
      <c r="AU1872" s="26">
        <f t="shared" si="455"/>
        <v>-4.3433125627175393</v>
      </c>
    </row>
    <row r="1873" spans="26:47">
      <c r="Z1873">
        <f t="shared" si="446"/>
        <v>0</v>
      </c>
      <c r="AA1873" s="26">
        <f t="shared" si="447"/>
        <v>2.1380834729415148E-3</v>
      </c>
      <c r="AB1873" s="26">
        <f t="shared" si="458"/>
        <v>-9999</v>
      </c>
      <c r="AC1873" s="26">
        <f t="shared" si="460"/>
        <v>0</v>
      </c>
      <c r="AD1873" s="26">
        <f t="shared" si="456"/>
        <v>-9999</v>
      </c>
      <c r="AE1873" s="26">
        <f t="shared" si="461"/>
        <v>0</v>
      </c>
      <c r="AF1873">
        <f t="shared" si="457"/>
        <v>-9999</v>
      </c>
      <c r="AG1873" s="187"/>
      <c r="AH1873">
        <f t="shared" si="448"/>
        <v>-5.681451267488898E-5</v>
      </c>
      <c r="AI1873">
        <f t="shared" si="449"/>
        <v>0.56469609540875809</v>
      </c>
      <c r="AJ1873">
        <f t="shared" si="450"/>
        <v>-0.2668107123773617</v>
      </c>
      <c r="AK1873">
        <f t="shared" si="451"/>
        <v>0.23931967809316171</v>
      </c>
      <c r="AL1873">
        <f t="shared" si="452"/>
        <v>2.6389213677283485</v>
      </c>
      <c r="AM1873">
        <f t="shared" si="453"/>
        <v>3.8946097777401278</v>
      </c>
      <c r="AN1873" s="26">
        <f t="shared" si="463"/>
        <v>-3.975315110866434</v>
      </c>
      <c r="AO1873" s="26">
        <f t="shared" si="463"/>
        <v>-3.9758619978093366</v>
      </c>
      <c r="AP1873" s="26">
        <f t="shared" si="463"/>
        <v>-3.9742245114637487</v>
      </c>
      <c r="AQ1873" s="26">
        <f t="shared" si="463"/>
        <v>-3.9791363303934308</v>
      </c>
      <c r="AR1873" s="26">
        <f t="shared" si="463"/>
        <v>-3.9644813675395318</v>
      </c>
      <c r="AS1873" s="26">
        <f t="shared" si="463"/>
        <v>-4.0089388978364173</v>
      </c>
      <c r="AT1873" s="26">
        <f t="shared" si="463"/>
        <v>-3.8800105844175317</v>
      </c>
      <c r="AU1873" s="26">
        <f t="shared" si="455"/>
        <v>-4.3433125627175393</v>
      </c>
    </row>
    <row r="1874" spans="26:47">
      <c r="Z1874">
        <f t="shared" si="446"/>
        <v>0</v>
      </c>
      <c r="AA1874" s="26">
        <f t="shared" si="447"/>
        <v>2.1380834729415148E-3</v>
      </c>
      <c r="AB1874" s="26">
        <f t="shared" si="458"/>
        <v>-9999</v>
      </c>
      <c r="AC1874" s="26">
        <f t="shared" si="460"/>
        <v>0</v>
      </c>
      <c r="AD1874" s="26">
        <f t="shared" si="456"/>
        <v>-9999</v>
      </c>
      <c r="AE1874" s="26">
        <f t="shared" si="461"/>
        <v>0</v>
      </c>
      <c r="AF1874">
        <f t="shared" si="457"/>
        <v>-9999</v>
      </c>
      <c r="AG1874" s="187"/>
      <c r="AH1874">
        <f t="shared" si="448"/>
        <v>-5.681451267488898E-5</v>
      </c>
      <c r="AI1874">
        <f t="shared" si="449"/>
        <v>0.56469609540875809</v>
      </c>
      <c r="AJ1874">
        <f t="shared" si="450"/>
        <v>-0.2668107123773617</v>
      </c>
      <c r="AK1874">
        <f t="shared" si="451"/>
        <v>0.23931967809316171</v>
      </c>
      <c r="AL1874">
        <f t="shared" si="452"/>
        <v>2.6389213677283485</v>
      </c>
      <c r="AM1874">
        <f t="shared" si="453"/>
        <v>3.8946097777401278</v>
      </c>
      <c r="AN1874" s="26">
        <f t="shared" si="463"/>
        <v>-3.975315110866434</v>
      </c>
      <c r="AO1874" s="26">
        <f t="shared" si="463"/>
        <v>-3.9758619978093366</v>
      </c>
      <c r="AP1874" s="26">
        <f t="shared" si="463"/>
        <v>-3.9742245114637487</v>
      </c>
      <c r="AQ1874" s="26">
        <f t="shared" si="463"/>
        <v>-3.9791363303934308</v>
      </c>
      <c r="AR1874" s="26">
        <f t="shared" si="463"/>
        <v>-3.9644813675395318</v>
      </c>
      <c r="AS1874" s="26">
        <f t="shared" si="463"/>
        <v>-4.0089388978364173</v>
      </c>
      <c r="AT1874" s="26">
        <f t="shared" si="463"/>
        <v>-3.8800105844175317</v>
      </c>
      <c r="AU1874" s="26">
        <f t="shared" si="455"/>
        <v>-4.3433125627175393</v>
      </c>
    </row>
    <row r="1875" spans="26:47">
      <c r="Z1875">
        <f t="shared" si="446"/>
        <v>0</v>
      </c>
      <c r="AA1875" s="26">
        <f t="shared" si="447"/>
        <v>2.1380834729415148E-3</v>
      </c>
      <c r="AB1875" s="26">
        <f t="shared" si="458"/>
        <v>-9999</v>
      </c>
      <c r="AC1875" s="26">
        <f t="shared" si="460"/>
        <v>0</v>
      </c>
      <c r="AD1875" s="26">
        <f t="shared" si="456"/>
        <v>-9999</v>
      </c>
      <c r="AE1875" s="26">
        <f t="shared" si="461"/>
        <v>0</v>
      </c>
      <c r="AF1875">
        <f t="shared" si="457"/>
        <v>-9999</v>
      </c>
      <c r="AG1875" s="187"/>
      <c r="AH1875">
        <f t="shared" si="448"/>
        <v>-5.681451267488898E-5</v>
      </c>
      <c r="AI1875">
        <f t="shared" si="449"/>
        <v>0.56469609540875809</v>
      </c>
      <c r="AJ1875">
        <f t="shared" si="450"/>
        <v>-0.2668107123773617</v>
      </c>
      <c r="AK1875">
        <f t="shared" si="451"/>
        <v>0.23931967809316171</v>
      </c>
      <c r="AL1875">
        <f t="shared" si="452"/>
        <v>2.6389213677283485</v>
      </c>
      <c r="AM1875">
        <f t="shared" si="453"/>
        <v>3.8946097777401278</v>
      </c>
      <c r="AN1875" s="26">
        <f t="shared" si="463"/>
        <v>-3.975315110866434</v>
      </c>
      <c r="AO1875" s="26">
        <f t="shared" si="463"/>
        <v>-3.9758619978093366</v>
      </c>
      <c r="AP1875" s="26">
        <f t="shared" si="463"/>
        <v>-3.9742245114637487</v>
      </c>
      <c r="AQ1875" s="26">
        <f t="shared" si="463"/>
        <v>-3.9791363303934308</v>
      </c>
      <c r="AR1875" s="26">
        <f t="shared" si="463"/>
        <v>-3.9644813675395318</v>
      </c>
      <c r="AS1875" s="26">
        <f t="shared" si="463"/>
        <v>-4.0089388978364173</v>
      </c>
      <c r="AT1875" s="26">
        <f t="shared" si="463"/>
        <v>-3.8800105844175317</v>
      </c>
      <c r="AU1875" s="26">
        <f t="shared" si="455"/>
        <v>-4.3433125627175393</v>
      </c>
    </row>
    <row r="1876" spans="26:47">
      <c r="Z1876">
        <f t="shared" si="446"/>
        <v>0</v>
      </c>
      <c r="AA1876" s="26">
        <f t="shared" si="447"/>
        <v>2.1380834729415148E-3</v>
      </c>
      <c r="AB1876" s="26">
        <f t="shared" si="458"/>
        <v>-9999</v>
      </c>
      <c r="AC1876" s="26">
        <f t="shared" si="460"/>
        <v>0</v>
      </c>
      <c r="AD1876" s="26">
        <f t="shared" si="456"/>
        <v>-9999</v>
      </c>
      <c r="AE1876" s="26">
        <f t="shared" si="461"/>
        <v>0</v>
      </c>
      <c r="AF1876">
        <f t="shared" si="457"/>
        <v>-9999</v>
      </c>
      <c r="AG1876" s="187"/>
      <c r="AH1876">
        <f t="shared" si="448"/>
        <v>-5.681451267488898E-5</v>
      </c>
      <c r="AI1876">
        <f t="shared" si="449"/>
        <v>0.56469609540875809</v>
      </c>
      <c r="AJ1876">
        <f t="shared" si="450"/>
        <v>-0.2668107123773617</v>
      </c>
      <c r="AK1876">
        <f t="shared" si="451"/>
        <v>0.23931967809316171</v>
      </c>
      <c r="AL1876">
        <f t="shared" si="452"/>
        <v>2.6389213677283485</v>
      </c>
      <c r="AM1876">
        <f t="shared" si="453"/>
        <v>3.8946097777401278</v>
      </c>
      <c r="AN1876" s="26">
        <f t="shared" si="463"/>
        <v>-3.975315110866434</v>
      </c>
      <c r="AO1876" s="26">
        <f t="shared" si="463"/>
        <v>-3.9758619978093366</v>
      </c>
      <c r="AP1876" s="26">
        <f t="shared" si="463"/>
        <v>-3.9742245114637487</v>
      </c>
      <c r="AQ1876" s="26">
        <f t="shared" si="463"/>
        <v>-3.9791363303934308</v>
      </c>
      <c r="AR1876" s="26">
        <f t="shared" si="463"/>
        <v>-3.9644813675395318</v>
      </c>
      <c r="AS1876" s="26">
        <f t="shared" si="463"/>
        <v>-4.0089388978364173</v>
      </c>
      <c r="AT1876" s="26">
        <f t="shared" si="463"/>
        <v>-3.8800105844175317</v>
      </c>
      <c r="AU1876" s="26">
        <f t="shared" si="455"/>
        <v>-4.3433125627175393</v>
      </c>
    </row>
    <row r="1877" spans="26:47">
      <c r="Z1877">
        <f t="shared" ref="Z1877:Z1940" si="464">F1877</f>
        <v>0</v>
      </c>
      <c r="AA1877" s="26">
        <f t="shared" ref="AA1877:AA1940" si="465">AB$3+AB$4*Z1877+AB$5*Z1877^2+AH1877</f>
        <v>2.1380834729415148E-3</v>
      </c>
      <c r="AB1877" s="26">
        <f t="shared" si="458"/>
        <v>-9999</v>
      </c>
      <c r="AC1877" s="26">
        <f t="shared" si="460"/>
        <v>0</v>
      </c>
      <c r="AD1877" s="26">
        <f t="shared" si="456"/>
        <v>-9999</v>
      </c>
      <c r="AE1877" s="26">
        <f t="shared" si="461"/>
        <v>0</v>
      </c>
      <c r="AF1877">
        <f t="shared" si="457"/>
        <v>-9999</v>
      </c>
      <c r="AG1877" s="187"/>
      <c r="AH1877">
        <f t="shared" ref="AH1877:AH1940" si="466">$AB$6*($AB$11/AI1877*AJ1877+$AB$12)</f>
        <v>-5.681451267488898E-5</v>
      </c>
      <c r="AI1877">
        <f t="shared" ref="AI1877:AI1940" si="467">1+$AB$7*COS(AL1877)</f>
        <v>0.56469609540875809</v>
      </c>
      <c r="AJ1877">
        <f t="shared" ref="AJ1877:AJ1940" si="468">SIN(AL1877+RADIANS($AB$9))</f>
        <v>-0.2668107123773617</v>
      </c>
      <c r="AK1877">
        <f t="shared" ref="AK1877:AK1940" si="469">$AB$7*SIN(AL1877)</f>
        <v>0.23931967809316171</v>
      </c>
      <c r="AL1877">
        <f t="shared" ref="AL1877:AL1940" si="470">2*ATAN(AM1877)</f>
        <v>2.6389213677283485</v>
      </c>
      <c r="AM1877">
        <f t="shared" ref="AM1877:AM1940" si="471">SQRT((1+$AB$7)/(1-$AB$7))*TAN(AN1877/2)</f>
        <v>3.8946097777401278</v>
      </c>
      <c r="AN1877" s="26">
        <f t="shared" ref="AN1877:AT1892" si="472">$AU1877+$AB$7*SIN(AO1877)</f>
        <v>-3.975315110866434</v>
      </c>
      <c r="AO1877" s="26">
        <f t="shared" si="472"/>
        <v>-3.9758619978093366</v>
      </c>
      <c r="AP1877" s="26">
        <f t="shared" si="472"/>
        <v>-3.9742245114637487</v>
      </c>
      <c r="AQ1877" s="26">
        <f t="shared" si="472"/>
        <v>-3.9791363303934308</v>
      </c>
      <c r="AR1877" s="26">
        <f t="shared" si="472"/>
        <v>-3.9644813675395318</v>
      </c>
      <c r="AS1877" s="26">
        <f t="shared" si="472"/>
        <v>-4.0089388978364173</v>
      </c>
      <c r="AT1877" s="26">
        <f t="shared" si="472"/>
        <v>-3.8800105844175317</v>
      </c>
      <c r="AU1877" s="26">
        <f t="shared" ref="AU1877:AU1940" si="473">RADIANS($AB$9)+$AB$18*(F1877-AB$15)</f>
        <v>-4.3433125627175393</v>
      </c>
    </row>
    <row r="1878" spans="26:47">
      <c r="Z1878">
        <f t="shared" si="464"/>
        <v>0</v>
      </c>
      <c r="AA1878" s="26">
        <f t="shared" si="465"/>
        <v>2.1380834729415148E-3</v>
      </c>
      <c r="AB1878" s="26">
        <f t="shared" si="458"/>
        <v>-9999</v>
      </c>
      <c r="AC1878" s="26">
        <f t="shared" si="460"/>
        <v>0</v>
      </c>
      <c r="AD1878" s="26">
        <f t="shared" ref="AD1878:AD1941" si="474">IF(S1878&lt;&gt;0,G1878-AA1878, -9999)</f>
        <v>-9999</v>
      </c>
      <c r="AE1878" s="26">
        <f t="shared" si="461"/>
        <v>0</v>
      </c>
      <c r="AF1878">
        <f t="shared" ref="AF1878:AF1941" si="475">IF(S1878&lt;&gt;0,G1878-P1878, -9999)</f>
        <v>-9999</v>
      </c>
      <c r="AG1878" s="187"/>
      <c r="AH1878">
        <f t="shared" si="466"/>
        <v>-5.681451267488898E-5</v>
      </c>
      <c r="AI1878">
        <f t="shared" si="467"/>
        <v>0.56469609540875809</v>
      </c>
      <c r="AJ1878">
        <f t="shared" si="468"/>
        <v>-0.2668107123773617</v>
      </c>
      <c r="AK1878">
        <f t="shared" si="469"/>
        <v>0.23931967809316171</v>
      </c>
      <c r="AL1878">
        <f t="shared" si="470"/>
        <v>2.6389213677283485</v>
      </c>
      <c r="AM1878">
        <f t="shared" si="471"/>
        <v>3.8946097777401278</v>
      </c>
      <c r="AN1878" s="26">
        <f t="shared" si="472"/>
        <v>-3.975315110866434</v>
      </c>
      <c r="AO1878" s="26">
        <f t="shared" si="472"/>
        <v>-3.9758619978093366</v>
      </c>
      <c r="AP1878" s="26">
        <f t="shared" si="472"/>
        <v>-3.9742245114637487</v>
      </c>
      <c r="AQ1878" s="26">
        <f t="shared" si="472"/>
        <v>-3.9791363303934308</v>
      </c>
      <c r="AR1878" s="26">
        <f t="shared" si="472"/>
        <v>-3.9644813675395318</v>
      </c>
      <c r="AS1878" s="26">
        <f t="shared" si="472"/>
        <v>-4.0089388978364173</v>
      </c>
      <c r="AT1878" s="26">
        <f t="shared" si="472"/>
        <v>-3.8800105844175317</v>
      </c>
      <c r="AU1878" s="26">
        <f t="shared" si="473"/>
        <v>-4.3433125627175393</v>
      </c>
    </row>
    <row r="1879" spans="26:47">
      <c r="Z1879">
        <f t="shared" si="464"/>
        <v>0</v>
      </c>
      <c r="AA1879" s="26">
        <f t="shared" si="465"/>
        <v>2.1380834729415148E-3</v>
      </c>
      <c r="AB1879" s="26">
        <f t="shared" si="458"/>
        <v>-9999</v>
      </c>
      <c r="AC1879" s="26">
        <f t="shared" si="460"/>
        <v>0</v>
      </c>
      <c r="AD1879" s="26">
        <f t="shared" si="474"/>
        <v>-9999</v>
      </c>
      <c r="AE1879" s="26">
        <f t="shared" si="461"/>
        <v>0</v>
      </c>
      <c r="AF1879">
        <f t="shared" si="475"/>
        <v>-9999</v>
      </c>
      <c r="AG1879" s="187"/>
      <c r="AH1879">
        <f t="shared" si="466"/>
        <v>-5.681451267488898E-5</v>
      </c>
      <c r="AI1879">
        <f t="shared" si="467"/>
        <v>0.56469609540875809</v>
      </c>
      <c r="AJ1879">
        <f t="shared" si="468"/>
        <v>-0.2668107123773617</v>
      </c>
      <c r="AK1879">
        <f t="shared" si="469"/>
        <v>0.23931967809316171</v>
      </c>
      <c r="AL1879">
        <f t="shared" si="470"/>
        <v>2.6389213677283485</v>
      </c>
      <c r="AM1879">
        <f t="shared" si="471"/>
        <v>3.8946097777401278</v>
      </c>
      <c r="AN1879" s="26">
        <f t="shared" si="472"/>
        <v>-3.975315110866434</v>
      </c>
      <c r="AO1879" s="26">
        <f t="shared" si="472"/>
        <v>-3.9758619978093366</v>
      </c>
      <c r="AP1879" s="26">
        <f t="shared" si="472"/>
        <v>-3.9742245114637487</v>
      </c>
      <c r="AQ1879" s="26">
        <f t="shared" si="472"/>
        <v>-3.9791363303934308</v>
      </c>
      <c r="AR1879" s="26">
        <f t="shared" si="472"/>
        <v>-3.9644813675395318</v>
      </c>
      <c r="AS1879" s="26">
        <f t="shared" si="472"/>
        <v>-4.0089388978364173</v>
      </c>
      <c r="AT1879" s="26">
        <f t="shared" si="472"/>
        <v>-3.8800105844175317</v>
      </c>
      <c r="AU1879" s="26">
        <f t="shared" si="473"/>
        <v>-4.3433125627175393</v>
      </c>
    </row>
    <row r="1880" spans="26:47">
      <c r="Z1880">
        <f t="shared" si="464"/>
        <v>0</v>
      </c>
      <c r="AA1880" s="26">
        <f t="shared" si="465"/>
        <v>2.1380834729415148E-3</v>
      </c>
      <c r="AB1880" s="26">
        <f t="shared" si="458"/>
        <v>-9999</v>
      </c>
      <c r="AC1880" s="26">
        <f t="shared" si="460"/>
        <v>0</v>
      </c>
      <c r="AD1880" s="26">
        <f t="shared" si="474"/>
        <v>-9999</v>
      </c>
      <c r="AE1880" s="26">
        <f t="shared" si="461"/>
        <v>0</v>
      </c>
      <c r="AF1880">
        <f t="shared" si="475"/>
        <v>-9999</v>
      </c>
      <c r="AG1880" s="187"/>
      <c r="AH1880">
        <f t="shared" si="466"/>
        <v>-5.681451267488898E-5</v>
      </c>
      <c r="AI1880">
        <f t="shared" si="467"/>
        <v>0.56469609540875809</v>
      </c>
      <c r="AJ1880">
        <f t="shared" si="468"/>
        <v>-0.2668107123773617</v>
      </c>
      <c r="AK1880">
        <f t="shared" si="469"/>
        <v>0.23931967809316171</v>
      </c>
      <c r="AL1880">
        <f t="shared" si="470"/>
        <v>2.6389213677283485</v>
      </c>
      <c r="AM1880">
        <f t="shared" si="471"/>
        <v>3.8946097777401278</v>
      </c>
      <c r="AN1880" s="26">
        <f t="shared" si="472"/>
        <v>-3.975315110866434</v>
      </c>
      <c r="AO1880" s="26">
        <f t="shared" si="472"/>
        <v>-3.9758619978093366</v>
      </c>
      <c r="AP1880" s="26">
        <f t="shared" si="472"/>
        <v>-3.9742245114637487</v>
      </c>
      <c r="AQ1880" s="26">
        <f t="shared" si="472"/>
        <v>-3.9791363303934308</v>
      </c>
      <c r="AR1880" s="26">
        <f t="shared" si="472"/>
        <v>-3.9644813675395318</v>
      </c>
      <c r="AS1880" s="26">
        <f t="shared" si="472"/>
        <v>-4.0089388978364173</v>
      </c>
      <c r="AT1880" s="26">
        <f t="shared" si="472"/>
        <v>-3.8800105844175317</v>
      </c>
      <c r="AU1880" s="26">
        <f t="shared" si="473"/>
        <v>-4.3433125627175393</v>
      </c>
    </row>
    <row r="1881" spans="26:47">
      <c r="Z1881">
        <f t="shared" si="464"/>
        <v>0</v>
      </c>
      <c r="AA1881" s="26">
        <f t="shared" si="465"/>
        <v>2.1380834729415148E-3</v>
      </c>
      <c r="AB1881" s="26">
        <f t="shared" si="458"/>
        <v>-9999</v>
      </c>
      <c r="AC1881" s="26">
        <f t="shared" si="460"/>
        <v>0</v>
      </c>
      <c r="AD1881" s="26">
        <f t="shared" si="474"/>
        <v>-9999</v>
      </c>
      <c r="AE1881" s="26">
        <f t="shared" si="461"/>
        <v>0</v>
      </c>
      <c r="AF1881">
        <f t="shared" si="475"/>
        <v>-9999</v>
      </c>
      <c r="AG1881" s="187"/>
      <c r="AH1881">
        <f t="shared" si="466"/>
        <v>-5.681451267488898E-5</v>
      </c>
      <c r="AI1881">
        <f t="shared" si="467"/>
        <v>0.56469609540875809</v>
      </c>
      <c r="AJ1881">
        <f t="shared" si="468"/>
        <v>-0.2668107123773617</v>
      </c>
      <c r="AK1881">
        <f t="shared" si="469"/>
        <v>0.23931967809316171</v>
      </c>
      <c r="AL1881">
        <f t="shared" si="470"/>
        <v>2.6389213677283485</v>
      </c>
      <c r="AM1881">
        <f t="shared" si="471"/>
        <v>3.8946097777401278</v>
      </c>
      <c r="AN1881" s="26">
        <f t="shared" si="472"/>
        <v>-3.975315110866434</v>
      </c>
      <c r="AO1881" s="26">
        <f t="shared" si="472"/>
        <v>-3.9758619978093366</v>
      </c>
      <c r="AP1881" s="26">
        <f t="shared" si="472"/>
        <v>-3.9742245114637487</v>
      </c>
      <c r="AQ1881" s="26">
        <f t="shared" si="472"/>
        <v>-3.9791363303934308</v>
      </c>
      <c r="AR1881" s="26">
        <f t="shared" si="472"/>
        <v>-3.9644813675395318</v>
      </c>
      <c r="AS1881" s="26">
        <f t="shared" si="472"/>
        <v>-4.0089388978364173</v>
      </c>
      <c r="AT1881" s="26">
        <f t="shared" si="472"/>
        <v>-3.8800105844175317</v>
      </c>
      <c r="AU1881" s="26">
        <f t="shared" si="473"/>
        <v>-4.3433125627175393</v>
      </c>
    </row>
    <row r="1882" spans="26:47">
      <c r="Z1882">
        <f t="shared" si="464"/>
        <v>0</v>
      </c>
      <c r="AA1882" s="26">
        <f t="shared" si="465"/>
        <v>2.1380834729415148E-3</v>
      </c>
      <c r="AB1882" s="26">
        <f t="shared" si="458"/>
        <v>-9999</v>
      </c>
      <c r="AC1882" s="26">
        <f t="shared" si="460"/>
        <v>0</v>
      </c>
      <c r="AD1882" s="26">
        <f t="shared" si="474"/>
        <v>-9999</v>
      </c>
      <c r="AE1882" s="26">
        <f t="shared" si="461"/>
        <v>0</v>
      </c>
      <c r="AF1882">
        <f t="shared" si="475"/>
        <v>-9999</v>
      </c>
      <c r="AG1882" s="187"/>
      <c r="AH1882">
        <f t="shared" si="466"/>
        <v>-5.681451267488898E-5</v>
      </c>
      <c r="AI1882">
        <f t="shared" si="467"/>
        <v>0.56469609540875809</v>
      </c>
      <c r="AJ1882">
        <f t="shared" si="468"/>
        <v>-0.2668107123773617</v>
      </c>
      <c r="AK1882">
        <f t="shared" si="469"/>
        <v>0.23931967809316171</v>
      </c>
      <c r="AL1882">
        <f t="shared" si="470"/>
        <v>2.6389213677283485</v>
      </c>
      <c r="AM1882">
        <f t="shared" si="471"/>
        <v>3.8946097777401278</v>
      </c>
      <c r="AN1882" s="26">
        <f t="shared" si="472"/>
        <v>-3.975315110866434</v>
      </c>
      <c r="AO1882" s="26">
        <f t="shared" si="472"/>
        <v>-3.9758619978093366</v>
      </c>
      <c r="AP1882" s="26">
        <f t="shared" si="472"/>
        <v>-3.9742245114637487</v>
      </c>
      <c r="AQ1882" s="26">
        <f t="shared" si="472"/>
        <v>-3.9791363303934308</v>
      </c>
      <c r="AR1882" s="26">
        <f t="shared" si="472"/>
        <v>-3.9644813675395318</v>
      </c>
      <c r="AS1882" s="26">
        <f t="shared" si="472"/>
        <v>-4.0089388978364173</v>
      </c>
      <c r="AT1882" s="26">
        <f t="shared" si="472"/>
        <v>-3.8800105844175317</v>
      </c>
      <c r="AU1882" s="26">
        <f t="shared" si="473"/>
        <v>-4.3433125627175393</v>
      </c>
    </row>
    <row r="1883" spans="26:47">
      <c r="Z1883">
        <f t="shared" si="464"/>
        <v>0</v>
      </c>
      <c r="AA1883" s="26">
        <f t="shared" si="465"/>
        <v>2.1380834729415148E-3</v>
      </c>
      <c r="AB1883" s="26">
        <f t="shared" si="458"/>
        <v>-9999</v>
      </c>
      <c r="AC1883" s="26">
        <f t="shared" si="460"/>
        <v>0</v>
      </c>
      <c r="AD1883" s="26">
        <f t="shared" si="474"/>
        <v>-9999</v>
      </c>
      <c r="AE1883" s="26">
        <f t="shared" si="461"/>
        <v>0</v>
      </c>
      <c r="AF1883">
        <f t="shared" si="475"/>
        <v>-9999</v>
      </c>
      <c r="AG1883" s="187"/>
      <c r="AH1883">
        <f t="shared" si="466"/>
        <v>-5.681451267488898E-5</v>
      </c>
      <c r="AI1883">
        <f t="shared" si="467"/>
        <v>0.56469609540875809</v>
      </c>
      <c r="AJ1883">
        <f t="shared" si="468"/>
        <v>-0.2668107123773617</v>
      </c>
      <c r="AK1883">
        <f t="shared" si="469"/>
        <v>0.23931967809316171</v>
      </c>
      <c r="AL1883">
        <f t="shared" si="470"/>
        <v>2.6389213677283485</v>
      </c>
      <c r="AM1883">
        <f t="shared" si="471"/>
        <v>3.8946097777401278</v>
      </c>
      <c r="AN1883" s="26">
        <f t="shared" si="472"/>
        <v>-3.975315110866434</v>
      </c>
      <c r="AO1883" s="26">
        <f t="shared" si="472"/>
        <v>-3.9758619978093366</v>
      </c>
      <c r="AP1883" s="26">
        <f t="shared" si="472"/>
        <v>-3.9742245114637487</v>
      </c>
      <c r="AQ1883" s="26">
        <f t="shared" si="472"/>
        <v>-3.9791363303934308</v>
      </c>
      <c r="AR1883" s="26">
        <f t="shared" si="472"/>
        <v>-3.9644813675395318</v>
      </c>
      <c r="AS1883" s="26">
        <f t="shared" si="472"/>
        <v>-4.0089388978364173</v>
      </c>
      <c r="AT1883" s="26">
        <f t="shared" si="472"/>
        <v>-3.8800105844175317</v>
      </c>
      <c r="AU1883" s="26">
        <f t="shared" si="473"/>
        <v>-4.3433125627175393</v>
      </c>
    </row>
    <row r="1884" spans="26:47">
      <c r="Z1884">
        <f t="shared" si="464"/>
        <v>0</v>
      </c>
      <c r="AA1884" s="26">
        <f t="shared" si="465"/>
        <v>2.1380834729415148E-3</v>
      </c>
      <c r="AB1884" s="26">
        <f t="shared" si="458"/>
        <v>-9999</v>
      </c>
      <c r="AC1884" s="26">
        <f t="shared" si="460"/>
        <v>0</v>
      </c>
      <c r="AD1884" s="26">
        <f t="shared" si="474"/>
        <v>-9999</v>
      </c>
      <c r="AE1884" s="26">
        <f t="shared" si="461"/>
        <v>0</v>
      </c>
      <c r="AF1884">
        <f t="shared" si="475"/>
        <v>-9999</v>
      </c>
      <c r="AG1884" s="187"/>
      <c r="AH1884">
        <f t="shared" si="466"/>
        <v>-5.681451267488898E-5</v>
      </c>
      <c r="AI1884">
        <f t="shared" si="467"/>
        <v>0.56469609540875809</v>
      </c>
      <c r="AJ1884">
        <f t="shared" si="468"/>
        <v>-0.2668107123773617</v>
      </c>
      <c r="AK1884">
        <f t="shared" si="469"/>
        <v>0.23931967809316171</v>
      </c>
      <c r="AL1884">
        <f t="shared" si="470"/>
        <v>2.6389213677283485</v>
      </c>
      <c r="AM1884">
        <f t="shared" si="471"/>
        <v>3.8946097777401278</v>
      </c>
      <c r="AN1884" s="26">
        <f t="shared" si="472"/>
        <v>-3.975315110866434</v>
      </c>
      <c r="AO1884" s="26">
        <f t="shared" si="472"/>
        <v>-3.9758619978093366</v>
      </c>
      <c r="AP1884" s="26">
        <f t="shared" si="472"/>
        <v>-3.9742245114637487</v>
      </c>
      <c r="AQ1884" s="26">
        <f t="shared" si="472"/>
        <v>-3.9791363303934308</v>
      </c>
      <c r="AR1884" s="26">
        <f t="shared" si="472"/>
        <v>-3.9644813675395318</v>
      </c>
      <c r="AS1884" s="26">
        <f t="shared" si="472"/>
        <v>-4.0089388978364173</v>
      </c>
      <c r="AT1884" s="26">
        <f t="shared" si="472"/>
        <v>-3.8800105844175317</v>
      </c>
      <c r="AU1884" s="26">
        <f t="shared" si="473"/>
        <v>-4.3433125627175393</v>
      </c>
    </row>
    <row r="1885" spans="26:47">
      <c r="Z1885">
        <f t="shared" si="464"/>
        <v>0</v>
      </c>
      <c r="AA1885" s="26">
        <f t="shared" si="465"/>
        <v>2.1380834729415148E-3</v>
      </c>
      <c r="AB1885" s="26">
        <f t="shared" ref="AB1885:AB1945" si="476">IF(S1885&lt;&gt;0,G1885-AH1885, -9999)</f>
        <v>-9999</v>
      </c>
      <c r="AC1885" s="26">
        <f t="shared" si="460"/>
        <v>0</v>
      </c>
      <c r="AD1885" s="26">
        <f t="shared" si="474"/>
        <v>-9999</v>
      </c>
      <c r="AE1885" s="26">
        <f t="shared" si="461"/>
        <v>0</v>
      </c>
      <c r="AF1885">
        <f t="shared" si="475"/>
        <v>-9999</v>
      </c>
      <c r="AG1885" s="187"/>
      <c r="AH1885">
        <f t="shared" si="466"/>
        <v>-5.681451267488898E-5</v>
      </c>
      <c r="AI1885">
        <f t="shared" si="467"/>
        <v>0.56469609540875809</v>
      </c>
      <c r="AJ1885">
        <f t="shared" si="468"/>
        <v>-0.2668107123773617</v>
      </c>
      <c r="AK1885">
        <f t="shared" si="469"/>
        <v>0.23931967809316171</v>
      </c>
      <c r="AL1885">
        <f t="shared" si="470"/>
        <v>2.6389213677283485</v>
      </c>
      <c r="AM1885">
        <f t="shared" si="471"/>
        <v>3.8946097777401278</v>
      </c>
      <c r="AN1885" s="26">
        <f t="shared" si="472"/>
        <v>-3.975315110866434</v>
      </c>
      <c r="AO1885" s="26">
        <f t="shared" si="472"/>
        <v>-3.9758619978093366</v>
      </c>
      <c r="AP1885" s="26">
        <f t="shared" si="472"/>
        <v>-3.9742245114637487</v>
      </c>
      <c r="AQ1885" s="26">
        <f t="shared" si="472"/>
        <v>-3.9791363303934308</v>
      </c>
      <c r="AR1885" s="26">
        <f t="shared" si="472"/>
        <v>-3.9644813675395318</v>
      </c>
      <c r="AS1885" s="26">
        <f t="shared" si="472"/>
        <v>-4.0089388978364173</v>
      </c>
      <c r="AT1885" s="26">
        <f t="shared" si="472"/>
        <v>-3.8800105844175317</v>
      </c>
      <c r="AU1885" s="26">
        <f t="shared" si="473"/>
        <v>-4.3433125627175393</v>
      </c>
    </row>
    <row r="1886" spans="26:47">
      <c r="Z1886">
        <f t="shared" si="464"/>
        <v>0</v>
      </c>
      <c r="AA1886" s="26">
        <f t="shared" si="465"/>
        <v>2.1380834729415148E-3</v>
      </c>
      <c r="AB1886" s="26">
        <f t="shared" si="476"/>
        <v>-9999</v>
      </c>
      <c r="AC1886" s="26">
        <f t="shared" si="460"/>
        <v>0</v>
      </c>
      <c r="AD1886" s="26">
        <f t="shared" si="474"/>
        <v>-9999</v>
      </c>
      <c r="AE1886" s="26">
        <f t="shared" si="461"/>
        <v>0</v>
      </c>
      <c r="AF1886">
        <f t="shared" si="475"/>
        <v>-9999</v>
      </c>
      <c r="AG1886" s="187"/>
      <c r="AH1886">
        <f t="shared" si="466"/>
        <v>-5.681451267488898E-5</v>
      </c>
      <c r="AI1886">
        <f t="shared" si="467"/>
        <v>0.56469609540875809</v>
      </c>
      <c r="AJ1886">
        <f t="shared" si="468"/>
        <v>-0.2668107123773617</v>
      </c>
      <c r="AK1886">
        <f t="shared" si="469"/>
        <v>0.23931967809316171</v>
      </c>
      <c r="AL1886">
        <f t="shared" si="470"/>
        <v>2.6389213677283485</v>
      </c>
      <c r="AM1886">
        <f t="shared" si="471"/>
        <v>3.8946097777401278</v>
      </c>
      <c r="AN1886" s="26">
        <f t="shared" si="472"/>
        <v>-3.975315110866434</v>
      </c>
      <c r="AO1886" s="26">
        <f t="shared" si="472"/>
        <v>-3.9758619978093366</v>
      </c>
      <c r="AP1886" s="26">
        <f t="shared" si="472"/>
        <v>-3.9742245114637487</v>
      </c>
      <c r="AQ1886" s="26">
        <f t="shared" si="472"/>
        <v>-3.9791363303934308</v>
      </c>
      <c r="AR1886" s="26">
        <f t="shared" si="472"/>
        <v>-3.9644813675395318</v>
      </c>
      <c r="AS1886" s="26">
        <f t="shared" si="472"/>
        <v>-4.0089388978364173</v>
      </c>
      <c r="AT1886" s="26">
        <f t="shared" si="472"/>
        <v>-3.8800105844175317</v>
      </c>
      <c r="AU1886" s="26">
        <f t="shared" si="473"/>
        <v>-4.3433125627175393</v>
      </c>
    </row>
    <row r="1887" spans="26:47">
      <c r="Z1887">
        <f t="shared" si="464"/>
        <v>0</v>
      </c>
      <c r="AA1887" s="26">
        <f t="shared" si="465"/>
        <v>2.1380834729415148E-3</v>
      </c>
      <c r="AB1887" s="26">
        <f t="shared" si="476"/>
        <v>-9999</v>
      </c>
      <c r="AC1887" s="26">
        <f t="shared" si="460"/>
        <v>0</v>
      </c>
      <c r="AD1887" s="26">
        <f t="shared" si="474"/>
        <v>-9999</v>
      </c>
      <c r="AE1887" s="26">
        <f t="shared" si="461"/>
        <v>0</v>
      </c>
      <c r="AF1887">
        <f t="shared" si="475"/>
        <v>-9999</v>
      </c>
      <c r="AG1887" s="187"/>
      <c r="AH1887">
        <f t="shared" si="466"/>
        <v>-5.681451267488898E-5</v>
      </c>
      <c r="AI1887">
        <f t="shared" si="467"/>
        <v>0.56469609540875809</v>
      </c>
      <c r="AJ1887">
        <f t="shared" si="468"/>
        <v>-0.2668107123773617</v>
      </c>
      <c r="AK1887">
        <f t="shared" si="469"/>
        <v>0.23931967809316171</v>
      </c>
      <c r="AL1887">
        <f t="shared" si="470"/>
        <v>2.6389213677283485</v>
      </c>
      <c r="AM1887">
        <f t="shared" si="471"/>
        <v>3.8946097777401278</v>
      </c>
      <c r="AN1887" s="26">
        <f t="shared" si="472"/>
        <v>-3.975315110866434</v>
      </c>
      <c r="AO1887" s="26">
        <f t="shared" si="472"/>
        <v>-3.9758619978093366</v>
      </c>
      <c r="AP1887" s="26">
        <f t="shared" si="472"/>
        <v>-3.9742245114637487</v>
      </c>
      <c r="AQ1887" s="26">
        <f t="shared" si="472"/>
        <v>-3.9791363303934308</v>
      </c>
      <c r="AR1887" s="26">
        <f t="shared" si="472"/>
        <v>-3.9644813675395318</v>
      </c>
      <c r="AS1887" s="26">
        <f t="shared" si="472"/>
        <v>-4.0089388978364173</v>
      </c>
      <c r="AT1887" s="26">
        <f t="shared" si="472"/>
        <v>-3.8800105844175317</v>
      </c>
      <c r="AU1887" s="26">
        <f t="shared" si="473"/>
        <v>-4.3433125627175393</v>
      </c>
    </row>
    <row r="1888" spans="26:47">
      <c r="Z1888">
        <f t="shared" si="464"/>
        <v>0</v>
      </c>
      <c r="AA1888" s="26">
        <f t="shared" si="465"/>
        <v>2.1380834729415148E-3</v>
      </c>
      <c r="AB1888" s="26">
        <f t="shared" si="476"/>
        <v>-9999</v>
      </c>
      <c r="AC1888" s="26">
        <f t="shared" si="460"/>
        <v>0</v>
      </c>
      <c r="AD1888" s="26">
        <f t="shared" si="474"/>
        <v>-9999</v>
      </c>
      <c r="AE1888" s="26">
        <f t="shared" si="461"/>
        <v>0</v>
      </c>
      <c r="AF1888">
        <f t="shared" si="475"/>
        <v>-9999</v>
      </c>
      <c r="AG1888" s="187"/>
      <c r="AH1888">
        <f t="shared" si="466"/>
        <v>-5.681451267488898E-5</v>
      </c>
      <c r="AI1888">
        <f t="shared" si="467"/>
        <v>0.56469609540875809</v>
      </c>
      <c r="AJ1888">
        <f t="shared" si="468"/>
        <v>-0.2668107123773617</v>
      </c>
      <c r="AK1888">
        <f t="shared" si="469"/>
        <v>0.23931967809316171</v>
      </c>
      <c r="AL1888">
        <f t="shared" si="470"/>
        <v>2.6389213677283485</v>
      </c>
      <c r="AM1888">
        <f t="shared" si="471"/>
        <v>3.8946097777401278</v>
      </c>
      <c r="AN1888" s="26">
        <f t="shared" si="472"/>
        <v>-3.975315110866434</v>
      </c>
      <c r="AO1888" s="26">
        <f t="shared" si="472"/>
        <v>-3.9758619978093366</v>
      </c>
      <c r="AP1888" s="26">
        <f t="shared" si="472"/>
        <v>-3.9742245114637487</v>
      </c>
      <c r="AQ1888" s="26">
        <f t="shared" si="472"/>
        <v>-3.9791363303934308</v>
      </c>
      <c r="AR1888" s="26">
        <f t="shared" si="472"/>
        <v>-3.9644813675395318</v>
      </c>
      <c r="AS1888" s="26">
        <f t="shared" si="472"/>
        <v>-4.0089388978364173</v>
      </c>
      <c r="AT1888" s="26">
        <f t="shared" si="472"/>
        <v>-3.8800105844175317</v>
      </c>
      <c r="AU1888" s="26">
        <f t="shared" si="473"/>
        <v>-4.3433125627175393</v>
      </c>
    </row>
    <row r="1889" spans="26:47">
      <c r="Z1889">
        <f t="shared" si="464"/>
        <v>0</v>
      </c>
      <c r="AA1889" s="26">
        <f t="shared" si="465"/>
        <v>2.1380834729415148E-3</v>
      </c>
      <c r="AB1889" s="26">
        <f t="shared" si="476"/>
        <v>-9999</v>
      </c>
      <c r="AC1889" s="26">
        <f t="shared" si="460"/>
        <v>0</v>
      </c>
      <c r="AD1889" s="26">
        <f t="shared" si="474"/>
        <v>-9999</v>
      </c>
      <c r="AE1889" s="26">
        <f t="shared" si="461"/>
        <v>0</v>
      </c>
      <c r="AF1889">
        <f t="shared" si="475"/>
        <v>-9999</v>
      </c>
      <c r="AG1889" s="187"/>
      <c r="AH1889">
        <f t="shared" si="466"/>
        <v>-5.681451267488898E-5</v>
      </c>
      <c r="AI1889">
        <f t="shared" si="467"/>
        <v>0.56469609540875809</v>
      </c>
      <c r="AJ1889">
        <f t="shared" si="468"/>
        <v>-0.2668107123773617</v>
      </c>
      <c r="AK1889">
        <f t="shared" si="469"/>
        <v>0.23931967809316171</v>
      </c>
      <c r="AL1889">
        <f t="shared" si="470"/>
        <v>2.6389213677283485</v>
      </c>
      <c r="AM1889">
        <f t="shared" si="471"/>
        <v>3.8946097777401278</v>
      </c>
      <c r="AN1889" s="26">
        <f t="shared" si="472"/>
        <v>-3.975315110866434</v>
      </c>
      <c r="AO1889" s="26">
        <f t="shared" si="472"/>
        <v>-3.9758619978093366</v>
      </c>
      <c r="AP1889" s="26">
        <f t="shared" si="472"/>
        <v>-3.9742245114637487</v>
      </c>
      <c r="AQ1889" s="26">
        <f t="shared" si="472"/>
        <v>-3.9791363303934308</v>
      </c>
      <c r="AR1889" s="26">
        <f t="shared" si="472"/>
        <v>-3.9644813675395318</v>
      </c>
      <c r="AS1889" s="26">
        <f t="shared" si="472"/>
        <v>-4.0089388978364173</v>
      </c>
      <c r="AT1889" s="26">
        <f t="shared" si="472"/>
        <v>-3.8800105844175317</v>
      </c>
      <c r="AU1889" s="26">
        <f t="shared" si="473"/>
        <v>-4.3433125627175393</v>
      </c>
    </row>
    <row r="1890" spans="26:47">
      <c r="Z1890">
        <f t="shared" si="464"/>
        <v>0</v>
      </c>
      <c r="AA1890" s="26">
        <f t="shared" si="465"/>
        <v>2.1380834729415148E-3</v>
      </c>
      <c r="AB1890" s="26">
        <f t="shared" si="476"/>
        <v>-9999</v>
      </c>
      <c r="AC1890" s="26">
        <f t="shared" si="460"/>
        <v>0</v>
      </c>
      <c r="AD1890" s="26">
        <f t="shared" si="474"/>
        <v>-9999</v>
      </c>
      <c r="AE1890" s="26">
        <f t="shared" si="461"/>
        <v>0</v>
      </c>
      <c r="AF1890">
        <f t="shared" si="475"/>
        <v>-9999</v>
      </c>
      <c r="AG1890" s="187"/>
      <c r="AH1890">
        <f t="shared" si="466"/>
        <v>-5.681451267488898E-5</v>
      </c>
      <c r="AI1890">
        <f t="shared" si="467"/>
        <v>0.56469609540875809</v>
      </c>
      <c r="AJ1890">
        <f t="shared" si="468"/>
        <v>-0.2668107123773617</v>
      </c>
      <c r="AK1890">
        <f t="shared" si="469"/>
        <v>0.23931967809316171</v>
      </c>
      <c r="AL1890">
        <f t="shared" si="470"/>
        <v>2.6389213677283485</v>
      </c>
      <c r="AM1890">
        <f t="shared" si="471"/>
        <v>3.8946097777401278</v>
      </c>
      <c r="AN1890" s="26">
        <f t="shared" si="472"/>
        <v>-3.975315110866434</v>
      </c>
      <c r="AO1890" s="26">
        <f t="shared" si="472"/>
        <v>-3.9758619978093366</v>
      </c>
      <c r="AP1890" s="26">
        <f t="shared" si="472"/>
        <v>-3.9742245114637487</v>
      </c>
      <c r="AQ1890" s="26">
        <f t="shared" si="472"/>
        <v>-3.9791363303934308</v>
      </c>
      <c r="AR1890" s="26">
        <f t="shared" si="472"/>
        <v>-3.9644813675395318</v>
      </c>
      <c r="AS1890" s="26">
        <f t="shared" si="472"/>
        <v>-4.0089388978364173</v>
      </c>
      <c r="AT1890" s="26">
        <f t="shared" si="472"/>
        <v>-3.8800105844175317</v>
      </c>
      <c r="AU1890" s="26">
        <f t="shared" si="473"/>
        <v>-4.3433125627175393</v>
      </c>
    </row>
    <row r="1891" spans="26:47">
      <c r="Z1891">
        <f t="shared" si="464"/>
        <v>0</v>
      </c>
      <c r="AA1891" s="26">
        <f t="shared" si="465"/>
        <v>2.1380834729415148E-3</v>
      </c>
      <c r="AB1891" s="26">
        <f t="shared" si="476"/>
        <v>-9999</v>
      </c>
      <c r="AC1891" s="26">
        <f t="shared" si="460"/>
        <v>0</v>
      </c>
      <c r="AD1891" s="26">
        <f t="shared" si="474"/>
        <v>-9999</v>
      </c>
      <c r="AE1891" s="26">
        <f t="shared" si="461"/>
        <v>0</v>
      </c>
      <c r="AF1891">
        <f t="shared" si="475"/>
        <v>-9999</v>
      </c>
      <c r="AG1891" s="187"/>
      <c r="AH1891">
        <f t="shared" si="466"/>
        <v>-5.681451267488898E-5</v>
      </c>
      <c r="AI1891">
        <f t="shared" si="467"/>
        <v>0.56469609540875809</v>
      </c>
      <c r="AJ1891">
        <f t="shared" si="468"/>
        <v>-0.2668107123773617</v>
      </c>
      <c r="AK1891">
        <f t="shared" si="469"/>
        <v>0.23931967809316171</v>
      </c>
      <c r="AL1891">
        <f t="shared" si="470"/>
        <v>2.6389213677283485</v>
      </c>
      <c r="AM1891">
        <f t="shared" si="471"/>
        <v>3.8946097777401278</v>
      </c>
      <c r="AN1891" s="26">
        <f t="shared" si="472"/>
        <v>-3.975315110866434</v>
      </c>
      <c r="AO1891" s="26">
        <f t="shared" si="472"/>
        <v>-3.9758619978093366</v>
      </c>
      <c r="AP1891" s="26">
        <f t="shared" si="472"/>
        <v>-3.9742245114637487</v>
      </c>
      <c r="AQ1891" s="26">
        <f t="shared" si="472"/>
        <v>-3.9791363303934308</v>
      </c>
      <c r="AR1891" s="26">
        <f t="shared" si="472"/>
        <v>-3.9644813675395318</v>
      </c>
      <c r="AS1891" s="26">
        <f t="shared" si="472"/>
        <v>-4.0089388978364173</v>
      </c>
      <c r="AT1891" s="26">
        <f t="shared" si="472"/>
        <v>-3.8800105844175317</v>
      </c>
      <c r="AU1891" s="26">
        <f t="shared" si="473"/>
        <v>-4.3433125627175393</v>
      </c>
    </row>
    <row r="1892" spans="26:47">
      <c r="Z1892">
        <f t="shared" si="464"/>
        <v>0</v>
      </c>
      <c r="AA1892" s="26">
        <f t="shared" si="465"/>
        <v>2.1380834729415148E-3</v>
      </c>
      <c r="AB1892" s="26">
        <f t="shared" si="476"/>
        <v>-9999</v>
      </c>
      <c r="AC1892" s="26">
        <f t="shared" si="460"/>
        <v>0</v>
      </c>
      <c r="AD1892" s="26">
        <f t="shared" si="474"/>
        <v>-9999</v>
      </c>
      <c r="AE1892" s="26">
        <f t="shared" si="461"/>
        <v>0</v>
      </c>
      <c r="AF1892">
        <f t="shared" si="475"/>
        <v>-9999</v>
      </c>
      <c r="AG1892" s="187"/>
      <c r="AH1892">
        <f t="shared" si="466"/>
        <v>-5.681451267488898E-5</v>
      </c>
      <c r="AI1892">
        <f t="shared" si="467"/>
        <v>0.56469609540875809</v>
      </c>
      <c r="AJ1892">
        <f t="shared" si="468"/>
        <v>-0.2668107123773617</v>
      </c>
      <c r="AK1892">
        <f t="shared" si="469"/>
        <v>0.23931967809316171</v>
      </c>
      <c r="AL1892">
        <f t="shared" si="470"/>
        <v>2.6389213677283485</v>
      </c>
      <c r="AM1892">
        <f t="shared" si="471"/>
        <v>3.8946097777401278</v>
      </c>
      <c r="AN1892" s="26">
        <f t="shared" si="472"/>
        <v>-3.975315110866434</v>
      </c>
      <c r="AO1892" s="26">
        <f t="shared" si="472"/>
        <v>-3.9758619978093366</v>
      </c>
      <c r="AP1892" s="26">
        <f t="shared" si="472"/>
        <v>-3.9742245114637487</v>
      </c>
      <c r="AQ1892" s="26">
        <f t="shared" si="472"/>
        <v>-3.9791363303934308</v>
      </c>
      <c r="AR1892" s="26">
        <f t="shared" si="472"/>
        <v>-3.9644813675395318</v>
      </c>
      <c r="AS1892" s="26">
        <f t="shared" si="472"/>
        <v>-4.0089388978364173</v>
      </c>
      <c r="AT1892" s="26">
        <f t="shared" si="472"/>
        <v>-3.8800105844175317</v>
      </c>
      <c r="AU1892" s="26">
        <f t="shared" si="473"/>
        <v>-4.3433125627175393</v>
      </c>
    </row>
    <row r="1893" spans="26:47">
      <c r="Z1893">
        <f t="shared" si="464"/>
        <v>0</v>
      </c>
      <c r="AA1893" s="26">
        <f t="shared" si="465"/>
        <v>2.1380834729415148E-3</v>
      </c>
      <c r="AB1893" s="26">
        <f t="shared" si="476"/>
        <v>-9999</v>
      </c>
      <c r="AC1893" s="26">
        <f t="shared" si="460"/>
        <v>0</v>
      </c>
      <c r="AD1893" s="26">
        <f t="shared" si="474"/>
        <v>-9999</v>
      </c>
      <c r="AE1893" s="26">
        <f t="shared" si="461"/>
        <v>0</v>
      </c>
      <c r="AF1893">
        <f t="shared" si="475"/>
        <v>-9999</v>
      </c>
      <c r="AG1893" s="187"/>
      <c r="AH1893">
        <f t="shared" si="466"/>
        <v>-5.681451267488898E-5</v>
      </c>
      <c r="AI1893">
        <f t="shared" si="467"/>
        <v>0.56469609540875809</v>
      </c>
      <c r="AJ1893">
        <f t="shared" si="468"/>
        <v>-0.2668107123773617</v>
      </c>
      <c r="AK1893">
        <f t="shared" si="469"/>
        <v>0.23931967809316171</v>
      </c>
      <c r="AL1893">
        <f t="shared" si="470"/>
        <v>2.6389213677283485</v>
      </c>
      <c r="AM1893">
        <f t="shared" si="471"/>
        <v>3.8946097777401278</v>
      </c>
      <c r="AN1893" s="26">
        <f t="shared" ref="AN1893:AT1908" si="477">$AU1893+$AB$7*SIN(AO1893)</f>
        <v>-3.975315110866434</v>
      </c>
      <c r="AO1893" s="26">
        <f t="shared" si="477"/>
        <v>-3.9758619978093366</v>
      </c>
      <c r="AP1893" s="26">
        <f t="shared" si="477"/>
        <v>-3.9742245114637487</v>
      </c>
      <c r="AQ1893" s="26">
        <f t="shared" si="477"/>
        <v>-3.9791363303934308</v>
      </c>
      <c r="AR1893" s="26">
        <f t="shared" si="477"/>
        <v>-3.9644813675395318</v>
      </c>
      <c r="AS1893" s="26">
        <f t="shared" si="477"/>
        <v>-4.0089388978364173</v>
      </c>
      <c r="AT1893" s="26">
        <f t="shared" si="477"/>
        <v>-3.8800105844175317</v>
      </c>
      <c r="AU1893" s="26">
        <f t="shared" si="473"/>
        <v>-4.3433125627175393</v>
      </c>
    </row>
    <row r="1894" spans="26:47">
      <c r="Z1894">
        <f t="shared" si="464"/>
        <v>0</v>
      </c>
      <c r="AA1894" s="26">
        <f t="shared" si="465"/>
        <v>2.1380834729415148E-3</v>
      </c>
      <c r="AB1894" s="26">
        <f t="shared" si="476"/>
        <v>-9999</v>
      </c>
      <c r="AC1894" s="26">
        <f t="shared" si="460"/>
        <v>0</v>
      </c>
      <c r="AD1894" s="26">
        <f t="shared" si="474"/>
        <v>-9999</v>
      </c>
      <c r="AE1894" s="26">
        <f t="shared" si="461"/>
        <v>0</v>
      </c>
      <c r="AF1894">
        <f t="shared" si="475"/>
        <v>-9999</v>
      </c>
      <c r="AG1894" s="187"/>
      <c r="AH1894">
        <f t="shared" si="466"/>
        <v>-5.681451267488898E-5</v>
      </c>
      <c r="AI1894">
        <f t="shared" si="467"/>
        <v>0.56469609540875809</v>
      </c>
      <c r="AJ1894">
        <f t="shared" si="468"/>
        <v>-0.2668107123773617</v>
      </c>
      <c r="AK1894">
        <f t="shared" si="469"/>
        <v>0.23931967809316171</v>
      </c>
      <c r="AL1894">
        <f t="shared" si="470"/>
        <v>2.6389213677283485</v>
      </c>
      <c r="AM1894">
        <f t="shared" si="471"/>
        <v>3.8946097777401278</v>
      </c>
      <c r="AN1894" s="26">
        <f t="shared" si="477"/>
        <v>-3.975315110866434</v>
      </c>
      <c r="AO1894" s="26">
        <f t="shared" si="477"/>
        <v>-3.9758619978093366</v>
      </c>
      <c r="AP1894" s="26">
        <f t="shared" si="477"/>
        <v>-3.9742245114637487</v>
      </c>
      <c r="AQ1894" s="26">
        <f t="shared" si="477"/>
        <v>-3.9791363303934308</v>
      </c>
      <c r="AR1894" s="26">
        <f t="shared" si="477"/>
        <v>-3.9644813675395318</v>
      </c>
      <c r="AS1894" s="26">
        <f t="shared" si="477"/>
        <v>-4.0089388978364173</v>
      </c>
      <c r="AT1894" s="26">
        <f t="shared" si="477"/>
        <v>-3.8800105844175317</v>
      </c>
      <c r="AU1894" s="26">
        <f t="shared" si="473"/>
        <v>-4.3433125627175393</v>
      </c>
    </row>
    <row r="1895" spans="26:47">
      <c r="Z1895">
        <f t="shared" si="464"/>
        <v>0</v>
      </c>
      <c r="AA1895" s="26">
        <f t="shared" si="465"/>
        <v>2.1380834729415148E-3</v>
      </c>
      <c r="AB1895" s="26">
        <f t="shared" si="476"/>
        <v>-9999</v>
      </c>
      <c r="AC1895" s="26">
        <f t="shared" ref="AC1895:AC1945" si="478">+G1895-P1895</f>
        <v>0</v>
      </c>
      <c r="AD1895" s="26">
        <f t="shared" si="474"/>
        <v>-9999</v>
      </c>
      <c r="AE1895" s="26">
        <f t="shared" ref="AE1895:AE1945" si="479">+(G1895-AA1895)^2*S1895</f>
        <v>0</v>
      </c>
      <c r="AF1895">
        <f t="shared" si="475"/>
        <v>-9999</v>
      </c>
      <c r="AG1895" s="187"/>
      <c r="AH1895">
        <f t="shared" si="466"/>
        <v>-5.681451267488898E-5</v>
      </c>
      <c r="AI1895">
        <f t="shared" si="467"/>
        <v>0.56469609540875809</v>
      </c>
      <c r="AJ1895">
        <f t="shared" si="468"/>
        <v>-0.2668107123773617</v>
      </c>
      <c r="AK1895">
        <f t="shared" si="469"/>
        <v>0.23931967809316171</v>
      </c>
      <c r="AL1895">
        <f t="shared" si="470"/>
        <v>2.6389213677283485</v>
      </c>
      <c r="AM1895">
        <f t="shared" si="471"/>
        <v>3.8946097777401278</v>
      </c>
      <c r="AN1895" s="26">
        <f t="shared" si="477"/>
        <v>-3.975315110866434</v>
      </c>
      <c r="AO1895" s="26">
        <f t="shared" si="477"/>
        <v>-3.9758619978093366</v>
      </c>
      <c r="AP1895" s="26">
        <f t="shared" si="477"/>
        <v>-3.9742245114637487</v>
      </c>
      <c r="AQ1895" s="26">
        <f t="shared" si="477"/>
        <v>-3.9791363303934308</v>
      </c>
      <c r="AR1895" s="26">
        <f t="shared" si="477"/>
        <v>-3.9644813675395318</v>
      </c>
      <c r="AS1895" s="26">
        <f t="shared" si="477"/>
        <v>-4.0089388978364173</v>
      </c>
      <c r="AT1895" s="26">
        <f t="shared" si="477"/>
        <v>-3.8800105844175317</v>
      </c>
      <c r="AU1895" s="26">
        <f t="shared" si="473"/>
        <v>-4.3433125627175393</v>
      </c>
    </row>
    <row r="1896" spans="26:47">
      <c r="Z1896">
        <f t="shared" si="464"/>
        <v>0</v>
      </c>
      <c r="AA1896" s="26">
        <f t="shared" si="465"/>
        <v>2.1380834729415148E-3</v>
      </c>
      <c r="AB1896" s="26">
        <f t="shared" si="476"/>
        <v>-9999</v>
      </c>
      <c r="AC1896" s="26">
        <f t="shared" si="478"/>
        <v>0</v>
      </c>
      <c r="AD1896" s="26">
        <f t="shared" si="474"/>
        <v>-9999</v>
      </c>
      <c r="AE1896" s="26">
        <f t="shared" si="479"/>
        <v>0</v>
      </c>
      <c r="AF1896">
        <f t="shared" si="475"/>
        <v>-9999</v>
      </c>
      <c r="AG1896" s="187"/>
      <c r="AH1896">
        <f t="shared" si="466"/>
        <v>-5.681451267488898E-5</v>
      </c>
      <c r="AI1896">
        <f t="shared" si="467"/>
        <v>0.56469609540875809</v>
      </c>
      <c r="AJ1896">
        <f t="shared" si="468"/>
        <v>-0.2668107123773617</v>
      </c>
      <c r="AK1896">
        <f t="shared" si="469"/>
        <v>0.23931967809316171</v>
      </c>
      <c r="AL1896">
        <f t="shared" si="470"/>
        <v>2.6389213677283485</v>
      </c>
      <c r="AM1896">
        <f t="shared" si="471"/>
        <v>3.8946097777401278</v>
      </c>
      <c r="AN1896" s="26">
        <f t="shared" si="477"/>
        <v>-3.975315110866434</v>
      </c>
      <c r="AO1896" s="26">
        <f t="shared" si="477"/>
        <v>-3.9758619978093366</v>
      </c>
      <c r="AP1896" s="26">
        <f t="shared" si="477"/>
        <v>-3.9742245114637487</v>
      </c>
      <c r="AQ1896" s="26">
        <f t="shared" si="477"/>
        <v>-3.9791363303934308</v>
      </c>
      <c r="AR1896" s="26">
        <f t="shared" si="477"/>
        <v>-3.9644813675395318</v>
      </c>
      <c r="AS1896" s="26">
        <f t="shared" si="477"/>
        <v>-4.0089388978364173</v>
      </c>
      <c r="AT1896" s="26">
        <f t="shared" si="477"/>
        <v>-3.8800105844175317</v>
      </c>
      <c r="AU1896" s="26">
        <f t="shared" si="473"/>
        <v>-4.3433125627175393</v>
      </c>
    </row>
    <row r="1897" spans="26:47">
      <c r="Z1897">
        <f t="shared" si="464"/>
        <v>0</v>
      </c>
      <c r="AA1897" s="26">
        <f t="shared" si="465"/>
        <v>2.1380834729415148E-3</v>
      </c>
      <c r="AB1897" s="26">
        <f t="shared" si="476"/>
        <v>-9999</v>
      </c>
      <c r="AC1897" s="26">
        <f t="shared" si="478"/>
        <v>0</v>
      </c>
      <c r="AD1897" s="26">
        <f t="shared" si="474"/>
        <v>-9999</v>
      </c>
      <c r="AE1897" s="26">
        <f t="shared" si="479"/>
        <v>0</v>
      </c>
      <c r="AF1897">
        <f t="shared" si="475"/>
        <v>-9999</v>
      </c>
      <c r="AG1897" s="187"/>
      <c r="AH1897">
        <f t="shared" si="466"/>
        <v>-5.681451267488898E-5</v>
      </c>
      <c r="AI1897">
        <f t="shared" si="467"/>
        <v>0.56469609540875809</v>
      </c>
      <c r="AJ1897">
        <f t="shared" si="468"/>
        <v>-0.2668107123773617</v>
      </c>
      <c r="AK1897">
        <f t="shared" si="469"/>
        <v>0.23931967809316171</v>
      </c>
      <c r="AL1897">
        <f t="shared" si="470"/>
        <v>2.6389213677283485</v>
      </c>
      <c r="AM1897">
        <f t="shared" si="471"/>
        <v>3.8946097777401278</v>
      </c>
      <c r="AN1897" s="26">
        <f t="shared" si="477"/>
        <v>-3.975315110866434</v>
      </c>
      <c r="AO1897" s="26">
        <f t="shared" si="477"/>
        <v>-3.9758619978093366</v>
      </c>
      <c r="AP1897" s="26">
        <f t="shared" si="477"/>
        <v>-3.9742245114637487</v>
      </c>
      <c r="AQ1897" s="26">
        <f t="shared" si="477"/>
        <v>-3.9791363303934308</v>
      </c>
      <c r="AR1897" s="26">
        <f t="shared" si="477"/>
        <v>-3.9644813675395318</v>
      </c>
      <c r="AS1897" s="26">
        <f t="shared" si="477"/>
        <v>-4.0089388978364173</v>
      </c>
      <c r="AT1897" s="26">
        <f t="shared" si="477"/>
        <v>-3.8800105844175317</v>
      </c>
      <c r="AU1897" s="26">
        <f t="shared" si="473"/>
        <v>-4.3433125627175393</v>
      </c>
    </row>
    <row r="1898" spans="26:47">
      <c r="Z1898">
        <f t="shared" si="464"/>
        <v>0</v>
      </c>
      <c r="AA1898" s="26">
        <f t="shared" si="465"/>
        <v>2.1380834729415148E-3</v>
      </c>
      <c r="AB1898" s="26">
        <f t="shared" si="476"/>
        <v>-9999</v>
      </c>
      <c r="AC1898" s="26">
        <f t="shared" si="478"/>
        <v>0</v>
      </c>
      <c r="AD1898" s="26">
        <f t="shared" si="474"/>
        <v>-9999</v>
      </c>
      <c r="AE1898" s="26">
        <f t="shared" si="479"/>
        <v>0</v>
      </c>
      <c r="AF1898">
        <f t="shared" si="475"/>
        <v>-9999</v>
      </c>
      <c r="AG1898" s="187"/>
      <c r="AH1898">
        <f t="shared" si="466"/>
        <v>-5.681451267488898E-5</v>
      </c>
      <c r="AI1898">
        <f t="shared" si="467"/>
        <v>0.56469609540875809</v>
      </c>
      <c r="AJ1898">
        <f t="shared" si="468"/>
        <v>-0.2668107123773617</v>
      </c>
      <c r="AK1898">
        <f t="shared" si="469"/>
        <v>0.23931967809316171</v>
      </c>
      <c r="AL1898">
        <f t="shared" si="470"/>
        <v>2.6389213677283485</v>
      </c>
      <c r="AM1898">
        <f t="shared" si="471"/>
        <v>3.8946097777401278</v>
      </c>
      <c r="AN1898" s="26">
        <f t="shared" si="477"/>
        <v>-3.975315110866434</v>
      </c>
      <c r="AO1898" s="26">
        <f t="shared" si="477"/>
        <v>-3.9758619978093366</v>
      </c>
      <c r="AP1898" s="26">
        <f t="shared" si="477"/>
        <v>-3.9742245114637487</v>
      </c>
      <c r="AQ1898" s="26">
        <f t="shared" si="477"/>
        <v>-3.9791363303934308</v>
      </c>
      <c r="AR1898" s="26">
        <f t="shared" si="477"/>
        <v>-3.9644813675395318</v>
      </c>
      <c r="AS1898" s="26">
        <f t="shared" si="477"/>
        <v>-4.0089388978364173</v>
      </c>
      <c r="AT1898" s="26">
        <f t="shared" si="477"/>
        <v>-3.8800105844175317</v>
      </c>
      <c r="AU1898" s="26">
        <f t="shared" si="473"/>
        <v>-4.3433125627175393</v>
      </c>
    </row>
    <row r="1899" spans="26:47">
      <c r="Z1899">
        <f t="shared" si="464"/>
        <v>0</v>
      </c>
      <c r="AA1899" s="26">
        <f t="shared" si="465"/>
        <v>2.1380834729415148E-3</v>
      </c>
      <c r="AB1899" s="26">
        <f t="shared" si="476"/>
        <v>-9999</v>
      </c>
      <c r="AC1899" s="26">
        <f t="shared" si="478"/>
        <v>0</v>
      </c>
      <c r="AD1899" s="26">
        <f t="shared" si="474"/>
        <v>-9999</v>
      </c>
      <c r="AE1899" s="26">
        <f t="shared" si="479"/>
        <v>0</v>
      </c>
      <c r="AF1899">
        <f t="shared" si="475"/>
        <v>-9999</v>
      </c>
      <c r="AG1899" s="187"/>
      <c r="AH1899">
        <f t="shared" si="466"/>
        <v>-5.681451267488898E-5</v>
      </c>
      <c r="AI1899">
        <f t="shared" si="467"/>
        <v>0.56469609540875809</v>
      </c>
      <c r="AJ1899">
        <f t="shared" si="468"/>
        <v>-0.2668107123773617</v>
      </c>
      <c r="AK1899">
        <f t="shared" si="469"/>
        <v>0.23931967809316171</v>
      </c>
      <c r="AL1899">
        <f t="shared" si="470"/>
        <v>2.6389213677283485</v>
      </c>
      <c r="AM1899">
        <f t="shared" si="471"/>
        <v>3.8946097777401278</v>
      </c>
      <c r="AN1899" s="26">
        <f t="shared" si="477"/>
        <v>-3.975315110866434</v>
      </c>
      <c r="AO1899" s="26">
        <f t="shared" si="477"/>
        <v>-3.9758619978093366</v>
      </c>
      <c r="AP1899" s="26">
        <f t="shared" si="477"/>
        <v>-3.9742245114637487</v>
      </c>
      <c r="AQ1899" s="26">
        <f t="shared" si="477"/>
        <v>-3.9791363303934308</v>
      </c>
      <c r="AR1899" s="26">
        <f t="shared" si="477"/>
        <v>-3.9644813675395318</v>
      </c>
      <c r="AS1899" s="26">
        <f t="shared" si="477"/>
        <v>-4.0089388978364173</v>
      </c>
      <c r="AT1899" s="26">
        <f t="shared" si="477"/>
        <v>-3.8800105844175317</v>
      </c>
      <c r="AU1899" s="26">
        <f t="shared" si="473"/>
        <v>-4.3433125627175393</v>
      </c>
    </row>
    <row r="1900" spans="26:47">
      <c r="Z1900">
        <f t="shared" si="464"/>
        <v>0</v>
      </c>
      <c r="AA1900" s="26">
        <f t="shared" si="465"/>
        <v>2.1380834729415148E-3</v>
      </c>
      <c r="AB1900" s="26">
        <f t="shared" si="476"/>
        <v>-9999</v>
      </c>
      <c r="AC1900" s="26">
        <f t="shared" si="478"/>
        <v>0</v>
      </c>
      <c r="AD1900" s="26">
        <f t="shared" si="474"/>
        <v>-9999</v>
      </c>
      <c r="AE1900" s="26">
        <f t="shared" si="479"/>
        <v>0</v>
      </c>
      <c r="AF1900">
        <f t="shared" si="475"/>
        <v>-9999</v>
      </c>
      <c r="AG1900" s="187"/>
      <c r="AH1900">
        <f t="shared" si="466"/>
        <v>-5.681451267488898E-5</v>
      </c>
      <c r="AI1900">
        <f t="shared" si="467"/>
        <v>0.56469609540875809</v>
      </c>
      <c r="AJ1900">
        <f t="shared" si="468"/>
        <v>-0.2668107123773617</v>
      </c>
      <c r="AK1900">
        <f t="shared" si="469"/>
        <v>0.23931967809316171</v>
      </c>
      <c r="AL1900">
        <f t="shared" si="470"/>
        <v>2.6389213677283485</v>
      </c>
      <c r="AM1900">
        <f t="shared" si="471"/>
        <v>3.8946097777401278</v>
      </c>
      <c r="AN1900" s="26">
        <f t="shared" si="477"/>
        <v>-3.975315110866434</v>
      </c>
      <c r="AO1900" s="26">
        <f t="shared" si="477"/>
        <v>-3.9758619978093366</v>
      </c>
      <c r="AP1900" s="26">
        <f t="shared" si="477"/>
        <v>-3.9742245114637487</v>
      </c>
      <c r="AQ1900" s="26">
        <f t="shared" si="477"/>
        <v>-3.9791363303934308</v>
      </c>
      <c r="AR1900" s="26">
        <f t="shared" si="477"/>
        <v>-3.9644813675395318</v>
      </c>
      <c r="AS1900" s="26">
        <f t="shared" si="477"/>
        <v>-4.0089388978364173</v>
      </c>
      <c r="AT1900" s="26">
        <f t="shared" si="477"/>
        <v>-3.8800105844175317</v>
      </c>
      <c r="AU1900" s="26">
        <f t="shared" si="473"/>
        <v>-4.3433125627175393</v>
      </c>
    </row>
    <row r="1901" spans="26:47">
      <c r="Z1901">
        <f t="shared" si="464"/>
        <v>0</v>
      </c>
      <c r="AA1901" s="26">
        <f t="shared" si="465"/>
        <v>2.1380834729415148E-3</v>
      </c>
      <c r="AB1901" s="26">
        <f t="shared" si="476"/>
        <v>-9999</v>
      </c>
      <c r="AC1901" s="26">
        <f t="shared" si="478"/>
        <v>0</v>
      </c>
      <c r="AD1901" s="26">
        <f t="shared" si="474"/>
        <v>-9999</v>
      </c>
      <c r="AE1901" s="26">
        <f t="shared" si="479"/>
        <v>0</v>
      </c>
      <c r="AF1901">
        <f t="shared" si="475"/>
        <v>-9999</v>
      </c>
      <c r="AG1901" s="187"/>
      <c r="AH1901">
        <f t="shared" si="466"/>
        <v>-5.681451267488898E-5</v>
      </c>
      <c r="AI1901">
        <f t="shared" si="467"/>
        <v>0.56469609540875809</v>
      </c>
      <c r="AJ1901">
        <f t="shared" si="468"/>
        <v>-0.2668107123773617</v>
      </c>
      <c r="AK1901">
        <f t="shared" si="469"/>
        <v>0.23931967809316171</v>
      </c>
      <c r="AL1901">
        <f t="shared" si="470"/>
        <v>2.6389213677283485</v>
      </c>
      <c r="AM1901">
        <f t="shared" si="471"/>
        <v>3.8946097777401278</v>
      </c>
      <c r="AN1901" s="26">
        <f t="shared" si="477"/>
        <v>-3.975315110866434</v>
      </c>
      <c r="AO1901" s="26">
        <f t="shared" si="477"/>
        <v>-3.9758619978093366</v>
      </c>
      <c r="AP1901" s="26">
        <f t="shared" si="477"/>
        <v>-3.9742245114637487</v>
      </c>
      <c r="AQ1901" s="26">
        <f t="shared" si="477"/>
        <v>-3.9791363303934308</v>
      </c>
      <c r="AR1901" s="26">
        <f t="shared" si="477"/>
        <v>-3.9644813675395318</v>
      </c>
      <c r="AS1901" s="26">
        <f t="shared" si="477"/>
        <v>-4.0089388978364173</v>
      </c>
      <c r="AT1901" s="26">
        <f t="shared" si="477"/>
        <v>-3.8800105844175317</v>
      </c>
      <c r="AU1901" s="26">
        <f t="shared" si="473"/>
        <v>-4.3433125627175393</v>
      </c>
    </row>
    <row r="1902" spans="26:47">
      <c r="Z1902">
        <f t="shared" si="464"/>
        <v>0</v>
      </c>
      <c r="AA1902" s="26">
        <f t="shared" si="465"/>
        <v>2.1380834729415148E-3</v>
      </c>
      <c r="AB1902" s="26">
        <f t="shared" si="476"/>
        <v>-9999</v>
      </c>
      <c r="AC1902" s="26">
        <f t="shared" si="478"/>
        <v>0</v>
      </c>
      <c r="AD1902" s="26">
        <f t="shared" si="474"/>
        <v>-9999</v>
      </c>
      <c r="AE1902" s="26">
        <f t="shared" si="479"/>
        <v>0</v>
      </c>
      <c r="AF1902">
        <f t="shared" si="475"/>
        <v>-9999</v>
      </c>
      <c r="AG1902" s="187"/>
      <c r="AH1902">
        <f t="shared" si="466"/>
        <v>-5.681451267488898E-5</v>
      </c>
      <c r="AI1902">
        <f t="shared" si="467"/>
        <v>0.56469609540875809</v>
      </c>
      <c r="AJ1902">
        <f t="shared" si="468"/>
        <v>-0.2668107123773617</v>
      </c>
      <c r="AK1902">
        <f t="shared" si="469"/>
        <v>0.23931967809316171</v>
      </c>
      <c r="AL1902">
        <f t="shared" si="470"/>
        <v>2.6389213677283485</v>
      </c>
      <c r="AM1902">
        <f t="shared" si="471"/>
        <v>3.8946097777401278</v>
      </c>
      <c r="AN1902" s="26">
        <f t="shared" si="477"/>
        <v>-3.975315110866434</v>
      </c>
      <c r="AO1902" s="26">
        <f t="shared" si="477"/>
        <v>-3.9758619978093366</v>
      </c>
      <c r="AP1902" s="26">
        <f t="shared" si="477"/>
        <v>-3.9742245114637487</v>
      </c>
      <c r="AQ1902" s="26">
        <f t="shared" si="477"/>
        <v>-3.9791363303934308</v>
      </c>
      <c r="AR1902" s="26">
        <f t="shared" si="477"/>
        <v>-3.9644813675395318</v>
      </c>
      <c r="AS1902" s="26">
        <f t="shared" si="477"/>
        <v>-4.0089388978364173</v>
      </c>
      <c r="AT1902" s="26">
        <f t="shared" si="477"/>
        <v>-3.8800105844175317</v>
      </c>
      <c r="AU1902" s="26">
        <f t="shared" si="473"/>
        <v>-4.3433125627175393</v>
      </c>
    </row>
    <row r="1903" spans="26:47">
      <c r="Z1903">
        <f t="shared" si="464"/>
        <v>0</v>
      </c>
      <c r="AA1903" s="26">
        <f t="shared" si="465"/>
        <v>2.1380834729415148E-3</v>
      </c>
      <c r="AB1903" s="26">
        <f t="shared" si="476"/>
        <v>-9999</v>
      </c>
      <c r="AC1903" s="26">
        <f t="shared" si="478"/>
        <v>0</v>
      </c>
      <c r="AD1903" s="26">
        <f t="shared" si="474"/>
        <v>-9999</v>
      </c>
      <c r="AE1903" s="26">
        <f t="shared" si="479"/>
        <v>0</v>
      </c>
      <c r="AF1903">
        <f t="shared" si="475"/>
        <v>-9999</v>
      </c>
      <c r="AG1903" s="187"/>
      <c r="AH1903">
        <f t="shared" si="466"/>
        <v>-5.681451267488898E-5</v>
      </c>
      <c r="AI1903">
        <f t="shared" si="467"/>
        <v>0.56469609540875809</v>
      </c>
      <c r="AJ1903">
        <f t="shared" si="468"/>
        <v>-0.2668107123773617</v>
      </c>
      <c r="AK1903">
        <f t="shared" si="469"/>
        <v>0.23931967809316171</v>
      </c>
      <c r="AL1903">
        <f t="shared" si="470"/>
        <v>2.6389213677283485</v>
      </c>
      <c r="AM1903">
        <f t="shared" si="471"/>
        <v>3.8946097777401278</v>
      </c>
      <c r="AN1903" s="26">
        <f t="shared" si="477"/>
        <v>-3.975315110866434</v>
      </c>
      <c r="AO1903" s="26">
        <f t="shared" si="477"/>
        <v>-3.9758619978093366</v>
      </c>
      <c r="AP1903" s="26">
        <f t="shared" si="477"/>
        <v>-3.9742245114637487</v>
      </c>
      <c r="AQ1903" s="26">
        <f t="shared" si="477"/>
        <v>-3.9791363303934308</v>
      </c>
      <c r="AR1903" s="26">
        <f t="shared" si="477"/>
        <v>-3.9644813675395318</v>
      </c>
      <c r="AS1903" s="26">
        <f t="shared" si="477"/>
        <v>-4.0089388978364173</v>
      </c>
      <c r="AT1903" s="26">
        <f t="shared" si="477"/>
        <v>-3.8800105844175317</v>
      </c>
      <c r="AU1903" s="26">
        <f t="shared" si="473"/>
        <v>-4.3433125627175393</v>
      </c>
    </row>
    <row r="1904" spans="26:47">
      <c r="Z1904">
        <f t="shared" si="464"/>
        <v>0</v>
      </c>
      <c r="AA1904" s="26">
        <f t="shared" si="465"/>
        <v>2.1380834729415148E-3</v>
      </c>
      <c r="AB1904" s="26">
        <f t="shared" si="476"/>
        <v>-9999</v>
      </c>
      <c r="AC1904" s="26">
        <f t="shared" si="478"/>
        <v>0</v>
      </c>
      <c r="AD1904" s="26">
        <f t="shared" si="474"/>
        <v>-9999</v>
      </c>
      <c r="AE1904" s="26">
        <f t="shared" si="479"/>
        <v>0</v>
      </c>
      <c r="AF1904">
        <f t="shared" si="475"/>
        <v>-9999</v>
      </c>
      <c r="AG1904" s="187"/>
      <c r="AH1904">
        <f t="shared" si="466"/>
        <v>-5.681451267488898E-5</v>
      </c>
      <c r="AI1904">
        <f t="shared" si="467"/>
        <v>0.56469609540875809</v>
      </c>
      <c r="AJ1904">
        <f t="shared" si="468"/>
        <v>-0.2668107123773617</v>
      </c>
      <c r="AK1904">
        <f t="shared" si="469"/>
        <v>0.23931967809316171</v>
      </c>
      <c r="AL1904">
        <f t="shared" si="470"/>
        <v>2.6389213677283485</v>
      </c>
      <c r="AM1904">
        <f t="shared" si="471"/>
        <v>3.8946097777401278</v>
      </c>
      <c r="AN1904" s="26">
        <f t="shared" si="477"/>
        <v>-3.975315110866434</v>
      </c>
      <c r="AO1904" s="26">
        <f t="shared" si="477"/>
        <v>-3.9758619978093366</v>
      </c>
      <c r="AP1904" s="26">
        <f t="shared" si="477"/>
        <v>-3.9742245114637487</v>
      </c>
      <c r="AQ1904" s="26">
        <f t="shared" si="477"/>
        <v>-3.9791363303934308</v>
      </c>
      <c r="AR1904" s="26">
        <f t="shared" si="477"/>
        <v>-3.9644813675395318</v>
      </c>
      <c r="AS1904" s="26">
        <f t="shared" si="477"/>
        <v>-4.0089388978364173</v>
      </c>
      <c r="AT1904" s="26">
        <f t="shared" si="477"/>
        <v>-3.8800105844175317</v>
      </c>
      <c r="AU1904" s="26">
        <f t="shared" si="473"/>
        <v>-4.3433125627175393</v>
      </c>
    </row>
    <row r="1905" spans="26:48">
      <c r="Z1905">
        <f t="shared" si="464"/>
        <v>0</v>
      </c>
      <c r="AA1905" s="26">
        <f t="shared" si="465"/>
        <v>2.1380834729415148E-3</v>
      </c>
      <c r="AB1905" s="26">
        <f t="shared" si="476"/>
        <v>-9999</v>
      </c>
      <c r="AC1905" s="26">
        <f t="shared" si="478"/>
        <v>0</v>
      </c>
      <c r="AD1905" s="26">
        <f t="shared" si="474"/>
        <v>-9999</v>
      </c>
      <c r="AE1905" s="26">
        <f t="shared" si="479"/>
        <v>0</v>
      </c>
      <c r="AF1905">
        <f t="shared" si="475"/>
        <v>-9999</v>
      </c>
      <c r="AG1905" s="187"/>
      <c r="AH1905">
        <f t="shared" si="466"/>
        <v>-5.681451267488898E-5</v>
      </c>
      <c r="AI1905">
        <f t="shared" si="467"/>
        <v>0.56469609540875809</v>
      </c>
      <c r="AJ1905">
        <f t="shared" si="468"/>
        <v>-0.2668107123773617</v>
      </c>
      <c r="AK1905">
        <f t="shared" si="469"/>
        <v>0.23931967809316171</v>
      </c>
      <c r="AL1905">
        <f t="shared" si="470"/>
        <v>2.6389213677283485</v>
      </c>
      <c r="AM1905">
        <f t="shared" si="471"/>
        <v>3.8946097777401278</v>
      </c>
      <c r="AN1905" s="26">
        <f t="shared" si="477"/>
        <v>-3.975315110866434</v>
      </c>
      <c r="AO1905" s="26">
        <f t="shared" si="477"/>
        <v>-3.9758619978093366</v>
      </c>
      <c r="AP1905" s="26">
        <f t="shared" si="477"/>
        <v>-3.9742245114637487</v>
      </c>
      <c r="AQ1905" s="26">
        <f t="shared" si="477"/>
        <v>-3.9791363303934308</v>
      </c>
      <c r="AR1905" s="26">
        <f t="shared" si="477"/>
        <v>-3.9644813675395318</v>
      </c>
      <c r="AS1905" s="26">
        <f t="shared" si="477"/>
        <v>-4.0089388978364173</v>
      </c>
      <c r="AT1905" s="26">
        <f t="shared" si="477"/>
        <v>-3.8800105844175317</v>
      </c>
      <c r="AU1905" s="26">
        <f t="shared" si="473"/>
        <v>-4.3433125627175393</v>
      </c>
    </row>
    <row r="1906" spans="26:48">
      <c r="Z1906">
        <f t="shared" si="464"/>
        <v>0</v>
      </c>
      <c r="AA1906" s="26">
        <f t="shared" si="465"/>
        <v>2.1380834729415148E-3</v>
      </c>
      <c r="AB1906" s="26">
        <f t="shared" si="476"/>
        <v>-9999</v>
      </c>
      <c r="AC1906" s="26">
        <f t="shared" si="478"/>
        <v>0</v>
      </c>
      <c r="AD1906" s="26">
        <f t="shared" si="474"/>
        <v>-9999</v>
      </c>
      <c r="AE1906" s="26">
        <f t="shared" si="479"/>
        <v>0</v>
      </c>
      <c r="AF1906">
        <f t="shared" si="475"/>
        <v>-9999</v>
      </c>
      <c r="AG1906" s="187"/>
      <c r="AH1906">
        <f t="shared" si="466"/>
        <v>-5.681451267488898E-5</v>
      </c>
      <c r="AI1906">
        <f t="shared" si="467"/>
        <v>0.56469609540875809</v>
      </c>
      <c r="AJ1906">
        <f t="shared" si="468"/>
        <v>-0.2668107123773617</v>
      </c>
      <c r="AK1906">
        <f t="shared" si="469"/>
        <v>0.23931967809316171</v>
      </c>
      <c r="AL1906">
        <f t="shared" si="470"/>
        <v>2.6389213677283485</v>
      </c>
      <c r="AM1906">
        <f t="shared" si="471"/>
        <v>3.8946097777401278</v>
      </c>
      <c r="AN1906" s="26">
        <f t="shared" si="477"/>
        <v>-3.975315110866434</v>
      </c>
      <c r="AO1906" s="26">
        <f t="shared" si="477"/>
        <v>-3.9758619978093366</v>
      </c>
      <c r="AP1906" s="26">
        <f t="shared" si="477"/>
        <v>-3.9742245114637487</v>
      </c>
      <c r="AQ1906" s="26">
        <f t="shared" si="477"/>
        <v>-3.9791363303934308</v>
      </c>
      <c r="AR1906" s="26">
        <f t="shared" si="477"/>
        <v>-3.9644813675395318</v>
      </c>
      <c r="AS1906" s="26">
        <f t="shared" si="477"/>
        <v>-4.0089388978364173</v>
      </c>
      <c r="AT1906" s="26">
        <f t="shared" si="477"/>
        <v>-3.8800105844175317</v>
      </c>
      <c r="AU1906" s="26">
        <f t="shared" si="473"/>
        <v>-4.3433125627175393</v>
      </c>
    </row>
    <row r="1907" spans="26:48">
      <c r="Z1907">
        <f t="shared" si="464"/>
        <v>0</v>
      </c>
      <c r="AA1907" s="26">
        <f t="shared" si="465"/>
        <v>2.1380834729415148E-3</v>
      </c>
      <c r="AB1907" s="26">
        <f t="shared" si="476"/>
        <v>-9999</v>
      </c>
      <c r="AC1907" s="26">
        <f t="shared" si="478"/>
        <v>0</v>
      </c>
      <c r="AD1907" s="26">
        <f t="shared" si="474"/>
        <v>-9999</v>
      </c>
      <c r="AE1907" s="26">
        <f t="shared" si="479"/>
        <v>0</v>
      </c>
      <c r="AF1907">
        <f t="shared" si="475"/>
        <v>-9999</v>
      </c>
      <c r="AG1907" s="187"/>
      <c r="AH1907">
        <f t="shared" si="466"/>
        <v>-5.681451267488898E-5</v>
      </c>
      <c r="AI1907">
        <f t="shared" si="467"/>
        <v>0.56469609540875809</v>
      </c>
      <c r="AJ1907">
        <f t="shared" si="468"/>
        <v>-0.2668107123773617</v>
      </c>
      <c r="AK1907">
        <f t="shared" si="469"/>
        <v>0.23931967809316171</v>
      </c>
      <c r="AL1907">
        <f t="shared" si="470"/>
        <v>2.6389213677283485</v>
      </c>
      <c r="AM1907">
        <f t="shared" si="471"/>
        <v>3.8946097777401278</v>
      </c>
      <c r="AN1907" s="26">
        <f t="shared" si="477"/>
        <v>-3.975315110866434</v>
      </c>
      <c r="AO1907" s="26">
        <f t="shared" si="477"/>
        <v>-3.9758619978093366</v>
      </c>
      <c r="AP1907" s="26">
        <f t="shared" si="477"/>
        <v>-3.9742245114637487</v>
      </c>
      <c r="AQ1907" s="26">
        <f t="shared" si="477"/>
        <v>-3.9791363303934308</v>
      </c>
      <c r="AR1907" s="26">
        <f t="shared" si="477"/>
        <v>-3.9644813675395318</v>
      </c>
      <c r="AS1907" s="26">
        <f t="shared" si="477"/>
        <v>-4.0089388978364173</v>
      </c>
      <c r="AT1907" s="26">
        <f t="shared" si="477"/>
        <v>-3.8800105844175317</v>
      </c>
      <c r="AU1907" s="26">
        <f t="shared" si="473"/>
        <v>-4.3433125627175393</v>
      </c>
    </row>
    <row r="1908" spans="26:48">
      <c r="Z1908">
        <f t="shared" si="464"/>
        <v>0</v>
      </c>
      <c r="AA1908" s="26">
        <f t="shared" si="465"/>
        <v>2.1380834729415148E-3</v>
      </c>
      <c r="AB1908" s="26">
        <f t="shared" si="476"/>
        <v>-9999</v>
      </c>
      <c r="AC1908" s="26">
        <f t="shared" si="478"/>
        <v>0</v>
      </c>
      <c r="AD1908" s="26">
        <f t="shared" si="474"/>
        <v>-9999</v>
      </c>
      <c r="AE1908" s="26">
        <f t="shared" si="479"/>
        <v>0</v>
      </c>
      <c r="AF1908">
        <f t="shared" si="475"/>
        <v>-9999</v>
      </c>
      <c r="AG1908" s="187"/>
      <c r="AH1908">
        <f t="shared" si="466"/>
        <v>-5.681451267488898E-5</v>
      </c>
      <c r="AI1908">
        <f t="shared" si="467"/>
        <v>0.56469609540875809</v>
      </c>
      <c r="AJ1908">
        <f t="shared" si="468"/>
        <v>-0.2668107123773617</v>
      </c>
      <c r="AK1908">
        <f t="shared" si="469"/>
        <v>0.23931967809316171</v>
      </c>
      <c r="AL1908">
        <f t="shared" si="470"/>
        <v>2.6389213677283485</v>
      </c>
      <c r="AM1908">
        <f t="shared" si="471"/>
        <v>3.8946097777401278</v>
      </c>
      <c r="AN1908" s="26">
        <f t="shared" si="477"/>
        <v>-3.975315110866434</v>
      </c>
      <c r="AO1908" s="26">
        <f t="shared" si="477"/>
        <v>-3.9758619978093366</v>
      </c>
      <c r="AP1908" s="26">
        <f t="shared" si="477"/>
        <v>-3.9742245114637487</v>
      </c>
      <c r="AQ1908" s="26">
        <f t="shared" si="477"/>
        <v>-3.9791363303934308</v>
      </c>
      <c r="AR1908" s="26">
        <f t="shared" si="477"/>
        <v>-3.9644813675395318</v>
      </c>
      <c r="AS1908" s="26">
        <f t="shared" si="477"/>
        <v>-4.0089388978364173</v>
      </c>
      <c r="AT1908" s="26">
        <f t="shared" si="477"/>
        <v>-3.8800105844175317</v>
      </c>
      <c r="AU1908" s="26">
        <f t="shared" si="473"/>
        <v>-4.3433125627175393</v>
      </c>
    </row>
    <row r="1909" spans="26:48">
      <c r="Z1909">
        <f t="shared" si="464"/>
        <v>0</v>
      </c>
      <c r="AA1909" s="26">
        <f t="shared" si="465"/>
        <v>2.1380834729415148E-3</v>
      </c>
      <c r="AB1909" s="26">
        <f t="shared" si="476"/>
        <v>-9999</v>
      </c>
      <c r="AC1909" s="26">
        <f t="shared" si="478"/>
        <v>0</v>
      </c>
      <c r="AD1909" s="26">
        <f t="shared" si="474"/>
        <v>-9999</v>
      </c>
      <c r="AE1909" s="26">
        <f t="shared" si="479"/>
        <v>0</v>
      </c>
      <c r="AF1909">
        <f t="shared" si="475"/>
        <v>-9999</v>
      </c>
      <c r="AG1909" s="187"/>
      <c r="AH1909">
        <f t="shared" si="466"/>
        <v>-5.681451267488898E-5</v>
      </c>
      <c r="AI1909">
        <f t="shared" si="467"/>
        <v>0.56469609540875809</v>
      </c>
      <c r="AJ1909">
        <f t="shared" si="468"/>
        <v>-0.2668107123773617</v>
      </c>
      <c r="AK1909">
        <f t="shared" si="469"/>
        <v>0.23931967809316171</v>
      </c>
      <c r="AL1909">
        <f t="shared" si="470"/>
        <v>2.6389213677283485</v>
      </c>
      <c r="AM1909">
        <f t="shared" si="471"/>
        <v>3.8946097777401278</v>
      </c>
      <c r="AN1909" s="26">
        <f t="shared" ref="AN1909:AT1924" si="480">$AU1909+$AB$7*SIN(AO1909)</f>
        <v>-3.975315110866434</v>
      </c>
      <c r="AO1909" s="26">
        <f t="shared" si="480"/>
        <v>-3.9758619978093366</v>
      </c>
      <c r="AP1909" s="26">
        <f t="shared" si="480"/>
        <v>-3.9742245114637487</v>
      </c>
      <c r="AQ1909" s="26">
        <f t="shared" si="480"/>
        <v>-3.9791363303934308</v>
      </c>
      <c r="AR1909" s="26">
        <f t="shared" si="480"/>
        <v>-3.9644813675395318</v>
      </c>
      <c r="AS1909" s="26">
        <f t="shared" si="480"/>
        <v>-4.0089388978364173</v>
      </c>
      <c r="AT1909" s="26">
        <f t="shared" si="480"/>
        <v>-3.8800105844175317</v>
      </c>
      <c r="AU1909" s="26">
        <f t="shared" si="473"/>
        <v>-4.3433125627175393</v>
      </c>
    </row>
    <row r="1910" spans="26:48">
      <c r="Z1910">
        <f t="shared" si="464"/>
        <v>0</v>
      </c>
      <c r="AA1910" s="26">
        <f t="shared" si="465"/>
        <v>2.1380834729415148E-3</v>
      </c>
      <c r="AB1910" s="26">
        <f t="shared" si="476"/>
        <v>-9999</v>
      </c>
      <c r="AC1910" s="26">
        <f t="shared" si="478"/>
        <v>0</v>
      </c>
      <c r="AD1910" s="26">
        <f t="shared" si="474"/>
        <v>-9999</v>
      </c>
      <c r="AE1910" s="26">
        <f t="shared" si="479"/>
        <v>0</v>
      </c>
      <c r="AF1910">
        <f t="shared" si="475"/>
        <v>-9999</v>
      </c>
      <c r="AG1910" s="187"/>
      <c r="AH1910">
        <f t="shared" si="466"/>
        <v>-5.681451267488898E-5</v>
      </c>
      <c r="AI1910">
        <f t="shared" si="467"/>
        <v>0.56469609540875809</v>
      </c>
      <c r="AJ1910">
        <f t="shared" si="468"/>
        <v>-0.2668107123773617</v>
      </c>
      <c r="AK1910">
        <f t="shared" si="469"/>
        <v>0.23931967809316171</v>
      </c>
      <c r="AL1910">
        <f t="shared" si="470"/>
        <v>2.6389213677283485</v>
      </c>
      <c r="AM1910">
        <f t="shared" si="471"/>
        <v>3.8946097777401278</v>
      </c>
      <c r="AN1910" s="26">
        <f t="shared" si="480"/>
        <v>-3.975315110866434</v>
      </c>
      <c r="AO1910" s="26">
        <f t="shared" si="480"/>
        <v>-3.9758619978093366</v>
      </c>
      <c r="AP1910" s="26">
        <f t="shared" si="480"/>
        <v>-3.9742245114637487</v>
      </c>
      <c r="AQ1910" s="26">
        <f t="shared" si="480"/>
        <v>-3.9791363303934308</v>
      </c>
      <c r="AR1910" s="26">
        <f t="shared" si="480"/>
        <v>-3.9644813675395318</v>
      </c>
      <c r="AS1910" s="26">
        <f t="shared" si="480"/>
        <v>-4.0089388978364173</v>
      </c>
      <c r="AT1910" s="26">
        <f t="shared" si="480"/>
        <v>-3.8800105844175317</v>
      </c>
      <c r="AU1910" s="26">
        <f t="shared" si="473"/>
        <v>-4.3433125627175393</v>
      </c>
    </row>
    <row r="1911" spans="26:48">
      <c r="Z1911">
        <f t="shared" si="464"/>
        <v>0</v>
      </c>
      <c r="AA1911" s="26">
        <f t="shared" si="465"/>
        <v>2.1380834729415148E-3</v>
      </c>
      <c r="AB1911" s="26">
        <f t="shared" si="476"/>
        <v>-9999</v>
      </c>
      <c r="AC1911" s="26">
        <f t="shared" si="478"/>
        <v>0</v>
      </c>
      <c r="AD1911" s="26">
        <f t="shared" si="474"/>
        <v>-9999</v>
      </c>
      <c r="AE1911" s="26">
        <f t="shared" si="479"/>
        <v>0</v>
      </c>
      <c r="AF1911">
        <f t="shared" si="475"/>
        <v>-9999</v>
      </c>
      <c r="AG1911" s="187"/>
      <c r="AH1911">
        <f t="shared" si="466"/>
        <v>-5.681451267488898E-5</v>
      </c>
      <c r="AI1911">
        <f t="shared" si="467"/>
        <v>0.56469609540875809</v>
      </c>
      <c r="AJ1911">
        <f t="shared" si="468"/>
        <v>-0.2668107123773617</v>
      </c>
      <c r="AK1911">
        <f t="shared" si="469"/>
        <v>0.23931967809316171</v>
      </c>
      <c r="AL1911">
        <f t="shared" si="470"/>
        <v>2.6389213677283485</v>
      </c>
      <c r="AM1911">
        <f t="shared" si="471"/>
        <v>3.8946097777401278</v>
      </c>
      <c r="AN1911" s="26">
        <f t="shared" si="480"/>
        <v>-3.975315110866434</v>
      </c>
      <c r="AO1911" s="26">
        <f t="shared" si="480"/>
        <v>-3.9758619978093366</v>
      </c>
      <c r="AP1911" s="26">
        <f t="shared" si="480"/>
        <v>-3.9742245114637487</v>
      </c>
      <c r="AQ1911" s="26">
        <f t="shared" si="480"/>
        <v>-3.9791363303934308</v>
      </c>
      <c r="AR1911" s="26">
        <f t="shared" si="480"/>
        <v>-3.9644813675395318</v>
      </c>
      <c r="AS1911" s="26">
        <f t="shared" si="480"/>
        <v>-4.0089388978364173</v>
      </c>
      <c r="AT1911" s="26">
        <f t="shared" si="480"/>
        <v>-3.8800105844175317</v>
      </c>
      <c r="AU1911" s="26">
        <f t="shared" si="473"/>
        <v>-4.3433125627175393</v>
      </c>
    </row>
    <row r="1912" spans="26:48">
      <c r="Z1912">
        <f t="shared" si="464"/>
        <v>0</v>
      </c>
      <c r="AA1912" s="26">
        <f t="shared" si="465"/>
        <v>2.1380834729415148E-3</v>
      </c>
      <c r="AB1912" s="26">
        <f t="shared" si="476"/>
        <v>-9999</v>
      </c>
      <c r="AC1912" s="26">
        <f t="shared" si="478"/>
        <v>0</v>
      </c>
      <c r="AD1912" s="26">
        <f t="shared" si="474"/>
        <v>-9999</v>
      </c>
      <c r="AE1912" s="26">
        <f t="shared" si="479"/>
        <v>0</v>
      </c>
      <c r="AF1912">
        <f t="shared" si="475"/>
        <v>-9999</v>
      </c>
      <c r="AG1912" s="187"/>
      <c r="AH1912">
        <f t="shared" si="466"/>
        <v>-5.681451267488898E-5</v>
      </c>
      <c r="AI1912">
        <f t="shared" si="467"/>
        <v>0.56469609540875809</v>
      </c>
      <c r="AJ1912">
        <f t="shared" si="468"/>
        <v>-0.2668107123773617</v>
      </c>
      <c r="AK1912">
        <f t="shared" si="469"/>
        <v>0.23931967809316171</v>
      </c>
      <c r="AL1912">
        <f t="shared" si="470"/>
        <v>2.6389213677283485</v>
      </c>
      <c r="AM1912">
        <f t="shared" si="471"/>
        <v>3.8946097777401278</v>
      </c>
      <c r="AN1912" s="26">
        <f t="shared" si="480"/>
        <v>-3.975315110866434</v>
      </c>
      <c r="AO1912" s="26">
        <f t="shared" si="480"/>
        <v>-3.9758619978093366</v>
      </c>
      <c r="AP1912" s="26">
        <f t="shared" si="480"/>
        <v>-3.9742245114637487</v>
      </c>
      <c r="AQ1912" s="26">
        <f t="shared" si="480"/>
        <v>-3.9791363303934308</v>
      </c>
      <c r="AR1912" s="26">
        <f t="shared" si="480"/>
        <v>-3.9644813675395318</v>
      </c>
      <c r="AS1912" s="26">
        <f t="shared" si="480"/>
        <v>-4.0089388978364173</v>
      </c>
      <c r="AT1912" s="26">
        <f t="shared" si="480"/>
        <v>-3.8800105844175317</v>
      </c>
      <c r="AU1912" s="26">
        <f t="shared" si="473"/>
        <v>-4.3433125627175393</v>
      </c>
    </row>
    <row r="1913" spans="26:48">
      <c r="Z1913">
        <f t="shared" si="464"/>
        <v>0</v>
      </c>
      <c r="AA1913" s="26">
        <f t="shared" si="465"/>
        <v>2.1380834729415148E-3</v>
      </c>
      <c r="AB1913" s="26">
        <f t="shared" si="476"/>
        <v>-9999</v>
      </c>
      <c r="AC1913" s="26">
        <f t="shared" si="478"/>
        <v>0</v>
      </c>
      <c r="AD1913" s="26">
        <f t="shared" si="474"/>
        <v>-9999</v>
      </c>
      <c r="AE1913" s="26">
        <f t="shared" si="479"/>
        <v>0</v>
      </c>
      <c r="AF1913">
        <f t="shared" si="475"/>
        <v>-9999</v>
      </c>
      <c r="AG1913" s="187"/>
      <c r="AH1913">
        <f t="shared" si="466"/>
        <v>-5.681451267488898E-5</v>
      </c>
      <c r="AI1913">
        <f t="shared" si="467"/>
        <v>0.56469609540875809</v>
      </c>
      <c r="AJ1913">
        <f t="shared" si="468"/>
        <v>-0.2668107123773617</v>
      </c>
      <c r="AK1913">
        <f t="shared" si="469"/>
        <v>0.23931967809316171</v>
      </c>
      <c r="AL1913">
        <f t="shared" si="470"/>
        <v>2.6389213677283485</v>
      </c>
      <c r="AM1913">
        <f t="shared" si="471"/>
        <v>3.8946097777401278</v>
      </c>
      <c r="AN1913" s="26">
        <f t="shared" si="480"/>
        <v>-3.975315110866434</v>
      </c>
      <c r="AO1913" s="26">
        <f t="shared" si="480"/>
        <v>-3.9758619978093366</v>
      </c>
      <c r="AP1913" s="26">
        <f t="shared" si="480"/>
        <v>-3.9742245114637487</v>
      </c>
      <c r="AQ1913" s="26">
        <f t="shared" si="480"/>
        <v>-3.9791363303934308</v>
      </c>
      <c r="AR1913" s="26">
        <f t="shared" si="480"/>
        <v>-3.9644813675395318</v>
      </c>
      <c r="AS1913" s="26">
        <f t="shared" si="480"/>
        <v>-4.0089388978364173</v>
      </c>
      <c r="AT1913" s="26">
        <f t="shared" si="480"/>
        <v>-3.8800105844175317</v>
      </c>
      <c r="AU1913" s="26">
        <f t="shared" si="473"/>
        <v>-4.3433125627175393</v>
      </c>
    </row>
    <row r="1914" spans="26:48">
      <c r="Z1914">
        <f t="shared" si="464"/>
        <v>0</v>
      </c>
      <c r="AA1914" s="26">
        <f t="shared" si="465"/>
        <v>2.1380834729415148E-3</v>
      </c>
      <c r="AB1914" s="26">
        <f t="shared" si="476"/>
        <v>-9999</v>
      </c>
      <c r="AC1914" s="26">
        <f t="shared" si="478"/>
        <v>0</v>
      </c>
      <c r="AD1914" s="26">
        <f t="shared" si="474"/>
        <v>-9999</v>
      </c>
      <c r="AE1914" s="26">
        <f t="shared" si="479"/>
        <v>0</v>
      </c>
      <c r="AF1914">
        <f t="shared" si="475"/>
        <v>-9999</v>
      </c>
      <c r="AG1914" s="187"/>
      <c r="AH1914">
        <f t="shared" si="466"/>
        <v>-5.681451267488898E-5</v>
      </c>
      <c r="AI1914">
        <f t="shared" si="467"/>
        <v>0.56469609540875809</v>
      </c>
      <c r="AJ1914">
        <f t="shared" si="468"/>
        <v>-0.2668107123773617</v>
      </c>
      <c r="AK1914">
        <f t="shared" si="469"/>
        <v>0.23931967809316171</v>
      </c>
      <c r="AL1914">
        <f t="shared" si="470"/>
        <v>2.6389213677283485</v>
      </c>
      <c r="AM1914">
        <f t="shared" si="471"/>
        <v>3.8946097777401278</v>
      </c>
      <c r="AN1914" s="26">
        <f t="shared" si="480"/>
        <v>-3.975315110866434</v>
      </c>
      <c r="AO1914" s="26">
        <f t="shared" si="480"/>
        <v>-3.9758619978093366</v>
      </c>
      <c r="AP1914" s="26">
        <f t="shared" si="480"/>
        <v>-3.9742245114637487</v>
      </c>
      <c r="AQ1914" s="26">
        <f t="shared" si="480"/>
        <v>-3.9791363303934308</v>
      </c>
      <c r="AR1914" s="26">
        <f t="shared" si="480"/>
        <v>-3.9644813675395318</v>
      </c>
      <c r="AS1914" s="26">
        <f t="shared" si="480"/>
        <v>-4.0089388978364173</v>
      </c>
      <c r="AT1914" s="26">
        <f t="shared" si="480"/>
        <v>-3.8800105844175317</v>
      </c>
      <c r="AU1914" s="26">
        <f t="shared" si="473"/>
        <v>-4.3433125627175393</v>
      </c>
    </row>
    <row r="1915" spans="26:48">
      <c r="Z1915">
        <f t="shared" si="464"/>
        <v>0</v>
      </c>
      <c r="AA1915" s="26">
        <f t="shared" si="465"/>
        <v>2.1380834729415148E-3</v>
      </c>
      <c r="AB1915" s="26">
        <f t="shared" si="476"/>
        <v>-9999</v>
      </c>
      <c r="AC1915" s="26">
        <f t="shared" si="478"/>
        <v>0</v>
      </c>
      <c r="AD1915" s="26">
        <f t="shared" si="474"/>
        <v>-9999</v>
      </c>
      <c r="AE1915" s="26">
        <f t="shared" si="479"/>
        <v>0</v>
      </c>
      <c r="AF1915">
        <f t="shared" si="475"/>
        <v>-9999</v>
      </c>
      <c r="AG1915" s="187"/>
      <c r="AH1915">
        <f t="shared" si="466"/>
        <v>-5.681451267488898E-5</v>
      </c>
      <c r="AI1915">
        <f t="shared" si="467"/>
        <v>0.56469609540875809</v>
      </c>
      <c r="AJ1915">
        <f t="shared" si="468"/>
        <v>-0.2668107123773617</v>
      </c>
      <c r="AK1915">
        <f t="shared" si="469"/>
        <v>0.23931967809316171</v>
      </c>
      <c r="AL1915">
        <f t="shared" si="470"/>
        <v>2.6389213677283485</v>
      </c>
      <c r="AM1915">
        <f t="shared" si="471"/>
        <v>3.8946097777401278</v>
      </c>
      <c r="AN1915" s="26">
        <f t="shared" si="480"/>
        <v>-3.975315110866434</v>
      </c>
      <c r="AO1915" s="26">
        <f t="shared" si="480"/>
        <v>-3.9758619978093366</v>
      </c>
      <c r="AP1915" s="26">
        <f t="shared" si="480"/>
        <v>-3.9742245114637487</v>
      </c>
      <c r="AQ1915" s="26">
        <f t="shared" si="480"/>
        <v>-3.9791363303934308</v>
      </c>
      <c r="AR1915" s="26">
        <f t="shared" si="480"/>
        <v>-3.9644813675395318</v>
      </c>
      <c r="AS1915" s="26">
        <f t="shared" si="480"/>
        <v>-4.0089388978364173</v>
      </c>
      <c r="AT1915" s="26">
        <f t="shared" si="480"/>
        <v>-3.8800105844175317</v>
      </c>
      <c r="AU1915" s="26">
        <f t="shared" si="473"/>
        <v>-4.3433125627175393</v>
      </c>
      <c r="AV1915" s="26"/>
    </row>
    <row r="1916" spans="26:48">
      <c r="Z1916">
        <f t="shared" si="464"/>
        <v>0</v>
      </c>
      <c r="AA1916" s="26">
        <f t="shared" si="465"/>
        <v>2.1380834729415148E-3</v>
      </c>
      <c r="AB1916" s="26">
        <f t="shared" si="476"/>
        <v>-9999</v>
      </c>
      <c r="AC1916" s="26">
        <f t="shared" si="478"/>
        <v>0</v>
      </c>
      <c r="AD1916" s="26">
        <f t="shared" si="474"/>
        <v>-9999</v>
      </c>
      <c r="AE1916" s="26">
        <f t="shared" si="479"/>
        <v>0</v>
      </c>
      <c r="AF1916">
        <f t="shared" si="475"/>
        <v>-9999</v>
      </c>
      <c r="AG1916" s="187"/>
      <c r="AH1916">
        <f t="shared" si="466"/>
        <v>-5.681451267488898E-5</v>
      </c>
      <c r="AI1916">
        <f t="shared" si="467"/>
        <v>0.56469609540875809</v>
      </c>
      <c r="AJ1916">
        <f t="shared" si="468"/>
        <v>-0.2668107123773617</v>
      </c>
      <c r="AK1916">
        <f t="shared" si="469"/>
        <v>0.23931967809316171</v>
      </c>
      <c r="AL1916">
        <f t="shared" si="470"/>
        <v>2.6389213677283485</v>
      </c>
      <c r="AM1916">
        <f t="shared" si="471"/>
        <v>3.8946097777401278</v>
      </c>
      <c r="AN1916" s="26">
        <f t="shared" si="480"/>
        <v>-3.975315110866434</v>
      </c>
      <c r="AO1916" s="26">
        <f t="shared" si="480"/>
        <v>-3.9758619978093366</v>
      </c>
      <c r="AP1916" s="26">
        <f t="shared" si="480"/>
        <v>-3.9742245114637487</v>
      </c>
      <c r="AQ1916" s="26">
        <f t="shared" si="480"/>
        <v>-3.9791363303934308</v>
      </c>
      <c r="AR1916" s="26">
        <f t="shared" si="480"/>
        <v>-3.9644813675395318</v>
      </c>
      <c r="AS1916" s="26">
        <f t="shared" si="480"/>
        <v>-4.0089388978364173</v>
      </c>
      <c r="AT1916" s="26">
        <f t="shared" si="480"/>
        <v>-3.8800105844175317</v>
      </c>
      <c r="AU1916" s="26">
        <f t="shared" si="473"/>
        <v>-4.3433125627175393</v>
      </c>
    </row>
    <row r="1917" spans="26:48">
      <c r="Z1917">
        <f t="shared" si="464"/>
        <v>0</v>
      </c>
      <c r="AA1917" s="26">
        <f t="shared" si="465"/>
        <v>2.1380834729415148E-3</v>
      </c>
      <c r="AB1917" s="26">
        <f t="shared" si="476"/>
        <v>-9999</v>
      </c>
      <c r="AC1917" s="26">
        <f t="shared" si="478"/>
        <v>0</v>
      </c>
      <c r="AD1917" s="26">
        <f t="shared" si="474"/>
        <v>-9999</v>
      </c>
      <c r="AE1917" s="26">
        <f t="shared" si="479"/>
        <v>0</v>
      </c>
      <c r="AF1917">
        <f t="shared" si="475"/>
        <v>-9999</v>
      </c>
      <c r="AG1917" s="187"/>
      <c r="AH1917">
        <f t="shared" si="466"/>
        <v>-5.681451267488898E-5</v>
      </c>
      <c r="AI1917">
        <f t="shared" si="467"/>
        <v>0.56469609540875809</v>
      </c>
      <c r="AJ1917">
        <f t="shared" si="468"/>
        <v>-0.2668107123773617</v>
      </c>
      <c r="AK1917">
        <f t="shared" si="469"/>
        <v>0.23931967809316171</v>
      </c>
      <c r="AL1917">
        <f t="shared" si="470"/>
        <v>2.6389213677283485</v>
      </c>
      <c r="AM1917">
        <f t="shared" si="471"/>
        <v>3.8946097777401278</v>
      </c>
      <c r="AN1917" s="26">
        <f t="shared" si="480"/>
        <v>-3.975315110866434</v>
      </c>
      <c r="AO1917" s="26">
        <f t="shared" si="480"/>
        <v>-3.9758619978093366</v>
      </c>
      <c r="AP1917" s="26">
        <f t="shared" si="480"/>
        <v>-3.9742245114637487</v>
      </c>
      <c r="AQ1917" s="26">
        <f t="shared" si="480"/>
        <v>-3.9791363303934308</v>
      </c>
      <c r="AR1917" s="26">
        <f t="shared" si="480"/>
        <v>-3.9644813675395318</v>
      </c>
      <c r="AS1917" s="26">
        <f t="shared" si="480"/>
        <v>-4.0089388978364173</v>
      </c>
      <c r="AT1917" s="26">
        <f t="shared" si="480"/>
        <v>-3.8800105844175317</v>
      </c>
      <c r="AU1917" s="26">
        <f t="shared" si="473"/>
        <v>-4.3433125627175393</v>
      </c>
    </row>
    <row r="1918" spans="26:48">
      <c r="Z1918">
        <f t="shared" si="464"/>
        <v>0</v>
      </c>
      <c r="AA1918" s="26">
        <f t="shared" si="465"/>
        <v>2.1380834729415148E-3</v>
      </c>
      <c r="AB1918" s="26">
        <f t="shared" si="476"/>
        <v>-9999</v>
      </c>
      <c r="AC1918" s="26">
        <f t="shared" si="478"/>
        <v>0</v>
      </c>
      <c r="AD1918" s="26">
        <f t="shared" si="474"/>
        <v>-9999</v>
      </c>
      <c r="AE1918" s="26">
        <f t="shared" si="479"/>
        <v>0</v>
      </c>
      <c r="AF1918">
        <f t="shared" si="475"/>
        <v>-9999</v>
      </c>
      <c r="AG1918" s="187"/>
      <c r="AH1918">
        <f t="shared" si="466"/>
        <v>-5.681451267488898E-5</v>
      </c>
      <c r="AI1918">
        <f t="shared" si="467"/>
        <v>0.56469609540875809</v>
      </c>
      <c r="AJ1918">
        <f t="shared" si="468"/>
        <v>-0.2668107123773617</v>
      </c>
      <c r="AK1918">
        <f t="shared" si="469"/>
        <v>0.23931967809316171</v>
      </c>
      <c r="AL1918">
        <f t="shared" si="470"/>
        <v>2.6389213677283485</v>
      </c>
      <c r="AM1918">
        <f t="shared" si="471"/>
        <v>3.8946097777401278</v>
      </c>
      <c r="AN1918" s="26">
        <f t="shared" si="480"/>
        <v>-3.975315110866434</v>
      </c>
      <c r="AO1918" s="26">
        <f t="shared" si="480"/>
        <v>-3.9758619978093366</v>
      </c>
      <c r="AP1918" s="26">
        <f t="shared" si="480"/>
        <v>-3.9742245114637487</v>
      </c>
      <c r="AQ1918" s="26">
        <f t="shared" si="480"/>
        <v>-3.9791363303934308</v>
      </c>
      <c r="AR1918" s="26">
        <f t="shared" si="480"/>
        <v>-3.9644813675395318</v>
      </c>
      <c r="AS1918" s="26">
        <f t="shared" si="480"/>
        <v>-4.0089388978364173</v>
      </c>
      <c r="AT1918" s="26">
        <f t="shared" si="480"/>
        <v>-3.8800105844175317</v>
      </c>
      <c r="AU1918" s="26">
        <f t="shared" si="473"/>
        <v>-4.3433125627175393</v>
      </c>
    </row>
    <row r="1919" spans="26:48">
      <c r="Z1919">
        <f t="shared" si="464"/>
        <v>0</v>
      </c>
      <c r="AA1919" s="26">
        <f t="shared" si="465"/>
        <v>2.1380834729415148E-3</v>
      </c>
      <c r="AB1919" s="26">
        <f t="shared" si="476"/>
        <v>-9999</v>
      </c>
      <c r="AC1919" s="26">
        <f t="shared" si="478"/>
        <v>0</v>
      </c>
      <c r="AD1919" s="26">
        <f t="shared" si="474"/>
        <v>-9999</v>
      </c>
      <c r="AE1919" s="26">
        <f t="shared" si="479"/>
        <v>0</v>
      </c>
      <c r="AF1919">
        <f t="shared" si="475"/>
        <v>-9999</v>
      </c>
      <c r="AG1919" s="187"/>
      <c r="AH1919">
        <f t="shared" si="466"/>
        <v>-5.681451267488898E-5</v>
      </c>
      <c r="AI1919">
        <f t="shared" si="467"/>
        <v>0.56469609540875809</v>
      </c>
      <c r="AJ1919">
        <f t="shared" si="468"/>
        <v>-0.2668107123773617</v>
      </c>
      <c r="AK1919">
        <f t="shared" si="469"/>
        <v>0.23931967809316171</v>
      </c>
      <c r="AL1919">
        <f t="shared" si="470"/>
        <v>2.6389213677283485</v>
      </c>
      <c r="AM1919">
        <f t="shared" si="471"/>
        <v>3.8946097777401278</v>
      </c>
      <c r="AN1919" s="26">
        <f t="shared" si="480"/>
        <v>-3.975315110866434</v>
      </c>
      <c r="AO1919" s="26">
        <f t="shared" si="480"/>
        <v>-3.9758619978093366</v>
      </c>
      <c r="AP1919" s="26">
        <f t="shared" si="480"/>
        <v>-3.9742245114637487</v>
      </c>
      <c r="AQ1919" s="26">
        <f t="shared" si="480"/>
        <v>-3.9791363303934308</v>
      </c>
      <c r="AR1919" s="26">
        <f t="shared" si="480"/>
        <v>-3.9644813675395318</v>
      </c>
      <c r="AS1919" s="26">
        <f t="shared" si="480"/>
        <v>-4.0089388978364173</v>
      </c>
      <c r="AT1919" s="26">
        <f t="shared" si="480"/>
        <v>-3.8800105844175317</v>
      </c>
      <c r="AU1919" s="26">
        <f t="shared" si="473"/>
        <v>-4.3433125627175393</v>
      </c>
      <c r="AV1919" s="26"/>
    </row>
    <row r="1920" spans="26:48">
      <c r="Z1920">
        <f t="shared" si="464"/>
        <v>0</v>
      </c>
      <c r="AA1920" s="26">
        <f t="shared" si="465"/>
        <v>2.1380834729415148E-3</v>
      </c>
      <c r="AB1920" s="26">
        <f t="shared" si="476"/>
        <v>-9999</v>
      </c>
      <c r="AC1920" s="26">
        <f t="shared" si="478"/>
        <v>0</v>
      </c>
      <c r="AD1920" s="26">
        <f t="shared" si="474"/>
        <v>-9999</v>
      </c>
      <c r="AE1920" s="26">
        <f t="shared" si="479"/>
        <v>0</v>
      </c>
      <c r="AF1920">
        <f t="shared" si="475"/>
        <v>-9999</v>
      </c>
      <c r="AG1920" s="187"/>
      <c r="AH1920">
        <f t="shared" si="466"/>
        <v>-5.681451267488898E-5</v>
      </c>
      <c r="AI1920">
        <f t="shared" si="467"/>
        <v>0.56469609540875809</v>
      </c>
      <c r="AJ1920">
        <f t="shared" si="468"/>
        <v>-0.2668107123773617</v>
      </c>
      <c r="AK1920">
        <f t="shared" si="469"/>
        <v>0.23931967809316171</v>
      </c>
      <c r="AL1920">
        <f t="shared" si="470"/>
        <v>2.6389213677283485</v>
      </c>
      <c r="AM1920">
        <f t="shared" si="471"/>
        <v>3.8946097777401278</v>
      </c>
      <c r="AN1920" s="26">
        <f t="shared" si="480"/>
        <v>-3.975315110866434</v>
      </c>
      <c r="AO1920" s="26">
        <f t="shared" si="480"/>
        <v>-3.9758619978093366</v>
      </c>
      <c r="AP1920" s="26">
        <f t="shared" si="480"/>
        <v>-3.9742245114637487</v>
      </c>
      <c r="AQ1920" s="26">
        <f t="shared" si="480"/>
        <v>-3.9791363303934308</v>
      </c>
      <c r="AR1920" s="26">
        <f t="shared" si="480"/>
        <v>-3.9644813675395318</v>
      </c>
      <c r="AS1920" s="26">
        <f t="shared" si="480"/>
        <v>-4.0089388978364173</v>
      </c>
      <c r="AT1920" s="26">
        <f t="shared" si="480"/>
        <v>-3.8800105844175317</v>
      </c>
      <c r="AU1920" s="26">
        <f t="shared" si="473"/>
        <v>-4.3433125627175393</v>
      </c>
    </row>
    <row r="1921" spans="26:48">
      <c r="Z1921">
        <f t="shared" si="464"/>
        <v>0</v>
      </c>
      <c r="AA1921" s="26">
        <f t="shared" si="465"/>
        <v>2.1380834729415148E-3</v>
      </c>
      <c r="AB1921" s="26">
        <f t="shared" si="476"/>
        <v>-9999</v>
      </c>
      <c r="AC1921" s="26">
        <f t="shared" si="478"/>
        <v>0</v>
      </c>
      <c r="AD1921" s="26">
        <f t="shared" si="474"/>
        <v>-9999</v>
      </c>
      <c r="AE1921" s="26">
        <f t="shared" si="479"/>
        <v>0</v>
      </c>
      <c r="AF1921">
        <f t="shared" si="475"/>
        <v>-9999</v>
      </c>
      <c r="AG1921" s="187"/>
      <c r="AH1921">
        <f t="shared" si="466"/>
        <v>-5.681451267488898E-5</v>
      </c>
      <c r="AI1921">
        <f t="shared" si="467"/>
        <v>0.56469609540875809</v>
      </c>
      <c r="AJ1921">
        <f t="shared" si="468"/>
        <v>-0.2668107123773617</v>
      </c>
      <c r="AK1921">
        <f t="shared" si="469"/>
        <v>0.23931967809316171</v>
      </c>
      <c r="AL1921">
        <f t="shared" si="470"/>
        <v>2.6389213677283485</v>
      </c>
      <c r="AM1921">
        <f t="shared" si="471"/>
        <v>3.8946097777401278</v>
      </c>
      <c r="AN1921" s="26">
        <f t="shared" si="480"/>
        <v>-3.975315110866434</v>
      </c>
      <c r="AO1921" s="26">
        <f t="shared" si="480"/>
        <v>-3.9758619978093366</v>
      </c>
      <c r="AP1921" s="26">
        <f t="shared" si="480"/>
        <v>-3.9742245114637487</v>
      </c>
      <c r="AQ1921" s="26">
        <f t="shared" si="480"/>
        <v>-3.9791363303934308</v>
      </c>
      <c r="AR1921" s="26">
        <f t="shared" si="480"/>
        <v>-3.9644813675395318</v>
      </c>
      <c r="AS1921" s="26">
        <f t="shared" si="480"/>
        <v>-4.0089388978364173</v>
      </c>
      <c r="AT1921" s="26">
        <f t="shared" si="480"/>
        <v>-3.8800105844175317</v>
      </c>
      <c r="AU1921" s="26">
        <f t="shared" si="473"/>
        <v>-4.3433125627175393</v>
      </c>
    </row>
    <row r="1922" spans="26:48">
      <c r="Z1922">
        <f t="shared" si="464"/>
        <v>0</v>
      </c>
      <c r="AA1922" s="26">
        <f t="shared" si="465"/>
        <v>2.1380834729415148E-3</v>
      </c>
      <c r="AB1922" s="26">
        <f t="shared" si="476"/>
        <v>-9999</v>
      </c>
      <c r="AC1922" s="26">
        <f t="shared" si="478"/>
        <v>0</v>
      </c>
      <c r="AD1922" s="26">
        <f t="shared" si="474"/>
        <v>-9999</v>
      </c>
      <c r="AE1922" s="26">
        <f t="shared" si="479"/>
        <v>0</v>
      </c>
      <c r="AF1922">
        <f t="shared" si="475"/>
        <v>-9999</v>
      </c>
      <c r="AG1922" s="187"/>
      <c r="AH1922">
        <f t="shared" si="466"/>
        <v>-5.681451267488898E-5</v>
      </c>
      <c r="AI1922">
        <f t="shared" si="467"/>
        <v>0.56469609540875809</v>
      </c>
      <c r="AJ1922">
        <f t="shared" si="468"/>
        <v>-0.2668107123773617</v>
      </c>
      <c r="AK1922">
        <f t="shared" si="469"/>
        <v>0.23931967809316171</v>
      </c>
      <c r="AL1922">
        <f t="shared" si="470"/>
        <v>2.6389213677283485</v>
      </c>
      <c r="AM1922">
        <f t="shared" si="471"/>
        <v>3.8946097777401278</v>
      </c>
      <c r="AN1922" s="26">
        <f t="shared" si="480"/>
        <v>-3.975315110866434</v>
      </c>
      <c r="AO1922" s="26">
        <f t="shared" si="480"/>
        <v>-3.9758619978093366</v>
      </c>
      <c r="AP1922" s="26">
        <f t="shared" si="480"/>
        <v>-3.9742245114637487</v>
      </c>
      <c r="AQ1922" s="26">
        <f t="shared" si="480"/>
        <v>-3.9791363303934308</v>
      </c>
      <c r="AR1922" s="26">
        <f t="shared" si="480"/>
        <v>-3.9644813675395318</v>
      </c>
      <c r="AS1922" s="26">
        <f t="shared" si="480"/>
        <v>-4.0089388978364173</v>
      </c>
      <c r="AT1922" s="26">
        <f t="shared" si="480"/>
        <v>-3.8800105844175317</v>
      </c>
      <c r="AU1922" s="26">
        <f t="shared" si="473"/>
        <v>-4.3433125627175393</v>
      </c>
      <c r="AV1922" s="26"/>
    </row>
    <row r="1923" spans="26:48">
      <c r="Z1923">
        <f t="shared" si="464"/>
        <v>0</v>
      </c>
      <c r="AA1923" s="26">
        <f t="shared" si="465"/>
        <v>2.1380834729415148E-3</v>
      </c>
      <c r="AB1923" s="26">
        <f t="shared" si="476"/>
        <v>-9999</v>
      </c>
      <c r="AC1923" s="26">
        <f t="shared" si="478"/>
        <v>0</v>
      </c>
      <c r="AD1923" s="26">
        <f t="shared" si="474"/>
        <v>-9999</v>
      </c>
      <c r="AE1923" s="26">
        <f t="shared" si="479"/>
        <v>0</v>
      </c>
      <c r="AF1923">
        <f t="shared" si="475"/>
        <v>-9999</v>
      </c>
      <c r="AG1923" s="187"/>
      <c r="AH1923">
        <f t="shared" si="466"/>
        <v>-5.681451267488898E-5</v>
      </c>
      <c r="AI1923">
        <f t="shared" si="467"/>
        <v>0.56469609540875809</v>
      </c>
      <c r="AJ1923">
        <f t="shared" si="468"/>
        <v>-0.2668107123773617</v>
      </c>
      <c r="AK1923">
        <f t="shared" si="469"/>
        <v>0.23931967809316171</v>
      </c>
      <c r="AL1923">
        <f t="shared" si="470"/>
        <v>2.6389213677283485</v>
      </c>
      <c r="AM1923">
        <f t="shared" si="471"/>
        <v>3.8946097777401278</v>
      </c>
      <c r="AN1923" s="26">
        <f t="shared" si="480"/>
        <v>-3.975315110866434</v>
      </c>
      <c r="AO1923" s="26">
        <f t="shared" si="480"/>
        <v>-3.9758619978093366</v>
      </c>
      <c r="AP1923" s="26">
        <f t="shared" si="480"/>
        <v>-3.9742245114637487</v>
      </c>
      <c r="AQ1923" s="26">
        <f t="shared" si="480"/>
        <v>-3.9791363303934308</v>
      </c>
      <c r="AR1923" s="26">
        <f t="shared" si="480"/>
        <v>-3.9644813675395318</v>
      </c>
      <c r="AS1923" s="26">
        <f t="shared" si="480"/>
        <v>-4.0089388978364173</v>
      </c>
      <c r="AT1923" s="26">
        <f t="shared" si="480"/>
        <v>-3.8800105844175317</v>
      </c>
      <c r="AU1923" s="26">
        <f t="shared" si="473"/>
        <v>-4.3433125627175393</v>
      </c>
    </row>
    <row r="1924" spans="26:48">
      <c r="Z1924">
        <f t="shared" si="464"/>
        <v>0</v>
      </c>
      <c r="AA1924" s="26">
        <f t="shared" si="465"/>
        <v>2.1380834729415148E-3</v>
      </c>
      <c r="AB1924" s="26">
        <f t="shared" si="476"/>
        <v>-9999</v>
      </c>
      <c r="AC1924" s="26">
        <f t="shared" si="478"/>
        <v>0</v>
      </c>
      <c r="AD1924" s="26">
        <f t="shared" si="474"/>
        <v>-9999</v>
      </c>
      <c r="AE1924" s="26">
        <f t="shared" si="479"/>
        <v>0</v>
      </c>
      <c r="AF1924">
        <f t="shared" si="475"/>
        <v>-9999</v>
      </c>
      <c r="AG1924" s="187"/>
      <c r="AH1924">
        <f t="shared" si="466"/>
        <v>-5.681451267488898E-5</v>
      </c>
      <c r="AI1924">
        <f t="shared" si="467"/>
        <v>0.56469609540875809</v>
      </c>
      <c r="AJ1924">
        <f t="shared" si="468"/>
        <v>-0.2668107123773617</v>
      </c>
      <c r="AK1924">
        <f t="shared" si="469"/>
        <v>0.23931967809316171</v>
      </c>
      <c r="AL1924">
        <f t="shared" si="470"/>
        <v>2.6389213677283485</v>
      </c>
      <c r="AM1924">
        <f t="shared" si="471"/>
        <v>3.8946097777401278</v>
      </c>
      <c r="AN1924" s="26">
        <f t="shared" si="480"/>
        <v>-3.975315110866434</v>
      </c>
      <c r="AO1924" s="26">
        <f t="shared" si="480"/>
        <v>-3.9758619978093366</v>
      </c>
      <c r="AP1924" s="26">
        <f t="shared" si="480"/>
        <v>-3.9742245114637487</v>
      </c>
      <c r="AQ1924" s="26">
        <f t="shared" si="480"/>
        <v>-3.9791363303934308</v>
      </c>
      <c r="AR1924" s="26">
        <f t="shared" si="480"/>
        <v>-3.9644813675395318</v>
      </c>
      <c r="AS1924" s="26">
        <f t="shared" si="480"/>
        <v>-4.0089388978364173</v>
      </c>
      <c r="AT1924" s="26">
        <f t="shared" si="480"/>
        <v>-3.8800105844175317</v>
      </c>
      <c r="AU1924" s="26">
        <f t="shared" si="473"/>
        <v>-4.3433125627175393</v>
      </c>
    </row>
    <row r="1925" spans="26:48">
      <c r="Z1925">
        <f t="shared" si="464"/>
        <v>0</v>
      </c>
      <c r="AA1925" s="26">
        <f t="shared" si="465"/>
        <v>2.1380834729415148E-3</v>
      </c>
      <c r="AB1925" s="26">
        <f t="shared" si="476"/>
        <v>-9999</v>
      </c>
      <c r="AC1925" s="26">
        <f t="shared" si="478"/>
        <v>0</v>
      </c>
      <c r="AD1925" s="26">
        <f t="shared" si="474"/>
        <v>-9999</v>
      </c>
      <c r="AE1925" s="26">
        <f t="shared" si="479"/>
        <v>0</v>
      </c>
      <c r="AF1925">
        <f t="shared" si="475"/>
        <v>-9999</v>
      </c>
      <c r="AG1925" s="187"/>
      <c r="AH1925">
        <f t="shared" si="466"/>
        <v>-5.681451267488898E-5</v>
      </c>
      <c r="AI1925">
        <f t="shared" si="467"/>
        <v>0.56469609540875809</v>
      </c>
      <c r="AJ1925">
        <f t="shared" si="468"/>
        <v>-0.2668107123773617</v>
      </c>
      <c r="AK1925">
        <f t="shared" si="469"/>
        <v>0.23931967809316171</v>
      </c>
      <c r="AL1925">
        <f t="shared" si="470"/>
        <v>2.6389213677283485</v>
      </c>
      <c r="AM1925">
        <f t="shared" si="471"/>
        <v>3.8946097777401278</v>
      </c>
      <c r="AN1925" s="26">
        <f t="shared" ref="AN1925:AT1940" si="481">$AU1925+$AB$7*SIN(AO1925)</f>
        <v>-3.975315110866434</v>
      </c>
      <c r="AO1925" s="26">
        <f t="shared" si="481"/>
        <v>-3.9758619978093366</v>
      </c>
      <c r="AP1925" s="26">
        <f t="shared" si="481"/>
        <v>-3.9742245114637487</v>
      </c>
      <c r="AQ1925" s="26">
        <f t="shared" si="481"/>
        <v>-3.9791363303934308</v>
      </c>
      <c r="AR1925" s="26">
        <f t="shared" si="481"/>
        <v>-3.9644813675395318</v>
      </c>
      <c r="AS1925" s="26">
        <f t="shared" si="481"/>
        <v>-4.0089388978364173</v>
      </c>
      <c r="AT1925" s="26">
        <f t="shared" si="481"/>
        <v>-3.8800105844175317</v>
      </c>
      <c r="AU1925" s="26">
        <f t="shared" si="473"/>
        <v>-4.3433125627175393</v>
      </c>
    </row>
    <row r="1926" spans="26:48">
      <c r="Z1926">
        <f t="shared" si="464"/>
        <v>0</v>
      </c>
      <c r="AA1926" s="26">
        <f t="shared" si="465"/>
        <v>2.1380834729415148E-3</v>
      </c>
      <c r="AB1926" s="26">
        <f t="shared" si="476"/>
        <v>-9999</v>
      </c>
      <c r="AC1926" s="26">
        <f t="shared" si="478"/>
        <v>0</v>
      </c>
      <c r="AD1926" s="26">
        <f t="shared" si="474"/>
        <v>-9999</v>
      </c>
      <c r="AE1926" s="26">
        <f t="shared" si="479"/>
        <v>0</v>
      </c>
      <c r="AF1926">
        <f t="shared" si="475"/>
        <v>-9999</v>
      </c>
      <c r="AG1926" s="187"/>
      <c r="AH1926">
        <f t="shared" si="466"/>
        <v>-5.681451267488898E-5</v>
      </c>
      <c r="AI1926">
        <f t="shared" si="467"/>
        <v>0.56469609540875809</v>
      </c>
      <c r="AJ1926">
        <f t="shared" si="468"/>
        <v>-0.2668107123773617</v>
      </c>
      <c r="AK1926">
        <f t="shared" si="469"/>
        <v>0.23931967809316171</v>
      </c>
      <c r="AL1926">
        <f t="shared" si="470"/>
        <v>2.6389213677283485</v>
      </c>
      <c r="AM1926">
        <f t="shared" si="471"/>
        <v>3.8946097777401278</v>
      </c>
      <c r="AN1926" s="26">
        <f t="shared" si="481"/>
        <v>-3.975315110866434</v>
      </c>
      <c r="AO1926" s="26">
        <f t="shared" si="481"/>
        <v>-3.9758619978093366</v>
      </c>
      <c r="AP1926" s="26">
        <f t="shared" si="481"/>
        <v>-3.9742245114637487</v>
      </c>
      <c r="AQ1926" s="26">
        <f t="shared" si="481"/>
        <v>-3.9791363303934308</v>
      </c>
      <c r="AR1926" s="26">
        <f t="shared" si="481"/>
        <v>-3.9644813675395318</v>
      </c>
      <c r="AS1926" s="26">
        <f t="shared" si="481"/>
        <v>-4.0089388978364173</v>
      </c>
      <c r="AT1926" s="26">
        <f t="shared" si="481"/>
        <v>-3.8800105844175317</v>
      </c>
      <c r="AU1926" s="26">
        <f t="shared" si="473"/>
        <v>-4.3433125627175393</v>
      </c>
    </row>
    <row r="1927" spans="26:48">
      <c r="Z1927">
        <f t="shared" si="464"/>
        <v>0</v>
      </c>
      <c r="AA1927" s="26">
        <f t="shared" si="465"/>
        <v>2.1380834729415148E-3</v>
      </c>
      <c r="AB1927" s="26">
        <f t="shared" si="476"/>
        <v>-9999</v>
      </c>
      <c r="AC1927" s="26">
        <f t="shared" si="478"/>
        <v>0</v>
      </c>
      <c r="AD1927" s="26">
        <f t="shared" si="474"/>
        <v>-9999</v>
      </c>
      <c r="AE1927" s="26">
        <f t="shared" si="479"/>
        <v>0</v>
      </c>
      <c r="AF1927">
        <f t="shared" si="475"/>
        <v>-9999</v>
      </c>
      <c r="AG1927" s="187"/>
      <c r="AH1927">
        <f t="shared" si="466"/>
        <v>-5.681451267488898E-5</v>
      </c>
      <c r="AI1927">
        <f t="shared" si="467"/>
        <v>0.56469609540875809</v>
      </c>
      <c r="AJ1927">
        <f t="shared" si="468"/>
        <v>-0.2668107123773617</v>
      </c>
      <c r="AK1927">
        <f t="shared" si="469"/>
        <v>0.23931967809316171</v>
      </c>
      <c r="AL1927">
        <f t="shared" si="470"/>
        <v>2.6389213677283485</v>
      </c>
      <c r="AM1927">
        <f t="shared" si="471"/>
        <v>3.8946097777401278</v>
      </c>
      <c r="AN1927" s="26">
        <f t="shared" si="481"/>
        <v>-3.975315110866434</v>
      </c>
      <c r="AO1927" s="26">
        <f t="shared" si="481"/>
        <v>-3.9758619978093366</v>
      </c>
      <c r="AP1927" s="26">
        <f t="shared" si="481"/>
        <v>-3.9742245114637487</v>
      </c>
      <c r="AQ1927" s="26">
        <f t="shared" si="481"/>
        <v>-3.9791363303934308</v>
      </c>
      <c r="AR1927" s="26">
        <f t="shared" si="481"/>
        <v>-3.9644813675395318</v>
      </c>
      <c r="AS1927" s="26">
        <f t="shared" si="481"/>
        <v>-4.0089388978364173</v>
      </c>
      <c r="AT1927" s="26">
        <f t="shared" si="481"/>
        <v>-3.8800105844175317</v>
      </c>
      <c r="AU1927" s="26">
        <f t="shared" si="473"/>
        <v>-4.3433125627175393</v>
      </c>
    </row>
    <row r="1928" spans="26:48">
      <c r="Z1928">
        <f t="shared" si="464"/>
        <v>0</v>
      </c>
      <c r="AA1928" s="26">
        <f t="shared" si="465"/>
        <v>2.1380834729415148E-3</v>
      </c>
      <c r="AB1928" s="26">
        <f t="shared" si="476"/>
        <v>-9999</v>
      </c>
      <c r="AC1928" s="26">
        <f t="shared" si="478"/>
        <v>0</v>
      </c>
      <c r="AD1928" s="26">
        <f t="shared" si="474"/>
        <v>-9999</v>
      </c>
      <c r="AE1928" s="26">
        <f t="shared" si="479"/>
        <v>0</v>
      </c>
      <c r="AF1928">
        <f t="shared" si="475"/>
        <v>-9999</v>
      </c>
      <c r="AG1928" s="187"/>
      <c r="AH1928">
        <f t="shared" si="466"/>
        <v>-5.681451267488898E-5</v>
      </c>
      <c r="AI1928">
        <f t="shared" si="467"/>
        <v>0.56469609540875809</v>
      </c>
      <c r="AJ1928">
        <f t="shared" si="468"/>
        <v>-0.2668107123773617</v>
      </c>
      <c r="AK1928">
        <f t="shared" si="469"/>
        <v>0.23931967809316171</v>
      </c>
      <c r="AL1928">
        <f t="shared" si="470"/>
        <v>2.6389213677283485</v>
      </c>
      <c r="AM1928">
        <f t="shared" si="471"/>
        <v>3.8946097777401278</v>
      </c>
      <c r="AN1928" s="26">
        <f t="shared" si="481"/>
        <v>-3.975315110866434</v>
      </c>
      <c r="AO1928" s="26">
        <f t="shared" si="481"/>
        <v>-3.9758619978093366</v>
      </c>
      <c r="AP1928" s="26">
        <f t="shared" si="481"/>
        <v>-3.9742245114637487</v>
      </c>
      <c r="AQ1928" s="26">
        <f t="shared" si="481"/>
        <v>-3.9791363303934308</v>
      </c>
      <c r="AR1928" s="26">
        <f t="shared" si="481"/>
        <v>-3.9644813675395318</v>
      </c>
      <c r="AS1928" s="26">
        <f t="shared" si="481"/>
        <v>-4.0089388978364173</v>
      </c>
      <c r="AT1928" s="26">
        <f t="shared" si="481"/>
        <v>-3.8800105844175317</v>
      </c>
      <c r="AU1928" s="26">
        <f t="shared" si="473"/>
        <v>-4.3433125627175393</v>
      </c>
    </row>
    <row r="1929" spans="26:48">
      <c r="Z1929">
        <f t="shared" si="464"/>
        <v>0</v>
      </c>
      <c r="AA1929" s="26">
        <f t="shared" si="465"/>
        <v>2.1380834729415148E-3</v>
      </c>
      <c r="AB1929" s="26">
        <f t="shared" si="476"/>
        <v>-9999</v>
      </c>
      <c r="AC1929" s="26">
        <f t="shared" si="478"/>
        <v>0</v>
      </c>
      <c r="AD1929" s="26">
        <f t="shared" si="474"/>
        <v>-9999</v>
      </c>
      <c r="AE1929" s="26">
        <f t="shared" si="479"/>
        <v>0</v>
      </c>
      <c r="AF1929">
        <f t="shared" si="475"/>
        <v>-9999</v>
      </c>
      <c r="AG1929" s="187"/>
      <c r="AH1929">
        <f t="shared" si="466"/>
        <v>-5.681451267488898E-5</v>
      </c>
      <c r="AI1929">
        <f t="shared" si="467"/>
        <v>0.56469609540875809</v>
      </c>
      <c r="AJ1929">
        <f t="shared" si="468"/>
        <v>-0.2668107123773617</v>
      </c>
      <c r="AK1929">
        <f t="shared" si="469"/>
        <v>0.23931967809316171</v>
      </c>
      <c r="AL1929">
        <f t="shared" si="470"/>
        <v>2.6389213677283485</v>
      </c>
      <c r="AM1929">
        <f t="shared" si="471"/>
        <v>3.8946097777401278</v>
      </c>
      <c r="AN1929" s="26">
        <f t="shared" si="481"/>
        <v>-3.975315110866434</v>
      </c>
      <c r="AO1929" s="26">
        <f t="shared" si="481"/>
        <v>-3.9758619978093366</v>
      </c>
      <c r="AP1929" s="26">
        <f t="shared" si="481"/>
        <v>-3.9742245114637487</v>
      </c>
      <c r="AQ1929" s="26">
        <f t="shared" si="481"/>
        <v>-3.9791363303934308</v>
      </c>
      <c r="AR1929" s="26">
        <f t="shared" si="481"/>
        <v>-3.9644813675395318</v>
      </c>
      <c r="AS1929" s="26">
        <f t="shared" si="481"/>
        <v>-4.0089388978364173</v>
      </c>
      <c r="AT1929" s="26">
        <f t="shared" si="481"/>
        <v>-3.8800105844175317</v>
      </c>
      <c r="AU1929" s="26">
        <f t="shared" si="473"/>
        <v>-4.3433125627175393</v>
      </c>
    </row>
    <row r="1930" spans="26:48">
      <c r="Z1930">
        <f t="shared" si="464"/>
        <v>0</v>
      </c>
      <c r="AA1930" s="26">
        <f t="shared" si="465"/>
        <v>2.1380834729415148E-3</v>
      </c>
      <c r="AB1930" s="26">
        <f t="shared" si="476"/>
        <v>-9999</v>
      </c>
      <c r="AC1930" s="26">
        <f t="shared" si="478"/>
        <v>0</v>
      </c>
      <c r="AD1930" s="26">
        <f t="shared" si="474"/>
        <v>-9999</v>
      </c>
      <c r="AE1930" s="26">
        <f t="shared" si="479"/>
        <v>0</v>
      </c>
      <c r="AF1930">
        <f t="shared" si="475"/>
        <v>-9999</v>
      </c>
      <c r="AG1930" s="187"/>
      <c r="AH1930">
        <f t="shared" si="466"/>
        <v>-5.681451267488898E-5</v>
      </c>
      <c r="AI1930">
        <f t="shared" si="467"/>
        <v>0.56469609540875809</v>
      </c>
      <c r="AJ1930">
        <f t="shared" si="468"/>
        <v>-0.2668107123773617</v>
      </c>
      <c r="AK1930">
        <f t="shared" si="469"/>
        <v>0.23931967809316171</v>
      </c>
      <c r="AL1930">
        <f t="shared" si="470"/>
        <v>2.6389213677283485</v>
      </c>
      <c r="AM1930">
        <f t="shared" si="471"/>
        <v>3.8946097777401278</v>
      </c>
      <c r="AN1930" s="26">
        <f t="shared" si="481"/>
        <v>-3.975315110866434</v>
      </c>
      <c r="AO1930" s="26">
        <f t="shared" si="481"/>
        <v>-3.9758619978093366</v>
      </c>
      <c r="AP1930" s="26">
        <f t="shared" si="481"/>
        <v>-3.9742245114637487</v>
      </c>
      <c r="AQ1930" s="26">
        <f t="shared" si="481"/>
        <v>-3.9791363303934308</v>
      </c>
      <c r="AR1930" s="26">
        <f t="shared" si="481"/>
        <v>-3.9644813675395318</v>
      </c>
      <c r="AS1930" s="26">
        <f t="shared" si="481"/>
        <v>-4.0089388978364173</v>
      </c>
      <c r="AT1930" s="26">
        <f t="shared" si="481"/>
        <v>-3.8800105844175317</v>
      </c>
      <c r="AU1930" s="26">
        <f t="shared" si="473"/>
        <v>-4.3433125627175393</v>
      </c>
    </row>
    <row r="1931" spans="26:48">
      <c r="Z1931">
        <f t="shared" si="464"/>
        <v>0</v>
      </c>
      <c r="AA1931" s="26">
        <f t="shared" si="465"/>
        <v>2.1380834729415148E-3</v>
      </c>
      <c r="AB1931" s="26">
        <f t="shared" si="476"/>
        <v>-9999</v>
      </c>
      <c r="AC1931" s="26">
        <f t="shared" si="478"/>
        <v>0</v>
      </c>
      <c r="AD1931" s="26">
        <f t="shared" si="474"/>
        <v>-9999</v>
      </c>
      <c r="AE1931" s="26">
        <f t="shared" si="479"/>
        <v>0</v>
      </c>
      <c r="AF1931">
        <f t="shared" si="475"/>
        <v>-9999</v>
      </c>
      <c r="AG1931" s="187"/>
      <c r="AH1931">
        <f t="shared" si="466"/>
        <v>-5.681451267488898E-5</v>
      </c>
      <c r="AI1931">
        <f t="shared" si="467"/>
        <v>0.56469609540875809</v>
      </c>
      <c r="AJ1931">
        <f t="shared" si="468"/>
        <v>-0.2668107123773617</v>
      </c>
      <c r="AK1931">
        <f t="shared" si="469"/>
        <v>0.23931967809316171</v>
      </c>
      <c r="AL1931">
        <f t="shared" si="470"/>
        <v>2.6389213677283485</v>
      </c>
      <c r="AM1931">
        <f t="shared" si="471"/>
        <v>3.8946097777401278</v>
      </c>
      <c r="AN1931" s="26">
        <f t="shared" si="481"/>
        <v>-3.975315110866434</v>
      </c>
      <c r="AO1931" s="26">
        <f t="shared" si="481"/>
        <v>-3.9758619978093366</v>
      </c>
      <c r="AP1931" s="26">
        <f t="shared" si="481"/>
        <v>-3.9742245114637487</v>
      </c>
      <c r="AQ1931" s="26">
        <f t="shared" si="481"/>
        <v>-3.9791363303934308</v>
      </c>
      <c r="AR1931" s="26">
        <f t="shared" si="481"/>
        <v>-3.9644813675395318</v>
      </c>
      <c r="AS1931" s="26">
        <f t="shared" si="481"/>
        <v>-4.0089388978364173</v>
      </c>
      <c r="AT1931" s="26">
        <f t="shared" si="481"/>
        <v>-3.8800105844175317</v>
      </c>
      <c r="AU1931" s="26">
        <f t="shared" si="473"/>
        <v>-4.3433125627175393</v>
      </c>
    </row>
    <row r="1932" spans="26:48">
      <c r="Z1932">
        <f t="shared" si="464"/>
        <v>0</v>
      </c>
      <c r="AA1932" s="26">
        <f t="shared" si="465"/>
        <v>2.1380834729415148E-3</v>
      </c>
      <c r="AB1932" s="26">
        <f t="shared" si="476"/>
        <v>-9999</v>
      </c>
      <c r="AC1932" s="26">
        <f t="shared" si="478"/>
        <v>0</v>
      </c>
      <c r="AD1932" s="26">
        <f t="shared" si="474"/>
        <v>-9999</v>
      </c>
      <c r="AE1932" s="26">
        <f t="shared" si="479"/>
        <v>0</v>
      </c>
      <c r="AF1932">
        <f t="shared" si="475"/>
        <v>-9999</v>
      </c>
      <c r="AG1932" s="187"/>
      <c r="AH1932">
        <f t="shared" si="466"/>
        <v>-5.681451267488898E-5</v>
      </c>
      <c r="AI1932">
        <f t="shared" si="467"/>
        <v>0.56469609540875809</v>
      </c>
      <c r="AJ1932">
        <f t="shared" si="468"/>
        <v>-0.2668107123773617</v>
      </c>
      <c r="AK1932">
        <f t="shared" si="469"/>
        <v>0.23931967809316171</v>
      </c>
      <c r="AL1932">
        <f t="shared" si="470"/>
        <v>2.6389213677283485</v>
      </c>
      <c r="AM1932">
        <f t="shared" si="471"/>
        <v>3.8946097777401278</v>
      </c>
      <c r="AN1932" s="26">
        <f t="shared" si="481"/>
        <v>-3.975315110866434</v>
      </c>
      <c r="AO1932" s="26">
        <f t="shared" si="481"/>
        <v>-3.9758619978093366</v>
      </c>
      <c r="AP1932" s="26">
        <f t="shared" si="481"/>
        <v>-3.9742245114637487</v>
      </c>
      <c r="AQ1932" s="26">
        <f t="shared" si="481"/>
        <v>-3.9791363303934308</v>
      </c>
      <c r="AR1932" s="26">
        <f t="shared" si="481"/>
        <v>-3.9644813675395318</v>
      </c>
      <c r="AS1932" s="26">
        <f t="shared" si="481"/>
        <v>-4.0089388978364173</v>
      </c>
      <c r="AT1932" s="26">
        <f t="shared" si="481"/>
        <v>-3.8800105844175317</v>
      </c>
      <c r="AU1932" s="26">
        <f t="shared" si="473"/>
        <v>-4.3433125627175393</v>
      </c>
    </row>
    <row r="1933" spans="26:48">
      <c r="Z1933">
        <f t="shared" si="464"/>
        <v>0</v>
      </c>
      <c r="AA1933" s="26">
        <f t="shared" si="465"/>
        <v>2.1380834729415148E-3</v>
      </c>
      <c r="AB1933" s="26">
        <f t="shared" si="476"/>
        <v>-9999</v>
      </c>
      <c r="AC1933" s="26">
        <f t="shared" si="478"/>
        <v>0</v>
      </c>
      <c r="AD1933" s="26">
        <f t="shared" si="474"/>
        <v>-9999</v>
      </c>
      <c r="AE1933" s="26">
        <f t="shared" si="479"/>
        <v>0</v>
      </c>
      <c r="AF1933">
        <f t="shared" si="475"/>
        <v>-9999</v>
      </c>
      <c r="AG1933" s="187"/>
      <c r="AH1933">
        <f t="shared" si="466"/>
        <v>-5.681451267488898E-5</v>
      </c>
      <c r="AI1933">
        <f t="shared" si="467"/>
        <v>0.56469609540875809</v>
      </c>
      <c r="AJ1933">
        <f t="shared" si="468"/>
        <v>-0.2668107123773617</v>
      </c>
      <c r="AK1933">
        <f t="shared" si="469"/>
        <v>0.23931967809316171</v>
      </c>
      <c r="AL1933">
        <f t="shared" si="470"/>
        <v>2.6389213677283485</v>
      </c>
      <c r="AM1933">
        <f t="shared" si="471"/>
        <v>3.8946097777401278</v>
      </c>
      <c r="AN1933" s="26">
        <f t="shared" si="481"/>
        <v>-3.975315110866434</v>
      </c>
      <c r="AO1933" s="26">
        <f t="shared" si="481"/>
        <v>-3.9758619978093366</v>
      </c>
      <c r="AP1933" s="26">
        <f t="shared" si="481"/>
        <v>-3.9742245114637487</v>
      </c>
      <c r="AQ1933" s="26">
        <f t="shared" si="481"/>
        <v>-3.9791363303934308</v>
      </c>
      <c r="AR1933" s="26">
        <f t="shared" si="481"/>
        <v>-3.9644813675395318</v>
      </c>
      <c r="AS1933" s="26">
        <f t="shared" si="481"/>
        <v>-4.0089388978364173</v>
      </c>
      <c r="AT1933" s="26">
        <f t="shared" si="481"/>
        <v>-3.8800105844175317</v>
      </c>
      <c r="AU1933" s="26">
        <f t="shared" si="473"/>
        <v>-4.3433125627175393</v>
      </c>
    </row>
    <row r="1934" spans="26:48">
      <c r="Z1934">
        <f t="shared" si="464"/>
        <v>0</v>
      </c>
      <c r="AA1934" s="26">
        <f t="shared" si="465"/>
        <v>2.1380834729415148E-3</v>
      </c>
      <c r="AB1934" s="26">
        <f t="shared" si="476"/>
        <v>-9999</v>
      </c>
      <c r="AC1934" s="26">
        <f t="shared" si="478"/>
        <v>0</v>
      </c>
      <c r="AD1934" s="26">
        <f t="shared" si="474"/>
        <v>-9999</v>
      </c>
      <c r="AE1934" s="26">
        <f t="shared" si="479"/>
        <v>0</v>
      </c>
      <c r="AF1934">
        <f t="shared" si="475"/>
        <v>-9999</v>
      </c>
      <c r="AG1934" s="187"/>
      <c r="AH1934">
        <f t="shared" si="466"/>
        <v>-5.681451267488898E-5</v>
      </c>
      <c r="AI1934">
        <f t="shared" si="467"/>
        <v>0.56469609540875809</v>
      </c>
      <c r="AJ1934">
        <f t="shared" si="468"/>
        <v>-0.2668107123773617</v>
      </c>
      <c r="AK1934">
        <f t="shared" si="469"/>
        <v>0.23931967809316171</v>
      </c>
      <c r="AL1934">
        <f t="shared" si="470"/>
        <v>2.6389213677283485</v>
      </c>
      <c r="AM1934">
        <f t="shared" si="471"/>
        <v>3.8946097777401278</v>
      </c>
      <c r="AN1934" s="26">
        <f t="shared" si="481"/>
        <v>-3.975315110866434</v>
      </c>
      <c r="AO1934" s="26">
        <f t="shared" si="481"/>
        <v>-3.9758619978093366</v>
      </c>
      <c r="AP1934" s="26">
        <f t="shared" si="481"/>
        <v>-3.9742245114637487</v>
      </c>
      <c r="AQ1934" s="26">
        <f t="shared" si="481"/>
        <v>-3.9791363303934308</v>
      </c>
      <c r="AR1934" s="26">
        <f t="shared" si="481"/>
        <v>-3.9644813675395318</v>
      </c>
      <c r="AS1934" s="26">
        <f t="shared" si="481"/>
        <v>-4.0089388978364173</v>
      </c>
      <c r="AT1934" s="26">
        <f t="shared" si="481"/>
        <v>-3.8800105844175317</v>
      </c>
      <c r="AU1934" s="26">
        <f t="shared" si="473"/>
        <v>-4.3433125627175393</v>
      </c>
    </row>
    <row r="1935" spans="26:48">
      <c r="Z1935">
        <f t="shared" si="464"/>
        <v>0</v>
      </c>
      <c r="AA1935" s="26">
        <f t="shared" si="465"/>
        <v>2.1380834729415148E-3</v>
      </c>
      <c r="AB1935" s="26">
        <f t="shared" si="476"/>
        <v>-9999</v>
      </c>
      <c r="AC1935" s="26">
        <f t="shared" si="478"/>
        <v>0</v>
      </c>
      <c r="AD1935" s="26">
        <f t="shared" si="474"/>
        <v>-9999</v>
      </c>
      <c r="AE1935" s="26">
        <f t="shared" si="479"/>
        <v>0</v>
      </c>
      <c r="AF1935">
        <f t="shared" si="475"/>
        <v>-9999</v>
      </c>
      <c r="AG1935" s="187"/>
      <c r="AH1935">
        <f t="shared" si="466"/>
        <v>-5.681451267488898E-5</v>
      </c>
      <c r="AI1935">
        <f t="shared" si="467"/>
        <v>0.56469609540875809</v>
      </c>
      <c r="AJ1935">
        <f t="shared" si="468"/>
        <v>-0.2668107123773617</v>
      </c>
      <c r="AK1935">
        <f t="shared" si="469"/>
        <v>0.23931967809316171</v>
      </c>
      <c r="AL1935">
        <f t="shared" si="470"/>
        <v>2.6389213677283485</v>
      </c>
      <c r="AM1935">
        <f t="shared" si="471"/>
        <v>3.8946097777401278</v>
      </c>
      <c r="AN1935" s="26">
        <f t="shared" si="481"/>
        <v>-3.975315110866434</v>
      </c>
      <c r="AO1935" s="26">
        <f t="shared" si="481"/>
        <v>-3.9758619978093366</v>
      </c>
      <c r="AP1935" s="26">
        <f t="shared" si="481"/>
        <v>-3.9742245114637487</v>
      </c>
      <c r="AQ1935" s="26">
        <f t="shared" si="481"/>
        <v>-3.9791363303934308</v>
      </c>
      <c r="AR1935" s="26">
        <f t="shared" si="481"/>
        <v>-3.9644813675395318</v>
      </c>
      <c r="AS1935" s="26">
        <f t="shared" si="481"/>
        <v>-4.0089388978364173</v>
      </c>
      <c r="AT1935" s="26">
        <f t="shared" si="481"/>
        <v>-3.8800105844175317</v>
      </c>
      <c r="AU1935" s="26">
        <f t="shared" si="473"/>
        <v>-4.3433125627175393</v>
      </c>
    </row>
    <row r="1936" spans="26:48">
      <c r="Z1936">
        <f t="shared" si="464"/>
        <v>0</v>
      </c>
      <c r="AA1936" s="26">
        <f t="shared" si="465"/>
        <v>2.1380834729415148E-3</v>
      </c>
      <c r="AB1936" s="26">
        <f t="shared" si="476"/>
        <v>-9999</v>
      </c>
      <c r="AC1936" s="26">
        <f t="shared" si="478"/>
        <v>0</v>
      </c>
      <c r="AD1936" s="26">
        <f t="shared" si="474"/>
        <v>-9999</v>
      </c>
      <c r="AE1936" s="26">
        <f t="shared" si="479"/>
        <v>0</v>
      </c>
      <c r="AF1936">
        <f t="shared" si="475"/>
        <v>-9999</v>
      </c>
      <c r="AG1936" s="187"/>
      <c r="AH1936">
        <f t="shared" si="466"/>
        <v>-5.681451267488898E-5</v>
      </c>
      <c r="AI1936">
        <f t="shared" si="467"/>
        <v>0.56469609540875809</v>
      </c>
      <c r="AJ1936">
        <f t="shared" si="468"/>
        <v>-0.2668107123773617</v>
      </c>
      <c r="AK1936">
        <f t="shared" si="469"/>
        <v>0.23931967809316171</v>
      </c>
      <c r="AL1936">
        <f t="shared" si="470"/>
        <v>2.6389213677283485</v>
      </c>
      <c r="AM1936">
        <f t="shared" si="471"/>
        <v>3.8946097777401278</v>
      </c>
      <c r="AN1936" s="26">
        <f t="shared" si="481"/>
        <v>-3.975315110866434</v>
      </c>
      <c r="AO1936" s="26">
        <f t="shared" si="481"/>
        <v>-3.9758619978093366</v>
      </c>
      <c r="AP1936" s="26">
        <f t="shared" si="481"/>
        <v>-3.9742245114637487</v>
      </c>
      <c r="AQ1936" s="26">
        <f t="shared" si="481"/>
        <v>-3.9791363303934308</v>
      </c>
      <c r="AR1936" s="26">
        <f t="shared" si="481"/>
        <v>-3.9644813675395318</v>
      </c>
      <c r="AS1936" s="26">
        <f t="shared" si="481"/>
        <v>-4.0089388978364173</v>
      </c>
      <c r="AT1936" s="26">
        <f t="shared" si="481"/>
        <v>-3.8800105844175317</v>
      </c>
      <c r="AU1936" s="26">
        <f t="shared" si="473"/>
        <v>-4.3433125627175393</v>
      </c>
    </row>
    <row r="1937" spans="26:47">
      <c r="Z1937">
        <f t="shared" si="464"/>
        <v>0</v>
      </c>
      <c r="AA1937" s="26">
        <f t="shared" si="465"/>
        <v>2.1380834729415148E-3</v>
      </c>
      <c r="AB1937" s="26">
        <f t="shared" si="476"/>
        <v>-9999</v>
      </c>
      <c r="AC1937" s="26">
        <f t="shared" si="478"/>
        <v>0</v>
      </c>
      <c r="AD1937" s="26">
        <f t="shared" si="474"/>
        <v>-9999</v>
      </c>
      <c r="AE1937" s="26">
        <f t="shared" si="479"/>
        <v>0</v>
      </c>
      <c r="AF1937">
        <f t="shared" si="475"/>
        <v>-9999</v>
      </c>
      <c r="AG1937" s="187"/>
      <c r="AH1937">
        <f t="shared" si="466"/>
        <v>-5.681451267488898E-5</v>
      </c>
      <c r="AI1937">
        <f t="shared" si="467"/>
        <v>0.56469609540875809</v>
      </c>
      <c r="AJ1937">
        <f t="shared" si="468"/>
        <v>-0.2668107123773617</v>
      </c>
      <c r="AK1937">
        <f t="shared" si="469"/>
        <v>0.23931967809316171</v>
      </c>
      <c r="AL1937">
        <f t="shared" si="470"/>
        <v>2.6389213677283485</v>
      </c>
      <c r="AM1937">
        <f t="shared" si="471"/>
        <v>3.8946097777401278</v>
      </c>
      <c r="AN1937" s="26">
        <f t="shared" si="481"/>
        <v>-3.975315110866434</v>
      </c>
      <c r="AO1937" s="26">
        <f t="shared" si="481"/>
        <v>-3.9758619978093366</v>
      </c>
      <c r="AP1937" s="26">
        <f t="shared" si="481"/>
        <v>-3.9742245114637487</v>
      </c>
      <c r="AQ1937" s="26">
        <f t="shared" si="481"/>
        <v>-3.9791363303934308</v>
      </c>
      <c r="AR1937" s="26">
        <f t="shared" si="481"/>
        <v>-3.9644813675395318</v>
      </c>
      <c r="AS1937" s="26">
        <f t="shared" si="481"/>
        <v>-4.0089388978364173</v>
      </c>
      <c r="AT1937" s="26">
        <f t="shared" si="481"/>
        <v>-3.8800105844175317</v>
      </c>
      <c r="AU1937" s="26">
        <f t="shared" si="473"/>
        <v>-4.3433125627175393</v>
      </c>
    </row>
    <row r="1938" spans="26:47">
      <c r="Z1938">
        <f t="shared" si="464"/>
        <v>0</v>
      </c>
      <c r="AA1938" s="26">
        <f t="shared" si="465"/>
        <v>2.1380834729415148E-3</v>
      </c>
      <c r="AB1938" s="26">
        <f t="shared" si="476"/>
        <v>-9999</v>
      </c>
      <c r="AC1938" s="26">
        <f t="shared" si="478"/>
        <v>0</v>
      </c>
      <c r="AD1938" s="26">
        <f t="shared" si="474"/>
        <v>-9999</v>
      </c>
      <c r="AE1938" s="26">
        <f t="shared" si="479"/>
        <v>0</v>
      </c>
      <c r="AF1938">
        <f t="shared" si="475"/>
        <v>-9999</v>
      </c>
      <c r="AG1938" s="187"/>
      <c r="AH1938">
        <f t="shared" si="466"/>
        <v>-5.681451267488898E-5</v>
      </c>
      <c r="AI1938">
        <f t="shared" si="467"/>
        <v>0.56469609540875809</v>
      </c>
      <c r="AJ1938">
        <f t="shared" si="468"/>
        <v>-0.2668107123773617</v>
      </c>
      <c r="AK1938">
        <f t="shared" si="469"/>
        <v>0.23931967809316171</v>
      </c>
      <c r="AL1938">
        <f t="shared" si="470"/>
        <v>2.6389213677283485</v>
      </c>
      <c r="AM1938">
        <f t="shared" si="471"/>
        <v>3.8946097777401278</v>
      </c>
      <c r="AN1938" s="26">
        <f t="shared" si="481"/>
        <v>-3.975315110866434</v>
      </c>
      <c r="AO1938" s="26">
        <f t="shared" si="481"/>
        <v>-3.9758619978093366</v>
      </c>
      <c r="AP1938" s="26">
        <f t="shared" si="481"/>
        <v>-3.9742245114637487</v>
      </c>
      <c r="AQ1938" s="26">
        <f t="shared" si="481"/>
        <v>-3.9791363303934308</v>
      </c>
      <c r="AR1938" s="26">
        <f t="shared" si="481"/>
        <v>-3.9644813675395318</v>
      </c>
      <c r="AS1938" s="26">
        <f t="shared" si="481"/>
        <v>-4.0089388978364173</v>
      </c>
      <c r="AT1938" s="26">
        <f t="shared" si="481"/>
        <v>-3.8800105844175317</v>
      </c>
      <c r="AU1938" s="26">
        <f t="shared" si="473"/>
        <v>-4.3433125627175393</v>
      </c>
    </row>
    <row r="1939" spans="26:47">
      <c r="Z1939">
        <f t="shared" si="464"/>
        <v>0</v>
      </c>
      <c r="AA1939" s="26">
        <f t="shared" si="465"/>
        <v>2.1380834729415148E-3</v>
      </c>
      <c r="AB1939" s="26">
        <f t="shared" si="476"/>
        <v>-9999</v>
      </c>
      <c r="AC1939" s="26">
        <f t="shared" si="478"/>
        <v>0</v>
      </c>
      <c r="AD1939" s="26">
        <f t="shared" si="474"/>
        <v>-9999</v>
      </c>
      <c r="AE1939" s="26">
        <f t="shared" si="479"/>
        <v>0</v>
      </c>
      <c r="AF1939">
        <f t="shared" si="475"/>
        <v>-9999</v>
      </c>
      <c r="AG1939" s="187"/>
      <c r="AH1939">
        <f t="shared" si="466"/>
        <v>-5.681451267488898E-5</v>
      </c>
      <c r="AI1939">
        <f t="shared" si="467"/>
        <v>0.56469609540875809</v>
      </c>
      <c r="AJ1939">
        <f t="shared" si="468"/>
        <v>-0.2668107123773617</v>
      </c>
      <c r="AK1939">
        <f t="shared" si="469"/>
        <v>0.23931967809316171</v>
      </c>
      <c r="AL1939">
        <f t="shared" si="470"/>
        <v>2.6389213677283485</v>
      </c>
      <c r="AM1939">
        <f t="shared" si="471"/>
        <v>3.8946097777401278</v>
      </c>
      <c r="AN1939" s="26">
        <f t="shared" si="481"/>
        <v>-3.975315110866434</v>
      </c>
      <c r="AO1939" s="26">
        <f t="shared" si="481"/>
        <v>-3.9758619978093366</v>
      </c>
      <c r="AP1939" s="26">
        <f t="shared" si="481"/>
        <v>-3.9742245114637487</v>
      </c>
      <c r="AQ1939" s="26">
        <f t="shared" si="481"/>
        <v>-3.9791363303934308</v>
      </c>
      <c r="AR1939" s="26">
        <f t="shared" si="481"/>
        <v>-3.9644813675395318</v>
      </c>
      <c r="AS1939" s="26">
        <f t="shared" si="481"/>
        <v>-4.0089388978364173</v>
      </c>
      <c r="AT1939" s="26">
        <f t="shared" si="481"/>
        <v>-3.8800105844175317</v>
      </c>
      <c r="AU1939" s="26">
        <f t="shared" si="473"/>
        <v>-4.3433125627175393</v>
      </c>
    </row>
    <row r="1940" spans="26:47">
      <c r="Z1940">
        <f t="shared" si="464"/>
        <v>0</v>
      </c>
      <c r="AA1940" s="26">
        <f t="shared" si="465"/>
        <v>2.1380834729415148E-3</v>
      </c>
      <c r="AB1940" s="26">
        <f t="shared" si="476"/>
        <v>-9999</v>
      </c>
      <c r="AC1940" s="26">
        <f t="shared" si="478"/>
        <v>0</v>
      </c>
      <c r="AD1940" s="26">
        <f t="shared" si="474"/>
        <v>-9999</v>
      </c>
      <c r="AE1940" s="26">
        <f t="shared" si="479"/>
        <v>0</v>
      </c>
      <c r="AF1940">
        <f t="shared" si="475"/>
        <v>-9999</v>
      </c>
      <c r="AG1940" s="187"/>
      <c r="AH1940">
        <f t="shared" si="466"/>
        <v>-5.681451267488898E-5</v>
      </c>
      <c r="AI1940">
        <f t="shared" si="467"/>
        <v>0.56469609540875809</v>
      </c>
      <c r="AJ1940">
        <f t="shared" si="468"/>
        <v>-0.2668107123773617</v>
      </c>
      <c r="AK1940">
        <f t="shared" si="469"/>
        <v>0.23931967809316171</v>
      </c>
      <c r="AL1940">
        <f t="shared" si="470"/>
        <v>2.6389213677283485</v>
      </c>
      <c r="AM1940">
        <f t="shared" si="471"/>
        <v>3.8946097777401278</v>
      </c>
      <c r="AN1940" s="26">
        <f t="shared" si="481"/>
        <v>-3.975315110866434</v>
      </c>
      <c r="AO1940" s="26">
        <f t="shared" si="481"/>
        <v>-3.9758619978093366</v>
      </c>
      <c r="AP1940" s="26">
        <f t="shared" si="481"/>
        <v>-3.9742245114637487</v>
      </c>
      <c r="AQ1940" s="26">
        <f t="shared" si="481"/>
        <v>-3.9791363303934308</v>
      </c>
      <c r="AR1940" s="26">
        <f t="shared" si="481"/>
        <v>-3.9644813675395318</v>
      </c>
      <c r="AS1940" s="26">
        <f t="shared" si="481"/>
        <v>-4.0089388978364173</v>
      </c>
      <c r="AT1940" s="26">
        <f t="shared" si="481"/>
        <v>-3.8800105844175317</v>
      </c>
      <c r="AU1940" s="26">
        <f t="shared" si="473"/>
        <v>-4.3433125627175393</v>
      </c>
    </row>
    <row r="1941" spans="26:47">
      <c r="Z1941">
        <f>F1941</f>
        <v>0</v>
      </c>
      <c r="AA1941" s="26">
        <f>AB$3+AB$4*Z1941+AB$5*Z1941^2+AH1941</f>
        <v>2.1380834729415148E-3</v>
      </c>
      <c r="AB1941" s="26">
        <f t="shared" si="476"/>
        <v>-9999</v>
      </c>
      <c r="AC1941" s="26">
        <f t="shared" si="478"/>
        <v>0</v>
      </c>
      <c r="AD1941" s="26">
        <f t="shared" si="474"/>
        <v>-9999</v>
      </c>
      <c r="AE1941" s="26">
        <f t="shared" si="479"/>
        <v>0</v>
      </c>
      <c r="AF1941">
        <f t="shared" si="475"/>
        <v>-9999</v>
      </c>
      <c r="AG1941" s="187"/>
      <c r="AH1941">
        <f>$AB$6*($AB$11/AI1941*AJ1941+$AB$12)</f>
        <v>-5.681451267488898E-5</v>
      </c>
      <c r="AI1941">
        <f>1+$AB$7*COS(AL1941)</f>
        <v>0.56469609540875809</v>
      </c>
      <c r="AJ1941">
        <f>SIN(AL1941+RADIANS($AB$9))</f>
        <v>-0.2668107123773617</v>
      </c>
      <c r="AK1941">
        <f>$AB$7*SIN(AL1941)</f>
        <v>0.23931967809316171</v>
      </c>
      <c r="AL1941">
        <f>2*ATAN(AM1941)</f>
        <v>2.6389213677283485</v>
      </c>
      <c r="AM1941">
        <f>SQRT((1+$AB$7)/(1-$AB$7))*TAN(AN1941/2)</f>
        <v>3.8946097777401278</v>
      </c>
      <c r="AN1941" s="26">
        <f t="shared" ref="AN1941:AT1945" si="482">$AU1941+$AB$7*SIN(AO1941)</f>
        <v>-3.975315110866434</v>
      </c>
      <c r="AO1941" s="26">
        <f t="shared" si="482"/>
        <v>-3.9758619978093366</v>
      </c>
      <c r="AP1941" s="26">
        <f t="shared" si="482"/>
        <v>-3.9742245114637487</v>
      </c>
      <c r="AQ1941" s="26">
        <f t="shared" si="482"/>
        <v>-3.9791363303934308</v>
      </c>
      <c r="AR1941" s="26">
        <f t="shared" si="482"/>
        <v>-3.9644813675395318</v>
      </c>
      <c r="AS1941" s="26">
        <f t="shared" si="482"/>
        <v>-4.0089388978364173</v>
      </c>
      <c r="AT1941" s="26">
        <f t="shared" si="482"/>
        <v>-3.8800105844175317</v>
      </c>
      <c r="AU1941" s="26">
        <f>RADIANS($AB$9)+$AB$18*(F1941-AB$15)</f>
        <v>-4.3433125627175393</v>
      </c>
    </row>
    <row r="1942" spans="26:47">
      <c r="Z1942">
        <f>F1942</f>
        <v>0</v>
      </c>
      <c r="AA1942" s="26">
        <f>AB$3+AB$4*Z1942+AB$5*Z1942^2+AH1942</f>
        <v>2.1380834729415148E-3</v>
      </c>
      <c r="AB1942" s="26">
        <f t="shared" si="476"/>
        <v>-9999</v>
      </c>
      <c r="AC1942" s="26">
        <f t="shared" si="478"/>
        <v>0</v>
      </c>
      <c r="AD1942" s="26">
        <f>IF(S1942&lt;&gt;0,G1942-AA1942, -9999)</f>
        <v>-9999</v>
      </c>
      <c r="AE1942" s="26">
        <f t="shared" si="479"/>
        <v>0</v>
      </c>
      <c r="AF1942">
        <f>IF(S1942&lt;&gt;0,G1942-P1942, -9999)</f>
        <v>-9999</v>
      </c>
      <c r="AG1942" s="187"/>
      <c r="AH1942">
        <f>$AB$6*($AB$11/AI1942*AJ1942+$AB$12)</f>
        <v>-5.681451267488898E-5</v>
      </c>
      <c r="AI1942">
        <f>1+$AB$7*COS(AL1942)</f>
        <v>0.56469609540875809</v>
      </c>
      <c r="AJ1942">
        <f>SIN(AL1942+RADIANS($AB$9))</f>
        <v>-0.2668107123773617</v>
      </c>
      <c r="AK1942">
        <f>$AB$7*SIN(AL1942)</f>
        <v>0.23931967809316171</v>
      </c>
      <c r="AL1942">
        <f>2*ATAN(AM1942)</f>
        <v>2.6389213677283485</v>
      </c>
      <c r="AM1942">
        <f>SQRT((1+$AB$7)/(1-$AB$7))*TAN(AN1942/2)</f>
        <v>3.8946097777401278</v>
      </c>
      <c r="AN1942" s="26">
        <f t="shared" si="482"/>
        <v>-3.975315110866434</v>
      </c>
      <c r="AO1942" s="26">
        <f t="shared" si="482"/>
        <v>-3.9758619978093366</v>
      </c>
      <c r="AP1942" s="26">
        <f t="shared" si="482"/>
        <v>-3.9742245114637487</v>
      </c>
      <c r="AQ1942" s="26">
        <f t="shared" si="482"/>
        <v>-3.9791363303934308</v>
      </c>
      <c r="AR1942" s="26">
        <f t="shared" si="482"/>
        <v>-3.9644813675395318</v>
      </c>
      <c r="AS1942" s="26">
        <f t="shared" si="482"/>
        <v>-4.0089388978364173</v>
      </c>
      <c r="AT1942" s="26">
        <f t="shared" si="482"/>
        <v>-3.8800105844175317</v>
      </c>
      <c r="AU1942" s="26">
        <f>RADIANS($AB$9)+$AB$18*(F1942-AB$15)</f>
        <v>-4.3433125627175393</v>
      </c>
    </row>
    <row r="1943" spans="26:47">
      <c r="Z1943">
        <f>F1943</f>
        <v>0</v>
      </c>
      <c r="AA1943" s="26">
        <f>AB$3+AB$4*Z1943+AB$5*Z1943^2+AH1943</f>
        <v>2.1380834729415148E-3</v>
      </c>
      <c r="AB1943" s="26">
        <f t="shared" si="476"/>
        <v>-9999</v>
      </c>
      <c r="AC1943" s="26">
        <f t="shared" si="478"/>
        <v>0</v>
      </c>
      <c r="AD1943" s="26">
        <f>IF(S1943&lt;&gt;0,G1943-AA1943, -9999)</f>
        <v>-9999</v>
      </c>
      <c r="AE1943" s="26">
        <f t="shared" si="479"/>
        <v>0</v>
      </c>
      <c r="AF1943">
        <f>IF(S1943&lt;&gt;0,G1943-P1943, -9999)</f>
        <v>-9999</v>
      </c>
      <c r="AG1943" s="187"/>
      <c r="AH1943">
        <f>$AB$6*($AB$11/AI1943*AJ1943+$AB$12)</f>
        <v>-5.681451267488898E-5</v>
      </c>
      <c r="AI1943">
        <f>1+$AB$7*COS(AL1943)</f>
        <v>0.56469609540875809</v>
      </c>
      <c r="AJ1943">
        <f>SIN(AL1943+RADIANS($AB$9))</f>
        <v>-0.2668107123773617</v>
      </c>
      <c r="AK1943">
        <f>$AB$7*SIN(AL1943)</f>
        <v>0.23931967809316171</v>
      </c>
      <c r="AL1943">
        <f>2*ATAN(AM1943)</f>
        <v>2.6389213677283485</v>
      </c>
      <c r="AM1943">
        <f>SQRT((1+$AB$7)/(1-$AB$7))*TAN(AN1943/2)</f>
        <v>3.8946097777401278</v>
      </c>
      <c r="AN1943" s="26">
        <f t="shared" si="482"/>
        <v>-3.975315110866434</v>
      </c>
      <c r="AO1943" s="26">
        <f t="shared" si="482"/>
        <v>-3.9758619978093366</v>
      </c>
      <c r="AP1943" s="26">
        <f t="shared" si="482"/>
        <v>-3.9742245114637487</v>
      </c>
      <c r="AQ1943" s="26">
        <f t="shared" si="482"/>
        <v>-3.9791363303934308</v>
      </c>
      <c r="AR1943" s="26">
        <f t="shared" si="482"/>
        <v>-3.9644813675395318</v>
      </c>
      <c r="AS1943" s="26">
        <f t="shared" si="482"/>
        <v>-4.0089388978364173</v>
      </c>
      <c r="AT1943" s="26">
        <f t="shared" si="482"/>
        <v>-3.8800105844175317</v>
      </c>
      <c r="AU1943" s="26">
        <f>RADIANS($AB$9)+$AB$18*(F1943-AB$15)</f>
        <v>-4.3433125627175393</v>
      </c>
    </row>
    <row r="1944" spans="26:47">
      <c r="Z1944">
        <f>F1944</f>
        <v>0</v>
      </c>
      <c r="AA1944" s="26">
        <f>AB$3+AB$4*Z1944+AB$5*Z1944^2+AH1944</f>
        <v>2.1380834729415148E-3</v>
      </c>
      <c r="AB1944" s="26">
        <f t="shared" si="476"/>
        <v>-9999</v>
      </c>
      <c r="AC1944" s="26">
        <f t="shared" si="478"/>
        <v>0</v>
      </c>
      <c r="AD1944" s="26">
        <f>IF(S1944&lt;&gt;0,G1944-AA1944, -9999)</f>
        <v>-9999</v>
      </c>
      <c r="AE1944" s="26">
        <f t="shared" si="479"/>
        <v>0</v>
      </c>
      <c r="AF1944">
        <f>IF(S1944&lt;&gt;0,G1944-P1944, -9999)</f>
        <v>-9999</v>
      </c>
      <c r="AG1944" s="187"/>
      <c r="AH1944">
        <f>$AB$6*($AB$11/AI1944*AJ1944+$AB$12)</f>
        <v>-5.681451267488898E-5</v>
      </c>
      <c r="AI1944">
        <f>1+$AB$7*COS(AL1944)</f>
        <v>0.56469609540875809</v>
      </c>
      <c r="AJ1944">
        <f>SIN(AL1944+RADIANS($AB$9))</f>
        <v>-0.2668107123773617</v>
      </c>
      <c r="AK1944">
        <f>$AB$7*SIN(AL1944)</f>
        <v>0.23931967809316171</v>
      </c>
      <c r="AL1944">
        <f>2*ATAN(AM1944)</f>
        <v>2.6389213677283485</v>
      </c>
      <c r="AM1944">
        <f>SQRT((1+$AB$7)/(1-$AB$7))*TAN(AN1944/2)</f>
        <v>3.8946097777401278</v>
      </c>
      <c r="AN1944" s="26">
        <f t="shared" si="482"/>
        <v>-3.975315110866434</v>
      </c>
      <c r="AO1944" s="26">
        <f t="shared" si="482"/>
        <v>-3.9758619978093366</v>
      </c>
      <c r="AP1944" s="26">
        <f t="shared" si="482"/>
        <v>-3.9742245114637487</v>
      </c>
      <c r="AQ1944" s="26">
        <f t="shared" si="482"/>
        <v>-3.9791363303934308</v>
      </c>
      <c r="AR1944" s="26">
        <f t="shared" si="482"/>
        <v>-3.9644813675395318</v>
      </c>
      <c r="AS1944" s="26">
        <f t="shared" si="482"/>
        <v>-4.0089388978364173</v>
      </c>
      <c r="AT1944" s="26">
        <f t="shared" si="482"/>
        <v>-3.8800105844175317</v>
      </c>
      <c r="AU1944" s="26">
        <f>RADIANS($AB$9)+$AB$18*(F1944-AB$15)</f>
        <v>-4.3433125627175393</v>
      </c>
    </row>
    <row r="1945" spans="26:47">
      <c r="Z1945">
        <f>F1945</f>
        <v>0</v>
      </c>
      <c r="AA1945" s="26">
        <f>AB$3+AB$4*Z1945+AB$5*Z1945^2+AH1945</f>
        <v>2.1380834729415148E-3</v>
      </c>
      <c r="AB1945" s="26">
        <f t="shared" si="476"/>
        <v>-9999</v>
      </c>
      <c r="AC1945" s="26">
        <f t="shared" si="478"/>
        <v>0</v>
      </c>
      <c r="AD1945" s="26">
        <f>IF(S1945&lt;&gt;0,G1945-AA1945, -9999)</f>
        <v>-9999</v>
      </c>
      <c r="AE1945" s="26">
        <f t="shared" si="479"/>
        <v>0</v>
      </c>
      <c r="AF1945">
        <f>IF(S1945&lt;&gt;0,G1945-P1945, -9999)</f>
        <v>-9999</v>
      </c>
      <c r="AG1945" s="187"/>
      <c r="AH1945">
        <f>$AB$6*($AB$11/AI1945*AJ1945+$AB$12)</f>
        <v>-5.681451267488898E-5</v>
      </c>
      <c r="AI1945">
        <f>1+$AB$7*COS(AL1945)</f>
        <v>0.56469609540875809</v>
      </c>
      <c r="AJ1945">
        <f>SIN(AL1945+RADIANS($AB$9))</f>
        <v>-0.2668107123773617</v>
      </c>
      <c r="AK1945">
        <f>$AB$7*SIN(AL1945)</f>
        <v>0.23931967809316171</v>
      </c>
      <c r="AL1945">
        <f>2*ATAN(AM1945)</f>
        <v>2.6389213677283485</v>
      </c>
      <c r="AM1945">
        <f>SQRT((1+$AB$7)/(1-$AB$7))*TAN(AN1945/2)</f>
        <v>3.8946097777401278</v>
      </c>
      <c r="AN1945" s="26">
        <f t="shared" si="482"/>
        <v>-3.975315110866434</v>
      </c>
      <c r="AO1945" s="26">
        <f t="shared" si="482"/>
        <v>-3.9758619978093366</v>
      </c>
      <c r="AP1945" s="26">
        <f t="shared" si="482"/>
        <v>-3.9742245114637487</v>
      </c>
      <c r="AQ1945" s="26">
        <f t="shared" si="482"/>
        <v>-3.9791363303934308</v>
      </c>
      <c r="AR1945" s="26">
        <f t="shared" si="482"/>
        <v>-3.9644813675395318</v>
      </c>
      <c r="AS1945" s="26">
        <f t="shared" si="482"/>
        <v>-4.0089388978364173</v>
      </c>
      <c r="AT1945" s="26">
        <f t="shared" si="482"/>
        <v>-3.8800105844175317</v>
      </c>
      <c r="AU1945" s="26">
        <f>RADIANS($AB$9)+$AB$18*(F1945-AB$15)</f>
        <v>-4.3433125627175393</v>
      </c>
    </row>
    <row r="1946" spans="26:47">
      <c r="AA1946" s="26"/>
      <c r="AB1946" s="26"/>
      <c r="AC1946" s="26"/>
      <c r="AD1946" s="26"/>
      <c r="AE1946" s="26"/>
      <c r="AG1946" s="187"/>
      <c r="AN1946" s="26"/>
      <c r="AO1946" s="26"/>
      <c r="AP1946" s="26"/>
      <c r="AQ1946" s="26"/>
      <c r="AR1946" s="26"/>
      <c r="AS1946" s="26"/>
      <c r="AT1946" s="26"/>
      <c r="AU1946" s="26"/>
    </row>
    <row r="1947" spans="26:47">
      <c r="AA1947" s="26"/>
      <c r="AB1947" s="26"/>
      <c r="AC1947" s="26"/>
      <c r="AD1947" s="26"/>
      <c r="AE1947" s="26"/>
      <c r="AG1947" s="187"/>
      <c r="AN1947" s="26"/>
      <c r="AO1947" s="26"/>
      <c r="AP1947" s="26"/>
      <c r="AQ1947" s="26"/>
      <c r="AR1947" s="26"/>
      <c r="AS1947" s="26"/>
      <c r="AT1947" s="26"/>
      <c r="AU1947" s="26"/>
    </row>
    <row r="1948" spans="26:47">
      <c r="AA1948" s="26"/>
      <c r="AB1948" s="26"/>
      <c r="AC1948" s="26"/>
      <c r="AD1948" s="26"/>
      <c r="AE1948" s="26"/>
      <c r="AG1948" s="187"/>
      <c r="AN1948" s="26"/>
      <c r="AO1948" s="26"/>
      <c r="AP1948" s="26"/>
      <c r="AQ1948" s="26"/>
      <c r="AR1948" s="26"/>
      <c r="AS1948" s="26"/>
      <c r="AT1948" s="26"/>
      <c r="AU1948" s="26"/>
    </row>
    <row r="1949" spans="26:47">
      <c r="AA1949" s="26"/>
      <c r="AB1949" s="26"/>
      <c r="AC1949" s="26"/>
      <c r="AD1949" s="26"/>
      <c r="AE1949" s="26"/>
      <c r="AG1949" s="187"/>
      <c r="AN1949" s="26"/>
      <c r="AO1949" s="26"/>
      <c r="AP1949" s="26"/>
      <c r="AQ1949" s="26"/>
      <c r="AR1949" s="26"/>
      <c r="AS1949" s="26"/>
      <c r="AT1949" s="26"/>
      <c r="AU1949" s="26"/>
    </row>
    <row r="1950" spans="26:47">
      <c r="AA1950" s="26"/>
      <c r="AB1950" s="26"/>
      <c r="AC1950" s="26"/>
      <c r="AD1950" s="26"/>
      <c r="AE1950" s="26"/>
      <c r="AG1950" s="187"/>
      <c r="AN1950" s="26"/>
      <c r="AO1950" s="26"/>
      <c r="AP1950" s="26"/>
      <c r="AQ1950" s="26"/>
      <c r="AR1950" s="26"/>
      <c r="AS1950" s="26"/>
      <c r="AT1950" s="26"/>
      <c r="AU1950" s="26"/>
    </row>
    <row r="1951" spans="26:47">
      <c r="AA1951" s="26"/>
      <c r="AB1951" s="26"/>
      <c r="AC1951" s="26"/>
      <c r="AD1951" s="26"/>
      <c r="AE1951" s="26"/>
      <c r="AG1951" s="187"/>
      <c r="AN1951" s="26"/>
      <c r="AO1951" s="26"/>
      <c r="AP1951" s="26"/>
      <c r="AQ1951" s="26"/>
      <c r="AR1951" s="26"/>
      <c r="AS1951" s="26"/>
      <c r="AT1951" s="26"/>
      <c r="AU1951" s="26"/>
    </row>
    <row r="1952" spans="26:47">
      <c r="AA1952" s="26"/>
      <c r="AB1952" s="26"/>
      <c r="AC1952" s="26"/>
      <c r="AD1952" s="26"/>
      <c r="AE1952" s="26"/>
      <c r="AG1952" s="187"/>
      <c r="AN1952" s="26"/>
      <c r="AO1952" s="26"/>
      <c r="AP1952" s="26"/>
      <c r="AQ1952" s="26"/>
      <c r="AR1952" s="26"/>
      <c r="AS1952" s="26"/>
      <c r="AT1952" s="26"/>
      <c r="AU1952" s="26"/>
    </row>
    <row r="1953" spans="27:47">
      <c r="AA1953" s="26"/>
      <c r="AB1953" s="26"/>
      <c r="AC1953" s="26"/>
      <c r="AD1953" s="26"/>
      <c r="AE1953" s="26"/>
      <c r="AG1953" s="187"/>
      <c r="AN1953" s="26"/>
      <c r="AO1953" s="26"/>
      <c r="AP1953" s="26"/>
      <c r="AQ1953" s="26"/>
      <c r="AR1953" s="26"/>
      <c r="AS1953" s="26"/>
      <c r="AT1953" s="26"/>
      <c r="AU1953" s="26"/>
    </row>
    <row r="1954" spans="27:47">
      <c r="AA1954" s="26"/>
      <c r="AB1954" s="26"/>
      <c r="AC1954" s="26"/>
      <c r="AD1954" s="26"/>
      <c r="AE1954" s="26"/>
      <c r="AG1954" s="187"/>
      <c r="AN1954" s="26"/>
      <c r="AO1954" s="26"/>
      <c r="AP1954" s="26"/>
      <c r="AQ1954" s="26"/>
      <c r="AR1954" s="26"/>
      <c r="AS1954" s="26"/>
      <c r="AT1954" s="26"/>
      <c r="AU1954" s="26"/>
    </row>
    <row r="1955" spans="27:47">
      <c r="AA1955" s="26"/>
      <c r="AB1955" s="26"/>
      <c r="AC1955" s="26"/>
      <c r="AD1955" s="26"/>
      <c r="AE1955" s="26"/>
      <c r="AG1955" s="187"/>
      <c r="AN1955" s="26"/>
      <c r="AO1955" s="26"/>
      <c r="AP1955" s="26"/>
      <c r="AQ1955" s="26"/>
      <c r="AR1955" s="26"/>
      <c r="AS1955" s="26"/>
      <c r="AT1955" s="26"/>
      <c r="AU1955" s="26"/>
    </row>
    <row r="1956" spans="27:47">
      <c r="AA1956" s="26"/>
      <c r="AB1956" s="26"/>
      <c r="AC1956" s="26"/>
      <c r="AD1956" s="26"/>
      <c r="AE1956" s="26"/>
      <c r="AG1956" s="187"/>
      <c r="AN1956" s="26"/>
      <c r="AO1956" s="26"/>
      <c r="AP1956" s="26"/>
      <c r="AQ1956" s="26"/>
      <c r="AR1956" s="26"/>
      <c r="AS1956" s="26"/>
      <c r="AT1956" s="26"/>
      <c r="AU1956" s="26"/>
    </row>
    <row r="1957" spans="27:47">
      <c r="AA1957" s="26"/>
      <c r="AB1957" s="26"/>
      <c r="AC1957" s="26"/>
      <c r="AD1957" s="26"/>
      <c r="AE1957" s="26"/>
      <c r="AG1957" s="187"/>
      <c r="AN1957" s="26"/>
      <c r="AO1957" s="26"/>
      <c r="AP1957" s="26"/>
      <c r="AQ1957" s="26"/>
      <c r="AR1957" s="26"/>
      <c r="AS1957" s="26"/>
      <c r="AT1957" s="26"/>
      <c r="AU1957" s="26"/>
    </row>
    <row r="1958" spans="27:47">
      <c r="AA1958" s="26"/>
      <c r="AB1958" s="26"/>
      <c r="AC1958" s="26"/>
      <c r="AD1958" s="26"/>
      <c r="AE1958" s="26"/>
      <c r="AG1958" s="187"/>
      <c r="AN1958" s="26"/>
      <c r="AO1958" s="26"/>
      <c r="AP1958" s="26"/>
      <c r="AQ1958" s="26"/>
      <c r="AR1958" s="26"/>
      <c r="AS1958" s="26"/>
      <c r="AT1958" s="26"/>
      <c r="AU1958" s="26"/>
    </row>
    <row r="1959" spans="27:47">
      <c r="AA1959" s="26"/>
      <c r="AB1959" s="26"/>
      <c r="AC1959" s="26"/>
      <c r="AD1959" s="26"/>
      <c r="AE1959" s="26"/>
      <c r="AG1959" s="187"/>
      <c r="AN1959" s="26"/>
      <c r="AO1959" s="26"/>
      <c r="AP1959" s="26"/>
      <c r="AQ1959" s="26"/>
      <c r="AR1959" s="26"/>
      <c r="AS1959" s="26"/>
      <c r="AT1959" s="26"/>
      <c r="AU1959" s="26"/>
    </row>
    <row r="1960" spans="27:47">
      <c r="AA1960" s="26"/>
      <c r="AB1960" s="26"/>
      <c r="AC1960" s="26"/>
      <c r="AD1960" s="26"/>
      <c r="AE1960" s="26"/>
      <c r="AG1960" s="187"/>
      <c r="AN1960" s="26"/>
      <c r="AO1960" s="26"/>
      <c r="AP1960" s="26"/>
      <c r="AQ1960" s="26"/>
      <c r="AR1960" s="26"/>
      <c r="AS1960" s="26"/>
      <c r="AT1960" s="26"/>
      <c r="AU1960" s="26"/>
    </row>
    <row r="1961" spans="27:47">
      <c r="AA1961" s="26"/>
      <c r="AB1961" s="26"/>
      <c r="AC1961" s="26"/>
      <c r="AD1961" s="26"/>
      <c r="AE1961" s="26"/>
      <c r="AG1961" s="187"/>
      <c r="AN1961" s="26"/>
      <c r="AO1961" s="26"/>
      <c r="AP1961" s="26"/>
      <c r="AQ1961" s="26"/>
      <c r="AR1961" s="26"/>
      <c r="AS1961" s="26"/>
      <c r="AT1961" s="26"/>
      <c r="AU1961" s="26"/>
    </row>
    <row r="1962" spans="27:47">
      <c r="AA1962" s="26"/>
      <c r="AB1962" s="26"/>
      <c r="AC1962" s="26"/>
      <c r="AD1962" s="26"/>
      <c r="AE1962" s="26"/>
      <c r="AG1962" s="187"/>
      <c r="AN1962" s="26"/>
      <c r="AO1962" s="26"/>
      <c r="AP1962" s="26"/>
      <c r="AQ1962" s="26"/>
      <c r="AR1962" s="26"/>
      <c r="AS1962" s="26"/>
      <c r="AT1962" s="26"/>
      <c r="AU1962" s="26"/>
    </row>
    <row r="1963" spans="27:47">
      <c r="AA1963" s="26"/>
      <c r="AB1963" s="26"/>
      <c r="AC1963" s="26"/>
      <c r="AD1963" s="26"/>
      <c r="AE1963" s="26"/>
      <c r="AG1963" s="187"/>
      <c r="AN1963" s="26"/>
      <c r="AO1963" s="26"/>
      <c r="AP1963" s="26"/>
      <c r="AQ1963" s="26"/>
      <c r="AR1963" s="26"/>
      <c r="AS1963" s="26"/>
      <c r="AT1963" s="26"/>
      <c r="AU1963" s="26"/>
    </row>
    <row r="1964" spans="27:47">
      <c r="AA1964" s="26"/>
      <c r="AB1964" s="26"/>
      <c r="AC1964" s="26"/>
      <c r="AD1964" s="26"/>
      <c r="AE1964" s="26"/>
      <c r="AG1964" s="187"/>
      <c r="AN1964" s="26"/>
      <c r="AO1964" s="26"/>
      <c r="AP1964" s="26"/>
      <c r="AQ1964" s="26"/>
      <c r="AR1964" s="26"/>
      <c r="AS1964" s="26"/>
      <c r="AT1964" s="26"/>
      <c r="AU1964" s="26"/>
    </row>
    <row r="1965" spans="27:47">
      <c r="AA1965" s="26"/>
      <c r="AB1965" s="26"/>
      <c r="AC1965" s="26"/>
      <c r="AD1965" s="26"/>
      <c r="AE1965" s="26"/>
      <c r="AG1965" s="187"/>
      <c r="AN1965" s="26"/>
      <c r="AO1965" s="26"/>
      <c r="AP1965" s="26"/>
      <c r="AQ1965" s="26"/>
      <c r="AR1965" s="26"/>
      <c r="AS1965" s="26"/>
      <c r="AT1965" s="26"/>
      <c r="AU1965" s="26"/>
    </row>
    <row r="1966" spans="27:47">
      <c r="AA1966" s="26"/>
      <c r="AB1966" s="26"/>
      <c r="AC1966" s="26"/>
      <c r="AD1966" s="26"/>
      <c r="AE1966" s="26"/>
      <c r="AG1966" s="187"/>
      <c r="AN1966" s="26"/>
      <c r="AO1966" s="26"/>
      <c r="AP1966" s="26"/>
      <c r="AQ1966" s="26"/>
      <c r="AR1966" s="26"/>
      <c r="AS1966" s="26"/>
      <c r="AT1966" s="26"/>
      <c r="AU1966" s="26"/>
    </row>
    <row r="1967" spans="27:47">
      <c r="AA1967" s="26"/>
      <c r="AB1967" s="26"/>
      <c r="AC1967" s="26"/>
      <c r="AD1967" s="26"/>
      <c r="AE1967" s="26"/>
      <c r="AG1967" s="187"/>
      <c r="AN1967" s="26"/>
      <c r="AO1967" s="26"/>
      <c r="AP1967" s="26"/>
      <c r="AQ1967" s="26"/>
      <c r="AR1967" s="26"/>
      <c r="AS1967" s="26"/>
      <c r="AT1967" s="26"/>
      <c r="AU1967" s="26"/>
    </row>
    <row r="1968" spans="27:47">
      <c r="AA1968" s="26"/>
      <c r="AB1968" s="26"/>
      <c r="AC1968" s="26"/>
      <c r="AD1968" s="26"/>
      <c r="AE1968" s="26"/>
      <c r="AG1968" s="187"/>
      <c r="AN1968" s="26"/>
      <c r="AO1968" s="26"/>
      <c r="AP1968" s="26"/>
      <c r="AQ1968" s="26"/>
      <c r="AR1968" s="26"/>
      <c r="AS1968" s="26"/>
      <c r="AT1968" s="26"/>
      <c r="AU1968" s="26"/>
    </row>
    <row r="1969" spans="27:47">
      <c r="AA1969" s="26"/>
      <c r="AB1969" s="26"/>
      <c r="AC1969" s="26"/>
      <c r="AD1969" s="26"/>
      <c r="AE1969" s="26"/>
      <c r="AG1969" s="187"/>
      <c r="AN1969" s="26"/>
      <c r="AO1969" s="26"/>
      <c r="AP1969" s="26"/>
      <c r="AQ1969" s="26"/>
      <c r="AR1969" s="26"/>
      <c r="AS1969" s="26"/>
      <c r="AT1969" s="26"/>
      <c r="AU1969" s="26"/>
    </row>
    <row r="1970" spans="27:47">
      <c r="AA1970" s="26"/>
      <c r="AB1970" s="26"/>
      <c r="AC1970" s="26"/>
      <c r="AD1970" s="26"/>
      <c r="AE1970" s="26"/>
      <c r="AG1970" s="187"/>
      <c r="AN1970" s="26"/>
      <c r="AO1970" s="26"/>
      <c r="AP1970" s="26"/>
      <c r="AQ1970" s="26"/>
      <c r="AR1970" s="26"/>
      <c r="AS1970" s="26"/>
      <c r="AT1970" s="26"/>
      <c r="AU1970" s="26"/>
    </row>
    <row r="1971" spans="27:47">
      <c r="AA1971" s="26"/>
      <c r="AB1971" s="26"/>
      <c r="AC1971" s="26"/>
      <c r="AD1971" s="26"/>
      <c r="AE1971" s="26"/>
      <c r="AG1971" s="187"/>
      <c r="AN1971" s="26"/>
      <c r="AO1971" s="26"/>
      <c r="AP1971" s="26"/>
      <c r="AQ1971" s="26"/>
      <c r="AR1971" s="26"/>
      <c r="AS1971" s="26"/>
      <c r="AT1971" s="26"/>
      <c r="AU1971" s="26"/>
    </row>
    <row r="1972" spans="27:47">
      <c r="AA1972" s="26"/>
      <c r="AB1972" s="26"/>
      <c r="AC1972" s="26"/>
      <c r="AD1972" s="26"/>
      <c r="AE1972" s="26"/>
      <c r="AG1972" s="187"/>
      <c r="AN1972" s="26"/>
      <c r="AO1972" s="26"/>
      <c r="AP1972" s="26"/>
      <c r="AQ1972" s="26"/>
      <c r="AR1972" s="26"/>
      <c r="AS1972" s="26"/>
      <c r="AT1972" s="26"/>
      <c r="AU1972" s="26"/>
    </row>
    <row r="1973" spans="27:47">
      <c r="AA1973" s="26"/>
      <c r="AB1973" s="26"/>
      <c r="AC1973" s="26"/>
      <c r="AD1973" s="26"/>
      <c r="AE1973" s="26"/>
      <c r="AG1973" s="187"/>
      <c r="AN1973" s="26"/>
      <c r="AO1973" s="26"/>
      <c r="AP1973" s="26"/>
      <c r="AQ1973" s="26"/>
      <c r="AR1973" s="26"/>
      <c r="AS1973" s="26"/>
      <c r="AT1973" s="26"/>
      <c r="AU1973" s="26"/>
    </row>
    <row r="1974" spans="27:47">
      <c r="AA1974" s="26"/>
      <c r="AB1974" s="26"/>
      <c r="AC1974" s="26"/>
      <c r="AD1974" s="26"/>
      <c r="AE1974" s="26"/>
      <c r="AG1974" s="187"/>
      <c r="AN1974" s="26"/>
      <c r="AO1974" s="26"/>
      <c r="AP1974" s="26"/>
      <c r="AQ1974" s="26"/>
      <c r="AR1974" s="26"/>
      <c r="AS1974" s="26"/>
      <c r="AT1974" s="26"/>
      <c r="AU1974" s="26"/>
    </row>
    <row r="1975" spans="27:47">
      <c r="AA1975" s="26"/>
      <c r="AB1975" s="26"/>
      <c r="AC1975" s="26"/>
      <c r="AD1975" s="26"/>
      <c r="AE1975" s="26"/>
      <c r="AG1975" s="187"/>
      <c r="AN1975" s="26"/>
      <c r="AO1975" s="26"/>
      <c r="AP1975" s="26"/>
      <c r="AQ1975" s="26"/>
      <c r="AR1975" s="26"/>
      <c r="AS1975" s="26"/>
      <c r="AT1975" s="26"/>
      <c r="AU1975" s="26"/>
    </row>
    <row r="1976" spans="27:47">
      <c r="AA1976" s="26"/>
      <c r="AB1976" s="26"/>
      <c r="AC1976" s="26"/>
      <c r="AD1976" s="26"/>
      <c r="AE1976" s="26"/>
      <c r="AG1976" s="187"/>
      <c r="AN1976" s="26"/>
      <c r="AO1976" s="26"/>
      <c r="AP1976" s="26"/>
      <c r="AQ1976" s="26"/>
      <c r="AR1976" s="26"/>
      <c r="AS1976" s="26"/>
      <c r="AT1976" s="26"/>
      <c r="AU1976" s="26"/>
    </row>
    <row r="1977" spans="27:47">
      <c r="AA1977" s="26"/>
      <c r="AB1977" s="26"/>
      <c r="AC1977" s="26"/>
      <c r="AD1977" s="26"/>
      <c r="AE1977" s="26"/>
      <c r="AG1977" s="187"/>
      <c r="AN1977" s="26"/>
      <c r="AO1977" s="26"/>
      <c r="AP1977" s="26"/>
      <c r="AQ1977" s="26"/>
      <c r="AR1977" s="26"/>
      <c r="AS1977" s="26"/>
      <c r="AT1977" s="26"/>
      <c r="AU1977" s="26"/>
    </row>
    <row r="1978" spans="27:47">
      <c r="AA1978" s="26"/>
      <c r="AB1978" s="26"/>
      <c r="AC1978" s="26"/>
      <c r="AD1978" s="26"/>
      <c r="AE1978" s="26"/>
      <c r="AG1978" s="187"/>
      <c r="AN1978" s="26"/>
      <c r="AO1978" s="26"/>
      <c r="AP1978" s="26"/>
      <c r="AQ1978" s="26"/>
      <c r="AR1978" s="26"/>
      <c r="AS1978" s="26"/>
      <c r="AT1978" s="26"/>
      <c r="AU1978" s="26"/>
    </row>
    <row r="1979" spans="27:47">
      <c r="AA1979" s="26"/>
      <c r="AB1979" s="26"/>
      <c r="AC1979" s="26"/>
      <c r="AD1979" s="26"/>
      <c r="AE1979" s="26"/>
      <c r="AG1979" s="187"/>
      <c r="AN1979" s="26"/>
      <c r="AO1979" s="26"/>
      <c r="AP1979" s="26"/>
      <c r="AQ1979" s="26"/>
      <c r="AR1979" s="26"/>
      <c r="AS1979" s="26"/>
      <c r="AT1979" s="26"/>
      <c r="AU1979" s="26"/>
    </row>
    <row r="1980" spans="27:47">
      <c r="AA1980" s="26"/>
      <c r="AB1980" s="26"/>
      <c r="AC1980" s="26"/>
      <c r="AD1980" s="26"/>
      <c r="AE1980" s="26"/>
      <c r="AG1980" s="187"/>
      <c r="AN1980" s="26"/>
      <c r="AO1980" s="26"/>
      <c r="AP1980" s="26"/>
      <c r="AQ1980" s="26"/>
      <c r="AR1980" s="26"/>
      <c r="AS1980" s="26"/>
      <c r="AT1980" s="26"/>
      <c r="AU1980" s="26"/>
    </row>
    <row r="1981" spans="27:47">
      <c r="AA1981" s="26"/>
      <c r="AB1981" s="26"/>
      <c r="AC1981" s="26"/>
      <c r="AD1981" s="26"/>
      <c r="AE1981" s="26"/>
      <c r="AG1981" s="187"/>
      <c r="AN1981" s="26"/>
      <c r="AO1981" s="26"/>
      <c r="AP1981" s="26"/>
      <c r="AQ1981" s="26"/>
      <c r="AR1981" s="26"/>
      <c r="AS1981" s="26"/>
      <c r="AT1981" s="26"/>
      <c r="AU1981" s="26"/>
    </row>
    <row r="1982" spans="27:47">
      <c r="AA1982" s="26"/>
      <c r="AB1982" s="26"/>
      <c r="AC1982" s="26"/>
      <c r="AD1982" s="26"/>
      <c r="AE1982" s="26"/>
      <c r="AG1982" s="187"/>
      <c r="AN1982" s="26"/>
      <c r="AO1982" s="26"/>
      <c r="AP1982" s="26"/>
      <c r="AQ1982" s="26"/>
      <c r="AR1982" s="26"/>
      <c r="AS1982" s="26"/>
      <c r="AT1982" s="26"/>
      <c r="AU1982" s="26"/>
    </row>
    <row r="1983" spans="27:47">
      <c r="AA1983" s="26"/>
      <c r="AB1983" s="26"/>
      <c r="AC1983" s="26"/>
      <c r="AD1983" s="26"/>
      <c r="AE1983" s="26"/>
      <c r="AG1983" s="187"/>
      <c r="AN1983" s="26"/>
      <c r="AO1983" s="26"/>
      <c r="AP1983" s="26"/>
      <c r="AQ1983" s="26"/>
      <c r="AR1983" s="26"/>
      <c r="AS1983" s="26"/>
      <c r="AT1983" s="26"/>
      <c r="AU1983" s="26"/>
    </row>
    <row r="1984" spans="27:47">
      <c r="AA1984" s="26"/>
      <c r="AB1984" s="26"/>
      <c r="AC1984" s="26"/>
      <c r="AD1984" s="26"/>
      <c r="AE1984" s="26"/>
      <c r="AG1984" s="187"/>
      <c r="AN1984" s="26"/>
      <c r="AO1984" s="26"/>
      <c r="AP1984" s="26"/>
      <c r="AQ1984" s="26"/>
      <c r="AR1984" s="26"/>
      <c r="AS1984" s="26"/>
      <c r="AT1984" s="26"/>
      <c r="AU1984" s="26"/>
    </row>
    <row r="1985" spans="27:47">
      <c r="AA1985" s="26"/>
      <c r="AB1985" s="26"/>
      <c r="AC1985" s="26"/>
      <c r="AD1985" s="26"/>
      <c r="AE1985" s="26"/>
      <c r="AG1985" s="187"/>
      <c r="AN1985" s="26"/>
      <c r="AO1985" s="26"/>
      <c r="AP1985" s="26"/>
      <c r="AQ1985" s="26"/>
      <c r="AR1985" s="26"/>
      <c r="AS1985" s="26"/>
      <c r="AT1985" s="26"/>
      <c r="AU1985" s="26"/>
    </row>
    <row r="1986" spans="27:47">
      <c r="AA1986" s="26"/>
      <c r="AB1986" s="26"/>
      <c r="AC1986" s="26"/>
      <c r="AD1986" s="26"/>
      <c r="AE1986" s="26"/>
      <c r="AG1986" s="187"/>
      <c r="AN1986" s="26"/>
      <c r="AO1986" s="26"/>
      <c r="AP1986" s="26"/>
      <c r="AQ1986" s="26"/>
      <c r="AR1986" s="26"/>
      <c r="AS1986" s="26"/>
      <c r="AT1986" s="26"/>
      <c r="AU1986" s="26"/>
    </row>
    <row r="1987" spans="27:47">
      <c r="AA1987" s="26"/>
      <c r="AB1987" s="26"/>
      <c r="AC1987" s="26"/>
      <c r="AD1987" s="26"/>
      <c r="AE1987" s="26"/>
      <c r="AG1987" s="187"/>
      <c r="AN1987" s="26"/>
      <c r="AO1987" s="26"/>
      <c r="AP1987" s="26"/>
      <c r="AQ1987" s="26"/>
      <c r="AR1987" s="26"/>
      <c r="AS1987" s="26"/>
      <c r="AT1987" s="26"/>
      <c r="AU1987" s="26"/>
    </row>
    <row r="1988" spans="27:47">
      <c r="AA1988" s="26"/>
      <c r="AB1988" s="26"/>
      <c r="AC1988" s="26"/>
      <c r="AD1988" s="26"/>
      <c r="AE1988" s="26"/>
      <c r="AG1988" s="187"/>
      <c r="AN1988" s="26"/>
      <c r="AO1988" s="26"/>
      <c r="AP1988" s="26"/>
      <c r="AQ1988" s="26"/>
      <c r="AR1988" s="26"/>
      <c r="AS1988" s="26"/>
      <c r="AT1988" s="26"/>
      <c r="AU1988" s="26"/>
    </row>
    <row r="1989" spans="27:47">
      <c r="AA1989" s="26"/>
      <c r="AB1989" s="26"/>
      <c r="AC1989" s="26"/>
      <c r="AD1989" s="26"/>
      <c r="AE1989" s="26"/>
      <c r="AG1989" s="187"/>
      <c r="AN1989" s="26"/>
      <c r="AO1989" s="26"/>
      <c r="AP1989" s="26"/>
      <c r="AQ1989" s="26"/>
      <c r="AR1989" s="26"/>
      <c r="AS1989" s="26"/>
      <c r="AT1989" s="26"/>
      <c r="AU1989" s="26"/>
    </row>
    <row r="1990" spans="27:47">
      <c r="AA1990" s="26"/>
      <c r="AB1990" s="26"/>
      <c r="AC1990" s="26"/>
      <c r="AD1990" s="26"/>
      <c r="AE1990" s="26"/>
      <c r="AG1990" s="187"/>
      <c r="AN1990" s="26"/>
      <c r="AO1990" s="26"/>
      <c r="AP1990" s="26"/>
      <c r="AQ1990" s="26"/>
      <c r="AR1990" s="26"/>
      <c r="AS1990" s="26"/>
      <c r="AT1990" s="26"/>
      <c r="AU1990" s="26"/>
    </row>
    <row r="1991" spans="27:47">
      <c r="AA1991" s="26"/>
      <c r="AB1991" s="26"/>
      <c r="AC1991" s="26"/>
      <c r="AD1991" s="26"/>
      <c r="AE1991" s="26"/>
      <c r="AG1991" s="187"/>
      <c r="AN1991" s="26"/>
      <c r="AO1991" s="26"/>
      <c r="AP1991" s="26"/>
      <c r="AQ1991" s="26"/>
      <c r="AR1991" s="26"/>
      <c r="AS1991" s="26"/>
      <c r="AT1991" s="26"/>
      <c r="AU1991" s="26"/>
    </row>
    <row r="1992" spans="27:47">
      <c r="AA1992" s="26"/>
      <c r="AB1992" s="26"/>
      <c r="AC1992" s="26"/>
      <c r="AD1992" s="26"/>
      <c r="AE1992" s="26"/>
      <c r="AG1992" s="187"/>
      <c r="AN1992" s="26"/>
      <c r="AO1992" s="26"/>
      <c r="AP1992" s="26"/>
      <c r="AQ1992" s="26"/>
      <c r="AR1992" s="26"/>
      <c r="AS1992" s="26"/>
      <c r="AT1992" s="26"/>
      <c r="AU1992" s="26"/>
    </row>
    <row r="1993" spans="27:47">
      <c r="AA1993" s="26"/>
      <c r="AB1993" s="26"/>
      <c r="AC1993" s="26"/>
      <c r="AD1993" s="26"/>
      <c r="AE1993" s="26"/>
      <c r="AG1993" s="187"/>
      <c r="AN1993" s="26"/>
      <c r="AO1993" s="26"/>
      <c r="AP1993" s="26"/>
      <c r="AQ1993" s="26"/>
      <c r="AR1993" s="26"/>
      <c r="AS1993" s="26"/>
      <c r="AT1993" s="26"/>
      <c r="AU1993" s="26"/>
    </row>
    <row r="1994" spans="27:47">
      <c r="AA1994" s="26"/>
      <c r="AB1994" s="26"/>
      <c r="AC1994" s="26"/>
      <c r="AD1994" s="26"/>
      <c r="AE1994" s="26"/>
      <c r="AG1994" s="187"/>
      <c r="AN1994" s="26"/>
      <c r="AO1994" s="26"/>
      <c r="AP1994" s="26"/>
      <c r="AQ1994" s="26"/>
      <c r="AR1994" s="26"/>
      <c r="AS1994" s="26"/>
      <c r="AT1994" s="26"/>
      <c r="AU1994" s="26"/>
    </row>
    <row r="1995" spans="27:47">
      <c r="AA1995" s="26"/>
      <c r="AB1995" s="26"/>
      <c r="AC1995" s="26"/>
      <c r="AD1995" s="26"/>
      <c r="AE1995" s="26"/>
      <c r="AG1995" s="187"/>
      <c r="AN1995" s="26"/>
      <c r="AO1995" s="26"/>
      <c r="AP1995" s="26"/>
      <c r="AQ1995" s="26"/>
      <c r="AR1995" s="26"/>
      <c r="AS1995" s="26"/>
      <c r="AT1995" s="26"/>
      <c r="AU1995" s="26"/>
    </row>
    <row r="1996" spans="27:47">
      <c r="AA1996" s="26"/>
      <c r="AB1996" s="26"/>
      <c r="AC1996" s="26"/>
      <c r="AD1996" s="26"/>
      <c r="AE1996" s="26"/>
      <c r="AG1996" s="187"/>
      <c r="AN1996" s="26"/>
      <c r="AO1996" s="26"/>
      <c r="AP1996" s="26"/>
      <c r="AQ1996" s="26"/>
      <c r="AR1996" s="26"/>
      <c r="AS1996" s="26"/>
      <c r="AT1996" s="26"/>
      <c r="AU1996" s="26"/>
    </row>
    <row r="1997" spans="27:47">
      <c r="AA1997" s="26"/>
      <c r="AB1997" s="26"/>
      <c r="AC1997" s="26"/>
      <c r="AD1997" s="26"/>
      <c r="AE1997" s="26"/>
      <c r="AG1997" s="187"/>
      <c r="AN1997" s="26"/>
      <c r="AO1997" s="26"/>
      <c r="AP1997" s="26"/>
      <c r="AQ1997" s="26"/>
      <c r="AR1997" s="26"/>
      <c r="AS1997" s="26"/>
      <c r="AT1997" s="26"/>
      <c r="AU1997" s="26"/>
    </row>
    <row r="1998" spans="27:47">
      <c r="AA1998" s="26"/>
      <c r="AB1998" s="26"/>
      <c r="AC1998" s="26"/>
      <c r="AD1998" s="26"/>
      <c r="AE1998" s="26"/>
      <c r="AG1998" s="187"/>
      <c r="AN1998" s="26"/>
      <c r="AO1998" s="26"/>
      <c r="AP1998" s="26"/>
      <c r="AQ1998" s="26"/>
      <c r="AR1998" s="26"/>
      <c r="AS1998" s="26"/>
      <c r="AT1998" s="26"/>
      <c r="AU1998" s="26"/>
    </row>
    <row r="1999" spans="27:47">
      <c r="AA1999" s="26"/>
      <c r="AB1999" s="26"/>
      <c r="AC1999" s="26"/>
      <c r="AD1999" s="26"/>
      <c r="AE1999" s="26"/>
      <c r="AG1999" s="187"/>
      <c r="AN1999" s="26"/>
      <c r="AO1999" s="26"/>
      <c r="AP1999" s="26"/>
      <c r="AQ1999" s="26"/>
      <c r="AR1999" s="26"/>
      <c r="AS1999" s="26"/>
      <c r="AT1999" s="26"/>
      <c r="AU1999" s="26"/>
    </row>
    <row r="2000" spans="27:47">
      <c r="AA2000" s="26"/>
      <c r="AB2000" s="26"/>
      <c r="AC2000" s="26"/>
      <c r="AD2000" s="26"/>
      <c r="AE2000" s="26"/>
      <c r="AG2000" s="187"/>
      <c r="AN2000" s="26"/>
      <c r="AO2000" s="26"/>
      <c r="AP2000" s="26"/>
      <c r="AQ2000" s="26"/>
      <c r="AR2000" s="26"/>
      <c r="AS2000" s="26"/>
      <c r="AT2000" s="26"/>
      <c r="AU2000" s="26"/>
    </row>
    <row r="2001" spans="27:47">
      <c r="AA2001" s="26"/>
      <c r="AB2001" s="26"/>
      <c r="AC2001" s="26"/>
      <c r="AD2001" s="26"/>
      <c r="AE2001" s="26"/>
      <c r="AG2001" s="187"/>
      <c r="AN2001" s="26"/>
      <c r="AO2001" s="26"/>
      <c r="AP2001" s="26"/>
      <c r="AQ2001" s="26"/>
      <c r="AR2001" s="26"/>
      <c r="AS2001" s="26"/>
      <c r="AT2001" s="26"/>
      <c r="AU2001" s="26"/>
    </row>
    <row r="2002" spans="27:47">
      <c r="AA2002" s="26"/>
      <c r="AB2002" s="26"/>
      <c r="AC2002" s="26"/>
      <c r="AD2002" s="26"/>
      <c r="AE2002" s="26"/>
      <c r="AG2002" s="187"/>
      <c r="AN2002" s="26"/>
      <c r="AO2002" s="26"/>
      <c r="AP2002" s="26"/>
      <c r="AQ2002" s="26"/>
      <c r="AR2002" s="26"/>
      <c r="AS2002" s="26"/>
      <c r="AT2002" s="26"/>
      <c r="AU2002" s="26"/>
    </row>
    <row r="2003" spans="27:47">
      <c r="AA2003" s="26"/>
      <c r="AB2003" s="26"/>
      <c r="AC2003" s="26"/>
      <c r="AD2003" s="26"/>
      <c r="AE2003" s="26"/>
      <c r="AG2003" s="187"/>
      <c r="AN2003" s="26"/>
      <c r="AO2003" s="26"/>
      <c r="AP2003" s="26"/>
      <c r="AQ2003" s="26"/>
      <c r="AR2003" s="26"/>
      <c r="AS2003" s="26"/>
      <c r="AT2003" s="26"/>
      <c r="AU2003" s="26"/>
    </row>
    <row r="2004" spans="27:47">
      <c r="AA2004" s="26"/>
      <c r="AB2004" s="26"/>
      <c r="AC2004" s="26"/>
      <c r="AD2004" s="26"/>
      <c r="AE2004" s="26"/>
      <c r="AG2004" s="187"/>
      <c r="AN2004" s="26"/>
      <c r="AO2004" s="26"/>
      <c r="AP2004" s="26"/>
      <c r="AQ2004" s="26"/>
      <c r="AR2004" s="26"/>
      <c r="AS2004" s="26"/>
      <c r="AT2004" s="26"/>
      <c r="AU2004" s="26"/>
    </row>
    <row r="2005" spans="27:47">
      <c r="AA2005" s="26"/>
      <c r="AB2005" s="26"/>
      <c r="AC2005" s="26"/>
      <c r="AD2005" s="26"/>
      <c r="AE2005" s="26"/>
      <c r="AG2005" s="187"/>
      <c r="AN2005" s="26"/>
      <c r="AO2005" s="26"/>
      <c r="AP2005" s="26"/>
      <c r="AQ2005" s="26"/>
      <c r="AR2005" s="26"/>
      <c r="AS2005" s="26"/>
      <c r="AT2005" s="26"/>
      <c r="AU2005" s="26"/>
    </row>
    <row r="2006" spans="27:47">
      <c r="AA2006" s="26"/>
      <c r="AB2006" s="26"/>
      <c r="AC2006" s="26"/>
      <c r="AD2006" s="26"/>
      <c r="AE2006" s="26"/>
      <c r="AG2006" s="187"/>
      <c r="AN2006" s="26"/>
      <c r="AO2006" s="26"/>
      <c r="AP2006" s="26"/>
      <c r="AQ2006" s="26"/>
      <c r="AR2006" s="26"/>
      <c r="AS2006" s="26"/>
      <c r="AT2006" s="26"/>
      <c r="AU2006" s="26"/>
    </row>
    <row r="2007" spans="27:47">
      <c r="AA2007" s="26"/>
      <c r="AB2007" s="26"/>
      <c r="AC2007" s="26"/>
      <c r="AD2007" s="26"/>
      <c r="AE2007" s="26"/>
      <c r="AG2007" s="187"/>
      <c r="AN2007" s="26"/>
      <c r="AO2007" s="26"/>
      <c r="AP2007" s="26"/>
      <c r="AQ2007" s="26"/>
      <c r="AR2007" s="26"/>
      <c r="AS2007" s="26"/>
      <c r="AT2007" s="26"/>
      <c r="AU2007" s="26"/>
    </row>
    <row r="2008" spans="27:47">
      <c r="AA2008" s="26"/>
      <c r="AB2008" s="26"/>
      <c r="AC2008" s="26"/>
      <c r="AD2008" s="26"/>
      <c r="AE2008" s="26"/>
      <c r="AG2008" s="187"/>
      <c r="AN2008" s="26"/>
      <c r="AO2008" s="26"/>
      <c r="AP2008" s="26"/>
      <c r="AQ2008" s="26"/>
      <c r="AR2008" s="26"/>
      <c r="AS2008" s="26"/>
      <c r="AT2008" s="26"/>
      <c r="AU2008" s="26"/>
    </row>
    <row r="2009" spans="27:47">
      <c r="AA2009" s="26"/>
      <c r="AB2009" s="26"/>
      <c r="AC2009" s="26"/>
      <c r="AD2009" s="26"/>
      <c r="AE2009" s="26"/>
      <c r="AG2009" s="187"/>
      <c r="AN2009" s="26"/>
      <c r="AO2009" s="26"/>
      <c r="AP2009" s="26"/>
      <c r="AQ2009" s="26"/>
      <c r="AR2009" s="26"/>
      <c r="AS2009" s="26"/>
      <c r="AT2009" s="26"/>
      <c r="AU2009" s="26"/>
    </row>
    <row r="2010" spans="27:47">
      <c r="AA2010" s="26"/>
      <c r="AB2010" s="26"/>
      <c r="AC2010" s="26"/>
      <c r="AD2010" s="26"/>
      <c r="AE2010" s="26"/>
      <c r="AG2010" s="187"/>
      <c r="AN2010" s="26"/>
      <c r="AO2010" s="26"/>
      <c r="AP2010" s="26"/>
      <c r="AQ2010" s="26"/>
      <c r="AR2010" s="26"/>
      <c r="AS2010" s="26"/>
      <c r="AT2010" s="26"/>
      <c r="AU2010" s="26"/>
    </row>
    <row r="2011" spans="27:47">
      <c r="AA2011" s="26"/>
      <c r="AB2011" s="26"/>
      <c r="AC2011" s="26"/>
      <c r="AD2011" s="26"/>
      <c r="AE2011" s="26"/>
      <c r="AG2011" s="187"/>
      <c r="AN2011" s="26"/>
      <c r="AO2011" s="26"/>
      <c r="AP2011" s="26"/>
      <c r="AQ2011" s="26"/>
      <c r="AR2011" s="26"/>
      <c r="AS2011" s="26"/>
      <c r="AT2011" s="26"/>
      <c r="AU2011" s="26"/>
    </row>
    <row r="2012" spans="27:47">
      <c r="AA2012" s="26"/>
      <c r="AB2012" s="26"/>
      <c r="AC2012" s="26"/>
      <c r="AD2012" s="26"/>
      <c r="AE2012" s="26"/>
      <c r="AG2012" s="187"/>
      <c r="AN2012" s="26"/>
      <c r="AO2012" s="26"/>
      <c r="AP2012" s="26"/>
      <c r="AQ2012" s="26"/>
      <c r="AR2012" s="26"/>
      <c r="AS2012" s="26"/>
      <c r="AT2012" s="26"/>
      <c r="AU2012" s="26"/>
    </row>
    <row r="2013" spans="27:47">
      <c r="AA2013" s="26"/>
      <c r="AB2013" s="26"/>
      <c r="AC2013" s="26"/>
      <c r="AD2013" s="26"/>
      <c r="AE2013" s="26"/>
      <c r="AG2013" s="187"/>
      <c r="AN2013" s="26"/>
      <c r="AO2013" s="26"/>
      <c r="AP2013" s="26"/>
      <c r="AQ2013" s="26"/>
      <c r="AR2013" s="26"/>
      <c r="AS2013" s="26"/>
      <c r="AT2013" s="26"/>
      <c r="AU2013" s="26"/>
    </row>
    <row r="2014" spans="27:47">
      <c r="AA2014" s="26"/>
      <c r="AB2014" s="26"/>
      <c r="AC2014" s="26"/>
      <c r="AD2014" s="26"/>
      <c r="AE2014" s="26"/>
      <c r="AG2014" s="187"/>
      <c r="AN2014" s="26"/>
      <c r="AO2014" s="26"/>
      <c r="AP2014" s="26"/>
      <c r="AQ2014" s="26"/>
      <c r="AR2014" s="26"/>
      <c r="AS2014" s="26"/>
      <c r="AT2014" s="26"/>
      <c r="AU2014" s="26"/>
    </row>
    <row r="2015" spans="27:47">
      <c r="AA2015" s="26"/>
      <c r="AB2015" s="26"/>
      <c r="AC2015" s="26"/>
      <c r="AD2015" s="26"/>
      <c r="AE2015" s="26"/>
      <c r="AG2015" s="187"/>
      <c r="AN2015" s="26"/>
      <c r="AO2015" s="26"/>
      <c r="AP2015" s="26"/>
      <c r="AQ2015" s="26"/>
      <c r="AR2015" s="26"/>
      <c r="AS2015" s="26"/>
      <c r="AT2015" s="26"/>
      <c r="AU2015" s="26"/>
    </row>
    <row r="2016" spans="27:47">
      <c r="AA2016" s="26"/>
      <c r="AB2016" s="26"/>
      <c r="AC2016" s="26"/>
      <c r="AD2016" s="26"/>
      <c r="AE2016" s="26"/>
      <c r="AG2016" s="187"/>
      <c r="AN2016" s="26"/>
      <c r="AO2016" s="26"/>
      <c r="AP2016" s="26"/>
      <c r="AQ2016" s="26"/>
      <c r="AR2016" s="26"/>
      <c r="AS2016" s="26"/>
      <c r="AT2016" s="26"/>
      <c r="AU2016" s="26"/>
    </row>
    <row r="2017" spans="27:47">
      <c r="AA2017" s="26"/>
      <c r="AB2017" s="26"/>
      <c r="AC2017" s="26"/>
      <c r="AD2017" s="26"/>
      <c r="AE2017" s="26"/>
      <c r="AG2017" s="187"/>
      <c r="AN2017" s="26"/>
      <c r="AO2017" s="26"/>
      <c r="AP2017" s="26"/>
      <c r="AQ2017" s="26"/>
      <c r="AR2017" s="26"/>
      <c r="AS2017" s="26"/>
      <c r="AT2017" s="26"/>
      <c r="AU2017" s="26"/>
    </row>
    <row r="2018" spans="27:47">
      <c r="AA2018" s="26"/>
      <c r="AB2018" s="26"/>
      <c r="AC2018" s="26"/>
      <c r="AD2018" s="26"/>
      <c r="AE2018" s="26"/>
      <c r="AG2018" s="187"/>
      <c r="AN2018" s="26"/>
      <c r="AO2018" s="26"/>
      <c r="AP2018" s="26"/>
      <c r="AQ2018" s="26"/>
      <c r="AR2018" s="26"/>
      <c r="AS2018" s="26"/>
      <c r="AT2018" s="26"/>
      <c r="AU2018" s="26"/>
    </row>
    <row r="2019" spans="27:47">
      <c r="AA2019" s="26"/>
      <c r="AB2019" s="26"/>
      <c r="AC2019" s="26"/>
      <c r="AD2019" s="26"/>
      <c r="AE2019" s="26"/>
      <c r="AG2019" s="187"/>
      <c r="AN2019" s="26"/>
      <c r="AO2019" s="26"/>
      <c r="AP2019" s="26"/>
      <c r="AQ2019" s="26"/>
      <c r="AR2019" s="26"/>
      <c r="AS2019" s="26"/>
      <c r="AT2019" s="26"/>
      <c r="AU2019" s="26"/>
    </row>
    <row r="2020" spans="27:47">
      <c r="AA2020" s="26"/>
      <c r="AB2020" s="26"/>
      <c r="AC2020" s="26"/>
      <c r="AD2020" s="26"/>
      <c r="AE2020" s="26"/>
      <c r="AG2020" s="187"/>
      <c r="AN2020" s="26"/>
      <c r="AO2020" s="26"/>
      <c r="AP2020" s="26"/>
      <c r="AQ2020" s="26"/>
      <c r="AR2020" s="26"/>
      <c r="AS2020" s="26"/>
      <c r="AT2020" s="26"/>
      <c r="AU2020" s="26"/>
    </row>
    <row r="2021" spans="27:47">
      <c r="AA2021" s="26"/>
      <c r="AB2021" s="26"/>
      <c r="AC2021" s="26"/>
      <c r="AD2021" s="26"/>
      <c r="AE2021" s="26"/>
      <c r="AG2021" s="187"/>
      <c r="AN2021" s="26"/>
      <c r="AO2021" s="26"/>
      <c r="AP2021" s="26"/>
      <c r="AQ2021" s="26"/>
      <c r="AR2021" s="26"/>
      <c r="AS2021" s="26"/>
      <c r="AT2021" s="26"/>
      <c r="AU2021" s="26"/>
    </row>
    <row r="2022" spans="27:47">
      <c r="AA2022" s="26"/>
      <c r="AB2022" s="26"/>
      <c r="AC2022" s="26"/>
      <c r="AD2022" s="26"/>
      <c r="AE2022" s="26"/>
      <c r="AG2022" s="187"/>
      <c r="AN2022" s="26"/>
      <c r="AO2022" s="26"/>
      <c r="AP2022" s="26"/>
      <c r="AQ2022" s="26"/>
      <c r="AR2022" s="26"/>
      <c r="AS2022" s="26"/>
      <c r="AT2022" s="26"/>
      <c r="AU2022" s="26"/>
    </row>
    <row r="2023" spans="27:47">
      <c r="AA2023" s="26"/>
      <c r="AB2023" s="26"/>
      <c r="AC2023" s="26"/>
      <c r="AD2023" s="26"/>
      <c r="AE2023" s="26"/>
      <c r="AG2023" s="187"/>
      <c r="AN2023" s="26"/>
      <c r="AO2023" s="26"/>
      <c r="AP2023" s="26"/>
      <c r="AQ2023" s="26"/>
      <c r="AR2023" s="26"/>
      <c r="AS2023" s="26"/>
      <c r="AT2023" s="26"/>
      <c r="AU2023" s="26"/>
    </row>
    <row r="2024" spans="27:47">
      <c r="AA2024" s="26"/>
      <c r="AB2024" s="26"/>
      <c r="AC2024" s="26"/>
      <c r="AD2024" s="26"/>
      <c r="AE2024" s="26"/>
      <c r="AG2024" s="187"/>
      <c r="AN2024" s="26"/>
      <c r="AO2024" s="26"/>
      <c r="AP2024" s="26"/>
      <c r="AQ2024" s="26"/>
      <c r="AR2024" s="26"/>
      <c r="AS2024" s="26"/>
      <c r="AT2024" s="26"/>
      <c r="AU2024" s="26"/>
    </row>
    <row r="2025" spans="27:47">
      <c r="AA2025" s="26"/>
      <c r="AB2025" s="26"/>
      <c r="AC2025" s="26"/>
      <c r="AD2025" s="26"/>
      <c r="AE2025" s="26"/>
      <c r="AG2025" s="187"/>
      <c r="AN2025" s="26"/>
      <c r="AO2025" s="26"/>
      <c r="AP2025" s="26"/>
      <c r="AQ2025" s="26"/>
      <c r="AR2025" s="26"/>
      <c r="AS2025" s="26"/>
      <c r="AT2025" s="26"/>
      <c r="AU2025" s="26"/>
    </row>
    <row r="2026" spans="27:47">
      <c r="AA2026" s="26"/>
      <c r="AB2026" s="26"/>
      <c r="AC2026" s="26"/>
      <c r="AD2026" s="26"/>
      <c r="AE2026" s="26"/>
      <c r="AG2026" s="187"/>
      <c r="AN2026" s="26"/>
      <c r="AO2026" s="26"/>
      <c r="AP2026" s="26"/>
      <c r="AQ2026" s="26"/>
      <c r="AR2026" s="26"/>
      <c r="AS2026" s="26"/>
      <c r="AT2026" s="26"/>
      <c r="AU2026" s="26"/>
    </row>
    <row r="2027" spans="27:47">
      <c r="AA2027" s="26"/>
      <c r="AB2027" s="26"/>
      <c r="AC2027" s="26"/>
      <c r="AD2027" s="26"/>
      <c r="AE2027" s="26"/>
      <c r="AG2027" s="187"/>
      <c r="AN2027" s="26"/>
      <c r="AO2027" s="26"/>
      <c r="AP2027" s="26"/>
      <c r="AQ2027" s="26"/>
      <c r="AR2027" s="26"/>
      <c r="AS2027" s="26"/>
      <c r="AT2027" s="26"/>
      <c r="AU2027" s="26"/>
    </row>
    <row r="2028" spans="27:47">
      <c r="AA2028" s="26"/>
      <c r="AB2028" s="26"/>
      <c r="AC2028" s="26"/>
      <c r="AD2028" s="26"/>
      <c r="AE2028" s="26"/>
      <c r="AG2028" s="187"/>
      <c r="AN2028" s="26"/>
      <c r="AO2028" s="26"/>
      <c r="AP2028" s="26"/>
      <c r="AQ2028" s="26"/>
      <c r="AR2028" s="26"/>
      <c r="AS2028" s="26"/>
      <c r="AT2028" s="26"/>
      <c r="AU2028" s="26"/>
    </row>
    <row r="2029" spans="27:47">
      <c r="AA2029" s="26"/>
      <c r="AB2029" s="26"/>
      <c r="AC2029" s="26"/>
      <c r="AD2029" s="26"/>
      <c r="AE2029" s="26"/>
      <c r="AG2029" s="187"/>
      <c r="AN2029" s="26"/>
      <c r="AO2029" s="26"/>
      <c r="AP2029" s="26"/>
      <c r="AQ2029" s="26"/>
      <c r="AR2029" s="26"/>
      <c r="AS2029" s="26"/>
      <c r="AT2029" s="26"/>
      <c r="AU2029" s="26"/>
    </row>
    <row r="2030" spans="27:47">
      <c r="AA2030" s="26"/>
      <c r="AB2030" s="26"/>
      <c r="AC2030" s="26"/>
      <c r="AD2030" s="26"/>
      <c r="AE2030" s="26"/>
      <c r="AG2030" s="187"/>
      <c r="AN2030" s="26"/>
      <c r="AO2030" s="26"/>
      <c r="AP2030" s="26"/>
      <c r="AQ2030" s="26"/>
      <c r="AR2030" s="26"/>
      <c r="AS2030" s="26"/>
      <c r="AT2030" s="26"/>
      <c r="AU2030" s="26"/>
    </row>
    <row r="2031" spans="27:47">
      <c r="AA2031" s="26"/>
      <c r="AB2031" s="26"/>
      <c r="AC2031" s="26"/>
      <c r="AD2031" s="26"/>
      <c r="AE2031" s="26"/>
      <c r="AG2031" s="187"/>
      <c r="AN2031" s="26"/>
      <c r="AO2031" s="26"/>
      <c r="AP2031" s="26"/>
      <c r="AQ2031" s="26"/>
      <c r="AR2031" s="26"/>
      <c r="AS2031" s="26"/>
      <c r="AT2031" s="26"/>
      <c r="AU2031" s="26"/>
    </row>
    <row r="2032" spans="27:47">
      <c r="AA2032" s="26"/>
      <c r="AB2032" s="26"/>
      <c r="AC2032" s="26"/>
      <c r="AD2032" s="26"/>
      <c r="AE2032" s="26"/>
      <c r="AG2032" s="187"/>
      <c r="AN2032" s="26"/>
      <c r="AO2032" s="26"/>
      <c r="AP2032" s="26"/>
      <c r="AQ2032" s="26"/>
      <c r="AR2032" s="26"/>
      <c r="AS2032" s="26"/>
      <c r="AT2032" s="26"/>
      <c r="AU2032" s="26"/>
    </row>
    <row r="2033" spans="27:47">
      <c r="AA2033" s="26"/>
      <c r="AB2033" s="26"/>
      <c r="AC2033" s="26"/>
      <c r="AD2033" s="26"/>
      <c r="AE2033" s="26"/>
      <c r="AG2033" s="187"/>
      <c r="AN2033" s="26"/>
      <c r="AO2033" s="26"/>
      <c r="AP2033" s="26"/>
      <c r="AQ2033" s="26"/>
      <c r="AR2033" s="26"/>
      <c r="AS2033" s="26"/>
      <c r="AT2033" s="26"/>
      <c r="AU2033" s="26"/>
    </row>
    <row r="2034" spans="27:47">
      <c r="AA2034" s="26"/>
      <c r="AB2034" s="26"/>
      <c r="AC2034" s="26"/>
      <c r="AD2034" s="26"/>
      <c r="AE2034" s="26"/>
      <c r="AG2034" s="187"/>
      <c r="AN2034" s="26"/>
      <c r="AO2034" s="26"/>
      <c r="AP2034" s="26"/>
      <c r="AQ2034" s="26"/>
      <c r="AR2034" s="26"/>
      <c r="AS2034" s="26"/>
      <c r="AT2034" s="26"/>
      <c r="AU2034" s="26"/>
    </row>
    <row r="2035" spans="27:47">
      <c r="AA2035" s="26"/>
      <c r="AB2035" s="26"/>
      <c r="AC2035" s="26"/>
      <c r="AD2035" s="26"/>
      <c r="AE2035" s="26"/>
      <c r="AG2035" s="187"/>
      <c r="AN2035" s="26"/>
      <c r="AO2035" s="26"/>
      <c r="AP2035" s="26"/>
      <c r="AQ2035" s="26"/>
      <c r="AR2035" s="26"/>
      <c r="AS2035" s="26"/>
      <c r="AT2035" s="26"/>
      <c r="AU2035" s="26"/>
    </row>
    <row r="2036" spans="27:47">
      <c r="AA2036" s="26"/>
      <c r="AB2036" s="26"/>
      <c r="AC2036" s="26"/>
      <c r="AD2036" s="26"/>
      <c r="AE2036" s="26"/>
      <c r="AG2036" s="187"/>
      <c r="AN2036" s="26"/>
      <c r="AO2036" s="26"/>
      <c r="AP2036" s="26"/>
      <c r="AQ2036" s="26"/>
      <c r="AR2036" s="26"/>
      <c r="AS2036" s="26"/>
      <c r="AT2036" s="26"/>
      <c r="AU2036" s="26"/>
    </row>
    <row r="2037" spans="27:47">
      <c r="AA2037" s="26"/>
      <c r="AB2037" s="26"/>
      <c r="AC2037" s="26"/>
      <c r="AD2037" s="26"/>
      <c r="AE2037" s="26"/>
      <c r="AG2037" s="187"/>
      <c r="AN2037" s="26"/>
      <c r="AO2037" s="26"/>
      <c r="AP2037" s="26"/>
      <c r="AQ2037" s="26"/>
      <c r="AR2037" s="26"/>
      <c r="AS2037" s="26"/>
      <c r="AT2037" s="26"/>
      <c r="AU2037" s="26"/>
    </row>
    <row r="2038" spans="27:47">
      <c r="AA2038" s="26"/>
      <c r="AB2038" s="26"/>
      <c r="AC2038" s="26"/>
      <c r="AD2038" s="26"/>
      <c r="AE2038" s="26"/>
      <c r="AG2038" s="187"/>
      <c r="AN2038" s="26"/>
      <c r="AO2038" s="26"/>
      <c r="AP2038" s="26"/>
      <c r="AQ2038" s="26"/>
      <c r="AR2038" s="26"/>
      <c r="AS2038" s="26"/>
      <c r="AT2038" s="26"/>
      <c r="AU2038" s="26"/>
    </row>
    <row r="2039" spans="27:47">
      <c r="AA2039" s="26"/>
      <c r="AB2039" s="26"/>
      <c r="AC2039" s="26"/>
      <c r="AD2039" s="26"/>
      <c r="AE2039" s="26"/>
      <c r="AG2039" s="187"/>
      <c r="AN2039" s="26"/>
      <c r="AO2039" s="26"/>
      <c r="AP2039" s="26"/>
      <c r="AQ2039" s="26"/>
      <c r="AR2039" s="26"/>
      <c r="AS2039" s="26"/>
      <c r="AT2039" s="26"/>
      <c r="AU2039" s="26"/>
    </row>
    <row r="2040" spans="27:47">
      <c r="AA2040" s="26"/>
      <c r="AB2040" s="26"/>
      <c r="AC2040" s="26"/>
      <c r="AD2040" s="26"/>
      <c r="AE2040" s="26"/>
      <c r="AG2040" s="187"/>
      <c r="AN2040" s="26"/>
      <c r="AO2040" s="26"/>
      <c r="AP2040" s="26"/>
      <c r="AQ2040" s="26"/>
      <c r="AR2040" s="26"/>
      <c r="AS2040" s="26"/>
      <c r="AT2040" s="26"/>
      <c r="AU2040" s="26"/>
    </row>
    <row r="2041" spans="27:47">
      <c r="AA2041" s="26"/>
      <c r="AB2041" s="26"/>
      <c r="AC2041" s="26"/>
      <c r="AD2041" s="26"/>
      <c r="AE2041" s="26"/>
      <c r="AG2041" s="187"/>
      <c r="AN2041" s="26"/>
      <c r="AO2041" s="26"/>
      <c r="AP2041" s="26"/>
      <c r="AQ2041" s="26"/>
      <c r="AR2041" s="26"/>
      <c r="AS2041" s="26"/>
      <c r="AT2041" s="26"/>
      <c r="AU2041" s="26"/>
    </row>
    <row r="2042" spans="27:47">
      <c r="AA2042" s="26"/>
      <c r="AB2042" s="26"/>
      <c r="AC2042" s="26"/>
      <c r="AD2042" s="26"/>
      <c r="AE2042" s="26"/>
      <c r="AG2042" s="187"/>
      <c r="AN2042" s="26"/>
      <c r="AO2042" s="26"/>
      <c r="AP2042" s="26"/>
      <c r="AQ2042" s="26"/>
      <c r="AR2042" s="26"/>
      <c r="AS2042" s="26"/>
      <c r="AT2042" s="26"/>
      <c r="AU2042" s="26"/>
    </row>
    <row r="2043" spans="27:47">
      <c r="AA2043" s="26"/>
      <c r="AB2043" s="26"/>
      <c r="AC2043" s="26"/>
      <c r="AD2043" s="26"/>
      <c r="AE2043" s="26"/>
      <c r="AG2043" s="187"/>
      <c r="AN2043" s="26"/>
      <c r="AO2043" s="26"/>
      <c r="AP2043" s="26"/>
      <c r="AQ2043" s="26"/>
      <c r="AR2043" s="26"/>
      <c r="AS2043" s="26"/>
      <c r="AT2043" s="26"/>
      <c r="AU2043" s="26"/>
    </row>
    <row r="2044" spans="27:47">
      <c r="AA2044" s="26"/>
      <c r="AB2044" s="26"/>
      <c r="AC2044" s="26"/>
      <c r="AD2044" s="26"/>
      <c r="AE2044" s="26"/>
      <c r="AG2044" s="187"/>
      <c r="AN2044" s="26"/>
      <c r="AO2044" s="26"/>
      <c r="AP2044" s="26"/>
      <c r="AQ2044" s="26"/>
      <c r="AR2044" s="26"/>
      <c r="AS2044" s="26"/>
      <c r="AT2044" s="26"/>
      <c r="AU2044" s="26"/>
    </row>
    <row r="2045" spans="27:47">
      <c r="AA2045" s="26"/>
      <c r="AB2045" s="26"/>
      <c r="AC2045" s="26"/>
      <c r="AD2045" s="26"/>
      <c r="AE2045" s="26"/>
      <c r="AG2045" s="187"/>
      <c r="AN2045" s="26"/>
      <c r="AO2045" s="26"/>
      <c r="AP2045" s="26"/>
      <c r="AQ2045" s="26"/>
      <c r="AR2045" s="26"/>
      <c r="AS2045" s="26"/>
      <c r="AT2045" s="26"/>
      <c r="AU2045" s="26"/>
    </row>
    <row r="2046" spans="27:47">
      <c r="AA2046" s="26"/>
      <c r="AB2046" s="26"/>
      <c r="AC2046" s="26"/>
      <c r="AD2046" s="26"/>
      <c r="AE2046" s="26"/>
      <c r="AG2046" s="187"/>
      <c r="AN2046" s="26"/>
      <c r="AO2046" s="26"/>
      <c r="AP2046" s="26"/>
      <c r="AQ2046" s="26"/>
      <c r="AR2046" s="26"/>
      <c r="AS2046" s="26"/>
      <c r="AT2046" s="26"/>
      <c r="AU2046" s="26"/>
    </row>
    <row r="2047" spans="27:47">
      <c r="AA2047" s="26"/>
      <c r="AB2047" s="26"/>
      <c r="AC2047" s="26"/>
      <c r="AD2047" s="26"/>
      <c r="AE2047" s="26"/>
      <c r="AG2047" s="187"/>
      <c r="AN2047" s="26"/>
      <c r="AO2047" s="26"/>
      <c r="AP2047" s="26"/>
      <c r="AQ2047" s="26"/>
      <c r="AR2047" s="26"/>
      <c r="AS2047" s="26"/>
      <c r="AT2047" s="26"/>
      <c r="AU2047" s="26"/>
    </row>
    <row r="2048" spans="27:47">
      <c r="AA2048" s="26"/>
      <c r="AB2048" s="26"/>
      <c r="AC2048" s="26"/>
      <c r="AD2048" s="26"/>
      <c r="AE2048" s="26"/>
      <c r="AG2048" s="187"/>
      <c r="AN2048" s="26"/>
      <c r="AO2048" s="26"/>
      <c r="AP2048" s="26"/>
      <c r="AQ2048" s="26"/>
      <c r="AR2048" s="26"/>
      <c r="AS2048" s="26"/>
      <c r="AT2048" s="26"/>
      <c r="AU2048" s="26"/>
    </row>
    <row r="2049" spans="27:47">
      <c r="AA2049" s="26"/>
      <c r="AB2049" s="26"/>
      <c r="AC2049" s="26"/>
      <c r="AD2049" s="26"/>
      <c r="AE2049" s="26"/>
      <c r="AG2049" s="187"/>
      <c r="AN2049" s="26"/>
      <c r="AO2049" s="26"/>
      <c r="AP2049" s="26"/>
      <c r="AQ2049" s="26"/>
      <c r="AR2049" s="26"/>
      <c r="AS2049" s="26"/>
      <c r="AT2049" s="26"/>
      <c r="AU2049" s="26"/>
    </row>
    <row r="2050" spans="27:47">
      <c r="AA2050" s="26"/>
      <c r="AB2050" s="26"/>
      <c r="AC2050" s="26"/>
      <c r="AD2050" s="26"/>
      <c r="AE2050" s="26"/>
      <c r="AG2050" s="187"/>
      <c r="AN2050" s="26"/>
      <c r="AO2050" s="26"/>
      <c r="AP2050" s="26"/>
      <c r="AQ2050" s="26"/>
      <c r="AR2050" s="26"/>
      <c r="AS2050" s="26"/>
      <c r="AT2050" s="26"/>
      <c r="AU2050" s="26"/>
    </row>
    <row r="2051" spans="27:47">
      <c r="AA2051" s="26"/>
      <c r="AB2051" s="26"/>
      <c r="AC2051" s="26"/>
      <c r="AD2051" s="26"/>
      <c r="AE2051" s="26"/>
      <c r="AG2051" s="187"/>
      <c r="AN2051" s="26"/>
      <c r="AO2051" s="26"/>
      <c r="AP2051" s="26"/>
      <c r="AQ2051" s="26"/>
      <c r="AR2051" s="26"/>
      <c r="AS2051" s="26"/>
      <c r="AT2051" s="26"/>
      <c r="AU2051" s="26"/>
    </row>
    <row r="2052" spans="27:47">
      <c r="AA2052" s="26"/>
      <c r="AB2052" s="26"/>
      <c r="AC2052" s="26"/>
      <c r="AD2052" s="26"/>
      <c r="AE2052" s="26"/>
      <c r="AG2052" s="187"/>
      <c r="AN2052" s="26"/>
      <c r="AO2052" s="26"/>
      <c r="AP2052" s="26"/>
      <c r="AQ2052" s="26"/>
      <c r="AR2052" s="26"/>
      <c r="AS2052" s="26"/>
      <c r="AT2052" s="26"/>
      <c r="AU2052" s="26"/>
    </row>
    <row r="2053" spans="27:47">
      <c r="AA2053" s="26"/>
      <c r="AB2053" s="26"/>
      <c r="AC2053" s="26"/>
      <c r="AD2053" s="26"/>
      <c r="AE2053" s="26"/>
      <c r="AG2053" s="187"/>
      <c r="AN2053" s="26"/>
      <c r="AO2053" s="26"/>
      <c r="AP2053" s="26"/>
      <c r="AQ2053" s="26"/>
      <c r="AR2053" s="26"/>
      <c r="AS2053" s="26"/>
      <c r="AT2053" s="26"/>
      <c r="AU2053" s="26"/>
    </row>
    <row r="2054" spans="27:47">
      <c r="AA2054" s="26"/>
      <c r="AB2054" s="26"/>
      <c r="AC2054" s="26"/>
      <c r="AD2054" s="26"/>
      <c r="AE2054" s="26"/>
      <c r="AG2054" s="187"/>
      <c r="AN2054" s="26"/>
      <c r="AO2054" s="26"/>
      <c r="AP2054" s="26"/>
      <c r="AQ2054" s="26"/>
      <c r="AR2054" s="26"/>
      <c r="AS2054" s="26"/>
      <c r="AT2054" s="26"/>
      <c r="AU2054" s="26"/>
    </row>
    <row r="2055" spans="27:47">
      <c r="AA2055" s="26"/>
      <c r="AB2055" s="26"/>
      <c r="AC2055" s="26"/>
      <c r="AD2055" s="26"/>
      <c r="AE2055" s="26"/>
      <c r="AG2055" s="187"/>
      <c r="AN2055" s="26"/>
      <c r="AO2055" s="26"/>
      <c r="AP2055" s="26"/>
      <c r="AQ2055" s="26"/>
      <c r="AR2055" s="26"/>
      <c r="AS2055" s="26"/>
      <c r="AT2055" s="26"/>
      <c r="AU2055" s="26"/>
    </row>
    <row r="2056" spans="27:47">
      <c r="AA2056" s="26"/>
      <c r="AB2056" s="26"/>
      <c r="AC2056" s="26"/>
      <c r="AD2056" s="26"/>
      <c r="AE2056" s="26"/>
      <c r="AG2056" s="187"/>
      <c r="AN2056" s="26"/>
      <c r="AO2056" s="26"/>
      <c r="AP2056" s="26"/>
      <c r="AQ2056" s="26"/>
      <c r="AR2056" s="26"/>
      <c r="AS2056" s="26"/>
      <c r="AT2056" s="26"/>
      <c r="AU2056" s="26"/>
    </row>
    <row r="2057" spans="27:47">
      <c r="AA2057" s="26"/>
      <c r="AB2057" s="26"/>
      <c r="AC2057" s="26"/>
      <c r="AD2057" s="26"/>
      <c r="AE2057" s="26"/>
      <c r="AG2057" s="187"/>
      <c r="AN2057" s="26"/>
      <c r="AO2057" s="26"/>
      <c r="AP2057" s="26"/>
      <c r="AQ2057" s="26"/>
      <c r="AR2057" s="26"/>
      <c r="AS2057" s="26"/>
      <c r="AT2057" s="26"/>
      <c r="AU2057" s="26"/>
    </row>
    <row r="2058" spans="27:47">
      <c r="AA2058" s="26"/>
      <c r="AB2058" s="26"/>
      <c r="AC2058" s="26"/>
      <c r="AD2058" s="26"/>
      <c r="AE2058" s="26"/>
      <c r="AG2058" s="187"/>
      <c r="AN2058" s="26"/>
      <c r="AO2058" s="26"/>
      <c r="AP2058" s="26"/>
      <c r="AQ2058" s="26"/>
      <c r="AR2058" s="26"/>
      <c r="AS2058" s="26"/>
      <c r="AT2058" s="26"/>
      <c r="AU2058" s="26"/>
    </row>
    <row r="2059" spans="27:47">
      <c r="AA2059" s="26"/>
      <c r="AB2059" s="26"/>
      <c r="AC2059" s="26"/>
      <c r="AD2059" s="26"/>
      <c r="AE2059" s="26"/>
      <c r="AG2059" s="187"/>
      <c r="AN2059" s="26"/>
      <c r="AO2059" s="26"/>
      <c r="AP2059" s="26"/>
      <c r="AQ2059" s="26"/>
      <c r="AR2059" s="26"/>
      <c r="AS2059" s="26"/>
      <c r="AT2059" s="26"/>
      <c r="AU2059" s="26"/>
    </row>
    <row r="2060" spans="27:47">
      <c r="AA2060" s="26"/>
      <c r="AB2060" s="26"/>
      <c r="AC2060" s="26"/>
      <c r="AD2060" s="26"/>
      <c r="AE2060" s="26"/>
      <c r="AG2060" s="187"/>
      <c r="AN2060" s="26"/>
      <c r="AO2060" s="26"/>
      <c r="AP2060" s="26"/>
      <c r="AQ2060" s="26"/>
      <c r="AR2060" s="26"/>
      <c r="AS2060" s="26"/>
      <c r="AT2060" s="26"/>
      <c r="AU2060" s="26"/>
    </row>
    <row r="2061" spans="27:47">
      <c r="AA2061" s="26"/>
      <c r="AB2061" s="26"/>
      <c r="AC2061" s="26"/>
      <c r="AD2061" s="26"/>
      <c r="AE2061" s="26"/>
      <c r="AG2061" s="187"/>
      <c r="AN2061" s="26"/>
      <c r="AO2061" s="26"/>
      <c r="AP2061" s="26"/>
      <c r="AQ2061" s="26"/>
      <c r="AR2061" s="26"/>
      <c r="AS2061" s="26"/>
      <c r="AT2061" s="26"/>
      <c r="AU2061" s="26"/>
    </row>
    <row r="2062" spans="27:47">
      <c r="AA2062" s="26"/>
      <c r="AB2062" s="26"/>
      <c r="AC2062" s="26"/>
      <c r="AD2062" s="26"/>
      <c r="AE2062" s="26"/>
      <c r="AG2062" s="187"/>
      <c r="AN2062" s="26"/>
      <c r="AO2062" s="26"/>
      <c r="AP2062" s="26"/>
      <c r="AQ2062" s="26"/>
      <c r="AR2062" s="26"/>
      <c r="AS2062" s="26"/>
      <c r="AT2062" s="26"/>
      <c r="AU2062" s="26"/>
    </row>
    <row r="2063" spans="27:47">
      <c r="AA2063" s="26"/>
      <c r="AB2063" s="26"/>
      <c r="AC2063" s="26"/>
      <c r="AD2063" s="26"/>
      <c r="AE2063" s="26"/>
      <c r="AG2063" s="187"/>
      <c r="AN2063" s="26"/>
      <c r="AO2063" s="26"/>
      <c r="AP2063" s="26"/>
      <c r="AQ2063" s="26"/>
      <c r="AR2063" s="26"/>
      <c r="AS2063" s="26"/>
      <c r="AT2063" s="26"/>
      <c r="AU2063" s="26"/>
    </row>
    <row r="2064" spans="27:47">
      <c r="AA2064" s="26"/>
      <c r="AB2064" s="26"/>
      <c r="AC2064" s="26"/>
      <c r="AD2064" s="26"/>
      <c r="AE2064" s="26"/>
      <c r="AG2064" s="187"/>
      <c r="AN2064" s="26"/>
      <c r="AO2064" s="26"/>
      <c r="AP2064" s="26"/>
      <c r="AQ2064" s="26"/>
      <c r="AR2064" s="26"/>
      <c r="AS2064" s="26"/>
      <c r="AT2064" s="26"/>
      <c r="AU2064" s="26"/>
    </row>
    <row r="2065" spans="27:47">
      <c r="AA2065" s="26"/>
      <c r="AB2065" s="26"/>
      <c r="AC2065" s="26"/>
      <c r="AD2065" s="26"/>
      <c r="AE2065" s="26"/>
      <c r="AG2065" s="187"/>
      <c r="AN2065" s="26"/>
      <c r="AO2065" s="26"/>
      <c r="AP2065" s="26"/>
      <c r="AQ2065" s="26"/>
      <c r="AR2065" s="26"/>
      <c r="AS2065" s="26"/>
      <c r="AT2065" s="26"/>
      <c r="AU2065" s="26"/>
    </row>
    <row r="2066" spans="27:47">
      <c r="AA2066" s="26"/>
      <c r="AB2066" s="26"/>
      <c r="AC2066" s="26"/>
      <c r="AD2066" s="26"/>
      <c r="AE2066" s="26"/>
      <c r="AG2066" s="187"/>
      <c r="AN2066" s="26"/>
      <c r="AO2066" s="26"/>
      <c r="AP2066" s="26"/>
      <c r="AQ2066" s="26"/>
      <c r="AR2066" s="26"/>
      <c r="AS2066" s="26"/>
      <c r="AT2066" s="26"/>
      <c r="AU2066" s="26"/>
    </row>
    <row r="2067" spans="27:47">
      <c r="AA2067" s="26"/>
      <c r="AB2067" s="26"/>
      <c r="AC2067" s="26"/>
      <c r="AD2067" s="26"/>
      <c r="AE2067" s="26"/>
      <c r="AG2067" s="187"/>
      <c r="AN2067" s="26"/>
      <c r="AO2067" s="26"/>
      <c r="AP2067" s="26"/>
      <c r="AQ2067" s="26"/>
      <c r="AR2067" s="26"/>
      <c r="AS2067" s="26"/>
      <c r="AT2067" s="26"/>
      <c r="AU2067" s="26"/>
    </row>
    <row r="2068" spans="27:47">
      <c r="AA2068" s="26"/>
      <c r="AB2068" s="26"/>
      <c r="AC2068" s="26"/>
      <c r="AD2068" s="26"/>
      <c r="AE2068" s="26"/>
      <c r="AG2068" s="187"/>
      <c r="AN2068" s="26"/>
      <c r="AO2068" s="26"/>
      <c r="AP2068" s="26"/>
      <c r="AQ2068" s="26"/>
      <c r="AR2068" s="26"/>
      <c r="AS2068" s="26"/>
      <c r="AT2068" s="26"/>
      <c r="AU2068" s="26"/>
    </row>
    <row r="2069" spans="27:47">
      <c r="AA2069" s="26"/>
      <c r="AB2069" s="26"/>
      <c r="AC2069" s="26"/>
      <c r="AD2069" s="26"/>
      <c r="AE2069" s="26"/>
      <c r="AG2069" s="187"/>
      <c r="AN2069" s="26"/>
      <c r="AO2069" s="26"/>
      <c r="AP2069" s="26"/>
      <c r="AQ2069" s="26"/>
      <c r="AR2069" s="26"/>
      <c r="AS2069" s="26"/>
      <c r="AT2069" s="26"/>
      <c r="AU2069" s="26"/>
    </row>
    <row r="2070" spans="27:47">
      <c r="AA2070" s="26"/>
      <c r="AB2070" s="26"/>
      <c r="AC2070" s="26"/>
      <c r="AD2070" s="26"/>
      <c r="AE2070" s="26"/>
      <c r="AG2070" s="187"/>
      <c r="AN2070" s="26"/>
      <c r="AO2070" s="26"/>
      <c r="AP2070" s="26"/>
      <c r="AQ2070" s="26"/>
      <c r="AR2070" s="26"/>
      <c r="AS2070" s="26"/>
      <c r="AT2070" s="26"/>
      <c r="AU2070" s="26"/>
    </row>
    <row r="2071" spans="27:47">
      <c r="AA2071" s="26"/>
      <c r="AB2071" s="26"/>
      <c r="AC2071" s="26"/>
      <c r="AD2071" s="26"/>
      <c r="AE2071" s="26"/>
      <c r="AF2071" s="29"/>
      <c r="AG2071" s="187"/>
      <c r="AN2071" s="26"/>
      <c r="AO2071" s="26"/>
      <c r="AP2071" s="26"/>
      <c r="AQ2071" s="26"/>
      <c r="AR2071" s="26"/>
      <c r="AS2071" s="26"/>
      <c r="AT2071" s="26"/>
      <c r="AU2071" s="26"/>
    </row>
    <row r="2072" spans="27:47">
      <c r="AA2072" s="26"/>
      <c r="AB2072" s="26"/>
      <c r="AC2072" s="26"/>
      <c r="AD2072" s="26"/>
      <c r="AE2072" s="26"/>
      <c r="AF2072" s="29"/>
      <c r="AG2072" s="187"/>
      <c r="AN2072" s="26"/>
      <c r="AO2072" s="26"/>
      <c r="AP2072" s="26"/>
      <c r="AQ2072" s="26"/>
      <c r="AR2072" s="26"/>
      <c r="AS2072" s="26"/>
      <c r="AT2072" s="26"/>
      <c r="AU2072" s="26"/>
    </row>
    <row r="2073" spans="27:47">
      <c r="AA2073" s="26"/>
      <c r="AB2073" s="26"/>
      <c r="AC2073" s="26"/>
      <c r="AD2073" s="26"/>
      <c r="AE2073" s="26"/>
      <c r="AF2073" s="29"/>
      <c r="AG2073" s="187"/>
      <c r="AN2073" s="26"/>
      <c r="AO2073" s="26"/>
      <c r="AP2073" s="26"/>
      <c r="AQ2073" s="26"/>
      <c r="AR2073" s="26"/>
      <c r="AS2073" s="26"/>
      <c r="AT2073" s="26"/>
      <c r="AU2073" s="26"/>
    </row>
    <row r="2074" spans="27:47">
      <c r="AA2074" s="26"/>
      <c r="AB2074" s="26"/>
      <c r="AC2074" s="26"/>
      <c r="AD2074" s="26"/>
      <c r="AE2074" s="26"/>
      <c r="AF2074" s="29"/>
      <c r="AG2074" s="187"/>
      <c r="AN2074" s="26"/>
      <c r="AO2074" s="26"/>
      <c r="AP2074" s="26"/>
      <c r="AQ2074" s="26"/>
      <c r="AR2074" s="26"/>
      <c r="AS2074" s="26"/>
      <c r="AT2074" s="26"/>
      <c r="AU2074" s="26"/>
    </row>
    <row r="2075" spans="27:47">
      <c r="AA2075" s="26"/>
      <c r="AB2075" s="26"/>
      <c r="AC2075" s="26"/>
      <c r="AD2075" s="26"/>
      <c r="AE2075" s="26"/>
      <c r="AF2075" s="29"/>
      <c r="AG2075" s="187"/>
      <c r="AN2075" s="26"/>
      <c r="AO2075" s="26"/>
      <c r="AP2075" s="26"/>
      <c r="AQ2075" s="26"/>
      <c r="AR2075" s="26"/>
      <c r="AS2075" s="26"/>
      <c r="AT2075" s="26"/>
      <c r="AU2075" s="26"/>
    </row>
    <row r="2076" spans="27:47">
      <c r="AA2076" s="26"/>
      <c r="AB2076" s="26"/>
      <c r="AC2076" s="26"/>
      <c r="AD2076" s="26"/>
      <c r="AE2076" s="26"/>
      <c r="AF2076" s="29"/>
      <c r="AG2076" s="187"/>
      <c r="AN2076" s="26"/>
      <c r="AO2076" s="26"/>
      <c r="AP2076" s="26"/>
      <c r="AQ2076" s="26"/>
      <c r="AR2076" s="26"/>
      <c r="AS2076" s="26"/>
      <c r="AT2076" s="26"/>
      <c r="AU2076" s="26"/>
    </row>
    <row r="2077" spans="27:47">
      <c r="AA2077" s="26"/>
      <c r="AB2077" s="26"/>
      <c r="AC2077" s="26"/>
      <c r="AD2077" s="26"/>
      <c r="AE2077" s="26"/>
      <c r="AF2077" s="29"/>
      <c r="AG2077" s="187"/>
      <c r="AN2077" s="26"/>
      <c r="AO2077" s="26"/>
      <c r="AP2077" s="26"/>
      <c r="AQ2077" s="26"/>
      <c r="AR2077" s="26"/>
      <c r="AS2077" s="26"/>
      <c r="AT2077" s="26"/>
      <c r="AU2077" s="26"/>
    </row>
    <row r="2078" spans="27:47">
      <c r="AA2078" s="26"/>
      <c r="AB2078" s="26"/>
      <c r="AC2078" s="26"/>
      <c r="AD2078" s="26"/>
      <c r="AE2078" s="26"/>
      <c r="AF2078" s="29"/>
      <c r="AG2078" s="187"/>
      <c r="AN2078" s="26"/>
      <c r="AO2078" s="26"/>
      <c r="AP2078" s="26"/>
      <c r="AQ2078" s="26"/>
      <c r="AR2078" s="26"/>
      <c r="AS2078" s="26"/>
      <c r="AT2078" s="26"/>
      <c r="AU2078" s="26"/>
    </row>
    <row r="2079" spans="27:47">
      <c r="AA2079" s="26"/>
      <c r="AB2079" s="26"/>
      <c r="AC2079" s="26"/>
      <c r="AD2079" s="26"/>
      <c r="AE2079" s="26"/>
      <c r="AF2079" s="29"/>
      <c r="AG2079" s="187"/>
      <c r="AN2079" s="26"/>
      <c r="AO2079" s="26"/>
      <c r="AP2079" s="26"/>
      <c r="AQ2079" s="26"/>
      <c r="AR2079" s="26"/>
      <c r="AS2079" s="26"/>
      <c r="AT2079" s="26"/>
      <c r="AU2079" s="26"/>
    </row>
    <row r="2080" spans="27:47">
      <c r="AA2080" s="26"/>
      <c r="AB2080" s="26"/>
      <c r="AC2080" s="26"/>
      <c r="AD2080" s="26"/>
      <c r="AE2080" s="26"/>
      <c r="AF2080" s="29"/>
      <c r="AG2080" s="187"/>
      <c r="AN2080" s="26"/>
      <c r="AO2080" s="26"/>
      <c r="AP2080" s="26"/>
      <c r="AQ2080" s="26"/>
      <c r="AR2080" s="26"/>
      <c r="AS2080" s="26"/>
      <c r="AT2080" s="26"/>
      <c r="AU2080" s="26"/>
    </row>
    <row r="2081" spans="27:47">
      <c r="AA2081" s="26"/>
      <c r="AB2081" s="26"/>
      <c r="AC2081" s="26"/>
      <c r="AD2081" s="26"/>
      <c r="AE2081" s="26"/>
      <c r="AF2081" s="29"/>
      <c r="AG2081" s="187"/>
      <c r="AN2081" s="26"/>
      <c r="AO2081" s="26"/>
      <c r="AP2081" s="26"/>
      <c r="AQ2081" s="26"/>
      <c r="AR2081" s="26"/>
      <c r="AS2081" s="26"/>
      <c r="AT2081" s="26"/>
      <c r="AU2081" s="26"/>
    </row>
    <row r="2082" spans="27:47">
      <c r="AA2082" s="26"/>
      <c r="AB2082" s="26"/>
      <c r="AC2082" s="26"/>
      <c r="AD2082" s="26"/>
      <c r="AE2082" s="26"/>
      <c r="AF2082" s="29"/>
      <c r="AG2082" s="187"/>
      <c r="AN2082" s="26"/>
      <c r="AO2082" s="26"/>
      <c r="AP2082" s="26"/>
      <c r="AQ2082" s="26"/>
      <c r="AR2082" s="26"/>
      <c r="AS2082" s="26"/>
      <c r="AT2082" s="26"/>
      <c r="AU2082" s="26"/>
    </row>
    <row r="2083" spans="27:47">
      <c r="AA2083" s="26"/>
      <c r="AB2083" s="26"/>
      <c r="AC2083" s="26"/>
      <c r="AD2083" s="26"/>
      <c r="AE2083" s="26"/>
      <c r="AF2083" s="29"/>
      <c r="AG2083" s="187"/>
      <c r="AN2083" s="26"/>
      <c r="AO2083" s="26"/>
      <c r="AP2083" s="26"/>
      <c r="AQ2083" s="26"/>
      <c r="AR2083" s="26"/>
      <c r="AS2083" s="26"/>
      <c r="AT2083" s="26"/>
      <c r="AU2083" s="26"/>
    </row>
    <row r="2084" spans="27:47">
      <c r="AA2084" s="26"/>
      <c r="AB2084" s="26"/>
      <c r="AC2084" s="26"/>
      <c r="AD2084" s="26"/>
      <c r="AE2084" s="26"/>
      <c r="AF2084" s="29"/>
      <c r="AG2084" s="187"/>
      <c r="AN2084" s="26"/>
      <c r="AO2084" s="26"/>
      <c r="AP2084" s="26"/>
      <c r="AQ2084" s="26"/>
      <c r="AR2084" s="26"/>
      <c r="AS2084" s="26"/>
      <c r="AT2084" s="26"/>
      <c r="AU2084" s="26"/>
    </row>
    <row r="2085" spans="27:47">
      <c r="AA2085" s="26"/>
      <c r="AB2085" s="26"/>
      <c r="AC2085" s="26"/>
      <c r="AD2085" s="26"/>
      <c r="AE2085" s="26"/>
      <c r="AF2085" s="29"/>
      <c r="AG2085" s="187"/>
      <c r="AN2085" s="26"/>
      <c r="AO2085" s="26"/>
      <c r="AP2085" s="26"/>
      <c r="AQ2085" s="26"/>
      <c r="AR2085" s="26"/>
      <c r="AS2085" s="26"/>
      <c r="AT2085" s="26"/>
      <c r="AU2085" s="26"/>
    </row>
    <row r="2086" spans="27:47">
      <c r="AA2086" s="26"/>
      <c r="AB2086" s="26"/>
      <c r="AC2086" s="26"/>
      <c r="AD2086" s="26"/>
      <c r="AE2086" s="26"/>
      <c r="AF2086" s="29"/>
      <c r="AG2086" s="187"/>
      <c r="AN2086" s="26"/>
      <c r="AO2086" s="26"/>
      <c r="AP2086" s="26"/>
      <c r="AQ2086" s="26"/>
      <c r="AR2086" s="26"/>
      <c r="AS2086" s="26"/>
      <c r="AT2086" s="26"/>
      <c r="AU2086" s="26"/>
    </row>
    <row r="2087" spans="27:47">
      <c r="AA2087" s="26"/>
      <c r="AB2087" s="26"/>
      <c r="AC2087" s="26"/>
      <c r="AD2087" s="26"/>
      <c r="AE2087" s="26"/>
      <c r="AF2087" s="29"/>
      <c r="AG2087" s="187"/>
      <c r="AN2087" s="26"/>
      <c r="AO2087" s="26"/>
      <c r="AP2087" s="26"/>
      <c r="AQ2087" s="26"/>
      <c r="AR2087" s="26"/>
      <c r="AS2087" s="26"/>
      <c r="AT2087" s="26"/>
      <c r="AU2087" s="26"/>
    </row>
    <row r="2088" spans="27:47">
      <c r="AA2088" s="26"/>
      <c r="AB2088" s="26"/>
      <c r="AC2088" s="26"/>
      <c r="AD2088" s="26"/>
      <c r="AE2088" s="26"/>
      <c r="AF2088" s="29"/>
      <c r="AG2088" s="187"/>
      <c r="AN2088" s="26"/>
      <c r="AO2088" s="26"/>
      <c r="AP2088" s="26"/>
      <c r="AQ2088" s="26"/>
      <c r="AR2088" s="26"/>
      <c r="AS2088" s="26"/>
      <c r="AT2088" s="26"/>
      <c r="AU2088" s="26"/>
    </row>
    <row r="2089" spans="27:47">
      <c r="AA2089" s="26"/>
      <c r="AB2089" s="26"/>
      <c r="AC2089" s="26"/>
      <c r="AD2089" s="26"/>
      <c r="AE2089" s="26"/>
      <c r="AF2089" s="29"/>
      <c r="AG2089" s="187"/>
      <c r="AN2089" s="26"/>
      <c r="AO2089" s="26"/>
      <c r="AP2089" s="26"/>
      <c r="AQ2089" s="26"/>
      <c r="AR2089" s="26"/>
      <c r="AS2089" s="26"/>
      <c r="AT2089" s="26"/>
      <c r="AU2089" s="26"/>
    </row>
    <row r="2090" spans="27:47">
      <c r="AA2090" s="26"/>
      <c r="AB2090" s="26"/>
      <c r="AC2090" s="26"/>
      <c r="AD2090" s="26"/>
      <c r="AE2090" s="26"/>
      <c r="AF2090" s="29"/>
      <c r="AG2090" s="187"/>
      <c r="AN2090" s="26"/>
      <c r="AO2090" s="26"/>
      <c r="AP2090" s="26"/>
      <c r="AQ2090" s="26"/>
      <c r="AR2090" s="26"/>
      <c r="AS2090" s="26"/>
      <c r="AT2090" s="26"/>
      <c r="AU2090" s="26"/>
    </row>
    <row r="2091" spans="27:47">
      <c r="AA2091" s="26"/>
      <c r="AB2091" s="26"/>
      <c r="AC2091" s="26"/>
      <c r="AD2091" s="26"/>
      <c r="AE2091" s="26"/>
      <c r="AF2091" s="29"/>
      <c r="AG2091" s="187"/>
      <c r="AN2091" s="26"/>
      <c r="AO2091" s="26"/>
      <c r="AP2091" s="26"/>
      <c r="AQ2091" s="26"/>
      <c r="AR2091" s="26"/>
      <c r="AS2091" s="26"/>
      <c r="AT2091" s="26"/>
      <c r="AU2091" s="26"/>
    </row>
    <row r="2092" spans="27:47">
      <c r="AA2092" s="26"/>
      <c r="AB2092" s="26"/>
      <c r="AC2092" s="26"/>
      <c r="AD2092" s="26"/>
      <c r="AE2092" s="26"/>
      <c r="AF2092" s="29"/>
      <c r="AG2092" s="187"/>
      <c r="AN2092" s="26"/>
      <c r="AO2092" s="26"/>
      <c r="AP2092" s="26"/>
      <c r="AQ2092" s="26"/>
      <c r="AR2092" s="26"/>
      <c r="AS2092" s="26"/>
      <c r="AT2092" s="26"/>
      <c r="AU2092" s="26"/>
    </row>
    <row r="2093" spans="27:47">
      <c r="AA2093" s="26"/>
      <c r="AB2093" s="26"/>
      <c r="AC2093" s="26"/>
      <c r="AD2093" s="26"/>
      <c r="AE2093" s="26"/>
      <c r="AF2093" s="29"/>
      <c r="AG2093" s="187"/>
      <c r="AN2093" s="26"/>
      <c r="AO2093" s="26"/>
      <c r="AP2093" s="26"/>
      <c r="AQ2093" s="26"/>
      <c r="AR2093" s="26"/>
      <c r="AS2093" s="26"/>
      <c r="AT2093" s="26"/>
      <c r="AU2093" s="26"/>
    </row>
    <row r="2094" spans="27:47">
      <c r="AA2094" s="26"/>
      <c r="AB2094" s="26"/>
      <c r="AC2094" s="26"/>
      <c r="AD2094" s="26"/>
      <c r="AE2094" s="26"/>
      <c r="AF2094" s="29"/>
      <c r="AG2094" s="187"/>
      <c r="AN2094" s="26"/>
      <c r="AO2094" s="26"/>
      <c r="AP2094" s="26"/>
      <c r="AQ2094" s="26"/>
      <c r="AR2094" s="26"/>
      <c r="AS2094" s="26"/>
      <c r="AT2094" s="26"/>
      <c r="AU2094" s="26"/>
    </row>
    <row r="2095" spans="27:47">
      <c r="AA2095" s="26"/>
      <c r="AB2095" s="26"/>
      <c r="AC2095" s="26"/>
      <c r="AD2095" s="26"/>
      <c r="AE2095" s="26"/>
      <c r="AF2095" s="29"/>
      <c r="AG2095" s="187"/>
      <c r="AN2095" s="26"/>
      <c r="AO2095" s="26"/>
      <c r="AP2095" s="26"/>
      <c r="AQ2095" s="26"/>
      <c r="AR2095" s="26"/>
      <c r="AS2095" s="26"/>
      <c r="AT2095" s="26"/>
      <c r="AU2095" s="26"/>
    </row>
    <row r="2096" spans="27:47">
      <c r="AA2096" s="26"/>
      <c r="AB2096" s="26"/>
      <c r="AC2096" s="26"/>
      <c r="AD2096" s="26"/>
      <c r="AE2096" s="26"/>
      <c r="AF2096" s="29"/>
      <c r="AG2096" s="187"/>
      <c r="AN2096" s="26"/>
      <c r="AO2096" s="26"/>
      <c r="AP2096" s="26"/>
      <c r="AQ2096" s="26"/>
      <c r="AR2096" s="26"/>
      <c r="AS2096" s="26"/>
      <c r="AT2096" s="26"/>
      <c r="AU2096" s="26"/>
    </row>
    <row r="2097" spans="27:47">
      <c r="AA2097" s="26"/>
      <c r="AB2097" s="26"/>
      <c r="AC2097" s="26"/>
      <c r="AD2097" s="26"/>
      <c r="AE2097" s="26"/>
      <c r="AF2097" s="29"/>
      <c r="AG2097" s="187"/>
      <c r="AN2097" s="26"/>
      <c r="AO2097" s="26"/>
      <c r="AP2097" s="26"/>
      <c r="AQ2097" s="26"/>
      <c r="AR2097" s="26"/>
      <c r="AS2097" s="26"/>
      <c r="AT2097" s="26"/>
      <c r="AU2097" s="26"/>
    </row>
    <row r="2098" spans="27:47">
      <c r="AA2098" s="26"/>
      <c r="AB2098" s="26"/>
      <c r="AC2098" s="26"/>
      <c r="AD2098" s="26"/>
      <c r="AE2098" s="26"/>
      <c r="AF2098" s="29"/>
      <c r="AG2098" s="187"/>
      <c r="AN2098" s="26"/>
      <c r="AO2098" s="26"/>
      <c r="AP2098" s="26"/>
      <c r="AQ2098" s="26"/>
      <c r="AR2098" s="26"/>
      <c r="AS2098" s="26"/>
      <c r="AT2098" s="26"/>
      <c r="AU2098" s="26"/>
    </row>
    <row r="2099" spans="27:47">
      <c r="AA2099" s="26"/>
      <c r="AB2099" s="26"/>
      <c r="AC2099" s="26"/>
      <c r="AD2099" s="26"/>
      <c r="AE2099" s="26"/>
      <c r="AF2099" s="29"/>
      <c r="AG2099" s="187"/>
      <c r="AN2099" s="26"/>
      <c r="AO2099" s="26"/>
      <c r="AP2099" s="26"/>
      <c r="AQ2099" s="26"/>
      <c r="AR2099" s="26"/>
      <c r="AS2099" s="26"/>
      <c r="AT2099" s="26"/>
      <c r="AU2099" s="26"/>
    </row>
    <row r="2100" spans="27:47">
      <c r="AA2100" s="26"/>
      <c r="AB2100" s="26"/>
      <c r="AC2100" s="26"/>
      <c r="AD2100" s="26"/>
      <c r="AE2100" s="26"/>
      <c r="AF2100" s="29"/>
      <c r="AG2100" s="187"/>
      <c r="AN2100" s="26"/>
      <c r="AO2100" s="26"/>
      <c r="AP2100" s="26"/>
      <c r="AQ2100" s="26"/>
      <c r="AR2100" s="26"/>
      <c r="AS2100" s="26"/>
      <c r="AT2100" s="26"/>
      <c r="AU2100" s="26"/>
    </row>
    <row r="2101" spans="27:47">
      <c r="AA2101" s="26"/>
      <c r="AB2101" s="26"/>
      <c r="AC2101" s="26"/>
      <c r="AD2101" s="26"/>
      <c r="AE2101" s="26"/>
      <c r="AF2101" s="29"/>
      <c r="AG2101" s="187"/>
      <c r="AN2101" s="26"/>
      <c r="AO2101" s="26"/>
      <c r="AP2101" s="26"/>
      <c r="AQ2101" s="26"/>
      <c r="AR2101" s="26"/>
      <c r="AS2101" s="26"/>
      <c r="AT2101" s="26"/>
      <c r="AU2101" s="26"/>
    </row>
    <row r="2102" spans="27:47">
      <c r="AA2102" s="26"/>
      <c r="AB2102" s="26"/>
      <c r="AC2102" s="26"/>
      <c r="AD2102" s="26"/>
      <c r="AE2102" s="26"/>
      <c r="AF2102" s="29"/>
      <c r="AG2102" s="187"/>
      <c r="AN2102" s="26"/>
      <c r="AO2102" s="26"/>
      <c r="AP2102" s="26"/>
      <c r="AQ2102" s="26"/>
      <c r="AR2102" s="26"/>
      <c r="AS2102" s="26"/>
      <c r="AT2102" s="26"/>
      <c r="AU2102" s="26"/>
    </row>
    <row r="2103" spans="27:47">
      <c r="AA2103" s="26"/>
      <c r="AB2103" s="26"/>
      <c r="AC2103" s="26"/>
      <c r="AD2103" s="26"/>
      <c r="AE2103" s="26"/>
      <c r="AF2103" s="29"/>
      <c r="AG2103" s="187"/>
      <c r="AN2103" s="26"/>
      <c r="AO2103" s="26"/>
      <c r="AP2103" s="26"/>
      <c r="AQ2103" s="26"/>
      <c r="AR2103" s="26"/>
      <c r="AS2103" s="26"/>
      <c r="AT2103" s="26"/>
      <c r="AU2103" s="26"/>
    </row>
    <row r="2104" spans="27:47">
      <c r="AA2104" s="26"/>
      <c r="AB2104" s="26"/>
      <c r="AC2104" s="26"/>
      <c r="AD2104" s="26"/>
      <c r="AE2104" s="26"/>
      <c r="AF2104" s="29"/>
      <c r="AG2104" s="187"/>
      <c r="AN2104" s="26"/>
      <c r="AO2104" s="26"/>
      <c r="AP2104" s="26"/>
      <c r="AQ2104" s="26"/>
      <c r="AR2104" s="26"/>
      <c r="AS2104" s="26"/>
      <c r="AT2104" s="26"/>
      <c r="AU2104" s="26"/>
    </row>
    <row r="2105" spans="27:47">
      <c r="AA2105" s="26"/>
      <c r="AB2105" s="26"/>
      <c r="AC2105" s="26"/>
      <c r="AD2105" s="26"/>
      <c r="AE2105" s="26"/>
      <c r="AF2105" s="29"/>
      <c r="AG2105" s="187"/>
      <c r="AN2105" s="26"/>
      <c r="AO2105" s="26"/>
      <c r="AP2105" s="26"/>
      <c r="AQ2105" s="26"/>
      <c r="AR2105" s="26"/>
      <c r="AS2105" s="26"/>
      <c r="AT2105" s="26"/>
      <c r="AU2105" s="26"/>
    </row>
    <row r="2106" spans="27:47">
      <c r="AA2106" s="26"/>
      <c r="AB2106" s="26"/>
      <c r="AC2106" s="26"/>
      <c r="AD2106" s="26"/>
      <c r="AE2106" s="26"/>
      <c r="AF2106" s="29"/>
      <c r="AG2106" s="187"/>
      <c r="AN2106" s="26"/>
      <c r="AO2106" s="26"/>
      <c r="AP2106" s="26"/>
      <c r="AQ2106" s="26"/>
      <c r="AR2106" s="26"/>
      <c r="AS2106" s="26"/>
      <c r="AT2106" s="26"/>
      <c r="AU2106" s="26"/>
    </row>
    <row r="2107" spans="27:47">
      <c r="AA2107" s="26"/>
      <c r="AB2107" s="26"/>
      <c r="AC2107" s="26"/>
      <c r="AD2107" s="26"/>
      <c r="AE2107" s="26"/>
      <c r="AF2107" s="29"/>
      <c r="AG2107" s="187"/>
      <c r="AN2107" s="26"/>
      <c r="AO2107" s="26"/>
      <c r="AP2107" s="26"/>
      <c r="AQ2107" s="26"/>
      <c r="AR2107" s="26"/>
      <c r="AS2107" s="26"/>
      <c r="AT2107" s="26"/>
      <c r="AU2107" s="26"/>
    </row>
    <row r="2108" spans="27:47">
      <c r="AA2108" s="26"/>
      <c r="AB2108" s="26"/>
      <c r="AC2108" s="26"/>
      <c r="AD2108" s="26"/>
      <c r="AE2108" s="26"/>
      <c r="AF2108" s="29"/>
      <c r="AG2108" s="187"/>
      <c r="AN2108" s="26"/>
      <c r="AO2108" s="26"/>
      <c r="AP2108" s="26"/>
      <c r="AQ2108" s="26"/>
      <c r="AR2108" s="26"/>
      <c r="AS2108" s="26"/>
      <c r="AT2108" s="26"/>
      <c r="AU2108" s="26"/>
    </row>
    <row r="2109" spans="27:47">
      <c r="AA2109" s="26"/>
      <c r="AB2109" s="26"/>
      <c r="AC2109" s="26"/>
      <c r="AD2109" s="26"/>
      <c r="AE2109" s="26"/>
      <c r="AF2109" s="29"/>
      <c r="AG2109" s="187"/>
      <c r="AN2109" s="26"/>
      <c r="AO2109" s="26"/>
      <c r="AP2109" s="26"/>
      <c r="AQ2109" s="26"/>
      <c r="AR2109" s="26"/>
      <c r="AS2109" s="26"/>
      <c r="AT2109" s="26"/>
      <c r="AU2109" s="26"/>
    </row>
    <row r="2110" spans="27:47">
      <c r="AA2110" s="26"/>
      <c r="AB2110" s="26"/>
      <c r="AC2110" s="26"/>
      <c r="AD2110" s="26"/>
      <c r="AE2110" s="26"/>
      <c r="AF2110" s="29"/>
      <c r="AG2110" s="187"/>
      <c r="AN2110" s="26"/>
      <c r="AO2110" s="26"/>
      <c r="AP2110" s="26"/>
      <c r="AQ2110" s="26"/>
      <c r="AR2110" s="26"/>
      <c r="AS2110" s="26"/>
      <c r="AT2110" s="26"/>
      <c r="AU2110" s="26"/>
    </row>
    <row r="2111" spans="27:47">
      <c r="AA2111" s="26"/>
      <c r="AB2111" s="26"/>
      <c r="AC2111" s="26"/>
      <c r="AD2111" s="26"/>
      <c r="AE2111" s="26"/>
      <c r="AF2111" s="29"/>
      <c r="AG2111" s="187"/>
      <c r="AN2111" s="26"/>
      <c r="AO2111" s="26"/>
      <c r="AP2111" s="26"/>
      <c r="AQ2111" s="26"/>
      <c r="AR2111" s="26"/>
      <c r="AS2111" s="26"/>
      <c r="AT2111" s="26"/>
      <c r="AU2111" s="26"/>
    </row>
    <row r="2112" spans="27:47">
      <c r="AA2112" s="26"/>
      <c r="AB2112" s="26"/>
      <c r="AC2112" s="26"/>
      <c r="AD2112" s="26"/>
      <c r="AE2112" s="26"/>
      <c r="AF2112" s="29"/>
      <c r="AG2112" s="187"/>
      <c r="AN2112" s="26"/>
      <c r="AO2112" s="26"/>
      <c r="AP2112" s="26"/>
      <c r="AQ2112" s="26"/>
      <c r="AR2112" s="26"/>
      <c r="AS2112" s="26"/>
      <c r="AT2112" s="26"/>
      <c r="AU2112" s="26"/>
    </row>
    <row r="2113" spans="27:47">
      <c r="AA2113" s="26"/>
      <c r="AB2113" s="26"/>
      <c r="AC2113" s="26"/>
      <c r="AD2113" s="26"/>
      <c r="AE2113" s="26"/>
      <c r="AF2113" s="29"/>
      <c r="AG2113" s="187"/>
      <c r="AN2113" s="26"/>
      <c r="AO2113" s="26"/>
      <c r="AP2113" s="26"/>
      <c r="AQ2113" s="26"/>
      <c r="AR2113" s="26"/>
      <c r="AS2113" s="26"/>
      <c r="AT2113" s="26"/>
      <c r="AU2113" s="26"/>
    </row>
    <row r="2114" spans="27:47">
      <c r="AA2114" s="26"/>
      <c r="AB2114" s="26"/>
      <c r="AC2114" s="26"/>
      <c r="AD2114" s="26"/>
      <c r="AE2114" s="26"/>
      <c r="AF2114" s="29"/>
      <c r="AG2114" s="187"/>
      <c r="AN2114" s="26"/>
      <c r="AO2114" s="26"/>
      <c r="AP2114" s="26"/>
      <c r="AQ2114" s="26"/>
      <c r="AR2114" s="26"/>
      <c r="AS2114" s="26"/>
      <c r="AT2114" s="26"/>
      <c r="AU2114" s="26"/>
    </row>
    <row r="2115" spans="27:47">
      <c r="AA2115" s="26"/>
      <c r="AB2115" s="26"/>
      <c r="AC2115" s="26"/>
      <c r="AD2115" s="26"/>
      <c r="AE2115" s="26"/>
      <c r="AF2115" s="29"/>
      <c r="AG2115" s="187"/>
      <c r="AN2115" s="26"/>
      <c r="AO2115" s="26"/>
      <c r="AP2115" s="26"/>
      <c r="AQ2115" s="26"/>
      <c r="AR2115" s="26"/>
      <c r="AS2115" s="26"/>
      <c r="AT2115" s="26"/>
      <c r="AU2115" s="26"/>
    </row>
    <row r="2116" spans="27:47">
      <c r="AA2116" s="26"/>
      <c r="AB2116" s="26"/>
      <c r="AC2116" s="26"/>
      <c r="AD2116" s="26"/>
      <c r="AE2116" s="26"/>
      <c r="AF2116" s="29"/>
      <c r="AG2116" s="187"/>
      <c r="AN2116" s="26"/>
      <c r="AO2116" s="26"/>
      <c r="AP2116" s="26"/>
      <c r="AQ2116" s="26"/>
      <c r="AR2116" s="26"/>
      <c r="AS2116" s="26"/>
      <c r="AT2116" s="26"/>
      <c r="AU2116" s="26"/>
    </row>
    <row r="2117" spans="27:47">
      <c r="AA2117" s="26"/>
      <c r="AB2117" s="26"/>
      <c r="AC2117" s="26"/>
      <c r="AD2117" s="26"/>
      <c r="AE2117" s="26"/>
      <c r="AF2117" s="29"/>
      <c r="AG2117" s="187"/>
      <c r="AN2117" s="26"/>
      <c r="AO2117" s="26"/>
      <c r="AP2117" s="26"/>
      <c r="AQ2117" s="26"/>
      <c r="AR2117" s="26"/>
      <c r="AS2117" s="26"/>
      <c r="AT2117" s="26"/>
      <c r="AU2117" s="26"/>
    </row>
    <row r="2118" spans="27:47">
      <c r="AA2118" s="26"/>
      <c r="AB2118" s="26"/>
      <c r="AC2118" s="26"/>
      <c r="AD2118" s="26"/>
      <c r="AE2118" s="26"/>
      <c r="AF2118" s="29"/>
      <c r="AG2118" s="187"/>
      <c r="AN2118" s="26"/>
      <c r="AO2118" s="26"/>
      <c r="AP2118" s="26"/>
      <c r="AQ2118" s="26"/>
      <c r="AR2118" s="26"/>
      <c r="AS2118" s="26"/>
      <c r="AT2118" s="26"/>
      <c r="AU2118" s="26"/>
    </row>
    <row r="2119" spans="27:47">
      <c r="AA2119" s="26"/>
      <c r="AB2119" s="26"/>
      <c r="AC2119" s="26"/>
      <c r="AD2119" s="26"/>
      <c r="AE2119" s="26"/>
      <c r="AF2119" s="29"/>
      <c r="AG2119" s="187"/>
      <c r="AN2119" s="26"/>
      <c r="AO2119" s="26"/>
      <c r="AP2119" s="26"/>
      <c r="AQ2119" s="26"/>
      <c r="AR2119" s="26"/>
      <c r="AS2119" s="26"/>
      <c r="AT2119" s="26"/>
      <c r="AU2119" s="26"/>
    </row>
    <row r="2120" spans="27:47">
      <c r="AA2120" s="26"/>
      <c r="AB2120" s="26"/>
      <c r="AC2120" s="26"/>
      <c r="AD2120" s="26"/>
      <c r="AE2120" s="26"/>
      <c r="AF2120" s="29"/>
      <c r="AG2120" s="187"/>
      <c r="AN2120" s="26"/>
      <c r="AO2120" s="26"/>
      <c r="AP2120" s="26"/>
      <c r="AQ2120" s="26"/>
      <c r="AR2120" s="26"/>
      <c r="AS2120" s="26"/>
      <c r="AT2120" s="26"/>
      <c r="AU2120" s="26"/>
    </row>
    <row r="2121" spans="27:47">
      <c r="AA2121" s="26"/>
      <c r="AB2121" s="26"/>
      <c r="AC2121" s="26"/>
      <c r="AD2121" s="26"/>
      <c r="AE2121" s="26"/>
      <c r="AF2121" s="29"/>
      <c r="AG2121" s="187"/>
      <c r="AN2121" s="26"/>
      <c r="AO2121" s="26"/>
      <c r="AP2121" s="26"/>
      <c r="AQ2121" s="26"/>
      <c r="AR2121" s="26"/>
      <c r="AS2121" s="26"/>
      <c r="AT2121" s="26"/>
      <c r="AU2121" s="26"/>
    </row>
    <row r="2122" spans="27:47">
      <c r="AA2122" s="26"/>
      <c r="AB2122" s="26"/>
      <c r="AC2122" s="26"/>
      <c r="AD2122" s="26"/>
      <c r="AE2122" s="26"/>
      <c r="AF2122" s="29"/>
      <c r="AG2122" s="187"/>
      <c r="AN2122" s="26"/>
      <c r="AO2122" s="26"/>
      <c r="AP2122" s="26"/>
      <c r="AQ2122" s="26"/>
      <c r="AR2122" s="26"/>
      <c r="AS2122" s="26"/>
      <c r="AT2122" s="26"/>
      <c r="AU2122" s="26"/>
    </row>
    <row r="2123" spans="27:47">
      <c r="AA2123" s="26"/>
      <c r="AB2123" s="26"/>
      <c r="AC2123" s="26"/>
      <c r="AD2123" s="26"/>
      <c r="AE2123" s="26"/>
      <c r="AF2123" s="29"/>
      <c r="AG2123" s="187"/>
      <c r="AN2123" s="26"/>
      <c r="AO2123" s="26"/>
      <c r="AP2123" s="26"/>
      <c r="AQ2123" s="26"/>
      <c r="AR2123" s="26"/>
      <c r="AS2123" s="26"/>
      <c r="AT2123" s="26"/>
      <c r="AU2123" s="26"/>
    </row>
    <row r="2124" spans="27:47">
      <c r="AA2124" s="26"/>
      <c r="AB2124" s="26"/>
      <c r="AC2124" s="26"/>
      <c r="AD2124" s="26"/>
      <c r="AE2124" s="26"/>
      <c r="AF2124" s="29"/>
      <c r="AG2124" s="187"/>
      <c r="AN2124" s="26"/>
      <c r="AO2124" s="26"/>
      <c r="AP2124" s="26"/>
      <c r="AQ2124" s="26"/>
      <c r="AR2124" s="26"/>
      <c r="AS2124" s="26"/>
      <c r="AT2124" s="26"/>
      <c r="AU2124" s="26"/>
    </row>
    <row r="2125" spans="27:47">
      <c r="AA2125" s="26"/>
      <c r="AB2125" s="26"/>
      <c r="AC2125" s="26"/>
      <c r="AD2125" s="26"/>
      <c r="AE2125" s="26"/>
      <c r="AF2125" s="29"/>
      <c r="AG2125" s="187"/>
      <c r="AN2125" s="26"/>
      <c r="AO2125" s="26"/>
      <c r="AP2125" s="26"/>
      <c r="AQ2125" s="26"/>
      <c r="AR2125" s="26"/>
      <c r="AS2125" s="26"/>
      <c r="AT2125" s="26"/>
      <c r="AU2125" s="26"/>
    </row>
    <row r="2126" spans="27:47">
      <c r="AA2126" s="26"/>
      <c r="AB2126" s="26"/>
      <c r="AC2126" s="26"/>
      <c r="AD2126" s="26"/>
      <c r="AE2126" s="26"/>
      <c r="AF2126" s="29"/>
      <c r="AG2126" s="187"/>
      <c r="AN2126" s="26"/>
      <c r="AO2126" s="26"/>
      <c r="AP2126" s="26"/>
      <c r="AQ2126" s="26"/>
      <c r="AR2126" s="26"/>
      <c r="AS2126" s="26"/>
      <c r="AT2126" s="26"/>
      <c r="AU2126" s="26"/>
    </row>
    <row r="2127" spans="27:47">
      <c r="AA2127" s="26"/>
      <c r="AB2127" s="26"/>
      <c r="AC2127" s="26"/>
      <c r="AD2127" s="26"/>
      <c r="AE2127" s="26"/>
      <c r="AF2127" s="29"/>
      <c r="AG2127" s="187"/>
      <c r="AN2127" s="26"/>
      <c r="AO2127" s="26"/>
      <c r="AP2127" s="26"/>
      <c r="AQ2127" s="26"/>
      <c r="AR2127" s="26"/>
      <c r="AS2127" s="26"/>
      <c r="AT2127" s="26"/>
      <c r="AU2127" s="26"/>
    </row>
    <row r="2128" spans="27:47">
      <c r="AA2128" s="26"/>
      <c r="AB2128" s="26"/>
      <c r="AC2128" s="26"/>
      <c r="AD2128" s="26"/>
      <c r="AE2128" s="26"/>
      <c r="AF2128" s="29"/>
      <c r="AG2128" s="187"/>
      <c r="AN2128" s="26"/>
      <c r="AO2128" s="26"/>
      <c r="AP2128" s="26"/>
      <c r="AQ2128" s="26"/>
      <c r="AR2128" s="26"/>
      <c r="AS2128" s="26"/>
      <c r="AT2128" s="26"/>
      <c r="AU2128" s="26"/>
    </row>
    <row r="2129" spans="27:47">
      <c r="AA2129" s="26"/>
      <c r="AB2129" s="26"/>
      <c r="AC2129" s="26"/>
      <c r="AD2129" s="26"/>
      <c r="AE2129" s="26"/>
      <c r="AF2129" s="29"/>
      <c r="AG2129" s="187"/>
      <c r="AN2129" s="26"/>
      <c r="AO2129" s="26"/>
      <c r="AP2129" s="26"/>
      <c r="AQ2129" s="26"/>
      <c r="AR2129" s="26"/>
      <c r="AS2129" s="26"/>
      <c r="AT2129" s="26"/>
      <c r="AU2129" s="26"/>
    </row>
    <row r="2130" spans="27:47">
      <c r="AA2130" s="26"/>
      <c r="AB2130" s="26"/>
      <c r="AC2130" s="26"/>
      <c r="AD2130" s="26"/>
      <c r="AE2130" s="26"/>
      <c r="AF2130" s="29"/>
      <c r="AG2130" s="187"/>
      <c r="AN2130" s="26"/>
      <c r="AO2130" s="26"/>
      <c r="AP2130" s="26"/>
      <c r="AQ2130" s="26"/>
      <c r="AR2130" s="26"/>
      <c r="AS2130" s="26"/>
      <c r="AT2130" s="26"/>
      <c r="AU2130" s="26"/>
    </row>
    <row r="2131" spans="27:47">
      <c r="AA2131" s="26"/>
      <c r="AB2131" s="26"/>
      <c r="AC2131" s="26"/>
      <c r="AD2131" s="26"/>
      <c r="AE2131" s="26"/>
      <c r="AF2131" s="29"/>
      <c r="AG2131" s="187"/>
      <c r="AN2131" s="26"/>
      <c r="AO2131" s="26"/>
      <c r="AP2131" s="26"/>
      <c r="AQ2131" s="26"/>
      <c r="AR2131" s="26"/>
      <c r="AS2131" s="26"/>
      <c r="AT2131" s="26"/>
      <c r="AU2131" s="26"/>
    </row>
    <row r="2132" spans="27:47">
      <c r="AA2132" s="26"/>
      <c r="AB2132" s="26"/>
      <c r="AC2132" s="26"/>
      <c r="AD2132" s="26"/>
      <c r="AE2132" s="26"/>
      <c r="AF2132" s="29"/>
      <c r="AG2132" s="187"/>
      <c r="AN2132" s="26"/>
      <c r="AO2132" s="26"/>
      <c r="AP2132" s="26"/>
      <c r="AQ2132" s="26"/>
      <c r="AR2132" s="26"/>
      <c r="AS2132" s="26"/>
      <c r="AT2132" s="26"/>
      <c r="AU2132" s="26"/>
    </row>
    <row r="2133" spans="27:47">
      <c r="AA2133" s="26"/>
      <c r="AB2133" s="26"/>
      <c r="AC2133" s="26"/>
      <c r="AD2133" s="26"/>
      <c r="AE2133" s="26"/>
      <c r="AF2133" s="29"/>
      <c r="AG2133" s="187"/>
      <c r="AN2133" s="26"/>
      <c r="AO2133" s="26"/>
      <c r="AP2133" s="26"/>
      <c r="AQ2133" s="26"/>
      <c r="AR2133" s="26"/>
      <c r="AS2133" s="26"/>
      <c r="AT2133" s="26"/>
      <c r="AU2133" s="26"/>
    </row>
    <row r="2134" spans="27:47">
      <c r="AA2134" s="26"/>
      <c r="AB2134" s="26"/>
      <c r="AC2134" s="26"/>
      <c r="AD2134" s="26"/>
      <c r="AE2134" s="26"/>
      <c r="AF2134" s="29"/>
      <c r="AG2134" s="187"/>
      <c r="AN2134" s="26"/>
      <c r="AO2134" s="26"/>
      <c r="AP2134" s="26"/>
      <c r="AQ2134" s="26"/>
      <c r="AR2134" s="26"/>
      <c r="AS2134" s="26"/>
      <c r="AT2134" s="26"/>
      <c r="AU2134" s="26"/>
    </row>
    <row r="2135" spans="27:47">
      <c r="AA2135" s="26"/>
      <c r="AB2135" s="26"/>
      <c r="AC2135" s="26"/>
      <c r="AD2135" s="26"/>
      <c r="AE2135" s="26"/>
      <c r="AF2135" s="29"/>
      <c r="AG2135" s="187"/>
      <c r="AN2135" s="26"/>
      <c r="AO2135" s="26"/>
      <c r="AP2135" s="26"/>
      <c r="AQ2135" s="26"/>
      <c r="AR2135" s="26"/>
      <c r="AS2135" s="26"/>
      <c r="AT2135" s="26"/>
      <c r="AU2135" s="26"/>
    </row>
    <row r="2136" spans="27:47">
      <c r="AA2136" s="26"/>
      <c r="AB2136" s="26"/>
      <c r="AC2136" s="26"/>
      <c r="AD2136" s="26"/>
      <c r="AE2136" s="26"/>
      <c r="AF2136" s="29"/>
      <c r="AG2136" s="187"/>
      <c r="AN2136" s="26"/>
      <c r="AO2136" s="26"/>
      <c r="AP2136" s="26"/>
      <c r="AQ2136" s="26"/>
      <c r="AR2136" s="26"/>
      <c r="AS2136" s="26"/>
      <c r="AT2136" s="26"/>
      <c r="AU2136" s="26"/>
    </row>
    <row r="2137" spans="27:47">
      <c r="AA2137" s="26"/>
      <c r="AB2137" s="26"/>
      <c r="AC2137" s="26"/>
      <c r="AD2137" s="26"/>
      <c r="AE2137" s="26"/>
      <c r="AF2137" s="29"/>
      <c r="AG2137" s="187"/>
      <c r="AN2137" s="26"/>
      <c r="AO2137" s="26"/>
      <c r="AP2137" s="26"/>
      <c r="AQ2137" s="26"/>
      <c r="AR2137" s="26"/>
      <c r="AS2137" s="26"/>
      <c r="AT2137" s="26"/>
      <c r="AU2137" s="26"/>
    </row>
    <row r="2138" spans="27:47">
      <c r="AA2138" s="26"/>
      <c r="AB2138" s="26"/>
      <c r="AC2138" s="26"/>
      <c r="AD2138" s="26"/>
      <c r="AE2138" s="26"/>
      <c r="AF2138" s="29"/>
      <c r="AG2138" s="187"/>
      <c r="AN2138" s="26"/>
      <c r="AO2138" s="26"/>
      <c r="AP2138" s="26"/>
      <c r="AQ2138" s="26"/>
      <c r="AR2138" s="26"/>
      <c r="AS2138" s="26"/>
      <c r="AT2138" s="26"/>
      <c r="AU2138" s="26"/>
    </row>
    <row r="2139" spans="27:47">
      <c r="AA2139" s="26"/>
      <c r="AB2139" s="26"/>
      <c r="AC2139" s="26"/>
      <c r="AD2139" s="26"/>
      <c r="AE2139" s="26"/>
      <c r="AF2139" s="29"/>
      <c r="AG2139" s="187"/>
      <c r="AN2139" s="26"/>
      <c r="AO2139" s="26"/>
      <c r="AP2139" s="26"/>
      <c r="AQ2139" s="26"/>
      <c r="AR2139" s="26"/>
      <c r="AS2139" s="26"/>
      <c r="AT2139" s="26"/>
      <c r="AU2139" s="26"/>
    </row>
    <row r="2140" spans="27:47">
      <c r="AA2140" s="26"/>
      <c r="AB2140" s="26"/>
      <c r="AC2140" s="26"/>
      <c r="AD2140" s="26"/>
      <c r="AE2140" s="26"/>
      <c r="AF2140" s="29"/>
      <c r="AG2140" s="187"/>
      <c r="AN2140" s="26"/>
      <c r="AO2140" s="26"/>
      <c r="AP2140" s="26"/>
      <c r="AQ2140" s="26"/>
      <c r="AR2140" s="26"/>
      <c r="AS2140" s="26"/>
      <c r="AT2140" s="26"/>
      <c r="AU2140" s="26"/>
    </row>
    <row r="2141" spans="27:47">
      <c r="AA2141" s="26"/>
      <c r="AB2141" s="26"/>
      <c r="AC2141" s="26"/>
      <c r="AD2141" s="26"/>
      <c r="AE2141" s="26"/>
      <c r="AF2141" s="29"/>
      <c r="AG2141" s="187"/>
      <c r="AN2141" s="26"/>
      <c r="AO2141" s="26"/>
      <c r="AP2141" s="26"/>
      <c r="AQ2141" s="26"/>
      <c r="AR2141" s="26"/>
      <c r="AS2141" s="26"/>
      <c r="AT2141" s="26"/>
      <c r="AU2141" s="26"/>
    </row>
    <row r="2142" spans="27:47">
      <c r="AA2142" s="26"/>
      <c r="AB2142" s="26"/>
      <c r="AC2142" s="26"/>
      <c r="AD2142" s="26"/>
      <c r="AE2142" s="26"/>
      <c r="AF2142" s="29"/>
      <c r="AG2142" s="187"/>
      <c r="AN2142" s="26"/>
      <c r="AO2142" s="26"/>
      <c r="AP2142" s="26"/>
      <c r="AQ2142" s="26"/>
      <c r="AR2142" s="26"/>
      <c r="AS2142" s="26"/>
      <c r="AT2142" s="26"/>
      <c r="AU2142" s="26"/>
    </row>
    <row r="2143" spans="27:47">
      <c r="AA2143" s="26"/>
      <c r="AB2143" s="26"/>
      <c r="AC2143" s="26"/>
      <c r="AD2143" s="26"/>
      <c r="AE2143" s="26"/>
      <c r="AF2143" s="29"/>
      <c r="AG2143" s="187"/>
      <c r="AN2143" s="26"/>
      <c r="AO2143" s="26"/>
      <c r="AP2143" s="26"/>
      <c r="AQ2143" s="26"/>
      <c r="AR2143" s="26"/>
      <c r="AS2143" s="26"/>
      <c r="AT2143" s="26"/>
      <c r="AU2143" s="26"/>
    </row>
    <row r="2144" spans="27:47">
      <c r="AA2144" s="26"/>
      <c r="AB2144" s="26"/>
      <c r="AC2144" s="26"/>
      <c r="AD2144" s="26"/>
      <c r="AE2144" s="26"/>
      <c r="AF2144" s="29"/>
      <c r="AG2144" s="187"/>
      <c r="AN2144" s="26"/>
      <c r="AO2144" s="26"/>
      <c r="AP2144" s="26"/>
      <c r="AQ2144" s="26"/>
      <c r="AR2144" s="26"/>
      <c r="AS2144" s="26"/>
      <c r="AT2144" s="26"/>
      <c r="AU2144" s="26"/>
    </row>
    <row r="2145" spans="27:47">
      <c r="AA2145" s="26"/>
      <c r="AB2145" s="26"/>
      <c r="AC2145" s="26"/>
      <c r="AD2145" s="26"/>
      <c r="AE2145" s="26"/>
      <c r="AF2145" s="29"/>
      <c r="AG2145" s="187"/>
      <c r="AN2145" s="26"/>
      <c r="AO2145" s="26"/>
      <c r="AP2145" s="26"/>
      <c r="AQ2145" s="26"/>
      <c r="AR2145" s="26"/>
      <c r="AS2145" s="26"/>
      <c r="AT2145" s="26"/>
      <c r="AU2145" s="26"/>
    </row>
    <row r="2146" spans="27:47">
      <c r="AA2146" s="26"/>
      <c r="AB2146" s="26"/>
      <c r="AC2146" s="26"/>
      <c r="AD2146" s="26"/>
      <c r="AE2146" s="26"/>
      <c r="AF2146" s="29"/>
      <c r="AG2146" s="187"/>
      <c r="AN2146" s="26"/>
      <c r="AO2146" s="26"/>
      <c r="AP2146" s="26"/>
      <c r="AQ2146" s="26"/>
      <c r="AR2146" s="26"/>
      <c r="AS2146" s="26"/>
      <c r="AT2146" s="26"/>
      <c r="AU2146" s="26"/>
    </row>
    <row r="2147" spans="27:47">
      <c r="AA2147" s="26"/>
      <c r="AB2147" s="26"/>
      <c r="AC2147" s="26"/>
      <c r="AD2147" s="26"/>
      <c r="AE2147" s="26"/>
      <c r="AF2147" s="29"/>
      <c r="AG2147" s="187"/>
      <c r="AN2147" s="26"/>
      <c r="AO2147" s="26"/>
      <c r="AP2147" s="26"/>
      <c r="AQ2147" s="26"/>
      <c r="AR2147" s="26"/>
      <c r="AS2147" s="26"/>
      <c r="AT2147" s="26"/>
      <c r="AU2147" s="26"/>
    </row>
    <row r="2148" spans="27:47">
      <c r="AA2148" s="26"/>
      <c r="AB2148" s="26"/>
      <c r="AC2148" s="26"/>
      <c r="AD2148" s="26"/>
      <c r="AE2148" s="26"/>
      <c r="AF2148" s="29"/>
      <c r="AG2148" s="187"/>
      <c r="AN2148" s="26"/>
      <c r="AO2148" s="26"/>
      <c r="AP2148" s="26"/>
      <c r="AQ2148" s="26"/>
      <c r="AR2148" s="26"/>
      <c r="AS2148" s="26"/>
      <c r="AT2148" s="26"/>
      <c r="AU2148" s="26"/>
    </row>
    <row r="2149" spans="27:47">
      <c r="AA2149" s="26"/>
      <c r="AB2149" s="26"/>
      <c r="AC2149" s="26"/>
      <c r="AD2149" s="26"/>
      <c r="AE2149" s="26"/>
      <c r="AF2149" s="29"/>
      <c r="AG2149" s="187"/>
      <c r="AN2149" s="26"/>
      <c r="AO2149" s="26"/>
      <c r="AP2149" s="26"/>
      <c r="AQ2149" s="26"/>
      <c r="AR2149" s="26"/>
      <c r="AS2149" s="26"/>
      <c r="AT2149" s="26"/>
      <c r="AU2149" s="26"/>
    </row>
    <row r="2150" spans="27:47">
      <c r="AA2150" s="26"/>
      <c r="AB2150" s="26"/>
      <c r="AC2150" s="26"/>
      <c r="AD2150" s="26"/>
      <c r="AE2150" s="26"/>
      <c r="AF2150" s="29"/>
      <c r="AG2150" s="187"/>
      <c r="AN2150" s="26"/>
      <c r="AO2150" s="26"/>
      <c r="AP2150" s="26"/>
      <c r="AQ2150" s="26"/>
      <c r="AR2150" s="26"/>
      <c r="AS2150" s="26"/>
      <c r="AT2150" s="26"/>
      <c r="AU2150" s="26"/>
    </row>
    <row r="2151" spans="27:47">
      <c r="AA2151" s="26"/>
      <c r="AB2151" s="26"/>
      <c r="AC2151" s="26"/>
      <c r="AD2151" s="26"/>
      <c r="AE2151" s="26"/>
      <c r="AF2151" s="29"/>
      <c r="AG2151" s="187"/>
      <c r="AN2151" s="26"/>
      <c r="AO2151" s="26"/>
      <c r="AP2151" s="26"/>
      <c r="AQ2151" s="26"/>
      <c r="AR2151" s="26"/>
      <c r="AS2151" s="26"/>
      <c r="AT2151" s="26"/>
      <c r="AU2151" s="26"/>
    </row>
    <row r="2152" spans="27:47">
      <c r="AA2152" s="26"/>
      <c r="AB2152" s="26"/>
      <c r="AC2152" s="26"/>
      <c r="AD2152" s="26"/>
      <c r="AE2152" s="26"/>
      <c r="AF2152" s="29"/>
      <c r="AG2152" s="187"/>
      <c r="AN2152" s="26"/>
      <c r="AO2152" s="26"/>
      <c r="AP2152" s="26"/>
      <c r="AQ2152" s="26"/>
      <c r="AR2152" s="26"/>
      <c r="AS2152" s="26"/>
      <c r="AT2152" s="26"/>
      <c r="AU2152" s="26"/>
    </row>
    <row r="2153" spans="27:47">
      <c r="AA2153" s="26"/>
      <c r="AB2153" s="26"/>
      <c r="AC2153" s="26"/>
      <c r="AD2153" s="26"/>
      <c r="AE2153" s="26"/>
      <c r="AF2153" s="29"/>
      <c r="AG2153" s="187"/>
      <c r="AN2153" s="26"/>
      <c r="AO2153" s="26"/>
      <c r="AP2153" s="26"/>
      <c r="AQ2153" s="26"/>
      <c r="AR2153" s="26"/>
      <c r="AS2153" s="26"/>
      <c r="AT2153" s="26"/>
      <c r="AU2153" s="26"/>
    </row>
    <row r="2154" spans="27:47">
      <c r="AA2154" s="26"/>
      <c r="AB2154" s="26"/>
      <c r="AC2154" s="26"/>
      <c r="AD2154" s="26"/>
      <c r="AE2154" s="26"/>
      <c r="AF2154" s="29"/>
      <c r="AG2154" s="187"/>
      <c r="AN2154" s="26"/>
      <c r="AO2154" s="26"/>
      <c r="AP2154" s="26"/>
      <c r="AQ2154" s="26"/>
      <c r="AR2154" s="26"/>
      <c r="AS2154" s="26"/>
      <c r="AT2154" s="26"/>
      <c r="AU2154" s="26"/>
    </row>
    <row r="2155" spans="27:47">
      <c r="AA2155" s="26"/>
      <c r="AB2155" s="26"/>
      <c r="AC2155" s="26"/>
      <c r="AD2155" s="26"/>
      <c r="AE2155" s="26"/>
      <c r="AF2155" s="29"/>
      <c r="AG2155" s="187"/>
      <c r="AN2155" s="26"/>
      <c r="AO2155" s="26"/>
      <c r="AP2155" s="26"/>
      <c r="AQ2155" s="26"/>
      <c r="AR2155" s="26"/>
      <c r="AS2155" s="26"/>
      <c r="AT2155" s="26"/>
      <c r="AU2155" s="26"/>
    </row>
    <row r="2156" spans="27:47">
      <c r="AA2156" s="26"/>
      <c r="AB2156" s="26"/>
      <c r="AC2156" s="26"/>
      <c r="AD2156" s="26"/>
      <c r="AE2156" s="26"/>
      <c r="AF2156" s="29"/>
      <c r="AG2156" s="187"/>
      <c r="AN2156" s="26"/>
      <c r="AO2156" s="26"/>
      <c r="AP2156" s="26"/>
      <c r="AQ2156" s="26"/>
      <c r="AR2156" s="26"/>
      <c r="AS2156" s="26"/>
      <c r="AT2156" s="26"/>
      <c r="AU2156" s="26"/>
    </row>
    <row r="2157" spans="27:47">
      <c r="AA2157" s="26"/>
      <c r="AB2157" s="26"/>
      <c r="AC2157" s="26"/>
      <c r="AD2157" s="26"/>
      <c r="AE2157" s="26"/>
      <c r="AF2157" s="29"/>
      <c r="AG2157" s="187"/>
      <c r="AN2157" s="26"/>
      <c r="AO2157" s="26"/>
      <c r="AP2157" s="26"/>
      <c r="AQ2157" s="26"/>
      <c r="AR2157" s="26"/>
      <c r="AS2157" s="26"/>
      <c r="AT2157" s="26"/>
      <c r="AU2157" s="26"/>
    </row>
    <row r="2158" spans="27:47">
      <c r="AA2158" s="26"/>
      <c r="AB2158" s="26"/>
      <c r="AC2158" s="26"/>
      <c r="AD2158" s="26"/>
      <c r="AE2158" s="26"/>
      <c r="AF2158" s="29"/>
      <c r="AG2158" s="187"/>
      <c r="AN2158" s="26"/>
      <c r="AO2158" s="26"/>
      <c r="AP2158" s="26"/>
      <c r="AQ2158" s="26"/>
      <c r="AR2158" s="26"/>
      <c r="AS2158" s="26"/>
      <c r="AT2158" s="26"/>
      <c r="AU2158" s="26"/>
    </row>
    <row r="2159" spans="27:47">
      <c r="AA2159" s="26"/>
      <c r="AB2159" s="26"/>
      <c r="AC2159" s="26"/>
      <c r="AD2159" s="26"/>
      <c r="AE2159" s="26"/>
      <c r="AF2159" s="29"/>
      <c r="AG2159" s="187"/>
      <c r="AN2159" s="26"/>
      <c r="AO2159" s="26"/>
      <c r="AP2159" s="26"/>
      <c r="AQ2159" s="26"/>
      <c r="AR2159" s="26"/>
      <c r="AS2159" s="26"/>
      <c r="AT2159" s="26"/>
      <c r="AU2159" s="26"/>
    </row>
    <row r="2160" spans="27:47">
      <c r="AA2160" s="26"/>
      <c r="AB2160" s="26"/>
      <c r="AC2160" s="26"/>
      <c r="AD2160" s="26"/>
      <c r="AE2160" s="26"/>
      <c r="AF2160" s="29"/>
      <c r="AG2160" s="187"/>
      <c r="AN2160" s="26"/>
      <c r="AO2160" s="26"/>
      <c r="AP2160" s="26"/>
      <c r="AQ2160" s="26"/>
      <c r="AR2160" s="26"/>
      <c r="AS2160" s="26"/>
      <c r="AT2160" s="26"/>
      <c r="AU2160" s="26"/>
    </row>
    <row r="2161" spans="27:47">
      <c r="AA2161" s="26"/>
      <c r="AB2161" s="26"/>
      <c r="AC2161" s="26"/>
      <c r="AD2161" s="26"/>
      <c r="AE2161" s="26"/>
      <c r="AF2161" s="29"/>
      <c r="AG2161" s="187"/>
      <c r="AN2161" s="26"/>
      <c r="AO2161" s="26"/>
      <c r="AP2161" s="26"/>
      <c r="AQ2161" s="26"/>
      <c r="AR2161" s="26"/>
      <c r="AS2161" s="26"/>
      <c r="AT2161" s="26"/>
      <c r="AU2161" s="26"/>
    </row>
    <row r="2162" spans="27:47">
      <c r="AA2162" s="26"/>
      <c r="AB2162" s="26"/>
      <c r="AC2162" s="26"/>
      <c r="AD2162" s="26"/>
      <c r="AE2162" s="26"/>
      <c r="AF2162" s="29"/>
      <c r="AG2162" s="187"/>
      <c r="AN2162" s="26"/>
      <c r="AO2162" s="26"/>
      <c r="AP2162" s="26"/>
      <c r="AQ2162" s="26"/>
      <c r="AR2162" s="26"/>
      <c r="AS2162" s="26"/>
      <c r="AT2162" s="26"/>
      <c r="AU2162" s="26"/>
    </row>
    <row r="2163" spans="27:47">
      <c r="AA2163" s="26"/>
      <c r="AB2163" s="26"/>
      <c r="AC2163" s="26"/>
      <c r="AD2163" s="26"/>
      <c r="AE2163" s="26"/>
      <c r="AF2163" s="29"/>
      <c r="AG2163" s="187"/>
      <c r="AN2163" s="26"/>
      <c r="AO2163" s="26"/>
      <c r="AP2163" s="26"/>
      <c r="AQ2163" s="26"/>
      <c r="AR2163" s="26"/>
      <c r="AS2163" s="26"/>
      <c r="AT2163" s="26"/>
      <c r="AU2163" s="26"/>
    </row>
    <row r="2164" spans="27:47">
      <c r="AA2164" s="26"/>
      <c r="AB2164" s="26"/>
      <c r="AC2164" s="26"/>
      <c r="AD2164" s="26"/>
      <c r="AE2164" s="26"/>
      <c r="AF2164" s="29"/>
      <c r="AG2164" s="187"/>
      <c r="AN2164" s="26"/>
      <c r="AO2164" s="26"/>
      <c r="AP2164" s="26"/>
      <c r="AQ2164" s="26"/>
      <c r="AR2164" s="26"/>
      <c r="AS2164" s="26"/>
      <c r="AT2164" s="26"/>
      <c r="AU2164" s="26"/>
    </row>
    <row r="2165" spans="27:47">
      <c r="AA2165" s="26"/>
      <c r="AB2165" s="26"/>
      <c r="AC2165" s="26"/>
      <c r="AD2165" s="26"/>
      <c r="AE2165" s="26"/>
      <c r="AF2165" s="29"/>
      <c r="AG2165" s="187"/>
      <c r="AN2165" s="26"/>
      <c r="AO2165" s="26"/>
      <c r="AP2165" s="26"/>
      <c r="AQ2165" s="26"/>
      <c r="AR2165" s="26"/>
      <c r="AS2165" s="26"/>
      <c r="AT2165" s="26"/>
      <c r="AU2165" s="26"/>
    </row>
    <row r="2166" spans="27:47">
      <c r="AA2166" s="26"/>
      <c r="AB2166" s="26"/>
      <c r="AC2166" s="26"/>
      <c r="AD2166" s="26"/>
      <c r="AE2166" s="26"/>
      <c r="AF2166" s="29"/>
      <c r="AG2166" s="187"/>
      <c r="AN2166" s="26"/>
      <c r="AO2166" s="26"/>
      <c r="AP2166" s="26"/>
      <c r="AQ2166" s="26"/>
      <c r="AR2166" s="26"/>
      <c r="AS2166" s="26"/>
      <c r="AT2166" s="26"/>
      <c r="AU2166" s="26"/>
    </row>
    <row r="2167" spans="27:47">
      <c r="AA2167" s="26"/>
      <c r="AB2167" s="26"/>
      <c r="AC2167" s="26"/>
      <c r="AD2167" s="26"/>
      <c r="AE2167" s="26"/>
      <c r="AF2167" s="29"/>
      <c r="AG2167" s="187"/>
      <c r="AN2167" s="26"/>
      <c r="AO2167" s="26"/>
      <c r="AP2167" s="26"/>
      <c r="AQ2167" s="26"/>
      <c r="AR2167" s="26"/>
      <c r="AS2167" s="26"/>
      <c r="AT2167" s="26"/>
      <c r="AU2167" s="26"/>
    </row>
    <row r="2168" spans="27:47">
      <c r="AA2168" s="26"/>
      <c r="AB2168" s="26"/>
      <c r="AC2168" s="26"/>
      <c r="AD2168" s="26"/>
      <c r="AE2168" s="26"/>
      <c r="AF2168" s="29"/>
      <c r="AG2168" s="187"/>
      <c r="AN2168" s="26"/>
      <c r="AO2168" s="26"/>
      <c r="AP2168" s="26"/>
      <c r="AQ2168" s="26"/>
      <c r="AR2168" s="26"/>
      <c r="AS2168" s="26"/>
      <c r="AT2168" s="26"/>
      <c r="AU2168" s="26"/>
    </row>
    <row r="2169" spans="27:47">
      <c r="AA2169" s="26"/>
      <c r="AB2169" s="26"/>
      <c r="AC2169" s="26"/>
      <c r="AD2169" s="26"/>
      <c r="AE2169" s="26"/>
      <c r="AF2169" s="29"/>
      <c r="AG2169" s="187"/>
      <c r="AN2169" s="26"/>
      <c r="AO2169" s="26"/>
      <c r="AP2169" s="26"/>
      <c r="AQ2169" s="26"/>
      <c r="AR2169" s="26"/>
      <c r="AS2169" s="26"/>
      <c r="AT2169" s="26"/>
      <c r="AU2169" s="26"/>
    </row>
    <row r="2170" spans="27:47">
      <c r="AA2170" s="26"/>
      <c r="AB2170" s="26"/>
      <c r="AC2170" s="26"/>
      <c r="AD2170" s="26"/>
      <c r="AE2170" s="26"/>
      <c r="AF2170" s="29"/>
      <c r="AG2170" s="187"/>
      <c r="AN2170" s="26"/>
      <c r="AO2170" s="26"/>
      <c r="AP2170" s="26"/>
      <c r="AQ2170" s="26"/>
      <c r="AR2170" s="26"/>
      <c r="AS2170" s="26"/>
      <c r="AT2170" s="26"/>
      <c r="AU2170" s="26"/>
    </row>
    <row r="2171" spans="27:47">
      <c r="AA2171" s="26"/>
      <c r="AB2171" s="26"/>
      <c r="AC2171" s="26"/>
      <c r="AD2171" s="26"/>
      <c r="AE2171" s="26"/>
      <c r="AF2171" s="29"/>
      <c r="AG2171" s="187"/>
      <c r="AN2171" s="26"/>
      <c r="AO2171" s="26"/>
      <c r="AP2171" s="26"/>
      <c r="AQ2171" s="26"/>
      <c r="AR2171" s="26"/>
      <c r="AS2171" s="26"/>
      <c r="AT2171" s="26"/>
      <c r="AU2171" s="26"/>
    </row>
    <row r="2172" spans="27:47">
      <c r="AA2172" s="26"/>
      <c r="AB2172" s="26"/>
      <c r="AC2172" s="26"/>
      <c r="AD2172" s="26"/>
      <c r="AE2172" s="26"/>
      <c r="AF2172" s="29"/>
      <c r="AG2172" s="187"/>
      <c r="AN2172" s="26"/>
      <c r="AO2172" s="26"/>
      <c r="AP2172" s="26"/>
      <c r="AQ2172" s="26"/>
      <c r="AR2172" s="26"/>
      <c r="AS2172" s="26"/>
      <c r="AT2172" s="26"/>
      <c r="AU2172" s="26"/>
    </row>
    <row r="2173" spans="27:47">
      <c r="AA2173" s="26"/>
      <c r="AB2173" s="26"/>
      <c r="AC2173" s="26"/>
      <c r="AD2173" s="26"/>
      <c r="AE2173" s="26"/>
      <c r="AF2173" s="29"/>
      <c r="AG2173" s="187"/>
      <c r="AN2173" s="26"/>
      <c r="AO2173" s="26"/>
      <c r="AP2173" s="26"/>
      <c r="AQ2173" s="26"/>
      <c r="AR2173" s="26"/>
      <c r="AS2173" s="26"/>
      <c r="AT2173" s="26"/>
      <c r="AU2173" s="26"/>
    </row>
    <row r="2174" spans="27:47">
      <c r="AA2174" s="26"/>
      <c r="AB2174" s="26"/>
      <c r="AC2174" s="26"/>
      <c r="AD2174" s="26"/>
      <c r="AE2174" s="26"/>
      <c r="AF2174" s="29"/>
      <c r="AG2174" s="187"/>
      <c r="AN2174" s="26"/>
      <c r="AO2174" s="26"/>
      <c r="AP2174" s="26"/>
      <c r="AQ2174" s="26"/>
      <c r="AR2174" s="26"/>
      <c r="AS2174" s="26"/>
      <c r="AT2174" s="26"/>
      <c r="AU2174" s="26"/>
    </row>
    <row r="2175" spans="27:47">
      <c r="AA2175" s="26"/>
      <c r="AB2175" s="26"/>
      <c r="AC2175" s="26"/>
      <c r="AD2175" s="26"/>
      <c r="AE2175" s="26"/>
      <c r="AF2175" s="29"/>
      <c r="AG2175" s="187"/>
      <c r="AN2175" s="26"/>
      <c r="AO2175" s="26"/>
      <c r="AP2175" s="26"/>
      <c r="AQ2175" s="26"/>
      <c r="AR2175" s="26"/>
      <c r="AS2175" s="26"/>
      <c r="AT2175" s="26"/>
      <c r="AU2175" s="26"/>
    </row>
    <row r="2176" spans="27:47">
      <c r="AA2176" s="26"/>
      <c r="AB2176" s="26"/>
      <c r="AC2176" s="26"/>
      <c r="AD2176" s="26"/>
      <c r="AE2176" s="26"/>
      <c r="AF2176" s="29"/>
      <c r="AG2176" s="187"/>
      <c r="AN2176" s="26"/>
      <c r="AO2176" s="26"/>
      <c r="AP2176" s="26"/>
      <c r="AQ2176" s="26"/>
      <c r="AR2176" s="26"/>
      <c r="AS2176" s="26"/>
      <c r="AT2176" s="26"/>
      <c r="AU2176" s="26"/>
    </row>
    <row r="2177" spans="27:47">
      <c r="AA2177" s="26"/>
      <c r="AB2177" s="26"/>
      <c r="AC2177" s="26"/>
      <c r="AD2177" s="26"/>
      <c r="AE2177" s="26"/>
      <c r="AF2177" s="29"/>
      <c r="AG2177" s="187"/>
      <c r="AN2177" s="26"/>
      <c r="AO2177" s="26"/>
      <c r="AP2177" s="26"/>
      <c r="AQ2177" s="26"/>
      <c r="AR2177" s="26"/>
      <c r="AS2177" s="26"/>
      <c r="AT2177" s="26"/>
      <c r="AU2177" s="26"/>
    </row>
    <row r="2178" spans="27:47">
      <c r="AA2178" s="26"/>
      <c r="AB2178" s="26"/>
      <c r="AC2178" s="26"/>
      <c r="AD2178" s="26"/>
      <c r="AE2178" s="26"/>
      <c r="AF2178" s="29"/>
      <c r="AG2178" s="187"/>
      <c r="AN2178" s="26"/>
      <c r="AO2178" s="26"/>
      <c r="AP2178" s="26"/>
      <c r="AQ2178" s="26"/>
      <c r="AR2178" s="26"/>
      <c r="AS2178" s="26"/>
      <c r="AT2178" s="26"/>
      <c r="AU2178" s="26"/>
    </row>
    <row r="2179" spans="27:47">
      <c r="AA2179" s="26"/>
      <c r="AB2179" s="26"/>
      <c r="AC2179" s="26"/>
      <c r="AD2179" s="26"/>
      <c r="AE2179" s="26"/>
      <c r="AF2179" s="29"/>
      <c r="AG2179" s="187"/>
      <c r="AN2179" s="26"/>
      <c r="AO2179" s="26"/>
      <c r="AP2179" s="26"/>
      <c r="AQ2179" s="26"/>
      <c r="AR2179" s="26"/>
      <c r="AS2179" s="26"/>
      <c r="AT2179" s="26"/>
      <c r="AU2179" s="26"/>
    </row>
    <row r="2180" spans="27:47">
      <c r="AA2180" s="26"/>
      <c r="AB2180" s="26"/>
      <c r="AC2180" s="26"/>
      <c r="AD2180" s="26"/>
      <c r="AE2180" s="26"/>
      <c r="AF2180" s="29"/>
      <c r="AG2180" s="187"/>
      <c r="AN2180" s="26"/>
      <c r="AO2180" s="26"/>
      <c r="AP2180" s="26"/>
      <c r="AQ2180" s="26"/>
      <c r="AR2180" s="26"/>
      <c r="AS2180" s="26"/>
      <c r="AT2180" s="26"/>
      <c r="AU2180" s="26"/>
    </row>
    <row r="2181" spans="27:47">
      <c r="AA2181" s="26"/>
      <c r="AB2181" s="26"/>
      <c r="AC2181" s="26"/>
      <c r="AD2181" s="26"/>
      <c r="AE2181" s="26"/>
      <c r="AF2181" s="29"/>
      <c r="AG2181" s="187"/>
      <c r="AN2181" s="26"/>
      <c r="AO2181" s="26"/>
      <c r="AP2181" s="26"/>
      <c r="AQ2181" s="26"/>
      <c r="AR2181" s="26"/>
      <c r="AS2181" s="26"/>
      <c r="AT2181" s="26"/>
      <c r="AU2181" s="26"/>
    </row>
    <row r="2182" spans="27:47">
      <c r="AA2182" s="26"/>
      <c r="AB2182" s="26"/>
      <c r="AC2182" s="26"/>
      <c r="AD2182" s="26"/>
      <c r="AE2182" s="26"/>
      <c r="AF2182" s="29"/>
      <c r="AG2182" s="187"/>
      <c r="AN2182" s="26"/>
      <c r="AO2182" s="26"/>
      <c r="AP2182" s="26"/>
      <c r="AQ2182" s="26"/>
      <c r="AR2182" s="26"/>
      <c r="AS2182" s="26"/>
      <c r="AT2182" s="26"/>
      <c r="AU2182" s="26"/>
    </row>
    <row r="2183" spans="27:47">
      <c r="AA2183" s="26"/>
      <c r="AB2183" s="26"/>
      <c r="AC2183" s="26"/>
      <c r="AD2183" s="26"/>
      <c r="AE2183" s="26"/>
      <c r="AF2183" s="29"/>
      <c r="AG2183" s="187"/>
      <c r="AN2183" s="26"/>
      <c r="AO2183" s="26"/>
      <c r="AP2183" s="26"/>
      <c r="AQ2183" s="26"/>
      <c r="AR2183" s="26"/>
      <c r="AS2183" s="26"/>
      <c r="AT2183" s="26"/>
      <c r="AU2183" s="26"/>
    </row>
    <row r="2184" spans="27:47">
      <c r="AA2184" s="26"/>
      <c r="AB2184" s="26"/>
      <c r="AC2184" s="26"/>
      <c r="AD2184" s="26"/>
      <c r="AE2184" s="26"/>
      <c r="AF2184" s="29"/>
      <c r="AG2184" s="187"/>
      <c r="AN2184" s="26"/>
      <c r="AO2184" s="26"/>
      <c r="AP2184" s="26"/>
      <c r="AQ2184" s="26"/>
      <c r="AR2184" s="26"/>
      <c r="AS2184" s="26"/>
      <c r="AT2184" s="26"/>
      <c r="AU2184" s="26"/>
    </row>
    <row r="2185" spans="27:47">
      <c r="AA2185" s="26"/>
      <c r="AB2185" s="26"/>
      <c r="AC2185" s="26"/>
      <c r="AD2185" s="26"/>
      <c r="AE2185" s="26"/>
      <c r="AF2185" s="29"/>
      <c r="AG2185" s="187"/>
      <c r="AN2185" s="26"/>
      <c r="AO2185" s="26"/>
      <c r="AP2185" s="26"/>
      <c r="AQ2185" s="26"/>
      <c r="AR2185" s="26"/>
      <c r="AS2185" s="26"/>
      <c r="AT2185" s="26"/>
      <c r="AU2185" s="26"/>
    </row>
    <row r="2186" spans="27:47">
      <c r="AA2186" s="26"/>
      <c r="AB2186" s="26"/>
      <c r="AC2186" s="26"/>
      <c r="AD2186" s="26"/>
      <c r="AE2186" s="26"/>
      <c r="AF2186" s="29"/>
      <c r="AG2186" s="187"/>
      <c r="AN2186" s="26"/>
      <c r="AO2186" s="26"/>
      <c r="AP2186" s="26"/>
      <c r="AQ2186" s="26"/>
      <c r="AR2186" s="26"/>
      <c r="AS2186" s="26"/>
      <c r="AT2186" s="26"/>
      <c r="AU2186" s="26"/>
    </row>
    <row r="2187" spans="27:47">
      <c r="AA2187" s="26"/>
      <c r="AB2187" s="26"/>
      <c r="AC2187" s="26"/>
      <c r="AD2187" s="26"/>
      <c r="AE2187" s="26"/>
      <c r="AF2187" s="29"/>
      <c r="AG2187" s="187"/>
      <c r="AN2187" s="26"/>
      <c r="AO2187" s="26"/>
      <c r="AP2187" s="26"/>
      <c r="AQ2187" s="26"/>
      <c r="AR2187" s="26"/>
      <c r="AS2187" s="26"/>
      <c r="AT2187" s="26"/>
      <c r="AU2187" s="26"/>
    </row>
    <row r="2188" spans="27:47">
      <c r="AA2188" s="26"/>
      <c r="AB2188" s="26"/>
      <c r="AC2188" s="26"/>
      <c r="AD2188" s="26"/>
      <c r="AE2188" s="26"/>
      <c r="AF2188" s="29"/>
      <c r="AG2188" s="187"/>
      <c r="AN2188" s="26"/>
      <c r="AO2188" s="26"/>
      <c r="AP2188" s="26"/>
      <c r="AQ2188" s="26"/>
      <c r="AR2188" s="26"/>
      <c r="AS2188" s="26"/>
      <c r="AT2188" s="26"/>
      <c r="AU2188" s="26"/>
    </row>
    <row r="2189" spans="27:47">
      <c r="AA2189" s="26"/>
      <c r="AB2189" s="26"/>
      <c r="AC2189" s="26"/>
      <c r="AD2189" s="26"/>
      <c r="AE2189" s="26"/>
      <c r="AF2189" s="29"/>
      <c r="AG2189" s="187"/>
      <c r="AN2189" s="26"/>
      <c r="AO2189" s="26"/>
      <c r="AP2189" s="26"/>
      <c r="AQ2189" s="26"/>
      <c r="AR2189" s="26"/>
      <c r="AS2189" s="26"/>
      <c r="AT2189" s="26"/>
      <c r="AU2189" s="26"/>
    </row>
    <row r="2190" spans="27:47">
      <c r="AA2190" s="26"/>
      <c r="AB2190" s="26"/>
      <c r="AC2190" s="26"/>
      <c r="AD2190" s="26"/>
      <c r="AE2190" s="26"/>
      <c r="AF2190" s="29"/>
      <c r="AG2190" s="187"/>
      <c r="AN2190" s="26"/>
      <c r="AO2190" s="26"/>
      <c r="AP2190" s="26"/>
      <c r="AQ2190" s="26"/>
      <c r="AR2190" s="26"/>
      <c r="AS2190" s="26"/>
      <c r="AT2190" s="26"/>
      <c r="AU2190" s="26"/>
    </row>
    <row r="2191" spans="27:47">
      <c r="AA2191" s="26"/>
      <c r="AB2191" s="26"/>
      <c r="AC2191" s="26"/>
      <c r="AD2191" s="26"/>
      <c r="AE2191" s="26"/>
      <c r="AF2191" s="29"/>
      <c r="AG2191" s="187"/>
      <c r="AN2191" s="26"/>
      <c r="AO2191" s="26"/>
      <c r="AP2191" s="26"/>
      <c r="AQ2191" s="26"/>
      <c r="AR2191" s="26"/>
      <c r="AS2191" s="26"/>
      <c r="AT2191" s="26"/>
      <c r="AU2191" s="26"/>
    </row>
    <row r="2192" spans="27:47">
      <c r="AA2192" s="26"/>
      <c r="AB2192" s="26"/>
      <c r="AC2192" s="26"/>
      <c r="AD2192" s="26"/>
      <c r="AE2192" s="26"/>
      <c r="AF2192" s="29"/>
      <c r="AG2192" s="187"/>
      <c r="AN2192" s="26"/>
      <c r="AO2192" s="26"/>
      <c r="AP2192" s="26"/>
      <c r="AQ2192" s="26"/>
      <c r="AR2192" s="26"/>
      <c r="AS2192" s="26"/>
      <c r="AT2192" s="26"/>
      <c r="AU2192" s="26"/>
    </row>
    <row r="2193" spans="27:47">
      <c r="AA2193" s="26"/>
      <c r="AB2193" s="26"/>
      <c r="AC2193" s="26"/>
      <c r="AD2193" s="26"/>
      <c r="AE2193" s="26"/>
      <c r="AF2193" s="29"/>
      <c r="AG2193" s="187"/>
      <c r="AN2193" s="26"/>
      <c r="AO2193" s="26"/>
      <c r="AP2193" s="26"/>
      <c r="AQ2193" s="26"/>
      <c r="AR2193" s="26"/>
      <c r="AS2193" s="26"/>
      <c r="AT2193" s="26"/>
      <c r="AU2193" s="26"/>
    </row>
    <row r="2194" spans="27:47">
      <c r="AA2194" s="26"/>
      <c r="AB2194" s="26"/>
      <c r="AC2194" s="26"/>
      <c r="AD2194" s="26"/>
      <c r="AE2194" s="26"/>
      <c r="AF2194" s="29"/>
      <c r="AG2194" s="187"/>
      <c r="AN2194" s="26"/>
      <c r="AO2194" s="26"/>
      <c r="AP2194" s="26"/>
      <c r="AQ2194" s="26"/>
      <c r="AR2194" s="26"/>
      <c r="AS2194" s="26"/>
      <c r="AT2194" s="26"/>
      <c r="AU2194" s="26"/>
    </row>
    <row r="2195" spans="27:47">
      <c r="AA2195" s="26"/>
      <c r="AB2195" s="26"/>
      <c r="AC2195" s="26"/>
      <c r="AD2195" s="26"/>
      <c r="AE2195" s="26"/>
      <c r="AF2195" s="29"/>
      <c r="AG2195" s="187"/>
      <c r="AN2195" s="26"/>
      <c r="AO2195" s="26"/>
      <c r="AP2195" s="26"/>
      <c r="AQ2195" s="26"/>
      <c r="AR2195" s="26"/>
      <c r="AS2195" s="26"/>
      <c r="AT2195" s="26"/>
      <c r="AU2195" s="26"/>
    </row>
    <row r="2196" spans="27:47">
      <c r="AA2196" s="26"/>
      <c r="AB2196" s="26"/>
      <c r="AC2196" s="26"/>
      <c r="AD2196" s="26"/>
      <c r="AE2196" s="26"/>
      <c r="AF2196" s="29"/>
      <c r="AG2196" s="187"/>
      <c r="AN2196" s="26"/>
      <c r="AO2196" s="26"/>
      <c r="AP2196" s="26"/>
      <c r="AQ2196" s="26"/>
      <c r="AR2196" s="26"/>
      <c r="AS2196" s="26"/>
      <c r="AT2196" s="26"/>
      <c r="AU2196" s="26"/>
    </row>
    <row r="2197" spans="27:47">
      <c r="AA2197" s="26"/>
      <c r="AB2197" s="26"/>
      <c r="AC2197" s="26"/>
      <c r="AD2197" s="26"/>
      <c r="AE2197" s="26"/>
      <c r="AF2197" s="29"/>
      <c r="AG2197" s="187"/>
      <c r="AN2197" s="26"/>
      <c r="AO2197" s="26"/>
      <c r="AP2197" s="26"/>
      <c r="AQ2197" s="26"/>
      <c r="AR2197" s="26"/>
      <c r="AS2197" s="26"/>
      <c r="AT2197" s="26"/>
      <c r="AU2197" s="26"/>
    </row>
    <row r="2198" spans="27:47">
      <c r="AA2198" s="26"/>
      <c r="AB2198" s="26"/>
      <c r="AC2198" s="26"/>
      <c r="AD2198" s="26"/>
      <c r="AE2198" s="26"/>
      <c r="AF2198" s="29"/>
      <c r="AG2198" s="187"/>
      <c r="AN2198" s="26"/>
      <c r="AO2198" s="26"/>
      <c r="AP2198" s="26"/>
      <c r="AQ2198" s="26"/>
      <c r="AR2198" s="26"/>
      <c r="AS2198" s="26"/>
      <c r="AT2198" s="26"/>
      <c r="AU2198" s="26"/>
    </row>
    <row r="2199" spans="27:47">
      <c r="AA2199" s="26"/>
      <c r="AB2199" s="26"/>
      <c r="AC2199" s="26"/>
      <c r="AD2199" s="26"/>
      <c r="AE2199" s="26"/>
      <c r="AF2199" s="29"/>
      <c r="AG2199" s="187"/>
      <c r="AN2199" s="26"/>
      <c r="AO2199" s="26"/>
      <c r="AP2199" s="26"/>
      <c r="AQ2199" s="26"/>
      <c r="AR2199" s="26"/>
      <c r="AS2199" s="26"/>
      <c r="AT2199" s="26"/>
      <c r="AU2199" s="26"/>
    </row>
    <row r="2200" spans="27:47">
      <c r="AA2200" s="26"/>
      <c r="AB2200" s="26"/>
      <c r="AC2200" s="26"/>
      <c r="AD2200" s="26"/>
      <c r="AE2200" s="26"/>
      <c r="AF2200" s="29"/>
      <c r="AG2200" s="187"/>
      <c r="AN2200" s="26"/>
      <c r="AO2200" s="26"/>
      <c r="AP2200" s="26"/>
      <c r="AQ2200" s="26"/>
      <c r="AR2200" s="26"/>
      <c r="AS2200" s="26"/>
      <c r="AT2200" s="26"/>
      <c r="AU2200" s="26"/>
    </row>
    <row r="2201" spans="27:47">
      <c r="AA2201" s="26"/>
      <c r="AB2201" s="26"/>
      <c r="AC2201" s="26"/>
      <c r="AD2201" s="26"/>
      <c r="AE2201" s="26"/>
      <c r="AF2201" s="29"/>
      <c r="AG2201" s="187"/>
      <c r="AN2201" s="26"/>
      <c r="AO2201" s="26"/>
      <c r="AP2201" s="26"/>
      <c r="AQ2201" s="26"/>
      <c r="AR2201" s="26"/>
      <c r="AS2201" s="26"/>
      <c r="AT2201" s="26"/>
      <c r="AU2201" s="26"/>
    </row>
    <row r="2202" spans="27:47">
      <c r="AA2202" s="26"/>
      <c r="AB2202" s="26"/>
      <c r="AC2202" s="26"/>
      <c r="AD2202" s="26"/>
      <c r="AE2202" s="26"/>
      <c r="AF2202" s="29"/>
      <c r="AG2202" s="187"/>
      <c r="AN2202" s="26"/>
      <c r="AO2202" s="26"/>
      <c r="AP2202" s="26"/>
      <c r="AQ2202" s="26"/>
      <c r="AR2202" s="26"/>
      <c r="AS2202" s="26"/>
      <c r="AT2202" s="26"/>
      <c r="AU2202" s="26"/>
    </row>
    <row r="2203" spans="27:47">
      <c r="AA2203" s="26"/>
      <c r="AB2203" s="26"/>
      <c r="AC2203" s="26"/>
      <c r="AD2203" s="26"/>
      <c r="AE2203" s="26"/>
      <c r="AF2203" s="29"/>
      <c r="AG2203" s="187"/>
      <c r="AN2203" s="26"/>
      <c r="AO2203" s="26"/>
      <c r="AP2203" s="26"/>
      <c r="AQ2203" s="26"/>
      <c r="AR2203" s="26"/>
      <c r="AS2203" s="26"/>
      <c r="AT2203" s="26"/>
      <c r="AU2203" s="26"/>
    </row>
    <row r="2204" spans="27:47">
      <c r="AA2204" s="26"/>
      <c r="AB2204" s="26"/>
      <c r="AC2204" s="26"/>
      <c r="AD2204" s="26"/>
      <c r="AE2204" s="26"/>
      <c r="AF2204" s="29"/>
      <c r="AG2204" s="187"/>
      <c r="AN2204" s="26"/>
      <c r="AO2204" s="26"/>
      <c r="AP2204" s="26"/>
      <c r="AQ2204" s="26"/>
      <c r="AR2204" s="26"/>
      <c r="AS2204" s="26"/>
      <c r="AT2204" s="26"/>
      <c r="AU2204" s="26"/>
    </row>
    <row r="2205" spans="27:47">
      <c r="AA2205" s="26"/>
      <c r="AB2205" s="26"/>
      <c r="AC2205" s="26"/>
      <c r="AD2205" s="26"/>
      <c r="AE2205" s="26"/>
      <c r="AF2205" s="29"/>
      <c r="AG2205" s="187"/>
      <c r="AN2205" s="26"/>
      <c r="AO2205" s="26"/>
      <c r="AP2205" s="26"/>
      <c r="AQ2205" s="26"/>
      <c r="AR2205" s="26"/>
      <c r="AS2205" s="26"/>
      <c r="AT2205" s="26"/>
      <c r="AU2205" s="26"/>
    </row>
    <row r="2206" spans="27:47">
      <c r="AA2206" s="26"/>
      <c r="AB2206" s="26"/>
      <c r="AC2206" s="26"/>
      <c r="AD2206" s="26"/>
      <c r="AE2206" s="26"/>
      <c r="AF2206" s="29"/>
      <c r="AG2206" s="187"/>
      <c r="AN2206" s="26"/>
      <c r="AO2206" s="26"/>
      <c r="AP2206" s="26"/>
      <c r="AQ2206" s="26"/>
      <c r="AR2206" s="26"/>
      <c r="AS2206" s="26"/>
      <c r="AT2206" s="26"/>
      <c r="AU2206" s="26"/>
    </row>
    <row r="2207" spans="27:47">
      <c r="AA2207" s="26"/>
      <c r="AB2207" s="26"/>
      <c r="AC2207" s="26"/>
      <c r="AD2207" s="26"/>
      <c r="AE2207" s="26"/>
      <c r="AF2207" s="29"/>
      <c r="AG2207" s="187"/>
      <c r="AN2207" s="26"/>
      <c r="AO2207" s="26"/>
      <c r="AP2207" s="26"/>
      <c r="AQ2207" s="26"/>
      <c r="AR2207" s="26"/>
      <c r="AS2207" s="26"/>
      <c r="AT2207" s="26"/>
      <c r="AU2207" s="26"/>
    </row>
    <row r="2208" spans="27:47">
      <c r="AA2208" s="26"/>
      <c r="AB2208" s="26"/>
      <c r="AC2208" s="26"/>
      <c r="AD2208" s="26"/>
      <c r="AE2208" s="26"/>
      <c r="AF2208" s="29"/>
      <c r="AG2208" s="187"/>
      <c r="AN2208" s="26"/>
      <c r="AO2208" s="26"/>
      <c r="AP2208" s="26"/>
      <c r="AQ2208" s="26"/>
      <c r="AR2208" s="26"/>
      <c r="AS2208" s="26"/>
      <c r="AT2208" s="26"/>
      <c r="AU2208" s="26"/>
    </row>
    <row r="2209" spans="27:47">
      <c r="AA2209" s="26"/>
      <c r="AB2209" s="26"/>
      <c r="AC2209" s="26"/>
      <c r="AD2209" s="26"/>
      <c r="AE2209" s="26"/>
      <c r="AF2209" s="29"/>
      <c r="AG2209" s="187"/>
      <c r="AN2209" s="26"/>
      <c r="AO2209" s="26"/>
      <c r="AP2209" s="26"/>
      <c r="AQ2209" s="26"/>
      <c r="AR2209" s="26"/>
      <c r="AS2209" s="26"/>
      <c r="AT2209" s="26"/>
      <c r="AU2209" s="26"/>
    </row>
    <row r="2210" spans="27:47">
      <c r="AA2210" s="26"/>
      <c r="AB2210" s="26"/>
      <c r="AC2210" s="26"/>
      <c r="AD2210" s="26"/>
      <c r="AE2210" s="26"/>
      <c r="AF2210" s="29"/>
      <c r="AG2210" s="187"/>
      <c r="AN2210" s="26"/>
      <c r="AO2210" s="26"/>
      <c r="AP2210" s="26"/>
      <c r="AQ2210" s="26"/>
      <c r="AR2210" s="26"/>
      <c r="AS2210" s="26"/>
      <c r="AT2210" s="26"/>
      <c r="AU2210" s="26"/>
    </row>
    <row r="2211" spans="27:47">
      <c r="AA2211" s="26"/>
      <c r="AB2211" s="26"/>
      <c r="AC2211" s="26"/>
      <c r="AD2211" s="26"/>
      <c r="AE2211" s="26"/>
      <c r="AF2211" s="29"/>
      <c r="AG2211" s="187"/>
      <c r="AN2211" s="26"/>
      <c r="AO2211" s="26"/>
      <c r="AP2211" s="26"/>
      <c r="AQ2211" s="26"/>
      <c r="AR2211" s="26"/>
      <c r="AS2211" s="26"/>
      <c r="AT2211" s="26"/>
      <c r="AU2211" s="26"/>
    </row>
    <row r="2212" spans="27:47">
      <c r="AA2212" s="26"/>
      <c r="AB2212" s="26"/>
      <c r="AC2212" s="26"/>
      <c r="AD2212" s="26"/>
      <c r="AE2212" s="26"/>
      <c r="AF2212" s="29"/>
      <c r="AG2212" s="187"/>
      <c r="AN2212" s="26"/>
      <c r="AO2212" s="26"/>
      <c r="AP2212" s="26"/>
      <c r="AQ2212" s="26"/>
      <c r="AR2212" s="26"/>
      <c r="AS2212" s="26"/>
      <c r="AT2212" s="26"/>
      <c r="AU2212" s="26"/>
    </row>
    <row r="2213" spans="27:47">
      <c r="AA2213" s="26"/>
      <c r="AB2213" s="26"/>
      <c r="AC2213" s="26"/>
      <c r="AD2213" s="26"/>
      <c r="AE2213" s="26"/>
      <c r="AF2213" s="29"/>
      <c r="AG2213" s="187"/>
      <c r="AN2213" s="26"/>
      <c r="AO2213" s="26"/>
      <c r="AP2213" s="26"/>
      <c r="AQ2213" s="26"/>
      <c r="AR2213" s="26"/>
      <c r="AS2213" s="26"/>
      <c r="AT2213" s="26"/>
      <c r="AU2213" s="26"/>
    </row>
    <row r="2214" spans="27:47">
      <c r="AA2214" s="26"/>
      <c r="AB2214" s="26"/>
      <c r="AC2214" s="26"/>
      <c r="AD2214" s="26"/>
      <c r="AE2214" s="26"/>
      <c r="AF2214" s="29"/>
      <c r="AG2214" s="187"/>
      <c r="AN2214" s="26"/>
      <c r="AO2214" s="26"/>
      <c r="AP2214" s="26"/>
      <c r="AQ2214" s="26"/>
      <c r="AR2214" s="26"/>
      <c r="AS2214" s="26"/>
      <c r="AT2214" s="26"/>
      <c r="AU2214" s="26"/>
    </row>
    <row r="2215" spans="27:47">
      <c r="AA2215" s="26"/>
      <c r="AB2215" s="26"/>
      <c r="AC2215" s="26"/>
      <c r="AD2215" s="26"/>
      <c r="AE2215" s="26"/>
      <c r="AF2215" s="29"/>
      <c r="AG2215" s="187"/>
      <c r="AN2215" s="26"/>
      <c r="AO2215" s="26"/>
      <c r="AP2215" s="26"/>
      <c r="AQ2215" s="26"/>
      <c r="AR2215" s="26"/>
      <c r="AS2215" s="26"/>
      <c r="AT2215" s="26"/>
      <c r="AU2215" s="26"/>
    </row>
    <row r="2216" spans="27:47">
      <c r="AA2216" s="26"/>
      <c r="AB2216" s="26"/>
      <c r="AC2216" s="26"/>
      <c r="AD2216" s="26"/>
      <c r="AE2216" s="26"/>
      <c r="AF2216" s="29"/>
      <c r="AG2216" s="187"/>
      <c r="AN2216" s="26"/>
      <c r="AO2216" s="26"/>
      <c r="AP2216" s="26"/>
      <c r="AQ2216" s="26"/>
      <c r="AR2216" s="26"/>
      <c r="AS2216" s="26"/>
      <c r="AT2216" s="26"/>
      <c r="AU2216" s="26"/>
    </row>
    <row r="2217" spans="27:47">
      <c r="AA2217" s="26"/>
      <c r="AB2217" s="26"/>
      <c r="AC2217" s="26"/>
      <c r="AD2217" s="26"/>
      <c r="AE2217" s="26"/>
      <c r="AF2217" s="29"/>
      <c r="AG2217" s="187"/>
      <c r="AN2217" s="26"/>
      <c r="AO2217" s="26"/>
      <c r="AP2217" s="26"/>
      <c r="AQ2217" s="26"/>
      <c r="AR2217" s="26"/>
      <c r="AS2217" s="26"/>
      <c r="AT2217" s="26"/>
      <c r="AU2217" s="26"/>
    </row>
    <row r="2218" spans="27:47">
      <c r="AA2218" s="26"/>
      <c r="AB2218" s="26"/>
      <c r="AC2218" s="26"/>
      <c r="AD2218" s="26"/>
      <c r="AE2218" s="26"/>
      <c r="AF2218" s="29"/>
      <c r="AG2218" s="187"/>
      <c r="AN2218" s="26"/>
      <c r="AO2218" s="26"/>
      <c r="AP2218" s="26"/>
      <c r="AQ2218" s="26"/>
      <c r="AR2218" s="26"/>
      <c r="AS2218" s="26"/>
      <c r="AT2218" s="26"/>
      <c r="AU2218" s="26"/>
    </row>
    <row r="2219" spans="27:47">
      <c r="AA2219" s="26"/>
      <c r="AB2219" s="26"/>
      <c r="AC2219" s="26"/>
      <c r="AD2219" s="26"/>
      <c r="AE2219" s="26"/>
      <c r="AF2219" s="29"/>
      <c r="AG2219" s="187"/>
      <c r="AN2219" s="26"/>
      <c r="AO2219" s="26"/>
      <c r="AP2219" s="26"/>
      <c r="AQ2219" s="26"/>
      <c r="AR2219" s="26"/>
      <c r="AS2219" s="26"/>
      <c r="AT2219" s="26"/>
      <c r="AU2219" s="26"/>
    </row>
    <row r="2220" spans="27:47">
      <c r="AA2220" s="26"/>
      <c r="AB2220" s="26"/>
      <c r="AC2220" s="26"/>
      <c r="AD2220" s="26"/>
      <c r="AE2220" s="26"/>
      <c r="AF2220" s="29"/>
      <c r="AG2220" s="187"/>
      <c r="AN2220" s="26"/>
      <c r="AO2220" s="26"/>
      <c r="AP2220" s="26"/>
      <c r="AQ2220" s="26"/>
      <c r="AR2220" s="26"/>
      <c r="AS2220" s="26"/>
      <c r="AT2220" s="26"/>
      <c r="AU2220" s="26"/>
    </row>
    <row r="2221" spans="27:47">
      <c r="AA2221" s="26"/>
      <c r="AB2221" s="26"/>
      <c r="AC2221" s="26"/>
      <c r="AD2221" s="26"/>
      <c r="AE2221" s="26"/>
      <c r="AF2221" s="29"/>
      <c r="AG2221" s="187"/>
      <c r="AN2221" s="26"/>
      <c r="AO2221" s="26"/>
      <c r="AP2221" s="26"/>
      <c r="AQ2221" s="26"/>
      <c r="AR2221" s="26"/>
      <c r="AS2221" s="26"/>
      <c r="AT2221" s="26"/>
      <c r="AU2221" s="26"/>
    </row>
    <row r="2222" spans="27:47">
      <c r="AA2222" s="26"/>
      <c r="AB2222" s="26"/>
      <c r="AC2222" s="26"/>
      <c r="AD2222" s="26"/>
      <c r="AE2222" s="26"/>
      <c r="AF2222" s="29"/>
      <c r="AG2222" s="187"/>
      <c r="AN2222" s="26"/>
      <c r="AO2222" s="26"/>
      <c r="AP2222" s="26"/>
      <c r="AQ2222" s="26"/>
      <c r="AR2222" s="26"/>
      <c r="AS2222" s="26"/>
      <c r="AT2222" s="26"/>
      <c r="AU2222" s="26"/>
    </row>
    <row r="2223" spans="27:47">
      <c r="AA2223" s="26"/>
      <c r="AB2223" s="26"/>
      <c r="AC2223" s="26"/>
      <c r="AD2223" s="26"/>
      <c r="AE2223" s="26"/>
      <c r="AF2223" s="29"/>
      <c r="AG2223" s="187"/>
      <c r="AN2223" s="26"/>
      <c r="AO2223" s="26"/>
      <c r="AP2223" s="26"/>
      <c r="AQ2223" s="26"/>
      <c r="AR2223" s="26"/>
      <c r="AS2223" s="26"/>
      <c r="AT2223" s="26"/>
      <c r="AU2223" s="26"/>
    </row>
    <row r="2224" spans="27:47">
      <c r="AA2224" s="26"/>
      <c r="AB2224" s="26"/>
      <c r="AC2224" s="26"/>
      <c r="AD2224" s="26"/>
      <c r="AE2224" s="26"/>
      <c r="AF2224" s="29"/>
      <c r="AG2224" s="187"/>
      <c r="AN2224" s="26"/>
      <c r="AO2224" s="26"/>
      <c r="AP2224" s="26"/>
      <c r="AQ2224" s="26"/>
      <c r="AR2224" s="26"/>
      <c r="AS2224" s="26"/>
      <c r="AT2224" s="26"/>
      <c r="AU2224" s="26"/>
    </row>
    <row r="2225" spans="27:47">
      <c r="AA2225" s="26"/>
      <c r="AB2225" s="26"/>
      <c r="AC2225" s="26"/>
      <c r="AD2225" s="26"/>
      <c r="AE2225" s="26"/>
      <c r="AF2225" s="29"/>
      <c r="AG2225" s="187"/>
      <c r="AN2225" s="26"/>
      <c r="AO2225" s="26"/>
      <c r="AP2225" s="26"/>
      <c r="AQ2225" s="26"/>
      <c r="AR2225" s="26"/>
      <c r="AS2225" s="26"/>
      <c r="AT2225" s="26"/>
      <c r="AU2225" s="26"/>
    </row>
    <row r="2226" spans="27:47">
      <c r="AA2226" s="26"/>
      <c r="AB2226" s="26"/>
      <c r="AC2226" s="26"/>
      <c r="AD2226" s="26"/>
      <c r="AE2226" s="26"/>
      <c r="AF2226" s="29"/>
      <c r="AG2226" s="187"/>
      <c r="AN2226" s="26"/>
      <c r="AO2226" s="26"/>
      <c r="AP2226" s="26"/>
      <c r="AQ2226" s="26"/>
      <c r="AR2226" s="26"/>
      <c r="AS2226" s="26"/>
      <c r="AT2226" s="26"/>
      <c r="AU2226" s="26"/>
    </row>
    <row r="2227" spans="27:47">
      <c r="AA2227" s="26"/>
      <c r="AB2227" s="26"/>
      <c r="AC2227" s="26"/>
      <c r="AD2227" s="26"/>
      <c r="AE2227" s="26"/>
      <c r="AF2227" s="29"/>
      <c r="AG2227" s="187"/>
      <c r="AN2227" s="26"/>
      <c r="AO2227" s="26"/>
      <c r="AP2227" s="26"/>
      <c r="AQ2227" s="26"/>
      <c r="AR2227" s="26"/>
      <c r="AS2227" s="26"/>
      <c r="AT2227" s="26"/>
      <c r="AU2227" s="26"/>
    </row>
    <row r="2228" spans="27:47">
      <c r="AA2228" s="26"/>
      <c r="AB2228" s="26"/>
      <c r="AC2228" s="26"/>
      <c r="AD2228" s="26"/>
      <c r="AE2228" s="26"/>
      <c r="AF2228" s="29"/>
      <c r="AG2228" s="187"/>
      <c r="AN2228" s="26"/>
      <c r="AO2228" s="26"/>
      <c r="AP2228" s="26"/>
      <c r="AQ2228" s="26"/>
      <c r="AR2228" s="26"/>
      <c r="AS2228" s="26"/>
      <c r="AT2228" s="26"/>
      <c r="AU2228" s="26"/>
    </row>
    <row r="2229" spans="27:47">
      <c r="AA2229" s="26"/>
      <c r="AB2229" s="26"/>
      <c r="AC2229" s="26"/>
      <c r="AD2229" s="26"/>
      <c r="AE2229" s="26"/>
      <c r="AF2229" s="29"/>
      <c r="AG2229" s="187"/>
      <c r="AN2229" s="26"/>
      <c r="AO2229" s="26"/>
      <c r="AP2229" s="26"/>
      <c r="AQ2229" s="26"/>
      <c r="AR2229" s="26"/>
      <c r="AS2229" s="26"/>
      <c r="AT2229" s="26"/>
      <c r="AU2229" s="26"/>
    </row>
    <row r="2230" spans="27:47">
      <c r="AA2230" s="26"/>
      <c r="AB2230" s="26"/>
      <c r="AC2230" s="26"/>
      <c r="AD2230" s="26"/>
      <c r="AE2230" s="26"/>
      <c r="AF2230" s="29"/>
      <c r="AG2230" s="187"/>
      <c r="AN2230" s="26"/>
      <c r="AO2230" s="26"/>
      <c r="AP2230" s="26"/>
      <c r="AQ2230" s="26"/>
      <c r="AR2230" s="26"/>
      <c r="AS2230" s="26"/>
      <c r="AT2230" s="26"/>
      <c r="AU2230" s="26"/>
    </row>
    <row r="2231" spans="27:47">
      <c r="AA2231" s="26"/>
      <c r="AB2231" s="26"/>
      <c r="AC2231" s="26"/>
      <c r="AD2231" s="26"/>
      <c r="AE2231" s="26"/>
      <c r="AF2231" s="29"/>
      <c r="AG2231" s="187"/>
      <c r="AN2231" s="26"/>
      <c r="AO2231" s="26"/>
      <c r="AP2231" s="26"/>
      <c r="AQ2231" s="26"/>
      <c r="AR2231" s="26"/>
      <c r="AS2231" s="26"/>
      <c r="AT2231" s="26"/>
      <c r="AU2231" s="26"/>
    </row>
    <row r="2232" spans="27:47">
      <c r="AA2232" s="26"/>
      <c r="AB2232" s="26"/>
      <c r="AC2232" s="26"/>
      <c r="AD2232" s="26"/>
      <c r="AE2232" s="26"/>
      <c r="AF2232" s="29"/>
      <c r="AG2232" s="187"/>
      <c r="AN2232" s="26"/>
      <c r="AO2232" s="26"/>
      <c r="AP2232" s="26"/>
      <c r="AQ2232" s="26"/>
      <c r="AR2232" s="26"/>
      <c r="AS2232" s="26"/>
      <c r="AT2232" s="26"/>
      <c r="AU2232" s="26"/>
    </row>
    <row r="2233" spans="27:47">
      <c r="AA2233" s="26"/>
      <c r="AB2233" s="26"/>
      <c r="AC2233" s="26"/>
      <c r="AD2233" s="26"/>
      <c r="AE2233" s="26"/>
      <c r="AF2233" s="29"/>
      <c r="AG2233" s="187"/>
      <c r="AN2233" s="26"/>
      <c r="AO2233" s="26"/>
      <c r="AP2233" s="26"/>
      <c r="AQ2233" s="26"/>
      <c r="AR2233" s="26"/>
      <c r="AS2233" s="26"/>
      <c r="AT2233" s="26"/>
      <c r="AU2233" s="26"/>
    </row>
    <row r="2234" spans="27:47">
      <c r="AA2234" s="26"/>
      <c r="AB2234" s="26"/>
      <c r="AC2234" s="26"/>
      <c r="AD2234" s="26"/>
      <c r="AE2234" s="26"/>
      <c r="AF2234" s="29"/>
      <c r="AG2234" s="187"/>
      <c r="AN2234" s="26"/>
      <c r="AO2234" s="26"/>
      <c r="AP2234" s="26"/>
      <c r="AQ2234" s="26"/>
      <c r="AR2234" s="26"/>
      <c r="AS2234" s="26"/>
      <c r="AT2234" s="26"/>
      <c r="AU2234" s="26"/>
    </row>
    <row r="2235" spans="27:47">
      <c r="AA2235" s="26"/>
      <c r="AB2235" s="26"/>
      <c r="AC2235" s="26"/>
      <c r="AD2235" s="26"/>
      <c r="AE2235" s="26"/>
      <c r="AF2235" s="29"/>
      <c r="AG2235" s="187"/>
      <c r="AN2235" s="26"/>
      <c r="AO2235" s="26"/>
      <c r="AP2235" s="26"/>
      <c r="AQ2235" s="26"/>
      <c r="AR2235" s="26"/>
      <c r="AS2235" s="26"/>
      <c r="AT2235" s="26"/>
      <c r="AU2235" s="26"/>
    </row>
    <row r="2236" spans="27:47">
      <c r="AA2236" s="26"/>
      <c r="AB2236" s="26"/>
      <c r="AC2236" s="26"/>
      <c r="AD2236" s="26"/>
      <c r="AE2236" s="26"/>
      <c r="AF2236" s="29"/>
      <c r="AG2236" s="187"/>
      <c r="AN2236" s="26"/>
      <c r="AO2236" s="26"/>
      <c r="AP2236" s="26"/>
      <c r="AQ2236" s="26"/>
      <c r="AR2236" s="26"/>
      <c r="AS2236" s="26"/>
      <c r="AT2236" s="26"/>
      <c r="AU2236" s="26"/>
    </row>
    <row r="2237" spans="27:47">
      <c r="AA2237" s="26"/>
      <c r="AB2237" s="26"/>
      <c r="AC2237" s="26"/>
      <c r="AD2237" s="26"/>
      <c r="AE2237" s="26"/>
      <c r="AF2237" s="29"/>
      <c r="AG2237" s="187"/>
      <c r="AN2237" s="26"/>
      <c r="AO2237" s="26"/>
      <c r="AP2237" s="26"/>
      <c r="AQ2237" s="26"/>
      <c r="AR2237" s="26"/>
      <c r="AS2237" s="26"/>
      <c r="AT2237" s="26"/>
      <c r="AU2237" s="26"/>
    </row>
    <row r="2238" spans="27:47">
      <c r="AA2238" s="26"/>
      <c r="AB2238" s="26"/>
      <c r="AC2238" s="26"/>
      <c r="AD2238" s="26"/>
      <c r="AE2238" s="26"/>
      <c r="AF2238" s="29"/>
      <c r="AG2238" s="187"/>
      <c r="AN2238" s="26"/>
      <c r="AO2238" s="26"/>
      <c r="AP2238" s="26"/>
      <c r="AQ2238" s="26"/>
      <c r="AR2238" s="26"/>
      <c r="AS2238" s="26"/>
      <c r="AT2238" s="26"/>
      <c r="AU2238" s="26"/>
    </row>
    <row r="2239" spans="27:47">
      <c r="AA2239" s="26"/>
      <c r="AB2239" s="26"/>
      <c r="AC2239" s="26"/>
      <c r="AD2239" s="26"/>
      <c r="AE2239" s="26"/>
      <c r="AF2239" s="29"/>
      <c r="AG2239" s="187"/>
      <c r="AN2239" s="26"/>
      <c r="AO2239" s="26"/>
      <c r="AP2239" s="26"/>
      <c r="AQ2239" s="26"/>
      <c r="AR2239" s="26"/>
      <c r="AS2239" s="26"/>
      <c r="AT2239" s="26"/>
      <c r="AU2239" s="26"/>
    </row>
    <row r="2240" spans="27:47">
      <c r="AA2240" s="26"/>
      <c r="AB2240" s="26"/>
      <c r="AC2240" s="26"/>
      <c r="AD2240" s="26"/>
      <c r="AE2240" s="26"/>
      <c r="AF2240" s="29"/>
      <c r="AG2240" s="187"/>
      <c r="AN2240" s="26"/>
      <c r="AO2240" s="26"/>
      <c r="AP2240" s="26"/>
      <c r="AQ2240" s="26"/>
      <c r="AR2240" s="26"/>
      <c r="AS2240" s="26"/>
      <c r="AT2240" s="26"/>
      <c r="AU2240" s="26"/>
    </row>
    <row r="2241" spans="27:47">
      <c r="AA2241" s="26"/>
      <c r="AB2241" s="26"/>
      <c r="AC2241" s="26"/>
      <c r="AD2241" s="26"/>
      <c r="AE2241" s="26"/>
      <c r="AF2241" s="29"/>
      <c r="AG2241" s="187"/>
      <c r="AN2241" s="26"/>
      <c r="AO2241" s="26"/>
      <c r="AP2241" s="26"/>
      <c r="AQ2241" s="26"/>
      <c r="AR2241" s="26"/>
      <c r="AS2241" s="26"/>
      <c r="AT2241" s="26"/>
      <c r="AU2241" s="26"/>
    </row>
    <row r="2242" spans="27:47">
      <c r="AA2242" s="26"/>
      <c r="AB2242" s="26"/>
      <c r="AC2242" s="26"/>
      <c r="AD2242" s="26"/>
      <c r="AE2242" s="26"/>
      <c r="AF2242" s="29"/>
      <c r="AG2242" s="187"/>
      <c r="AN2242" s="26"/>
      <c r="AO2242" s="26"/>
      <c r="AP2242" s="26"/>
      <c r="AQ2242" s="26"/>
      <c r="AR2242" s="26"/>
      <c r="AS2242" s="26"/>
      <c r="AT2242" s="26"/>
      <c r="AU2242" s="26"/>
    </row>
    <row r="2243" spans="27:47">
      <c r="AA2243" s="26"/>
      <c r="AB2243" s="26"/>
      <c r="AC2243" s="26"/>
      <c r="AD2243" s="26"/>
      <c r="AE2243" s="26"/>
      <c r="AF2243" s="29"/>
      <c r="AG2243" s="187"/>
      <c r="AN2243" s="26"/>
      <c r="AO2243" s="26"/>
      <c r="AP2243" s="26"/>
      <c r="AQ2243" s="26"/>
      <c r="AR2243" s="26"/>
      <c r="AS2243" s="26"/>
      <c r="AT2243" s="26"/>
      <c r="AU2243" s="26"/>
    </row>
    <row r="2244" spans="27:47">
      <c r="AA2244" s="26"/>
      <c r="AB2244" s="26"/>
      <c r="AC2244" s="26"/>
      <c r="AD2244" s="26"/>
      <c r="AE2244" s="26"/>
      <c r="AF2244" s="29"/>
      <c r="AG2244" s="187"/>
      <c r="AN2244" s="26"/>
      <c r="AO2244" s="26"/>
      <c r="AP2244" s="26"/>
      <c r="AQ2244" s="26"/>
      <c r="AR2244" s="26"/>
      <c r="AS2244" s="26"/>
      <c r="AT2244" s="26"/>
      <c r="AU2244" s="26"/>
    </row>
    <row r="2245" spans="27:47">
      <c r="AA2245" s="26"/>
      <c r="AB2245" s="26"/>
      <c r="AC2245" s="26"/>
      <c r="AD2245" s="26"/>
      <c r="AE2245" s="26"/>
      <c r="AF2245" s="29"/>
      <c r="AG2245" s="187"/>
      <c r="AN2245" s="26"/>
      <c r="AO2245" s="26"/>
      <c r="AP2245" s="26"/>
      <c r="AQ2245" s="26"/>
      <c r="AR2245" s="26"/>
      <c r="AS2245" s="26"/>
      <c r="AT2245" s="26"/>
      <c r="AU2245" s="26"/>
    </row>
    <row r="2246" spans="27:47">
      <c r="AA2246" s="26"/>
      <c r="AB2246" s="26"/>
      <c r="AC2246" s="26"/>
      <c r="AD2246" s="26"/>
      <c r="AE2246" s="26"/>
      <c r="AF2246" s="29"/>
      <c r="AG2246" s="187"/>
      <c r="AN2246" s="26"/>
      <c r="AO2246" s="26"/>
      <c r="AP2246" s="26"/>
      <c r="AQ2246" s="26"/>
      <c r="AR2246" s="26"/>
      <c r="AS2246" s="26"/>
      <c r="AT2246" s="26"/>
      <c r="AU2246" s="26"/>
    </row>
    <row r="2247" spans="27:47">
      <c r="AA2247" s="26"/>
      <c r="AB2247" s="26"/>
      <c r="AC2247" s="26"/>
      <c r="AD2247" s="26"/>
      <c r="AE2247" s="26"/>
      <c r="AF2247" s="29"/>
      <c r="AG2247" s="187"/>
      <c r="AN2247" s="26"/>
      <c r="AO2247" s="26"/>
      <c r="AP2247" s="26"/>
      <c r="AQ2247" s="26"/>
      <c r="AR2247" s="26"/>
      <c r="AS2247" s="26"/>
      <c r="AT2247" s="26"/>
      <c r="AU2247" s="26"/>
    </row>
    <row r="2248" spans="27:47">
      <c r="AA2248" s="26"/>
      <c r="AB2248" s="26"/>
      <c r="AC2248" s="26"/>
      <c r="AD2248" s="26"/>
      <c r="AE2248" s="26"/>
      <c r="AF2248" s="29"/>
      <c r="AG2248" s="187"/>
      <c r="AN2248" s="26"/>
      <c r="AO2248" s="26"/>
      <c r="AP2248" s="26"/>
      <c r="AQ2248" s="26"/>
      <c r="AR2248" s="26"/>
      <c r="AS2248" s="26"/>
      <c r="AT2248" s="26"/>
      <c r="AU2248" s="26"/>
    </row>
    <row r="2249" spans="27:47">
      <c r="AA2249" s="26"/>
      <c r="AB2249" s="26"/>
      <c r="AC2249" s="26"/>
      <c r="AD2249" s="26"/>
      <c r="AE2249" s="26"/>
      <c r="AF2249" s="29"/>
      <c r="AG2249" s="187"/>
      <c r="AN2249" s="26"/>
      <c r="AO2249" s="26"/>
      <c r="AP2249" s="26"/>
      <c r="AQ2249" s="26"/>
      <c r="AR2249" s="26"/>
      <c r="AS2249" s="26"/>
      <c r="AT2249" s="26"/>
      <c r="AU2249" s="26"/>
    </row>
    <row r="2250" spans="27:47">
      <c r="AA2250" s="26"/>
      <c r="AB2250" s="26"/>
      <c r="AC2250" s="26"/>
      <c r="AD2250" s="26"/>
      <c r="AE2250" s="26"/>
      <c r="AF2250" s="29"/>
      <c r="AG2250" s="187"/>
      <c r="AN2250" s="26"/>
      <c r="AO2250" s="26"/>
      <c r="AP2250" s="26"/>
      <c r="AQ2250" s="26"/>
      <c r="AR2250" s="26"/>
      <c r="AS2250" s="26"/>
      <c r="AT2250" s="26"/>
      <c r="AU2250" s="26"/>
    </row>
    <row r="2251" spans="27:47">
      <c r="AA2251" s="26"/>
      <c r="AB2251" s="26"/>
      <c r="AC2251" s="26"/>
      <c r="AD2251" s="26"/>
      <c r="AE2251" s="26"/>
      <c r="AF2251" s="29"/>
      <c r="AG2251" s="187"/>
      <c r="AN2251" s="26"/>
      <c r="AO2251" s="26"/>
      <c r="AP2251" s="26"/>
      <c r="AQ2251" s="26"/>
      <c r="AR2251" s="26"/>
      <c r="AS2251" s="26"/>
      <c r="AT2251" s="26"/>
      <c r="AU2251" s="26"/>
    </row>
    <row r="2252" spans="27:47">
      <c r="AA2252" s="26"/>
      <c r="AB2252" s="26"/>
      <c r="AC2252" s="26"/>
      <c r="AD2252" s="26"/>
      <c r="AE2252" s="26"/>
      <c r="AF2252" s="29"/>
      <c r="AG2252" s="187"/>
      <c r="AN2252" s="26"/>
      <c r="AO2252" s="26"/>
      <c r="AP2252" s="26"/>
      <c r="AQ2252" s="26"/>
      <c r="AR2252" s="26"/>
      <c r="AS2252" s="26"/>
      <c r="AT2252" s="26"/>
      <c r="AU2252" s="26"/>
    </row>
    <row r="2253" spans="27:47">
      <c r="AA2253" s="26"/>
      <c r="AB2253" s="26"/>
      <c r="AC2253" s="26"/>
      <c r="AD2253" s="26"/>
      <c r="AE2253" s="26"/>
      <c r="AF2253" s="29"/>
      <c r="AG2253" s="187"/>
      <c r="AN2253" s="26"/>
      <c r="AO2253" s="26"/>
      <c r="AP2253" s="26"/>
      <c r="AQ2253" s="26"/>
      <c r="AR2253" s="26"/>
      <c r="AS2253" s="26"/>
      <c r="AT2253" s="26"/>
      <c r="AU2253" s="26"/>
    </row>
    <row r="2254" spans="27:47">
      <c r="AA2254" s="26"/>
      <c r="AB2254" s="26"/>
      <c r="AC2254" s="26"/>
      <c r="AD2254" s="26"/>
      <c r="AE2254" s="26"/>
      <c r="AF2254" s="29"/>
      <c r="AG2254" s="187"/>
      <c r="AN2254" s="26"/>
      <c r="AO2254" s="26"/>
      <c r="AP2254" s="26"/>
      <c r="AQ2254" s="26"/>
      <c r="AR2254" s="26"/>
      <c r="AS2254" s="26"/>
      <c r="AT2254" s="26"/>
      <c r="AU2254" s="26"/>
    </row>
    <row r="2255" spans="27:47">
      <c r="AA2255" s="26"/>
      <c r="AB2255" s="26"/>
      <c r="AC2255" s="26"/>
      <c r="AD2255" s="26"/>
      <c r="AE2255" s="26"/>
      <c r="AF2255" s="29"/>
      <c r="AG2255" s="187"/>
      <c r="AN2255" s="26"/>
      <c r="AO2255" s="26"/>
      <c r="AP2255" s="26"/>
      <c r="AQ2255" s="26"/>
      <c r="AR2255" s="26"/>
      <c r="AS2255" s="26"/>
      <c r="AT2255" s="26"/>
      <c r="AU2255" s="26"/>
    </row>
    <row r="2256" spans="27:47">
      <c r="AA2256" s="26"/>
      <c r="AB2256" s="26"/>
      <c r="AC2256" s="26"/>
      <c r="AD2256" s="26"/>
      <c r="AE2256" s="26"/>
      <c r="AF2256" s="29"/>
      <c r="AG2256" s="187"/>
      <c r="AN2256" s="26"/>
      <c r="AO2256" s="26"/>
      <c r="AP2256" s="26"/>
      <c r="AQ2256" s="26"/>
      <c r="AR2256" s="26"/>
      <c r="AS2256" s="26"/>
      <c r="AT2256" s="26"/>
      <c r="AU2256" s="26"/>
    </row>
    <row r="2257" spans="27:47">
      <c r="AA2257" s="26"/>
      <c r="AB2257" s="26"/>
      <c r="AC2257" s="26"/>
      <c r="AD2257" s="26"/>
      <c r="AE2257" s="26"/>
      <c r="AF2257" s="29"/>
      <c r="AG2257" s="187"/>
      <c r="AN2257" s="26"/>
      <c r="AO2257" s="26"/>
      <c r="AP2257" s="26"/>
      <c r="AQ2257" s="26"/>
      <c r="AR2257" s="26"/>
      <c r="AS2257" s="26"/>
      <c r="AT2257" s="26"/>
      <c r="AU2257" s="26"/>
    </row>
    <row r="2258" spans="27:47">
      <c r="AA2258" s="26"/>
      <c r="AB2258" s="26"/>
      <c r="AC2258" s="26"/>
      <c r="AD2258" s="26"/>
      <c r="AE2258" s="26"/>
      <c r="AF2258" s="29"/>
      <c r="AG2258" s="187"/>
      <c r="AN2258" s="26"/>
      <c r="AO2258" s="26"/>
      <c r="AP2258" s="26"/>
      <c r="AQ2258" s="26"/>
      <c r="AR2258" s="26"/>
      <c r="AS2258" s="26"/>
      <c r="AT2258" s="26"/>
      <c r="AU2258" s="26"/>
    </row>
    <row r="2259" spans="27:47">
      <c r="AA2259" s="26"/>
      <c r="AB2259" s="26"/>
      <c r="AC2259" s="26"/>
      <c r="AD2259" s="26"/>
      <c r="AE2259" s="26"/>
      <c r="AF2259" s="29"/>
      <c r="AG2259" s="187"/>
      <c r="AN2259" s="26"/>
      <c r="AO2259" s="26"/>
      <c r="AP2259" s="26"/>
      <c r="AQ2259" s="26"/>
      <c r="AR2259" s="26"/>
      <c r="AS2259" s="26"/>
      <c r="AT2259" s="26"/>
      <c r="AU2259" s="26"/>
    </row>
    <row r="2260" spans="27:47">
      <c r="AA2260" s="26"/>
      <c r="AB2260" s="26"/>
      <c r="AC2260" s="26"/>
      <c r="AD2260" s="26"/>
      <c r="AE2260" s="26"/>
      <c r="AF2260" s="29"/>
      <c r="AG2260" s="187"/>
      <c r="AN2260" s="26"/>
      <c r="AO2260" s="26"/>
      <c r="AP2260" s="26"/>
      <c r="AQ2260" s="26"/>
      <c r="AR2260" s="26"/>
      <c r="AS2260" s="26"/>
      <c r="AT2260" s="26"/>
      <c r="AU2260" s="26"/>
    </row>
    <row r="2261" spans="27:47">
      <c r="AA2261" s="26"/>
      <c r="AB2261" s="26"/>
      <c r="AC2261" s="26"/>
      <c r="AD2261" s="26"/>
      <c r="AE2261" s="26"/>
      <c r="AF2261" s="29"/>
      <c r="AG2261" s="187"/>
      <c r="AN2261" s="26"/>
      <c r="AO2261" s="26"/>
      <c r="AP2261" s="26"/>
      <c r="AQ2261" s="26"/>
      <c r="AR2261" s="26"/>
      <c r="AS2261" s="26"/>
      <c r="AT2261" s="26"/>
      <c r="AU2261" s="26"/>
    </row>
    <row r="2262" spans="27:47">
      <c r="AA2262" s="26"/>
      <c r="AB2262" s="26"/>
      <c r="AC2262" s="26"/>
      <c r="AD2262" s="26"/>
      <c r="AE2262" s="26"/>
      <c r="AF2262" s="29"/>
      <c r="AG2262" s="187"/>
      <c r="AN2262" s="26"/>
      <c r="AO2262" s="26"/>
      <c r="AP2262" s="26"/>
      <c r="AQ2262" s="26"/>
      <c r="AR2262" s="26"/>
      <c r="AS2262" s="26"/>
      <c r="AT2262" s="26"/>
      <c r="AU2262" s="26"/>
    </row>
    <row r="2263" spans="27:47">
      <c r="AA2263" s="26"/>
      <c r="AB2263" s="26"/>
      <c r="AC2263" s="26"/>
      <c r="AD2263" s="26"/>
      <c r="AE2263" s="26"/>
      <c r="AF2263" s="29"/>
      <c r="AG2263" s="187"/>
      <c r="AN2263" s="26"/>
      <c r="AO2263" s="26"/>
      <c r="AP2263" s="26"/>
      <c r="AQ2263" s="26"/>
      <c r="AR2263" s="26"/>
      <c r="AS2263" s="26"/>
      <c r="AT2263" s="26"/>
      <c r="AU2263" s="26"/>
    </row>
    <row r="2264" spans="27:47">
      <c r="AA2264" s="26"/>
      <c r="AB2264" s="26"/>
      <c r="AC2264" s="26"/>
      <c r="AD2264" s="26"/>
      <c r="AE2264" s="26"/>
      <c r="AF2264" s="29"/>
      <c r="AG2264" s="187"/>
      <c r="AN2264" s="26"/>
      <c r="AO2264" s="26"/>
      <c r="AP2264" s="26"/>
      <c r="AQ2264" s="26"/>
      <c r="AR2264" s="26"/>
      <c r="AS2264" s="26"/>
      <c r="AT2264" s="26"/>
      <c r="AU2264" s="26"/>
    </row>
    <row r="2265" spans="27:47">
      <c r="AA2265" s="26"/>
      <c r="AB2265" s="26"/>
      <c r="AC2265" s="26"/>
      <c r="AD2265" s="26"/>
      <c r="AE2265" s="26"/>
      <c r="AF2265" s="29"/>
      <c r="AG2265" s="187"/>
      <c r="AN2265" s="26"/>
      <c r="AO2265" s="26"/>
      <c r="AP2265" s="26"/>
      <c r="AQ2265" s="26"/>
      <c r="AR2265" s="26"/>
      <c r="AS2265" s="26"/>
      <c r="AT2265" s="26"/>
      <c r="AU2265" s="26"/>
    </row>
    <row r="2266" spans="27:47">
      <c r="AA2266" s="26"/>
      <c r="AB2266" s="26"/>
      <c r="AC2266" s="26"/>
      <c r="AD2266" s="26"/>
      <c r="AE2266" s="26"/>
      <c r="AF2266" s="29"/>
      <c r="AG2266" s="187"/>
      <c r="AN2266" s="26"/>
      <c r="AO2266" s="26"/>
      <c r="AP2266" s="26"/>
      <c r="AQ2266" s="26"/>
      <c r="AR2266" s="26"/>
      <c r="AS2266" s="26"/>
      <c r="AT2266" s="26"/>
      <c r="AU2266" s="26"/>
    </row>
    <row r="2267" spans="27:47">
      <c r="AA2267" s="26"/>
      <c r="AB2267" s="26"/>
      <c r="AC2267" s="26"/>
      <c r="AD2267" s="26"/>
      <c r="AE2267" s="26"/>
      <c r="AF2267" s="29"/>
      <c r="AG2267" s="187"/>
      <c r="AN2267" s="26"/>
      <c r="AO2267" s="26"/>
      <c r="AP2267" s="26"/>
      <c r="AQ2267" s="26"/>
      <c r="AR2267" s="26"/>
      <c r="AS2267" s="26"/>
      <c r="AT2267" s="26"/>
      <c r="AU2267" s="26"/>
    </row>
    <row r="2268" spans="27:47">
      <c r="AA2268" s="26"/>
      <c r="AB2268" s="26"/>
      <c r="AC2268" s="26"/>
      <c r="AD2268" s="26"/>
      <c r="AE2268" s="26"/>
      <c r="AF2268" s="29"/>
      <c r="AG2268" s="187"/>
      <c r="AN2268" s="26"/>
      <c r="AO2268" s="26"/>
      <c r="AP2268" s="26"/>
      <c r="AQ2268" s="26"/>
      <c r="AR2268" s="26"/>
      <c r="AS2268" s="26"/>
      <c r="AT2268" s="26"/>
      <c r="AU2268" s="26"/>
    </row>
    <row r="2269" spans="27:47">
      <c r="AA2269" s="26"/>
      <c r="AB2269" s="26"/>
      <c r="AC2269" s="26"/>
      <c r="AD2269" s="26"/>
      <c r="AE2269" s="26"/>
      <c r="AF2269" s="29"/>
      <c r="AG2269" s="187"/>
      <c r="AN2269" s="26"/>
      <c r="AO2269" s="26"/>
      <c r="AP2269" s="26"/>
      <c r="AQ2269" s="26"/>
      <c r="AR2269" s="26"/>
      <c r="AS2269" s="26"/>
      <c r="AT2269" s="26"/>
      <c r="AU2269" s="26"/>
    </row>
    <row r="2270" spans="27:47">
      <c r="AA2270" s="26"/>
      <c r="AB2270" s="26"/>
      <c r="AC2270" s="26"/>
      <c r="AD2270" s="26"/>
      <c r="AE2270" s="26"/>
      <c r="AF2270" s="29"/>
      <c r="AG2270" s="187"/>
      <c r="AN2270" s="26"/>
      <c r="AO2270" s="26"/>
      <c r="AP2270" s="26"/>
      <c r="AQ2270" s="26"/>
      <c r="AR2270" s="26"/>
      <c r="AS2270" s="26"/>
      <c r="AT2270" s="26"/>
      <c r="AU2270" s="26"/>
    </row>
    <row r="2271" spans="27:47">
      <c r="AA2271" s="26"/>
      <c r="AB2271" s="26"/>
      <c r="AC2271" s="26"/>
      <c r="AD2271" s="26"/>
      <c r="AE2271" s="26"/>
      <c r="AF2271" s="29"/>
      <c r="AG2271" s="187"/>
      <c r="AN2271" s="26"/>
      <c r="AO2271" s="26"/>
      <c r="AP2271" s="26"/>
      <c r="AQ2271" s="26"/>
      <c r="AR2271" s="26"/>
      <c r="AS2271" s="26"/>
      <c r="AT2271" s="26"/>
      <c r="AU2271" s="26"/>
    </row>
    <row r="2272" spans="27:47">
      <c r="AA2272" s="26"/>
      <c r="AB2272" s="26"/>
      <c r="AC2272" s="26"/>
      <c r="AD2272" s="26"/>
      <c r="AE2272" s="26"/>
      <c r="AF2272" s="29"/>
      <c r="AG2272" s="187"/>
      <c r="AN2272" s="26"/>
      <c r="AO2272" s="26"/>
      <c r="AP2272" s="26"/>
      <c r="AQ2272" s="26"/>
      <c r="AR2272" s="26"/>
      <c r="AS2272" s="26"/>
      <c r="AT2272" s="26"/>
      <c r="AU2272" s="26"/>
    </row>
    <row r="2273" spans="27:47">
      <c r="AA2273" s="26"/>
      <c r="AB2273" s="26"/>
      <c r="AC2273" s="26"/>
      <c r="AD2273" s="26"/>
      <c r="AE2273" s="26"/>
      <c r="AF2273" s="29"/>
      <c r="AG2273" s="187"/>
      <c r="AN2273" s="26"/>
      <c r="AO2273" s="26"/>
      <c r="AP2273" s="26"/>
      <c r="AQ2273" s="26"/>
      <c r="AR2273" s="26"/>
      <c r="AS2273" s="26"/>
      <c r="AT2273" s="26"/>
      <c r="AU2273" s="26"/>
    </row>
    <row r="2274" spans="27:47">
      <c r="AA2274" s="26"/>
      <c r="AB2274" s="26"/>
      <c r="AC2274" s="26"/>
      <c r="AD2274" s="26"/>
      <c r="AE2274" s="26"/>
      <c r="AF2274" s="29"/>
      <c r="AG2274" s="187"/>
      <c r="AN2274" s="26"/>
      <c r="AO2274" s="26"/>
      <c r="AP2274" s="26"/>
      <c r="AQ2274" s="26"/>
      <c r="AR2274" s="26"/>
      <c r="AS2274" s="26"/>
      <c r="AT2274" s="26"/>
      <c r="AU2274" s="26"/>
    </row>
    <row r="2275" spans="27:47">
      <c r="AA2275" s="26"/>
      <c r="AB2275" s="26"/>
      <c r="AC2275" s="26"/>
      <c r="AD2275" s="26"/>
      <c r="AE2275" s="26"/>
      <c r="AF2275" s="29"/>
      <c r="AG2275" s="187"/>
      <c r="AN2275" s="26"/>
      <c r="AO2275" s="26"/>
      <c r="AP2275" s="26"/>
      <c r="AQ2275" s="26"/>
      <c r="AR2275" s="26"/>
      <c r="AS2275" s="26"/>
      <c r="AT2275" s="26"/>
      <c r="AU2275" s="26"/>
    </row>
    <row r="2276" spans="27:47">
      <c r="AA2276" s="26"/>
      <c r="AB2276" s="26"/>
      <c r="AC2276" s="26"/>
      <c r="AD2276" s="26"/>
      <c r="AE2276" s="26"/>
      <c r="AF2276" s="29"/>
      <c r="AG2276" s="187"/>
      <c r="AN2276" s="26"/>
      <c r="AO2276" s="26"/>
      <c r="AP2276" s="26"/>
      <c r="AQ2276" s="26"/>
      <c r="AR2276" s="26"/>
      <c r="AS2276" s="26"/>
      <c r="AT2276" s="26"/>
      <c r="AU2276" s="26"/>
    </row>
    <row r="2277" spans="27:47">
      <c r="AA2277" s="26"/>
      <c r="AB2277" s="26"/>
      <c r="AC2277" s="26"/>
      <c r="AD2277" s="26"/>
      <c r="AE2277" s="26"/>
      <c r="AF2277" s="29"/>
      <c r="AG2277" s="187"/>
      <c r="AN2277" s="26"/>
      <c r="AO2277" s="26"/>
      <c r="AP2277" s="26"/>
      <c r="AQ2277" s="26"/>
      <c r="AR2277" s="26"/>
      <c r="AS2277" s="26"/>
      <c r="AT2277" s="26"/>
      <c r="AU2277" s="26"/>
    </row>
    <row r="2278" spans="27:47">
      <c r="AA2278" s="26"/>
      <c r="AB2278" s="26"/>
      <c r="AC2278" s="26"/>
      <c r="AD2278" s="26"/>
      <c r="AE2278" s="26"/>
      <c r="AF2278" s="29"/>
      <c r="AG2278" s="187"/>
      <c r="AN2278" s="26"/>
      <c r="AO2278" s="26"/>
      <c r="AP2278" s="26"/>
      <c r="AQ2278" s="26"/>
      <c r="AR2278" s="26"/>
      <c r="AS2278" s="26"/>
      <c r="AT2278" s="26"/>
      <c r="AU2278" s="26"/>
    </row>
    <row r="2279" spans="27:47">
      <c r="AA2279" s="26"/>
      <c r="AB2279" s="26"/>
      <c r="AC2279" s="26"/>
      <c r="AD2279" s="26"/>
      <c r="AE2279" s="26"/>
      <c r="AF2279" s="29"/>
      <c r="AG2279" s="187"/>
      <c r="AN2279" s="26"/>
      <c r="AO2279" s="26"/>
      <c r="AP2279" s="26"/>
      <c r="AQ2279" s="26"/>
      <c r="AR2279" s="26"/>
      <c r="AS2279" s="26"/>
      <c r="AT2279" s="26"/>
      <c r="AU2279" s="26"/>
    </row>
    <row r="2280" spans="27:47">
      <c r="AA2280" s="26"/>
      <c r="AB2280" s="26"/>
      <c r="AC2280" s="26"/>
      <c r="AD2280" s="26"/>
      <c r="AE2280" s="26"/>
      <c r="AF2280" s="29"/>
      <c r="AG2280" s="187"/>
      <c r="AN2280" s="26"/>
      <c r="AO2280" s="26"/>
      <c r="AP2280" s="26"/>
      <c r="AQ2280" s="26"/>
      <c r="AR2280" s="26"/>
      <c r="AS2280" s="26"/>
      <c r="AT2280" s="26"/>
      <c r="AU2280" s="26"/>
    </row>
    <row r="2281" spans="27:47">
      <c r="AA2281" s="26"/>
      <c r="AB2281" s="26"/>
      <c r="AC2281" s="26"/>
      <c r="AD2281" s="26"/>
      <c r="AE2281" s="26"/>
      <c r="AF2281" s="29"/>
      <c r="AG2281" s="187"/>
      <c r="AN2281" s="26"/>
      <c r="AO2281" s="26"/>
      <c r="AP2281" s="26"/>
      <c r="AQ2281" s="26"/>
      <c r="AR2281" s="26"/>
      <c r="AS2281" s="26"/>
      <c r="AT2281" s="26"/>
      <c r="AU2281" s="26"/>
    </row>
    <row r="2282" spans="27:47">
      <c r="AA2282" s="26"/>
      <c r="AB2282" s="26"/>
      <c r="AC2282" s="26"/>
      <c r="AD2282" s="26"/>
      <c r="AE2282" s="26"/>
      <c r="AF2282" s="29"/>
      <c r="AG2282" s="187"/>
      <c r="AN2282" s="26"/>
      <c r="AO2282" s="26"/>
      <c r="AP2282" s="26"/>
      <c r="AQ2282" s="26"/>
      <c r="AR2282" s="26"/>
      <c r="AS2282" s="26"/>
      <c r="AT2282" s="26"/>
      <c r="AU2282" s="26"/>
    </row>
    <row r="2283" spans="27:47">
      <c r="AA2283" s="26"/>
      <c r="AB2283" s="26"/>
      <c r="AC2283" s="26"/>
      <c r="AD2283" s="26"/>
      <c r="AE2283" s="26"/>
      <c r="AF2283" s="29"/>
      <c r="AG2283" s="187"/>
      <c r="AN2283" s="26"/>
      <c r="AO2283" s="26"/>
      <c r="AP2283" s="26"/>
      <c r="AQ2283" s="26"/>
      <c r="AR2283" s="26"/>
      <c r="AS2283" s="26"/>
      <c r="AT2283" s="26"/>
      <c r="AU2283" s="26"/>
    </row>
    <row r="2284" spans="27:47">
      <c r="AA2284" s="26"/>
      <c r="AB2284" s="26"/>
      <c r="AC2284" s="26"/>
      <c r="AD2284" s="26"/>
      <c r="AE2284" s="26"/>
      <c r="AF2284" s="29"/>
      <c r="AG2284" s="187"/>
      <c r="AN2284" s="26"/>
      <c r="AO2284" s="26"/>
      <c r="AP2284" s="26"/>
      <c r="AQ2284" s="26"/>
      <c r="AR2284" s="26"/>
      <c r="AS2284" s="26"/>
      <c r="AT2284" s="26"/>
      <c r="AU2284" s="26"/>
    </row>
    <row r="2285" spans="27:47">
      <c r="AA2285" s="26"/>
      <c r="AB2285" s="26"/>
      <c r="AC2285" s="26"/>
      <c r="AD2285" s="26"/>
      <c r="AE2285" s="26"/>
      <c r="AF2285" s="29"/>
      <c r="AG2285" s="187"/>
      <c r="AN2285" s="26"/>
      <c r="AO2285" s="26"/>
      <c r="AP2285" s="26"/>
      <c r="AQ2285" s="26"/>
      <c r="AR2285" s="26"/>
      <c r="AS2285" s="26"/>
      <c r="AT2285" s="26"/>
      <c r="AU2285" s="26"/>
    </row>
    <row r="2286" spans="27:47">
      <c r="AA2286" s="26"/>
      <c r="AB2286" s="26"/>
      <c r="AC2286" s="26"/>
      <c r="AD2286" s="26"/>
      <c r="AE2286" s="26"/>
      <c r="AF2286" s="29"/>
      <c r="AG2286" s="187"/>
      <c r="AN2286" s="26"/>
      <c r="AO2286" s="26"/>
      <c r="AP2286" s="26"/>
      <c r="AQ2286" s="26"/>
      <c r="AR2286" s="26"/>
      <c r="AS2286" s="26"/>
      <c r="AT2286" s="26"/>
      <c r="AU2286" s="26"/>
    </row>
    <row r="2287" spans="27:47">
      <c r="AA2287" s="26"/>
      <c r="AB2287" s="26"/>
      <c r="AC2287" s="26"/>
      <c r="AD2287" s="26"/>
      <c r="AE2287" s="26"/>
      <c r="AF2287" s="29"/>
      <c r="AG2287" s="187"/>
      <c r="AN2287" s="26"/>
      <c r="AO2287" s="26"/>
      <c r="AP2287" s="26"/>
      <c r="AQ2287" s="26"/>
      <c r="AR2287" s="26"/>
      <c r="AS2287" s="26"/>
      <c r="AT2287" s="26"/>
      <c r="AU2287" s="26"/>
    </row>
    <row r="2288" spans="27:47">
      <c r="AA2288" s="26"/>
      <c r="AB2288" s="26"/>
      <c r="AC2288" s="26"/>
      <c r="AD2288" s="26"/>
      <c r="AE2288" s="26"/>
      <c r="AF2288" s="29"/>
      <c r="AG2288" s="187"/>
      <c r="AN2288" s="26"/>
      <c r="AO2288" s="26"/>
      <c r="AP2288" s="26"/>
      <c r="AQ2288" s="26"/>
      <c r="AR2288" s="26"/>
      <c r="AS2288" s="26"/>
      <c r="AT2288" s="26"/>
      <c r="AU2288" s="26"/>
    </row>
    <row r="2289" spans="27:47">
      <c r="AA2289" s="26"/>
      <c r="AB2289" s="26"/>
      <c r="AC2289" s="26"/>
      <c r="AD2289" s="26"/>
      <c r="AE2289" s="26"/>
      <c r="AF2289" s="29"/>
      <c r="AG2289" s="187"/>
      <c r="AN2289" s="26"/>
      <c r="AO2289" s="26"/>
      <c r="AP2289" s="26"/>
      <c r="AQ2289" s="26"/>
      <c r="AR2289" s="26"/>
      <c r="AS2289" s="26"/>
      <c r="AT2289" s="26"/>
      <c r="AU2289" s="26"/>
    </row>
    <row r="2290" spans="27:47">
      <c r="AA2290" s="26"/>
      <c r="AB2290" s="26"/>
      <c r="AC2290" s="26"/>
      <c r="AD2290" s="26"/>
      <c r="AE2290" s="26"/>
      <c r="AF2290" s="29"/>
      <c r="AG2290" s="187"/>
      <c r="AN2290" s="26"/>
      <c r="AO2290" s="26"/>
      <c r="AP2290" s="26"/>
      <c r="AQ2290" s="26"/>
      <c r="AR2290" s="26"/>
      <c r="AS2290" s="26"/>
      <c r="AT2290" s="26"/>
      <c r="AU2290" s="26"/>
    </row>
    <row r="2291" spans="27:47">
      <c r="AA2291" s="26"/>
      <c r="AB2291" s="26"/>
      <c r="AC2291" s="26"/>
      <c r="AD2291" s="26"/>
      <c r="AE2291" s="26"/>
      <c r="AF2291" s="29"/>
      <c r="AG2291" s="187"/>
      <c r="AN2291" s="26"/>
      <c r="AO2291" s="26"/>
      <c r="AP2291" s="26"/>
      <c r="AQ2291" s="26"/>
      <c r="AR2291" s="26"/>
      <c r="AS2291" s="26"/>
      <c r="AT2291" s="26"/>
      <c r="AU2291" s="26"/>
    </row>
    <row r="2292" spans="27:47">
      <c r="AA2292" s="26"/>
      <c r="AB2292" s="26"/>
      <c r="AC2292" s="26"/>
      <c r="AD2292" s="26"/>
      <c r="AE2292" s="26"/>
      <c r="AF2292" s="29"/>
      <c r="AG2292" s="187"/>
      <c r="AN2292" s="26"/>
      <c r="AO2292" s="26"/>
      <c r="AP2292" s="26"/>
      <c r="AQ2292" s="26"/>
      <c r="AR2292" s="26"/>
      <c r="AS2292" s="26"/>
      <c r="AT2292" s="26"/>
      <c r="AU2292" s="26"/>
    </row>
    <row r="2293" spans="27:47">
      <c r="AA2293" s="26"/>
      <c r="AB2293" s="26"/>
      <c r="AC2293" s="26"/>
      <c r="AD2293" s="26"/>
      <c r="AE2293" s="26"/>
      <c r="AF2293" s="29"/>
      <c r="AG2293" s="187"/>
      <c r="AN2293" s="26"/>
      <c r="AO2293" s="26"/>
      <c r="AP2293" s="26"/>
      <c r="AQ2293" s="26"/>
      <c r="AR2293" s="26"/>
      <c r="AS2293" s="26"/>
      <c r="AT2293" s="26"/>
      <c r="AU2293" s="26"/>
    </row>
    <row r="2294" spans="27:47">
      <c r="AA2294" s="26"/>
      <c r="AB2294" s="26"/>
      <c r="AC2294" s="26"/>
      <c r="AD2294" s="26"/>
      <c r="AE2294" s="26"/>
      <c r="AF2294" s="29"/>
      <c r="AG2294" s="187"/>
      <c r="AN2294" s="26"/>
      <c r="AO2294" s="26"/>
      <c r="AP2294" s="26"/>
      <c r="AQ2294" s="26"/>
      <c r="AR2294" s="26"/>
      <c r="AS2294" s="26"/>
      <c r="AT2294" s="26"/>
      <c r="AU2294" s="26"/>
    </row>
    <row r="2295" spans="27:47">
      <c r="AA2295" s="26"/>
      <c r="AB2295" s="26"/>
      <c r="AC2295" s="26"/>
      <c r="AD2295" s="26"/>
      <c r="AE2295" s="26"/>
      <c r="AF2295" s="29"/>
      <c r="AG2295" s="187"/>
      <c r="AN2295" s="26"/>
      <c r="AO2295" s="26"/>
      <c r="AP2295" s="26"/>
      <c r="AQ2295" s="26"/>
      <c r="AR2295" s="26"/>
      <c r="AS2295" s="26"/>
      <c r="AT2295" s="26"/>
      <c r="AU2295" s="26"/>
    </row>
    <row r="2296" spans="27:47">
      <c r="AA2296" s="26"/>
      <c r="AB2296" s="26"/>
      <c r="AC2296" s="26"/>
      <c r="AD2296" s="26"/>
      <c r="AE2296" s="26"/>
      <c r="AF2296" s="29"/>
      <c r="AG2296" s="187"/>
      <c r="AN2296" s="26"/>
      <c r="AO2296" s="26"/>
      <c r="AP2296" s="26"/>
      <c r="AQ2296" s="26"/>
      <c r="AR2296" s="26"/>
      <c r="AS2296" s="26"/>
      <c r="AT2296" s="26"/>
      <c r="AU2296" s="26"/>
    </row>
    <row r="2297" spans="27:47">
      <c r="AA2297" s="26"/>
      <c r="AB2297" s="26"/>
      <c r="AC2297" s="26"/>
      <c r="AD2297" s="26"/>
      <c r="AE2297" s="26"/>
      <c r="AF2297" s="29"/>
      <c r="AG2297" s="187"/>
      <c r="AN2297" s="26"/>
      <c r="AO2297" s="26"/>
      <c r="AP2297" s="26"/>
      <c r="AQ2297" s="26"/>
      <c r="AR2297" s="26"/>
      <c r="AS2297" s="26"/>
      <c r="AT2297" s="26"/>
      <c r="AU2297" s="26"/>
    </row>
    <row r="2298" spans="27:47">
      <c r="AA2298" s="26"/>
      <c r="AB2298" s="26"/>
      <c r="AC2298" s="26"/>
      <c r="AD2298" s="26"/>
      <c r="AE2298" s="26"/>
      <c r="AF2298" s="29"/>
      <c r="AG2298" s="187"/>
      <c r="AN2298" s="26"/>
      <c r="AO2298" s="26"/>
      <c r="AP2298" s="26"/>
      <c r="AQ2298" s="26"/>
      <c r="AR2298" s="26"/>
      <c r="AS2298" s="26"/>
      <c r="AT2298" s="26"/>
      <c r="AU2298" s="26"/>
    </row>
    <row r="2299" spans="27:47">
      <c r="AA2299" s="26"/>
      <c r="AB2299" s="26"/>
      <c r="AC2299" s="26"/>
      <c r="AD2299" s="26"/>
      <c r="AE2299" s="26"/>
      <c r="AF2299" s="29"/>
      <c r="AG2299" s="187"/>
      <c r="AN2299" s="26"/>
      <c r="AO2299" s="26"/>
      <c r="AP2299" s="26"/>
      <c r="AQ2299" s="26"/>
      <c r="AR2299" s="26"/>
      <c r="AS2299" s="26"/>
      <c r="AT2299" s="26"/>
      <c r="AU2299" s="26"/>
    </row>
    <row r="2300" spans="27:47">
      <c r="AA2300" s="26"/>
      <c r="AB2300" s="26"/>
      <c r="AC2300" s="26"/>
      <c r="AD2300" s="26"/>
      <c r="AE2300" s="26"/>
      <c r="AF2300" s="29"/>
      <c r="AG2300" s="187"/>
      <c r="AN2300" s="26"/>
      <c r="AO2300" s="26"/>
      <c r="AP2300" s="26"/>
      <c r="AQ2300" s="26"/>
      <c r="AR2300" s="26"/>
      <c r="AS2300" s="26"/>
      <c r="AT2300" s="26"/>
      <c r="AU2300" s="26"/>
    </row>
    <row r="2301" spans="27:47">
      <c r="AA2301" s="26"/>
      <c r="AB2301" s="26"/>
      <c r="AC2301" s="26"/>
      <c r="AD2301" s="26"/>
      <c r="AE2301" s="26"/>
      <c r="AF2301" s="29"/>
      <c r="AG2301" s="187"/>
      <c r="AN2301" s="26"/>
      <c r="AO2301" s="26"/>
      <c r="AP2301" s="26"/>
      <c r="AQ2301" s="26"/>
      <c r="AR2301" s="26"/>
      <c r="AS2301" s="26"/>
      <c r="AT2301" s="26"/>
      <c r="AU2301" s="26"/>
    </row>
    <row r="2302" spans="27:47">
      <c r="AA2302" s="26"/>
      <c r="AB2302" s="26"/>
      <c r="AC2302" s="26"/>
      <c r="AD2302" s="26"/>
      <c r="AE2302" s="26"/>
      <c r="AF2302" s="29"/>
      <c r="AG2302" s="187"/>
      <c r="AN2302" s="26"/>
      <c r="AO2302" s="26"/>
      <c r="AP2302" s="26"/>
      <c r="AQ2302" s="26"/>
      <c r="AR2302" s="26"/>
      <c r="AS2302" s="26"/>
      <c r="AT2302" s="26"/>
      <c r="AU2302" s="26"/>
    </row>
    <row r="2303" spans="27:47">
      <c r="AA2303" s="26"/>
      <c r="AB2303" s="26"/>
      <c r="AC2303" s="26"/>
      <c r="AD2303" s="26"/>
      <c r="AE2303" s="26"/>
      <c r="AF2303" s="29"/>
      <c r="AG2303" s="187"/>
      <c r="AN2303" s="26"/>
      <c r="AO2303" s="26"/>
      <c r="AP2303" s="26"/>
      <c r="AQ2303" s="26"/>
      <c r="AR2303" s="26"/>
      <c r="AS2303" s="26"/>
      <c r="AT2303" s="26"/>
      <c r="AU2303" s="26"/>
    </row>
    <row r="2304" spans="27:47">
      <c r="AA2304" s="26"/>
      <c r="AB2304" s="26"/>
      <c r="AC2304" s="26"/>
      <c r="AD2304" s="26"/>
      <c r="AE2304" s="26"/>
      <c r="AF2304" s="29"/>
      <c r="AG2304" s="187"/>
      <c r="AN2304" s="26"/>
      <c r="AO2304" s="26"/>
      <c r="AP2304" s="26"/>
      <c r="AQ2304" s="26"/>
      <c r="AR2304" s="26"/>
      <c r="AS2304" s="26"/>
      <c r="AT2304" s="26"/>
      <c r="AU2304" s="26"/>
    </row>
    <row r="2305" spans="27:47">
      <c r="AA2305" s="26"/>
      <c r="AB2305" s="26"/>
      <c r="AC2305" s="26"/>
      <c r="AD2305" s="26"/>
      <c r="AE2305" s="26"/>
      <c r="AF2305" s="29"/>
      <c r="AG2305" s="187"/>
      <c r="AN2305" s="26"/>
      <c r="AO2305" s="26"/>
      <c r="AP2305" s="26"/>
      <c r="AQ2305" s="26"/>
      <c r="AR2305" s="26"/>
      <c r="AS2305" s="26"/>
      <c r="AT2305" s="26"/>
      <c r="AU2305" s="26"/>
    </row>
    <row r="2306" spans="27:47">
      <c r="AA2306" s="26"/>
      <c r="AB2306" s="26"/>
      <c r="AC2306" s="26"/>
      <c r="AD2306" s="26"/>
      <c r="AE2306" s="26"/>
      <c r="AF2306" s="29"/>
      <c r="AG2306" s="187"/>
      <c r="AN2306" s="26"/>
      <c r="AO2306" s="26"/>
      <c r="AP2306" s="26"/>
      <c r="AQ2306" s="26"/>
      <c r="AR2306" s="26"/>
      <c r="AS2306" s="26"/>
      <c r="AT2306" s="26"/>
      <c r="AU2306" s="26"/>
    </row>
    <row r="2307" spans="27:47">
      <c r="AA2307" s="26"/>
      <c r="AB2307" s="26"/>
      <c r="AC2307" s="26"/>
      <c r="AD2307" s="26"/>
      <c r="AE2307" s="26"/>
      <c r="AF2307" s="29"/>
      <c r="AG2307" s="187"/>
      <c r="AN2307" s="26"/>
      <c r="AO2307" s="26"/>
      <c r="AP2307" s="26"/>
      <c r="AQ2307" s="26"/>
      <c r="AR2307" s="26"/>
      <c r="AS2307" s="26"/>
      <c r="AT2307" s="26"/>
      <c r="AU2307" s="26"/>
    </row>
    <row r="2308" spans="27:47">
      <c r="AA2308" s="26"/>
      <c r="AB2308" s="26"/>
      <c r="AC2308" s="26"/>
      <c r="AD2308" s="26"/>
      <c r="AE2308" s="26"/>
      <c r="AF2308" s="29"/>
      <c r="AG2308" s="187"/>
      <c r="AN2308" s="26"/>
      <c r="AO2308" s="26"/>
      <c r="AP2308" s="26"/>
      <c r="AQ2308" s="26"/>
      <c r="AR2308" s="26"/>
      <c r="AS2308" s="26"/>
      <c r="AT2308" s="26"/>
      <c r="AU2308" s="26"/>
    </row>
    <row r="2309" spans="27:47">
      <c r="AA2309" s="26"/>
      <c r="AB2309" s="26"/>
      <c r="AC2309" s="26"/>
      <c r="AD2309" s="26"/>
      <c r="AE2309" s="26"/>
      <c r="AF2309" s="29"/>
      <c r="AG2309" s="187"/>
      <c r="AN2309" s="26"/>
      <c r="AO2309" s="26"/>
      <c r="AP2309" s="26"/>
      <c r="AQ2309" s="26"/>
      <c r="AR2309" s="26"/>
      <c r="AS2309" s="26"/>
      <c r="AT2309" s="26"/>
      <c r="AU2309" s="26"/>
    </row>
    <row r="2310" spans="27:47">
      <c r="AA2310" s="26"/>
      <c r="AB2310" s="26"/>
      <c r="AC2310" s="26"/>
      <c r="AD2310" s="26"/>
      <c r="AE2310" s="26"/>
      <c r="AF2310" s="29"/>
      <c r="AG2310" s="187"/>
      <c r="AN2310" s="26"/>
      <c r="AO2310" s="26"/>
      <c r="AP2310" s="26"/>
      <c r="AQ2310" s="26"/>
      <c r="AR2310" s="26"/>
      <c r="AS2310" s="26"/>
      <c r="AT2310" s="26"/>
      <c r="AU2310" s="26"/>
    </row>
    <row r="2311" spans="27:47">
      <c r="AA2311" s="26"/>
      <c r="AB2311" s="26"/>
      <c r="AC2311" s="26"/>
      <c r="AD2311" s="26"/>
      <c r="AE2311" s="26"/>
      <c r="AF2311" s="29"/>
      <c r="AG2311" s="187"/>
      <c r="AN2311" s="26"/>
      <c r="AO2311" s="26"/>
      <c r="AP2311" s="26"/>
      <c r="AQ2311" s="26"/>
      <c r="AR2311" s="26"/>
      <c r="AS2311" s="26"/>
      <c r="AT2311" s="26"/>
      <c r="AU2311" s="26"/>
    </row>
    <row r="2312" spans="27:47">
      <c r="AA2312" s="26"/>
      <c r="AB2312" s="26"/>
      <c r="AC2312" s="26"/>
      <c r="AD2312" s="26"/>
      <c r="AE2312" s="26"/>
      <c r="AF2312" s="29"/>
      <c r="AG2312" s="187"/>
      <c r="AN2312" s="26"/>
      <c r="AO2312" s="26"/>
      <c r="AP2312" s="26"/>
      <c r="AQ2312" s="26"/>
      <c r="AR2312" s="26"/>
      <c r="AS2312" s="26"/>
      <c r="AT2312" s="26"/>
      <c r="AU2312" s="26"/>
    </row>
    <row r="2313" spans="27:47">
      <c r="AA2313" s="26"/>
      <c r="AB2313" s="26"/>
      <c r="AC2313" s="26"/>
      <c r="AD2313" s="26"/>
      <c r="AE2313" s="26"/>
      <c r="AF2313" s="29"/>
      <c r="AG2313" s="187"/>
      <c r="AN2313" s="26"/>
      <c r="AO2313" s="26"/>
      <c r="AP2313" s="26"/>
      <c r="AQ2313" s="26"/>
      <c r="AR2313" s="26"/>
      <c r="AS2313" s="26"/>
      <c r="AT2313" s="26"/>
      <c r="AU2313" s="26"/>
    </row>
    <row r="2314" spans="27:47">
      <c r="AA2314" s="26"/>
      <c r="AB2314" s="26"/>
      <c r="AC2314" s="26"/>
      <c r="AD2314" s="26"/>
      <c r="AE2314" s="26"/>
      <c r="AF2314" s="29"/>
      <c r="AG2314" s="187"/>
      <c r="AN2314" s="26"/>
      <c r="AO2314" s="26"/>
      <c r="AP2314" s="26"/>
      <c r="AQ2314" s="26"/>
      <c r="AR2314" s="26"/>
      <c r="AS2314" s="26"/>
      <c r="AT2314" s="26"/>
      <c r="AU2314" s="26"/>
    </row>
    <row r="2315" spans="27:47">
      <c r="AA2315" s="26"/>
      <c r="AB2315" s="26"/>
      <c r="AC2315" s="26"/>
      <c r="AD2315" s="26"/>
      <c r="AE2315" s="26"/>
      <c r="AF2315" s="29"/>
      <c r="AG2315" s="187"/>
      <c r="AN2315" s="26"/>
      <c r="AO2315" s="26"/>
      <c r="AP2315" s="26"/>
      <c r="AQ2315" s="26"/>
      <c r="AR2315" s="26"/>
      <c r="AS2315" s="26"/>
      <c r="AT2315" s="26"/>
      <c r="AU2315" s="26"/>
    </row>
    <row r="2316" spans="27:47">
      <c r="AA2316" s="26"/>
      <c r="AB2316" s="26"/>
      <c r="AC2316" s="26"/>
      <c r="AD2316" s="26"/>
      <c r="AE2316" s="26"/>
      <c r="AF2316" s="29"/>
      <c r="AG2316" s="187"/>
      <c r="AN2316" s="26"/>
      <c r="AO2316" s="26"/>
      <c r="AP2316" s="26"/>
      <c r="AQ2316" s="26"/>
      <c r="AR2316" s="26"/>
      <c r="AS2316" s="26"/>
      <c r="AT2316" s="26"/>
      <c r="AU2316" s="26"/>
    </row>
    <row r="2317" spans="27:47">
      <c r="AA2317" s="26"/>
      <c r="AB2317" s="26"/>
      <c r="AC2317" s="26"/>
      <c r="AD2317" s="26"/>
      <c r="AE2317" s="26"/>
      <c r="AF2317" s="29"/>
      <c r="AG2317" s="187"/>
      <c r="AN2317" s="26"/>
      <c r="AO2317" s="26"/>
      <c r="AP2317" s="26"/>
      <c r="AQ2317" s="26"/>
      <c r="AR2317" s="26"/>
      <c r="AS2317" s="26"/>
      <c r="AT2317" s="26"/>
      <c r="AU2317" s="26"/>
    </row>
    <row r="2318" spans="27:47">
      <c r="AA2318" s="26"/>
      <c r="AB2318" s="26"/>
      <c r="AC2318" s="26"/>
      <c r="AD2318" s="26"/>
      <c r="AE2318" s="26"/>
      <c r="AF2318" s="29"/>
      <c r="AG2318" s="187"/>
      <c r="AN2318" s="26"/>
      <c r="AO2318" s="26"/>
      <c r="AP2318" s="26"/>
      <c r="AQ2318" s="26"/>
      <c r="AR2318" s="26"/>
      <c r="AS2318" s="26"/>
      <c r="AT2318" s="26"/>
      <c r="AU2318" s="26"/>
    </row>
    <row r="2319" spans="27:47">
      <c r="AA2319" s="26"/>
      <c r="AB2319" s="26"/>
      <c r="AC2319" s="26"/>
      <c r="AD2319" s="26"/>
      <c r="AE2319" s="26"/>
      <c r="AF2319" s="29"/>
      <c r="AG2319" s="187"/>
      <c r="AN2319" s="26"/>
      <c r="AO2319" s="26"/>
      <c r="AP2319" s="26"/>
      <c r="AQ2319" s="26"/>
      <c r="AR2319" s="26"/>
      <c r="AS2319" s="26"/>
      <c r="AT2319" s="26"/>
      <c r="AU2319" s="26"/>
    </row>
    <row r="2320" spans="27:47">
      <c r="AA2320" s="26"/>
      <c r="AB2320" s="26"/>
      <c r="AC2320" s="26"/>
      <c r="AD2320" s="26"/>
      <c r="AE2320" s="26"/>
      <c r="AF2320" s="29"/>
      <c r="AG2320" s="187"/>
      <c r="AN2320" s="26"/>
      <c r="AO2320" s="26"/>
      <c r="AP2320" s="26"/>
      <c r="AQ2320" s="26"/>
      <c r="AR2320" s="26"/>
      <c r="AS2320" s="26"/>
      <c r="AT2320" s="26"/>
      <c r="AU2320" s="26"/>
    </row>
    <row r="2321" spans="27:47">
      <c r="AA2321" s="26"/>
      <c r="AB2321" s="26"/>
      <c r="AC2321" s="26"/>
      <c r="AD2321" s="26"/>
      <c r="AE2321" s="26"/>
      <c r="AF2321" s="29"/>
      <c r="AG2321" s="187"/>
      <c r="AN2321" s="26"/>
      <c r="AO2321" s="26"/>
      <c r="AP2321" s="26"/>
      <c r="AQ2321" s="26"/>
      <c r="AR2321" s="26"/>
      <c r="AS2321" s="26"/>
      <c r="AT2321" s="26"/>
      <c r="AU2321" s="26"/>
    </row>
    <row r="2322" spans="27:47">
      <c r="AA2322" s="26"/>
      <c r="AB2322" s="26"/>
      <c r="AC2322" s="26"/>
      <c r="AD2322" s="26"/>
      <c r="AE2322" s="26"/>
      <c r="AF2322" s="29"/>
      <c r="AG2322" s="187"/>
      <c r="AN2322" s="26"/>
      <c r="AO2322" s="26"/>
      <c r="AP2322" s="26"/>
      <c r="AQ2322" s="26"/>
      <c r="AR2322" s="26"/>
      <c r="AS2322" s="26"/>
      <c r="AT2322" s="26"/>
      <c r="AU2322" s="26"/>
    </row>
    <row r="2323" spans="27:47">
      <c r="AA2323" s="26"/>
      <c r="AB2323" s="26"/>
      <c r="AC2323" s="26"/>
      <c r="AD2323" s="26"/>
      <c r="AE2323" s="26"/>
      <c r="AF2323" s="29"/>
      <c r="AG2323" s="187"/>
      <c r="AN2323" s="26"/>
      <c r="AO2323" s="26"/>
      <c r="AP2323" s="26"/>
      <c r="AQ2323" s="26"/>
      <c r="AR2323" s="26"/>
      <c r="AS2323" s="26"/>
      <c r="AT2323" s="26"/>
      <c r="AU2323" s="26"/>
    </row>
    <row r="2324" spans="27:47">
      <c r="AA2324" s="26"/>
      <c r="AB2324" s="26"/>
      <c r="AC2324" s="26"/>
      <c r="AD2324" s="26"/>
      <c r="AE2324" s="26"/>
      <c r="AF2324" s="29"/>
      <c r="AG2324" s="187"/>
      <c r="AN2324" s="26"/>
      <c r="AO2324" s="26"/>
      <c r="AP2324" s="26"/>
      <c r="AQ2324" s="26"/>
      <c r="AR2324" s="26"/>
      <c r="AS2324" s="26"/>
      <c r="AT2324" s="26"/>
      <c r="AU2324" s="26"/>
    </row>
    <row r="2325" spans="27:47">
      <c r="AA2325" s="26"/>
      <c r="AB2325" s="26"/>
      <c r="AC2325" s="26"/>
      <c r="AD2325" s="26"/>
      <c r="AE2325" s="26"/>
      <c r="AF2325" s="29"/>
      <c r="AG2325" s="187"/>
      <c r="AN2325" s="26"/>
      <c r="AO2325" s="26"/>
      <c r="AP2325" s="26"/>
      <c r="AQ2325" s="26"/>
      <c r="AR2325" s="26"/>
      <c r="AS2325" s="26"/>
      <c r="AT2325" s="26"/>
      <c r="AU2325" s="26"/>
    </row>
    <row r="2326" spans="27:47">
      <c r="AA2326" s="26"/>
      <c r="AB2326" s="26"/>
      <c r="AC2326" s="26"/>
      <c r="AD2326" s="26"/>
      <c r="AE2326" s="26"/>
      <c r="AF2326" s="29"/>
      <c r="AG2326" s="187"/>
      <c r="AN2326" s="26"/>
      <c r="AO2326" s="26"/>
      <c r="AP2326" s="26"/>
      <c r="AQ2326" s="26"/>
      <c r="AR2326" s="26"/>
      <c r="AS2326" s="26"/>
      <c r="AT2326" s="26"/>
      <c r="AU2326" s="26"/>
    </row>
    <row r="2327" spans="27:47">
      <c r="AA2327" s="26"/>
      <c r="AB2327" s="26"/>
      <c r="AC2327" s="26"/>
      <c r="AD2327" s="26"/>
      <c r="AE2327" s="26"/>
      <c r="AF2327" s="29"/>
      <c r="AG2327" s="187"/>
      <c r="AN2327" s="26"/>
      <c r="AO2327" s="26"/>
      <c r="AP2327" s="26"/>
      <c r="AQ2327" s="26"/>
      <c r="AR2327" s="26"/>
      <c r="AS2327" s="26"/>
      <c r="AT2327" s="26"/>
      <c r="AU2327" s="26"/>
    </row>
    <row r="2328" spans="27:47">
      <c r="AA2328" s="26"/>
      <c r="AB2328" s="26"/>
      <c r="AC2328" s="26"/>
      <c r="AD2328" s="26"/>
      <c r="AE2328" s="26"/>
      <c r="AF2328" s="29"/>
      <c r="AG2328" s="187"/>
      <c r="AN2328" s="26"/>
      <c r="AO2328" s="26"/>
      <c r="AP2328" s="26"/>
      <c r="AQ2328" s="26"/>
      <c r="AR2328" s="26"/>
      <c r="AS2328" s="26"/>
      <c r="AT2328" s="26"/>
      <c r="AU2328" s="26"/>
    </row>
    <row r="2329" spans="27:47">
      <c r="AA2329" s="26"/>
      <c r="AB2329" s="26"/>
      <c r="AC2329" s="26"/>
      <c r="AD2329" s="26"/>
      <c r="AE2329" s="26"/>
      <c r="AF2329" s="29"/>
      <c r="AG2329" s="187"/>
      <c r="AN2329" s="26"/>
      <c r="AO2329" s="26"/>
      <c r="AP2329" s="26"/>
      <c r="AQ2329" s="26"/>
      <c r="AR2329" s="26"/>
      <c r="AS2329" s="26"/>
      <c r="AT2329" s="26"/>
      <c r="AU2329" s="26"/>
    </row>
    <row r="2330" spans="27:47">
      <c r="AA2330" s="26"/>
      <c r="AB2330" s="26"/>
      <c r="AC2330" s="26"/>
      <c r="AD2330" s="26"/>
      <c r="AE2330" s="26"/>
      <c r="AF2330" s="29"/>
      <c r="AG2330" s="187"/>
      <c r="AN2330" s="26"/>
      <c r="AO2330" s="26"/>
      <c r="AP2330" s="26"/>
      <c r="AQ2330" s="26"/>
      <c r="AR2330" s="26"/>
      <c r="AS2330" s="26"/>
      <c r="AT2330" s="26"/>
      <c r="AU2330" s="26"/>
    </row>
    <row r="2331" spans="27:47">
      <c r="AA2331" s="26"/>
      <c r="AB2331" s="26"/>
      <c r="AC2331" s="26"/>
      <c r="AD2331" s="26"/>
      <c r="AE2331" s="26"/>
      <c r="AF2331" s="29"/>
      <c r="AG2331" s="187"/>
      <c r="AN2331" s="26"/>
      <c r="AO2331" s="26"/>
      <c r="AP2331" s="26"/>
      <c r="AQ2331" s="26"/>
      <c r="AR2331" s="26"/>
      <c r="AS2331" s="26"/>
      <c r="AT2331" s="26"/>
      <c r="AU2331" s="26"/>
    </row>
    <row r="2332" spans="27:47">
      <c r="AA2332" s="26"/>
      <c r="AB2332" s="26"/>
      <c r="AC2332" s="26"/>
      <c r="AD2332" s="26"/>
      <c r="AE2332" s="26"/>
      <c r="AF2332" s="29"/>
      <c r="AG2332" s="187"/>
      <c r="AN2332" s="26"/>
      <c r="AO2332" s="26"/>
      <c r="AP2332" s="26"/>
      <c r="AQ2332" s="26"/>
      <c r="AR2332" s="26"/>
      <c r="AS2332" s="26"/>
      <c r="AT2332" s="26"/>
      <c r="AU2332" s="26"/>
    </row>
    <row r="2333" spans="27:47">
      <c r="AA2333" s="26"/>
      <c r="AB2333" s="26"/>
      <c r="AC2333" s="26"/>
      <c r="AD2333" s="26"/>
      <c r="AE2333" s="26"/>
      <c r="AF2333" s="29"/>
      <c r="AG2333" s="187"/>
      <c r="AN2333" s="26"/>
      <c r="AO2333" s="26"/>
      <c r="AP2333" s="26"/>
      <c r="AQ2333" s="26"/>
      <c r="AR2333" s="26"/>
      <c r="AS2333" s="26"/>
      <c r="AT2333" s="26"/>
      <c r="AU2333" s="26"/>
    </row>
    <row r="2334" spans="27:47">
      <c r="AA2334" s="26"/>
      <c r="AB2334" s="26"/>
      <c r="AC2334" s="26"/>
      <c r="AD2334" s="26"/>
      <c r="AE2334" s="26"/>
      <c r="AF2334" s="29"/>
      <c r="AG2334" s="187"/>
      <c r="AN2334" s="26"/>
      <c r="AO2334" s="26"/>
      <c r="AP2334" s="26"/>
      <c r="AQ2334" s="26"/>
      <c r="AR2334" s="26"/>
      <c r="AS2334" s="26"/>
      <c r="AT2334" s="26"/>
      <c r="AU2334" s="26"/>
    </row>
    <row r="2335" spans="27:47">
      <c r="AA2335" s="26"/>
      <c r="AB2335" s="26"/>
      <c r="AC2335" s="26"/>
      <c r="AD2335" s="26"/>
      <c r="AE2335" s="26"/>
      <c r="AF2335" s="29"/>
      <c r="AG2335" s="187"/>
      <c r="AN2335" s="26"/>
      <c r="AO2335" s="26"/>
      <c r="AP2335" s="26"/>
      <c r="AQ2335" s="26"/>
      <c r="AR2335" s="26"/>
      <c r="AS2335" s="26"/>
      <c r="AT2335" s="26"/>
      <c r="AU2335" s="26"/>
    </row>
    <row r="2336" spans="27:47">
      <c r="AA2336" s="26"/>
      <c r="AB2336" s="26"/>
      <c r="AC2336" s="26"/>
      <c r="AD2336" s="26"/>
      <c r="AE2336" s="26"/>
      <c r="AF2336" s="29"/>
      <c r="AG2336" s="187"/>
      <c r="AN2336" s="26"/>
      <c r="AO2336" s="26"/>
      <c r="AP2336" s="26"/>
      <c r="AQ2336" s="26"/>
      <c r="AR2336" s="26"/>
      <c r="AS2336" s="26"/>
      <c r="AT2336" s="26"/>
      <c r="AU2336" s="26"/>
    </row>
    <row r="2337" spans="27:47">
      <c r="AA2337" s="26"/>
      <c r="AB2337" s="26"/>
      <c r="AC2337" s="26"/>
      <c r="AD2337" s="26"/>
      <c r="AE2337" s="26"/>
      <c r="AF2337" s="29"/>
      <c r="AG2337" s="187"/>
      <c r="AN2337" s="26"/>
      <c r="AO2337" s="26"/>
      <c r="AP2337" s="26"/>
      <c r="AQ2337" s="26"/>
      <c r="AR2337" s="26"/>
      <c r="AS2337" s="26"/>
      <c r="AT2337" s="26"/>
      <c r="AU2337" s="26"/>
    </row>
    <row r="2338" spans="27:47">
      <c r="AA2338" s="26"/>
      <c r="AB2338" s="26"/>
      <c r="AC2338" s="26"/>
      <c r="AD2338" s="26"/>
      <c r="AE2338" s="26"/>
      <c r="AF2338" s="29"/>
      <c r="AG2338" s="187"/>
      <c r="AN2338" s="26"/>
      <c r="AO2338" s="26"/>
      <c r="AP2338" s="26"/>
      <c r="AQ2338" s="26"/>
      <c r="AR2338" s="26"/>
      <c r="AS2338" s="26"/>
      <c r="AT2338" s="26"/>
      <c r="AU2338" s="26"/>
    </row>
    <row r="2339" spans="27:47">
      <c r="AA2339" s="26"/>
      <c r="AB2339" s="26"/>
      <c r="AC2339" s="26"/>
      <c r="AD2339" s="26"/>
      <c r="AE2339" s="26"/>
      <c r="AF2339" s="29"/>
      <c r="AG2339" s="187"/>
      <c r="AN2339" s="26"/>
      <c r="AO2339" s="26"/>
      <c r="AP2339" s="26"/>
      <c r="AQ2339" s="26"/>
      <c r="AR2339" s="26"/>
      <c r="AS2339" s="26"/>
      <c r="AT2339" s="26"/>
      <c r="AU2339" s="26"/>
    </row>
    <row r="2340" spans="27:47">
      <c r="AA2340" s="26"/>
      <c r="AB2340" s="26"/>
      <c r="AC2340" s="26"/>
      <c r="AD2340" s="26"/>
      <c r="AE2340" s="26"/>
      <c r="AF2340" s="29"/>
      <c r="AG2340" s="187"/>
      <c r="AN2340" s="26"/>
      <c r="AO2340" s="26"/>
      <c r="AP2340" s="26"/>
      <c r="AQ2340" s="26"/>
      <c r="AR2340" s="26"/>
      <c r="AS2340" s="26"/>
      <c r="AT2340" s="26"/>
      <c r="AU2340" s="26"/>
    </row>
    <row r="2341" spans="27:47">
      <c r="AA2341" s="26"/>
      <c r="AB2341" s="26"/>
      <c r="AC2341" s="26"/>
      <c r="AD2341" s="26"/>
      <c r="AE2341" s="26"/>
      <c r="AF2341" s="29"/>
      <c r="AG2341" s="187"/>
      <c r="AN2341" s="26"/>
      <c r="AO2341" s="26"/>
      <c r="AP2341" s="26"/>
      <c r="AQ2341" s="26"/>
      <c r="AR2341" s="26"/>
      <c r="AS2341" s="26"/>
      <c r="AT2341" s="26"/>
      <c r="AU2341" s="26"/>
    </row>
    <row r="2342" spans="27:47">
      <c r="AA2342" s="26"/>
      <c r="AB2342" s="26"/>
      <c r="AC2342" s="26"/>
      <c r="AD2342" s="26"/>
      <c r="AE2342" s="26"/>
      <c r="AF2342" s="29"/>
      <c r="AG2342" s="187"/>
      <c r="AN2342" s="26"/>
      <c r="AO2342" s="26"/>
      <c r="AP2342" s="26"/>
      <c r="AQ2342" s="26"/>
      <c r="AR2342" s="26"/>
      <c r="AS2342" s="26"/>
      <c r="AT2342" s="26"/>
      <c r="AU2342" s="26"/>
    </row>
    <row r="2343" spans="27:47">
      <c r="AA2343" s="26"/>
      <c r="AB2343" s="26"/>
      <c r="AC2343" s="26"/>
      <c r="AD2343" s="26"/>
      <c r="AE2343" s="26"/>
      <c r="AF2343" s="29"/>
      <c r="AG2343" s="187"/>
      <c r="AN2343" s="26"/>
      <c r="AO2343" s="26"/>
      <c r="AP2343" s="26"/>
      <c r="AQ2343" s="26"/>
      <c r="AR2343" s="26"/>
      <c r="AS2343" s="26"/>
      <c r="AT2343" s="26"/>
      <c r="AU2343" s="26"/>
    </row>
    <row r="2344" spans="27:47">
      <c r="AA2344" s="26"/>
      <c r="AB2344" s="26"/>
      <c r="AC2344" s="26"/>
      <c r="AD2344" s="26"/>
      <c r="AE2344" s="26"/>
      <c r="AF2344" s="29"/>
      <c r="AG2344" s="187"/>
      <c r="AN2344" s="26"/>
      <c r="AO2344" s="26"/>
      <c r="AP2344" s="26"/>
      <c r="AQ2344" s="26"/>
      <c r="AR2344" s="26"/>
      <c r="AS2344" s="26"/>
      <c r="AT2344" s="26"/>
      <c r="AU2344" s="26"/>
    </row>
    <row r="2345" spans="27:47">
      <c r="AA2345" s="26"/>
      <c r="AB2345" s="26"/>
      <c r="AC2345" s="26"/>
      <c r="AD2345" s="26"/>
      <c r="AE2345" s="26"/>
      <c r="AF2345" s="29"/>
      <c r="AG2345" s="187"/>
      <c r="AN2345" s="26"/>
      <c r="AO2345" s="26"/>
      <c r="AP2345" s="26"/>
      <c r="AQ2345" s="26"/>
      <c r="AR2345" s="26"/>
      <c r="AS2345" s="26"/>
      <c r="AT2345" s="26"/>
      <c r="AU2345" s="26"/>
    </row>
    <row r="2346" spans="27:47">
      <c r="AA2346" s="26"/>
      <c r="AB2346" s="26"/>
      <c r="AC2346" s="26"/>
      <c r="AD2346" s="26"/>
      <c r="AE2346" s="26"/>
      <c r="AF2346" s="29"/>
      <c r="AG2346" s="187"/>
      <c r="AN2346" s="26"/>
      <c r="AO2346" s="26"/>
      <c r="AP2346" s="26"/>
      <c r="AQ2346" s="26"/>
      <c r="AR2346" s="26"/>
      <c r="AS2346" s="26"/>
      <c r="AT2346" s="26"/>
      <c r="AU2346" s="26"/>
    </row>
    <row r="2347" spans="27:47">
      <c r="AA2347" s="26"/>
      <c r="AB2347" s="26"/>
      <c r="AC2347" s="26"/>
      <c r="AD2347" s="26"/>
      <c r="AE2347" s="26"/>
      <c r="AF2347" s="29"/>
      <c r="AG2347" s="187"/>
      <c r="AN2347" s="26"/>
      <c r="AO2347" s="26"/>
      <c r="AP2347" s="26"/>
      <c r="AQ2347" s="26"/>
      <c r="AR2347" s="26"/>
      <c r="AS2347" s="26"/>
      <c r="AT2347" s="26"/>
      <c r="AU2347" s="26"/>
    </row>
    <row r="2348" spans="27:47">
      <c r="AA2348" s="26"/>
      <c r="AB2348" s="26"/>
      <c r="AC2348" s="26"/>
      <c r="AD2348" s="26"/>
      <c r="AE2348" s="26"/>
      <c r="AF2348" s="29"/>
      <c r="AG2348" s="187"/>
      <c r="AN2348" s="26"/>
      <c r="AO2348" s="26"/>
      <c r="AP2348" s="26"/>
      <c r="AQ2348" s="26"/>
      <c r="AR2348" s="26"/>
      <c r="AS2348" s="26"/>
      <c r="AT2348" s="26"/>
      <c r="AU2348" s="26"/>
    </row>
    <row r="2349" spans="27:47">
      <c r="AA2349" s="26"/>
      <c r="AB2349" s="26"/>
      <c r="AC2349" s="26"/>
      <c r="AD2349" s="26"/>
      <c r="AE2349" s="26"/>
      <c r="AF2349" s="29"/>
      <c r="AG2349" s="187"/>
      <c r="AN2349" s="26"/>
      <c r="AO2349" s="26"/>
      <c r="AP2349" s="26"/>
      <c r="AQ2349" s="26"/>
      <c r="AR2349" s="26"/>
      <c r="AS2349" s="26"/>
      <c r="AT2349" s="26"/>
      <c r="AU2349" s="26"/>
    </row>
    <row r="2350" spans="27:47">
      <c r="AA2350" s="26"/>
      <c r="AB2350" s="26"/>
      <c r="AC2350" s="26"/>
      <c r="AD2350" s="26"/>
      <c r="AE2350" s="26"/>
      <c r="AF2350" s="29"/>
      <c r="AG2350" s="187"/>
      <c r="AN2350" s="26"/>
      <c r="AO2350" s="26"/>
      <c r="AP2350" s="26"/>
      <c r="AQ2350" s="26"/>
      <c r="AR2350" s="26"/>
      <c r="AS2350" s="26"/>
      <c r="AT2350" s="26"/>
      <c r="AU2350" s="26"/>
    </row>
    <row r="2351" spans="27:47">
      <c r="AA2351" s="26"/>
      <c r="AB2351" s="26"/>
      <c r="AC2351" s="26"/>
      <c r="AD2351" s="26"/>
      <c r="AE2351" s="26"/>
      <c r="AF2351" s="29"/>
      <c r="AG2351" s="187"/>
      <c r="AN2351" s="26"/>
      <c r="AO2351" s="26"/>
      <c r="AP2351" s="26"/>
      <c r="AQ2351" s="26"/>
      <c r="AR2351" s="26"/>
      <c r="AS2351" s="26"/>
      <c r="AT2351" s="26"/>
      <c r="AU2351" s="26"/>
    </row>
    <row r="2352" spans="27:47">
      <c r="AA2352" s="26"/>
      <c r="AB2352" s="26"/>
      <c r="AC2352" s="26"/>
      <c r="AD2352" s="26"/>
      <c r="AE2352" s="26"/>
      <c r="AF2352" s="29"/>
      <c r="AG2352" s="187"/>
      <c r="AN2352" s="26"/>
      <c r="AO2352" s="26"/>
      <c r="AP2352" s="26"/>
      <c r="AQ2352" s="26"/>
      <c r="AR2352" s="26"/>
      <c r="AS2352" s="26"/>
      <c r="AT2352" s="26"/>
      <c r="AU2352" s="26"/>
    </row>
    <row r="2353" spans="27:47">
      <c r="AA2353" s="26"/>
      <c r="AB2353" s="26"/>
      <c r="AC2353" s="26"/>
      <c r="AD2353" s="26"/>
      <c r="AE2353" s="26"/>
      <c r="AF2353" s="29"/>
      <c r="AG2353" s="187"/>
      <c r="AN2353" s="26"/>
      <c r="AO2353" s="26"/>
      <c r="AP2353" s="26"/>
      <c r="AQ2353" s="26"/>
      <c r="AR2353" s="26"/>
      <c r="AS2353" s="26"/>
      <c r="AT2353" s="26"/>
      <c r="AU2353" s="26"/>
    </row>
    <row r="2354" spans="27:47">
      <c r="AA2354" s="26"/>
      <c r="AB2354" s="26"/>
      <c r="AC2354" s="26"/>
      <c r="AD2354" s="26"/>
      <c r="AE2354" s="26"/>
      <c r="AF2354" s="29"/>
      <c r="AG2354" s="187"/>
      <c r="AN2354" s="26"/>
      <c r="AO2354" s="26"/>
      <c r="AP2354" s="26"/>
      <c r="AQ2354" s="26"/>
      <c r="AR2354" s="26"/>
      <c r="AS2354" s="26"/>
      <c r="AT2354" s="26"/>
      <c r="AU2354" s="26"/>
    </row>
    <row r="2355" spans="27:47">
      <c r="AA2355" s="26"/>
      <c r="AB2355" s="26"/>
      <c r="AC2355" s="26"/>
      <c r="AD2355" s="26"/>
      <c r="AE2355" s="26"/>
      <c r="AF2355" s="29"/>
      <c r="AG2355" s="187"/>
      <c r="AN2355" s="26"/>
      <c r="AO2355" s="26"/>
      <c r="AP2355" s="26"/>
      <c r="AQ2355" s="26"/>
      <c r="AR2355" s="26"/>
      <c r="AS2355" s="26"/>
      <c r="AT2355" s="26"/>
      <c r="AU2355" s="26"/>
    </row>
    <row r="2356" spans="27:47">
      <c r="AA2356" s="26"/>
      <c r="AB2356" s="26"/>
      <c r="AC2356" s="26"/>
      <c r="AD2356" s="26"/>
      <c r="AE2356" s="26"/>
      <c r="AF2356" s="29"/>
      <c r="AG2356" s="187"/>
      <c r="AN2356" s="26"/>
      <c r="AO2356" s="26"/>
      <c r="AP2356" s="26"/>
      <c r="AQ2356" s="26"/>
      <c r="AR2356" s="26"/>
      <c r="AS2356" s="26"/>
      <c r="AT2356" s="26"/>
      <c r="AU2356" s="26"/>
    </row>
    <row r="2357" spans="27:47">
      <c r="AA2357" s="26"/>
      <c r="AB2357" s="26"/>
      <c r="AC2357" s="26"/>
      <c r="AD2357" s="26"/>
      <c r="AE2357" s="26"/>
      <c r="AF2357" s="29"/>
      <c r="AG2357" s="187"/>
      <c r="AN2357" s="26"/>
      <c r="AO2357" s="26"/>
      <c r="AP2357" s="26"/>
      <c r="AQ2357" s="26"/>
      <c r="AR2357" s="26"/>
      <c r="AS2357" s="26"/>
      <c r="AT2357" s="26"/>
      <c r="AU2357" s="26"/>
    </row>
    <row r="2358" spans="27:47">
      <c r="AA2358" s="26"/>
      <c r="AB2358" s="26"/>
      <c r="AC2358" s="26"/>
      <c r="AD2358" s="26"/>
      <c r="AE2358" s="26"/>
      <c r="AF2358" s="29"/>
      <c r="AG2358" s="187"/>
      <c r="AN2358" s="26"/>
      <c r="AO2358" s="26"/>
      <c r="AP2358" s="26"/>
      <c r="AQ2358" s="26"/>
      <c r="AR2358" s="26"/>
      <c r="AS2358" s="26"/>
      <c r="AT2358" s="26"/>
      <c r="AU2358" s="26"/>
    </row>
    <row r="2359" spans="27:47">
      <c r="AA2359" s="26"/>
      <c r="AB2359" s="26"/>
      <c r="AC2359" s="26"/>
      <c r="AD2359" s="26"/>
      <c r="AE2359" s="26"/>
      <c r="AF2359" s="29"/>
      <c r="AG2359" s="187"/>
      <c r="AN2359" s="26"/>
      <c r="AO2359" s="26"/>
      <c r="AP2359" s="26"/>
      <c r="AQ2359" s="26"/>
      <c r="AR2359" s="26"/>
      <c r="AS2359" s="26"/>
      <c r="AT2359" s="26"/>
      <c r="AU2359" s="26"/>
    </row>
    <row r="2360" spans="27:47">
      <c r="AA2360" s="26"/>
      <c r="AB2360" s="26"/>
      <c r="AC2360" s="26"/>
      <c r="AD2360" s="26"/>
      <c r="AE2360" s="26"/>
      <c r="AF2360" s="29"/>
      <c r="AG2360" s="187"/>
      <c r="AN2360" s="26"/>
      <c r="AO2360" s="26"/>
      <c r="AP2360" s="26"/>
      <c r="AQ2360" s="26"/>
      <c r="AR2360" s="26"/>
      <c r="AS2360" s="26"/>
      <c r="AT2360" s="26"/>
      <c r="AU2360" s="26"/>
    </row>
    <row r="2361" spans="27:47">
      <c r="AA2361" s="26"/>
      <c r="AB2361" s="26"/>
      <c r="AC2361" s="26"/>
      <c r="AD2361" s="26"/>
      <c r="AE2361" s="26"/>
      <c r="AF2361" s="29"/>
      <c r="AG2361" s="187"/>
      <c r="AN2361" s="26"/>
      <c r="AO2361" s="26"/>
      <c r="AP2361" s="26"/>
      <c r="AQ2361" s="26"/>
      <c r="AR2361" s="26"/>
      <c r="AS2361" s="26"/>
      <c r="AT2361" s="26"/>
      <c r="AU2361" s="26"/>
    </row>
    <row r="2362" spans="27:47">
      <c r="AA2362" s="26"/>
      <c r="AB2362" s="26"/>
      <c r="AC2362" s="26"/>
      <c r="AD2362" s="26"/>
      <c r="AE2362" s="26"/>
      <c r="AF2362" s="29"/>
      <c r="AG2362" s="187"/>
      <c r="AN2362" s="26"/>
      <c r="AO2362" s="26"/>
      <c r="AP2362" s="26"/>
      <c r="AQ2362" s="26"/>
      <c r="AR2362" s="26"/>
      <c r="AS2362" s="26"/>
      <c r="AT2362" s="26"/>
      <c r="AU2362" s="26"/>
    </row>
    <row r="2363" spans="27:47">
      <c r="AA2363" s="26"/>
      <c r="AB2363" s="26"/>
      <c r="AC2363" s="26"/>
      <c r="AD2363" s="26"/>
      <c r="AE2363" s="26"/>
      <c r="AF2363" s="29"/>
      <c r="AG2363" s="187"/>
      <c r="AN2363" s="26"/>
      <c r="AO2363" s="26"/>
      <c r="AP2363" s="26"/>
      <c r="AQ2363" s="26"/>
      <c r="AR2363" s="26"/>
      <c r="AS2363" s="26"/>
      <c r="AT2363" s="26"/>
      <c r="AU2363" s="26"/>
    </row>
    <row r="2364" spans="27:47">
      <c r="AA2364" s="26"/>
      <c r="AB2364" s="26"/>
      <c r="AC2364" s="26"/>
      <c r="AD2364" s="26"/>
      <c r="AE2364" s="26"/>
      <c r="AF2364" s="29"/>
      <c r="AG2364" s="187"/>
      <c r="AN2364" s="26"/>
      <c r="AO2364" s="26"/>
      <c r="AP2364" s="26"/>
      <c r="AQ2364" s="26"/>
      <c r="AR2364" s="26"/>
      <c r="AS2364" s="26"/>
      <c r="AT2364" s="26"/>
      <c r="AU2364" s="26"/>
    </row>
    <row r="2365" spans="27:47">
      <c r="AA2365" s="26"/>
      <c r="AB2365" s="26"/>
      <c r="AC2365" s="26"/>
      <c r="AD2365" s="26"/>
      <c r="AE2365" s="26"/>
      <c r="AF2365" s="29"/>
      <c r="AG2365" s="187"/>
      <c r="AN2365" s="26"/>
      <c r="AO2365" s="26"/>
      <c r="AP2365" s="26"/>
      <c r="AQ2365" s="26"/>
      <c r="AR2365" s="26"/>
      <c r="AS2365" s="26"/>
      <c r="AT2365" s="26"/>
      <c r="AU2365" s="26"/>
    </row>
    <row r="2366" spans="27:47">
      <c r="AA2366" s="26"/>
      <c r="AB2366" s="26"/>
      <c r="AC2366" s="26"/>
      <c r="AD2366" s="26"/>
      <c r="AE2366" s="26"/>
      <c r="AF2366" s="29"/>
      <c r="AG2366" s="187"/>
      <c r="AN2366" s="26"/>
      <c r="AO2366" s="26"/>
      <c r="AP2366" s="26"/>
      <c r="AQ2366" s="26"/>
      <c r="AR2366" s="26"/>
      <c r="AS2366" s="26"/>
      <c r="AT2366" s="26"/>
      <c r="AU2366" s="26"/>
    </row>
    <row r="2367" spans="27:47">
      <c r="AA2367" s="26"/>
      <c r="AB2367" s="26"/>
      <c r="AC2367" s="26"/>
      <c r="AD2367" s="26"/>
      <c r="AE2367" s="26"/>
      <c r="AF2367" s="29"/>
      <c r="AG2367" s="187"/>
      <c r="AN2367" s="26"/>
      <c r="AO2367" s="26"/>
      <c r="AP2367" s="26"/>
      <c r="AQ2367" s="26"/>
      <c r="AR2367" s="26"/>
      <c r="AS2367" s="26"/>
      <c r="AT2367" s="26"/>
      <c r="AU2367" s="26"/>
    </row>
    <row r="2368" spans="27:47">
      <c r="AA2368" s="26"/>
      <c r="AB2368" s="26"/>
      <c r="AC2368" s="26"/>
      <c r="AD2368" s="26"/>
      <c r="AE2368" s="26"/>
      <c r="AF2368" s="29"/>
      <c r="AG2368" s="187"/>
      <c r="AN2368" s="26"/>
      <c r="AO2368" s="26"/>
      <c r="AP2368" s="26"/>
      <c r="AQ2368" s="26"/>
      <c r="AR2368" s="26"/>
      <c r="AS2368" s="26"/>
      <c r="AT2368" s="26"/>
      <c r="AU2368" s="26"/>
    </row>
    <row r="2369" spans="27:47">
      <c r="AA2369" s="26"/>
      <c r="AB2369" s="26"/>
      <c r="AC2369" s="26"/>
      <c r="AD2369" s="26"/>
      <c r="AE2369" s="26"/>
      <c r="AF2369" s="29"/>
      <c r="AG2369" s="187"/>
      <c r="AN2369" s="26"/>
      <c r="AO2369" s="26"/>
      <c r="AP2369" s="26"/>
      <c r="AQ2369" s="26"/>
      <c r="AR2369" s="26"/>
      <c r="AS2369" s="26"/>
      <c r="AT2369" s="26"/>
      <c r="AU2369" s="26"/>
    </row>
    <row r="2370" spans="27:47">
      <c r="AA2370" s="26"/>
      <c r="AB2370" s="26"/>
      <c r="AC2370" s="26"/>
      <c r="AD2370" s="26"/>
      <c r="AE2370" s="26"/>
      <c r="AF2370" s="29"/>
      <c r="AG2370" s="187"/>
      <c r="AN2370" s="26"/>
      <c r="AO2370" s="26"/>
      <c r="AP2370" s="26"/>
      <c r="AQ2370" s="26"/>
      <c r="AR2370" s="26"/>
      <c r="AS2370" s="26"/>
      <c r="AT2370" s="26"/>
      <c r="AU2370" s="26"/>
    </row>
    <row r="2371" spans="27:47">
      <c r="AA2371" s="26"/>
      <c r="AB2371" s="26"/>
      <c r="AC2371" s="26"/>
      <c r="AD2371" s="26"/>
      <c r="AE2371" s="26"/>
      <c r="AF2371" s="29"/>
      <c r="AG2371" s="187"/>
      <c r="AN2371" s="26"/>
      <c r="AO2371" s="26"/>
      <c r="AP2371" s="26"/>
      <c r="AQ2371" s="26"/>
      <c r="AR2371" s="26"/>
      <c r="AS2371" s="26"/>
      <c r="AT2371" s="26"/>
      <c r="AU2371" s="26"/>
    </row>
    <row r="2372" spans="27:47">
      <c r="AA2372" s="26"/>
      <c r="AB2372" s="26"/>
      <c r="AC2372" s="26"/>
      <c r="AD2372" s="26"/>
      <c r="AE2372" s="26"/>
      <c r="AF2372" s="29"/>
      <c r="AG2372" s="187"/>
      <c r="AN2372" s="26"/>
      <c r="AO2372" s="26"/>
      <c r="AP2372" s="26"/>
      <c r="AQ2372" s="26"/>
      <c r="AR2372" s="26"/>
      <c r="AS2372" s="26"/>
      <c r="AT2372" s="26"/>
      <c r="AU2372" s="26"/>
    </row>
    <row r="2373" spans="27:47">
      <c r="AA2373" s="26"/>
      <c r="AB2373" s="26"/>
      <c r="AC2373" s="26"/>
      <c r="AD2373" s="26"/>
      <c r="AE2373" s="26"/>
      <c r="AF2373" s="29"/>
      <c r="AG2373" s="187"/>
      <c r="AN2373" s="26"/>
      <c r="AO2373" s="26"/>
      <c r="AP2373" s="26"/>
      <c r="AQ2373" s="26"/>
      <c r="AR2373" s="26"/>
      <c r="AS2373" s="26"/>
      <c r="AT2373" s="26"/>
      <c r="AU2373" s="26"/>
    </row>
    <row r="2374" spans="27:47">
      <c r="AA2374" s="26"/>
      <c r="AB2374" s="26"/>
      <c r="AC2374" s="26"/>
      <c r="AD2374" s="26"/>
      <c r="AE2374" s="26"/>
      <c r="AF2374" s="29"/>
      <c r="AG2374" s="187"/>
      <c r="AN2374" s="26"/>
      <c r="AO2374" s="26"/>
      <c r="AP2374" s="26"/>
      <c r="AQ2374" s="26"/>
      <c r="AR2374" s="26"/>
      <c r="AS2374" s="26"/>
      <c r="AT2374" s="26"/>
      <c r="AU2374" s="26"/>
    </row>
    <row r="2375" spans="27:47">
      <c r="AA2375" s="26"/>
      <c r="AB2375" s="26"/>
      <c r="AC2375" s="26"/>
      <c r="AD2375" s="26"/>
      <c r="AE2375" s="26"/>
      <c r="AF2375" s="29"/>
      <c r="AG2375" s="187"/>
      <c r="AN2375" s="26"/>
      <c r="AO2375" s="26"/>
      <c r="AP2375" s="26"/>
      <c r="AQ2375" s="26"/>
      <c r="AR2375" s="26"/>
      <c r="AS2375" s="26"/>
      <c r="AT2375" s="26"/>
      <c r="AU2375" s="26"/>
    </row>
    <row r="2376" spans="27:47">
      <c r="AA2376" s="26"/>
      <c r="AB2376" s="26"/>
      <c r="AC2376" s="26"/>
      <c r="AD2376" s="26"/>
      <c r="AE2376" s="26"/>
      <c r="AF2376" s="29"/>
      <c r="AG2376" s="187"/>
      <c r="AN2376" s="26"/>
      <c r="AO2376" s="26"/>
      <c r="AP2376" s="26"/>
      <c r="AQ2376" s="26"/>
      <c r="AR2376" s="26"/>
      <c r="AS2376" s="26"/>
      <c r="AT2376" s="26"/>
      <c r="AU2376" s="26"/>
    </row>
    <row r="2377" spans="27:47">
      <c r="AA2377" s="26"/>
      <c r="AB2377" s="26"/>
      <c r="AC2377" s="26"/>
      <c r="AD2377" s="26"/>
      <c r="AE2377" s="26"/>
      <c r="AF2377" s="29"/>
      <c r="AG2377" s="187"/>
      <c r="AN2377" s="26"/>
      <c r="AO2377" s="26"/>
      <c r="AP2377" s="26"/>
      <c r="AQ2377" s="26"/>
      <c r="AR2377" s="26"/>
      <c r="AS2377" s="26"/>
      <c r="AT2377" s="26"/>
      <c r="AU2377" s="26"/>
    </row>
    <row r="2378" spans="27:47">
      <c r="AA2378" s="26"/>
      <c r="AB2378" s="26"/>
      <c r="AC2378" s="26"/>
      <c r="AD2378" s="26"/>
      <c r="AE2378" s="26"/>
      <c r="AF2378" s="29"/>
      <c r="AG2378" s="187"/>
      <c r="AN2378" s="26"/>
      <c r="AO2378" s="26"/>
      <c r="AP2378" s="26"/>
      <c r="AQ2378" s="26"/>
      <c r="AR2378" s="26"/>
      <c r="AS2378" s="26"/>
      <c r="AT2378" s="26"/>
      <c r="AU2378" s="26"/>
    </row>
    <row r="2379" spans="27:47">
      <c r="AA2379" s="26"/>
      <c r="AB2379" s="26"/>
      <c r="AC2379" s="26"/>
      <c r="AD2379" s="26"/>
      <c r="AE2379" s="26"/>
      <c r="AF2379" s="29"/>
      <c r="AG2379" s="187"/>
      <c r="AN2379" s="26"/>
      <c r="AO2379" s="26"/>
      <c r="AP2379" s="26"/>
      <c r="AQ2379" s="26"/>
      <c r="AR2379" s="26"/>
      <c r="AS2379" s="26"/>
      <c r="AT2379" s="26"/>
      <c r="AU2379" s="26"/>
    </row>
    <row r="2380" spans="27:47">
      <c r="AA2380" s="26"/>
      <c r="AB2380" s="26"/>
      <c r="AC2380" s="26"/>
      <c r="AD2380" s="26"/>
      <c r="AE2380" s="26"/>
      <c r="AF2380" s="29"/>
      <c r="AG2380" s="187"/>
      <c r="AN2380" s="26"/>
      <c r="AO2380" s="26"/>
      <c r="AP2380" s="26"/>
      <c r="AQ2380" s="26"/>
      <c r="AR2380" s="26"/>
      <c r="AS2380" s="26"/>
      <c r="AT2380" s="26"/>
      <c r="AU2380" s="26"/>
    </row>
    <row r="2381" spans="27:47">
      <c r="AA2381" s="26"/>
      <c r="AB2381" s="26"/>
      <c r="AC2381" s="26"/>
      <c r="AD2381" s="26"/>
      <c r="AE2381" s="26"/>
      <c r="AF2381" s="29"/>
      <c r="AG2381" s="187"/>
      <c r="AN2381" s="26"/>
      <c r="AO2381" s="26"/>
      <c r="AP2381" s="26"/>
      <c r="AQ2381" s="26"/>
      <c r="AR2381" s="26"/>
      <c r="AS2381" s="26"/>
      <c r="AT2381" s="26"/>
      <c r="AU2381" s="26"/>
    </row>
    <row r="2382" spans="27:47">
      <c r="AA2382" s="26"/>
      <c r="AB2382" s="26"/>
      <c r="AC2382" s="26"/>
      <c r="AD2382" s="26"/>
      <c r="AE2382" s="26"/>
      <c r="AF2382" s="29"/>
      <c r="AG2382" s="187"/>
      <c r="AN2382" s="26"/>
      <c r="AO2382" s="26"/>
      <c r="AP2382" s="26"/>
      <c r="AQ2382" s="26"/>
      <c r="AR2382" s="26"/>
      <c r="AS2382" s="26"/>
      <c r="AT2382" s="26"/>
      <c r="AU2382" s="26"/>
    </row>
    <row r="2383" spans="27:47">
      <c r="AA2383" s="26"/>
      <c r="AB2383" s="26"/>
      <c r="AC2383" s="26"/>
      <c r="AD2383" s="26"/>
      <c r="AE2383" s="26"/>
      <c r="AF2383" s="29"/>
      <c r="AG2383" s="187"/>
      <c r="AN2383" s="26"/>
      <c r="AO2383" s="26"/>
      <c r="AP2383" s="26"/>
      <c r="AQ2383" s="26"/>
      <c r="AR2383" s="26"/>
      <c r="AS2383" s="26"/>
      <c r="AT2383" s="26"/>
      <c r="AU2383" s="26"/>
    </row>
    <row r="2384" spans="27:47">
      <c r="AA2384" s="26"/>
      <c r="AB2384" s="26"/>
      <c r="AC2384" s="26"/>
      <c r="AD2384" s="26"/>
      <c r="AE2384" s="26"/>
      <c r="AF2384" s="29"/>
      <c r="AG2384" s="187"/>
      <c r="AN2384" s="26"/>
      <c r="AO2384" s="26"/>
      <c r="AP2384" s="26"/>
      <c r="AQ2384" s="26"/>
      <c r="AR2384" s="26"/>
      <c r="AS2384" s="26"/>
      <c r="AT2384" s="26"/>
      <c r="AU2384" s="26"/>
    </row>
    <row r="2385" spans="27:47">
      <c r="AA2385" s="26"/>
      <c r="AB2385" s="26"/>
      <c r="AC2385" s="26"/>
      <c r="AD2385" s="26"/>
      <c r="AE2385" s="26"/>
      <c r="AF2385" s="29"/>
      <c r="AG2385" s="187"/>
      <c r="AN2385" s="26"/>
      <c r="AO2385" s="26"/>
      <c r="AP2385" s="26"/>
      <c r="AQ2385" s="26"/>
      <c r="AR2385" s="26"/>
      <c r="AS2385" s="26"/>
      <c r="AT2385" s="26"/>
      <c r="AU2385" s="26"/>
    </row>
    <row r="2386" spans="27:47">
      <c r="AA2386" s="26"/>
      <c r="AB2386" s="26"/>
      <c r="AC2386" s="26"/>
      <c r="AD2386" s="26"/>
      <c r="AE2386" s="26"/>
      <c r="AF2386" s="29"/>
      <c r="AG2386" s="187"/>
      <c r="AN2386" s="26"/>
      <c r="AO2386" s="26"/>
      <c r="AP2386" s="26"/>
      <c r="AQ2386" s="26"/>
      <c r="AR2386" s="26"/>
      <c r="AS2386" s="26"/>
      <c r="AT2386" s="26"/>
      <c r="AU2386" s="26"/>
    </row>
    <row r="2387" spans="27:47">
      <c r="AA2387" s="26"/>
      <c r="AB2387" s="26"/>
      <c r="AC2387" s="26"/>
      <c r="AD2387" s="26"/>
      <c r="AE2387" s="26"/>
      <c r="AF2387" s="29"/>
      <c r="AG2387" s="187"/>
      <c r="AN2387" s="26"/>
      <c r="AO2387" s="26"/>
      <c r="AP2387" s="26"/>
      <c r="AQ2387" s="26"/>
      <c r="AR2387" s="26"/>
      <c r="AS2387" s="26"/>
      <c r="AT2387" s="26"/>
      <c r="AU2387" s="26"/>
    </row>
    <row r="2388" spans="27:47">
      <c r="AA2388" s="26"/>
      <c r="AB2388" s="26"/>
      <c r="AC2388" s="26"/>
      <c r="AD2388" s="26"/>
      <c r="AE2388" s="26"/>
      <c r="AF2388" s="29"/>
      <c r="AG2388" s="187"/>
      <c r="AN2388" s="26"/>
      <c r="AO2388" s="26"/>
      <c r="AP2388" s="26"/>
      <c r="AQ2388" s="26"/>
      <c r="AR2388" s="26"/>
      <c r="AS2388" s="26"/>
      <c r="AT2388" s="26"/>
      <c r="AU2388" s="26"/>
    </row>
    <row r="2389" spans="27:47">
      <c r="AA2389" s="26"/>
      <c r="AB2389" s="26"/>
      <c r="AC2389" s="26"/>
      <c r="AD2389" s="26"/>
      <c r="AE2389" s="26"/>
      <c r="AF2389" s="29"/>
      <c r="AG2389" s="187"/>
      <c r="AN2389" s="26"/>
      <c r="AO2389" s="26"/>
      <c r="AP2389" s="26"/>
      <c r="AQ2389" s="26"/>
      <c r="AR2389" s="26"/>
      <c r="AS2389" s="26"/>
      <c r="AT2389" s="26"/>
      <c r="AU2389" s="26"/>
    </row>
    <row r="2390" spans="27:47">
      <c r="AA2390" s="26"/>
      <c r="AB2390" s="26"/>
      <c r="AC2390" s="26"/>
      <c r="AD2390" s="26"/>
      <c r="AE2390" s="26"/>
      <c r="AF2390" s="29"/>
      <c r="AG2390" s="187"/>
      <c r="AN2390" s="26"/>
      <c r="AO2390" s="26"/>
      <c r="AP2390" s="26"/>
      <c r="AQ2390" s="26"/>
      <c r="AR2390" s="26"/>
      <c r="AS2390" s="26"/>
      <c r="AT2390" s="26"/>
      <c r="AU2390" s="26"/>
    </row>
    <row r="2391" spans="27:47">
      <c r="AA2391" s="26"/>
      <c r="AB2391" s="26"/>
      <c r="AC2391" s="26"/>
      <c r="AD2391" s="26"/>
      <c r="AE2391" s="26"/>
      <c r="AF2391" s="29"/>
      <c r="AG2391" s="187"/>
      <c r="AN2391" s="26"/>
      <c r="AO2391" s="26"/>
      <c r="AP2391" s="26"/>
      <c r="AQ2391" s="26"/>
      <c r="AR2391" s="26"/>
      <c r="AS2391" s="26"/>
      <c r="AT2391" s="26"/>
      <c r="AU2391" s="26"/>
    </row>
    <row r="2392" spans="27:47">
      <c r="AA2392" s="26"/>
      <c r="AB2392" s="26"/>
      <c r="AC2392" s="26"/>
      <c r="AD2392" s="26"/>
      <c r="AE2392" s="26"/>
      <c r="AF2392" s="29"/>
      <c r="AG2392" s="187"/>
      <c r="AN2392" s="26"/>
      <c r="AO2392" s="26"/>
      <c r="AP2392" s="26"/>
      <c r="AQ2392" s="26"/>
      <c r="AR2392" s="26"/>
      <c r="AS2392" s="26"/>
      <c r="AT2392" s="26"/>
      <c r="AU2392" s="26"/>
    </row>
    <row r="2393" spans="27:47">
      <c r="AA2393" s="26"/>
      <c r="AB2393" s="26"/>
      <c r="AC2393" s="26"/>
      <c r="AD2393" s="26"/>
      <c r="AE2393" s="26"/>
      <c r="AF2393" s="29"/>
      <c r="AG2393" s="187"/>
      <c r="AN2393" s="26"/>
      <c r="AO2393" s="26"/>
      <c r="AP2393" s="26"/>
      <c r="AQ2393" s="26"/>
      <c r="AR2393" s="26"/>
      <c r="AS2393" s="26"/>
      <c r="AT2393" s="26"/>
      <c r="AU2393" s="26"/>
    </row>
    <row r="2394" spans="27:47">
      <c r="AA2394" s="26"/>
      <c r="AB2394" s="26"/>
      <c r="AC2394" s="26"/>
      <c r="AD2394" s="26"/>
      <c r="AE2394" s="26"/>
      <c r="AF2394" s="29"/>
      <c r="AG2394" s="187"/>
      <c r="AN2394" s="26"/>
      <c r="AO2394" s="26"/>
      <c r="AP2394" s="26"/>
      <c r="AQ2394" s="26"/>
      <c r="AR2394" s="26"/>
      <c r="AS2394" s="26"/>
      <c r="AT2394" s="26"/>
      <c r="AU2394" s="26"/>
    </row>
    <row r="2395" spans="27:47">
      <c r="AA2395" s="26"/>
      <c r="AB2395" s="26"/>
      <c r="AC2395" s="26"/>
      <c r="AD2395" s="26"/>
      <c r="AE2395" s="26"/>
      <c r="AF2395" s="29"/>
      <c r="AG2395" s="187"/>
      <c r="AN2395" s="26"/>
      <c r="AO2395" s="26"/>
      <c r="AP2395" s="26"/>
      <c r="AQ2395" s="26"/>
      <c r="AR2395" s="26"/>
      <c r="AS2395" s="26"/>
      <c r="AT2395" s="26"/>
      <c r="AU2395" s="26"/>
    </row>
    <row r="2396" spans="27:47">
      <c r="AA2396" s="26"/>
      <c r="AB2396" s="26"/>
      <c r="AC2396" s="26"/>
      <c r="AD2396" s="26"/>
      <c r="AE2396" s="26"/>
      <c r="AF2396" s="29"/>
      <c r="AG2396" s="187"/>
      <c r="AN2396" s="26"/>
      <c r="AO2396" s="26"/>
      <c r="AP2396" s="26"/>
      <c r="AQ2396" s="26"/>
      <c r="AR2396" s="26"/>
      <c r="AS2396" s="26"/>
      <c r="AT2396" s="26"/>
      <c r="AU2396" s="26"/>
    </row>
    <row r="2397" spans="27:47">
      <c r="AA2397" s="26"/>
      <c r="AB2397" s="26"/>
      <c r="AC2397" s="26"/>
      <c r="AD2397" s="26"/>
      <c r="AE2397" s="26"/>
      <c r="AF2397" s="29"/>
      <c r="AG2397" s="187"/>
      <c r="AN2397" s="26"/>
      <c r="AO2397" s="26"/>
      <c r="AP2397" s="26"/>
      <c r="AQ2397" s="26"/>
      <c r="AR2397" s="26"/>
      <c r="AS2397" s="26"/>
      <c r="AT2397" s="26"/>
      <c r="AU2397" s="26"/>
    </row>
    <row r="2398" spans="27:47">
      <c r="AA2398" s="26"/>
      <c r="AB2398" s="26"/>
      <c r="AC2398" s="26"/>
      <c r="AD2398" s="26"/>
      <c r="AE2398" s="26"/>
      <c r="AF2398" s="29"/>
      <c r="AG2398" s="187"/>
      <c r="AN2398" s="26"/>
      <c r="AO2398" s="26"/>
      <c r="AP2398" s="26"/>
      <c r="AQ2398" s="26"/>
      <c r="AR2398" s="26"/>
      <c r="AS2398" s="26"/>
      <c r="AT2398" s="26"/>
      <c r="AU2398" s="26"/>
    </row>
    <row r="2399" spans="27:47">
      <c r="AA2399" s="26"/>
      <c r="AB2399" s="26"/>
      <c r="AC2399" s="26"/>
      <c r="AD2399" s="26"/>
      <c r="AE2399" s="26"/>
      <c r="AF2399" s="29"/>
      <c r="AG2399" s="187"/>
      <c r="AN2399" s="26"/>
      <c r="AO2399" s="26"/>
      <c r="AP2399" s="26"/>
      <c r="AQ2399" s="26"/>
      <c r="AR2399" s="26"/>
      <c r="AS2399" s="26"/>
      <c r="AT2399" s="26"/>
      <c r="AU2399" s="26"/>
    </row>
    <row r="2400" spans="27:47">
      <c r="AA2400" s="26"/>
      <c r="AB2400" s="26"/>
      <c r="AC2400" s="26"/>
      <c r="AD2400" s="26"/>
      <c r="AE2400" s="26"/>
      <c r="AF2400" s="29"/>
      <c r="AG2400" s="187"/>
      <c r="AN2400" s="26"/>
      <c r="AO2400" s="26"/>
      <c r="AP2400" s="26"/>
      <c r="AQ2400" s="26"/>
      <c r="AR2400" s="26"/>
      <c r="AS2400" s="26"/>
      <c r="AT2400" s="26"/>
      <c r="AU2400" s="26"/>
    </row>
    <row r="2401" spans="27:47">
      <c r="AA2401" s="26"/>
      <c r="AB2401" s="26"/>
      <c r="AC2401" s="26"/>
      <c r="AD2401" s="26"/>
      <c r="AE2401" s="26"/>
      <c r="AF2401" s="29"/>
      <c r="AG2401" s="187"/>
      <c r="AN2401" s="26"/>
      <c r="AO2401" s="26"/>
      <c r="AP2401" s="26"/>
      <c r="AQ2401" s="26"/>
      <c r="AR2401" s="26"/>
      <c r="AS2401" s="26"/>
      <c r="AT2401" s="26"/>
      <c r="AU2401" s="26"/>
    </row>
    <row r="2402" spans="27:47">
      <c r="AA2402" s="26"/>
      <c r="AB2402" s="26"/>
      <c r="AC2402" s="26"/>
      <c r="AD2402" s="26"/>
      <c r="AE2402" s="26"/>
      <c r="AF2402" s="29"/>
      <c r="AG2402" s="187"/>
      <c r="AN2402" s="26"/>
      <c r="AO2402" s="26"/>
      <c r="AP2402" s="26"/>
      <c r="AQ2402" s="26"/>
      <c r="AR2402" s="26"/>
      <c r="AS2402" s="26"/>
      <c r="AT2402" s="26"/>
      <c r="AU2402" s="26"/>
    </row>
    <row r="2403" spans="27:47">
      <c r="AA2403" s="26"/>
      <c r="AB2403" s="26"/>
      <c r="AC2403" s="26"/>
      <c r="AD2403" s="26"/>
      <c r="AE2403" s="26"/>
      <c r="AF2403" s="29"/>
      <c r="AG2403" s="187"/>
      <c r="AN2403" s="26"/>
      <c r="AO2403" s="26"/>
      <c r="AP2403" s="26"/>
      <c r="AQ2403" s="26"/>
      <c r="AR2403" s="26"/>
      <c r="AS2403" s="26"/>
      <c r="AT2403" s="26"/>
      <c r="AU2403" s="26"/>
    </row>
    <row r="2404" spans="27:47">
      <c r="AA2404" s="26"/>
      <c r="AB2404" s="26"/>
      <c r="AC2404" s="26"/>
      <c r="AD2404" s="26"/>
      <c r="AE2404" s="26"/>
      <c r="AF2404" s="29"/>
      <c r="AG2404" s="187"/>
      <c r="AN2404" s="26"/>
      <c r="AO2404" s="26"/>
      <c r="AP2404" s="26"/>
      <c r="AQ2404" s="26"/>
      <c r="AR2404" s="26"/>
      <c r="AS2404" s="26"/>
      <c r="AT2404" s="26"/>
      <c r="AU2404" s="26"/>
    </row>
    <row r="2405" spans="27:47">
      <c r="AA2405" s="26"/>
      <c r="AB2405" s="26"/>
      <c r="AC2405" s="26"/>
      <c r="AD2405" s="26"/>
      <c r="AE2405" s="26"/>
      <c r="AF2405" s="29"/>
      <c r="AG2405" s="187"/>
      <c r="AN2405" s="26"/>
      <c r="AO2405" s="26"/>
      <c r="AP2405" s="26"/>
      <c r="AQ2405" s="26"/>
      <c r="AR2405" s="26"/>
      <c r="AS2405" s="26"/>
      <c r="AT2405" s="26"/>
      <c r="AU2405" s="26"/>
    </row>
    <row r="2406" spans="27:47">
      <c r="AA2406" s="26"/>
      <c r="AB2406" s="26"/>
      <c r="AC2406" s="26"/>
      <c r="AD2406" s="26"/>
      <c r="AE2406" s="26"/>
      <c r="AF2406" s="29"/>
      <c r="AG2406" s="187"/>
      <c r="AN2406" s="26"/>
      <c r="AO2406" s="26"/>
      <c r="AP2406" s="26"/>
      <c r="AQ2406" s="26"/>
      <c r="AR2406" s="26"/>
      <c r="AS2406" s="26"/>
      <c r="AT2406" s="26"/>
      <c r="AU2406" s="26"/>
    </row>
    <row r="2407" spans="27:47">
      <c r="AA2407" s="26"/>
      <c r="AB2407" s="26"/>
      <c r="AC2407" s="26"/>
      <c r="AD2407" s="26"/>
      <c r="AE2407" s="26"/>
      <c r="AF2407" s="29"/>
      <c r="AG2407" s="187"/>
      <c r="AN2407" s="26"/>
      <c r="AO2407" s="26"/>
      <c r="AP2407" s="26"/>
      <c r="AQ2407" s="26"/>
      <c r="AR2407" s="26"/>
      <c r="AS2407" s="26"/>
      <c r="AT2407" s="26"/>
      <c r="AU2407" s="26"/>
    </row>
    <row r="2408" spans="27:47">
      <c r="AA2408" s="26"/>
      <c r="AB2408" s="26"/>
      <c r="AC2408" s="26"/>
      <c r="AD2408" s="26"/>
      <c r="AE2408" s="26"/>
      <c r="AF2408" s="29"/>
      <c r="AG2408" s="187"/>
      <c r="AN2408" s="26"/>
      <c r="AO2408" s="26"/>
      <c r="AP2408" s="26"/>
      <c r="AQ2408" s="26"/>
      <c r="AR2408" s="26"/>
      <c r="AS2408" s="26"/>
      <c r="AT2408" s="26"/>
      <c r="AU2408" s="26"/>
    </row>
    <row r="2409" spans="27:47">
      <c r="AA2409" s="26"/>
      <c r="AB2409" s="26"/>
      <c r="AC2409" s="26"/>
      <c r="AD2409" s="26"/>
      <c r="AE2409" s="26"/>
      <c r="AF2409" s="29"/>
      <c r="AG2409" s="187"/>
      <c r="AN2409" s="26"/>
      <c r="AO2409" s="26"/>
      <c r="AP2409" s="26"/>
      <c r="AQ2409" s="26"/>
      <c r="AR2409" s="26"/>
      <c r="AS2409" s="26"/>
      <c r="AT2409" s="26"/>
      <c r="AU2409" s="26"/>
    </row>
    <row r="2410" spans="27:47">
      <c r="AA2410" s="26"/>
      <c r="AB2410" s="26"/>
      <c r="AC2410" s="26"/>
      <c r="AD2410" s="26"/>
      <c r="AE2410" s="26"/>
      <c r="AF2410" s="29"/>
      <c r="AG2410" s="187"/>
      <c r="AN2410" s="26"/>
      <c r="AO2410" s="26"/>
      <c r="AP2410" s="26"/>
      <c r="AQ2410" s="26"/>
      <c r="AR2410" s="26"/>
      <c r="AS2410" s="26"/>
      <c r="AT2410" s="26"/>
      <c r="AU2410" s="26"/>
    </row>
    <row r="2411" spans="27:47">
      <c r="AA2411" s="26"/>
      <c r="AB2411" s="26"/>
      <c r="AC2411" s="26"/>
      <c r="AD2411" s="26"/>
      <c r="AE2411" s="26"/>
      <c r="AF2411" s="29"/>
      <c r="AG2411" s="187"/>
      <c r="AN2411" s="26"/>
      <c r="AO2411" s="26"/>
      <c r="AP2411" s="26"/>
      <c r="AQ2411" s="26"/>
      <c r="AR2411" s="26"/>
      <c r="AS2411" s="26"/>
      <c r="AT2411" s="26"/>
      <c r="AU2411" s="26"/>
    </row>
    <row r="2412" spans="27:47">
      <c r="AA2412" s="26"/>
      <c r="AB2412" s="26"/>
      <c r="AC2412" s="26"/>
      <c r="AD2412" s="26"/>
      <c r="AE2412" s="26"/>
      <c r="AF2412" s="29"/>
      <c r="AG2412" s="187"/>
      <c r="AN2412" s="26"/>
      <c r="AO2412" s="26"/>
      <c r="AP2412" s="26"/>
      <c r="AQ2412" s="26"/>
      <c r="AR2412" s="26"/>
      <c r="AS2412" s="26"/>
      <c r="AT2412" s="26"/>
      <c r="AU2412" s="26"/>
    </row>
    <row r="2413" spans="27:47">
      <c r="AA2413" s="26"/>
      <c r="AB2413" s="26"/>
      <c r="AC2413" s="26"/>
      <c r="AD2413" s="26"/>
      <c r="AE2413" s="26"/>
      <c r="AF2413" s="29"/>
      <c r="AG2413" s="187"/>
      <c r="AN2413" s="26"/>
      <c r="AO2413" s="26"/>
      <c r="AP2413" s="26"/>
      <c r="AQ2413" s="26"/>
      <c r="AR2413" s="26"/>
      <c r="AS2413" s="26"/>
      <c r="AT2413" s="26"/>
      <c r="AU2413" s="26"/>
    </row>
    <row r="2414" spans="27:47">
      <c r="AA2414" s="26"/>
      <c r="AB2414" s="26"/>
      <c r="AC2414" s="26"/>
      <c r="AD2414" s="26"/>
      <c r="AE2414" s="26"/>
      <c r="AF2414" s="29"/>
      <c r="AG2414" s="187"/>
      <c r="AN2414" s="26"/>
      <c r="AO2414" s="26"/>
      <c r="AP2414" s="26"/>
      <c r="AQ2414" s="26"/>
      <c r="AR2414" s="26"/>
      <c r="AS2414" s="26"/>
      <c r="AT2414" s="26"/>
      <c r="AU2414" s="26"/>
    </row>
    <row r="2415" spans="27:47">
      <c r="AA2415" s="26"/>
      <c r="AB2415" s="26"/>
      <c r="AC2415" s="26"/>
      <c r="AD2415" s="26"/>
      <c r="AE2415" s="26"/>
      <c r="AF2415" s="29"/>
      <c r="AG2415" s="187"/>
      <c r="AN2415" s="26"/>
      <c r="AO2415" s="26"/>
      <c r="AP2415" s="26"/>
      <c r="AQ2415" s="26"/>
      <c r="AR2415" s="26"/>
      <c r="AS2415" s="26"/>
      <c r="AT2415" s="26"/>
      <c r="AU2415" s="26"/>
    </row>
    <row r="2416" spans="27:47">
      <c r="AA2416" s="26"/>
      <c r="AB2416" s="26"/>
      <c r="AC2416" s="26"/>
      <c r="AD2416" s="26"/>
      <c r="AE2416" s="26"/>
      <c r="AF2416" s="29"/>
      <c r="AG2416" s="187"/>
      <c r="AN2416" s="26"/>
      <c r="AO2416" s="26"/>
      <c r="AP2416" s="26"/>
      <c r="AQ2416" s="26"/>
      <c r="AR2416" s="26"/>
      <c r="AS2416" s="26"/>
      <c r="AT2416" s="26"/>
      <c r="AU2416" s="26"/>
    </row>
    <row r="2417" spans="27:47">
      <c r="AA2417" s="26"/>
      <c r="AB2417" s="26"/>
      <c r="AC2417" s="26"/>
      <c r="AD2417" s="26"/>
      <c r="AE2417" s="26"/>
      <c r="AF2417" s="29"/>
      <c r="AG2417" s="187"/>
      <c r="AN2417" s="26"/>
      <c r="AO2417" s="26"/>
      <c r="AP2417" s="26"/>
      <c r="AQ2417" s="26"/>
      <c r="AR2417" s="26"/>
      <c r="AS2417" s="26"/>
      <c r="AT2417" s="26"/>
      <c r="AU2417" s="26"/>
    </row>
    <row r="2418" spans="27:47">
      <c r="AA2418" s="26"/>
      <c r="AB2418" s="26"/>
      <c r="AC2418" s="26"/>
      <c r="AD2418" s="26"/>
      <c r="AE2418" s="26"/>
      <c r="AF2418" s="29"/>
      <c r="AG2418" s="187"/>
      <c r="AN2418" s="26"/>
      <c r="AO2418" s="26"/>
      <c r="AP2418" s="26"/>
      <c r="AQ2418" s="26"/>
      <c r="AR2418" s="26"/>
      <c r="AS2418" s="26"/>
      <c r="AT2418" s="26"/>
      <c r="AU2418" s="26"/>
    </row>
    <row r="2419" spans="27:47">
      <c r="AA2419" s="26"/>
      <c r="AB2419" s="26"/>
      <c r="AC2419" s="26"/>
      <c r="AD2419" s="26"/>
      <c r="AE2419" s="26"/>
      <c r="AF2419" s="29"/>
      <c r="AG2419" s="187"/>
      <c r="AN2419" s="26"/>
      <c r="AO2419" s="26"/>
      <c r="AP2419" s="26"/>
      <c r="AQ2419" s="26"/>
      <c r="AR2419" s="26"/>
      <c r="AS2419" s="26"/>
      <c r="AT2419" s="26"/>
      <c r="AU2419" s="26"/>
    </row>
    <row r="2420" spans="27:47">
      <c r="AA2420" s="26"/>
      <c r="AB2420" s="26"/>
      <c r="AC2420" s="26"/>
      <c r="AD2420" s="26"/>
      <c r="AE2420" s="26"/>
      <c r="AF2420" s="29"/>
      <c r="AG2420" s="187"/>
      <c r="AN2420" s="26"/>
      <c r="AO2420" s="26"/>
      <c r="AP2420" s="26"/>
      <c r="AQ2420" s="26"/>
      <c r="AR2420" s="26"/>
      <c r="AS2420" s="26"/>
      <c r="AT2420" s="26"/>
      <c r="AU2420" s="26"/>
    </row>
    <row r="2421" spans="27:47">
      <c r="AA2421" s="26"/>
      <c r="AB2421" s="26"/>
      <c r="AC2421" s="26"/>
      <c r="AD2421" s="26"/>
      <c r="AE2421" s="26"/>
      <c r="AF2421" s="29"/>
      <c r="AG2421" s="187"/>
      <c r="AN2421" s="26"/>
      <c r="AO2421" s="26"/>
      <c r="AP2421" s="26"/>
      <c r="AQ2421" s="26"/>
      <c r="AR2421" s="26"/>
      <c r="AS2421" s="26"/>
      <c r="AT2421" s="26"/>
      <c r="AU2421" s="26"/>
    </row>
    <row r="2422" spans="27:47">
      <c r="AA2422" s="26"/>
      <c r="AB2422" s="26"/>
      <c r="AC2422" s="26"/>
      <c r="AD2422" s="26"/>
      <c r="AE2422" s="26"/>
      <c r="AF2422" s="29"/>
      <c r="AG2422" s="187"/>
      <c r="AN2422" s="26"/>
      <c r="AO2422" s="26"/>
      <c r="AP2422" s="26"/>
      <c r="AQ2422" s="26"/>
      <c r="AR2422" s="26"/>
      <c r="AS2422" s="26"/>
      <c r="AT2422" s="26"/>
      <c r="AU2422" s="26"/>
    </row>
    <row r="2423" spans="27:47">
      <c r="AA2423" s="26"/>
      <c r="AB2423" s="26"/>
      <c r="AC2423" s="26"/>
      <c r="AD2423" s="26"/>
      <c r="AE2423" s="26"/>
      <c r="AF2423" s="29"/>
      <c r="AG2423" s="187"/>
      <c r="AN2423" s="26"/>
      <c r="AO2423" s="26"/>
      <c r="AP2423" s="26"/>
      <c r="AQ2423" s="26"/>
      <c r="AR2423" s="26"/>
      <c r="AS2423" s="26"/>
      <c r="AT2423" s="26"/>
      <c r="AU2423" s="26"/>
    </row>
    <row r="2424" spans="27:47">
      <c r="AA2424" s="26"/>
      <c r="AB2424" s="26"/>
      <c r="AC2424" s="26"/>
      <c r="AD2424" s="26"/>
      <c r="AE2424" s="26"/>
      <c r="AF2424" s="29"/>
      <c r="AG2424" s="187"/>
      <c r="AN2424" s="26"/>
      <c r="AO2424" s="26"/>
      <c r="AP2424" s="26"/>
      <c r="AQ2424" s="26"/>
      <c r="AR2424" s="26"/>
      <c r="AS2424" s="26"/>
      <c r="AT2424" s="26"/>
      <c r="AU2424" s="26"/>
    </row>
    <row r="2425" spans="27:47">
      <c r="AA2425" s="26"/>
      <c r="AB2425" s="26"/>
      <c r="AC2425" s="26"/>
      <c r="AD2425" s="26"/>
      <c r="AE2425" s="26"/>
      <c r="AF2425" s="29"/>
      <c r="AG2425" s="187"/>
      <c r="AN2425" s="26"/>
      <c r="AO2425" s="26"/>
      <c r="AP2425" s="26"/>
      <c r="AQ2425" s="26"/>
      <c r="AR2425" s="26"/>
      <c r="AS2425" s="26"/>
      <c r="AT2425" s="26"/>
      <c r="AU2425" s="26"/>
    </row>
    <row r="2426" spans="27:47">
      <c r="AA2426" s="26"/>
      <c r="AB2426" s="26"/>
      <c r="AC2426" s="26"/>
      <c r="AD2426" s="26"/>
      <c r="AE2426" s="26"/>
      <c r="AF2426" s="29"/>
      <c r="AG2426" s="187"/>
      <c r="AN2426" s="26"/>
      <c r="AO2426" s="26"/>
      <c r="AP2426" s="26"/>
      <c r="AQ2426" s="26"/>
      <c r="AR2426" s="26"/>
      <c r="AS2426" s="26"/>
      <c r="AT2426" s="26"/>
      <c r="AU2426" s="26"/>
    </row>
    <row r="2427" spans="27:47">
      <c r="AA2427" s="26"/>
      <c r="AB2427" s="26"/>
      <c r="AC2427" s="26"/>
      <c r="AD2427" s="26"/>
      <c r="AE2427" s="26"/>
      <c r="AF2427" s="29"/>
      <c r="AG2427" s="187"/>
      <c r="AN2427" s="26"/>
      <c r="AO2427" s="26"/>
      <c r="AP2427" s="26"/>
      <c r="AQ2427" s="26"/>
      <c r="AR2427" s="26"/>
      <c r="AS2427" s="26"/>
      <c r="AT2427" s="26"/>
      <c r="AU2427" s="26"/>
    </row>
    <row r="2428" spans="27:47">
      <c r="AA2428" s="26"/>
      <c r="AB2428" s="26"/>
      <c r="AC2428" s="26"/>
      <c r="AD2428" s="26"/>
      <c r="AE2428" s="26"/>
      <c r="AF2428" s="29"/>
      <c r="AG2428" s="187"/>
      <c r="AN2428" s="26"/>
      <c r="AO2428" s="26"/>
      <c r="AP2428" s="26"/>
      <c r="AQ2428" s="26"/>
      <c r="AR2428" s="26"/>
      <c r="AS2428" s="26"/>
      <c r="AT2428" s="26"/>
      <c r="AU2428" s="26"/>
    </row>
    <row r="2429" spans="27:47">
      <c r="AA2429" s="26"/>
      <c r="AB2429" s="26"/>
      <c r="AC2429" s="26"/>
      <c r="AD2429" s="26"/>
      <c r="AE2429" s="26"/>
      <c r="AF2429" s="29"/>
      <c r="AG2429" s="187"/>
      <c r="AN2429" s="26"/>
      <c r="AO2429" s="26"/>
      <c r="AP2429" s="26"/>
      <c r="AQ2429" s="26"/>
      <c r="AR2429" s="26"/>
      <c r="AS2429" s="26"/>
      <c r="AT2429" s="26"/>
      <c r="AU2429" s="26"/>
    </row>
    <row r="2430" spans="27:47">
      <c r="AA2430" s="26"/>
      <c r="AB2430" s="26"/>
      <c r="AC2430" s="26"/>
      <c r="AD2430" s="26"/>
      <c r="AE2430" s="26"/>
      <c r="AF2430" s="29"/>
      <c r="AG2430" s="187"/>
      <c r="AN2430" s="26"/>
      <c r="AO2430" s="26"/>
      <c r="AP2430" s="26"/>
      <c r="AQ2430" s="26"/>
      <c r="AR2430" s="26"/>
      <c r="AS2430" s="26"/>
      <c r="AT2430" s="26"/>
      <c r="AU2430" s="26"/>
    </row>
    <row r="2431" spans="27:47">
      <c r="AA2431" s="26"/>
      <c r="AB2431" s="26"/>
      <c r="AC2431" s="26"/>
      <c r="AD2431" s="26"/>
      <c r="AE2431" s="26"/>
      <c r="AF2431" s="29"/>
      <c r="AG2431" s="187"/>
      <c r="AN2431" s="26"/>
      <c r="AO2431" s="26"/>
      <c r="AP2431" s="26"/>
      <c r="AQ2431" s="26"/>
      <c r="AR2431" s="26"/>
      <c r="AS2431" s="26"/>
      <c r="AT2431" s="26"/>
      <c r="AU2431" s="26"/>
    </row>
    <row r="2432" spans="27:47">
      <c r="AA2432" s="26"/>
      <c r="AB2432" s="26"/>
      <c r="AC2432" s="26"/>
      <c r="AD2432" s="26"/>
      <c r="AE2432" s="26"/>
      <c r="AF2432" s="29"/>
      <c r="AG2432" s="187"/>
      <c r="AN2432" s="26"/>
      <c r="AO2432" s="26"/>
      <c r="AP2432" s="26"/>
      <c r="AQ2432" s="26"/>
      <c r="AR2432" s="26"/>
      <c r="AS2432" s="26"/>
      <c r="AT2432" s="26"/>
      <c r="AU2432" s="26"/>
    </row>
    <row r="2433" spans="27:47">
      <c r="AA2433" s="26"/>
      <c r="AB2433" s="26"/>
      <c r="AC2433" s="26"/>
      <c r="AD2433" s="26"/>
      <c r="AE2433" s="26"/>
      <c r="AF2433" s="29"/>
      <c r="AG2433" s="187"/>
      <c r="AN2433" s="26"/>
      <c r="AO2433" s="26"/>
      <c r="AP2433" s="26"/>
      <c r="AQ2433" s="26"/>
      <c r="AR2433" s="26"/>
      <c r="AS2433" s="26"/>
      <c r="AT2433" s="26"/>
      <c r="AU2433" s="26"/>
    </row>
    <row r="2434" spans="27:47">
      <c r="AA2434" s="26"/>
      <c r="AB2434" s="26"/>
      <c r="AC2434" s="26"/>
      <c r="AD2434" s="26"/>
      <c r="AE2434" s="26"/>
      <c r="AF2434" s="29"/>
      <c r="AG2434" s="187"/>
      <c r="AN2434" s="26"/>
      <c r="AO2434" s="26"/>
      <c r="AP2434" s="26"/>
      <c r="AQ2434" s="26"/>
      <c r="AR2434" s="26"/>
      <c r="AS2434" s="26"/>
      <c r="AT2434" s="26"/>
      <c r="AU2434" s="26"/>
    </row>
    <row r="2435" spans="27:47">
      <c r="AA2435" s="26"/>
      <c r="AB2435" s="26"/>
      <c r="AC2435" s="26"/>
      <c r="AD2435" s="26"/>
      <c r="AE2435" s="26"/>
      <c r="AF2435" s="29"/>
      <c r="AG2435" s="187"/>
      <c r="AN2435" s="26"/>
      <c r="AO2435" s="26"/>
      <c r="AP2435" s="26"/>
      <c r="AQ2435" s="26"/>
      <c r="AR2435" s="26"/>
      <c r="AS2435" s="26"/>
      <c r="AT2435" s="26"/>
      <c r="AU2435" s="26"/>
    </row>
    <row r="2436" spans="27:47">
      <c r="AA2436" s="26"/>
      <c r="AB2436" s="26"/>
      <c r="AC2436" s="26"/>
      <c r="AD2436" s="26"/>
      <c r="AE2436" s="26"/>
      <c r="AF2436" s="29"/>
      <c r="AG2436" s="187"/>
      <c r="AN2436" s="26"/>
      <c r="AO2436" s="26"/>
      <c r="AP2436" s="26"/>
      <c r="AQ2436" s="26"/>
      <c r="AR2436" s="26"/>
      <c r="AS2436" s="26"/>
      <c r="AT2436" s="26"/>
      <c r="AU2436" s="26"/>
    </row>
    <row r="2437" spans="27:47">
      <c r="AA2437" s="26"/>
      <c r="AB2437" s="26"/>
      <c r="AC2437" s="26"/>
      <c r="AD2437" s="26"/>
      <c r="AE2437" s="26"/>
      <c r="AF2437" s="29"/>
      <c r="AG2437" s="187"/>
      <c r="AN2437" s="26"/>
      <c r="AO2437" s="26"/>
      <c r="AP2437" s="26"/>
      <c r="AQ2437" s="26"/>
      <c r="AR2437" s="26"/>
      <c r="AS2437" s="26"/>
      <c r="AT2437" s="26"/>
      <c r="AU2437" s="26"/>
    </row>
    <row r="2438" spans="27:47">
      <c r="AA2438" s="26"/>
      <c r="AB2438" s="26"/>
      <c r="AC2438" s="26"/>
      <c r="AD2438" s="26"/>
      <c r="AE2438" s="26"/>
      <c r="AF2438" s="29"/>
      <c r="AG2438" s="187"/>
      <c r="AN2438" s="26"/>
      <c r="AO2438" s="26"/>
      <c r="AP2438" s="26"/>
      <c r="AQ2438" s="26"/>
      <c r="AR2438" s="26"/>
      <c r="AS2438" s="26"/>
      <c r="AT2438" s="26"/>
      <c r="AU2438" s="26"/>
    </row>
    <row r="2439" spans="27:47">
      <c r="AA2439" s="26"/>
      <c r="AB2439" s="26"/>
      <c r="AC2439" s="26"/>
      <c r="AD2439" s="26"/>
      <c r="AE2439" s="26"/>
      <c r="AF2439" s="29"/>
      <c r="AG2439" s="187"/>
      <c r="AN2439" s="26"/>
      <c r="AO2439" s="26"/>
      <c r="AP2439" s="26"/>
      <c r="AQ2439" s="26"/>
      <c r="AR2439" s="26"/>
      <c r="AS2439" s="26"/>
      <c r="AT2439" s="26"/>
      <c r="AU2439" s="26"/>
    </row>
    <row r="2440" spans="27:47">
      <c r="AA2440" s="26"/>
      <c r="AB2440" s="26"/>
      <c r="AC2440" s="26"/>
      <c r="AD2440" s="26"/>
      <c r="AE2440" s="26"/>
      <c r="AF2440" s="29"/>
      <c r="AG2440" s="187"/>
      <c r="AN2440" s="26"/>
      <c r="AO2440" s="26"/>
      <c r="AP2440" s="26"/>
      <c r="AQ2440" s="26"/>
      <c r="AR2440" s="26"/>
      <c r="AS2440" s="26"/>
      <c r="AT2440" s="26"/>
      <c r="AU2440" s="26"/>
    </row>
    <row r="2441" spans="27:47">
      <c r="AA2441" s="26"/>
      <c r="AB2441" s="26"/>
      <c r="AC2441" s="26"/>
      <c r="AD2441" s="26"/>
      <c r="AE2441" s="26"/>
      <c r="AF2441" s="29"/>
      <c r="AG2441" s="187"/>
      <c r="AN2441" s="26"/>
      <c r="AO2441" s="26"/>
      <c r="AP2441" s="26"/>
      <c r="AQ2441" s="26"/>
      <c r="AR2441" s="26"/>
      <c r="AS2441" s="26"/>
      <c r="AT2441" s="26"/>
      <c r="AU2441" s="26"/>
    </row>
    <row r="2442" spans="27:47">
      <c r="AA2442" s="26"/>
      <c r="AB2442" s="26"/>
      <c r="AC2442" s="26"/>
      <c r="AD2442" s="26"/>
      <c r="AE2442" s="26"/>
      <c r="AF2442" s="29"/>
      <c r="AG2442" s="187"/>
      <c r="AN2442" s="26"/>
      <c r="AO2442" s="26"/>
      <c r="AP2442" s="26"/>
      <c r="AQ2442" s="26"/>
      <c r="AR2442" s="26"/>
      <c r="AS2442" s="26"/>
      <c r="AT2442" s="26"/>
      <c r="AU2442" s="26"/>
    </row>
    <row r="2443" spans="27:47">
      <c r="AA2443" s="26"/>
      <c r="AB2443" s="26"/>
      <c r="AC2443" s="26"/>
      <c r="AD2443" s="26"/>
      <c r="AE2443" s="26"/>
      <c r="AF2443" s="29"/>
      <c r="AG2443" s="187"/>
      <c r="AN2443" s="26"/>
      <c r="AO2443" s="26"/>
      <c r="AP2443" s="26"/>
      <c r="AQ2443" s="26"/>
      <c r="AR2443" s="26"/>
      <c r="AS2443" s="26"/>
      <c r="AT2443" s="26"/>
      <c r="AU2443" s="26"/>
    </row>
    <row r="2444" spans="27:47">
      <c r="AA2444" s="26"/>
      <c r="AB2444" s="26"/>
      <c r="AC2444" s="26"/>
      <c r="AD2444" s="26"/>
      <c r="AE2444" s="26"/>
      <c r="AF2444" s="29"/>
      <c r="AG2444" s="187"/>
      <c r="AN2444" s="26"/>
      <c r="AO2444" s="26"/>
      <c r="AP2444" s="26"/>
      <c r="AQ2444" s="26"/>
      <c r="AR2444" s="26"/>
      <c r="AS2444" s="26"/>
      <c r="AT2444" s="26"/>
      <c r="AU2444" s="26"/>
    </row>
    <row r="2445" spans="27:47">
      <c r="AA2445" s="26"/>
      <c r="AB2445" s="26"/>
      <c r="AC2445" s="26"/>
      <c r="AD2445" s="26"/>
      <c r="AE2445" s="26"/>
      <c r="AF2445" s="29"/>
      <c r="AG2445" s="187"/>
      <c r="AN2445" s="26"/>
      <c r="AO2445" s="26"/>
      <c r="AP2445" s="26"/>
      <c r="AQ2445" s="26"/>
      <c r="AR2445" s="26"/>
      <c r="AS2445" s="26"/>
      <c r="AT2445" s="26"/>
      <c r="AU2445" s="26"/>
    </row>
    <row r="2446" spans="27:47">
      <c r="AA2446" s="26"/>
      <c r="AB2446" s="26"/>
      <c r="AC2446" s="26"/>
      <c r="AD2446" s="26"/>
      <c r="AE2446" s="26"/>
      <c r="AF2446" s="29"/>
      <c r="AG2446" s="187"/>
      <c r="AN2446" s="26"/>
      <c r="AO2446" s="26"/>
      <c r="AP2446" s="26"/>
      <c r="AQ2446" s="26"/>
      <c r="AR2446" s="26"/>
      <c r="AS2446" s="26"/>
      <c r="AT2446" s="26"/>
      <c r="AU2446" s="26"/>
    </row>
    <row r="2447" spans="27:47">
      <c r="AA2447" s="26"/>
      <c r="AB2447" s="26"/>
      <c r="AC2447" s="26"/>
      <c r="AD2447" s="26"/>
      <c r="AE2447" s="26"/>
      <c r="AF2447" s="29"/>
      <c r="AG2447" s="187"/>
      <c r="AN2447" s="26"/>
      <c r="AO2447" s="26"/>
      <c r="AP2447" s="26"/>
      <c r="AQ2447" s="26"/>
      <c r="AR2447" s="26"/>
      <c r="AS2447" s="26"/>
      <c r="AT2447" s="26"/>
      <c r="AU2447" s="26"/>
    </row>
    <row r="2448" spans="27:47">
      <c r="AA2448" s="26"/>
      <c r="AB2448" s="26"/>
      <c r="AC2448" s="26"/>
      <c r="AD2448" s="26"/>
      <c r="AE2448" s="26"/>
      <c r="AF2448" s="29"/>
      <c r="AG2448" s="187"/>
      <c r="AN2448" s="26"/>
      <c r="AO2448" s="26"/>
      <c r="AP2448" s="26"/>
      <c r="AQ2448" s="26"/>
      <c r="AR2448" s="26"/>
      <c r="AS2448" s="26"/>
      <c r="AT2448" s="26"/>
      <c r="AU2448" s="26"/>
    </row>
    <row r="2449" spans="27:47">
      <c r="AA2449" s="26"/>
      <c r="AB2449" s="26"/>
      <c r="AC2449" s="26"/>
      <c r="AD2449" s="26"/>
      <c r="AE2449" s="26"/>
      <c r="AF2449" s="29"/>
      <c r="AG2449" s="187"/>
      <c r="AN2449" s="26"/>
      <c r="AO2449" s="26"/>
      <c r="AP2449" s="26"/>
      <c r="AQ2449" s="26"/>
      <c r="AR2449" s="26"/>
      <c r="AS2449" s="26"/>
      <c r="AT2449" s="26"/>
      <c r="AU2449" s="26"/>
    </row>
    <row r="2450" spans="27:47">
      <c r="AA2450" s="26"/>
      <c r="AB2450" s="26"/>
      <c r="AC2450" s="26"/>
      <c r="AD2450" s="26"/>
      <c r="AE2450" s="26"/>
      <c r="AF2450" s="29"/>
      <c r="AG2450" s="187"/>
      <c r="AN2450" s="26"/>
      <c r="AO2450" s="26"/>
      <c r="AP2450" s="26"/>
      <c r="AQ2450" s="26"/>
      <c r="AR2450" s="26"/>
      <c r="AS2450" s="26"/>
      <c r="AT2450" s="26"/>
      <c r="AU2450" s="26"/>
    </row>
    <row r="2451" spans="27:47">
      <c r="AA2451" s="26"/>
      <c r="AB2451" s="26"/>
      <c r="AC2451" s="26"/>
      <c r="AD2451" s="26"/>
      <c r="AE2451" s="26"/>
      <c r="AF2451" s="29"/>
      <c r="AG2451" s="187"/>
      <c r="AN2451" s="26"/>
      <c r="AO2451" s="26"/>
      <c r="AP2451" s="26"/>
      <c r="AQ2451" s="26"/>
      <c r="AR2451" s="26"/>
      <c r="AS2451" s="26"/>
      <c r="AT2451" s="26"/>
      <c r="AU2451" s="26"/>
    </row>
    <row r="2452" spans="27:47">
      <c r="AA2452" s="26"/>
      <c r="AB2452" s="26"/>
      <c r="AC2452" s="26"/>
      <c r="AD2452" s="26"/>
      <c r="AE2452" s="26"/>
      <c r="AF2452" s="29"/>
      <c r="AG2452" s="187"/>
      <c r="AN2452" s="26"/>
      <c r="AO2452" s="26"/>
      <c r="AP2452" s="26"/>
      <c r="AQ2452" s="26"/>
      <c r="AR2452" s="26"/>
      <c r="AS2452" s="26"/>
      <c r="AT2452" s="26"/>
      <c r="AU2452" s="26"/>
    </row>
    <row r="2453" spans="27:47">
      <c r="AA2453" s="26"/>
      <c r="AB2453" s="26"/>
      <c r="AC2453" s="26"/>
      <c r="AD2453" s="26"/>
      <c r="AE2453" s="26"/>
      <c r="AF2453" s="29"/>
      <c r="AG2453" s="187"/>
      <c r="AN2453" s="26"/>
      <c r="AO2453" s="26"/>
      <c r="AP2453" s="26"/>
      <c r="AQ2453" s="26"/>
      <c r="AR2453" s="26"/>
      <c r="AS2453" s="26"/>
      <c r="AT2453" s="26"/>
      <c r="AU2453" s="26"/>
    </row>
    <row r="2454" spans="27:47">
      <c r="AA2454" s="26"/>
      <c r="AB2454" s="26"/>
      <c r="AC2454" s="26"/>
      <c r="AD2454" s="26"/>
      <c r="AE2454" s="26"/>
      <c r="AF2454" s="29"/>
      <c r="AG2454" s="187"/>
      <c r="AN2454" s="26"/>
      <c r="AO2454" s="26"/>
      <c r="AP2454" s="26"/>
      <c r="AQ2454" s="26"/>
      <c r="AR2454" s="26"/>
      <c r="AS2454" s="26"/>
      <c r="AT2454" s="26"/>
      <c r="AU2454" s="26"/>
    </row>
    <row r="2455" spans="27:47">
      <c r="AA2455" s="26"/>
      <c r="AB2455" s="26"/>
      <c r="AC2455" s="26"/>
      <c r="AD2455" s="26"/>
      <c r="AE2455" s="26"/>
      <c r="AF2455" s="29"/>
      <c r="AG2455" s="187"/>
      <c r="AN2455" s="26"/>
      <c r="AO2455" s="26"/>
      <c r="AP2455" s="26"/>
      <c r="AQ2455" s="26"/>
      <c r="AR2455" s="26"/>
      <c r="AS2455" s="26"/>
      <c r="AT2455" s="26"/>
      <c r="AU2455" s="26"/>
    </row>
    <row r="2456" spans="27:47">
      <c r="AA2456" s="26"/>
      <c r="AB2456" s="26"/>
      <c r="AC2456" s="26"/>
      <c r="AD2456" s="26"/>
      <c r="AE2456" s="26"/>
      <c r="AF2456" s="29"/>
      <c r="AG2456" s="187"/>
      <c r="AN2456" s="26"/>
      <c r="AO2456" s="26"/>
      <c r="AP2456" s="26"/>
      <c r="AQ2456" s="26"/>
      <c r="AR2456" s="26"/>
      <c r="AS2456" s="26"/>
      <c r="AT2456" s="26"/>
      <c r="AU2456" s="26"/>
    </row>
    <row r="2457" spans="27:47">
      <c r="AA2457" s="26"/>
      <c r="AB2457" s="26"/>
      <c r="AC2457" s="26"/>
      <c r="AD2457" s="26"/>
      <c r="AE2457" s="26"/>
      <c r="AF2457" s="29"/>
      <c r="AG2457" s="187"/>
      <c r="AN2457" s="26"/>
      <c r="AO2457" s="26"/>
      <c r="AP2457" s="26"/>
      <c r="AQ2457" s="26"/>
      <c r="AR2457" s="26"/>
      <c r="AS2457" s="26"/>
      <c r="AT2457" s="26"/>
      <c r="AU2457" s="26"/>
    </row>
    <row r="2458" spans="27:47">
      <c r="AA2458" s="26"/>
      <c r="AB2458" s="26"/>
      <c r="AC2458" s="26"/>
      <c r="AD2458" s="26"/>
      <c r="AE2458" s="26"/>
      <c r="AF2458" s="29"/>
      <c r="AG2458" s="187"/>
      <c r="AN2458" s="26"/>
      <c r="AO2458" s="26"/>
      <c r="AP2458" s="26"/>
      <c r="AQ2458" s="26"/>
      <c r="AR2458" s="26"/>
      <c r="AS2458" s="26"/>
      <c r="AT2458" s="26"/>
      <c r="AU2458" s="26"/>
    </row>
    <row r="2459" spans="27:47">
      <c r="AA2459" s="26"/>
      <c r="AB2459" s="26"/>
      <c r="AC2459" s="26"/>
      <c r="AD2459" s="26"/>
      <c r="AE2459" s="26"/>
      <c r="AF2459" s="29"/>
      <c r="AG2459" s="187"/>
      <c r="AN2459" s="26"/>
      <c r="AO2459" s="26"/>
      <c r="AP2459" s="26"/>
      <c r="AQ2459" s="26"/>
      <c r="AR2459" s="26"/>
      <c r="AS2459" s="26"/>
      <c r="AT2459" s="26"/>
      <c r="AU2459" s="26"/>
    </row>
    <row r="2460" spans="27:47">
      <c r="AA2460" s="26"/>
      <c r="AB2460" s="26"/>
      <c r="AC2460" s="26"/>
      <c r="AD2460" s="26"/>
      <c r="AE2460" s="26"/>
      <c r="AF2460" s="29"/>
      <c r="AG2460" s="187"/>
      <c r="AN2460" s="26"/>
      <c r="AO2460" s="26"/>
      <c r="AP2460" s="26"/>
      <c r="AQ2460" s="26"/>
      <c r="AR2460" s="26"/>
      <c r="AS2460" s="26"/>
      <c r="AT2460" s="26"/>
      <c r="AU2460" s="26"/>
    </row>
    <row r="2461" spans="27:47">
      <c r="AA2461" s="26"/>
      <c r="AB2461" s="26"/>
      <c r="AC2461" s="26"/>
      <c r="AD2461" s="26"/>
      <c r="AE2461" s="26"/>
      <c r="AF2461" s="29"/>
      <c r="AG2461" s="187"/>
      <c r="AN2461" s="26"/>
      <c r="AO2461" s="26"/>
      <c r="AP2461" s="26"/>
      <c r="AQ2461" s="26"/>
      <c r="AR2461" s="26"/>
      <c r="AS2461" s="26"/>
      <c r="AT2461" s="26"/>
      <c r="AU2461" s="26"/>
    </row>
    <row r="2462" spans="27:47">
      <c r="AA2462" s="26"/>
      <c r="AB2462" s="26"/>
      <c r="AC2462" s="26"/>
      <c r="AD2462" s="26"/>
      <c r="AE2462" s="26"/>
      <c r="AF2462" s="29"/>
      <c r="AG2462" s="187"/>
      <c r="AN2462" s="26"/>
      <c r="AO2462" s="26"/>
      <c r="AP2462" s="26"/>
      <c r="AQ2462" s="26"/>
      <c r="AR2462" s="26"/>
      <c r="AS2462" s="26"/>
      <c r="AT2462" s="26"/>
      <c r="AU2462" s="26"/>
    </row>
    <row r="2463" spans="27:47">
      <c r="AA2463" s="26"/>
      <c r="AB2463" s="26"/>
      <c r="AC2463" s="26"/>
      <c r="AD2463" s="26"/>
      <c r="AE2463" s="26"/>
      <c r="AF2463" s="29"/>
      <c r="AG2463" s="187"/>
      <c r="AN2463" s="26"/>
      <c r="AO2463" s="26"/>
      <c r="AP2463" s="26"/>
      <c r="AQ2463" s="26"/>
      <c r="AR2463" s="26"/>
      <c r="AS2463" s="26"/>
      <c r="AT2463" s="26"/>
      <c r="AU2463" s="26"/>
    </row>
    <row r="2464" spans="27:47">
      <c r="AA2464" s="26"/>
      <c r="AB2464" s="26"/>
      <c r="AC2464" s="26"/>
      <c r="AD2464" s="26"/>
      <c r="AE2464" s="26"/>
      <c r="AF2464" s="29"/>
      <c r="AG2464" s="187"/>
      <c r="AN2464" s="26"/>
      <c r="AO2464" s="26"/>
      <c r="AP2464" s="26"/>
      <c r="AQ2464" s="26"/>
      <c r="AR2464" s="26"/>
      <c r="AS2464" s="26"/>
      <c r="AT2464" s="26"/>
      <c r="AU2464" s="26"/>
    </row>
    <row r="2465" spans="27:47">
      <c r="AA2465" s="26"/>
      <c r="AB2465" s="26"/>
      <c r="AC2465" s="26"/>
      <c r="AD2465" s="26"/>
      <c r="AE2465" s="26"/>
      <c r="AF2465" s="29"/>
      <c r="AG2465" s="187"/>
      <c r="AN2465" s="26"/>
      <c r="AO2465" s="26"/>
      <c r="AP2465" s="26"/>
      <c r="AQ2465" s="26"/>
      <c r="AR2465" s="26"/>
      <c r="AS2465" s="26"/>
      <c r="AT2465" s="26"/>
      <c r="AU2465" s="26"/>
    </row>
    <row r="2466" spans="27:47">
      <c r="AA2466" s="26"/>
      <c r="AB2466" s="26"/>
      <c r="AC2466" s="26"/>
      <c r="AD2466" s="26"/>
      <c r="AE2466" s="26"/>
      <c r="AF2466" s="29"/>
      <c r="AG2466" s="187"/>
      <c r="AN2466" s="26"/>
      <c r="AO2466" s="26"/>
      <c r="AP2466" s="26"/>
      <c r="AQ2466" s="26"/>
      <c r="AR2466" s="26"/>
      <c r="AS2466" s="26"/>
      <c r="AT2466" s="26"/>
      <c r="AU2466" s="26"/>
    </row>
    <row r="2467" spans="27:47">
      <c r="AA2467" s="26"/>
      <c r="AB2467" s="26"/>
      <c r="AC2467" s="26"/>
      <c r="AD2467" s="26"/>
      <c r="AE2467" s="26"/>
      <c r="AF2467" s="29"/>
      <c r="AG2467" s="187"/>
      <c r="AN2467" s="26"/>
      <c r="AO2467" s="26"/>
      <c r="AP2467" s="26"/>
      <c r="AQ2467" s="26"/>
      <c r="AR2467" s="26"/>
      <c r="AS2467" s="26"/>
      <c r="AT2467" s="26"/>
      <c r="AU2467" s="26"/>
    </row>
    <row r="2468" spans="27:47">
      <c r="AA2468" s="26"/>
      <c r="AB2468" s="26"/>
      <c r="AC2468" s="26"/>
      <c r="AD2468" s="26"/>
      <c r="AE2468" s="26"/>
      <c r="AF2468" s="29"/>
      <c r="AG2468" s="187"/>
      <c r="AN2468" s="26"/>
      <c r="AO2468" s="26"/>
      <c r="AP2468" s="26"/>
      <c r="AQ2468" s="26"/>
      <c r="AR2468" s="26"/>
      <c r="AS2468" s="26"/>
      <c r="AT2468" s="26"/>
      <c r="AU2468" s="26"/>
    </row>
    <row r="2469" spans="27:47">
      <c r="AA2469" s="26"/>
      <c r="AB2469" s="26"/>
      <c r="AC2469" s="26"/>
      <c r="AD2469" s="26"/>
      <c r="AE2469" s="26"/>
      <c r="AF2469" s="29"/>
      <c r="AG2469" s="187"/>
      <c r="AN2469" s="26"/>
      <c r="AO2469" s="26"/>
      <c r="AP2469" s="26"/>
      <c r="AQ2469" s="26"/>
      <c r="AR2469" s="26"/>
      <c r="AS2469" s="26"/>
      <c r="AT2469" s="26"/>
      <c r="AU2469" s="26"/>
    </row>
    <row r="2470" spans="27:47">
      <c r="AA2470" s="26"/>
      <c r="AB2470" s="26"/>
      <c r="AC2470" s="26"/>
      <c r="AD2470" s="26"/>
      <c r="AE2470" s="26"/>
      <c r="AF2470" s="29"/>
      <c r="AG2470" s="187"/>
      <c r="AN2470" s="26"/>
      <c r="AO2470" s="26"/>
      <c r="AP2470" s="26"/>
      <c r="AQ2470" s="26"/>
      <c r="AR2470" s="26"/>
      <c r="AS2470" s="26"/>
      <c r="AT2470" s="26"/>
      <c r="AU2470" s="26"/>
    </row>
    <row r="2471" spans="27:47">
      <c r="AA2471" s="26"/>
      <c r="AB2471" s="26"/>
      <c r="AC2471" s="26"/>
      <c r="AD2471" s="26"/>
      <c r="AE2471" s="26"/>
      <c r="AF2471" s="29"/>
      <c r="AG2471" s="187"/>
      <c r="AN2471" s="26"/>
      <c r="AO2471" s="26"/>
      <c r="AP2471" s="26"/>
      <c r="AQ2471" s="26"/>
      <c r="AR2471" s="26"/>
      <c r="AS2471" s="26"/>
      <c r="AT2471" s="26"/>
      <c r="AU2471" s="26"/>
    </row>
    <row r="2472" spans="27:47">
      <c r="AA2472" s="26"/>
      <c r="AB2472" s="26"/>
      <c r="AC2472" s="26"/>
      <c r="AD2472" s="26"/>
      <c r="AE2472" s="26"/>
      <c r="AF2472" s="29"/>
      <c r="AG2472" s="187"/>
      <c r="AN2472" s="26"/>
      <c r="AO2472" s="26"/>
      <c r="AP2472" s="26"/>
      <c r="AQ2472" s="26"/>
      <c r="AR2472" s="26"/>
      <c r="AS2472" s="26"/>
      <c r="AT2472" s="26"/>
      <c r="AU2472" s="26"/>
    </row>
    <row r="2473" spans="27:47">
      <c r="AA2473" s="26"/>
      <c r="AB2473" s="26"/>
      <c r="AC2473" s="26"/>
      <c r="AD2473" s="26"/>
      <c r="AE2473" s="26"/>
      <c r="AF2473" s="29"/>
      <c r="AG2473" s="187"/>
      <c r="AN2473" s="26"/>
      <c r="AO2473" s="26"/>
      <c r="AP2473" s="26"/>
      <c r="AQ2473" s="26"/>
      <c r="AR2473" s="26"/>
      <c r="AS2473" s="26"/>
      <c r="AT2473" s="26"/>
      <c r="AU2473" s="26"/>
    </row>
    <row r="2474" spans="27:47">
      <c r="AA2474" s="26"/>
      <c r="AB2474" s="26"/>
      <c r="AC2474" s="26"/>
      <c r="AD2474" s="26"/>
      <c r="AE2474" s="26"/>
      <c r="AF2474" s="29"/>
      <c r="AG2474" s="187"/>
      <c r="AN2474" s="26"/>
      <c r="AO2474" s="26"/>
      <c r="AP2474" s="26"/>
      <c r="AQ2474" s="26"/>
      <c r="AR2474" s="26"/>
      <c r="AS2474" s="26"/>
      <c r="AT2474" s="26"/>
      <c r="AU2474" s="26"/>
    </row>
    <row r="2475" spans="27:47">
      <c r="AA2475" s="26"/>
      <c r="AB2475" s="26"/>
      <c r="AC2475" s="26"/>
      <c r="AD2475" s="26"/>
      <c r="AE2475" s="26"/>
      <c r="AF2475" s="29"/>
      <c r="AG2475" s="187"/>
      <c r="AN2475" s="26"/>
      <c r="AO2475" s="26"/>
      <c r="AP2475" s="26"/>
      <c r="AQ2475" s="26"/>
      <c r="AR2475" s="26"/>
      <c r="AS2475" s="26"/>
      <c r="AT2475" s="26"/>
      <c r="AU2475" s="26"/>
    </row>
    <row r="2476" spans="27:47">
      <c r="AA2476" s="26"/>
      <c r="AB2476" s="26"/>
      <c r="AC2476" s="26"/>
      <c r="AD2476" s="26"/>
      <c r="AE2476" s="26"/>
      <c r="AF2476" s="29"/>
      <c r="AG2476" s="187"/>
      <c r="AN2476" s="26"/>
      <c r="AO2476" s="26"/>
      <c r="AP2476" s="26"/>
      <c r="AQ2476" s="26"/>
      <c r="AR2476" s="26"/>
      <c r="AS2476" s="26"/>
      <c r="AT2476" s="26"/>
      <c r="AU2476" s="26"/>
    </row>
    <row r="2477" spans="27:47">
      <c r="AA2477" s="26"/>
      <c r="AB2477" s="26"/>
      <c r="AC2477" s="26"/>
      <c r="AD2477" s="26"/>
      <c r="AE2477" s="26"/>
      <c r="AF2477" s="29"/>
      <c r="AG2477" s="187"/>
      <c r="AN2477" s="26"/>
      <c r="AO2477" s="26"/>
      <c r="AP2477" s="26"/>
      <c r="AQ2477" s="26"/>
      <c r="AR2477" s="26"/>
      <c r="AS2477" s="26"/>
      <c r="AT2477" s="26"/>
      <c r="AU2477" s="26"/>
    </row>
    <row r="2478" spans="27:47">
      <c r="AA2478" s="26"/>
      <c r="AB2478" s="26"/>
      <c r="AC2478" s="26"/>
      <c r="AD2478" s="26"/>
      <c r="AE2478" s="26"/>
      <c r="AF2478" s="29"/>
      <c r="AG2478" s="187"/>
      <c r="AN2478" s="26"/>
      <c r="AO2478" s="26"/>
      <c r="AP2478" s="26"/>
      <c r="AQ2478" s="26"/>
      <c r="AR2478" s="26"/>
      <c r="AS2478" s="26"/>
      <c r="AT2478" s="26"/>
      <c r="AU2478" s="26"/>
    </row>
    <row r="2479" spans="27:47">
      <c r="AA2479" s="26"/>
      <c r="AB2479" s="26"/>
      <c r="AC2479" s="26"/>
      <c r="AD2479" s="26"/>
      <c r="AE2479" s="26"/>
      <c r="AF2479" s="29"/>
      <c r="AG2479" s="187"/>
      <c r="AN2479" s="26"/>
      <c r="AO2479" s="26"/>
      <c r="AP2479" s="26"/>
      <c r="AQ2479" s="26"/>
      <c r="AR2479" s="26"/>
      <c r="AS2479" s="26"/>
      <c r="AT2479" s="26"/>
      <c r="AU2479" s="26"/>
    </row>
    <row r="2480" spans="27:47">
      <c r="AA2480" s="26"/>
      <c r="AB2480" s="26"/>
      <c r="AC2480" s="26"/>
      <c r="AD2480" s="26"/>
      <c r="AE2480" s="26"/>
      <c r="AF2480" s="29"/>
      <c r="AG2480" s="187"/>
      <c r="AN2480" s="26"/>
      <c r="AO2480" s="26"/>
      <c r="AP2480" s="26"/>
      <c r="AQ2480" s="26"/>
      <c r="AR2480" s="26"/>
      <c r="AS2480" s="26"/>
      <c r="AT2480" s="26"/>
      <c r="AU2480" s="26"/>
    </row>
    <row r="2481" spans="27:47">
      <c r="AA2481" s="26"/>
      <c r="AB2481" s="26"/>
      <c r="AC2481" s="26"/>
      <c r="AD2481" s="26"/>
      <c r="AE2481" s="26"/>
      <c r="AF2481" s="29"/>
      <c r="AG2481" s="187"/>
      <c r="AN2481" s="26"/>
      <c r="AO2481" s="26"/>
      <c r="AP2481" s="26"/>
      <c r="AQ2481" s="26"/>
      <c r="AR2481" s="26"/>
      <c r="AS2481" s="26"/>
      <c r="AT2481" s="26"/>
      <c r="AU2481" s="26"/>
    </row>
    <row r="2482" spans="27:47">
      <c r="AA2482" s="26"/>
      <c r="AB2482" s="26"/>
      <c r="AC2482" s="26"/>
      <c r="AD2482" s="26"/>
      <c r="AE2482" s="26"/>
      <c r="AF2482" s="29"/>
      <c r="AG2482" s="187"/>
      <c r="AN2482" s="26"/>
      <c r="AO2482" s="26"/>
      <c r="AP2482" s="26"/>
      <c r="AQ2482" s="26"/>
      <c r="AR2482" s="26"/>
      <c r="AS2482" s="26"/>
      <c r="AT2482" s="26"/>
      <c r="AU2482" s="26"/>
    </row>
    <row r="2483" spans="27:47">
      <c r="AA2483" s="26"/>
      <c r="AB2483" s="26"/>
      <c r="AC2483" s="26"/>
      <c r="AD2483" s="26"/>
      <c r="AE2483" s="26"/>
      <c r="AF2483" s="29"/>
      <c r="AG2483" s="187"/>
      <c r="AN2483" s="26"/>
      <c r="AO2483" s="26"/>
      <c r="AP2483" s="26"/>
      <c r="AQ2483" s="26"/>
      <c r="AR2483" s="26"/>
      <c r="AS2483" s="26"/>
      <c r="AT2483" s="26"/>
      <c r="AU2483" s="26"/>
    </row>
    <row r="2484" spans="27:47">
      <c r="AA2484" s="26"/>
      <c r="AB2484" s="26"/>
      <c r="AC2484" s="26"/>
      <c r="AD2484" s="26"/>
      <c r="AE2484" s="26"/>
      <c r="AF2484" s="29"/>
      <c r="AG2484" s="187"/>
      <c r="AN2484" s="26"/>
      <c r="AO2484" s="26"/>
      <c r="AP2484" s="26"/>
      <c r="AQ2484" s="26"/>
      <c r="AR2484" s="26"/>
      <c r="AS2484" s="26"/>
      <c r="AT2484" s="26"/>
      <c r="AU2484" s="26"/>
    </row>
    <row r="2485" spans="27:47">
      <c r="AA2485" s="26"/>
      <c r="AB2485" s="26"/>
      <c r="AC2485" s="26"/>
      <c r="AD2485" s="26"/>
      <c r="AE2485" s="26"/>
      <c r="AF2485" s="29"/>
      <c r="AG2485" s="187"/>
      <c r="AN2485" s="26"/>
      <c r="AO2485" s="26"/>
      <c r="AP2485" s="26"/>
      <c r="AQ2485" s="26"/>
      <c r="AR2485" s="26"/>
      <c r="AS2485" s="26"/>
      <c r="AT2485" s="26"/>
      <c r="AU2485" s="26"/>
    </row>
    <row r="2486" spans="27:47">
      <c r="AA2486" s="26"/>
      <c r="AB2486" s="26"/>
      <c r="AC2486" s="26"/>
      <c r="AD2486" s="26"/>
      <c r="AE2486" s="26"/>
      <c r="AF2486" s="29"/>
      <c r="AG2486" s="187"/>
      <c r="AN2486" s="26"/>
      <c r="AO2486" s="26"/>
      <c r="AP2486" s="26"/>
      <c r="AQ2486" s="26"/>
      <c r="AR2486" s="26"/>
      <c r="AS2486" s="26"/>
      <c r="AT2486" s="26"/>
      <c r="AU2486" s="26"/>
    </row>
    <row r="2487" spans="27:47">
      <c r="AA2487" s="26"/>
      <c r="AB2487" s="26"/>
      <c r="AC2487" s="26"/>
      <c r="AD2487" s="26"/>
      <c r="AE2487" s="26"/>
      <c r="AF2487" s="29"/>
      <c r="AG2487" s="187"/>
      <c r="AN2487" s="26"/>
      <c r="AO2487" s="26"/>
      <c r="AP2487" s="26"/>
      <c r="AQ2487" s="26"/>
      <c r="AR2487" s="26"/>
      <c r="AS2487" s="26"/>
      <c r="AT2487" s="26"/>
      <c r="AU2487" s="26"/>
    </row>
    <row r="2488" spans="27:47">
      <c r="AA2488" s="26"/>
      <c r="AB2488" s="26"/>
      <c r="AC2488" s="26"/>
      <c r="AD2488" s="26"/>
      <c r="AE2488" s="26"/>
      <c r="AF2488" s="29"/>
      <c r="AG2488" s="187"/>
      <c r="AN2488" s="26"/>
      <c r="AO2488" s="26"/>
      <c r="AP2488" s="26"/>
      <c r="AQ2488" s="26"/>
      <c r="AR2488" s="26"/>
      <c r="AS2488" s="26"/>
      <c r="AT2488" s="26"/>
      <c r="AU2488" s="26"/>
    </row>
    <row r="2489" spans="27:47">
      <c r="AA2489" s="26"/>
      <c r="AB2489" s="26"/>
      <c r="AC2489" s="26"/>
      <c r="AD2489" s="26"/>
      <c r="AE2489" s="26"/>
      <c r="AF2489" s="29"/>
      <c r="AG2489" s="187"/>
      <c r="AN2489" s="26"/>
      <c r="AO2489" s="26"/>
      <c r="AP2489" s="26"/>
      <c r="AQ2489" s="26"/>
      <c r="AR2489" s="26"/>
      <c r="AS2489" s="26"/>
      <c r="AT2489" s="26"/>
      <c r="AU2489" s="26"/>
    </row>
    <row r="2490" spans="27:47">
      <c r="AA2490" s="26"/>
      <c r="AB2490" s="26"/>
      <c r="AC2490" s="26"/>
      <c r="AD2490" s="26"/>
      <c r="AE2490" s="26"/>
      <c r="AF2490" s="29"/>
      <c r="AG2490" s="187"/>
      <c r="AN2490" s="26"/>
      <c r="AO2490" s="26"/>
      <c r="AP2490" s="26"/>
      <c r="AQ2490" s="26"/>
      <c r="AR2490" s="26"/>
      <c r="AS2490" s="26"/>
      <c r="AT2490" s="26"/>
      <c r="AU2490" s="26"/>
    </row>
    <row r="2491" spans="27:47">
      <c r="AA2491" s="26"/>
      <c r="AB2491" s="26"/>
      <c r="AC2491" s="26"/>
      <c r="AD2491" s="26"/>
      <c r="AE2491" s="26"/>
      <c r="AF2491" s="29"/>
      <c r="AG2491" s="187"/>
      <c r="AN2491" s="26"/>
      <c r="AO2491" s="26"/>
      <c r="AP2491" s="26"/>
      <c r="AQ2491" s="26"/>
      <c r="AR2491" s="26"/>
      <c r="AS2491" s="26"/>
      <c r="AT2491" s="26"/>
      <c r="AU2491" s="26"/>
    </row>
    <row r="2492" spans="27:47">
      <c r="AA2492" s="26"/>
      <c r="AB2492" s="26"/>
      <c r="AC2492" s="26"/>
      <c r="AD2492" s="26"/>
      <c r="AE2492" s="26"/>
      <c r="AF2492" s="29"/>
      <c r="AG2492" s="187"/>
      <c r="AN2492" s="26"/>
      <c r="AO2492" s="26"/>
      <c r="AP2492" s="26"/>
      <c r="AQ2492" s="26"/>
      <c r="AR2492" s="26"/>
      <c r="AS2492" s="26"/>
      <c r="AT2492" s="26"/>
      <c r="AU2492" s="26"/>
    </row>
    <row r="2493" spans="27:47">
      <c r="AA2493" s="26"/>
      <c r="AB2493" s="26"/>
      <c r="AC2493" s="26"/>
      <c r="AD2493" s="26"/>
      <c r="AE2493" s="26"/>
      <c r="AF2493" s="29"/>
      <c r="AG2493" s="187"/>
      <c r="AN2493" s="26"/>
      <c r="AO2493" s="26"/>
      <c r="AP2493" s="26"/>
      <c r="AQ2493" s="26"/>
      <c r="AR2493" s="26"/>
      <c r="AS2493" s="26"/>
      <c r="AT2493" s="26"/>
      <c r="AU2493" s="26"/>
    </row>
    <row r="2494" spans="27:47">
      <c r="AA2494" s="26"/>
      <c r="AB2494" s="26"/>
      <c r="AC2494" s="26"/>
      <c r="AD2494" s="26"/>
      <c r="AE2494" s="26"/>
      <c r="AF2494" s="29"/>
      <c r="AG2494" s="187"/>
      <c r="AN2494" s="26"/>
      <c r="AO2494" s="26"/>
      <c r="AP2494" s="26"/>
      <c r="AQ2494" s="26"/>
      <c r="AR2494" s="26"/>
      <c r="AS2494" s="26"/>
      <c r="AT2494" s="26"/>
      <c r="AU2494" s="26"/>
    </row>
    <row r="2495" spans="27:47">
      <c r="AA2495" s="26"/>
      <c r="AB2495" s="26"/>
      <c r="AC2495" s="26"/>
      <c r="AD2495" s="26"/>
      <c r="AE2495" s="26"/>
      <c r="AF2495" s="29"/>
      <c r="AG2495" s="187"/>
      <c r="AN2495" s="26"/>
      <c r="AO2495" s="26"/>
      <c r="AP2495" s="26"/>
      <c r="AQ2495" s="26"/>
      <c r="AR2495" s="26"/>
      <c r="AS2495" s="26"/>
      <c r="AT2495" s="26"/>
      <c r="AU2495" s="26"/>
    </row>
    <row r="2496" spans="27:47">
      <c r="AA2496" s="26"/>
      <c r="AB2496" s="26"/>
      <c r="AC2496" s="26"/>
      <c r="AD2496" s="26"/>
      <c r="AE2496" s="26"/>
      <c r="AF2496" s="29"/>
      <c r="AG2496" s="187"/>
      <c r="AN2496" s="26"/>
      <c r="AO2496" s="26"/>
      <c r="AP2496" s="26"/>
      <c r="AQ2496" s="26"/>
      <c r="AR2496" s="26"/>
      <c r="AS2496" s="26"/>
      <c r="AT2496" s="26"/>
      <c r="AU2496" s="26"/>
    </row>
    <row r="2497" spans="27:47">
      <c r="AA2497" s="26"/>
      <c r="AB2497" s="26"/>
      <c r="AC2497" s="26"/>
      <c r="AD2497" s="26"/>
      <c r="AE2497" s="26"/>
      <c r="AF2497" s="29"/>
      <c r="AG2497" s="187"/>
      <c r="AN2497" s="26"/>
      <c r="AO2497" s="26"/>
      <c r="AP2497" s="26"/>
      <c r="AQ2497" s="26"/>
      <c r="AR2497" s="26"/>
      <c r="AS2497" s="26"/>
      <c r="AT2497" s="26"/>
      <c r="AU2497" s="26"/>
    </row>
    <row r="2498" spans="27:47">
      <c r="AA2498" s="26"/>
      <c r="AB2498" s="26"/>
      <c r="AC2498" s="26"/>
      <c r="AD2498" s="26"/>
      <c r="AE2498" s="26"/>
      <c r="AF2498" s="29"/>
      <c r="AG2498" s="187"/>
      <c r="AN2498" s="26"/>
      <c r="AO2498" s="26"/>
      <c r="AP2498" s="26"/>
      <c r="AQ2498" s="26"/>
      <c r="AR2498" s="26"/>
      <c r="AS2498" s="26"/>
      <c r="AT2498" s="26"/>
      <c r="AU2498" s="26"/>
    </row>
    <row r="2499" spans="27:47">
      <c r="AA2499" s="26"/>
      <c r="AB2499" s="26"/>
      <c r="AC2499" s="26"/>
      <c r="AD2499" s="26"/>
      <c r="AE2499" s="26"/>
      <c r="AF2499" s="29"/>
      <c r="AG2499" s="187"/>
      <c r="AN2499" s="26"/>
      <c r="AO2499" s="26"/>
      <c r="AP2499" s="26"/>
      <c r="AQ2499" s="26"/>
      <c r="AR2499" s="26"/>
      <c r="AS2499" s="26"/>
      <c r="AT2499" s="26"/>
      <c r="AU2499" s="26"/>
    </row>
    <row r="2500" spans="27:47">
      <c r="AA2500" s="26"/>
      <c r="AB2500" s="26"/>
      <c r="AC2500" s="26"/>
      <c r="AD2500" s="26"/>
      <c r="AE2500" s="26"/>
      <c r="AF2500" s="29"/>
      <c r="AG2500" s="187"/>
      <c r="AN2500" s="26"/>
      <c r="AO2500" s="26"/>
      <c r="AP2500" s="26"/>
      <c r="AQ2500" s="26"/>
      <c r="AR2500" s="26"/>
      <c r="AS2500" s="26"/>
      <c r="AT2500" s="26"/>
      <c r="AU2500" s="26"/>
    </row>
    <row r="2501" spans="27:47">
      <c r="AA2501" s="26"/>
      <c r="AB2501" s="26"/>
      <c r="AC2501" s="26"/>
      <c r="AD2501" s="26"/>
      <c r="AE2501" s="26"/>
      <c r="AF2501" s="29"/>
      <c r="AG2501" s="187"/>
      <c r="AN2501" s="26"/>
      <c r="AO2501" s="26"/>
      <c r="AP2501" s="26"/>
      <c r="AQ2501" s="26"/>
      <c r="AR2501" s="26"/>
      <c r="AS2501" s="26"/>
      <c r="AT2501" s="26"/>
      <c r="AU2501" s="26"/>
    </row>
    <row r="2502" spans="27:47">
      <c r="AA2502" s="26"/>
      <c r="AB2502" s="26"/>
      <c r="AC2502" s="26"/>
      <c r="AD2502" s="26"/>
      <c r="AE2502" s="26"/>
      <c r="AF2502" s="29"/>
      <c r="AG2502" s="187"/>
      <c r="AN2502" s="26"/>
      <c r="AO2502" s="26"/>
      <c r="AP2502" s="26"/>
      <c r="AQ2502" s="26"/>
      <c r="AR2502" s="26"/>
      <c r="AS2502" s="26"/>
      <c r="AT2502" s="26"/>
      <c r="AU2502" s="26"/>
    </row>
    <row r="2503" spans="27:47">
      <c r="AA2503" s="26"/>
      <c r="AB2503" s="26"/>
      <c r="AC2503" s="26"/>
      <c r="AD2503" s="26"/>
      <c r="AE2503" s="26"/>
      <c r="AF2503" s="29"/>
      <c r="AG2503" s="187"/>
      <c r="AN2503" s="26"/>
      <c r="AO2503" s="26"/>
      <c r="AP2503" s="26"/>
      <c r="AQ2503" s="26"/>
      <c r="AR2503" s="26"/>
      <c r="AS2503" s="26"/>
      <c r="AT2503" s="26"/>
      <c r="AU2503" s="26"/>
    </row>
    <row r="2504" spans="27:47">
      <c r="AA2504" s="26"/>
      <c r="AB2504" s="26"/>
      <c r="AC2504" s="26"/>
      <c r="AD2504" s="26"/>
      <c r="AE2504" s="26"/>
      <c r="AF2504" s="29"/>
      <c r="AG2504" s="187"/>
      <c r="AN2504" s="26"/>
      <c r="AO2504" s="26"/>
      <c r="AP2504" s="26"/>
      <c r="AQ2504" s="26"/>
      <c r="AR2504" s="26"/>
      <c r="AS2504" s="26"/>
      <c r="AT2504" s="26"/>
      <c r="AU2504" s="26"/>
    </row>
    <row r="2505" spans="27:47">
      <c r="AA2505" s="26"/>
      <c r="AB2505" s="26"/>
      <c r="AC2505" s="26"/>
      <c r="AD2505" s="26"/>
      <c r="AE2505" s="26"/>
      <c r="AF2505" s="29"/>
      <c r="AG2505" s="187"/>
      <c r="AN2505" s="26"/>
      <c r="AO2505" s="26"/>
      <c r="AP2505" s="26"/>
      <c r="AQ2505" s="26"/>
      <c r="AR2505" s="26"/>
      <c r="AS2505" s="26"/>
      <c r="AT2505" s="26"/>
      <c r="AU2505" s="26"/>
    </row>
    <row r="2506" spans="27:47">
      <c r="AA2506" s="26"/>
      <c r="AB2506" s="26"/>
      <c r="AC2506" s="26"/>
      <c r="AD2506" s="26"/>
      <c r="AE2506" s="26"/>
      <c r="AF2506" s="29"/>
      <c r="AG2506" s="187"/>
      <c r="AN2506" s="26"/>
      <c r="AO2506" s="26"/>
      <c r="AP2506" s="26"/>
      <c r="AQ2506" s="26"/>
      <c r="AR2506" s="26"/>
      <c r="AS2506" s="26"/>
      <c r="AT2506" s="26"/>
      <c r="AU2506" s="26"/>
    </row>
    <row r="2507" spans="27:47">
      <c r="AA2507" s="26"/>
      <c r="AB2507" s="26"/>
      <c r="AC2507" s="26"/>
      <c r="AD2507" s="26"/>
      <c r="AE2507" s="26"/>
      <c r="AF2507" s="29"/>
      <c r="AG2507" s="187"/>
      <c r="AN2507" s="26"/>
      <c r="AO2507" s="26"/>
      <c r="AP2507" s="26"/>
      <c r="AQ2507" s="26"/>
      <c r="AR2507" s="26"/>
      <c r="AS2507" s="26"/>
      <c r="AT2507" s="26"/>
      <c r="AU2507" s="26"/>
    </row>
    <row r="2508" spans="27:47">
      <c r="AA2508" s="26"/>
      <c r="AB2508" s="26"/>
      <c r="AC2508" s="26"/>
      <c r="AD2508" s="26"/>
      <c r="AE2508" s="26"/>
      <c r="AF2508" s="29"/>
      <c r="AG2508" s="187"/>
      <c r="AN2508" s="26"/>
      <c r="AO2508" s="26"/>
      <c r="AP2508" s="26"/>
      <c r="AQ2508" s="26"/>
      <c r="AR2508" s="26"/>
      <c r="AS2508" s="26"/>
      <c r="AT2508" s="26"/>
      <c r="AU2508" s="26"/>
    </row>
    <row r="2509" spans="27:47">
      <c r="AA2509" s="26"/>
      <c r="AB2509" s="26"/>
      <c r="AC2509" s="26"/>
      <c r="AD2509" s="26"/>
      <c r="AE2509" s="26"/>
      <c r="AF2509" s="29"/>
      <c r="AG2509" s="187"/>
      <c r="AN2509" s="26"/>
      <c r="AO2509" s="26"/>
      <c r="AP2509" s="26"/>
      <c r="AQ2509" s="26"/>
      <c r="AR2509" s="26"/>
      <c r="AS2509" s="26"/>
      <c r="AT2509" s="26"/>
      <c r="AU2509" s="26"/>
    </row>
    <row r="2510" spans="27:47">
      <c r="AA2510" s="26"/>
      <c r="AB2510" s="26"/>
      <c r="AC2510" s="26"/>
      <c r="AD2510" s="26"/>
      <c r="AE2510" s="26"/>
      <c r="AF2510" s="29"/>
      <c r="AG2510" s="187"/>
      <c r="AN2510" s="26"/>
      <c r="AO2510" s="26"/>
      <c r="AP2510" s="26"/>
      <c r="AQ2510" s="26"/>
      <c r="AR2510" s="26"/>
      <c r="AS2510" s="26"/>
      <c r="AT2510" s="26"/>
      <c r="AU2510" s="26"/>
    </row>
    <row r="2511" spans="27:47">
      <c r="AA2511" s="26"/>
      <c r="AB2511" s="26"/>
      <c r="AC2511" s="26"/>
      <c r="AD2511" s="26"/>
      <c r="AE2511" s="26"/>
      <c r="AF2511" s="29"/>
      <c r="AG2511" s="187"/>
      <c r="AN2511" s="26"/>
      <c r="AO2511" s="26"/>
      <c r="AP2511" s="26"/>
      <c r="AQ2511" s="26"/>
      <c r="AR2511" s="26"/>
      <c r="AS2511" s="26"/>
      <c r="AT2511" s="26"/>
      <c r="AU2511" s="26"/>
    </row>
    <row r="2512" spans="27:47">
      <c r="AA2512" s="26"/>
      <c r="AB2512" s="26"/>
      <c r="AC2512" s="26"/>
      <c r="AD2512" s="26"/>
      <c r="AE2512" s="26"/>
      <c r="AF2512" s="29"/>
      <c r="AG2512" s="187"/>
      <c r="AN2512" s="26"/>
      <c r="AO2512" s="26"/>
      <c r="AP2512" s="26"/>
      <c r="AQ2512" s="26"/>
      <c r="AR2512" s="26"/>
      <c r="AS2512" s="26"/>
      <c r="AT2512" s="26"/>
      <c r="AU2512" s="26"/>
    </row>
    <row r="2513" spans="27:47">
      <c r="AA2513" s="26"/>
      <c r="AB2513" s="26"/>
      <c r="AC2513" s="26"/>
      <c r="AD2513" s="26"/>
      <c r="AE2513" s="26"/>
      <c r="AF2513" s="29"/>
      <c r="AG2513" s="187"/>
      <c r="AN2513" s="26"/>
      <c r="AO2513" s="26"/>
      <c r="AP2513" s="26"/>
      <c r="AQ2513" s="26"/>
      <c r="AR2513" s="26"/>
      <c r="AS2513" s="26"/>
      <c r="AT2513" s="26"/>
      <c r="AU2513" s="26"/>
    </row>
    <row r="2514" spans="27:47">
      <c r="AA2514" s="26"/>
      <c r="AB2514" s="26"/>
      <c r="AC2514" s="26"/>
      <c r="AD2514" s="26"/>
      <c r="AE2514" s="26"/>
      <c r="AF2514" s="29"/>
      <c r="AG2514" s="187"/>
      <c r="AN2514" s="26"/>
      <c r="AO2514" s="26"/>
      <c r="AP2514" s="26"/>
      <c r="AQ2514" s="26"/>
      <c r="AR2514" s="26"/>
      <c r="AS2514" s="26"/>
      <c r="AT2514" s="26"/>
      <c r="AU2514" s="26"/>
    </row>
    <row r="2515" spans="27:47">
      <c r="AA2515" s="26"/>
      <c r="AB2515" s="26"/>
      <c r="AC2515" s="26"/>
      <c r="AD2515" s="26"/>
      <c r="AE2515" s="26"/>
      <c r="AF2515" s="29"/>
      <c r="AG2515" s="187"/>
      <c r="AN2515" s="26"/>
      <c r="AO2515" s="26"/>
      <c r="AP2515" s="26"/>
      <c r="AQ2515" s="26"/>
      <c r="AR2515" s="26"/>
      <c r="AS2515" s="26"/>
      <c r="AT2515" s="26"/>
      <c r="AU2515" s="26"/>
    </row>
    <row r="2516" spans="27:47">
      <c r="AA2516" s="26"/>
      <c r="AB2516" s="26"/>
      <c r="AC2516" s="26"/>
      <c r="AD2516" s="26"/>
      <c r="AE2516" s="26"/>
      <c r="AF2516" s="29"/>
      <c r="AG2516" s="187"/>
      <c r="AN2516" s="26"/>
      <c r="AO2516" s="26"/>
      <c r="AP2516" s="26"/>
      <c r="AQ2516" s="26"/>
      <c r="AR2516" s="26"/>
      <c r="AS2516" s="26"/>
      <c r="AT2516" s="26"/>
      <c r="AU2516" s="26"/>
    </row>
    <row r="2517" spans="27:47">
      <c r="AA2517" s="26"/>
      <c r="AB2517" s="26"/>
      <c r="AC2517" s="26"/>
      <c r="AD2517" s="26"/>
      <c r="AE2517" s="26"/>
      <c r="AF2517" s="29"/>
      <c r="AG2517" s="187"/>
      <c r="AN2517" s="26"/>
      <c r="AO2517" s="26"/>
      <c r="AP2517" s="26"/>
      <c r="AQ2517" s="26"/>
      <c r="AR2517" s="26"/>
      <c r="AS2517" s="26"/>
      <c r="AT2517" s="26"/>
      <c r="AU2517" s="26"/>
    </row>
    <row r="2518" spans="27:47">
      <c r="AA2518" s="26"/>
      <c r="AB2518" s="26"/>
      <c r="AC2518" s="26"/>
      <c r="AD2518" s="26"/>
      <c r="AE2518" s="26"/>
      <c r="AF2518" s="29"/>
      <c r="AG2518" s="187"/>
      <c r="AN2518" s="26"/>
      <c r="AO2518" s="26"/>
      <c r="AP2518" s="26"/>
      <c r="AQ2518" s="26"/>
      <c r="AR2518" s="26"/>
      <c r="AS2518" s="26"/>
      <c r="AT2518" s="26"/>
      <c r="AU2518" s="26"/>
    </row>
    <row r="2519" spans="27:47">
      <c r="AA2519" s="26"/>
      <c r="AB2519" s="26"/>
      <c r="AC2519" s="26"/>
      <c r="AD2519" s="26"/>
      <c r="AE2519" s="26"/>
      <c r="AF2519" s="29"/>
      <c r="AG2519" s="187"/>
      <c r="AN2519" s="26"/>
      <c r="AO2519" s="26"/>
      <c r="AP2519" s="26"/>
      <c r="AQ2519" s="26"/>
      <c r="AR2519" s="26"/>
      <c r="AS2519" s="26"/>
      <c r="AT2519" s="26"/>
      <c r="AU2519" s="26"/>
    </row>
    <row r="2520" spans="27:47">
      <c r="AA2520" s="26"/>
      <c r="AB2520" s="26"/>
      <c r="AC2520" s="26"/>
      <c r="AD2520" s="26"/>
      <c r="AE2520" s="26"/>
      <c r="AF2520" s="29"/>
      <c r="AG2520" s="187"/>
      <c r="AN2520" s="26"/>
      <c r="AO2520" s="26"/>
      <c r="AP2520" s="26"/>
      <c r="AQ2520" s="26"/>
      <c r="AR2520" s="26"/>
      <c r="AS2520" s="26"/>
      <c r="AT2520" s="26"/>
      <c r="AU2520" s="26"/>
    </row>
    <row r="2521" spans="27:47">
      <c r="AA2521" s="26"/>
      <c r="AB2521" s="26"/>
      <c r="AC2521" s="26"/>
      <c r="AD2521" s="26"/>
      <c r="AE2521" s="26"/>
      <c r="AF2521" s="29"/>
      <c r="AG2521" s="187"/>
      <c r="AN2521" s="26"/>
      <c r="AO2521" s="26"/>
      <c r="AP2521" s="26"/>
      <c r="AQ2521" s="26"/>
      <c r="AR2521" s="26"/>
      <c r="AS2521" s="26"/>
      <c r="AT2521" s="26"/>
      <c r="AU2521" s="26"/>
    </row>
    <row r="2522" spans="27:47">
      <c r="AA2522" s="26"/>
      <c r="AB2522" s="26"/>
      <c r="AC2522" s="26"/>
      <c r="AD2522" s="26"/>
      <c r="AE2522" s="26"/>
      <c r="AF2522" s="29"/>
      <c r="AG2522" s="187"/>
      <c r="AN2522" s="26"/>
      <c r="AO2522" s="26"/>
      <c r="AP2522" s="26"/>
      <c r="AQ2522" s="26"/>
      <c r="AR2522" s="26"/>
      <c r="AS2522" s="26"/>
      <c r="AT2522" s="26"/>
      <c r="AU2522" s="26"/>
    </row>
    <row r="2523" spans="27:47">
      <c r="AA2523" s="26"/>
      <c r="AB2523" s="26"/>
      <c r="AC2523" s="26"/>
      <c r="AD2523" s="26"/>
      <c r="AE2523" s="26"/>
      <c r="AF2523" s="29"/>
      <c r="AG2523" s="187"/>
      <c r="AN2523" s="26"/>
      <c r="AO2523" s="26"/>
      <c r="AP2523" s="26"/>
      <c r="AQ2523" s="26"/>
      <c r="AR2523" s="26"/>
      <c r="AS2523" s="26"/>
      <c r="AT2523" s="26"/>
      <c r="AU2523" s="26"/>
    </row>
    <row r="2524" spans="27:47">
      <c r="AA2524" s="26"/>
      <c r="AB2524" s="26"/>
      <c r="AC2524" s="26"/>
      <c r="AD2524" s="26"/>
      <c r="AE2524" s="26"/>
      <c r="AF2524" s="29"/>
      <c r="AG2524" s="187"/>
      <c r="AN2524" s="26"/>
      <c r="AO2524" s="26"/>
      <c r="AP2524" s="26"/>
      <c r="AQ2524" s="26"/>
      <c r="AR2524" s="26"/>
      <c r="AS2524" s="26"/>
      <c r="AT2524" s="26"/>
      <c r="AU2524" s="26"/>
    </row>
    <row r="2525" spans="27:47">
      <c r="AA2525" s="26"/>
      <c r="AB2525" s="26"/>
      <c r="AC2525" s="26"/>
      <c r="AD2525" s="26"/>
      <c r="AE2525" s="26"/>
      <c r="AF2525" s="29"/>
      <c r="AG2525" s="187"/>
      <c r="AN2525" s="26"/>
      <c r="AO2525" s="26"/>
      <c r="AP2525" s="26"/>
      <c r="AQ2525" s="26"/>
      <c r="AR2525" s="26"/>
      <c r="AS2525" s="26"/>
      <c r="AT2525" s="26"/>
      <c r="AU2525" s="26"/>
    </row>
    <row r="2526" spans="27:47">
      <c r="AA2526" s="26"/>
      <c r="AB2526" s="26"/>
      <c r="AC2526" s="26"/>
      <c r="AD2526" s="26"/>
      <c r="AE2526" s="26"/>
      <c r="AF2526" s="29"/>
      <c r="AG2526" s="187"/>
      <c r="AN2526" s="26"/>
      <c r="AO2526" s="26"/>
      <c r="AP2526" s="26"/>
      <c r="AQ2526" s="26"/>
      <c r="AR2526" s="26"/>
      <c r="AS2526" s="26"/>
      <c r="AT2526" s="26"/>
      <c r="AU2526" s="26"/>
    </row>
    <row r="2527" spans="27:47">
      <c r="AA2527" s="26"/>
      <c r="AB2527" s="26"/>
      <c r="AC2527" s="26"/>
      <c r="AD2527" s="26"/>
      <c r="AE2527" s="26"/>
      <c r="AF2527" s="29"/>
      <c r="AG2527" s="187"/>
      <c r="AN2527" s="26"/>
      <c r="AO2527" s="26"/>
      <c r="AP2527" s="26"/>
      <c r="AQ2527" s="26"/>
      <c r="AR2527" s="26"/>
      <c r="AS2527" s="26"/>
      <c r="AT2527" s="26"/>
      <c r="AU2527" s="26"/>
    </row>
    <row r="2528" spans="27:47">
      <c r="AA2528" s="26"/>
      <c r="AB2528" s="26"/>
      <c r="AC2528" s="26"/>
      <c r="AD2528" s="26"/>
      <c r="AE2528" s="26"/>
      <c r="AF2528" s="29"/>
      <c r="AG2528" s="187"/>
      <c r="AN2528" s="26"/>
      <c r="AO2528" s="26"/>
      <c r="AP2528" s="26"/>
      <c r="AQ2528" s="26"/>
      <c r="AR2528" s="26"/>
      <c r="AS2528" s="26"/>
      <c r="AT2528" s="26"/>
      <c r="AU2528" s="26"/>
    </row>
    <row r="2529" spans="27:47">
      <c r="AA2529" s="26"/>
      <c r="AB2529" s="26"/>
      <c r="AC2529" s="26"/>
      <c r="AD2529" s="26"/>
      <c r="AE2529" s="26"/>
      <c r="AF2529" s="29"/>
      <c r="AG2529" s="187"/>
      <c r="AN2529" s="26"/>
      <c r="AO2529" s="26"/>
      <c r="AP2529" s="26"/>
      <c r="AQ2529" s="26"/>
      <c r="AR2529" s="26"/>
      <c r="AS2529" s="26"/>
      <c r="AT2529" s="26"/>
      <c r="AU2529" s="26"/>
    </row>
    <row r="2530" spans="27:47">
      <c r="AA2530" s="26"/>
      <c r="AB2530" s="26"/>
      <c r="AC2530" s="26"/>
      <c r="AD2530" s="26"/>
      <c r="AE2530" s="26"/>
      <c r="AF2530" s="29"/>
      <c r="AG2530" s="187"/>
      <c r="AN2530" s="26"/>
      <c r="AO2530" s="26"/>
      <c r="AP2530" s="26"/>
      <c r="AQ2530" s="26"/>
      <c r="AR2530" s="26"/>
      <c r="AS2530" s="26"/>
      <c r="AT2530" s="26"/>
      <c r="AU2530" s="26"/>
    </row>
    <row r="2531" spans="27:47">
      <c r="AA2531" s="26"/>
      <c r="AB2531" s="26"/>
      <c r="AC2531" s="26"/>
      <c r="AD2531" s="26"/>
      <c r="AE2531" s="26"/>
      <c r="AF2531" s="29"/>
      <c r="AG2531" s="187"/>
      <c r="AN2531" s="26"/>
      <c r="AO2531" s="26"/>
      <c r="AP2531" s="26"/>
      <c r="AQ2531" s="26"/>
      <c r="AR2531" s="26"/>
      <c r="AS2531" s="26"/>
      <c r="AT2531" s="26"/>
      <c r="AU2531" s="26"/>
    </row>
    <row r="2532" spans="27:47">
      <c r="AA2532" s="26"/>
      <c r="AB2532" s="26"/>
      <c r="AC2532" s="26"/>
      <c r="AD2532" s="26"/>
      <c r="AE2532" s="26"/>
      <c r="AF2532" s="29"/>
      <c r="AG2532" s="187"/>
      <c r="AN2532" s="26"/>
      <c r="AO2532" s="26"/>
      <c r="AP2532" s="26"/>
      <c r="AQ2532" s="26"/>
      <c r="AR2532" s="26"/>
      <c r="AS2532" s="26"/>
      <c r="AT2532" s="26"/>
      <c r="AU2532" s="26"/>
    </row>
    <row r="2533" spans="27:47">
      <c r="AA2533" s="26"/>
      <c r="AB2533" s="26"/>
      <c r="AC2533" s="26"/>
      <c r="AD2533" s="26"/>
      <c r="AE2533" s="26"/>
      <c r="AF2533" s="29"/>
      <c r="AG2533" s="187"/>
      <c r="AN2533" s="26"/>
      <c r="AO2533" s="26"/>
      <c r="AP2533" s="26"/>
      <c r="AQ2533" s="26"/>
      <c r="AR2533" s="26"/>
      <c r="AS2533" s="26"/>
      <c r="AT2533" s="26"/>
      <c r="AU2533" s="26"/>
    </row>
    <row r="2534" spans="27:47">
      <c r="AA2534" s="26"/>
      <c r="AB2534" s="26"/>
      <c r="AC2534" s="26"/>
      <c r="AD2534" s="26"/>
      <c r="AE2534" s="26"/>
      <c r="AF2534" s="29"/>
      <c r="AG2534" s="187"/>
      <c r="AN2534" s="26"/>
      <c r="AO2534" s="26"/>
      <c r="AP2534" s="26"/>
      <c r="AQ2534" s="26"/>
      <c r="AR2534" s="26"/>
      <c r="AS2534" s="26"/>
      <c r="AT2534" s="26"/>
      <c r="AU2534" s="26"/>
    </row>
    <row r="2535" spans="27:47">
      <c r="AA2535" s="26"/>
      <c r="AB2535" s="26"/>
      <c r="AC2535" s="26"/>
      <c r="AD2535" s="26"/>
      <c r="AE2535" s="26"/>
      <c r="AF2535" s="29"/>
      <c r="AG2535" s="187"/>
      <c r="AN2535" s="26"/>
      <c r="AO2535" s="26"/>
      <c r="AP2535" s="26"/>
      <c r="AQ2535" s="26"/>
      <c r="AR2535" s="26"/>
      <c r="AS2535" s="26"/>
      <c r="AT2535" s="26"/>
      <c r="AU2535" s="26"/>
    </row>
    <row r="2536" spans="27:47">
      <c r="AA2536" s="26"/>
      <c r="AB2536" s="26"/>
      <c r="AC2536" s="26"/>
      <c r="AD2536" s="26"/>
      <c r="AE2536" s="26"/>
      <c r="AF2536" s="29"/>
      <c r="AG2536" s="187"/>
      <c r="AN2536" s="26"/>
      <c r="AO2536" s="26"/>
      <c r="AP2536" s="26"/>
      <c r="AQ2536" s="26"/>
      <c r="AR2536" s="26"/>
      <c r="AS2536" s="26"/>
      <c r="AT2536" s="26"/>
      <c r="AU2536" s="26"/>
    </row>
    <row r="2537" spans="27:47">
      <c r="AA2537" s="26"/>
      <c r="AB2537" s="26"/>
      <c r="AC2537" s="26"/>
      <c r="AD2537" s="26"/>
      <c r="AE2537" s="26"/>
      <c r="AF2537" s="29"/>
      <c r="AG2537" s="187"/>
      <c r="AN2537" s="26"/>
      <c r="AO2537" s="26"/>
      <c r="AP2537" s="26"/>
      <c r="AQ2537" s="26"/>
      <c r="AR2537" s="26"/>
      <c r="AS2537" s="26"/>
      <c r="AT2537" s="26"/>
      <c r="AU2537" s="26"/>
    </row>
    <row r="2538" spans="27:47">
      <c r="AA2538" s="26"/>
      <c r="AB2538" s="26"/>
      <c r="AC2538" s="26"/>
      <c r="AD2538" s="26"/>
      <c r="AE2538" s="26"/>
      <c r="AF2538" s="29"/>
      <c r="AG2538" s="187"/>
      <c r="AN2538" s="26"/>
      <c r="AO2538" s="26"/>
      <c r="AP2538" s="26"/>
      <c r="AQ2538" s="26"/>
      <c r="AR2538" s="26"/>
      <c r="AS2538" s="26"/>
      <c r="AT2538" s="26"/>
      <c r="AU2538" s="26"/>
    </row>
    <row r="2539" spans="27:47">
      <c r="AA2539" s="26"/>
      <c r="AB2539" s="26"/>
      <c r="AC2539" s="26"/>
      <c r="AD2539" s="26"/>
      <c r="AE2539" s="26"/>
      <c r="AF2539" s="29"/>
      <c r="AG2539" s="187"/>
      <c r="AN2539" s="26"/>
      <c r="AO2539" s="26"/>
      <c r="AP2539" s="26"/>
      <c r="AQ2539" s="26"/>
      <c r="AR2539" s="26"/>
      <c r="AS2539" s="26"/>
      <c r="AT2539" s="26"/>
      <c r="AU2539" s="26"/>
    </row>
    <row r="2540" spans="27:47">
      <c r="AA2540" s="26"/>
      <c r="AB2540" s="26"/>
      <c r="AC2540" s="26"/>
      <c r="AD2540" s="26"/>
      <c r="AE2540" s="26"/>
      <c r="AF2540" s="29"/>
      <c r="AG2540" s="187"/>
      <c r="AN2540" s="26"/>
      <c r="AO2540" s="26"/>
      <c r="AP2540" s="26"/>
      <c r="AQ2540" s="26"/>
      <c r="AR2540" s="26"/>
      <c r="AS2540" s="26"/>
      <c r="AT2540" s="26"/>
      <c r="AU2540" s="26"/>
    </row>
    <row r="2541" spans="27:47">
      <c r="AA2541" s="26"/>
      <c r="AB2541" s="26"/>
      <c r="AC2541" s="26"/>
      <c r="AD2541" s="26"/>
      <c r="AE2541" s="26"/>
      <c r="AF2541" s="29"/>
      <c r="AG2541" s="187"/>
      <c r="AN2541" s="26"/>
      <c r="AO2541" s="26"/>
      <c r="AP2541" s="26"/>
      <c r="AQ2541" s="26"/>
      <c r="AR2541" s="26"/>
      <c r="AS2541" s="26"/>
      <c r="AT2541" s="26"/>
      <c r="AU2541" s="26"/>
    </row>
    <row r="2542" spans="27:47">
      <c r="AA2542" s="26"/>
      <c r="AB2542" s="26"/>
      <c r="AC2542" s="26"/>
      <c r="AD2542" s="26"/>
      <c r="AE2542" s="26"/>
      <c r="AF2542" s="29"/>
      <c r="AG2542" s="187"/>
      <c r="AN2542" s="26"/>
      <c r="AO2542" s="26"/>
      <c r="AP2542" s="26"/>
      <c r="AQ2542" s="26"/>
      <c r="AR2542" s="26"/>
      <c r="AS2542" s="26"/>
      <c r="AT2542" s="26"/>
      <c r="AU2542" s="26"/>
    </row>
  </sheetData>
  <protectedRanges>
    <protectedRange sqref="A165:D166" name="Range1"/>
  </protectedRange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4FF4-78F4-4B03-9622-51AB601E43AF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3"/>
  </sheetPr>
  <dimension ref="A1:CA2542"/>
  <sheetViews>
    <sheetView workbookViewId="0">
      <pane xSplit="13" ySplit="22" topLeftCell="N149" activePane="bottomRight" state="frozen"/>
      <selection pane="topRight" activeCell="N1" sqref="N1"/>
      <selection pane="bottomLeft" activeCell="A23" sqref="A23"/>
      <selection pane="bottomRight" activeCell="A170" sqref="A170"/>
    </sheetView>
  </sheetViews>
  <sheetFormatPr defaultColWidth="10.28515625" defaultRowHeight="12.75"/>
  <cols>
    <col min="1" max="1" width="14.42578125" customWidth="1"/>
    <col min="2" max="2" width="5.140625" style="3" customWidth="1"/>
    <col min="3" max="3" width="13.42578125" style="24" customWidth="1"/>
    <col min="4" max="4" width="12" style="24" customWidth="1"/>
    <col min="5" max="5" width="12.42578125" bestFit="1" customWidth="1"/>
    <col min="6" max="6" width="16.42578125" customWidth="1"/>
    <col min="7" max="7" width="8.140625" style="24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90</v>
      </c>
      <c r="R1" s="4" t="s">
        <v>59</v>
      </c>
      <c r="S1" s="6" t="s">
        <v>71</v>
      </c>
      <c r="AA1" s="151" t="s">
        <v>18</v>
      </c>
      <c r="AB1" s="152"/>
      <c r="AC1" s="152" t="s">
        <v>19</v>
      </c>
      <c r="AD1" s="152" t="s">
        <v>20</v>
      </c>
      <c r="AE1" s="20"/>
      <c r="AH1" t="s">
        <v>739</v>
      </c>
      <c r="AI1" t="s">
        <v>740</v>
      </c>
      <c r="AW1" s="153" t="s">
        <v>59</v>
      </c>
      <c r="AX1" s="154" t="s">
        <v>48</v>
      </c>
      <c r="AY1" s="6" t="s">
        <v>21</v>
      </c>
      <c r="AZ1" s="155" t="s">
        <v>22</v>
      </c>
      <c r="BA1" s="156" t="s">
        <v>23</v>
      </c>
      <c r="BB1" s="155" t="s">
        <v>24</v>
      </c>
      <c r="BC1" s="156" t="s">
        <v>25</v>
      </c>
      <c r="BD1" s="155" t="s">
        <v>26</v>
      </c>
      <c r="BE1" s="157" t="s">
        <v>27</v>
      </c>
      <c r="BF1" s="156" t="s">
        <v>28</v>
      </c>
      <c r="BG1" s="155" t="s">
        <v>29</v>
      </c>
      <c r="BH1" s="157" t="s">
        <v>30</v>
      </c>
      <c r="BI1" s="156" t="s">
        <v>31</v>
      </c>
      <c r="BJ1" s="155" t="s">
        <v>32</v>
      </c>
      <c r="BK1" s="157" t="s">
        <v>33</v>
      </c>
      <c r="BL1" s="156" t="s">
        <v>161</v>
      </c>
    </row>
    <row r="2" spans="1:64" ht="12.95" customHeight="1" thickBot="1">
      <c r="A2" t="s">
        <v>74</v>
      </c>
      <c r="B2" s="3" t="s">
        <v>91</v>
      </c>
      <c r="R2" s="26">
        <v>30000</v>
      </c>
      <c r="S2" s="26">
        <f t="shared" ref="S2:S17" si="0">+D$11+D$12*R2+D$13*R2^2</f>
        <v>3.529607717912657E-2</v>
      </c>
      <c r="Y2" t="s">
        <v>741</v>
      </c>
      <c r="AA2" s="158" t="s">
        <v>2</v>
      </c>
      <c r="AB2" s="159">
        <f>C7</f>
        <v>38259.544399999999</v>
      </c>
      <c r="AC2" s="160" t="s">
        <v>3</v>
      </c>
      <c r="AD2" s="159">
        <f>C8</f>
        <v>0.38913342000000001</v>
      </c>
      <c r="AE2" s="161" t="s">
        <v>15</v>
      </c>
      <c r="AH2" t="s">
        <v>738</v>
      </c>
      <c r="AW2">
        <v>-60000</v>
      </c>
      <c r="AX2">
        <f t="shared" ref="AX2:AX33" si="1">AB$3+AB$4*AW2+AB$5*AW2^2+AZ2</f>
        <v>0.21770456358147591</v>
      </c>
      <c r="AY2">
        <f t="shared" ref="AY2:AY33" si="2">AB$3+AB$4*AW2+AB$5*AW2^2</f>
        <v>0.21417489980078572</v>
      </c>
      <c r="AZ2" s="26">
        <f t="shared" ref="AZ2:AZ33" si="3">$AB$6*($AB$11/BA2*BB2+$AB$12)</f>
        <v>3.5296637806902084E-3</v>
      </c>
      <c r="BA2">
        <f t="shared" ref="BA2:BA33" si="4">1+$AB$7*COS(BC2)</f>
        <v>0.72671582744527186</v>
      </c>
      <c r="BB2">
        <f t="shared" ref="BB2:BB33" si="5">SIN(BC2+RADIANS($AB$9))</f>
        <v>0.20713177441698333</v>
      </c>
      <c r="BC2">
        <f t="shared" ref="BC2:BC33" si="6">2*ATAN(BD2)</f>
        <v>2.1594528714291652</v>
      </c>
      <c r="BD2">
        <f t="shared" ref="BD2:BD33" si="7">SQRT((1+$AB$7)/(1-$AB$7))*TAN(BE2/2)</f>
        <v>1.8699865307792292</v>
      </c>
      <c r="BE2">
        <f t="shared" ref="BE2:BK11" si="8">$BL2+$AB$7*SIN(BF2)</f>
        <v>-17.191880762162235</v>
      </c>
      <c r="BF2">
        <f t="shared" si="8"/>
        <v>-17.191880757760412</v>
      </c>
      <c r="BG2">
        <f t="shared" si="8"/>
        <v>-17.191880860831017</v>
      </c>
      <c r="BH2">
        <f t="shared" si="8"/>
        <v>-17.191878447419736</v>
      </c>
      <c r="BI2">
        <f t="shared" si="8"/>
        <v>-17.191934975311487</v>
      </c>
      <c r="BJ2">
        <f t="shared" si="8"/>
        <v>-17.190620451859452</v>
      </c>
      <c r="BK2">
        <f t="shared" si="8"/>
        <v>-17.229541584669391</v>
      </c>
      <c r="BL2">
        <f t="shared" ref="BL2:BL33" si="9">RADIANS($AB$9)+$AB$18*(AW2-AB$15)</f>
        <v>-17.682211793205116</v>
      </c>
    </row>
    <row r="3" spans="1:64" ht="12.95" customHeight="1" thickBot="1">
      <c r="A3" s="189" t="s">
        <v>737</v>
      </c>
      <c r="B3" s="190"/>
      <c r="R3" s="26">
        <v>31000</v>
      </c>
      <c r="S3" s="26">
        <f t="shared" si="0"/>
        <v>3.7989858133327295E-2</v>
      </c>
      <c r="AA3" s="162" t="s">
        <v>34</v>
      </c>
      <c r="AB3" s="163">
        <f t="shared" ref="AB3:AB10" si="10">AC3*AD3</f>
        <v>2.3247451226706922E-3</v>
      </c>
      <c r="AC3" s="164">
        <v>0.23247451226706922</v>
      </c>
      <c r="AD3">
        <v>0.01</v>
      </c>
      <c r="AE3" s="165"/>
      <c r="AG3" s="164">
        <v>0.49386701098140995</v>
      </c>
      <c r="AH3" s="164">
        <v>0.21948979856164039</v>
      </c>
      <c r="AI3" s="164">
        <v>0.23247451226706922</v>
      </c>
      <c r="AW3">
        <v>-59000</v>
      </c>
      <c r="AX3">
        <f t="shared" si="1"/>
        <v>0.21010521686200609</v>
      </c>
      <c r="AY3">
        <f t="shared" si="2"/>
        <v>0.2076089201286189</v>
      </c>
      <c r="AZ3" s="26">
        <f t="shared" si="3"/>
        <v>2.4962967333872002E-3</v>
      </c>
      <c r="BA3">
        <f t="shared" si="4"/>
        <v>0.66390981166049756</v>
      </c>
      <c r="BB3">
        <f t="shared" si="5"/>
        <v>4.5626119635503296E-2</v>
      </c>
      <c r="BC3">
        <f t="shared" si="6"/>
        <v>2.3224531441509249</v>
      </c>
      <c r="BD3">
        <f t="shared" si="7"/>
        <v>2.303511718779256</v>
      </c>
      <c r="BE3">
        <f t="shared" si="8"/>
        <v>-16.987476315973506</v>
      </c>
      <c r="BF3">
        <f t="shared" si="8"/>
        <v>-16.987477153244249</v>
      </c>
      <c r="BG3">
        <f t="shared" si="8"/>
        <v>-16.98747122978174</v>
      </c>
      <c r="BH3">
        <f t="shared" si="8"/>
        <v>-16.987513139181125</v>
      </c>
      <c r="BI3">
        <f t="shared" si="8"/>
        <v>-16.987216749589624</v>
      </c>
      <c r="BJ3">
        <f t="shared" si="8"/>
        <v>-16.98931919267509</v>
      </c>
      <c r="BK3">
        <f t="shared" si="8"/>
        <v>-16.974710635287469</v>
      </c>
      <c r="BL3">
        <f t="shared" si="9"/>
        <v>-17.45893095940237</v>
      </c>
    </row>
    <row r="4" spans="1:64" ht="12.95" customHeight="1" thickTop="1" thickBot="1">
      <c r="A4" s="5" t="s">
        <v>50</v>
      </c>
      <c r="C4" s="97">
        <v>38259.544399999999</v>
      </c>
      <c r="D4" s="106">
        <v>0.38913342000000001</v>
      </c>
      <c r="R4" s="26">
        <v>32000</v>
      </c>
      <c r="S4" s="26">
        <f t="shared" si="0"/>
        <v>4.0786525316709878E-2</v>
      </c>
      <c r="AA4" s="166" t="s">
        <v>35</v>
      </c>
      <c r="AB4" s="167">
        <f t="shared" si="10"/>
        <v>-4.4424903584606391E-7</v>
      </c>
      <c r="AC4" s="168">
        <v>-4.4424903584606392</v>
      </c>
      <c r="AD4" s="169">
        <v>9.9999999999999995E-8</v>
      </c>
      <c r="AE4" s="165"/>
      <c r="AG4" s="168">
        <v>-4.8997973705177937</v>
      </c>
      <c r="AH4" s="168">
        <v>-4.8366023524267545</v>
      </c>
      <c r="AI4" s="168">
        <v>-4.4424903584606392</v>
      </c>
      <c r="AW4">
        <v>-58000</v>
      </c>
      <c r="AX4">
        <f t="shared" si="1"/>
        <v>0.20259619304977161</v>
      </c>
      <c r="AY4">
        <f t="shared" si="2"/>
        <v>0.20114582668563391</v>
      </c>
      <c r="AZ4" s="26">
        <f t="shared" si="3"/>
        <v>1.450366364137692E-3</v>
      </c>
      <c r="BA4">
        <f t="shared" si="4"/>
        <v>0.61747868255019445</v>
      </c>
      <c r="BB4">
        <f t="shared" si="5"/>
        <v>-9.2749878502414632E-2</v>
      </c>
      <c r="BC4">
        <f t="shared" si="6"/>
        <v>2.4609784856395511</v>
      </c>
      <c r="BD4">
        <f t="shared" si="7"/>
        <v>2.8242011736453283</v>
      </c>
      <c r="BE4">
        <f t="shared" si="8"/>
        <v>-16.799014773434042</v>
      </c>
      <c r="BF4">
        <f t="shared" si="8"/>
        <v>-16.799057378639763</v>
      </c>
      <c r="BG4">
        <f t="shared" si="8"/>
        <v>-16.798869849784936</v>
      </c>
      <c r="BH4">
        <f t="shared" si="8"/>
        <v>-16.799695773734864</v>
      </c>
      <c r="BI4">
        <f t="shared" si="8"/>
        <v>-16.796067967514766</v>
      </c>
      <c r="BJ4">
        <f t="shared" si="8"/>
        <v>-16.812196522505868</v>
      </c>
      <c r="BK4">
        <f t="shared" si="8"/>
        <v>-16.743920040324991</v>
      </c>
      <c r="BL4">
        <f t="shared" si="9"/>
        <v>-17.235650125599623</v>
      </c>
    </row>
    <row r="5" spans="1:64" ht="12.95" customHeight="1" thickTop="1">
      <c r="A5" s="31" t="s">
        <v>80</v>
      </c>
      <c r="B5" s="144"/>
      <c r="C5" s="218">
        <v>-9.5</v>
      </c>
      <c r="D5" s="107" t="s">
        <v>81</v>
      </c>
      <c r="R5" s="26">
        <v>33000</v>
      </c>
      <c r="S5" s="26">
        <f t="shared" si="0"/>
        <v>4.3686078729274325E-2</v>
      </c>
      <c r="AA5" s="166" t="s">
        <v>17</v>
      </c>
      <c r="AB5" s="167">
        <f t="shared" si="10"/>
        <v>5.1443114590930889E-11</v>
      </c>
      <c r="AC5" s="168">
        <v>5.144311459093089</v>
      </c>
      <c r="AD5">
        <v>9.9999999999999994E-12</v>
      </c>
      <c r="AE5" s="165"/>
      <c r="AG5" s="168">
        <v>5</v>
      </c>
      <c r="AH5" s="168">
        <v>5.2543966771209041</v>
      </c>
      <c r="AI5" s="168">
        <v>5.144311459093089</v>
      </c>
      <c r="AW5">
        <v>-57000</v>
      </c>
      <c r="AX5">
        <f t="shared" si="1"/>
        <v>0.19520829029790834</v>
      </c>
      <c r="AY5">
        <f t="shared" si="2"/>
        <v>0.19478561947183079</v>
      </c>
      <c r="AZ5" s="26">
        <f t="shared" si="3"/>
        <v>4.2267082607755141E-4</v>
      </c>
      <c r="BA5">
        <f t="shared" si="4"/>
        <v>0.58272384357574469</v>
      </c>
      <c r="BB5">
        <f t="shared" si="5"/>
        <v>-0.21288146087833962</v>
      </c>
      <c r="BC5">
        <f t="shared" si="6"/>
        <v>2.5826181852627386</v>
      </c>
      <c r="BD5">
        <f t="shared" si="7"/>
        <v>3.4843297553606347</v>
      </c>
      <c r="BE5">
        <f t="shared" si="8"/>
        <v>-16.622373013250165</v>
      </c>
      <c r="BF5">
        <f t="shared" si="8"/>
        <v>-16.622653433031918</v>
      </c>
      <c r="BG5">
        <f t="shared" si="8"/>
        <v>-16.621720050804296</v>
      </c>
      <c r="BH5">
        <f t="shared" si="8"/>
        <v>-16.624831229220259</v>
      </c>
      <c r="BI5">
        <f t="shared" si="8"/>
        <v>-16.614509244946159</v>
      </c>
      <c r="BJ5">
        <f t="shared" si="8"/>
        <v>-16.64930854713079</v>
      </c>
      <c r="BK5">
        <f t="shared" si="8"/>
        <v>-16.537542641050482</v>
      </c>
      <c r="BL5">
        <f t="shared" si="9"/>
        <v>-17.012369291796876</v>
      </c>
    </row>
    <row r="6" spans="1:64" ht="12.95" customHeight="1">
      <c r="A6" s="5" t="s">
        <v>51</v>
      </c>
      <c r="R6" s="26">
        <v>34000</v>
      </c>
      <c r="S6" s="26">
        <f t="shared" si="0"/>
        <v>4.6688518371020629E-2</v>
      </c>
      <c r="AA6" s="166" t="s">
        <v>36</v>
      </c>
      <c r="AB6" s="167">
        <f t="shared" si="10"/>
        <v>6.3047674220991856E-3</v>
      </c>
      <c r="AC6" s="168">
        <v>0.63047674220991856</v>
      </c>
      <c r="AD6">
        <v>0.01</v>
      </c>
      <c r="AE6" s="165" t="s">
        <v>15</v>
      </c>
      <c r="AG6" s="168">
        <v>1</v>
      </c>
      <c r="AH6" s="168">
        <v>0.62395595809470039</v>
      </c>
      <c r="AI6" s="168">
        <v>0.63047674220991856</v>
      </c>
      <c r="AW6">
        <v>-56000</v>
      </c>
      <c r="AX6">
        <f t="shared" si="1"/>
        <v>0.18796174025757095</v>
      </c>
      <c r="AY6">
        <f t="shared" si="2"/>
        <v>0.18852829848720953</v>
      </c>
      <c r="AZ6">
        <f t="shared" si="3"/>
        <v>-5.6655822963858256E-4</v>
      </c>
      <c r="BA6">
        <f t="shared" si="4"/>
        <v>0.5566464434661309</v>
      </c>
      <c r="BB6">
        <f t="shared" si="5"/>
        <v>-0.3186152954333078</v>
      </c>
      <c r="BC6">
        <f t="shared" si="6"/>
        <v>2.6923633994762119</v>
      </c>
      <c r="BD6">
        <f t="shared" si="7"/>
        <v>4.376945224893138</v>
      </c>
      <c r="BE6">
        <f t="shared" si="8"/>
        <v>-16.454523580552962</v>
      </c>
      <c r="BF6">
        <f t="shared" si="8"/>
        <v>-16.455386427396132</v>
      </c>
      <c r="BG6">
        <f t="shared" si="8"/>
        <v>-16.452998851876849</v>
      </c>
      <c r="BH6">
        <f t="shared" si="8"/>
        <v>-16.459618466095712</v>
      </c>
      <c r="BI6">
        <f t="shared" si="8"/>
        <v>-16.441363494760576</v>
      </c>
      <c r="BJ6">
        <f t="shared" si="8"/>
        <v>-16.4924881565316</v>
      </c>
      <c r="BK6">
        <f t="shared" si="8"/>
        <v>-16.354739223294839</v>
      </c>
      <c r="BL6">
        <f t="shared" si="9"/>
        <v>-16.789088457994129</v>
      </c>
    </row>
    <row r="7" spans="1:64" ht="12.95" customHeight="1">
      <c r="A7" t="s">
        <v>52</v>
      </c>
      <c r="C7" s="24">
        <f>+C4</f>
        <v>38259.544399999999</v>
      </c>
      <c r="E7">
        <v>38259.544399999999</v>
      </c>
      <c r="R7" s="26">
        <v>35000</v>
      </c>
      <c r="S7" s="26">
        <f t="shared" si="0"/>
        <v>4.9793844241948798E-2</v>
      </c>
      <c r="AA7" s="170" t="s">
        <v>42</v>
      </c>
      <c r="AB7" s="171">
        <f t="shared" si="10"/>
        <v>0.49218736142607156</v>
      </c>
      <c r="AC7" s="168">
        <v>0.49218736142607156</v>
      </c>
      <c r="AD7">
        <v>1</v>
      </c>
      <c r="AE7" s="165"/>
      <c r="AG7" s="168">
        <v>0</v>
      </c>
      <c r="AH7" s="168">
        <v>0.49675285371600592</v>
      </c>
      <c r="AI7" s="168">
        <v>0.49218736142607156</v>
      </c>
      <c r="AW7">
        <v>-55000</v>
      </c>
      <c r="AX7">
        <f t="shared" si="1"/>
        <v>0.18087136305773477</v>
      </c>
      <c r="AY7">
        <f t="shared" si="2"/>
        <v>0.18237386373177017</v>
      </c>
      <c r="AZ7">
        <f t="shared" si="3"/>
        <v>-1.5025006740353908E-3</v>
      </c>
      <c r="BA7">
        <f t="shared" si="4"/>
        <v>0.53730929084566803</v>
      </c>
      <c r="BB7">
        <f t="shared" si="5"/>
        <v>-0.41281046666021926</v>
      </c>
      <c r="BC7">
        <f t="shared" si="6"/>
        <v>2.7936326761151724</v>
      </c>
      <c r="BD7">
        <f t="shared" si="7"/>
        <v>5.6896767792737277</v>
      </c>
      <c r="BE7">
        <f t="shared" si="8"/>
        <v>-16.293227231695152</v>
      </c>
      <c r="BF7">
        <f t="shared" si="8"/>
        <v>-16.294901518184918</v>
      </c>
      <c r="BG7">
        <f t="shared" si="8"/>
        <v>-16.290821573621404</v>
      </c>
      <c r="BH7">
        <f t="shared" si="8"/>
        <v>-16.300783164268971</v>
      </c>
      <c r="BI7">
        <f t="shared" si="8"/>
        <v>-16.276574764325733</v>
      </c>
      <c r="BJ7">
        <f t="shared" si="8"/>
        <v>-16.336112008553187</v>
      </c>
      <c r="BK7">
        <f t="shared" si="8"/>
        <v>-16.193500182381641</v>
      </c>
      <c r="BL7">
        <f t="shared" si="9"/>
        <v>-16.565807624191383</v>
      </c>
    </row>
    <row r="8" spans="1:64" ht="12.95" customHeight="1">
      <c r="A8" t="s">
        <v>53</v>
      </c>
      <c r="C8" s="24">
        <f>+D4</f>
        <v>0.38913342000000001</v>
      </c>
      <c r="E8">
        <v>0.38913342000000001</v>
      </c>
      <c r="R8" s="26">
        <v>36000</v>
      </c>
      <c r="S8" s="26">
        <f t="shared" si="0"/>
        <v>5.3002056342058818E-2</v>
      </c>
      <c r="Y8">
        <v>99.77</v>
      </c>
      <c r="AA8" s="166" t="s">
        <v>4</v>
      </c>
      <c r="AB8" s="171">
        <f t="shared" si="10"/>
        <v>29.980992378740435</v>
      </c>
      <c r="AC8" s="168">
        <v>2.9980992378740434</v>
      </c>
      <c r="AD8">
        <v>10</v>
      </c>
      <c r="AE8" s="165" t="s">
        <v>16</v>
      </c>
      <c r="AG8" s="168">
        <v>3.1837096115947068</v>
      </c>
      <c r="AH8" s="168">
        <v>2.9935879884072314</v>
      </c>
      <c r="AI8" s="168">
        <v>2.9980992378740434</v>
      </c>
      <c r="AW8">
        <v>-54000</v>
      </c>
      <c r="AX8">
        <f t="shared" si="1"/>
        <v>0.17394933609104329</v>
      </c>
      <c r="AY8">
        <f t="shared" si="2"/>
        <v>0.17632231520551261</v>
      </c>
      <c r="AZ8">
        <f t="shared" si="3"/>
        <v>-2.3729791144693224E-3</v>
      </c>
      <c r="BA8">
        <f t="shared" si="4"/>
        <v>0.52344902416701067</v>
      </c>
      <c r="BB8">
        <f t="shared" si="5"/>
        <v>-0.49753715744773142</v>
      </c>
      <c r="BC8">
        <f t="shared" si="6"/>
        <v>2.8888523659227432</v>
      </c>
      <c r="BD8">
        <f t="shared" si="7"/>
        <v>7.8710932525917876</v>
      </c>
      <c r="BE8">
        <f t="shared" si="8"/>
        <v>-16.136833468195327</v>
      </c>
      <c r="BF8">
        <f t="shared" si="8"/>
        <v>-16.139114227381924</v>
      </c>
      <c r="BG8">
        <f t="shared" si="8"/>
        <v>-16.134019460661921</v>
      </c>
      <c r="BH8">
        <f t="shared" si="8"/>
        <v>-16.145416682530939</v>
      </c>
      <c r="BI8">
        <f t="shared" si="8"/>
        <v>-16.120001487398739</v>
      </c>
      <c r="BJ8">
        <f t="shared" si="8"/>
        <v>-16.177098401507596</v>
      </c>
      <c r="BK8">
        <f t="shared" si="8"/>
        <v>-16.050745295082741</v>
      </c>
      <c r="BL8">
        <f t="shared" si="9"/>
        <v>-16.342526790388636</v>
      </c>
    </row>
    <row r="9" spans="1:64" ht="12.95" customHeight="1">
      <c r="A9" s="18" t="s">
        <v>89</v>
      </c>
      <c r="B9" s="72">
        <v>21</v>
      </c>
      <c r="C9" s="99" t="str">
        <f>"F"&amp;B9</f>
        <v>F21</v>
      </c>
      <c r="D9" s="99" t="str">
        <f>"G"&amp;B9</f>
        <v>G21</v>
      </c>
      <c r="E9" s="30"/>
      <c r="R9" s="26">
        <v>37000</v>
      </c>
      <c r="S9" s="26">
        <f t="shared" si="0"/>
        <v>5.6313154671350715E-2</v>
      </c>
      <c r="AA9" s="172" t="s">
        <v>5</v>
      </c>
      <c r="AB9" s="171">
        <f t="shared" si="10"/>
        <v>44.318144772048591</v>
      </c>
      <c r="AC9" s="168">
        <v>4.4318144772048589</v>
      </c>
      <c r="AD9">
        <v>10</v>
      </c>
      <c r="AE9" s="165" t="s">
        <v>47</v>
      </c>
      <c r="AG9" s="168">
        <v>20.001546961055926</v>
      </c>
      <c r="AH9" s="168">
        <v>4.4275516591216357</v>
      </c>
      <c r="AI9" s="168">
        <v>4.4318144772048589</v>
      </c>
      <c r="AW9">
        <v>-53000</v>
      </c>
      <c r="AX9">
        <f t="shared" si="1"/>
        <v>0.1672060398764641</v>
      </c>
      <c r="AY9">
        <f t="shared" si="2"/>
        <v>0.17037365290843695</v>
      </c>
      <c r="AZ9">
        <f t="shared" si="3"/>
        <v>-3.1676130319728516E-3</v>
      </c>
      <c r="BA9">
        <f t="shared" si="4"/>
        <v>0.51423581929077167</v>
      </c>
      <c r="BB9">
        <f t="shared" si="5"/>
        <v>-0.57431298383102225</v>
      </c>
      <c r="BC9">
        <f t="shared" si="6"/>
        <v>2.9798597889406673</v>
      </c>
      <c r="BD9">
        <f t="shared" si="7"/>
        <v>12.339103224078087</v>
      </c>
      <c r="BE9">
        <f t="shared" si="8"/>
        <v>-15.984043611399116</v>
      </c>
      <c r="BF9">
        <f t="shared" si="8"/>
        <v>-15.986237735533532</v>
      </c>
      <c r="BG9">
        <f t="shared" si="8"/>
        <v>-15.98160452827481</v>
      </c>
      <c r="BH9">
        <f t="shared" si="8"/>
        <v>-15.991395421786743</v>
      </c>
      <c r="BI9">
        <f t="shared" si="8"/>
        <v>-15.970736817219423</v>
      </c>
      <c r="BJ9">
        <f t="shared" si="8"/>
        <v>-16.014473056416687</v>
      </c>
      <c r="BK9">
        <f t="shared" si="8"/>
        <v>-15.922476645165579</v>
      </c>
      <c r="BL9">
        <f t="shared" si="9"/>
        <v>-16.119245956585889</v>
      </c>
    </row>
    <row r="10" spans="1:64" ht="12.95" customHeight="1" thickBot="1">
      <c r="C10" s="100" t="s">
        <v>69</v>
      </c>
      <c r="D10" s="100" t="s">
        <v>70</v>
      </c>
      <c r="R10" s="26">
        <v>38000</v>
      </c>
      <c r="S10" s="26">
        <f t="shared" si="0"/>
        <v>5.9727139229824464E-2</v>
      </c>
      <c r="AA10" s="173" t="s">
        <v>44</v>
      </c>
      <c r="AB10" s="174">
        <f t="shared" si="10"/>
        <v>47076.11495355166</v>
      </c>
      <c r="AC10" s="175">
        <v>4.7076114953551658</v>
      </c>
      <c r="AD10">
        <v>10000</v>
      </c>
      <c r="AE10" s="165" t="s">
        <v>43</v>
      </c>
      <c r="AG10" s="175">
        <v>4.4753866585219884</v>
      </c>
      <c r="AH10" s="175">
        <v>4.7162398509459953</v>
      </c>
      <c r="AI10" s="175">
        <v>4.7076114953551658</v>
      </c>
      <c r="AW10">
        <v>-52000</v>
      </c>
      <c r="AX10">
        <f t="shared" si="1"/>
        <v>0.16065010704619362</v>
      </c>
      <c r="AY10">
        <f t="shared" si="2"/>
        <v>0.16452787684054315</v>
      </c>
      <c r="AZ10">
        <f t="shared" si="3"/>
        <v>-3.8777697943495346E-3</v>
      </c>
      <c r="BA10">
        <f t="shared" si="4"/>
        <v>0.50913747044466873</v>
      </c>
      <c r="BB10">
        <f t="shared" si="5"/>
        <v>-0.64430113623771146</v>
      </c>
      <c r="BC10">
        <f t="shared" si="6"/>
        <v>3.0682042201238691</v>
      </c>
      <c r="BD10">
        <f t="shared" si="7"/>
        <v>27.240018369475631</v>
      </c>
      <c r="BE10">
        <f t="shared" si="8"/>
        <v>-15.833656017057834</v>
      </c>
      <c r="BF10">
        <f t="shared" si="8"/>
        <v>-15.834900196135992</v>
      </c>
      <c r="BG10">
        <f t="shared" si="8"/>
        <v>-15.83235224774173</v>
      </c>
      <c r="BH10">
        <f t="shared" si="8"/>
        <v>-15.83757106869243</v>
      </c>
      <c r="BI10">
        <f t="shared" si="8"/>
        <v>-15.826885299019118</v>
      </c>
      <c r="BJ10">
        <f t="shared" si="8"/>
        <v>-15.848780897046778</v>
      </c>
      <c r="BK10">
        <f t="shared" si="8"/>
        <v>-15.803977110153003</v>
      </c>
      <c r="BL10">
        <f t="shared" si="9"/>
        <v>-15.895965122783142</v>
      </c>
    </row>
    <row r="11" spans="1:64" ht="12.95" customHeight="1">
      <c r="A11" t="s">
        <v>65</v>
      </c>
      <c r="C11" s="101">
        <f ca="1">INTERCEPT(INDIRECT(D9):G976,INDIRECT(C9):$F976)</f>
        <v>1.3179345263891876E-2</v>
      </c>
      <c r="D11" s="80">
        <f>AB3</f>
        <v>2.3247451226706922E-3</v>
      </c>
      <c r="E11" s="9">
        <v>0.16245847482797529</v>
      </c>
      <c r="F11">
        <v>1</v>
      </c>
      <c r="R11" s="26">
        <v>39000</v>
      </c>
      <c r="S11" s="26">
        <f t="shared" si="0"/>
        <v>6.324401001748009E-2</v>
      </c>
      <c r="AA11" s="176" t="s">
        <v>6</v>
      </c>
      <c r="AB11" s="8">
        <f>1-AB7^2</f>
        <v>0.75775160125244168</v>
      </c>
      <c r="AC11" s="8">
        <f>SUM(AE21:AE1950)</f>
        <v>4.3081400577016397E-3</v>
      </c>
      <c r="AD11" s="176" t="s">
        <v>7</v>
      </c>
      <c r="AE11" s="165"/>
      <c r="AG11" s="8">
        <v>1.0875194664920773E-3</v>
      </c>
      <c r="AH11" s="8">
        <v>2.3769190053921706E-4</v>
      </c>
      <c r="AI11" s="8">
        <v>2.3151928881531676E-4</v>
      </c>
      <c r="AW11">
        <v>-51000</v>
      </c>
      <c r="AX11">
        <f t="shared" si="1"/>
        <v>0.15428892344662648</v>
      </c>
      <c r="AY11">
        <f t="shared" si="2"/>
        <v>0.15878498700183119</v>
      </c>
      <c r="AZ11">
        <f t="shared" si="3"/>
        <v>-4.4960635552046997E-3</v>
      </c>
      <c r="BA11">
        <f t="shared" si="4"/>
        <v>0.50785913529615301</v>
      </c>
      <c r="BB11">
        <f t="shared" si="5"/>
        <v>-0.70841019036624087</v>
      </c>
      <c r="BC11">
        <f t="shared" si="6"/>
        <v>-3.1278470328384094</v>
      </c>
      <c r="BD11">
        <f t="shared" si="7"/>
        <v>-145.49859520539641</v>
      </c>
      <c r="BE11">
        <f t="shared" si="8"/>
        <v>-15.684401328878964</v>
      </c>
      <c r="BF11">
        <f t="shared" si="8"/>
        <v>-15.684154962760777</v>
      </c>
      <c r="BG11">
        <f t="shared" si="8"/>
        <v>-15.684655655220002</v>
      </c>
      <c r="BH11">
        <f t="shared" si="8"/>
        <v>-15.683638086393096</v>
      </c>
      <c r="BI11">
        <f t="shared" si="8"/>
        <v>-15.68570608966856</v>
      </c>
      <c r="BJ11">
        <f t="shared" si="8"/>
        <v>-15.681503181123045</v>
      </c>
      <c r="BK11">
        <f t="shared" si="8"/>
        <v>-15.690044554913554</v>
      </c>
      <c r="BL11">
        <f t="shared" si="9"/>
        <v>-15.672684288980395</v>
      </c>
    </row>
    <row r="12" spans="1:64" ht="12.95" customHeight="1">
      <c r="A12" t="s">
        <v>66</v>
      </c>
      <c r="C12" s="101">
        <f ca="1">SLOPE(INDIRECT(D9):G976,INDIRECT(C9):$F976)</f>
        <v>1.6432112650143952E-6</v>
      </c>
      <c r="D12" s="80">
        <f>AB4</f>
        <v>-4.4424903584606391E-7</v>
      </c>
      <c r="E12" s="10">
        <v>-9.2811252443545322E-2</v>
      </c>
      <c r="F12">
        <v>1E-4</v>
      </c>
      <c r="R12" s="26">
        <v>40000</v>
      </c>
      <c r="S12" s="26">
        <f t="shared" si="0"/>
        <v>6.6863767034317553E-2</v>
      </c>
      <c r="AA12" s="177" t="s">
        <v>38</v>
      </c>
      <c r="AB12" s="8">
        <f>AB7*SIN(RADIANS(AB9))</f>
        <v>0.34386271348270103</v>
      </c>
      <c r="AE12" s="165"/>
      <c r="AW12">
        <v>-50000</v>
      </c>
      <c r="AX12">
        <f t="shared" si="1"/>
        <v>0.1481299311455882</v>
      </c>
      <c r="AY12">
        <f t="shared" si="2"/>
        <v>0.15314498339230112</v>
      </c>
      <c r="AZ12">
        <f t="shared" si="3"/>
        <v>-5.0150522467129087E-3</v>
      </c>
      <c r="BA12">
        <f t="shared" si="4"/>
        <v>0.51032620655928151</v>
      </c>
      <c r="BB12">
        <f t="shared" si="5"/>
        <v>-0.7672897867090267</v>
      </c>
      <c r="BC12">
        <f t="shared" si="6"/>
        <v>-3.0404859184877213</v>
      </c>
      <c r="BD12">
        <f t="shared" si="7"/>
        <v>-19.764221895316549</v>
      </c>
      <c r="BE12">
        <f t="shared" ref="BE12:BK21" si="11">$BL12+$AB$7*SIN(BF12)</f>
        <v>-15.534931938331084</v>
      </c>
      <c r="BF12">
        <f t="shared" si="11"/>
        <v>-15.53330440052023</v>
      </c>
      <c r="BG12">
        <f t="shared" si="11"/>
        <v>-15.536661243509366</v>
      </c>
      <c r="BH12">
        <f t="shared" si="11"/>
        <v>-15.529735478426527</v>
      </c>
      <c r="BI12">
        <f t="shared" si="11"/>
        <v>-15.544015483613057</v>
      </c>
      <c r="BJ12">
        <f t="shared" si="11"/>
        <v>-15.514531621744357</v>
      </c>
      <c r="BK12">
        <f t="shared" si="11"/>
        <v>-15.575250104943411</v>
      </c>
      <c r="BL12">
        <f t="shared" si="9"/>
        <v>-15.449403455177649</v>
      </c>
    </row>
    <row r="13" spans="1:64" ht="12.95" customHeight="1" thickBot="1">
      <c r="A13" t="s">
        <v>68</v>
      </c>
      <c r="C13" s="24" t="s">
        <v>63</v>
      </c>
      <c r="D13" s="80">
        <f>AB5</f>
        <v>5.1443114590930889E-11</v>
      </c>
      <c r="E13" s="11">
        <v>1.6868836396427233E-2</v>
      </c>
      <c r="F13">
        <v>1E-8</v>
      </c>
      <c r="R13" s="26">
        <v>41000</v>
      </c>
      <c r="S13" s="26">
        <f t="shared" si="0"/>
        <v>7.0586410280336909E-2</v>
      </c>
      <c r="AA13" s="178" t="s">
        <v>8</v>
      </c>
      <c r="AB13" s="179">
        <f>AB6*86400*300000/149600000</f>
        <v>1.092376815379752</v>
      </c>
      <c r="AC13" t="s">
        <v>736</v>
      </c>
      <c r="AE13" s="165"/>
      <c r="AW13">
        <v>-49000</v>
      </c>
      <c r="AX13">
        <f t="shared" si="1"/>
        <v>0.14218206776276138</v>
      </c>
      <c r="AY13">
        <f t="shared" si="2"/>
        <v>0.14760786601195289</v>
      </c>
      <c r="AZ13">
        <f t="shared" si="3"/>
        <v>-5.4257982491915154E-3</v>
      </c>
      <c r="BA13">
        <f t="shared" si="4"/>
        <v>0.51668235591915224</v>
      </c>
      <c r="BB13">
        <f t="shared" si="5"/>
        <v>-0.82126873608819106</v>
      </c>
      <c r="BC13">
        <f t="shared" si="6"/>
        <v>-2.9514589853442645</v>
      </c>
      <c r="BD13">
        <f t="shared" si="7"/>
        <v>-10.487207498526699</v>
      </c>
      <c r="BE13">
        <f t="shared" si="11"/>
        <v>-15.383917519142765</v>
      </c>
      <c r="BF13">
        <f t="shared" si="11"/>
        <v>-15.38160120666199</v>
      </c>
      <c r="BG13">
        <f t="shared" si="11"/>
        <v>-15.386565474828304</v>
      </c>
      <c r="BH13">
        <f t="shared" si="11"/>
        <v>-15.375915923336644</v>
      </c>
      <c r="BI13">
        <f t="shared" si="11"/>
        <v>-15.398715648901248</v>
      </c>
      <c r="BJ13">
        <f t="shared" si="11"/>
        <v>-15.349681850903863</v>
      </c>
      <c r="BK13">
        <f t="shared" si="11"/>
        <v>-15.454207676703462</v>
      </c>
      <c r="BL13">
        <f t="shared" si="9"/>
        <v>-15.226122621374904</v>
      </c>
    </row>
    <row r="14" spans="1:64" ht="12.95" customHeight="1">
      <c r="A14" t="s">
        <v>73</v>
      </c>
      <c r="E14">
        <f>SUM(T21:T921)</f>
        <v>8.7039777903530798E-3</v>
      </c>
      <c r="R14" s="26">
        <v>42000</v>
      </c>
      <c r="S14" s="26">
        <f t="shared" si="0"/>
        <v>7.4411939755538101E-2</v>
      </c>
      <c r="AA14" s="178" t="s">
        <v>39</v>
      </c>
      <c r="AB14" s="8">
        <f>2*AB5*365.24/C8</f>
        <v>9.6568848664766956E-8</v>
      </c>
      <c r="AC14" t="s">
        <v>191</v>
      </c>
      <c r="AE14" s="165"/>
      <c r="AW14">
        <v>-48000</v>
      </c>
      <c r="AX14">
        <f t="shared" si="1"/>
        <v>0.13645650206703355</v>
      </c>
      <c r="AY14">
        <f t="shared" si="2"/>
        <v>0.14217363486078655</v>
      </c>
      <c r="AZ14">
        <f t="shared" si="3"/>
        <v>-5.7171327937529945E-3</v>
      </c>
      <c r="BA14">
        <f t="shared" si="4"/>
        <v>0.52729420621185463</v>
      </c>
      <c r="BB14">
        <f t="shared" si="5"/>
        <v>-0.87029135557481196</v>
      </c>
      <c r="BC14">
        <f t="shared" si="6"/>
        <v>-2.8592966463121008</v>
      </c>
      <c r="BD14">
        <f t="shared" si="7"/>
        <v>-7.0376499675190027</v>
      </c>
      <c r="BE14">
        <f t="shared" si="11"/>
        <v>-15.230118696588889</v>
      </c>
      <c r="BF14">
        <f t="shared" si="11"/>
        <v>-15.227974640617962</v>
      </c>
      <c r="BG14">
        <f t="shared" si="11"/>
        <v>-15.232879533991261</v>
      </c>
      <c r="BH14">
        <f t="shared" si="11"/>
        <v>-15.221640229521759</v>
      </c>
      <c r="BI14">
        <f t="shared" si="11"/>
        <v>-15.247299264119372</v>
      </c>
      <c r="BJ14">
        <f t="shared" si="11"/>
        <v>-15.188198888818746</v>
      </c>
      <c r="BK14">
        <f t="shared" si="11"/>
        <v>-15.321841383489648</v>
      </c>
      <c r="BL14">
        <f t="shared" si="9"/>
        <v>-15.002841787572157</v>
      </c>
    </row>
    <row r="15" spans="1:64" ht="12.95" customHeight="1">
      <c r="A15" s="2" t="s">
        <v>67</v>
      </c>
      <c r="C15" s="80">
        <f ca="1">(C7+C11)+(C8+C12)*INT(MAX(F21:F3504))</f>
        <v>59467.418524359207</v>
      </c>
      <c r="D15" s="80">
        <f>+C7+INT(MAX(F21:F1559))*C8+D11+D12*INT(MAX(F21:F3994))+D13*INT(MAX(F21:F4021)^2)</f>
        <v>59467.446702083784</v>
      </c>
      <c r="E15" s="34" t="s">
        <v>84</v>
      </c>
      <c r="F15" s="33">
        <v>1</v>
      </c>
      <c r="R15" s="26">
        <v>43000</v>
      </c>
      <c r="S15" s="26">
        <f t="shared" si="0"/>
        <v>7.8340355459921157E-2</v>
      </c>
      <c r="AA15" s="177" t="s">
        <v>9</v>
      </c>
      <c r="AB15" s="180">
        <f>(AB10-AB2)/AD2</f>
        <v>22656.93487223909</v>
      </c>
      <c r="AC15" t="s">
        <v>45</v>
      </c>
      <c r="AE15" s="165"/>
      <c r="AW15">
        <v>-47000</v>
      </c>
      <c r="AX15">
        <f t="shared" si="1"/>
        <v>0.13096656820376479</v>
      </c>
      <c r="AY15">
        <f t="shared" si="2"/>
        <v>0.13684228993880204</v>
      </c>
      <c r="AZ15">
        <f t="shared" si="3"/>
        <v>-5.8757217350372511E-3</v>
      </c>
      <c r="BA15">
        <f t="shared" si="4"/>
        <v>0.54277852647170066</v>
      </c>
      <c r="BB15">
        <f t="shared" si="5"/>
        <v>-0.91386571043282883</v>
      </c>
      <c r="BC15">
        <f t="shared" si="6"/>
        <v>-2.7623848230105077</v>
      </c>
      <c r="BD15">
        <f t="shared" si="7"/>
        <v>-5.2107993942070756</v>
      </c>
      <c r="BE15">
        <f t="shared" si="11"/>
        <v>-15.072327401240674</v>
      </c>
      <c r="BF15">
        <f t="shared" si="11"/>
        <v>-15.070912556891589</v>
      </c>
      <c r="BG15">
        <f t="shared" si="11"/>
        <v>-15.074483876482095</v>
      </c>
      <c r="BH15">
        <f t="shared" si="11"/>
        <v>-15.065450984403771</v>
      </c>
      <c r="BI15">
        <f t="shared" si="11"/>
        <v>-15.088183261096207</v>
      </c>
      <c r="BJ15">
        <f t="shared" si="11"/>
        <v>-15.030212716570636</v>
      </c>
      <c r="BK15">
        <f t="shared" si="11"/>
        <v>-15.173637540789379</v>
      </c>
      <c r="BL15">
        <f t="shared" si="9"/>
        <v>-14.77956095376941</v>
      </c>
    </row>
    <row r="16" spans="1:64" ht="12.95" customHeight="1">
      <c r="A16" s="5" t="s">
        <v>54</v>
      </c>
      <c r="C16" s="102">
        <f ca="1">+C8+C12</f>
        <v>0.38913506321126501</v>
      </c>
      <c r="D16" s="80">
        <f>+C8+D12+2*D13*F61</f>
        <v>0.38913664745182497</v>
      </c>
      <c r="E16" s="34" t="s">
        <v>85</v>
      </c>
      <c r="F16" s="35">
        <f ca="1">NOW()+15018.5+$C$5/24</f>
        <v>60356.753640625</v>
      </c>
      <c r="R16" s="26">
        <v>44000</v>
      </c>
      <c r="S16" s="26">
        <f t="shared" si="0"/>
        <v>8.2371657393486092E-2</v>
      </c>
      <c r="AA16" s="176" t="s">
        <v>10</v>
      </c>
      <c r="AB16" s="180">
        <f>365.24*AB8</f>
        <v>10950.257656411157</v>
      </c>
      <c r="AC16" t="s">
        <v>15</v>
      </c>
      <c r="AD16" s="8"/>
      <c r="AE16" s="165"/>
      <c r="AW16">
        <v>-46000</v>
      </c>
      <c r="AX16">
        <f t="shared" si="1"/>
        <v>0.12572766736373708</v>
      </c>
      <c r="AY16">
        <f t="shared" si="2"/>
        <v>0.1316138312459994</v>
      </c>
      <c r="AZ16">
        <f t="shared" si="3"/>
        <v>-5.8861638822623229E-3</v>
      </c>
      <c r="BA16">
        <f t="shared" si="4"/>
        <v>0.56408306476179859</v>
      </c>
      <c r="BB16">
        <f t="shared" si="5"/>
        <v>-0.95096867542861296</v>
      </c>
      <c r="BC16">
        <f t="shared" si="6"/>
        <v>-2.6587372715861277</v>
      </c>
      <c r="BD16">
        <f t="shared" si="7"/>
        <v>-4.0612365810811335</v>
      </c>
      <c r="BE16">
        <f t="shared" si="11"/>
        <v>-14.909162378226757</v>
      </c>
      <c r="BF16">
        <f t="shared" si="11"/>
        <v>-14.908521106055428</v>
      </c>
      <c r="BG16">
        <f t="shared" si="11"/>
        <v>-14.910388328566338</v>
      </c>
      <c r="BH16">
        <f t="shared" si="11"/>
        <v>-14.904941425693334</v>
      </c>
      <c r="BI16">
        <f t="shared" si="11"/>
        <v>-14.920746691259261</v>
      </c>
      <c r="BJ16">
        <f t="shared" si="11"/>
        <v>-14.874143696101408</v>
      </c>
      <c r="BK16">
        <f t="shared" si="11"/>
        <v>-15.005868759674589</v>
      </c>
      <c r="BL16">
        <f t="shared" si="9"/>
        <v>-14.556280119966663</v>
      </c>
    </row>
    <row r="17" spans="1:79" ht="12.95" customHeight="1" thickBot="1">
      <c r="A17" t="s">
        <v>78</v>
      </c>
      <c r="C17" s="214">
        <f>COUNT(C21:C4710)</f>
        <v>150</v>
      </c>
      <c r="E17" s="34" t="s">
        <v>86</v>
      </c>
      <c r="F17" s="35">
        <f ca="1">ROUND(2*(F16-$C$7)/$C$8,0)/2+F15</f>
        <v>56786.5</v>
      </c>
      <c r="R17" s="26">
        <v>45000</v>
      </c>
      <c r="S17" s="26">
        <f t="shared" si="0"/>
        <v>8.6505845556232863E-2</v>
      </c>
      <c r="AA17" s="176" t="s">
        <v>11</v>
      </c>
      <c r="AB17" s="181">
        <f>AB13^3/AB8^2</f>
        <v>1.4501916969663314E-3</v>
      </c>
      <c r="AE17" s="165"/>
      <c r="AW17">
        <v>-45000</v>
      </c>
      <c r="AX17">
        <f t="shared" si="1"/>
        <v>0.12075798967698538</v>
      </c>
      <c r="AY17">
        <f t="shared" si="2"/>
        <v>0.12648825878237863</v>
      </c>
      <c r="AZ17">
        <f t="shared" si="3"/>
        <v>-5.7302691053932407E-3</v>
      </c>
      <c r="BA17">
        <f t="shared" si="4"/>
        <v>0.59265235466770738</v>
      </c>
      <c r="BB17">
        <f t="shared" si="5"/>
        <v>-0.97979360814376404</v>
      </c>
      <c r="BC17">
        <f t="shared" si="6"/>
        <v>-2.5456632367596961</v>
      </c>
      <c r="BD17">
        <f t="shared" si="7"/>
        <v>-3.2561876992448586</v>
      </c>
      <c r="BE17">
        <f t="shared" si="11"/>
        <v>-14.738809822265655</v>
      </c>
      <c r="BF17">
        <f t="shared" si="11"/>
        <v>-14.738637861065412</v>
      </c>
      <c r="BG17">
        <f t="shared" si="11"/>
        <v>-14.739255022795817</v>
      </c>
      <c r="BH17">
        <f t="shared" si="11"/>
        <v>-14.737037469534817</v>
      </c>
      <c r="BI17">
        <f t="shared" si="11"/>
        <v>-14.744972430603644</v>
      </c>
      <c r="BJ17">
        <f t="shared" si="11"/>
        <v>-14.71613992692691</v>
      </c>
      <c r="BK17">
        <f t="shared" si="11"/>
        <v>-14.815779002542754</v>
      </c>
      <c r="BL17">
        <f t="shared" si="9"/>
        <v>-14.332999286163917</v>
      </c>
    </row>
    <row r="18" spans="1:79" ht="12.95" customHeight="1" thickTop="1" thickBot="1">
      <c r="A18" s="5" t="s">
        <v>82</v>
      </c>
      <c r="C18" s="103">
        <f ca="1">+C15</f>
        <v>59467.418524359207</v>
      </c>
      <c r="D18" s="108">
        <f ca="1">C16</f>
        <v>0.38913506321126501</v>
      </c>
      <c r="E18" s="34" t="s">
        <v>87</v>
      </c>
      <c r="F18" s="8">
        <f ca="1">ROUND(2*(F16-$C$15)/$C$16,0)/2+F15</f>
        <v>2286.5</v>
      </c>
      <c r="AA18" s="182" t="s">
        <v>12</v>
      </c>
      <c r="AB18" s="183">
        <f>2*PI()/(AB8*365.2422)*AD2</f>
        <v>2.2328083380274675E-4</v>
      </c>
      <c r="AC18" s="115" t="s">
        <v>37</v>
      </c>
      <c r="AD18" s="115"/>
      <c r="AE18" s="184"/>
      <c r="AW18">
        <v>-44000</v>
      </c>
      <c r="AX18">
        <f t="shared" si="1"/>
        <v>0.11608012175406919</v>
      </c>
      <c r="AY18">
        <f t="shared" si="2"/>
        <v>0.12146557254793972</v>
      </c>
      <c r="AZ18">
        <f t="shared" si="3"/>
        <v>-5.3854507938705274E-3</v>
      </c>
      <c r="BA18">
        <f t="shared" si="4"/>
        <v>0.63070813810553839</v>
      </c>
      <c r="BB18">
        <f t="shared" si="5"/>
        <v>-0.997186604824294</v>
      </c>
      <c r="BC18">
        <f t="shared" si="6"/>
        <v>-2.4193234038289333</v>
      </c>
      <c r="BD18">
        <f t="shared" si="7"/>
        <v>-2.6476124481581764</v>
      </c>
      <c r="BE18">
        <f t="shared" si="11"/>
        <v>-14.558803762900661</v>
      </c>
      <c r="BF18">
        <f t="shared" si="11"/>
        <v>-14.558786002867741</v>
      </c>
      <c r="BG18">
        <f t="shared" si="11"/>
        <v>-14.558874167498274</v>
      </c>
      <c r="BH18">
        <f t="shared" si="11"/>
        <v>-14.558436328608646</v>
      </c>
      <c r="BI18">
        <f t="shared" si="11"/>
        <v>-14.560606511463318</v>
      </c>
      <c r="BJ18">
        <f t="shared" si="11"/>
        <v>-14.549744638671871</v>
      </c>
      <c r="BK18">
        <f t="shared" si="11"/>
        <v>-14.601720413641036</v>
      </c>
      <c r="BL18">
        <f t="shared" si="9"/>
        <v>-14.10971845236117</v>
      </c>
    </row>
    <row r="19" spans="1:79" ht="12.95" customHeight="1" thickBot="1">
      <c r="A19" s="5" t="s">
        <v>83</v>
      </c>
      <c r="C19" s="104">
        <f>+D15</f>
        <v>59467.446702083784</v>
      </c>
      <c r="D19" s="109">
        <f>+D16</f>
        <v>0.38913664745182497</v>
      </c>
      <c r="E19" s="34" t="s">
        <v>88</v>
      </c>
      <c r="F19" s="36">
        <f ca="1">+$C$15+$C$16*F18-15018.5-$C$5/24</f>
        <v>45339.071679725101</v>
      </c>
      <c r="G19" s="80" t="str">
        <f>"G"&amp;E9</f>
        <v>G</v>
      </c>
      <c r="AA19" s="185"/>
      <c r="AC19" s="185"/>
      <c r="AW19">
        <v>-43000</v>
      </c>
      <c r="AX19">
        <f t="shared" si="1"/>
        <v>0.11172290417908169</v>
      </c>
      <c r="AY19">
        <f t="shared" si="2"/>
        <v>0.11654577254268265</v>
      </c>
      <c r="AZ19">
        <f t="shared" si="3"/>
        <v>-4.8228683636009628E-3</v>
      </c>
      <c r="BA19">
        <f t="shared" si="4"/>
        <v>0.68170119352766512</v>
      </c>
      <c r="BB19">
        <f t="shared" si="5"/>
        <v>-0.99753388588658265</v>
      </c>
      <c r="BC19">
        <f t="shared" si="6"/>
        <v>-2.2740496061915088</v>
      </c>
      <c r="BD19">
        <f t="shared" si="7"/>
        <v>-2.1589237525786271</v>
      </c>
      <c r="BE19">
        <f t="shared" si="11"/>
        <v>-14.365815150306213</v>
      </c>
      <c r="BF19">
        <f t="shared" si="11"/>
        <v>-14.36581519961447</v>
      </c>
      <c r="BG19">
        <f t="shared" si="11"/>
        <v>-14.365814757624436</v>
      </c>
      <c r="BH19">
        <f t="shared" si="11"/>
        <v>-14.365818719510859</v>
      </c>
      <c r="BI19">
        <f t="shared" si="11"/>
        <v>-14.365783203759378</v>
      </c>
      <c r="BJ19">
        <f t="shared" si="11"/>
        <v>-14.366101386274666</v>
      </c>
      <c r="BK19">
        <f t="shared" si="11"/>
        <v>-14.363235131072852</v>
      </c>
      <c r="BL19">
        <f t="shared" si="9"/>
        <v>-13.886437618558423</v>
      </c>
    </row>
    <row r="20" spans="1:79" ht="12.95" customHeight="1" thickBot="1">
      <c r="A20" s="4" t="s">
        <v>55</v>
      </c>
      <c r="B20" s="4" t="s">
        <v>56</v>
      </c>
      <c r="C20" s="100" t="s">
        <v>57</v>
      </c>
      <c r="D20" s="100" t="s">
        <v>62</v>
      </c>
      <c r="E20" s="4" t="s">
        <v>58</v>
      </c>
      <c r="F20" s="4" t="s">
        <v>59</v>
      </c>
      <c r="G20" s="100" t="s">
        <v>60</v>
      </c>
      <c r="H20" s="7" t="s">
        <v>218</v>
      </c>
      <c r="I20" s="7" t="s">
        <v>217</v>
      </c>
      <c r="J20" s="7" t="s">
        <v>234</v>
      </c>
      <c r="K20" s="7" t="s">
        <v>233</v>
      </c>
      <c r="L20" s="7" t="s">
        <v>731</v>
      </c>
      <c r="M20" s="7" t="s">
        <v>79</v>
      </c>
      <c r="N20" s="7" t="s">
        <v>75</v>
      </c>
      <c r="O20" s="7" t="s">
        <v>72</v>
      </c>
      <c r="P20" s="15" t="s">
        <v>71</v>
      </c>
      <c r="Q20" s="4" t="s">
        <v>64</v>
      </c>
      <c r="R20" s="7" t="s">
        <v>208</v>
      </c>
      <c r="S20" s="6" t="s">
        <v>210</v>
      </c>
      <c r="T20" s="7" t="s">
        <v>209</v>
      </c>
      <c r="U20" s="94"/>
      <c r="V20" s="115"/>
      <c r="Z20" s="4" t="s">
        <v>59</v>
      </c>
      <c r="AA20" s="6" t="s">
        <v>46</v>
      </c>
      <c r="AB20" s="6" t="s">
        <v>49</v>
      </c>
      <c r="AC20" s="6" t="s">
        <v>14</v>
      </c>
      <c r="AD20" s="6" t="s">
        <v>40</v>
      </c>
      <c r="AE20" s="6" t="s">
        <v>13</v>
      </c>
      <c r="AF20" s="6" t="s">
        <v>1</v>
      </c>
      <c r="AG20" s="156"/>
      <c r="AH20" s="6" t="s">
        <v>22</v>
      </c>
      <c r="AI20" s="6" t="s">
        <v>23</v>
      </c>
      <c r="AJ20" s="6" t="s">
        <v>24</v>
      </c>
      <c r="AK20" s="6" t="s">
        <v>41</v>
      </c>
      <c r="AL20" s="6" t="s">
        <v>25</v>
      </c>
      <c r="AM20" s="6" t="s">
        <v>26</v>
      </c>
      <c r="AN20" s="4" t="s">
        <v>27</v>
      </c>
      <c r="AO20" s="4" t="s">
        <v>28</v>
      </c>
      <c r="AP20" s="4" t="s">
        <v>29</v>
      </c>
      <c r="AQ20" s="4" t="s">
        <v>30</v>
      </c>
      <c r="AR20" s="4" t="s">
        <v>31</v>
      </c>
      <c r="AS20" s="4" t="s">
        <v>32</v>
      </c>
      <c r="AT20" s="4" t="s">
        <v>33</v>
      </c>
      <c r="AU20" s="4" t="s">
        <v>161</v>
      </c>
      <c r="AV20" s="186"/>
      <c r="AW20">
        <v>-42000</v>
      </c>
      <c r="AX20">
        <f t="shared" si="1"/>
        <v>0.10772312050694341</v>
      </c>
      <c r="AY20">
        <f t="shared" si="2"/>
        <v>0.11172885876660747</v>
      </c>
      <c r="AZ20">
        <f t="shared" si="3"/>
        <v>-4.0057382596640637E-3</v>
      </c>
      <c r="BA20">
        <f t="shared" si="4"/>
        <v>0.75106231069946028</v>
      </c>
      <c r="BB20">
        <f t="shared" si="5"/>
        <v>-0.97056907786723701</v>
      </c>
      <c r="BC20">
        <f t="shared" si="6"/>
        <v>-2.1010802650864151</v>
      </c>
      <c r="BD20">
        <f t="shared" si="7"/>
        <v>-1.7454990418715415</v>
      </c>
      <c r="BE20">
        <f t="shared" si="11"/>
        <v>-14.155263555786457</v>
      </c>
      <c r="BF20">
        <f t="shared" si="11"/>
        <v>-14.155263555784943</v>
      </c>
      <c r="BG20">
        <f t="shared" si="11"/>
        <v>-14.155263555954813</v>
      </c>
      <c r="BH20">
        <f t="shared" si="11"/>
        <v>-14.155263536882273</v>
      </c>
      <c r="BI20">
        <f t="shared" si="11"/>
        <v>-14.155265678190361</v>
      </c>
      <c r="BJ20">
        <f t="shared" si="11"/>
        <v>-14.155023666013482</v>
      </c>
      <c r="BK20">
        <f t="shared" si="11"/>
        <v>-14.10107801852085</v>
      </c>
      <c r="BL20">
        <f t="shared" si="9"/>
        <v>-13.663156784755676</v>
      </c>
    </row>
    <row r="21" spans="1:79" s="83" customFormat="1" ht="12.95" customHeight="1">
      <c r="A21" s="145" t="s">
        <v>733</v>
      </c>
      <c r="B21" s="146" t="s">
        <v>101</v>
      </c>
      <c r="C21" s="147">
        <v>17793.437999999998</v>
      </c>
      <c r="D21" s="131" t="s">
        <v>218</v>
      </c>
      <c r="E21" s="87">
        <f t="shared" ref="E21:E52" si="12">+(C21-C$7)/C$8</f>
        <v>-52594.059898530431</v>
      </c>
      <c r="F21" s="87">
        <f>ROUND(2*E21,0)/2-0.5</f>
        <v>-52594.5</v>
      </c>
      <c r="G21" s="25">
        <f t="shared" ref="G21:G52" si="13">+C21-(C$7+F21*C$8)</f>
        <v>0.17125818999920739</v>
      </c>
      <c r="H21" s="149">
        <f t="shared" ref="H21:H29" si="14">G21</f>
        <v>0.17125818999920739</v>
      </c>
      <c r="I21" s="149"/>
      <c r="J21" s="149"/>
      <c r="K21" s="149"/>
      <c r="L21" s="149"/>
      <c r="M21" s="149"/>
      <c r="N21" s="149"/>
      <c r="O21" s="149"/>
      <c r="P21" s="149">
        <f t="shared" ref="P21:P52" si="15">D$11+D$12*F21+D$13*F21^2</f>
        <v>0.16799078933413236</v>
      </c>
      <c r="Q21" s="88">
        <f t="shared" ref="Q21:Q52" si="16">+C21-15018.5</f>
        <v>2774.9379999999983</v>
      </c>
      <c r="R21" s="26"/>
      <c r="S21" s="26">
        <v>0.2</v>
      </c>
      <c r="T21" s="26"/>
      <c r="U21" s="26"/>
      <c r="V21" s="26"/>
      <c r="W21" s="26"/>
      <c r="X21" s="26"/>
      <c r="Y21" s="26"/>
      <c r="Z21">
        <f t="shared" ref="Z21:Z52" si="17">F21</f>
        <v>-52594.5</v>
      </c>
      <c r="AA21" s="26">
        <f t="shared" ref="AA21:AA52" si="18">AB$3+AB$4*Z21+AB$5*Z21^2+AH21</f>
        <v>0.16452459125147523</v>
      </c>
      <c r="AB21" s="26">
        <f t="shared" ref="AB21:AB52" si="19">IF(S21&lt;&gt;0,G21-AH21, -9999)</f>
        <v>0.17472438808186452</v>
      </c>
      <c r="AC21" s="26">
        <f t="shared" ref="AC21:AC52" si="20">+G21-P21</f>
        <v>3.2674006650750265E-3</v>
      </c>
      <c r="AD21" s="26">
        <f t="shared" ref="AD21:AD52" si="21">IF(S21&lt;&gt;0,G21-AA21, -9999)</f>
        <v>6.7335987477321613E-3</v>
      </c>
      <c r="AE21" s="26">
        <f t="shared" ref="AE21:AE52" si="22">+(G21-AA21)^2*S21</f>
        <v>9.0682704190920263E-6</v>
      </c>
      <c r="AF21">
        <f t="shared" ref="AF21:AF52" si="23">IF(S21&lt;&gt;0,G21-P21, -9999)</f>
        <v>3.2674006650750265E-3</v>
      </c>
      <c r="AG21" s="187"/>
      <c r="AH21">
        <f t="shared" ref="AH21:AH52" si="24">$AB$6*($AB$11/AI21*AJ21+$AB$12)</f>
        <v>-3.4661980826571409E-3</v>
      </c>
      <c r="AI21">
        <f t="shared" ref="AI21:AI52" si="25">1+$AB$7*COS(AL21)</f>
        <v>0.51169413753466619</v>
      </c>
      <c r="AJ21">
        <f t="shared" ref="AJ21:AJ52" si="26">SIN(AL21+RADIANS($AB$9))</f>
        <v>-0.60345466492258426</v>
      </c>
      <c r="AK21">
        <f t="shared" ref="AK21:AK52" si="27">$AB$7*SIN(AL21)</f>
        <v>6.1691032002592704E-2</v>
      </c>
      <c r="AL21">
        <f t="shared" ref="AL21:AL52" si="28">2*ATAN(AM21)</f>
        <v>3.0159215781431032</v>
      </c>
      <c r="AM21">
        <f t="shared" ref="AM21:AM52" si="29">SQRT((1+$AB$7)/(1-$AB$7))*TAN(AN21/2)</f>
        <v>15.893610336267338</v>
      </c>
      <c r="AN21" s="26">
        <f t="shared" ref="AN21:AT30" si="30">$AU21+$AB$7*SIN(AO21)</f>
        <v>-15.922841194945784</v>
      </c>
      <c r="AO21" s="26">
        <f t="shared" si="30"/>
        <v>-15.924746846019973</v>
      </c>
      <c r="AP21" s="26">
        <f t="shared" si="30"/>
        <v>-15.920783970922759</v>
      </c>
      <c r="AQ21" s="26">
        <f t="shared" si="30"/>
        <v>-15.929028810880761</v>
      </c>
      <c r="AR21" s="26">
        <f t="shared" si="30"/>
        <v>-15.911891721630608</v>
      </c>
      <c r="AS21" s="26">
        <f t="shared" si="30"/>
        <v>-15.947586002153168</v>
      </c>
      <c r="AT21" s="26">
        <f t="shared" si="30"/>
        <v>-15.873533126981073</v>
      </c>
      <c r="AU21" s="26">
        <f t="shared" ref="AU21:AU52" si="31">RADIANS($AB$9)+$AB$18*(F21-AB$15)</f>
        <v>-16.028705578478878</v>
      </c>
      <c r="AV21"/>
      <c r="AW21">
        <v>-41000</v>
      </c>
      <c r="AX21">
        <f t="shared" si="1"/>
        <v>0.10412656521334472</v>
      </c>
      <c r="AY21">
        <f t="shared" si="2"/>
        <v>0.10701483121971414</v>
      </c>
      <c r="AZ21">
        <f t="shared" si="3"/>
        <v>-2.8882660063694193E-3</v>
      </c>
      <c r="BA21">
        <f t="shared" si="4"/>
        <v>0.84738689861529137</v>
      </c>
      <c r="BB21">
        <f t="shared" si="5"/>
        <v>-0.89683702579712909</v>
      </c>
      <c r="BC21">
        <f t="shared" si="6"/>
        <v>-1.8860641973157779</v>
      </c>
      <c r="BD21">
        <f t="shared" si="7"/>
        <v>-1.3779875340720393</v>
      </c>
      <c r="BE21">
        <f t="shared" si="11"/>
        <v>-13.920562078604528</v>
      </c>
      <c r="BF21">
        <f t="shared" si="11"/>
        <v>-13.920560517180929</v>
      </c>
      <c r="BG21">
        <f t="shared" si="11"/>
        <v>-13.920545756521037</v>
      </c>
      <c r="BH21">
        <f t="shared" si="11"/>
        <v>-13.920406267947259</v>
      </c>
      <c r="BI21">
        <f t="shared" si="11"/>
        <v>-13.919092433986876</v>
      </c>
      <c r="BJ21">
        <f t="shared" si="11"/>
        <v>-13.9070795228597</v>
      </c>
      <c r="BK21">
        <f t="shared" si="11"/>
        <v>-13.817179188111876</v>
      </c>
      <c r="BL21">
        <f t="shared" si="9"/>
        <v>-13.43987595095293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83" customFormat="1" ht="12.95" customHeight="1">
      <c r="A22" s="145" t="s">
        <v>733</v>
      </c>
      <c r="B22" s="146" t="s">
        <v>101</v>
      </c>
      <c r="C22" s="147">
        <v>32797.285000000003</v>
      </c>
      <c r="D22" s="131" t="s">
        <v>218</v>
      </c>
      <c r="E22" s="87">
        <f t="shared" si="12"/>
        <v>-14036.983510694083</v>
      </c>
      <c r="F22" s="87">
        <f t="shared" ref="F22:F53" si="32">ROUND(2*E22,0)/2</f>
        <v>-14037</v>
      </c>
      <c r="G22" s="25">
        <f t="shared" si="13"/>
        <v>6.4165400035562925E-3</v>
      </c>
      <c r="H22" s="149">
        <f t="shared" si="14"/>
        <v>6.4165400035562925E-3</v>
      </c>
      <c r="I22" s="149"/>
      <c r="J22" s="149"/>
      <c r="K22" s="149"/>
      <c r="L22" s="149"/>
      <c r="M22" s="149"/>
      <c r="N22" s="149"/>
      <c r="O22" s="149"/>
      <c r="P22" s="149">
        <f t="shared" si="15"/>
        <v>1.8696884791004426E-2</v>
      </c>
      <c r="Q22" s="88">
        <f t="shared" si="16"/>
        <v>17778.785000000003</v>
      </c>
      <c r="R22" s="26"/>
      <c r="S22" s="26">
        <v>0.2</v>
      </c>
      <c r="T22" s="26"/>
      <c r="U22" s="26"/>
      <c r="V22" s="26"/>
      <c r="W22" s="26"/>
      <c r="X22" s="26"/>
      <c r="Y22" s="26"/>
      <c r="Z22">
        <f t="shared" si="17"/>
        <v>-14037</v>
      </c>
      <c r="AA22" s="26">
        <f t="shared" si="18"/>
        <v>1.4525809147172705E-2</v>
      </c>
      <c r="AB22" s="26">
        <f t="shared" si="19"/>
        <v>1.0587615647388013E-2</v>
      </c>
      <c r="AC22" s="26">
        <f t="shared" si="20"/>
        <v>-1.2280344787448133E-2</v>
      </c>
      <c r="AD22" s="26">
        <f t="shared" si="21"/>
        <v>-8.1092691436164127E-3</v>
      </c>
      <c r="AE22" s="26">
        <f t="shared" si="22"/>
        <v>1.3152049208721854E-5</v>
      </c>
      <c r="AF22">
        <f t="shared" si="23"/>
        <v>-1.2280344787448133E-2</v>
      </c>
      <c r="AG22" s="187"/>
      <c r="AH22">
        <f t="shared" si="24"/>
        <v>-4.1710756438317212E-3</v>
      </c>
      <c r="AI22">
        <f t="shared" si="25"/>
        <v>0.7370974299617945</v>
      </c>
      <c r="AJ22">
        <f t="shared" si="26"/>
        <v>-0.97803218419292071</v>
      </c>
      <c r="AK22">
        <f t="shared" si="27"/>
        <v>-0.41608969876081392</v>
      </c>
      <c r="AL22">
        <f t="shared" si="28"/>
        <v>-2.1342999612801221</v>
      </c>
      <c r="AM22">
        <f t="shared" si="29"/>
        <v>-1.8147287320812404</v>
      </c>
      <c r="AN22" s="26">
        <f t="shared" si="30"/>
        <v>-7.9109439061495284</v>
      </c>
      <c r="AO22" s="26">
        <f t="shared" si="30"/>
        <v>-7.9109439066359846</v>
      </c>
      <c r="AP22" s="26">
        <f t="shared" si="30"/>
        <v>-7.9109438892755168</v>
      </c>
      <c r="AQ22" s="26">
        <f t="shared" si="30"/>
        <v>-7.9109445088254633</v>
      </c>
      <c r="AR22" s="26">
        <f t="shared" si="30"/>
        <v>-7.9109223945316591</v>
      </c>
      <c r="AS22" s="26">
        <f t="shared" si="30"/>
        <v>-7.9117065051000566</v>
      </c>
      <c r="AT22" s="26">
        <f t="shared" si="30"/>
        <v>-7.866023617128068</v>
      </c>
      <c r="AU22" s="26">
        <f t="shared" si="31"/>
        <v>-7.4195548291294697</v>
      </c>
      <c r="AV22"/>
      <c r="AW22">
        <v>-40000</v>
      </c>
      <c r="AX22">
        <f t="shared" si="1"/>
        <v>0.10098462330125782</v>
      </c>
      <c r="AY22">
        <f t="shared" si="2"/>
        <v>0.10240368990200266</v>
      </c>
      <c r="AZ22">
        <f t="shared" si="3"/>
        <v>-1.4190666007448433E-3</v>
      </c>
      <c r="BA22">
        <f t="shared" si="4"/>
        <v>0.98352415912003321</v>
      </c>
      <c r="BB22">
        <f t="shared" si="5"/>
        <v>-0.73845739510965736</v>
      </c>
      <c r="BC22">
        <f t="shared" si="6"/>
        <v>-1.6042773154307053</v>
      </c>
      <c r="BD22">
        <f t="shared" si="7"/>
        <v>-1.0340542549248897</v>
      </c>
      <c r="BE22">
        <f t="shared" ref="BE22:BK31" si="33">$BL22+$AB$7*SIN(BF22)</f>
        <v>-13.651953800638571</v>
      </c>
      <c r="BF22">
        <f t="shared" si="33"/>
        <v>-13.651874401027564</v>
      </c>
      <c r="BG22">
        <f t="shared" si="33"/>
        <v>-13.651528681002514</v>
      </c>
      <c r="BH22">
        <f t="shared" si="33"/>
        <v>-13.65002598617466</v>
      </c>
      <c r="BI22">
        <f t="shared" si="33"/>
        <v>-13.643543312574989</v>
      </c>
      <c r="BJ22">
        <f t="shared" si="33"/>
        <v>-13.616425524622572</v>
      </c>
      <c r="BK22">
        <f t="shared" si="33"/>
        <v>-13.51454817507202</v>
      </c>
      <c r="BL22">
        <f t="shared" si="9"/>
        <v>-13.216595117150183</v>
      </c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s="26" customFormat="1" ht="12.95" customHeight="1">
      <c r="A23" s="145" t="s">
        <v>734</v>
      </c>
      <c r="B23" s="146" t="s">
        <v>101</v>
      </c>
      <c r="C23" s="147">
        <v>32879.404999999999</v>
      </c>
      <c r="D23" s="131" t="s">
        <v>218</v>
      </c>
      <c r="E23" s="87">
        <f t="shared" si="12"/>
        <v>-13825.950492764152</v>
      </c>
      <c r="F23" s="87">
        <f t="shared" si="32"/>
        <v>-13826</v>
      </c>
      <c r="G23" s="25">
        <f t="shared" si="13"/>
        <v>1.9264920003479347E-2</v>
      </c>
      <c r="H23" s="149">
        <f t="shared" si="14"/>
        <v>1.9264920003479347E-2</v>
      </c>
      <c r="I23" s="149"/>
      <c r="J23" s="149"/>
      <c r="K23" s="149"/>
      <c r="L23" s="149"/>
      <c r="M23" s="149"/>
      <c r="N23" s="149"/>
      <c r="O23" s="149"/>
      <c r="P23" s="149">
        <f t="shared" si="15"/>
        <v>1.8300709389551167E-2</v>
      </c>
      <c r="Q23" s="88">
        <f t="shared" si="16"/>
        <v>17860.904999999999</v>
      </c>
      <c r="S23" s="26">
        <v>0.2</v>
      </c>
      <c r="Z23">
        <f t="shared" si="17"/>
        <v>-13826</v>
      </c>
      <c r="AA23" s="26">
        <f t="shared" si="18"/>
        <v>1.4327476575402631E-2</v>
      </c>
      <c r="AB23" s="26">
        <f t="shared" si="19"/>
        <v>2.3238152817627884E-2</v>
      </c>
      <c r="AC23" s="26">
        <f t="shared" si="20"/>
        <v>9.6421061392817919E-4</v>
      </c>
      <c r="AD23" s="26">
        <f t="shared" si="21"/>
        <v>4.9374434280767161E-3</v>
      </c>
      <c r="AE23" s="26">
        <f t="shared" si="22"/>
        <v>4.875669521091591E-6</v>
      </c>
      <c r="AF23">
        <f t="shared" si="23"/>
        <v>9.6421061392817919E-4</v>
      </c>
      <c r="AG23" s="187"/>
      <c r="AH23">
        <f t="shared" si="24"/>
        <v>-3.9732328141485361E-3</v>
      </c>
      <c r="AI23">
        <f t="shared" si="25"/>
        <v>0.7538112800275516</v>
      </c>
      <c r="AJ23">
        <f t="shared" si="26"/>
        <v>-0.96899258236733476</v>
      </c>
      <c r="AK23">
        <f t="shared" si="27"/>
        <v>-0.42619187334566311</v>
      </c>
      <c r="AL23">
        <f t="shared" si="28"/>
        <v>-2.0946180844483901</v>
      </c>
      <c r="AM23">
        <f t="shared" si="29"/>
        <v>-1.7324968578170419</v>
      </c>
      <c r="AN23" s="26">
        <f t="shared" si="30"/>
        <v>-7.8646021765199849</v>
      </c>
      <c r="AO23" s="26">
        <f t="shared" si="30"/>
        <v>-7.8646021765196341</v>
      </c>
      <c r="AP23" s="26">
        <f t="shared" si="30"/>
        <v>-7.8646021765866765</v>
      </c>
      <c r="AQ23" s="26">
        <f t="shared" si="30"/>
        <v>-7.8646021637609875</v>
      </c>
      <c r="AR23" s="26">
        <f t="shared" si="30"/>
        <v>-7.8646046171254422</v>
      </c>
      <c r="AS23" s="26">
        <f t="shared" si="30"/>
        <v>-7.8641245310955021</v>
      </c>
      <c r="AT23" s="26">
        <f t="shared" si="30"/>
        <v>-7.8086599463079969</v>
      </c>
      <c r="AU23" s="26">
        <f t="shared" si="31"/>
        <v>-7.3724425731970902</v>
      </c>
      <c r="AV23"/>
      <c r="AW23">
        <v>-39000</v>
      </c>
      <c r="AX23">
        <f t="shared" si="1"/>
        <v>9.8329824844439001E-2</v>
      </c>
      <c r="AY23">
        <f t="shared" si="2"/>
        <v>9.789543481347307E-2</v>
      </c>
      <c r="AZ23">
        <f t="shared" si="3"/>
        <v>4.3439003096593684E-4</v>
      </c>
      <c r="BA23">
        <f t="shared" si="4"/>
        <v>1.1724010285742068</v>
      </c>
      <c r="BB23">
        <f t="shared" si="5"/>
        <v>-0.42542719520840666</v>
      </c>
      <c r="BC23">
        <f t="shared" si="6"/>
        <v>-1.2129314206495976</v>
      </c>
      <c r="BD23">
        <f t="shared" si="7"/>
        <v>-0.69367105718741395</v>
      </c>
      <c r="BE23">
        <f t="shared" si="33"/>
        <v>-13.335410316905257</v>
      </c>
      <c r="BF23">
        <f t="shared" si="33"/>
        <v>-13.334863471329909</v>
      </c>
      <c r="BG23">
        <f t="shared" si="33"/>
        <v>-13.333319261810827</v>
      </c>
      <c r="BH23">
        <f t="shared" si="33"/>
        <v>-13.328970990822205</v>
      </c>
      <c r="BI23">
        <f t="shared" si="33"/>
        <v>-13.31682256198865</v>
      </c>
      <c r="BJ23">
        <f t="shared" si="33"/>
        <v>-13.283583634457587</v>
      </c>
      <c r="BK23">
        <f t="shared" si="33"/>
        <v>-13.197124521665629</v>
      </c>
      <c r="BL23">
        <f t="shared" si="9"/>
        <v>-12.993314283347436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s="26" customFormat="1" ht="12.95" customHeight="1">
      <c r="A24" s="145" t="s">
        <v>734</v>
      </c>
      <c r="B24" s="146" t="s">
        <v>101</v>
      </c>
      <c r="C24" s="147">
        <v>33204.324000000001</v>
      </c>
      <c r="D24" s="131" t="s">
        <v>218</v>
      </c>
      <c r="E24" s="87">
        <f t="shared" si="12"/>
        <v>-12990.969524025972</v>
      </c>
      <c r="F24" s="87">
        <f t="shared" si="32"/>
        <v>-12991</v>
      </c>
      <c r="G24" s="25">
        <f t="shared" si="13"/>
        <v>1.1859220001497306E-2</v>
      </c>
      <c r="H24" s="149">
        <f t="shared" si="14"/>
        <v>1.1859220001497306E-2</v>
      </c>
      <c r="I24" s="149"/>
      <c r="J24" s="149"/>
      <c r="K24" s="149"/>
      <c r="L24" s="149"/>
      <c r="M24" s="149"/>
      <c r="N24" s="149"/>
      <c r="O24" s="149"/>
      <c r="P24" s="149">
        <f t="shared" si="15"/>
        <v>1.6777837191292232E-2</v>
      </c>
      <c r="Q24" s="88">
        <f t="shared" si="16"/>
        <v>18185.824000000001</v>
      </c>
      <c r="S24" s="26">
        <v>0.2</v>
      </c>
      <c r="Z24">
        <f t="shared" si="17"/>
        <v>-12991</v>
      </c>
      <c r="AA24" s="26">
        <f t="shared" si="18"/>
        <v>1.3723911822274774E-2</v>
      </c>
      <c r="AB24" s="26">
        <f t="shared" si="19"/>
        <v>1.4913145370514764E-2</v>
      </c>
      <c r="AC24" s="26">
        <f t="shared" si="20"/>
        <v>-4.9186171897949264E-3</v>
      </c>
      <c r="AD24" s="26">
        <f t="shared" si="21"/>
        <v>-1.8646918207774685E-3</v>
      </c>
      <c r="AE24" s="26">
        <f t="shared" si="22"/>
        <v>6.9541511729487815E-7</v>
      </c>
      <c r="AF24">
        <f t="shared" si="23"/>
        <v>-4.9186171897949264E-3</v>
      </c>
      <c r="AG24" s="187"/>
      <c r="AH24">
        <f t="shared" si="24"/>
        <v>-3.0539253690174584E-3</v>
      </c>
      <c r="AI24">
        <f t="shared" si="25"/>
        <v>0.83279038722182608</v>
      </c>
      <c r="AJ24">
        <f t="shared" si="26"/>
        <v>-0.91026596501703683</v>
      </c>
      <c r="AK24">
        <f t="shared" si="27"/>
        <v>-0.46291397056270778</v>
      </c>
      <c r="AL24">
        <f t="shared" si="28"/>
        <v>-1.9174235438786706</v>
      </c>
      <c r="AM24">
        <f t="shared" si="29"/>
        <v>-1.4244482044961777</v>
      </c>
      <c r="AN24" s="26">
        <f t="shared" si="30"/>
        <v>-7.6698722565220629</v>
      </c>
      <c r="AO24" s="26">
        <f t="shared" si="30"/>
        <v>-7.6698715711173602</v>
      </c>
      <c r="AP24" s="26">
        <f t="shared" si="30"/>
        <v>-7.6698639645885249</v>
      </c>
      <c r="AQ24" s="26">
        <f t="shared" si="30"/>
        <v>-7.6697795692059767</v>
      </c>
      <c r="AR24" s="26">
        <f t="shared" si="30"/>
        <v>-7.668845744105842</v>
      </c>
      <c r="AS24" s="26">
        <f t="shared" si="30"/>
        <v>-7.6588076844406414</v>
      </c>
      <c r="AT24" s="26">
        <f t="shared" si="30"/>
        <v>-7.5724072426797555</v>
      </c>
      <c r="AU24" s="26">
        <f t="shared" si="31"/>
        <v>-7.1860030769717964</v>
      </c>
      <c r="AV24"/>
      <c r="AW24">
        <v>-38000</v>
      </c>
      <c r="AX24">
        <f t="shared" si="1"/>
        <v>9.6067828955457249E-2</v>
      </c>
      <c r="AY24">
        <f t="shared" si="2"/>
        <v>9.3490065954125318E-2</v>
      </c>
      <c r="AZ24">
        <f t="shared" si="3"/>
        <v>2.5777630013319379E-3</v>
      </c>
      <c r="BA24">
        <f t="shared" si="4"/>
        <v>1.3906490360933916</v>
      </c>
      <c r="BB24">
        <f t="shared" si="5"/>
        <v>0.11928379403154275</v>
      </c>
      <c r="BC24">
        <f t="shared" si="6"/>
        <v>-0.65392904988470779</v>
      </c>
      <c r="BD24">
        <f t="shared" si="7"/>
        <v>-0.33913677285045712</v>
      </c>
      <c r="BE24">
        <f t="shared" si="33"/>
        <v>-12.95700691645852</v>
      </c>
      <c r="BF24">
        <f t="shared" si="33"/>
        <v>-12.956040108390114</v>
      </c>
      <c r="BG24">
        <f t="shared" si="33"/>
        <v>-12.953917534162388</v>
      </c>
      <c r="BH24">
        <f t="shared" si="33"/>
        <v>-12.949263963817986</v>
      </c>
      <c r="BI24">
        <f t="shared" si="33"/>
        <v>-12.939091652795213</v>
      </c>
      <c r="BJ24">
        <f t="shared" si="33"/>
        <v>-12.91699410439524</v>
      </c>
      <c r="BK24">
        <f t="shared" si="33"/>
        <v>-12.8695821885602</v>
      </c>
      <c r="BL24">
        <f t="shared" si="9"/>
        <v>-12.770033449544689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s="26" customFormat="1" ht="12.95" customHeight="1">
      <c r="A25" s="145" t="s">
        <v>734</v>
      </c>
      <c r="B25" s="146" t="s">
        <v>101</v>
      </c>
      <c r="C25" s="147">
        <v>33798.529000000002</v>
      </c>
      <c r="D25" s="131" t="s">
        <v>218</v>
      </c>
      <c r="E25" s="87">
        <f t="shared" si="12"/>
        <v>-11463.973975815279</v>
      </c>
      <c r="F25" s="87">
        <f t="shared" si="32"/>
        <v>-11464</v>
      </c>
      <c r="G25" s="25">
        <f t="shared" si="13"/>
        <v>1.012688000628259E-2</v>
      </c>
      <c r="H25" s="149">
        <f t="shared" si="14"/>
        <v>1.012688000628259E-2</v>
      </c>
      <c r="I25" s="149"/>
      <c r="J25" s="149"/>
      <c r="K25" s="149"/>
      <c r="L25" s="149"/>
      <c r="M25" s="149"/>
      <c r="N25" s="149"/>
      <c r="O25" s="149"/>
      <c r="P25" s="149">
        <f t="shared" si="15"/>
        <v>1.4178439745655799E-2</v>
      </c>
      <c r="Q25" s="88">
        <f t="shared" si="16"/>
        <v>18780.029000000002</v>
      </c>
      <c r="S25" s="26">
        <v>0.2</v>
      </c>
      <c r="Z25">
        <f t="shared" si="17"/>
        <v>-11464</v>
      </c>
      <c r="AA25" s="26">
        <f t="shared" si="18"/>
        <v>1.3447178687660181E-2</v>
      </c>
      <c r="AB25" s="26">
        <f t="shared" si="19"/>
        <v>1.0858141064278208E-2</v>
      </c>
      <c r="AC25" s="26">
        <f t="shared" si="20"/>
        <v>-4.0515597393732082E-3</v>
      </c>
      <c r="AD25" s="26">
        <f t="shared" si="21"/>
        <v>-3.3202986813775908E-3</v>
      </c>
      <c r="AE25" s="26">
        <f t="shared" si="22"/>
        <v>2.204876666711554E-6</v>
      </c>
      <c r="AF25">
        <f t="shared" si="23"/>
        <v>-4.0515597393732082E-3</v>
      </c>
      <c r="AG25" s="187"/>
      <c r="AH25">
        <f t="shared" si="24"/>
        <v>-7.3126105799561762E-4</v>
      </c>
      <c r="AI25">
        <f t="shared" si="25"/>
        <v>1.0516513335518893</v>
      </c>
      <c r="AJ25">
        <f t="shared" si="26"/>
        <v>-0.63820372722047136</v>
      </c>
      <c r="AK25">
        <f t="shared" si="27"/>
        <v>-0.48946965022345346</v>
      </c>
      <c r="AL25">
        <f t="shared" si="28"/>
        <v>-1.465660324103107</v>
      </c>
      <c r="AM25">
        <f t="shared" si="29"/>
        <v>-0.90002725944921802</v>
      </c>
      <c r="AN25" s="26">
        <f t="shared" si="30"/>
        <v>-7.2501483659269219</v>
      </c>
      <c r="AO25" s="26">
        <f t="shared" si="30"/>
        <v>-7.2499467549256122</v>
      </c>
      <c r="AP25" s="26">
        <f t="shared" si="30"/>
        <v>-7.2492259243906378</v>
      </c>
      <c r="AQ25" s="26">
        <f t="shared" si="30"/>
        <v>-7.2466548243461739</v>
      </c>
      <c r="AR25" s="26">
        <f t="shared" si="30"/>
        <v>-7.2375604315118922</v>
      </c>
      <c r="AS25" s="26">
        <f t="shared" si="30"/>
        <v>-7.2062841619635591</v>
      </c>
      <c r="AT25" s="26">
        <f t="shared" si="30"/>
        <v>-7.1072748653473008</v>
      </c>
      <c r="AU25" s="26">
        <f t="shared" si="31"/>
        <v>-6.845053243755002</v>
      </c>
      <c r="AV25"/>
      <c r="AW25">
        <v>-37000</v>
      </c>
      <c r="AX25">
        <f t="shared" si="1"/>
        <v>9.3740198544552192E-2</v>
      </c>
      <c r="AY25">
        <f t="shared" si="2"/>
        <v>8.9187583323959443E-2</v>
      </c>
      <c r="AZ25">
        <f t="shared" si="3"/>
        <v>4.5526152205927501E-3</v>
      </c>
      <c r="BA25">
        <f t="shared" si="4"/>
        <v>1.4911169119403975</v>
      </c>
      <c r="BB25">
        <f t="shared" si="5"/>
        <v>0.74428408156012826</v>
      </c>
      <c r="BC25">
        <f t="shared" si="6"/>
        <v>6.5964701418311733E-2</v>
      </c>
      <c r="BD25">
        <f t="shared" si="7"/>
        <v>3.2994315705761716E-2</v>
      </c>
      <c r="BE25">
        <f t="shared" si="33"/>
        <v>-12.52787993536452</v>
      </c>
      <c r="BF25">
        <f t="shared" si="33"/>
        <v>-12.528016707548559</v>
      </c>
      <c r="BG25">
        <f t="shared" si="33"/>
        <v>-12.528294797002694</v>
      </c>
      <c r="BH25">
        <f t="shared" si="33"/>
        <v>-12.528860208059909</v>
      </c>
      <c r="BI25">
        <f t="shared" si="33"/>
        <v>-12.530009764164831</v>
      </c>
      <c r="BJ25">
        <f t="shared" si="33"/>
        <v>-12.532346818479443</v>
      </c>
      <c r="BK25">
        <f t="shared" si="33"/>
        <v>-12.537097504114366</v>
      </c>
      <c r="BL25">
        <f t="shared" si="9"/>
        <v>-12.546752615741942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s="26" customFormat="1" ht="12.95" customHeight="1">
      <c r="A26" s="145" t="s">
        <v>734</v>
      </c>
      <c r="B26" s="146" t="str">
        <f>IF(X26=INT(X26),"I","II")</f>
        <v>I</v>
      </c>
      <c r="C26" s="147">
        <v>34705.213000000003</v>
      </c>
      <c r="D26" s="131" t="s">
        <v>218</v>
      </c>
      <c r="E26" s="87">
        <f t="shared" si="12"/>
        <v>-9133.9659287038248</v>
      </c>
      <c r="F26" s="87">
        <f t="shared" si="32"/>
        <v>-9134</v>
      </c>
      <c r="G26" s="25">
        <f t="shared" si="13"/>
        <v>1.3258280006994028E-2</v>
      </c>
      <c r="H26" s="149">
        <f t="shared" si="14"/>
        <v>1.3258280006994028E-2</v>
      </c>
      <c r="I26" s="149"/>
      <c r="J26" s="149"/>
      <c r="K26" s="149"/>
      <c r="L26" s="149"/>
      <c r="M26" s="149"/>
      <c r="N26" s="149"/>
      <c r="O26" s="149"/>
      <c r="P26" s="149">
        <f t="shared" si="15"/>
        <v>1.067441260291296E-2</v>
      </c>
      <c r="Q26" s="88">
        <f t="shared" si="16"/>
        <v>19686.713000000003</v>
      </c>
      <c r="S26" s="26">
        <v>0.2</v>
      </c>
      <c r="Z26">
        <f t="shared" si="17"/>
        <v>-9134</v>
      </c>
      <c r="AA26" s="26">
        <f t="shared" si="18"/>
        <v>1.4744461493212804E-2</v>
      </c>
      <c r="AB26" s="26">
        <f t="shared" si="19"/>
        <v>9.1882311166941837E-3</v>
      </c>
      <c r="AC26" s="26">
        <f t="shared" si="20"/>
        <v>2.5838674040810673E-3</v>
      </c>
      <c r="AD26" s="26">
        <f t="shared" si="21"/>
        <v>-1.4861814862187767E-3</v>
      </c>
      <c r="AE26" s="26">
        <f t="shared" si="22"/>
        <v>4.4174708199589041E-7</v>
      </c>
      <c r="AF26">
        <f t="shared" si="23"/>
        <v>2.5838674040810673E-3</v>
      </c>
      <c r="AG26" s="187"/>
      <c r="AH26">
        <f t="shared" si="24"/>
        <v>4.070048890299844E-3</v>
      </c>
      <c r="AI26">
        <f t="shared" si="25"/>
        <v>1.487390233411152</v>
      </c>
      <c r="AJ26">
        <f t="shared" si="26"/>
        <v>0.59218377703596359</v>
      </c>
      <c r="AK26">
        <f t="shared" si="27"/>
        <v>-6.8550413003724497E-2</v>
      </c>
      <c r="AL26">
        <f t="shared" si="28"/>
        <v>-0.13973133053374126</v>
      </c>
      <c r="AM26">
        <f t="shared" si="29"/>
        <v>-6.9979564013114795E-2</v>
      </c>
      <c r="AN26" s="26">
        <f t="shared" si="30"/>
        <v>-6.3647871968779617</v>
      </c>
      <c r="AO26" s="26">
        <f t="shared" si="30"/>
        <v>-6.3645006564796702</v>
      </c>
      <c r="AP26" s="26">
        <f t="shared" si="30"/>
        <v>-6.3639165628170389</v>
      </c>
      <c r="AQ26" s="26">
        <f t="shared" si="30"/>
        <v>-6.3627260117511799</v>
      </c>
      <c r="AR26" s="26">
        <f t="shared" si="30"/>
        <v>-6.3602996738401343</v>
      </c>
      <c r="AS26" s="26">
        <f t="shared" si="30"/>
        <v>-6.3553562000659545</v>
      </c>
      <c r="AT26" s="26">
        <f t="shared" si="30"/>
        <v>-6.3452895927317412</v>
      </c>
      <c r="AU26" s="26">
        <f t="shared" si="31"/>
        <v>-6.3248089009946025</v>
      </c>
      <c r="AV26"/>
      <c r="AW26">
        <v>-36000</v>
      </c>
      <c r="AX26">
        <f t="shared" si="1"/>
        <v>9.068084628771951E-2</v>
      </c>
      <c r="AY26">
        <f t="shared" si="2"/>
        <v>8.498798692297542E-2</v>
      </c>
      <c r="AZ26">
        <f t="shared" si="3"/>
        <v>5.6928593647440863E-3</v>
      </c>
      <c r="BA26">
        <f t="shared" si="4"/>
        <v>1.3546879849985898</v>
      </c>
      <c r="BB26">
        <f t="shared" si="5"/>
        <v>0.99951263830787007</v>
      </c>
      <c r="BC26">
        <f t="shared" si="6"/>
        <v>0.76607695375164453</v>
      </c>
      <c r="BD26">
        <f t="shared" si="7"/>
        <v>0.40294021998150986</v>
      </c>
      <c r="BE26">
        <f t="shared" si="33"/>
        <v>-12.104630963115216</v>
      </c>
      <c r="BF26">
        <f t="shared" si="33"/>
        <v>-12.105610489511626</v>
      </c>
      <c r="BG26">
        <f t="shared" si="33"/>
        <v>-12.107831123603887</v>
      </c>
      <c r="BH26">
        <f t="shared" si="33"/>
        <v>-12.112856434131052</v>
      </c>
      <c r="BI26">
        <f t="shared" si="33"/>
        <v>-12.124183746173465</v>
      </c>
      <c r="BJ26">
        <f t="shared" si="33"/>
        <v>-12.149498101246532</v>
      </c>
      <c r="BK26">
        <f t="shared" si="33"/>
        <v>-12.205092172339054</v>
      </c>
      <c r="BL26">
        <f t="shared" si="9"/>
        <v>-12.323471781939196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s="26" customFormat="1" ht="12.95" customHeight="1">
      <c r="A27" s="145" t="s">
        <v>734</v>
      </c>
      <c r="B27" s="146" t="str">
        <f>IF(X27=INT(X27),"I","II")</f>
        <v>I</v>
      </c>
      <c r="C27" s="147">
        <v>34983.442000000003</v>
      </c>
      <c r="D27" s="131" t="s">
        <v>218</v>
      </c>
      <c r="E27" s="87">
        <f t="shared" si="12"/>
        <v>-8418.969514363469</v>
      </c>
      <c r="F27" s="87">
        <f t="shared" si="32"/>
        <v>-8419</v>
      </c>
      <c r="G27" s="25">
        <f t="shared" si="13"/>
        <v>1.1862980005389545E-2</v>
      </c>
      <c r="H27" s="149">
        <f t="shared" si="14"/>
        <v>1.1862980005389545E-2</v>
      </c>
      <c r="I27" s="149"/>
      <c r="J27" s="149"/>
      <c r="K27" s="149"/>
      <c r="L27" s="149"/>
      <c r="M27" s="149"/>
      <c r="N27" s="149"/>
      <c r="O27" s="149"/>
      <c r="P27" s="149">
        <f t="shared" si="15"/>
        <v>9.7111431341365805E-3</v>
      </c>
      <c r="Q27" s="88">
        <f t="shared" si="16"/>
        <v>19964.942000000003</v>
      </c>
      <c r="S27" s="26">
        <v>0.2</v>
      </c>
      <c r="Y27" s="90"/>
      <c r="Z27">
        <f t="shared" si="17"/>
        <v>-8419</v>
      </c>
      <c r="AA27" s="26">
        <f t="shared" si="18"/>
        <v>1.4894481605344588E-2</v>
      </c>
      <c r="AB27" s="26">
        <f t="shared" si="19"/>
        <v>6.6796415341815385E-3</v>
      </c>
      <c r="AC27" s="26">
        <f t="shared" si="20"/>
        <v>2.1518368712529646E-3</v>
      </c>
      <c r="AD27" s="26">
        <f t="shared" si="21"/>
        <v>-3.0315015999550429E-3</v>
      </c>
      <c r="AE27" s="26">
        <f t="shared" si="22"/>
        <v>1.838000390105997E-6</v>
      </c>
      <c r="AF27">
        <f t="shared" si="23"/>
        <v>2.1518368712529646E-3</v>
      </c>
      <c r="AG27" s="187"/>
      <c r="AH27">
        <f t="shared" si="24"/>
        <v>5.1833384712080066E-3</v>
      </c>
      <c r="AI27">
        <f t="shared" si="25"/>
        <v>1.4551203444825123</v>
      </c>
      <c r="AJ27">
        <f t="shared" si="26"/>
        <v>0.9184229562770061</v>
      </c>
      <c r="AK27">
        <f t="shared" si="27"/>
        <v>0.18738695468382482</v>
      </c>
      <c r="AL27">
        <f t="shared" si="28"/>
        <v>0.3905778483259536</v>
      </c>
      <c r="AM27">
        <f t="shared" si="29"/>
        <v>0.19781001834467066</v>
      </c>
      <c r="AN27" s="26">
        <f t="shared" si="30"/>
        <v>-6.0534108837250731</v>
      </c>
      <c r="AO27" s="26">
        <f t="shared" si="30"/>
        <v>-6.0541355557090046</v>
      </c>
      <c r="AP27" s="26">
        <f t="shared" si="30"/>
        <v>-6.0556471249964705</v>
      </c>
      <c r="AQ27" s="26">
        <f t="shared" si="30"/>
        <v>-6.0587983598868718</v>
      </c>
      <c r="AR27" s="26">
        <f t="shared" si="30"/>
        <v>-6.0653606373106026</v>
      </c>
      <c r="AS27" s="26">
        <f t="shared" si="30"/>
        <v>-6.07899605204517</v>
      </c>
      <c r="AT27" s="26">
        <f t="shared" si="30"/>
        <v>-6.1072088305922918</v>
      </c>
      <c r="AU27" s="26">
        <f t="shared" si="31"/>
        <v>-6.1651631048256386</v>
      </c>
      <c r="AV27"/>
      <c r="AW27">
        <v>-35000</v>
      </c>
      <c r="AX27">
        <f t="shared" si="1"/>
        <v>8.6762250505359934E-2</v>
      </c>
      <c r="AY27">
        <f t="shared" si="2"/>
        <v>8.0891276751173274E-2</v>
      </c>
      <c r="AZ27">
        <f t="shared" si="3"/>
        <v>5.8709737541866591E-3</v>
      </c>
      <c r="BA27">
        <f t="shared" si="4"/>
        <v>1.1353445518913645</v>
      </c>
      <c r="BB27">
        <f t="shared" si="5"/>
        <v>0.88000548572717208</v>
      </c>
      <c r="BC27">
        <f t="shared" si="6"/>
        <v>1.2922213588252687</v>
      </c>
      <c r="BD27">
        <f t="shared" si="7"/>
        <v>0.75408545933752924</v>
      </c>
      <c r="BE27">
        <f t="shared" si="33"/>
        <v>-11.737513095461722</v>
      </c>
      <c r="BF27">
        <f t="shared" si="33"/>
        <v>-11.737942702568663</v>
      </c>
      <c r="BG27">
        <f t="shared" si="33"/>
        <v>-11.739232931134817</v>
      </c>
      <c r="BH27">
        <f t="shared" si="33"/>
        <v>-11.743097017727232</v>
      </c>
      <c r="BI27">
        <f t="shared" si="33"/>
        <v>-11.75457456265214</v>
      </c>
      <c r="BJ27">
        <f t="shared" si="33"/>
        <v>-11.787880924727668</v>
      </c>
      <c r="BK27">
        <f t="shared" si="33"/>
        <v>-11.878964098557871</v>
      </c>
      <c r="BL27">
        <f t="shared" si="9"/>
        <v>-12.100190948136449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s="26" customFormat="1" ht="12.95" customHeight="1">
      <c r="A28" s="28" t="s">
        <v>735</v>
      </c>
      <c r="B28" s="146" t="str">
        <f>IF(X28=INT(X28),"I","II")</f>
        <v>I</v>
      </c>
      <c r="C28" s="147">
        <v>37854.464</v>
      </c>
      <c r="D28" s="23" t="s">
        <v>217</v>
      </c>
      <c r="E28" s="83">
        <f t="shared" si="12"/>
        <v>-1040.980751537606</v>
      </c>
      <c r="F28" s="83">
        <f t="shared" si="32"/>
        <v>-1041</v>
      </c>
      <c r="G28" s="25">
        <f t="shared" si="13"/>
        <v>7.4902199994539842E-3</v>
      </c>
      <c r="H28" s="149">
        <f t="shared" si="14"/>
        <v>7.4902199994539842E-3</v>
      </c>
      <c r="I28" s="149"/>
      <c r="J28" s="149"/>
      <c r="K28" s="149"/>
      <c r="L28" s="149"/>
      <c r="M28" s="149"/>
      <c r="N28" s="149"/>
      <c r="O28" s="149"/>
      <c r="P28" s="149">
        <f t="shared" si="15"/>
        <v>2.8429562948494593E-3</v>
      </c>
      <c r="Q28" s="29">
        <f t="shared" si="16"/>
        <v>22835.964</v>
      </c>
      <c r="R28" s="83"/>
      <c r="S28" s="26">
        <v>0.2</v>
      </c>
      <c r="T28" s="83"/>
      <c r="Y28" s="93"/>
      <c r="Z28">
        <f t="shared" si="17"/>
        <v>-1041</v>
      </c>
      <c r="AA28" s="26">
        <f t="shared" si="18"/>
        <v>3.5927234966754637E-3</v>
      </c>
      <c r="AB28" s="26">
        <f t="shared" si="19"/>
        <v>6.7404527976279802E-3</v>
      </c>
      <c r="AC28" s="26">
        <f t="shared" si="20"/>
        <v>4.6472637046045245E-3</v>
      </c>
      <c r="AD28" s="26">
        <f t="shared" si="21"/>
        <v>3.8974965027785205E-3</v>
      </c>
      <c r="AE28" s="26">
        <f t="shared" si="22"/>
        <v>3.0380957978341598E-6</v>
      </c>
      <c r="AF28">
        <f t="shared" si="23"/>
        <v>4.6472637046045245E-3</v>
      </c>
      <c r="AG28" s="187"/>
      <c r="AH28">
        <f t="shared" si="24"/>
        <v>7.4976720182600429E-4</v>
      </c>
      <c r="AI28">
        <f t="shared" si="25"/>
        <v>0.59283505188155261</v>
      </c>
      <c r="AJ28">
        <f t="shared" si="26"/>
        <v>-0.17598580383351417</v>
      </c>
      <c r="AK28">
        <f t="shared" si="27"/>
        <v>0.27652324273243367</v>
      </c>
      <c r="AL28">
        <f t="shared" si="28"/>
        <v>2.5450022211466603</v>
      </c>
      <c r="AM28">
        <f t="shared" si="29"/>
        <v>3.252357019459446</v>
      </c>
      <c r="AN28" s="26">
        <f t="shared" si="30"/>
        <v>-4.1117168510945028</v>
      </c>
      <c r="AO28" s="26">
        <f t="shared" si="30"/>
        <v>-4.1118872151235362</v>
      </c>
      <c r="AP28" s="26">
        <f t="shared" si="30"/>
        <v>-4.1112749190367754</v>
      </c>
      <c r="AQ28" s="26">
        <f t="shared" si="30"/>
        <v>-4.1134780973773548</v>
      </c>
      <c r="AR28" s="26">
        <f t="shared" si="30"/>
        <v>-4.105583356297541</v>
      </c>
      <c r="AS28" s="26">
        <f t="shared" si="30"/>
        <v>-4.1343100543089299</v>
      </c>
      <c r="AT28" s="26">
        <f t="shared" si="30"/>
        <v>-4.0348989659551702</v>
      </c>
      <c r="AU28" s="26">
        <f t="shared" si="31"/>
        <v>-4.5177971130289727</v>
      </c>
      <c r="AV28"/>
      <c r="AW28">
        <v>-34000</v>
      </c>
      <c r="AX28">
        <f t="shared" si="1"/>
        <v>8.2314641504343158E-2</v>
      </c>
      <c r="AY28">
        <f t="shared" si="2"/>
        <v>7.689745280855298E-2</v>
      </c>
      <c r="AZ28">
        <f t="shared" si="3"/>
        <v>5.4171886957901762E-3</v>
      </c>
      <c r="BA28">
        <f t="shared" si="4"/>
        <v>0.95604551728499398</v>
      </c>
      <c r="BB28">
        <f t="shared" si="5"/>
        <v>0.65022099327091498</v>
      </c>
      <c r="BC28">
        <f t="shared" si="6"/>
        <v>1.6602198302421487</v>
      </c>
      <c r="BD28">
        <f t="shared" si="7"/>
        <v>1.0936742753996613</v>
      </c>
      <c r="BE28">
        <f t="shared" si="33"/>
        <v>-11.430569057273573</v>
      </c>
      <c r="BF28">
        <f t="shared" si="33"/>
        <v>-11.430617273339484</v>
      </c>
      <c r="BG28">
        <f t="shared" si="33"/>
        <v>-11.430849657931084</v>
      </c>
      <c r="BH28">
        <f t="shared" si="33"/>
        <v>-11.431968045967189</v>
      </c>
      <c r="BI28">
        <f t="shared" si="33"/>
        <v>-11.437313405789908</v>
      </c>
      <c r="BJ28">
        <f t="shared" si="33"/>
        <v>-11.462071633919347</v>
      </c>
      <c r="BK28">
        <f t="shared" si="33"/>
        <v>-11.563819396614059</v>
      </c>
      <c r="BL28">
        <f t="shared" si="9"/>
        <v>-11.876910114333702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s="26" customFormat="1" ht="12.95" customHeight="1">
      <c r="A29" s="132" t="s">
        <v>61</v>
      </c>
      <c r="B29" s="22"/>
      <c r="C29" s="23">
        <v>38259.544399999999</v>
      </c>
      <c r="D29" s="23" t="s">
        <v>63</v>
      </c>
      <c r="E29" s="26">
        <f t="shared" si="12"/>
        <v>0</v>
      </c>
      <c r="F29" s="26">
        <f t="shared" si="32"/>
        <v>0</v>
      </c>
      <c r="G29" s="25">
        <f t="shared" si="13"/>
        <v>0</v>
      </c>
      <c r="H29" s="149">
        <f t="shared" si="14"/>
        <v>0</v>
      </c>
      <c r="I29" s="149"/>
      <c r="J29" s="149"/>
      <c r="K29" s="149"/>
      <c r="L29" s="149"/>
      <c r="M29" s="149"/>
      <c r="N29" s="149"/>
      <c r="O29" s="149"/>
      <c r="P29" s="149">
        <f t="shared" si="15"/>
        <v>2.3247451226706922E-3</v>
      </c>
      <c r="Q29" s="29">
        <f t="shared" si="16"/>
        <v>23241.044399999999</v>
      </c>
      <c r="S29" s="26">
        <v>0.2</v>
      </c>
      <c r="Y29" s="93"/>
      <c r="Z29">
        <f t="shared" si="17"/>
        <v>0</v>
      </c>
      <c r="AA29" s="26">
        <f t="shared" si="18"/>
        <v>2.0309229835135684E-3</v>
      </c>
      <c r="AB29" s="26">
        <f t="shared" si="19"/>
        <v>2.9382213915712355E-4</v>
      </c>
      <c r="AC29" s="26">
        <f t="shared" si="20"/>
        <v>-2.3247451226706922E-3</v>
      </c>
      <c r="AD29" s="26">
        <f t="shared" si="21"/>
        <v>-2.0309229835135684E-3</v>
      </c>
      <c r="AE29" s="26">
        <f t="shared" si="22"/>
        <v>8.2492963299273093E-7</v>
      </c>
      <c r="AF29">
        <f t="shared" si="23"/>
        <v>-2.3247451226706922E-3</v>
      </c>
      <c r="AG29" s="187"/>
      <c r="AH29">
        <f t="shared" si="24"/>
        <v>-2.9382213915712355E-4</v>
      </c>
      <c r="AI29">
        <f t="shared" si="25"/>
        <v>0.56321412153041595</v>
      </c>
      <c r="AJ29">
        <f t="shared" si="26"/>
        <v>-0.29022162196877349</v>
      </c>
      <c r="AK29">
        <f t="shared" si="27"/>
        <v>0.22686228227079117</v>
      </c>
      <c r="AL29">
        <f t="shared" si="28"/>
        <v>2.6625535282756823</v>
      </c>
      <c r="AM29">
        <f t="shared" si="29"/>
        <v>4.0948774322335311</v>
      </c>
      <c r="AN29" s="26">
        <f t="shared" si="30"/>
        <v>-3.9344997747660178</v>
      </c>
      <c r="AO29" s="26">
        <f t="shared" si="30"/>
        <v>-3.9351643489502139</v>
      </c>
      <c r="AP29" s="26">
        <f t="shared" si="30"/>
        <v>-3.9332408904645653</v>
      </c>
      <c r="AQ29" s="26">
        <f t="shared" si="30"/>
        <v>-3.9388182558839882</v>
      </c>
      <c r="AR29" s="26">
        <f t="shared" si="30"/>
        <v>-3.9227315190112741</v>
      </c>
      <c r="AS29" s="26">
        <f t="shared" si="30"/>
        <v>-3.9698775001583364</v>
      </c>
      <c r="AT29" s="26">
        <f t="shared" si="30"/>
        <v>-3.8373723372171344</v>
      </c>
      <c r="AU29" s="26">
        <f t="shared" si="31"/>
        <v>-4.2853617650403137</v>
      </c>
      <c r="AV29"/>
      <c r="AW29">
        <v>-33000</v>
      </c>
      <c r="AX29">
        <f t="shared" si="1"/>
        <v>7.7633664468384642E-2</v>
      </c>
      <c r="AY29">
        <f t="shared" si="2"/>
        <v>7.3006515095114549E-2</v>
      </c>
      <c r="AZ29">
        <f t="shared" si="3"/>
        <v>4.6271493732700864E-3</v>
      </c>
      <c r="BA29">
        <f t="shared" si="4"/>
        <v>0.82799725655481504</v>
      </c>
      <c r="BB29">
        <f t="shared" si="5"/>
        <v>0.42620877710970329</v>
      </c>
      <c r="BC29">
        <f t="shared" si="6"/>
        <v>1.9277974240289002</v>
      </c>
      <c r="BD29">
        <f t="shared" si="7"/>
        <v>1.4402768113189921</v>
      </c>
      <c r="BE29">
        <f t="shared" si="33"/>
        <v>-11.168808833188789</v>
      </c>
      <c r="BF29">
        <f t="shared" si="33"/>
        <v>-11.168809336624879</v>
      </c>
      <c r="BG29">
        <f t="shared" si="33"/>
        <v>-11.168815270592345</v>
      </c>
      <c r="BH29">
        <f t="shared" si="33"/>
        <v>-11.168885198712118</v>
      </c>
      <c r="BI29">
        <f t="shared" si="33"/>
        <v>-11.169707164047862</v>
      </c>
      <c r="BJ29">
        <f t="shared" si="33"/>
        <v>-11.179095921775838</v>
      </c>
      <c r="BK29">
        <f t="shared" si="33"/>
        <v>-11.264218882810589</v>
      </c>
      <c r="BL29">
        <f t="shared" si="9"/>
        <v>-11.653629280530955</v>
      </c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s="26" customFormat="1" ht="12.95" customHeight="1">
      <c r="A30" s="28" t="s">
        <v>732</v>
      </c>
      <c r="B30" s="146" t="s">
        <v>97</v>
      </c>
      <c r="C30" s="147">
        <v>38260.521200000003</v>
      </c>
      <c r="D30" s="102" t="s">
        <v>217</v>
      </c>
      <c r="E30" s="26">
        <f t="shared" si="12"/>
        <v>2.5101930335461926</v>
      </c>
      <c r="F30" s="26">
        <f t="shared" si="32"/>
        <v>2.5</v>
      </c>
      <c r="G30" s="25">
        <f t="shared" si="13"/>
        <v>3.9664500072831288E-3</v>
      </c>
      <c r="H30" s="149"/>
      <c r="I30" s="149"/>
      <c r="J30" s="149">
        <f t="shared" ref="J30:J54" si="34">G30</f>
        <v>3.9664500072831288E-3</v>
      </c>
      <c r="K30" s="149"/>
      <c r="L30" s="149"/>
      <c r="M30" s="149"/>
      <c r="N30" s="149"/>
      <c r="O30" s="149"/>
      <c r="P30" s="149">
        <f t="shared" si="15"/>
        <v>2.323634821600543E-3</v>
      </c>
      <c r="Q30" s="29">
        <f t="shared" si="16"/>
        <v>23242.021200000003</v>
      </c>
      <c r="R30" s="26">
        <f t="shared" ref="R30:R61" si="35">+(P30-G30)^2</f>
        <v>2.6988417343093088E-6</v>
      </c>
      <c r="S30" s="26">
        <v>1</v>
      </c>
      <c r="T30" s="26">
        <f t="shared" ref="T30:T61" si="36">S30*R30</f>
        <v>2.6988417343093088E-6</v>
      </c>
      <c r="Y30" s="92"/>
      <c r="Z30">
        <f t="shared" si="17"/>
        <v>2.5</v>
      </c>
      <c r="AA30" s="26">
        <f t="shared" si="18"/>
        <v>2.0273646830488751E-3</v>
      </c>
      <c r="AB30" s="26">
        <f t="shared" si="19"/>
        <v>4.2627201458347967E-3</v>
      </c>
      <c r="AC30" s="26">
        <f t="shared" si="20"/>
        <v>1.6428151856825858E-3</v>
      </c>
      <c r="AD30" s="26">
        <f t="shared" si="21"/>
        <v>1.9390853242342537E-3</v>
      </c>
      <c r="AE30" s="26">
        <f t="shared" si="22"/>
        <v>3.7600518946606607E-6</v>
      </c>
      <c r="AF30">
        <f t="shared" si="23"/>
        <v>1.6428151856825858E-3</v>
      </c>
      <c r="AG30" s="187"/>
      <c r="AH30">
        <f t="shared" si="24"/>
        <v>-2.9627013855166803E-4</v>
      </c>
      <c r="AI30">
        <f t="shared" si="25"/>
        <v>0.56315317177672164</v>
      </c>
      <c r="AJ30">
        <f t="shared" si="26"/>
        <v>-0.29047877868281341</v>
      </c>
      <c r="AK30">
        <f t="shared" si="27"/>
        <v>0.2267448950226221</v>
      </c>
      <c r="AL30">
        <f t="shared" si="28"/>
        <v>2.6628222619129724</v>
      </c>
      <c r="AM30">
        <f t="shared" si="29"/>
        <v>4.0972661790540474</v>
      </c>
      <c r="AN30" s="26">
        <f t="shared" si="30"/>
        <v>-3.9340844044771091</v>
      </c>
      <c r="AO30" s="26">
        <f t="shared" si="30"/>
        <v>-3.9347506379826336</v>
      </c>
      <c r="AP30" s="26">
        <f t="shared" si="30"/>
        <v>-3.932823189694501</v>
      </c>
      <c r="AQ30" s="26">
        <f t="shared" si="30"/>
        <v>-3.9384097747960962</v>
      </c>
      <c r="AR30" s="26">
        <f t="shared" si="30"/>
        <v>-3.9223032337515775</v>
      </c>
      <c r="AS30" s="26">
        <f t="shared" si="30"/>
        <v>-3.9694871937337854</v>
      </c>
      <c r="AT30" s="26">
        <f t="shared" si="30"/>
        <v>-3.8369279931137257</v>
      </c>
      <c r="AU30" s="26">
        <f t="shared" si="31"/>
        <v>-4.2848035629558066</v>
      </c>
      <c r="AV30"/>
      <c r="AW30">
        <v>-32000</v>
      </c>
      <c r="AX30">
        <f t="shared" si="1"/>
        <v>7.2889559983598209E-2</v>
      </c>
      <c r="AY30">
        <f t="shared" si="2"/>
        <v>6.9218463610857969E-2</v>
      </c>
      <c r="AZ30">
        <f t="shared" si="3"/>
        <v>3.6710963727402453E-3</v>
      </c>
      <c r="BA30">
        <f t="shared" si="4"/>
        <v>0.73721650715020814</v>
      </c>
      <c r="BB30">
        <f t="shared" si="5"/>
        <v>0.23194944169199008</v>
      </c>
      <c r="BC30">
        <f t="shared" si="6"/>
        <v>2.1340138056110538</v>
      </c>
      <c r="BD30">
        <f t="shared" si="7"/>
        <v>1.8141146239932298</v>
      </c>
      <c r="BE30">
        <f t="shared" si="33"/>
        <v>-10.938949929098953</v>
      </c>
      <c r="BF30">
        <f t="shared" si="33"/>
        <v>-10.93894992862837</v>
      </c>
      <c r="BG30">
        <f t="shared" si="33"/>
        <v>-10.938949945522463</v>
      </c>
      <c r="BH30">
        <f t="shared" si="33"/>
        <v>-10.938949339022122</v>
      </c>
      <c r="BI30">
        <f t="shared" si="33"/>
        <v>-10.938971116536772</v>
      </c>
      <c r="BJ30">
        <f t="shared" si="33"/>
        <v>-10.938194328708686</v>
      </c>
      <c r="BK30">
        <f t="shared" si="33"/>
        <v>-10.983951642539013</v>
      </c>
      <c r="BL30">
        <f t="shared" si="9"/>
        <v>-11.430348446728209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s="26" customFormat="1" ht="12.95" customHeight="1">
      <c r="A31" s="28" t="s">
        <v>732</v>
      </c>
      <c r="B31" s="146" t="s">
        <v>101</v>
      </c>
      <c r="C31" s="147">
        <v>38263.438199999997</v>
      </c>
      <c r="D31" s="102" t="s">
        <v>217</v>
      </c>
      <c r="E31" s="26">
        <f t="shared" si="12"/>
        <v>10.006336644120696</v>
      </c>
      <c r="F31" s="26">
        <f t="shared" si="32"/>
        <v>10</v>
      </c>
      <c r="G31" s="25">
        <f t="shared" si="13"/>
        <v>2.4657999965711497E-3</v>
      </c>
      <c r="H31" s="149"/>
      <c r="I31" s="149"/>
      <c r="J31" s="149">
        <f t="shared" si="34"/>
        <v>2.4657999965711497E-3</v>
      </c>
      <c r="K31" s="149"/>
      <c r="L31" s="149"/>
      <c r="M31" s="149"/>
      <c r="N31" s="149"/>
      <c r="O31" s="149"/>
      <c r="P31" s="149">
        <f t="shared" si="15"/>
        <v>2.3203077766236905E-3</v>
      </c>
      <c r="Q31" s="29">
        <f t="shared" si="16"/>
        <v>23244.938199999997</v>
      </c>
      <c r="R31" s="26">
        <f t="shared" si="35"/>
        <v>2.1167986065239851E-8</v>
      </c>
      <c r="S31" s="26">
        <v>1</v>
      </c>
      <c r="T31" s="26">
        <f t="shared" si="36"/>
        <v>2.1167986065239851E-8</v>
      </c>
      <c r="Y31" s="92"/>
      <c r="Z31">
        <f t="shared" si="17"/>
        <v>10</v>
      </c>
      <c r="AA31" s="26">
        <f t="shared" si="18"/>
        <v>2.0166955063378568E-3</v>
      </c>
      <c r="AB31" s="26">
        <f t="shared" si="19"/>
        <v>2.7694122668569833E-3</v>
      </c>
      <c r="AC31" s="26">
        <f t="shared" si="20"/>
        <v>1.4549221994745922E-4</v>
      </c>
      <c r="AD31" s="26">
        <f t="shared" si="21"/>
        <v>4.4910449023329285E-4</v>
      </c>
      <c r="AE31" s="26">
        <f t="shared" si="22"/>
        <v>2.0169484314770584E-7</v>
      </c>
      <c r="AF31">
        <f t="shared" si="23"/>
        <v>1.4549221994745922E-4</v>
      </c>
      <c r="AG31" s="187"/>
      <c r="AH31">
        <f t="shared" si="24"/>
        <v>-3.0361227028583373E-4</v>
      </c>
      <c r="AI31">
        <f t="shared" si="25"/>
        <v>0.5629705900087576</v>
      </c>
      <c r="AJ31">
        <f t="shared" si="26"/>
        <v>-0.29124979249701027</v>
      </c>
      <c r="AK31">
        <f t="shared" si="27"/>
        <v>0.2263927859943089</v>
      </c>
      <c r="AL31">
        <f t="shared" si="28"/>
        <v>2.6636281174651901</v>
      </c>
      <c r="AM31">
        <f t="shared" si="29"/>
        <v>4.1044451453531412</v>
      </c>
      <c r="AN31" s="26">
        <f t="shared" ref="AN31:AT40" si="37">$AU31+$AB$7*SIN(AO31)</f>
        <v>-3.9328385579980116</v>
      </c>
      <c r="AO31" s="26">
        <f t="shared" si="37"/>
        <v>-3.9335097818158746</v>
      </c>
      <c r="AP31" s="26">
        <f t="shared" si="37"/>
        <v>-3.9315703460610023</v>
      </c>
      <c r="AQ31" s="26">
        <f t="shared" si="37"/>
        <v>-3.9371846032925308</v>
      </c>
      <c r="AR31" s="26">
        <f t="shared" si="37"/>
        <v>-3.9210186903404578</v>
      </c>
      <c r="AS31" s="26">
        <f t="shared" si="37"/>
        <v>-3.9683163311287233</v>
      </c>
      <c r="AT31" s="26">
        <f t="shared" si="37"/>
        <v>-3.8355957979814819</v>
      </c>
      <c r="AU31" s="26">
        <f t="shared" si="31"/>
        <v>-4.2831289567022859</v>
      </c>
      <c r="AV31"/>
      <c r="AW31">
        <v>-31000</v>
      </c>
      <c r="AX31">
        <f t="shared" si="1"/>
        <v>6.8176204282101971E-2</v>
      </c>
      <c r="AY31">
        <f t="shared" si="2"/>
        <v>6.5533298355783254E-2</v>
      </c>
      <c r="AZ31">
        <f t="shared" si="3"/>
        <v>2.6429059263187137E-3</v>
      </c>
      <c r="BA31">
        <f t="shared" si="4"/>
        <v>0.67159741711742926</v>
      </c>
      <c r="BB31">
        <f t="shared" si="5"/>
        <v>6.6764261977094855E-2</v>
      </c>
      <c r="BC31">
        <f t="shared" si="6"/>
        <v>2.301281147297515</v>
      </c>
      <c r="BD31">
        <f t="shared" si="7"/>
        <v>2.238341394963709</v>
      </c>
      <c r="BE31">
        <f t="shared" si="33"/>
        <v>-10.731891821752413</v>
      </c>
      <c r="BF31">
        <f t="shared" si="33"/>
        <v>-10.731892061039513</v>
      </c>
      <c r="BG31">
        <f t="shared" si="33"/>
        <v>-10.731890195730385</v>
      </c>
      <c r="BH31">
        <f t="shared" si="33"/>
        <v>-10.731904736672275</v>
      </c>
      <c r="BI31">
        <f t="shared" si="33"/>
        <v>-10.731791404084284</v>
      </c>
      <c r="BJ31">
        <f t="shared" si="33"/>
        <v>-10.732675985485088</v>
      </c>
      <c r="BK31">
        <f t="shared" si="33"/>
        <v>-10.725846911459991</v>
      </c>
      <c r="BL31">
        <f t="shared" si="9"/>
        <v>-11.207067612925462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s="26" customFormat="1" ht="12.95" customHeight="1" thickBot="1">
      <c r="A32" s="28" t="s">
        <v>732</v>
      </c>
      <c r="B32" s="146" t="s">
        <v>97</v>
      </c>
      <c r="C32" s="147">
        <v>38264.410300000003</v>
      </c>
      <c r="D32" s="102" t="s">
        <v>217</v>
      </c>
      <c r="E32" s="26">
        <f t="shared" si="12"/>
        <v>12.504451558039735</v>
      </c>
      <c r="F32" s="26">
        <f t="shared" si="32"/>
        <v>12.5</v>
      </c>
      <c r="G32" s="113">
        <f t="shared" si="13"/>
        <v>1.7322500061709434E-3</v>
      </c>
      <c r="H32" s="149"/>
      <c r="I32" s="149"/>
      <c r="J32" s="149">
        <f t="shared" si="34"/>
        <v>1.7322500061709434E-3</v>
      </c>
      <c r="K32" s="149"/>
      <c r="L32" s="149"/>
      <c r="M32" s="149"/>
      <c r="N32" s="149"/>
      <c r="O32" s="149"/>
      <c r="P32" s="149">
        <f t="shared" si="15"/>
        <v>2.319200047709271E-3</v>
      </c>
      <c r="Q32" s="29">
        <f t="shared" si="16"/>
        <v>23245.910300000003</v>
      </c>
      <c r="R32" s="26">
        <f t="shared" si="35"/>
        <v>3.4451035126184452E-7</v>
      </c>
      <c r="S32" s="26">
        <v>1</v>
      </c>
      <c r="T32" s="26">
        <f t="shared" si="36"/>
        <v>3.4451035126184452E-7</v>
      </c>
      <c r="Y32" s="92"/>
      <c r="Z32">
        <f t="shared" si="17"/>
        <v>12.5</v>
      </c>
      <c r="AA32" s="26">
        <f t="shared" si="18"/>
        <v>2.013141023046477E-3</v>
      </c>
      <c r="AB32" s="26">
        <f t="shared" si="19"/>
        <v>2.0383090308337373E-3</v>
      </c>
      <c r="AC32" s="26">
        <f t="shared" si="20"/>
        <v>-5.8695004153832761E-4</v>
      </c>
      <c r="AD32" s="26">
        <f t="shared" si="21"/>
        <v>-2.8089101687553365E-4</v>
      </c>
      <c r="AE32" s="26">
        <f t="shared" si="22"/>
        <v>7.8899763361371333E-8</v>
      </c>
      <c r="AF32">
        <f t="shared" si="23"/>
        <v>-5.8695004153832761E-4</v>
      </c>
      <c r="AG32" s="187"/>
      <c r="AH32">
        <f t="shared" si="24"/>
        <v>-3.0605902466279391E-4</v>
      </c>
      <c r="AI32">
        <f t="shared" si="25"/>
        <v>0.56290981849446231</v>
      </c>
      <c r="AJ32">
        <f t="shared" si="26"/>
        <v>-0.29150664512958641</v>
      </c>
      <c r="AK32">
        <f t="shared" si="27"/>
        <v>0.22627543388316504</v>
      </c>
      <c r="AL32">
        <f t="shared" si="28"/>
        <v>2.6638966210236972</v>
      </c>
      <c r="AM32">
        <f t="shared" si="29"/>
        <v>4.1068423866615209</v>
      </c>
      <c r="AN32" s="26">
        <f t="shared" si="37"/>
        <v>-3.9324233638599226</v>
      </c>
      <c r="AO32" s="26">
        <f t="shared" si="37"/>
        <v>-3.9330962552210824</v>
      </c>
      <c r="AP32" s="26">
        <f t="shared" si="37"/>
        <v>-3.9311528176578983</v>
      </c>
      <c r="AQ32" s="26">
        <f t="shared" si="37"/>
        <v>-3.9367763032066714</v>
      </c>
      <c r="AR32" s="26">
        <f t="shared" si="37"/>
        <v>-3.9205906133336503</v>
      </c>
      <c r="AS32" s="26">
        <f t="shared" si="37"/>
        <v>-3.9679260622225141</v>
      </c>
      <c r="AT32" s="26">
        <f t="shared" si="37"/>
        <v>-3.8351520118781823</v>
      </c>
      <c r="AU32" s="26">
        <f t="shared" si="31"/>
        <v>-4.2825707546177796</v>
      </c>
      <c r="AV32"/>
      <c r="AW32">
        <v>-30000</v>
      </c>
      <c r="AX32">
        <f t="shared" si="1"/>
        <v>6.3547573330262369E-2</v>
      </c>
      <c r="AY32">
        <f t="shared" si="2"/>
        <v>6.1951019329890403E-2</v>
      </c>
      <c r="AZ32">
        <f t="shared" si="3"/>
        <v>1.5965540003719644E-3</v>
      </c>
      <c r="BA32">
        <f t="shared" si="4"/>
        <v>0.62320212979765066</v>
      </c>
      <c r="BB32">
        <f t="shared" si="5"/>
        <v>-7.4539892453387671E-2</v>
      </c>
      <c r="BC32">
        <f t="shared" si="6"/>
        <v>2.4427042009241813</v>
      </c>
      <c r="BD32">
        <f t="shared" si="7"/>
        <v>2.7442461817469743</v>
      </c>
      <c r="BE32">
        <f t="shared" ref="BE32:BK41" si="38">$BL32+$AB$7*SIN(BF32)</f>
        <v>-10.541473375213283</v>
      </c>
      <c r="BF32">
        <f t="shared" si="38"/>
        <v>-10.541502957460347</v>
      </c>
      <c r="BG32">
        <f t="shared" si="38"/>
        <v>-10.541365950236795</v>
      </c>
      <c r="BH32">
        <f t="shared" si="38"/>
        <v>-10.542000809266916</v>
      </c>
      <c r="BI32">
        <f t="shared" si="38"/>
        <v>-10.539065938081539</v>
      </c>
      <c r="BJ32">
        <f t="shared" si="38"/>
        <v>-10.552784955295007</v>
      </c>
      <c r="BK32">
        <f t="shared" si="38"/>
        <v>-10.491633610874619</v>
      </c>
      <c r="BL32">
        <f t="shared" si="9"/>
        <v>-10.983786779122715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s="26" customFormat="1" ht="12.95" customHeight="1">
      <c r="A33" s="28" t="s">
        <v>732</v>
      </c>
      <c r="B33" s="146" t="s">
        <v>97</v>
      </c>
      <c r="C33" s="147">
        <v>38315.386599999998</v>
      </c>
      <c r="D33" s="102" t="s">
        <v>217</v>
      </c>
      <c r="E33" s="26">
        <f t="shared" si="12"/>
        <v>143.5039940799717</v>
      </c>
      <c r="F33" s="26">
        <f t="shared" si="32"/>
        <v>143.5</v>
      </c>
      <c r="G33" s="25">
        <f t="shared" si="13"/>
        <v>1.5542300025117584E-3</v>
      </c>
      <c r="H33" s="149"/>
      <c r="I33" s="149"/>
      <c r="J33" s="149">
        <f t="shared" si="34"/>
        <v>1.5542300025117584E-3</v>
      </c>
      <c r="K33" s="149"/>
      <c r="L33" s="149"/>
      <c r="M33" s="149"/>
      <c r="N33" s="149"/>
      <c r="O33" s="149"/>
      <c r="P33" s="149">
        <f t="shared" si="15"/>
        <v>2.2620547155032173E-3</v>
      </c>
      <c r="Q33" s="29">
        <f t="shared" si="16"/>
        <v>23296.886599999998</v>
      </c>
      <c r="R33" s="26">
        <f t="shared" si="35"/>
        <v>5.0101582432144124E-7</v>
      </c>
      <c r="S33" s="26">
        <v>1</v>
      </c>
      <c r="T33" s="26">
        <f t="shared" si="36"/>
        <v>5.0101582432144124E-7</v>
      </c>
      <c r="Y33" s="92"/>
      <c r="Z33">
        <f t="shared" si="17"/>
        <v>143.5</v>
      </c>
      <c r="AA33" s="26">
        <f t="shared" si="18"/>
        <v>1.8282271070900985E-3</v>
      </c>
      <c r="AB33" s="26">
        <f t="shared" si="19"/>
        <v>1.9880576109248772E-3</v>
      </c>
      <c r="AC33" s="26">
        <f t="shared" si="20"/>
        <v>-7.0782471299145897E-4</v>
      </c>
      <c r="AD33" s="26">
        <f t="shared" si="21"/>
        <v>-2.7399710457834013E-4</v>
      </c>
      <c r="AE33" s="26">
        <f t="shared" si="22"/>
        <v>7.5074413317313859E-8</v>
      </c>
      <c r="AF33">
        <f t="shared" si="23"/>
        <v>-7.0782471299145897E-4</v>
      </c>
      <c r="AG33" s="187"/>
      <c r="AH33">
        <f t="shared" si="24"/>
        <v>-4.3382760841311895E-4</v>
      </c>
      <c r="AI33">
        <f t="shared" si="25"/>
        <v>0.55978700840453754</v>
      </c>
      <c r="AJ33">
        <f t="shared" si="26"/>
        <v>-0.30486048212212946</v>
      </c>
      <c r="AK33">
        <f t="shared" si="27"/>
        <v>0.2201384127728091</v>
      </c>
      <c r="AL33">
        <f t="shared" si="28"/>
        <v>2.6778870434849007</v>
      </c>
      <c r="AM33">
        <f t="shared" si="29"/>
        <v>4.2355186506400662</v>
      </c>
      <c r="AN33" s="26">
        <f t="shared" si="37"/>
        <v>-3.9107279261591632</v>
      </c>
      <c r="AO33" s="26">
        <f t="shared" si="37"/>
        <v>-3.9114909820336905</v>
      </c>
      <c r="AP33" s="26">
        <f t="shared" si="37"/>
        <v>-3.909333937357347</v>
      </c>
      <c r="AQ33" s="26">
        <f t="shared" si="37"/>
        <v>-3.915443278983211</v>
      </c>
      <c r="AR33" s="26">
        <f t="shared" si="37"/>
        <v>-3.898232282236711</v>
      </c>
      <c r="AS33" s="26">
        <f t="shared" si="37"/>
        <v>-3.947486985349169</v>
      </c>
      <c r="AT33" s="26">
        <f t="shared" si="37"/>
        <v>-3.8120917985125047</v>
      </c>
      <c r="AU33" s="26">
        <f t="shared" si="31"/>
        <v>-4.2533209653896193</v>
      </c>
      <c r="AV33"/>
      <c r="AW33">
        <v>-29000</v>
      </c>
      <c r="AX33">
        <f t="shared" si="1"/>
        <v>5.9036531494658845E-2</v>
      </c>
      <c r="AY33">
        <f t="shared" si="2"/>
        <v>5.847162653317943E-2</v>
      </c>
      <c r="AZ33">
        <f t="shared" si="3"/>
        <v>5.6490496147941461E-4</v>
      </c>
      <c r="BA33">
        <f t="shared" si="4"/>
        <v>0.58702081600679568</v>
      </c>
      <c r="BB33">
        <f t="shared" si="5"/>
        <v>-0.19697445719103843</v>
      </c>
      <c r="BC33">
        <f t="shared" si="6"/>
        <v>2.5663660657149827</v>
      </c>
      <c r="BD33">
        <f t="shared" si="7"/>
        <v>3.3804867414579323</v>
      </c>
      <c r="BE33">
        <f t="shared" si="38"/>
        <v>-10.363376883653709</v>
      </c>
      <c r="BF33">
        <f t="shared" si="38"/>
        <v>-10.363604789225279</v>
      </c>
      <c r="BG33">
        <f t="shared" si="38"/>
        <v>-10.362821360464361</v>
      </c>
      <c r="BH33">
        <f t="shared" si="38"/>
        <v>-10.365517930661854</v>
      </c>
      <c r="BI33">
        <f t="shared" si="38"/>
        <v>-10.356277571275859</v>
      </c>
      <c r="BJ33">
        <f t="shared" si="38"/>
        <v>-10.388445789010277</v>
      </c>
      <c r="BK33">
        <f t="shared" si="38"/>
        <v>-10.281854511011751</v>
      </c>
      <c r="BL33">
        <f t="shared" si="9"/>
        <v>-10.760505945319968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s="26" customFormat="1" ht="12.95" customHeight="1">
      <c r="A34" s="28" t="s">
        <v>732</v>
      </c>
      <c r="B34" s="146" t="s">
        <v>101</v>
      </c>
      <c r="C34" s="147">
        <v>38316.360200000003</v>
      </c>
      <c r="D34" s="102" t="s">
        <v>217</v>
      </c>
      <c r="E34" s="26">
        <f t="shared" si="12"/>
        <v>146.00596371291869</v>
      </c>
      <c r="F34" s="26">
        <f t="shared" si="32"/>
        <v>146</v>
      </c>
      <c r="G34" s="25">
        <f t="shared" si="13"/>
        <v>2.3206800033221953E-3</v>
      </c>
      <c r="H34" s="149"/>
      <c r="I34" s="149"/>
      <c r="J34" s="149">
        <f t="shared" si="34"/>
        <v>2.3206800033221953E-3</v>
      </c>
      <c r="K34" s="149"/>
      <c r="L34" s="149"/>
      <c r="M34" s="149"/>
      <c r="N34" s="149"/>
      <c r="O34" s="149"/>
      <c r="P34" s="149">
        <f t="shared" si="15"/>
        <v>2.2609813248677872E-3</v>
      </c>
      <c r="Q34" s="29">
        <f t="shared" si="16"/>
        <v>23297.860200000003</v>
      </c>
      <c r="R34" s="26">
        <f t="shared" si="35"/>
        <v>3.5639322092028053E-9</v>
      </c>
      <c r="S34" s="26">
        <v>1</v>
      </c>
      <c r="T34" s="26">
        <f t="shared" si="36"/>
        <v>3.5639322092028053E-9</v>
      </c>
      <c r="Y34" s="92"/>
      <c r="Z34">
        <f t="shared" si="17"/>
        <v>146</v>
      </c>
      <c r="AA34" s="26">
        <f t="shared" si="18"/>
        <v>1.8247239101363195E-3</v>
      </c>
      <c r="AB34" s="26">
        <f t="shared" si="19"/>
        <v>2.756937418053663E-3</v>
      </c>
      <c r="AC34" s="26">
        <f t="shared" si="20"/>
        <v>5.9698678454408061E-5</v>
      </c>
      <c r="AD34" s="26">
        <f t="shared" si="21"/>
        <v>4.9595609318587577E-4</v>
      </c>
      <c r="AE34" s="26">
        <f t="shared" si="22"/>
        <v>2.4597244636819707E-7</v>
      </c>
      <c r="AF34">
        <f t="shared" si="23"/>
        <v>5.9698678454408061E-5</v>
      </c>
      <c r="AG34" s="187"/>
      <c r="AH34">
        <f t="shared" si="24"/>
        <v>-4.3625741473146765E-4</v>
      </c>
      <c r="AI34">
        <f t="shared" si="25"/>
        <v>0.55972857610915516</v>
      </c>
      <c r="AJ34">
        <f t="shared" si="26"/>
        <v>-0.30511333738377799</v>
      </c>
      <c r="AK34">
        <f t="shared" si="27"/>
        <v>0.22002152633932531</v>
      </c>
      <c r="AL34">
        <f t="shared" si="28"/>
        <v>2.6781525483155173</v>
      </c>
      <c r="AM34">
        <f t="shared" si="29"/>
        <v>4.2380343452342197</v>
      </c>
      <c r="AN34" s="26">
        <f t="shared" si="37"/>
        <v>-3.9103150348773448</v>
      </c>
      <c r="AO34" s="26">
        <f t="shared" si="37"/>
        <v>-3.911079862892421</v>
      </c>
      <c r="AP34" s="26">
        <f t="shared" si="37"/>
        <v>-3.9089186723126086</v>
      </c>
      <c r="AQ34" s="26">
        <f t="shared" si="37"/>
        <v>-3.9150373167414489</v>
      </c>
      <c r="AR34" s="26">
        <f t="shared" si="37"/>
        <v>-3.897806988957174</v>
      </c>
      <c r="AS34" s="26">
        <f t="shared" si="37"/>
        <v>-3.9470971004009581</v>
      </c>
      <c r="AT34" s="26">
        <f t="shared" si="37"/>
        <v>-3.81165540598034</v>
      </c>
      <c r="AU34" s="26">
        <f t="shared" si="31"/>
        <v>-4.252762763305113</v>
      </c>
      <c r="AV34"/>
      <c r="AW34">
        <v>-28000</v>
      </c>
      <c r="AX34">
        <f t="shared" ref="AX34:AX65" si="39">AB$3+AB$4*AW34+AB$5*AW34^2+AZ34</f>
        <v>5.4664421877848417E-2</v>
      </c>
      <c r="AY34">
        <f t="shared" ref="AY34:AY65" si="40">AB$3+AB$4*AW34+AB$5*AW34^2</f>
        <v>5.5095119965650294E-2</v>
      </c>
      <c r="AZ34">
        <f t="shared" ref="AZ34:AZ65" si="41">$AB$6*($AB$11/BA34*BB34+$AB$12)</f>
        <v>-4.3069808780187588E-4</v>
      </c>
      <c r="BA34">
        <f t="shared" ref="BA34:BA65" si="42">1+$AB$7*COS(BC34)</f>
        <v>0.55986231961907595</v>
      </c>
      <c r="BB34">
        <f t="shared" ref="BB34:BB65" si="43">SIN(BC34+RADIANS($AB$9))</f>
        <v>-0.30453475258533724</v>
      </c>
      <c r="BC34">
        <f t="shared" ref="BC34:BC65" si="44">2*ATAN(BD34)</f>
        <v>2.677545051954223</v>
      </c>
      <c r="BD34">
        <f t="shared" ref="BD34:BD65" si="45">SQRT((1+$AB$7)/(1-$AB$7))*TAN(BE34/2)</f>
        <v>4.2322823999655315</v>
      </c>
      <c r="BE34">
        <f t="shared" si="38"/>
        <v>-10.194445006920825</v>
      </c>
      <c r="BF34">
        <f t="shared" si="38"/>
        <v>-10.1952057834207</v>
      </c>
      <c r="BG34">
        <f t="shared" si="38"/>
        <v>-10.193054074185385</v>
      </c>
      <c r="BH34">
        <f t="shared" si="38"/>
        <v>-10.199151436904282</v>
      </c>
      <c r="BI34">
        <f t="shared" si="38"/>
        <v>-10.181965348547013</v>
      </c>
      <c r="BJ34">
        <f t="shared" si="38"/>
        <v>-10.231174384532062</v>
      </c>
      <c r="BK34">
        <f t="shared" si="38"/>
        <v>-10.095839283814037</v>
      </c>
      <c r="BL34">
        <f t="shared" ref="BL34:BL65" si="46">RADIANS($AB$9)+$AB$18*(AW34-AB$15)</f>
        <v>-10.537225111517222</v>
      </c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s="26" customFormat="1" ht="12.95" customHeight="1">
      <c r="A35" s="28" t="s">
        <v>732</v>
      </c>
      <c r="B35" s="146" t="s">
        <v>97</v>
      </c>
      <c r="C35" s="147">
        <v>38613.459000000003</v>
      </c>
      <c r="D35" s="102" t="s">
        <v>217</v>
      </c>
      <c r="E35" s="26">
        <f t="shared" si="12"/>
        <v>909.49422951131692</v>
      </c>
      <c r="F35" s="26">
        <f t="shared" si="32"/>
        <v>909.5</v>
      </c>
      <c r="G35" s="25">
        <f t="shared" si="13"/>
        <v>-2.2454899954027496E-3</v>
      </c>
      <c r="H35" s="149"/>
      <c r="I35" s="149"/>
      <c r="J35" s="149">
        <f t="shared" si="34"/>
        <v>-2.2454899954027496E-3</v>
      </c>
      <c r="K35" s="149"/>
      <c r="L35" s="149"/>
      <c r="M35" s="149"/>
      <c r="N35" s="149"/>
      <c r="O35" s="149"/>
      <c r="P35" s="149">
        <f t="shared" si="15"/>
        <v>1.9632538673879478E-3</v>
      </c>
      <c r="Q35" s="29">
        <f t="shared" si="16"/>
        <v>23594.959000000003</v>
      </c>
      <c r="R35" s="26">
        <f t="shared" si="35"/>
        <v>1.7713524902578361E-5</v>
      </c>
      <c r="S35" s="26">
        <v>1</v>
      </c>
      <c r="T35" s="26">
        <f t="shared" si="36"/>
        <v>1.7713524902578361E-5</v>
      </c>
      <c r="Y35" s="92"/>
      <c r="Z35">
        <f t="shared" si="17"/>
        <v>909.5</v>
      </c>
      <c r="AA35" s="26">
        <f t="shared" si="18"/>
        <v>8.0101463744928179E-4</v>
      </c>
      <c r="AB35" s="26">
        <f t="shared" si="19"/>
        <v>-1.0832507654640836E-3</v>
      </c>
      <c r="AC35" s="26">
        <f t="shared" si="20"/>
        <v>-4.2087438627906974E-3</v>
      </c>
      <c r="AD35" s="26">
        <f t="shared" si="21"/>
        <v>-3.0465046328520314E-3</v>
      </c>
      <c r="AE35" s="26">
        <f t="shared" si="22"/>
        <v>9.2811904779888909E-6</v>
      </c>
      <c r="AF35">
        <f t="shared" si="23"/>
        <v>-4.2087438627906974E-3</v>
      </c>
      <c r="AG35" s="187"/>
      <c r="AH35">
        <f t="shared" si="24"/>
        <v>-1.162239229938666E-3</v>
      </c>
      <c r="AI35">
        <f t="shared" si="25"/>
        <v>0.54378945716487537</v>
      </c>
      <c r="AJ35">
        <f t="shared" si="26"/>
        <v>-0.37905911866289937</v>
      </c>
      <c r="AK35">
        <f t="shared" si="27"/>
        <v>0.1847169168041719</v>
      </c>
      <c r="AL35">
        <f t="shared" si="28"/>
        <v>2.7568744338073352</v>
      </c>
      <c r="AM35">
        <f t="shared" si="29"/>
        <v>5.1343316068156453</v>
      </c>
      <c r="AN35" s="26">
        <f t="shared" si="37"/>
        <v>-3.7860576896390192</v>
      </c>
      <c r="AO35" s="26">
        <f t="shared" si="37"/>
        <v>-3.7874265746763061</v>
      </c>
      <c r="AP35" s="26">
        <f t="shared" si="37"/>
        <v>-3.7839484890183153</v>
      </c>
      <c r="AQ35" s="26">
        <f t="shared" si="37"/>
        <v>-3.792803600173408</v>
      </c>
      <c r="AR35" s="26">
        <f t="shared" si="37"/>
        <v>-3.7703727877924851</v>
      </c>
      <c r="AS35" s="26">
        <f t="shared" si="37"/>
        <v>-3.8279613479875891</v>
      </c>
      <c r="AT35" s="26">
        <f t="shared" si="37"/>
        <v>-3.6846162471501152</v>
      </c>
      <c r="AU35" s="26">
        <f t="shared" si="31"/>
        <v>-4.0822878466967154</v>
      </c>
      <c r="AV35"/>
      <c r="AW35">
        <v>-27000</v>
      </c>
      <c r="AX35">
        <f t="shared" si="39"/>
        <v>5.0446605195793831E-2</v>
      </c>
      <c r="AY35">
        <f t="shared" si="40"/>
        <v>5.1821499627303036E-2</v>
      </c>
      <c r="AZ35">
        <f t="shared" si="41"/>
        <v>-1.3748944315092031E-3</v>
      </c>
      <c r="BA35">
        <f t="shared" si="42"/>
        <v>0.5396681614236073</v>
      </c>
      <c r="BB35">
        <f t="shared" si="43"/>
        <v>-0.40020816194200637</v>
      </c>
      <c r="BC35">
        <f t="shared" si="44"/>
        <v>2.7798390895684193</v>
      </c>
      <c r="BD35">
        <f t="shared" si="45"/>
        <v>5.4682013838536978</v>
      </c>
      <c r="BE35">
        <f t="shared" si="38"/>
        <v>-10.032340166102152</v>
      </c>
      <c r="BF35">
        <f t="shared" si="38"/>
        <v>-10.033900703257796</v>
      </c>
      <c r="BG35">
        <f t="shared" si="38"/>
        <v>-10.030039996067256</v>
      </c>
      <c r="BH35">
        <f t="shared" si="38"/>
        <v>-10.039610283745901</v>
      </c>
      <c r="BI35">
        <f t="shared" si="38"/>
        <v>-10.016001338385276</v>
      </c>
      <c r="BJ35">
        <f t="shared" si="38"/>
        <v>-10.074976634967857</v>
      </c>
      <c r="BK35">
        <f t="shared" si="38"/>
        <v>-9.9317377830859854</v>
      </c>
      <c r="BL35">
        <f t="shared" si="46"/>
        <v>-10.313944277714475</v>
      </c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s="26" customFormat="1" ht="12.95" customHeight="1">
      <c r="A36" s="28" t="s">
        <v>732</v>
      </c>
      <c r="B36" s="146" t="s">
        <v>101</v>
      </c>
      <c r="C36" s="147">
        <v>38617.546600000001</v>
      </c>
      <c r="D36" s="102" t="s">
        <v>217</v>
      </c>
      <c r="E36" s="26">
        <f t="shared" si="12"/>
        <v>919.99859585435411</v>
      </c>
      <c r="F36" s="26">
        <f t="shared" si="32"/>
        <v>920</v>
      </c>
      <c r="G36" s="25">
        <f t="shared" si="13"/>
        <v>-5.4639999871142209E-4</v>
      </c>
      <c r="H36" s="149"/>
      <c r="I36" s="149"/>
      <c r="J36" s="149">
        <f t="shared" si="34"/>
        <v>-5.4639999871142209E-4</v>
      </c>
      <c r="K36" s="149"/>
      <c r="L36" s="149"/>
      <c r="M36" s="149"/>
      <c r="N36" s="149"/>
      <c r="O36" s="149"/>
      <c r="P36" s="149">
        <f t="shared" si="15"/>
        <v>1.9595774618820774E-3</v>
      </c>
      <c r="Q36" s="29">
        <f t="shared" si="16"/>
        <v>23599.046600000001</v>
      </c>
      <c r="R36" s="26">
        <f t="shared" si="35"/>
        <v>6.2799230330026442E-6</v>
      </c>
      <c r="S36" s="26">
        <v>1</v>
      </c>
      <c r="T36" s="26">
        <f t="shared" si="36"/>
        <v>6.2799230330026442E-6</v>
      </c>
      <c r="Y36" s="92"/>
      <c r="Z36">
        <f t="shared" si="17"/>
        <v>920</v>
      </c>
      <c r="AA36" s="26">
        <f t="shared" si="18"/>
        <v>7.8759089154746401E-4</v>
      </c>
      <c r="AB36" s="26">
        <f t="shared" si="19"/>
        <v>6.255865716231913E-4</v>
      </c>
      <c r="AC36" s="26">
        <f t="shared" si="20"/>
        <v>-2.5059774605934995E-3</v>
      </c>
      <c r="AD36" s="26">
        <f t="shared" si="21"/>
        <v>-1.3339908902588861E-3</v>
      </c>
      <c r="AE36" s="26">
        <f t="shared" si="22"/>
        <v>1.7795316952936955E-6</v>
      </c>
      <c r="AF36">
        <f t="shared" si="23"/>
        <v>-2.5059774605934995E-3</v>
      </c>
      <c r="AG36" s="187"/>
      <c r="AH36">
        <f t="shared" si="24"/>
        <v>-1.1719865703346134E-3</v>
      </c>
      <c r="AI36">
        <f t="shared" si="25"/>
        <v>0.54359529550528607</v>
      </c>
      <c r="AJ36">
        <f t="shared" si="26"/>
        <v>-0.38003286216598892</v>
      </c>
      <c r="AK36">
        <f t="shared" si="27"/>
        <v>0.18423665341796472</v>
      </c>
      <c r="AL36">
        <f t="shared" si="28"/>
        <v>2.7579269328605296</v>
      </c>
      <c r="AM36">
        <f t="shared" si="29"/>
        <v>5.1487695218213823</v>
      </c>
      <c r="AN36" s="26">
        <f t="shared" si="37"/>
        <v>-3.7843725653435993</v>
      </c>
      <c r="AO36" s="26">
        <f t="shared" si="37"/>
        <v>-3.7857502181646403</v>
      </c>
      <c r="AP36" s="26">
        <f t="shared" si="37"/>
        <v>-3.7822542744085572</v>
      </c>
      <c r="AQ36" s="26">
        <f t="shared" si="37"/>
        <v>-3.7911436066270401</v>
      </c>
      <c r="AR36" s="26">
        <f t="shared" si="37"/>
        <v>-3.7686543588567494</v>
      </c>
      <c r="AS36" s="26">
        <f t="shared" si="37"/>
        <v>-3.8263182030349125</v>
      </c>
      <c r="AT36" s="26">
        <f t="shared" si="37"/>
        <v>-3.6829528038302319</v>
      </c>
      <c r="AU36" s="26">
        <f t="shared" si="31"/>
        <v>-4.0799433979417872</v>
      </c>
      <c r="AV36"/>
      <c r="AW36">
        <v>-26000</v>
      </c>
      <c r="AX36">
        <f t="shared" si="39"/>
        <v>4.6395543158637344E-2</v>
      </c>
      <c r="AY36">
        <f t="shared" si="40"/>
        <v>4.8650765518137636E-2</v>
      </c>
      <c r="AZ36">
        <f t="shared" si="41"/>
        <v>-2.2552223595002892E-3</v>
      </c>
      <c r="BA36">
        <f t="shared" si="42"/>
        <v>0.52509770569737668</v>
      </c>
      <c r="BB36">
        <f t="shared" si="43"/>
        <v>-0.48616137270649107</v>
      </c>
      <c r="BC36">
        <f t="shared" si="44"/>
        <v>2.8757867869089071</v>
      </c>
      <c r="BD36">
        <f t="shared" si="45"/>
        <v>7.479935170433726</v>
      </c>
      <c r="BE36">
        <f t="shared" si="38"/>
        <v>-9.8753421922812574</v>
      </c>
      <c r="BF36">
        <f t="shared" si="38"/>
        <v>-9.8775703365370866</v>
      </c>
      <c r="BG36">
        <f t="shared" si="38"/>
        <v>-9.8725421254834718</v>
      </c>
      <c r="BH36">
        <f t="shared" si="38"/>
        <v>-9.8839067053007597</v>
      </c>
      <c r="BI36">
        <f t="shared" si="38"/>
        <v>-9.8583084609512976</v>
      </c>
      <c r="BJ36">
        <f t="shared" si="38"/>
        <v>-9.9164340312026695</v>
      </c>
      <c r="BK36">
        <f t="shared" si="38"/>
        <v>-9.7866118997260809</v>
      </c>
      <c r="BL36">
        <f t="shared" si="46"/>
        <v>-10.090663443911728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s="26" customFormat="1" ht="12.95" customHeight="1">
      <c r="A37" s="28" t="s">
        <v>732</v>
      </c>
      <c r="B37" s="146" t="s">
        <v>97</v>
      </c>
      <c r="C37" s="147">
        <v>38618.518700000001</v>
      </c>
      <c r="D37" s="102" t="s">
        <v>217</v>
      </c>
      <c r="E37" s="26">
        <f t="shared" si="12"/>
        <v>922.49671076825439</v>
      </c>
      <c r="F37" s="26">
        <f t="shared" si="32"/>
        <v>922.5</v>
      </c>
      <c r="G37" s="25">
        <f t="shared" si="13"/>
        <v>-1.279949996387586E-3</v>
      </c>
      <c r="H37" s="149"/>
      <c r="I37" s="149"/>
      <c r="J37" s="149">
        <f t="shared" si="34"/>
        <v>-1.279949996387586E-3</v>
      </c>
      <c r="K37" s="149"/>
      <c r="L37" s="149"/>
      <c r="M37" s="149"/>
      <c r="N37" s="149"/>
      <c r="O37" s="149"/>
      <c r="P37" s="149">
        <f t="shared" si="15"/>
        <v>1.9587037991390466E-3</v>
      </c>
      <c r="Q37" s="29">
        <f t="shared" si="16"/>
        <v>23600.018700000001</v>
      </c>
      <c r="R37" s="26">
        <f t="shared" si="35"/>
        <v>1.0488878407279064E-5</v>
      </c>
      <c r="S37" s="26">
        <v>1</v>
      </c>
      <c r="T37" s="26">
        <f t="shared" si="36"/>
        <v>1.0488878407279064E-5</v>
      </c>
      <c r="Y37" s="92"/>
      <c r="Z37">
        <f t="shared" si="17"/>
        <v>922.5</v>
      </c>
      <c r="AA37" s="26">
        <f t="shared" si="18"/>
        <v>7.8439743134322919E-4</v>
      </c>
      <c r="AB37" s="26">
        <f t="shared" si="19"/>
        <v>-1.0564362859176858E-4</v>
      </c>
      <c r="AC37" s="26">
        <f t="shared" si="20"/>
        <v>-3.2386537955266326E-3</v>
      </c>
      <c r="AD37" s="26">
        <f t="shared" si="21"/>
        <v>-2.0643474277308154E-3</v>
      </c>
      <c r="AE37" s="26">
        <f t="shared" si="22"/>
        <v>4.2615303023788344E-6</v>
      </c>
      <c r="AF37">
        <f t="shared" si="23"/>
        <v>-3.2386537955266326E-3</v>
      </c>
      <c r="AG37" s="187"/>
      <c r="AH37">
        <f t="shared" si="24"/>
        <v>-1.1743063677958174E-3</v>
      </c>
      <c r="AI37">
        <f t="shared" si="25"/>
        <v>0.54354916134987952</v>
      </c>
      <c r="AJ37">
        <f t="shared" si="26"/>
        <v>-0.38026454187762004</v>
      </c>
      <c r="AK37">
        <f t="shared" si="27"/>
        <v>0.18412232521658012</v>
      </c>
      <c r="AL37">
        <f t="shared" si="28"/>
        <v>2.7581774176204576</v>
      </c>
      <c r="AM37">
        <f t="shared" si="29"/>
        <v>5.1522171412962807</v>
      </c>
      <c r="AN37" s="26">
        <f t="shared" si="37"/>
        <v>-3.7839714331846799</v>
      </c>
      <c r="AO37" s="26">
        <f t="shared" si="37"/>
        <v>-3.7853511735078653</v>
      </c>
      <c r="AP37" s="26">
        <f t="shared" si="37"/>
        <v>-3.781850982932883</v>
      </c>
      <c r="AQ37" s="26">
        <f t="shared" si="37"/>
        <v>-3.7907484415310035</v>
      </c>
      <c r="AR37" s="26">
        <f t="shared" si="37"/>
        <v>-3.7682453453456515</v>
      </c>
      <c r="AS37" s="26">
        <f t="shared" si="37"/>
        <v>-3.8259269458060325</v>
      </c>
      <c r="AT37" s="26">
        <f t="shared" si="37"/>
        <v>-3.6825570676522767</v>
      </c>
      <c r="AU37" s="26">
        <f t="shared" si="31"/>
        <v>-4.07938519585728</v>
      </c>
      <c r="AV37"/>
      <c r="AW37">
        <v>-25000</v>
      </c>
      <c r="AX37">
        <f t="shared" si="39"/>
        <v>4.2521862546810091E-2</v>
      </c>
      <c r="AY37">
        <f t="shared" si="40"/>
        <v>4.55829176381541E-2</v>
      </c>
      <c r="AZ37">
        <f t="shared" si="41"/>
        <v>-3.0610550913440101E-3</v>
      </c>
      <c r="BA37">
        <f t="shared" si="42"/>
        <v>0.51527060226178878</v>
      </c>
      <c r="BB37">
        <f t="shared" si="43"/>
        <v>-0.56397587430534823</v>
      </c>
      <c r="BC37">
        <f t="shared" si="44"/>
        <v>2.9672876615415733</v>
      </c>
      <c r="BD37">
        <f t="shared" si="45"/>
        <v>11.445075126929451</v>
      </c>
      <c r="BE37">
        <f t="shared" si="38"/>
        <v>-9.72211905904215</v>
      </c>
      <c r="BF37">
        <f t="shared" si="38"/>
        <v>-9.7243786704824302</v>
      </c>
      <c r="BG37">
        <f t="shared" si="38"/>
        <v>-9.7195772133055716</v>
      </c>
      <c r="BH37">
        <f t="shared" si="38"/>
        <v>-9.7297883794035585</v>
      </c>
      <c r="BI37">
        <f t="shared" si="38"/>
        <v>-9.708110237456836</v>
      </c>
      <c r="BJ37">
        <f t="shared" si="38"/>
        <v>-9.7543108666135012</v>
      </c>
      <c r="BK37">
        <f t="shared" si="38"/>
        <v>-9.6565814316554128</v>
      </c>
      <c r="BL37">
        <f t="shared" si="46"/>
        <v>-9.8673826101089812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s="26" customFormat="1" ht="12.95" customHeight="1">
      <c r="A38" s="28" t="s">
        <v>732</v>
      </c>
      <c r="B38" s="146" t="s">
        <v>101</v>
      </c>
      <c r="C38" s="147">
        <v>38646.343399999998</v>
      </c>
      <c r="D38" s="102" t="s">
        <v>217</v>
      </c>
      <c r="E38" s="26">
        <f t="shared" si="12"/>
        <v>994.00097786512163</v>
      </c>
      <c r="F38" s="26">
        <f t="shared" si="32"/>
        <v>994</v>
      </c>
      <c r="G38" s="25">
        <f t="shared" si="13"/>
        <v>3.8051999581512064E-4</v>
      </c>
      <c r="H38" s="149"/>
      <c r="I38" s="149"/>
      <c r="J38" s="149">
        <f t="shared" si="34"/>
        <v>3.8051999581512064E-4</v>
      </c>
      <c r="K38" s="149"/>
      <c r="L38" s="149"/>
      <c r="M38" s="149"/>
      <c r="N38" s="149"/>
      <c r="O38" s="149"/>
      <c r="P38" s="149">
        <f t="shared" si="15"/>
        <v>1.9339892302076697E-3</v>
      </c>
      <c r="Q38" s="29">
        <f t="shared" si="16"/>
        <v>23627.843399999998</v>
      </c>
      <c r="R38" s="26">
        <f t="shared" si="35"/>
        <v>2.4132666622041724E-6</v>
      </c>
      <c r="S38" s="26">
        <v>1</v>
      </c>
      <c r="T38" s="26">
        <f t="shared" si="36"/>
        <v>2.4132666622041724E-6</v>
      </c>
      <c r="Y38" s="92"/>
      <c r="Z38">
        <f t="shared" si="17"/>
        <v>994</v>
      </c>
      <c r="AA38" s="26">
        <f t="shared" si="18"/>
        <v>6.9349998972280413E-4</v>
      </c>
      <c r="AB38" s="26">
        <f t="shared" si="19"/>
        <v>1.6210092362999862E-3</v>
      </c>
      <c r="AC38" s="26">
        <f t="shared" si="20"/>
        <v>-1.553469234392549E-3</v>
      </c>
      <c r="AD38" s="26">
        <f t="shared" si="21"/>
        <v>-3.1297999390768349E-4</v>
      </c>
      <c r="AE38" s="26">
        <f t="shared" si="22"/>
        <v>9.7956476586453597E-8</v>
      </c>
      <c r="AF38">
        <f t="shared" si="23"/>
        <v>-1.553469234392549E-3</v>
      </c>
      <c r="AG38" s="187"/>
      <c r="AH38">
        <f t="shared" si="24"/>
        <v>-1.2404892404848655E-3</v>
      </c>
      <c r="AI38">
        <f t="shared" si="25"/>
        <v>0.54224507364004193</v>
      </c>
      <c r="AJ38">
        <f t="shared" si="26"/>
        <v>-0.3868640301264325</v>
      </c>
      <c r="AK38">
        <f t="shared" si="27"/>
        <v>0.18085581588864591</v>
      </c>
      <c r="AL38">
        <f t="shared" si="28"/>
        <v>2.7653235012532091</v>
      </c>
      <c r="AM38">
        <f t="shared" si="29"/>
        <v>5.2524840471313112</v>
      </c>
      <c r="AN38" s="26">
        <f t="shared" si="37"/>
        <v>-3.7725132501589753</v>
      </c>
      <c r="AO38" s="26">
        <f t="shared" si="37"/>
        <v>-3.7739526444255547</v>
      </c>
      <c r="AP38" s="26">
        <f t="shared" si="37"/>
        <v>-3.7703319027567659</v>
      </c>
      <c r="AQ38" s="26">
        <f t="shared" si="37"/>
        <v>-3.7794581403909677</v>
      </c>
      <c r="AR38" s="26">
        <f t="shared" si="37"/>
        <v>-3.756569726514587</v>
      </c>
      <c r="AS38" s="26">
        <f t="shared" si="37"/>
        <v>-3.8147315426326882</v>
      </c>
      <c r="AT38" s="26">
        <f t="shared" si="37"/>
        <v>-3.6712911521983327</v>
      </c>
      <c r="AU38" s="26">
        <f t="shared" si="31"/>
        <v>-4.0634206162403839</v>
      </c>
      <c r="AV38"/>
      <c r="AW38">
        <v>-24000</v>
      </c>
      <c r="AX38">
        <f t="shared" si="39"/>
        <v>3.8834430622567806E-2</v>
      </c>
      <c r="AY38">
        <f t="shared" si="40"/>
        <v>4.2617955987352421E-2</v>
      </c>
      <c r="AZ38">
        <f t="shared" si="41"/>
        <v>-3.783525364784616E-3</v>
      </c>
      <c r="BA38">
        <f t="shared" si="42"/>
        <v>0.50961793254748788</v>
      </c>
      <c r="BB38">
        <f t="shared" si="43"/>
        <v>-0.63485594624269348</v>
      </c>
      <c r="BC38">
        <f t="shared" si="44"/>
        <v>3.0559171688391782</v>
      </c>
      <c r="BD38">
        <f t="shared" si="45"/>
        <v>23.329619606796506</v>
      </c>
      <c r="BE38">
        <f t="shared" si="38"/>
        <v>-9.5714686391225801</v>
      </c>
      <c r="BF38">
        <f t="shared" si="38"/>
        <v>-9.572891034875834</v>
      </c>
      <c r="BG38">
        <f t="shared" si="38"/>
        <v>-9.5699697281960265</v>
      </c>
      <c r="BH38">
        <f t="shared" si="38"/>
        <v>-9.575970866931991</v>
      </c>
      <c r="BI38">
        <f t="shared" si="38"/>
        <v>-9.5636486292226692</v>
      </c>
      <c r="BJ38">
        <f t="shared" si="38"/>
        <v>-9.5889751879953202</v>
      </c>
      <c r="BK38">
        <f t="shared" si="38"/>
        <v>-9.5370167263577628</v>
      </c>
      <c r="BL38">
        <f t="shared" si="46"/>
        <v>-9.6441017763062344</v>
      </c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s="26" customFormat="1" ht="12.95" customHeight="1">
      <c r="A39" s="28" t="s">
        <v>732</v>
      </c>
      <c r="B39" s="146" t="s">
        <v>97</v>
      </c>
      <c r="C39" s="147">
        <v>38646.536500000002</v>
      </c>
      <c r="D39" s="102" t="s">
        <v>217</v>
      </c>
      <c r="E39" s="26">
        <f t="shared" si="12"/>
        <v>994.49720869516455</v>
      </c>
      <c r="F39" s="26">
        <f t="shared" si="32"/>
        <v>994.5</v>
      </c>
      <c r="G39" s="25">
        <f t="shared" si="13"/>
        <v>-1.0861899936571717E-3</v>
      </c>
      <c r="H39" s="149"/>
      <c r="I39" s="149"/>
      <c r="J39" s="149">
        <f t="shared" si="34"/>
        <v>-1.0861899936571717E-3</v>
      </c>
      <c r="K39" s="149"/>
      <c r="L39" s="149"/>
      <c r="M39" s="149"/>
      <c r="N39" s="149"/>
      <c r="O39" s="149"/>
      <c r="P39" s="149">
        <f t="shared" si="15"/>
        <v>1.9338182530064287E-3</v>
      </c>
      <c r="Q39" s="29">
        <f t="shared" si="16"/>
        <v>23628.036500000002</v>
      </c>
      <c r="R39" s="26">
        <f t="shared" si="35"/>
        <v>9.1204498099161539E-6</v>
      </c>
      <c r="S39" s="26">
        <v>1</v>
      </c>
      <c r="T39" s="26">
        <f t="shared" si="36"/>
        <v>9.1204498099161539E-6</v>
      </c>
      <c r="Z39">
        <f t="shared" si="17"/>
        <v>994.5</v>
      </c>
      <c r="AA39" s="26">
        <f t="shared" si="18"/>
        <v>6.9286731183094388E-4</v>
      </c>
      <c r="AB39" s="26">
        <f t="shared" si="19"/>
        <v>1.5476094751831304E-4</v>
      </c>
      <c r="AC39" s="26">
        <f t="shared" si="20"/>
        <v>-3.0200082466636004E-3</v>
      </c>
      <c r="AD39" s="26">
        <f t="shared" si="21"/>
        <v>-1.7790573054881156E-3</v>
      </c>
      <c r="AE39" s="26">
        <f t="shared" si="22"/>
        <v>3.1650448962106342E-6</v>
      </c>
      <c r="AF39">
        <f t="shared" si="23"/>
        <v>-3.0200082466636004E-3</v>
      </c>
      <c r="AG39" s="187"/>
      <c r="AH39">
        <f t="shared" si="24"/>
        <v>-1.2409509411754848E-3</v>
      </c>
      <c r="AI39">
        <f t="shared" si="25"/>
        <v>0.54223605806913056</v>
      </c>
      <c r="AJ39">
        <f t="shared" si="26"/>
        <v>-0.38691000059737896</v>
      </c>
      <c r="AK39">
        <f t="shared" si="27"/>
        <v>0.18083299537271938</v>
      </c>
      <c r="AL39">
        <f t="shared" si="28"/>
        <v>2.765373353892433</v>
      </c>
      <c r="AM39">
        <f t="shared" si="29"/>
        <v>5.2531967487403071</v>
      </c>
      <c r="AN39" s="26">
        <f t="shared" si="37"/>
        <v>-3.7724332189123575</v>
      </c>
      <c r="AO39" s="26">
        <f t="shared" si="37"/>
        <v>-3.7738730297788345</v>
      </c>
      <c r="AP39" s="26">
        <f t="shared" si="37"/>
        <v>-3.7702514517307635</v>
      </c>
      <c r="AQ39" s="26">
        <f t="shared" si="37"/>
        <v>-3.7793792636678152</v>
      </c>
      <c r="AR39" s="26">
        <f t="shared" si="37"/>
        <v>-3.7564882295831388</v>
      </c>
      <c r="AS39" s="26">
        <f t="shared" si="37"/>
        <v>-3.8146532148783234</v>
      </c>
      <c r="AT39" s="26">
        <f t="shared" si="37"/>
        <v>-3.6712127228642428</v>
      </c>
      <c r="AU39" s="26">
        <f t="shared" si="31"/>
        <v>-4.0633089758234817</v>
      </c>
      <c r="AV39"/>
      <c r="AW39">
        <v>-23000</v>
      </c>
      <c r="AX39">
        <f t="shared" si="39"/>
        <v>3.5340744273003287E-2</v>
      </c>
      <c r="AY39">
        <f t="shared" si="40"/>
        <v>3.97558805657326E-2</v>
      </c>
      <c r="AZ39">
        <f t="shared" si="41"/>
        <v>-4.4151362927293157E-3</v>
      </c>
      <c r="BA39">
        <f t="shared" si="42"/>
        <v>0.50781322346396318</v>
      </c>
      <c r="BB39">
        <f t="shared" si="43"/>
        <v>-0.69974407917033321</v>
      </c>
      <c r="BC39">
        <f t="shared" si="44"/>
        <v>-3.1400509995578227</v>
      </c>
      <c r="BD39">
        <f t="shared" si="45"/>
        <v>-1297.3076724142898</v>
      </c>
      <c r="BE39">
        <f t="shared" si="38"/>
        <v>-9.4221352679647676</v>
      </c>
      <c r="BF39">
        <f t="shared" si="38"/>
        <v>-9.4221075813034538</v>
      </c>
      <c r="BG39">
        <f t="shared" si="38"/>
        <v>-9.4221638337799174</v>
      </c>
      <c r="BH39">
        <f t="shared" si="38"/>
        <v>-9.4220495425940722</v>
      </c>
      <c r="BI39">
        <f t="shared" si="38"/>
        <v>-9.4222817541156019</v>
      </c>
      <c r="BJ39">
        <f t="shared" si="38"/>
        <v>-9.4218099573801641</v>
      </c>
      <c r="BK39">
        <f t="shared" si="38"/>
        <v>-9.422768531800326</v>
      </c>
      <c r="BL39">
        <f t="shared" si="46"/>
        <v>-9.4208209425034877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s="26" customFormat="1" ht="12.95" customHeight="1">
      <c r="A40" s="28" t="s">
        <v>732</v>
      </c>
      <c r="B40" s="146" t="s">
        <v>101</v>
      </c>
      <c r="C40" s="147">
        <v>38647.511599999998</v>
      </c>
      <c r="D40" s="102" t="s">
        <v>217</v>
      </c>
      <c r="E40" s="26">
        <f t="shared" si="12"/>
        <v>997.00303304712077</v>
      </c>
      <c r="F40" s="26">
        <f t="shared" si="32"/>
        <v>997</v>
      </c>
      <c r="G40" s="25">
        <f t="shared" si="13"/>
        <v>1.1802599983639084E-3</v>
      </c>
      <c r="H40" s="149"/>
      <c r="I40" s="149"/>
      <c r="J40" s="149">
        <f t="shared" si="34"/>
        <v>1.1802599983639084E-3</v>
      </c>
      <c r="K40" s="149"/>
      <c r="L40" s="149"/>
      <c r="M40" s="149"/>
      <c r="N40" s="149"/>
      <c r="O40" s="149"/>
      <c r="P40" s="149">
        <f t="shared" si="15"/>
        <v>1.9329637528235832E-3</v>
      </c>
      <c r="Q40" s="29">
        <f t="shared" si="16"/>
        <v>23629.011599999998</v>
      </c>
      <c r="R40" s="26">
        <f t="shared" si="35"/>
        <v>5.6656294197769047E-7</v>
      </c>
      <c r="S40" s="26">
        <v>1</v>
      </c>
      <c r="T40" s="26">
        <f t="shared" si="36"/>
        <v>5.6656294197769047E-7</v>
      </c>
      <c r="Z40">
        <f t="shared" si="17"/>
        <v>997</v>
      </c>
      <c r="AA40" s="26">
        <f t="shared" si="18"/>
        <v>6.8970454191521666E-4</v>
      </c>
      <c r="AB40" s="26">
        <f t="shared" si="19"/>
        <v>2.4235192092722747E-3</v>
      </c>
      <c r="AC40" s="26">
        <f t="shared" si="20"/>
        <v>-7.5270375445967482E-4</v>
      </c>
      <c r="AD40" s="26">
        <f t="shared" si="21"/>
        <v>4.9055545644869172E-4</v>
      </c>
      <c r="AE40" s="26">
        <f t="shared" si="22"/>
        <v>2.4064465585158428E-7</v>
      </c>
      <c r="AF40">
        <f t="shared" si="23"/>
        <v>-7.5270375445967482E-4</v>
      </c>
      <c r="AG40" s="187"/>
      <c r="AH40">
        <f t="shared" si="24"/>
        <v>-1.2432592109083665E-3</v>
      </c>
      <c r="AI40">
        <f t="shared" si="25"/>
        <v>0.54219100175949531</v>
      </c>
      <c r="AJ40">
        <f t="shared" si="26"/>
        <v>-0.38713981567256267</v>
      </c>
      <c r="AK40">
        <f t="shared" si="27"/>
        <v>0.18071889740031064</v>
      </c>
      <c r="AL40">
        <f t="shared" si="28"/>
        <v>2.7656225923022024</v>
      </c>
      <c r="AM40">
        <f t="shared" si="29"/>
        <v>5.2567627034722255</v>
      </c>
      <c r="AN40" s="26">
        <f t="shared" si="37"/>
        <v>-3.7720330825176154</v>
      </c>
      <c r="AO40" s="26">
        <f t="shared" si="37"/>
        <v>-3.7734749762185738</v>
      </c>
      <c r="AP40" s="26">
        <f t="shared" si="37"/>
        <v>-3.7698492177520091</v>
      </c>
      <c r="AQ40" s="26">
        <f t="shared" si="37"/>
        <v>-3.7789848957111181</v>
      </c>
      <c r="AR40" s="26">
        <f t="shared" si="37"/>
        <v>-3.7560807763157076</v>
      </c>
      <c r="AS40" s="26">
        <f t="shared" si="37"/>
        <v>-3.8142615679052527</v>
      </c>
      <c r="AT40" s="26">
        <f t="shared" si="37"/>
        <v>-3.6708206494893765</v>
      </c>
      <c r="AU40" s="26">
        <f t="shared" si="31"/>
        <v>-4.0627507737389754</v>
      </c>
      <c r="AV40"/>
      <c r="AW40">
        <v>-22000</v>
      </c>
      <c r="AX40">
        <f t="shared" si="39"/>
        <v>3.204814342580338E-2</v>
      </c>
      <c r="AY40">
        <f t="shared" si="40"/>
        <v>3.699669137329465E-2</v>
      </c>
      <c r="AZ40">
        <f t="shared" si="41"/>
        <v>-4.9485479474912705E-3</v>
      </c>
      <c r="BA40">
        <f t="shared" si="42"/>
        <v>0.50975123374069198</v>
      </c>
      <c r="BB40">
        <f t="shared" si="43"/>
        <v>-0.75932932397216324</v>
      </c>
      <c r="BC40">
        <f t="shared" si="44"/>
        <v>-3.0528083929373895</v>
      </c>
      <c r="BD40">
        <f t="shared" si="45"/>
        <v>-22.511715911401588</v>
      </c>
      <c r="BE40">
        <f t="shared" si="38"/>
        <v>-9.272777806076947</v>
      </c>
      <c r="BF40">
        <f t="shared" si="38"/>
        <v>-9.2713123376355568</v>
      </c>
      <c r="BG40">
        <f t="shared" si="38"/>
        <v>-9.2743245105150649</v>
      </c>
      <c r="BH40">
        <f t="shared" si="38"/>
        <v>-9.2681316659545487</v>
      </c>
      <c r="BI40">
        <f t="shared" si="38"/>
        <v>-9.2808574783479063</v>
      </c>
      <c r="BJ40">
        <f t="shared" si="38"/>
        <v>-9.25467910110806</v>
      </c>
      <c r="BK40">
        <f t="shared" si="38"/>
        <v>-9.3084236441991894</v>
      </c>
      <c r="BL40">
        <f t="shared" si="46"/>
        <v>-9.1975401087007409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s="26" customFormat="1" ht="12.95" customHeight="1">
      <c r="A41" s="28" t="s">
        <v>732</v>
      </c>
      <c r="B41" s="146" t="s">
        <v>97</v>
      </c>
      <c r="C41" s="147">
        <v>38648.481800000001</v>
      </c>
      <c r="D41" s="102" t="s">
        <v>217</v>
      </c>
      <c r="E41" s="26">
        <f t="shared" si="12"/>
        <v>999.49626531692525</v>
      </c>
      <c r="F41" s="26">
        <f t="shared" si="32"/>
        <v>999.5</v>
      </c>
      <c r="G41" s="25">
        <f t="shared" si="13"/>
        <v>-1.453289994969964E-3</v>
      </c>
      <c r="H41" s="149"/>
      <c r="I41" s="149"/>
      <c r="J41" s="149">
        <f t="shared" si="34"/>
        <v>-1.453289994969964E-3</v>
      </c>
      <c r="K41" s="149"/>
      <c r="L41" s="149"/>
      <c r="M41" s="149"/>
      <c r="N41" s="149"/>
      <c r="O41" s="149"/>
      <c r="P41" s="149">
        <f t="shared" si="15"/>
        <v>1.93210989567967E-3</v>
      </c>
      <c r="Q41" s="29">
        <f t="shared" si="16"/>
        <v>23629.981800000001</v>
      </c>
      <c r="R41" s="26">
        <f t="shared" si="35"/>
        <v>1.1460932419610552E-5</v>
      </c>
      <c r="S41" s="26">
        <v>1</v>
      </c>
      <c r="T41" s="26">
        <f t="shared" si="36"/>
        <v>1.1460932419610552E-5</v>
      </c>
      <c r="Z41">
        <f t="shared" si="17"/>
        <v>999.5</v>
      </c>
      <c r="AA41" s="26">
        <f t="shared" si="18"/>
        <v>6.8654280470641094E-4</v>
      </c>
      <c r="AB41" s="26">
        <f t="shared" si="19"/>
        <v>-2.0772290399670499E-4</v>
      </c>
      <c r="AC41" s="26">
        <f t="shared" si="20"/>
        <v>-3.3853998906496338E-3</v>
      </c>
      <c r="AD41" s="26">
        <f t="shared" si="21"/>
        <v>-2.139832799676375E-3</v>
      </c>
      <c r="AE41" s="26">
        <f t="shared" si="22"/>
        <v>4.5788844105708328E-6</v>
      </c>
      <c r="AF41">
        <f t="shared" si="23"/>
        <v>-3.3853998906496338E-3</v>
      </c>
      <c r="AG41" s="187"/>
      <c r="AH41">
        <f t="shared" si="24"/>
        <v>-1.245567090973259E-3</v>
      </c>
      <c r="AI41">
        <f t="shared" si="25"/>
        <v>0.54214598134514647</v>
      </c>
      <c r="AJ41">
        <f t="shared" si="26"/>
        <v>-0.38736956863694466</v>
      </c>
      <c r="AK41">
        <f t="shared" si="27"/>
        <v>0.18060480710423901</v>
      </c>
      <c r="AL41">
        <f t="shared" si="28"/>
        <v>2.7658717894268565</v>
      </c>
      <c r="AM41">
        <f t="shared" si="29"/>
        <v>5.2603327414900587</v>
      </c>
      <c r="AN41" s="26">
        <f t="shared" ref="AN41:AT50" si="47">$AU41+$AB$7*SIN(AO41)</f>
        <v>-3.7716329791693601</v>
      </c>
      <c r="AO41" s="26">
        <f t="shared" si="47"/>
        <v>-3.7730769554238095</v>
      </c>
      <c r="AP41" s="26">
        <f t="shared" si="47"/>
        <v>-3.769447019013727</v>
      </c>
      <c r="AQ41" s="26">
        <f t="shared" si="47"/>
        <v>-3.7785905538205036</v>
      </c>
      <c r="AR41" s="26">
        <f t="shared" si="47"/>
        <v>-3.755673375362373</v>
      </c>
      <c r="AS41" s="26">
        <f t="shared" si="47"/>
        <v>-3.8138699072346083</v>
      </c>
      <c r="AT41" s="26">
        <f t="shared" si="47"/>
        <v>-3.6704286982358441</v>
      </c>
      <c r="AU41" s="26">
        <f t="shared" si="31"/>
        <v>-4.0621925716544682</v>
      </c>
      <c r="AV41"/>
      <c r="AW41">
        <v>-21000</v>
      </c>
      <c r="AX41">
        <f t="shared" si="39"/>
        <v>2.8965289675838331E-2</v>
      </c>
      <c r="AY41">
        <f t="shared" si="40"/>
        <v>3.4340388410038558E-2</v>
      </c>
      <c r="AZ41">
        <f t="shared" si="41"/>
        <v>-5.3750987342002258E-3</v>
      </c>
      <c r="BA41">
        <f t="shared" si="42"/>
        <v>0.51554495022820213</v>
      </c>
      <c r="BB41">
        <f t="shared" si="43"/>
        <v>-0.81398972812419179</v>
      </c>
      <c r="BC41">
        <f t="shared" si="44"/>
        <v>-2.9641023401926656</v>
      </c>
      <c r="BD41">
        <f t="shared" si="45"/>
        <v>-11.238623305414718</v>
      </c>
      <c r="BE41">
        <f t="shared" si="38"/>
        <v>-9.1220570632154363</v>
      </c>
      <c r="BF41">
        <f t="shared" si="38"/>
        <v>-9.1197837486416553</v>
      </c>
      <c r="BG41">
        <f t="shared" si="38"/>
        <v>-9.1246223588282671</v>
      </c>
      <c r="BH41">
        <f t="shared" si="38"/>
        <v>-9.1143148022551976</v>
      </c>
      <c r="BI41">
        <f t="shared" si="38"/>
        <v>-9.13623331128567</v>
      </c>
      <c r="BJ41">
        <f t="shared" si="38"/>
        <v>-9.0894380158782457</v>
      </c>
      <c r="BK41">
        <f t="shared" si="38"/>
        <v>-9.1885736603434989</v>
      </c>
      <c r="BL41">
        <f t="shared" si="46"/>
        <v>-8.9742592748979941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s="26" customFormat="1" ht="12.95" customHeight="1">
      <c r="A42" s="28" t="s">
        <v>732</v>
      </c>
      <c r="B42" s="146" t="s">
        <v>97</v>
      </c>
      <c r="C42" s="147">
        <v>38735.258300000001</v>
      </c>
      <c r="D42" s="102" t="s">
        <v>217</v>
      </c>
      <c r="E42" s="26">
        <f t="shared" si="12"/>
        <v>1222.4956160280515</v>
      </c>
      <c r="F42" s="26">
        <f t="shared" si="32"/>
        <v>1222.5</v>
      </c>
      <c r="G42" s="25">
        <f t="shared" si="13"/>
        <v>-1.7059499950846657E-3</v>
      </c>
      <c r="H42" s="149"/>
      <c r="I42" s="149"/>
      <c r="J42" s="149">
        <f t="shared" si="34"/>
        <v>-1.7059499950846657E-3</v>
      </c>
      <c r="K42" s="149"/>
      <c r="L42" s="149"/>
      <c r="M42" s="149"/>
      <c r="N42" s="149"/>
      <c r="O42" s="149"/>
      <c r="P42" s="149">
        <f t="shared" si="15"/>
        <v>1.8585327326244914E-3</v>
      </c>
      <c r="Q42" s="29">
        <f t="shared" si="16"/>
        <v>23716.758300000001</v>
      </c>
      <c r="R42" s="26">
        <f t="shared" si="35"/>
        <v>1.2705537116136913E-5</v>
      </c>
      <c r="S42" s="26">
        <v>1</v>
      </c>
      <c r="T42" s="26">
        <f t="shared" si="36"/>
        <v>1.2705537116136913E-5</v>
      </c>
      <c r="Z42">
        <f t="shared" si="17"/>
        <v>1222.5</v>
      </c>
      <c r="AA42" s="26">
        <f t="shared" si="18"/>
        <v>4.0869256736309205E-4</v>
      </c>
      <c r="AB42" s="26">
        <f t="shared" si="19"/>
        <v>-2.5610982982326633E-4</v>
      </c>
      <c r="AC42" s="26">
        <f t="shared" si="20"/>
        <v>-3.5644827277091571E-3</v>
      </c>
      <c r="AD42" s="26">
        <f t="shared" si="21"/>
        <v>-2.1146425624477575E-3</v>
      </c>
      <c r="AE42" s="26">
        <f t="shared" si="22"/>
        <v>4.4717131669156185E-6</v>
      </c>
      <c r="AF42">
        <f t="shared" si="23"/>
        <v>-3.5644827277091571E-3</v>
      </c>
      <c r="AG42" s="187"/>
      <c r="AH42">
        <f t="shared" si="24"/>
        <v>-1.4498401652613994E-3</v>
      </c>
      <c r="AI42">
        <f t="shared" si="25"/>
        <v>0.53827246077492985</v>
      </c>
      <c r="AJ42">
        <f t="shared" si="26"/>
        <v>-0.40761723118785936</v>
      </c>
      <c r="AK42">
        <f t="shared" si="27"/>
        <v>0.17045843560445975</v>
      </c>
      <c r="AL42">
        <f t="shared" si="28"/>
        <v>2.7879382601946556</v>
      </c>
      <c r="AM42">
        <f t="shared" si="29"/>
        <v>5.5961730334346909</v>
      </c>
      <c r="AN42" s="26">
        <f t="shared" si="47"/>
        <v>-3.7360738449289759</v>
      </c>
      <c r="AO42" s="26">
        <f t="shared" si="47"/>
        <v>-3.7377014387817358</v>
      </c>
      <c r="AP42" s="26">
        <f t="shared" si="47"/>
        <v>-3.7337107550830009</v>
      </c>
      <c r="AQ42" s="26">
        <f t="shared" si="47"/>
        <v>-3.7435148037551751</v>
      </c>
      <c r="AR42" s="26">
        <f t="shared" si="47"/>
        <v>-3.719543211989992</v>
      </c>
      <c r="AS42" s="26">
        <f t="shared" si="47"/>
        <v>-3.7788741111205209</v>
      </c>
      <c r="AT42" s="26">
        <f t="shared" si="47"/>
        <v>-3.63595149375932</v>
      </c>
      <c r="AU42" s="26">
        <f t="shared" si="31"/>
        <v>-4.0124009457164558</v>
      </c>
      <c r="AV42"/>
      <c r="AW42">
        <v>-20000</v>
      </c>
      <c r="AX42">
        <f t="shared" si="39"/>
        <v>2.6103029668815825E-2</v>
      </c>
      <c r="AY42">
        <f t="shared" si="40"/>
        <v>3.1786971675964323E-2</v>
      </c>
      <c r="AZ42">
        <f t="shared" si="41"/>
        <v>-5.6839420071484971E-3</v>
      </c>
      <c r="BA42">
        <f t="shared" si="42"/>
        <v>0.52552889266912883</v>
      </c>
      <c r="BB42">
        <f t="shared" si="43"/>
        <v>-0.86372667784976698</v>
      </c>
      <c r="BC42">
        <f t="shared" si="44"/>
        <v>-2.8724719543460484</v>
      </c>
      <c r="BD42">
        <f t="shared" si="45"/>
        <v>-7.3867020178542875</v>
      </c>
      <c r="BE42">
        <f t="shared" ref="BE42:BK51" si="48">$BL42+$AB$7*SIN(BF42)</f>
        <v>-8.9687207619312623</v>
      </c>
      <c r="BF42">
        <f t="shared" si="48"/>
        <v>-8.9665080184339629</v>
      </c>
      <c r="BG42">
        <f t="shared" si="48"/>
        <v>-8.9715148333498878</v>
      </c>
      <c r="BH42">
        <f t="shared" si="48"/>
        <v>-8.9601680848956686</v>
      </c>
      <c r="BI42">
        <f t="shared" si="48"/>
        <v>-8.9857935954932735</v>
      </c>
      <c r="BJ42">
        <f t="shared" si="48"/>
        <v>-8.9274431756942825</v>
      </c>
      <c r="BK42">
        <f t="shared" si="48"/>
        <v>-9.0580834915829005</v>
      </c>
      <c r="BL42">
        <f t="shared" si="46"/>
        <v>-8.7509784410952474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s="26" customFormat="1" ht="12.95" customHeight="1">
      <c r="A43" s="28" t="s">
        <v>732</v>
      </c>
      <c r="B43" s="146" t="s">
        <v>97</v>
      </c>
      <c r="C43" s="147">
        <v>38736.424700000003</v>
      </c>
      <c r="D43" s="102"/>
      <c r="E43" s="26">
        <f t="shared" si="12"/>
        <v>1225.493045547217</v>
      </c>
      <c r="F43" s="26">
        <f t="shared" si="32"/>
        <v>1225.5</v>
      </c>
      <c r="G43" s="25">
        <f t="shared" si="13"/>
        <v>-2.7062099979957566E-3</v>
      </c>
      <c r="H43" s="149"/>
      <c r="I43" s="149"/>
      <c r="J43" s="149">
        <f t="shared" si="34"/>
        <v>-2.7062099979957566E-3</v>
      </c>
      <c r="K43" s="149"/>
      <c r="L43" s="149"/>
      <c r="M43" s="149"/>
      <c r="N43" s="149"/>
      <c r="O43" s="149"/>
      <c r="P43" s="149">
        <f t="shared" si="15"/>
        <v>1.8575777837505092E-3</v>
      </c>
      <c r="Q43" s="29">
        <f t="shared" si="16"/>
        <v>23717.924700000003</v>
      </c>
      <c r="R43" s="26">
        <f t="shared" si="35"/>
        <v>2.0828158916816499E-5</v>
      </c>
      <c r="S43" s="26">
        <v>1</v>
      </c>
      <c r="T43" s="26">
        <f t="shared" si="36"/>
        <v>2.0828158916816499E-5</v>
      </c>
      <c r="Y43" s="90"/>
      <c r="Z43">
        <f t="shared" si="17"/>
        <v>1225.5</v>
      </c>
      <c r="AA43" s="26">
        <f t="shared" si="18"/>
        <v>4.0501128328135046E-4</v>
      </c>
      <c r="AB43" s="26">
        <f t="shared" si="19"/>
        <v>-1.2536434975265979E-3</v>
      </c>
      <c r="AC43" s="26">
        <f t="shared" si="20"/>
        <v>-4.5637877817462655E-3</v>
      </c>
      <c r="AD43" s="26">
        <f t="shared" si="21"/>
        <v>-3.111221281277107E-3</v>
      </c>
      <c r="AE43" s="26">
        <f t="shared" si="22"/>
        <v>9.6796978610715629E-6</v>
      </c>
      <c r="AF43">
        <f t="shared" si="23"/>
        <v>-4.5637877817462655E-3</v>
      </c>
      <c r="AG43" s="187"/>
      <c r="AH43">
        <f t="shared" si="24"/>
        <v>-1.4525665004691587E-3</v>
      </c>
      <c r="AI43">
        <f t="shared" si="25"/>
        <v>0.53822224148507147</v>
      </c>
      <c r="AJ43">
        <f t="shared" si="26"/>
        <v>-0.4078863477269869</v>
      </c>
      <c r="AK43">
        <f t="shared" si="27"/>
        <v>0.17032234289278292</v>
      </c>
      <c r="AL43">
        <f t="shared" si="28"/>
        <v>2.7882329909580301</v>
      </c>
      <c r="AM43">
        <f t="shared" si="29"/>
        <v>5.6009393937324887</v>
      </c>
      <c r="AN43" s="26">
        <f t="shared" si="47"/>
        <v>-3.7355971868019529</v>
      </c>
      <c r="AO43" s="26">
        <f t="shared" si="47"/>
        <v>-3.7372272079536089</v>
      </c>
      <c r="AP43" s="26">
        <f t="shared" si="47"/>
        <v>-3.7332318585555448</v>
      </c>
      <c r="AQ43" s="26">
        <f t="shared" si="47"/>
        <v>-3.7430442041423682</v>
      </c>
      <c r="AR43" s="26">
        <f t="shared" si="47"/>
        <v>-3.7190599801281699</v>
      </c>
      <c r="AS43" s="26">
        <f t="shared" si="47"/>
        <v>-3.7784024529411138</v>
      </c>
      <c r="AT43" s="26">
        <f t="shared" si="47"/>
        <v>-3.6354941235286642</v>
      </c>
      <c r="AU43" s="26">
        <f t="shared" si="31"/>
        <v>-4.0117311032150473</v>
      </c>
      <c r="AV43"/>
      <c r="AW43">
        <v>-19000</v>
      </c>
      <c r="AX43">
        <f t="shared" si="39"/>
        <v>2.3474410058145379E-2</v>
      </c>
      <c r="AY43">
        <f t="shared" si="40"/>
        <v>2.9336441171071957E-2</v>
      </c>
      <c r="AZ43">
        <f t="shared" si="41"/>
        <v>-5.862031112926578E-3</v>
      </c>
      <c r="BA43">
        <f t="shared" si="42"/>
        <v>0.54028145498883595</v>
      </c>
      <c r="BB43">
        <f t="shared" si="43"/>
        <v>-0.90811316727611247</v>
      </c>
      <c r="BC43">
        <f t="shared" si="44"/>
        <v>-2.7763345286202878</v>
      </c>
      <c r="BD43">
        <f t="shared" si="45"/>
        <v>-5.4145676225408677</v>
      </c>
      <c r="BE43">
        <f t="shared" si="48"/>
        <v>-8.8115660738077395</v>
      </c>
      <c r="BF43">
        <f t="shared" si="48"/>
        <v>-8.8100347155757373</v>
      </c>
      <c r="BG43">
        <f t="shared" si="48"/>
        <v>-8.8138382234399977</v>
      </c>
      <c r="BH43">
        <f t="shared" si="48"/>
        <v>-8.804372356807125</v>
      </c>
      <c r="BI43">
        <f t="shared" si="48"/>
        <v>-8.8278153795573235</v>
      </c>
      <c r="BJ43">
        <f t="shared" si="48"/>
        <v>-8.7690160924996903</v>
      </c>
      <c r="BK43">
        <f t="shared" si="48"/>
        <v>-8.912346308415751</v>
      </c>
      <c r="BL43">
        <f t="shared" si="46"/>
        <v>-8.5276976072925006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s="26" customFormat="1" ht="12.95" customHeight="1">
      <c r="A44" s="28" t="s">
        <v>732</v>
      </c>
      <c r="B44" s="146" t="s">
        <v>101</v>
      </c>
      <c r="C44" s="147">
        <v>40088.469499999999</v>
      </c>
      <c r="D44" s="102" t="s">
        <v>217</v>
      </c>
      <c r="E44" s="26">
        <f t="shared" si="12"/>
        <v>4699.9949271897549</v>
      </c>
      <c r="F44" s="26">
        <f t="shared" si="32"/>
        <v>4700</v>
      </c>
      <c r="G44" s="25">
        <f t="shared" si="13"/>
        <v>-1.9739999988814816E-3</v>
      </c>
      <c r="H44" s="149"/>
      <c r="I44" s="149"/>
      <c r="J44" s="149">
        <f t="shared" si="34"/>
        <v>-1.9739999988814816E-3</v>
      </c>
      <c r="K44" s="149"/>
      <c r="L44" s="149"/>
      <c r="M44" s="149"/>
      <c r="N44" s="149"/>
      <c r="O44" s="149"/>
      <c r="P44" s="149">
        <f t="shared" si="15"/>
        <v>1.373153055507855E-3</v>
      </c>
      <c r="Q44" s="29">
        <f t="shared" si="16"/>
        <v>25069.969499999999</v>
      </c>
      <c r="R44" s="26">
        <f t="shared" si="35"/>
        <v>1.1203433569507866E-5</v>
      </c>
      <c r="S44" s="26">
        <v>1</v>
      </c>
      <c r="T44" s="26">
        <f t="shared" si="36"/>
        <v>1.1203433569507866E-5</v>
      </c>
      <c r="Y44" s="83"/>
      <c r="Z44">
        <f t="shared" si="17"/>
        <v>4700</v>
      </c>
      <c r="AA44" s="26">
        <f t="shared" si="18"/>
        <v>-2.7755478521532249E-3</v>
      </c>
      <c r="AB44" s="26">
        <f t="shared" si="19"/>
        <v>2.1747009087795983E-3</v>
      </c>
      <c r="AC44" s="26">
        <f t="shared" si="20"/>
        <v>-3.3471530543893366E-3</v>
      </c>
      <c r="AD44" s="26">
        <f t="shared" si="21"/>
        <v>8.015478532717433E-4</v>
      </c>
      <c r="AE44" s="26">
        <f t="shared" si="22"/>
        <v>6.4247896108454014E-7</v>
      </c>
      <c r="AF44">
        <f t="shared" si="23"/>
        <v>-3.3471530543893366E-3</v>
      </c>
      <c r="AG44" s="187"/>
      <c r="AH44">
        <f t="shared" si="24"/>
        <v>-4.1487009076610799E-3</v>
      </c>
      <c r="AI44">
        <f t="shared" si="25"/>
        <v>0.5081454451237104</v>
      </c>
      <c r="AJ44">
        <f t="shared" si="26"/>
        <v>-0.67186289945793243</v>
      </c>
      <c r="AK44">
        <f t="shared" si="27"/>
        <v>1.8096839365078967E-2</v>
      </c>
      <c r="AL44">
        <f t="shared" si="28"/>
        <v>3.1048161721406493</v>
      </c>
      <c r="AM44">
        <f t="shared" si="29"/>
        <v>54.376451956646221</v>
      </c>
      <c r="AN44" s="26">
        <f t="shared" si="47"/>
        <v>-3.2046209037175823</v>
      </c>
      <c r="AO44" s="26">
        <f t="shared" si="47"/>
        <v>-3.2052719003651395</v>
      </c>
      <c r="AP44" s="26">
        <f t="shared" si="47"/>
        <v>-3.2039466094852513</v>
      </c>
      <c r="AQ44" s="26">
        <f t="shared" si="47"/>
        <v>-3.2066447382993988</v>
      </c>
      <c r="AR44" s="26">
        <f t="shared" si="47"/>
        <v>-3.2011521596738182</v>
      </c>
      <c r="AS44" s="26">
        <f t="shared" si="47"/>
        <v>-3.2123354721592583</v>
      </c>
      <c r="AT44" s="26">
        <f t="shared" si="47"/>
        <v>-3.1895732313240064</v>
      </c>
      <c r="AU44" s="26">
        <f t="shared" si="31"/>
        <v>-3.2359418461674041</v>
      </c>
      <c r="AV44"/>
      <c r="AW44">
        <v>-18000</v>
      </c>
      <c r="AX44">
        <f t="shared" si="39"/>
        <v>2.109452272684418E-2</v>
      </c>
      <c r="AY44">
        <f t="shared" si="40"/>
        <v>2.6988796895361451E-2</v>
      </c>
      <c r="AZ44">
        <f t="shared" si="41"/>
        <v>-5.8942741685172727E-3</v>
      </c>
      <c r="BA44">
        <f t="shared" si="42"/>
        <v>0.56069620033718093</v>
      </c>
      <c r="BB44">
        <f t="shared" si="43"/>
        <v>-0.9462107231277832</v>
      </c>
      <c r="BC44">
        <f t="shared" si="44"/>
        <v>-2.6737738555652641</v>
      </c>
      <c r="BD44">
        <f t="shared" si="45"/>
        <v>-4.1969038552480118</v>
      </c>
      <c r="BE44">
        <f t="shared" si="48"/>
        <v>-8.6492517119755021</v>
      </c>
      <c r="BF44">
        <f t="shared" si="48"/>
        <v>-8.6485158235944031</v>
      </c>
      <c r="BG44">
        <f t="shared" si="48"/>
        <v>-8.6506090635996582</v>
      </c>
      <c r="BH44">
        <f t="shared" si="48"/>
        <v>-8.6446434903475442</v>
      </c>
      <c r="BI44">
        <f t="shared" si="48"/>
        <v>-8.6615543143317488</v>
      </c>
      <c r="BJ44">
        <f t="shared" si="48"/>
        <v>-8.6128531502446286</v>
      </c>
      <c r="BK44">
        <f t="shared" si="48"/>
        <v>-8.7475122583029901</v>
      </c>
      <c r="BL44">
        <f t="shared" si="46"/>
        <v>-8.3044167734897538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s="26" customFormat="1" ht="12.95" customHeight="1">
      <c r="A45" s="28" t="s">
        <v>732</v>
      </c>
      <c r="B45" s="146" t="s">
        <v>97</v>
      </c>
      <c r="C45" s="147">
        <v>40089.441500000001</v>
      </c>
      <c r="D45" s="102" t="s">
        <v>217</v>
      </c>
      <c r="E45" s="26">
        <f t="shared" si="12"/>
        <v>4702.4927851223929</v>
      </c>
      <c r="F45" s="26">
        <f t="shared" si="32"/>
        <v>4702.5</v>
      </c>
      <c r="G45" s="25">
        <f t="shared" si="13"/>
        <v>-2.8075500013073906E-3</v>
      </c>
      <c r="H45" s="149"/>
      <c r="I45" s="149"/>
      <c r="J45" s="149">
        <f t="shared" si="34"/>
        <v>-2.8075500013073906E-3</v>
      </c>
      <c r="K45" s="149"/>
      <c r="L45" s="149"/>
      <c r="M45" s="149"/>
      <c r="N45" s="149"/>
      <c r="O45" s="149"/>
      <c r="P45" s="149">
        <f t="shared" si="15"/>
        <v>1.373251667630593E-3</v>
      </c>
      <c r="Q45" s="29">
        <f t="shared" si="16"/>
        <v>25070.941500000001</v>
      </c>
      <c r="R45" s="26">
        <f t="shared" si="35"/>
        <v>1.747910259499463E-5</v>
      </c>
      <c r="S45" s="26">
        <v>1</v>
      </c>
      <c r="T45" s="26">
        <f t="shared" si="36"/>
        <v>1.747910259499463E-5</v>
      </c>
      <c r="Y45" s="92"/>
      <c r="Z45">
        <f t="shared" si="17"/>
        <v>4702.5</v>
      </c>
      <c r="AA45" s="26">
        <f t="shared" si="18"/>
        <v>-2.7770145910544696E-3</v>
      </c>
      <c r="AB45" s="26">
        <f t="shared" si="19"/>
        <v>1.342716257377672E-3</v>
      </c>
      <c r="AC45" s="26">
        <f t="shared" si="20"/>
        <v>-4.1808016689379836E-3</v>
      </c>
      <c r="AD45" s="26">
        <f t="shared" si="21"/>
        <v>-3.0535410252920982E-5</v>
      </c>
      <c r="AE45" s="26">
        <f t="shared" si="22"/>
        <v>9.324112793141918E-10</v>
      </c>
      <c r="AF45">
        <f t="shared" si="23"/>
        <v>-4.1808016689379836E-3</v>
      </c>
      <c r="AG45" s="187"/>
      <c r="AH45">
        <f t="shared" si="24"/>
        <v>-4.1502662586850626E-3</v>
      </c>
      <c r="AI45">
        <f t="shared" si="25"/>
        <v>0.50814151540234131</v>
      </c>
      <c r="AJ45">
        <f t="shared" si="26"/>
        <v>-0.67202419836277882</v>
      </c>
      <c r="AK45">
        <f t="shared" si="27"/>
        <v>1.798971586360185E-2</v>
      </c>
      <c r="AL45">
        <f t="shared" si="28"/>
        <v>3.1050339663484214</v>
      </c>
      <c r="AM45">
        <f t="shared" si="29"/>
        <v>54.700466282223168</v>
      </c>
      <c r="AN45" s="26">
        <f t="shared" si="47"/>
        <v>-3.2042478053053514</v>
      </c>
      <c r="AO45" s="26">
        <f t="shared" si="47"/>
        <v>-3.2048950573173767</v>
      </c>
      <c r="AP45" s="26">
        <f t="shared" si="47"/>
        <v>-3.2035774206430712</v>
      </c>
      <c r="AQ45" s="26">
        <f t="shared" si="47"/>
        <v>-3.2062599021076945</v>
      </c>
      <c r="AR45" s="26">
        <f t="shared" si="47"/>
        <v>-3.2007993021413248</v>
      </c>
      <c r="AS45" s="26">
        <f t="shared" si="47"/>
        <v>-3.2119172240988343</v>
      </c>
      <c r="AT45" s="26">
        <f t="shared" si="47"/>
        <v>-3.1892885545310334</v>
      </c>
      <c r="AU45" s="26">
        <f t="shared" si="31"/>
        <v>-3.2353836440828969</v>
      </c>
      <c r="AV45"/>
      <c r="AW45">
        <v>-17000</v>
      </c>
      <c r="AX45">
        <f t="shared" si="39"/>
        <v>1.8981084599536027E-2</v>
      </c>
      <c r="AY45">
        <f t="shared" si="40"/>
        <v>2.4744038848832806E-2</v>
      </c>
      <c r="AZ45">
        <f t="shared" si="41"/>
        <v>-5.7629542492967784E-3</v>
      </c>
      <c r="BA45">
        <f t="shared" si="42"/>
        <v>0.58813406737199825</v>
      </c>
      <c r="BB45">
        <f t="shared" si="43"/>
        <v>-0.97634756578820703</v>
      </c>
      <c r="BC45">
        <f t="shared" si="44"/>
        <v>-2.5622216871052963</v>
      </c>
      <c r="BD45">
        <f t="shared" si="45"/>
        <v>-3.354913319328515</v>
      </c>
      <c r="BE45">
        <f t="shared" si="48"/>
        <v>-8.4800391801666706</v>
      </c>
      <c r="BF45">
        <f t="shared" si="48"/>
        <v>-8.4798234224736948</v>
      </c>
      <c r="BG45">
        <f t="shared" si="48"/>
        <v>-8.4805713799007556</v>
      </c>
      <c r="BH45">
        <f t="shared" si="48"/>
        <v>-8.4779751510178851</v>
      </c>
      <c r="BI45">
        <f t="shared" si="48"/>
        <v>-8.4869473524800441</v>
      </c>
      <c r="BJ45">
        <f t="shared" si="48"/>
        <v>-8.4554494060547825</v>
      </c>
      <c r="BK45">
        <f t="shared" si="48"/>
        <v>-8.5606796014278252</v>
      </c>
      <c r="BL45">
        <f t="shared" si="46"/>
        <v>-8.0811359396870071</v>
      </c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s="26" customFormat="1" ht="12.95" customHeight="1">
      <c r="A46" s="28" t="s">
        <v>732</v>
      </c>
      <c r="B46" s="146" t="s">
        <v>101</v>
      </c>
      <c r="C46" s="147">
        <v>41890.549200000001</v>
      </c>
      <c r="D46" s="102" t="s">
        <v>217</v>
      </c>
      <c r="E46" s="26">
        <f t="shared" si="12"/>
        <v>9331.0022048478968</v>
      </c>
      <c r="F46" s="26">
        <f t="shared" si="32"/>
        <v>9331</v>
      </c>
      <c r="G46" s="25">
        <f t="shared" si="13"/>
        <v>8.579800050938502E-4</v>
      </c>
      <c r="H46" s="149"/>
      <c r="I46" s="149"/>
      <c r="J46" s="149">
        <f t="shared" si="34"/>
        <v>8.579800050938502E-4</v>
      </c>
      <c r="K46" s="149"/>
      <c r="L46" s="149"/>
      <c r="M46" s="149"/>
      <c r="N46" s="149"/>
      <c r="O46" s="149"/>
      <c r="P46" s="149">
        <f t="shared" si="15"/>
        <v>2.658483886866935E-3</v>
      </c>
      <c r="Q46" s="29">
        <f t="shared" si="16"/>
        <v>26872.049200000001</v>
      </c>
      <c r="R46" s="26">
        <f t="shared" si="35"/>
        <v>3.2418142282799465E-6</v>
      </c>
      <c r="S46" s="26">
        <v>1</v>
      </c>
      <c r="T46" s="26">
        <f t="shared" si="36"/>
        <v>3.2418142282799465E-6</v>
      </c>
      <c r="Z46">
        <f t="shared" si="17"/>
        <v>9331</v>
      </c>
      <c r="AA46" s="26">
        <f t="shared" si="18"/>
        <v>-3.2214512674226792E-3</v>
      </c>
      <c r="AB46" s="26">
        <f t="shared" si="19"/>
        <v>6.7379151593834645E-3</v>
      </c>
      <c r="AC46" s="26">
        <f t="shared" si="20"/>
        <v>-1.8005038817730848E-3</v>
      </c>
      <c r="AD46" s="26">
        <f t="shared" si="21"/>
        <v>4.0794312725165299E-3</v>
      </c>
      <c r="AE46" s="26">
        <f t="shared" si="22"/>
        <v>1.6641759507185834E-5</v>
      </c>
      <c r="AF46">
        <f t="shared" si="23"/>
        <v>-1.8005038817730848E-3</v>
      </c>
      <c r="AG46" s="187"/>
      <c r="AH46">
        <f t="shared" si="24"/>
        <v>-5.8799351542896143E-3</v>
      </c>
      <c r="AI46">
        <f t="shared" si="25"/>
        <v>0.54370400581081835</v>
      </c>
      <c r="AJ46">
        <f t="shared" si="26"/>
        <v>-0.91590343608372216</v>
      </c>
      <c r="AK46">
        <f t="shared" si="27"/>
        <v>-0.18450573008572033</v>
      </c>
      <c r="AL46">
        <f t="shared" si="28"/>
        <v>-2.7573373054824679</v>
      </c>
      <c r="AM46">
        <f t="shared" si="29"/>
        <v>-5.1406715399819465</v>
      </c>
      <c r="AN46" s="26">
        <f t="shared" si="47"/>
        <v>-2.4978686331984985</v>
      </c>
      <c r="AO46" s="26">
        <f t="shared" si="47"/>
        <v>-2.4964958929677494</v>
      </c>
      <c r="AP46" s="26">
        <f t="shared" si="47"/>
        <v>-2.4999818349883154</v>
      </c>
      <c r="AQ46" s="26">
        <f t="shared" si="47"/>
        <v>-2.491111659081807</v>
      </c>
      <c r="AR46" s="26">
        <f t="shared" si="47"/>
        <v>-2.5135682192892723</v>
      </c>
      <c r="AS46" s="26">
        <f t="shared" si="47"/>
        <v>-2.4559464163358218</v>
      </c>
      <c r="AT46" s="26">
        <f t="shared" si="47"/>
        <v>-2.5993007381494153</v>
      </c>
      <c r="AU46" s="26">
        <f t="shared" si="31"/>
        <v>-2.2019283048268838</v>
      </c>
      <c r="AV46"/>
      <c r="AW46">
        <v>-16000</v>
      </c>
      <c r="AX46">
        <f t="shared" si="39"/>
        <v>1.7155951906385566E-2</v>
      </c>
      <c r="AY46">
        <f t="shared" si="40"/>
        <v>2.2602167031486022E-2</v>
      </c>
      <c r="AZ46">
        <f t="shared" si="41"/>
        <v>-5.4462151251004568E-3</v>
      </c>
      <c r="BA46">
        <f t="shared" si="42"/>
        <v>0.62468542325327681</v>
      </c>
      <c r="BB46">
        <f t="shared" si="43"/>
        <v>-0.99560970959786887</v>
      </c>
      <c r="BC46">
        <f t="shared" si="44"/>
        <v>-2.4380329413124788</v>
      </c>
      <c r="BD46">
        <f t="shared" si="45"/>
        <v>-2.7244480485406579</v>
      </c>
      <c r="BE46">
        <f t="shared" si="48"/>
        <v>-8.3015654722237038</v>
      </c>
      <c r="BF46">
        <f t="shared" si="48"/>
        <v>-8.3015386459422515</v>
      </c>
      <c r="BG46">
        <f t="shared" si="48"/>
        <v>-8.3016645737016983</v>
      </c>
      <c r="BH46">
        <f t="shared" si="48"/>
        <v>-8.301073157697088</v>
      </c>
      <c r="BI46">
        <f t="shared" si="48"/>
        <v>-8.3038444331578898</v>
      </c>
      <c r="BJ46">
        <f t="shared" si="48"/>
        <v>-8.2907171769488226</v>
      </c>
      <c r="BK46">
        <f t="shared" si="48"/>
        <v>-8.3500387749783638</v>
      </c>
      <c r="BL46">
        <f t="shared" si="46"/>
        <v>-7.8578551058842612</v>
      </c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s="26" customFormat="1" ht="12.95" customHeight="1">
      <c r="A47" s="28" t="s">
        <v>732</v>
      </c>
      <c r="B47" s="146" t="s">
        <v>101</v>
      </c>
      <c r="C47" s="147">
        <v>41892.495699999999</v>
      </c>
      <c r="D47" s="102" t="s">
        <v>217</v>
      </c>
      <c r="E47" s="26">
        <f t="shared" si="12"/>
        <v>9336.004345244879</v>
      </c>
      <c r="F47" s="26">
        <f t="shared" si="32"/>
        <v>9336</v>
      </c>
      <c r="G47" s="25">
        <f t="shared" si="13"/>
        <v>1.6908800025703385E-3</v>
      </c>
      <c r="H47" s="149"/>
      <c r="I47" s="149"/>
      <c r="J47" s="149">
        <f t="shared" si="34"/>
        <v>1.6908800025703385E-3</v>
      </c>
      <c r="K47" s="149"/>
      <c r="L47" s="149"/>
      <c r="M47" s="149"/>
      <c r="N47" s="149"/>
      <c r="O47" s="149"/>
      <c r="P47" s="149">
        <f t="shared" si="15"/>
        <v>2.6610640847880489E-3</v>
      </c>
      <c r="Q47" s="29">
        <f t="shared" si="16"/>
        <v>26873.995699999999</v>
      </c>
      <c r="R47" s="26">
        <f t="shared" si="35"/>
        <v>9.4125715338862083E-7</v>
      </c>
      <c r="S47" s="26">
        <v>1</v>
      </c>
      <c r="T47" s="26">
        <f t="shared" si="36"/>
        <v>9.4125715338862083E-7</v>
      </c>
      <c r="Z47">
        <f t="shared" si="17"/>
        <v>9336</v>
      </c>
      <c r="AA47" s="26">
        <f t="shared" si="18"/>
        <v>-3.2192681622904931E-3</v>
      </c>
      <c r="AB47" s="26">
        <f t="shared" si="19"/>
        <v>7.5712122496488805E-3</v>
      </c>
      <c r="AC47" s="26">
        <f t="shared" si="20"/>
        <v>-9.7018408221771031E-4</v>
      </c>
      <c r="AD47" s="26">
        <f t="shared" si="21"/>
        <v>4.9101481648608312E-3</v>
      </c>
      <c r="AE47" s="26">
        <f t="shared" si="22"/>
        <v>2.4109555000886187E-5</v>
      </c>
      <c r="AF47">
        <f t="shared" si="23"/>
        <v>-9.7018408221771031E-4</v>
      </c>
      <c r="AG47" s="187"/>
      <c r="AH47">
        <f t="shared" si="24"/>
        <v>-5.8803322470785419E-3</v>
      </c>
      <c r="AI47">
        <f t="shared" si="25"/>
        <v>0.54379655520264625</v>
      </c>
      <c r="AJ47">
        <f t="shared" si="26"/>
        <v>-0.91610454071261005</v>
      </c>
      <c r="AK47">
        <f t="shared" si="27"/>
        <v>-0.18473444644295817</v>
      </c>
      <c r="AL47">
        <f t="shared" si="28"/>
        <v>-2.7568360090593114</v>
      </c>
      <c r="AM47">
        <f t="shared" si="29"/>
        <v>-5.133805981962694</v>
      </c>
      <c r="AN47" s="26">
        <f t="shared" si="47"/>
        <v>-2.4970661082324512</v>
      </c>
      <c r="AO47" s="26">
        <f t="shared" si="47"/>
        <v>-2.4956975431760173</v>
      </c>
      <c r="AP47" s="26">
        <f t="shared" si="47"/>
        <v>-2.4991749764629287</v>
      </c>
      <c r="AQ47" s="26">
        <f t="shared" si="47"/>
        <v>-2.4903211169342123</v>
      </c>
      <c r="AR47" s="26">
        <f t="shared" si="47"/>
        <v>-2.5127497884502219</v>
      </c>
      <c r="AS47" s="26">
        <f t="shared" si="47"/>
        <v>-2.4551639973121726</v>
      </c>
      <c r="AT47" s="26">
        <f t="shared" si="47"/>
        <v>-2.5985083119386032</v>
      </c>
      <c r="AU47" s="26">
        <f t="shared" si="31"/>
        <v>-2.2008119006578699</v>
      </c>
      <c r="AV47"/>
      <c r="AW47">
        <v>-15000</v>
      </c>
      <c r="AX47">
        <f t="shared" si="39"/>
        <v>1.5646981490507472E-2</v>
      </c>
      <c r="AY47">
        <f t="shared" si="40"/>
        <v>2.0563181443321102E-2</v>
      </c>
      <c r="AZ47">
        <f t="shared" si="41"/>
        <v>-4.9161999528136314E-3</v>
      </c>
      <c r="BA47">
        <f t="shared" si="42"/>
        <v>0.67359206203086308</v>
      </c>
      <c r="BB47">
        <f t="shared" si="43"/>
        <v>-0.99882699354968663</v>
      </c>
      <c r="BC47">
        <f t="shared" si="44"/>
        <v>-2.2958534782548319</v>
      </c>
      <c r="BD47">
        <f t="shared" si="45"/>
        <v>-2.2221292230130554</v>
      </c>
      <c r="BE47">
        <f t="shared" si="48"/>
        <v>-8.1106394583586017</v>
      </c>
      <c r="BF47">
        <f t="shared" si="48"/>
        <v>-8.1106393092214137</v>
      </c>
      <c r="BG47">
        <f t="shared" si="48"/>
        <v>-8.1106405028764108</v>
      </c>
      <c r="BH47">
        <f t="shared" si="48"/>
        <v>-8.1106309490222248</v>
      </c>
      <c r="BI47">
        <f t="shared" si="48"/>
        <v>-8.1107074070415504</v>
      </c>
      <c r="BJ47">
        <f t="shared" si="48"/>
        <v>-8.1100948998404405</v>
      </c>
      <c r="BK47">
        <f t="shared" si="48"/>
        <v>-8.1149622335140172</v>
      </c>
      <c r="BL47">
        <f t="shared" si="46"/>
        <v>-7.6345742720815144</v>
      </c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s="26" customFormat="1" ht="12.95" customHeight="1">
      <c r="A48" s="28" t="s">
        <v>732</v>
      </c>
      <c r="B48" s="146" t="s">
        <v>97</v>
      </c>
      <c r="C48" s="147">
        <v>41895.413</v>
      </c>
      <c r="D48" s="102" t="s">
        <v>217</v>
      </c>
      <c r="E48" s="26">
        <f t="shared" si="12"/>
        <v>9343.5012597992772</v>
      </c>
      <c r="F48" s="26">
        <f t="shared" si="32"/>
        <v>9343.5</v>
      </c>
      <c r="G48" s="25">
        <f t="shared" si="13"/>
        <v>4.902299988316372E-4</v>
      </c>
      <c r="H48" s="149"/>
      <c r="I48" s="149"/>
      <c r="J48" s="149">
        <f t="shared" si="34"/>
        <v>4.902299988316372E-4</v>
      </c>
      <c r="K48" s="149"/>
      <c r="L48" s="149"/>
      <c r="M48" s="149"/>
      <c r="N48" s="149"/>
      <c r="O48" s="149"/>
      <c r="P48" s="149">
        <f t="shared" si="15"/>
        <v>2.6649392044617135E-3</v>
      </c>
      <c r="Q48" s="29">
        <f t="shared" si="16"/>
        <v>26876.913</v>
      </c>
      <c r="R48" s="26">
        <f t="shared" si="35"/>
        <v>4.7293601290521972E-6</v>
      </c>
      <c r="S48" s="26">
        <v>1</v>
      </c>
      <c r="T48" s="26">
        <f t="shared" si="36"/>
        <v>4.7293601290521972E-6</v>
      </c>
      <c r="Z48">
        <f t="shared" si="17"/>
        <v>9343.5</v>
      </c>
      <c r="AA48" s="26">
        <f t="shared" si="18"/>
        <v>-3.2159817041141413E-3</v>
      </c>
      <c r="AB48" s="26">
        <f t="shared" si="19"/>
        <v>6.3711509074074919E-3</v>
      </c>
      <c r="AC48" s="26">
        <f t="shared" si="20"/>
        <v>-2.1747092056300763E-3</v>
      </c>
      <c r="AD48" s="26">
        <f t="shared" si="21"/>
        <v>3.7062117029457785E-3</v>
      </c>
      <c r="AE48" s="26">
        <f t="shared" si="22"/>
        <v>1.3736005187052246E-5</v>
      </c>
      <c r="AF48">
        <f t="shared" si="23"/>
        <v>-2.1747092056300763E-3</v>
      </c>
      <c r="AG48" s="187"/>
      <c r="AH48">
        <f t="shared" si="24"/>
        <v>-5.8809209085758547E-3</v>
      </c>
      <c r="AI48">
        <f t="shared" si="25"/>
        <v>0.54393565327928783</v>
      </c>
      <c r="AJ48">
        <f t="shared" si="26"/>
        <v>-0.91640589366783909</v>
      </c>
      <c r="AK48">
        <f t="shared" si="27"/>
        <v>-0.18507757940325575</v>
      </c>
      <c r="AL48">
        <f t="shared" si="28"/>
        <v>-2.7560837454207037</v>
      </c>
      <c r="AM48">
        <f t="shared" si="29"/>
        <v>-5.1235363635304969</v>
      </c>
      <c r="AN48" s="26">
        <f t="shared" si="47"/>
        <v>-2.4958620665320437</v>
      </c>
      <c r="AO48" s="26">
        <f t="shared" si="47"/>
        <v>-2.4944997642117932</v>
      </c>
      <c r="AP48" s="26">
        <f t="shared" si="47"/>
        <v>-2.497964420092369</v>
      </c>
      <c r="AQ48" s="26">
        <f t="shared" si="47"/>
        <v>-2.4891350963482806</v>
      </c>
      <c r="AR48" s="26">
        <f t="shared" si="47"/>
        <v>-2.5115217491454827</v>
      </c>
      <c r="AS48" s="26">
        <f t="shared" si="47"/>
        <v>-2.4539904606281411</v>
      </c>
      <c r="AT48" s="26">
        <f t="shared" si="47"/>
        <v>-2.5973187431110709</v>
      </c>
      <c r="AU48" s="26">
        <f t="shared" si="31"/>
        <v>-2.1991372944043492</v>
      </c>
      <c r="AV48"/>
      <c r="AW48">
        <v>-14000</v>
      </c>
      <c r="AX48">
        <f t="shared" si="39"/>
        <v>1.4489749736834144E-2</v>
      </c>
      <c r="AY48">
        <f t="shared" si="40"/>
        <v>1.862708208433804E-2</v>
      </c>
      <c r="AZ48">
        <f t="shared" si="41"/>
        <v>-4.137332347503896E-3</v>
      </c>
      <c r="BA48">
        <f t="shared" si="42"/>
        <v>0.7399458651296229</v>
      </c>
      <c r="BB48">
        <f t="shared" si="43"/>
        <v>-0.97658542014920735</v>
      </c>
      <c r="BC48">
        <f t="shared" si="44"/>
        <v>-2.1274689260766335</v>
      </c>
      <c r="BD48">
        <f t="shared" si="45"/>
        <v>-1.8001553665425916</v>
      </c>
      <c r="BE48">
        <f t="shared" si="48"/>
        <v>-7.9028922010280933</v>
      </c>
      <c r="BF48">
        <f t="shared" si="48"/>
        <v>-7.9028922012310279</v>
      </c>
      <c r="BG48">
        <f t="shared" si="48"/>
        <v>-7.902892192797748</v>
      </c>
      <c r="BH48">
        <f t="shared" si="48"/>
        <v>-7.9028925432550068</v>
      </c>
      <c r="BI48">
        <f t="shared" si="48"/>
        <v>-7.9028779773773143</v>
      </c>
      <c r="BJ48">
        <f t="shared" si="48"/>
        <v>-7.9034797614858672</v>
      </c>
      <c r="BK48">
        <f t="shared" si="48"/>
        <v>-7.8560356050613089</v>
      </c>
      <c r="BL48">
        <f t="shared" si="46"/>
        <v>-7.4112934382787676</v>
      </c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s="26" customFormat="1" ht="12.95" customHeight="1">
      <c r="A49" s="132" t="s">
        <v>355</v>
      </c>
      <c r="B49" s="22" t="s">
        <v>97</v>
      </c>
      <c r="C49" s="23">
        <v>48514.409</v>
      </c>
      <c r="D49" s="23" t="s">
        <v>217</v>
      </c>
      <c r="E49" s="132">
        <f t="shared" si="12"/>
        <v>26353.081161725971</v>
      </c>
      <c r="F49" s="132">
        <f t="shared" si="32"/>
        <v>26353</v>
      </c>
      <c r="G49" s="23">
        <f t="shared" si="13"/>
        <v>3.1582740004523657E-2</v>
      </c>
      <c r="H49" s="149"/>
      <c r="I49" s="149"/>
      <c r="J49" s="149">
        <f t="shared" si="34"/>
        <v>3.1582740004523657E-2</v>
      </c>
      <c r="K49" s="149"/>
      <c r="L49" s="149"/>
      <c r="M49" s="149"/>
      <c r="N49" s="149"/>
      <c r="O49" s="149"/>
      <c r="P49" s="149">
        <f t="shared" si="15"/>
        <v>2.6343695830985843E-2</v>
      </c>
      <c r="Q49" s="29">
        <f t="shared" si="16"/>
        <v>33495.909</v>
      </c>
      <c r="R49" s="26">
        <f t="shared" si="35"/>
        <v>2.7447583852280521E-5</v>
      </c>
      <c r="S49" s="26">
        <v>1</v>
      </c>
      <c r="T49" s="26">
        <f t="shared" si="36"/>
        <v>2.7447583852280521E-5</v>
      </c>
      <c r="Y49" s="90"/>
      <c r="Z49">
        <f t="shared" si="17"/>
        <v>26353</v>
      </c>
      <c r="AA49" s="26">
        <f t="shared" si="18"/>
        <v>2.7864717884613414E-2</v>
      </c>
      <c r="AB49" s="26">
        <f t="shared" si="19"/>
        <v>3.0061717950896086E-2</v>
      </c>
      <c r="AC49" s="26">
        <f t="shared" si="20"/>
        <v>5.2390441735378143E-3</v>
      </c>
      <c r="AD49" s="26">
        <f t="shared" si="21"/>
        <v>3.7180221199102428E-3</v>
      </c>
      <c r="AE49" s="26">
        <f t="shared" si="22"/>
        <v>1.3823688484141856E-5</v>
      </c>
      <c r="AF49">
        <f t="shared" si="23"/>
        <v>5.2390441735378143E-3</v>
      </c>
      <c r="AG49" s="187"/>
      <c r="AH49">
        <f t="shared" si="24"/>
        <v>1.5210220536275732E-3</v>
      </c>
      <c r="AI49">
        <f t="shared" si="25"/>
        <v>0.62021763574984501</v>
      </c>
      <c r="AJ49">
        <f t="shared" si="26"/>
        <v>-8.398862915132857E-2</v>
      </c>
      <c r="AK49">
        <f t="shared" si="27"/>
        <v>0.31307148473171592</v>
      </c>
      <c r="AL49">
        <f t="shared" si="28"/>
        <v>2.4521827967516279</v>
      </c>
      <c r="AM49">
        <f t="shared" si="29"/>
        <v>2.7852096668064612</v>
      </c>
      <c r="AN49" s="26">
        <f t="shared" si="47"/>
        <v>2.0381688145215224</v>
      </c>
      <c r="AO49" s="26">
        <f t="shared" si="47"/>
        <v>2.038132948177839</v>
      </c>
      <c r="AP49" s="26">
        <f t="shared" si="47"/>
        <v>2.0382946751782285</v>
      </c>
      <c r="AQ49" s="26">
        <f t="shared" si="47"/>
        <v>2.0375650120559872</v>
      </c>
      <c r="AR49" s="26">
        <f t="shared" si="47"/>
        <v>2.0408487204520269</v>
      </c>
      <c r="AS49" s="26">
        <f t="shared" si="47"/>
        <v>2.0258982730257467</v>
      </c>
      <c r="AT49" s="26">
        <f t="shared" si="47"/>
        <v>2.0907530118466457</v>
      </c>
      <c r="AU49" s="26">
        <f t="shared" si="31"/>
        <v>1.5987580481634716</v>
      </c>
      <c r="AV49"/>
      <c r="AW49">
        <v>-13000</v>
      </c>
      <c r="AX49">
        <f t="shared" si="39"/>
        <v>1.3728806270264751E-2</v>
      </c>
      <c r="AY49">
        <f t="shared" si="40"/>
        <v>1.6793868954536842E-2</v>
      </c>
      <c r="AZ49">
        <f t="shared" si="41"/>
        <v>-3.0650626842720912E-3</v>
      </c>
      <c r="BA49">
        <f t="shared" si="42"/>
        <v>0.83181382307756113</v>
      </c>
      <c r="BB49">
        <f t="shared" si="43"/>
        <v>-0.91113769674679346</v>
      </c>
      <c r="BC49">
        <f t="shared" si="44"/>
        <v>-1.9195339516266887</v>
      </c>
      <c r="BD49">
        <f t="shared" si="45"/>
        <v>-1.427649285305463</v>
      </c>
      <c r="BE49">
        <f t="shared" si="48"/>
        <v>-7.6720794931439835</v>
      </c>
      <c r="BF49">
        <f t="shared" si="48"/>
        <v>-7.6720788483828786</v>
      </c>
      <c r="BG49">
        <f t="shared" si="48"/>
        <v>-7.6720716070559316</v>
      </c>
      <c r="BH49">
        <f t="shared" si="48"/>
        <v>-7.6719902991156275</v>
      </c>
      <c r="BI49">
        <f t="shared" si="48"/>
        <v>-7.6710798014509187</v>
      </c>
      <c r="BJ49">
        <f t="shared" si="48"/>
        <v>-7.6611740947710736</v>
      </c>
      <c r="BK49">
        <f t="shared" si="48"/>
        <v>-7.575028616115123</v>
      </c>
      <c r="BL49">
        <f t="shared" si="46"/>
        <v>-7.1880126044760209</v>
      </c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s="26" customFormat="1" ht="12.95" customHeight="1">
      <c r="A50" s="132" t="s">
        <v>355</v>
      </c>
      <c r="B50" s="22" t="s">
        <v>97</v>
      </c>
      <c r="C50" s="23">
        <v>49219.517899999999</v>
      </c>
      <c r="D50" s="23" t="s">
        <v>217</v>
      </c>
      <c r="E50" s="132">
        <f t="shared" si="12"/>
        <v>28165.078959293704</v>
      </c>
      <c r="F50" s="132">
        <f t="shared" si="32"/>
        <v>28165</v>
      </c>
      <c r="G50" s="23">
        <f t="shared" si="13"/>
        <v>3.0725700002221856E-2</v>
      </c>
      <c r="H50" s="149"/>
      <c r="I50" s="149"/>
      <c r="J50" s="149">
        <f t="shared" si="34"/>
        <v>3.0725700002221856E-2</v>
      </c>
      <c r="K50" s="149"/>
      <c r="L50" s="149"/>
      <c r="M50" s="149"/>
      <c r="N50" s="149"/>
      <c r="O50" s="149"/>
      <c r="P50" s="149">
        <f t="shared" si="15"/>
        <v>3.0620607784971058E-2</v>
      </c>
      <c r="Q50" s="29">
        <f t="shared" si="16"/>
        <v>34201.017899999999</v>
      </c>
      <c r="R50" s="26">
        <f t="shared" si="35"/>
        <v>1.1044374126688985E-8</v>
      </c>
      <c r="S50" s="26">
        <v>1</v>
      </c>
      <c r="T50" s="26">
        <f t="shared" si="36"/>
        <v>1.1044374126688985E-8</v>
      </c>
      <c r="Z50">
        <f t="shared" si="17"/>
        <v>28165</v>
      </c>
      <c r="AA50" s="26">
        <f t="shared" si="18"/>
        <v>3.0302594064711249E-2</v>
      </c>
      <c r="AB50" s="26">
        <f t="shared" si="19"/>
        <v>3.1043713722481665E-2</v>
      </c>
      <c r="AC50" s="26">
        <f t="shared" si="20"/>
        <v>1.0509221725079829E-4</v>
      </c>
      <c r="AD50" s="26">
        <f t="shared" si="21"/>
        <v>4.2310593751060735E-4</v>
      </c>
      <c r="AE50" s="26">
        <f t="shared" si="22"/>
        <v>1.7901863435672998E-7</v>
      </c>
      <c r="AF50">
        <f t="shared" si="23"/>
        <v>1.0509221725079829E-4</v>
      </c>
      <c r="AG50" s="187"/>
      <c r="AH50">
        <f t="shared" si="24"/>
        <v>-3.1801372025980917E-4</v>
      </c>
      <c r="AI50">
        <f t="shared" si="25"/>
        <v>0.56261342069146925</v>
      </c>
      <c r="AJ50">
        <f t="shared" si="26"/>
        <v>-0.29276099150682833</v>
      </c>
      <c r="AK50">
        <f t="shared" si="27"/>
        <v>0.22570196939402359</v>
      </c>
      <c r="AL50">
        <f t="shared" si="28"/>
        <v>2.6652081811076997</v>
      </c>
      <c r="AM50">
        <f t="shared" si="29"/>
        <v>4.1185902951151494</v>
      </c>
      <c r="AN50" s="26">
        <f t="shared" si="47"/>
        <v>2.3527906871395023</v>
      </c>
      <c r="AO50" s="26">
        <f t="shared" si="47"/>
        <v>2.3521096157944386</v>
      </c>
      <c r="AP50" s="26">
        <f t="shared" si="47"/>
        <v>2.3540726559314731</v>
      </c>
      <c r="AQ50" s="26">
        <f t="shared" si="47"/>
        <v>2.3484040348091204</v>
      </c>
      <c r="AR50" s="26">
        <f t="shared" si="47"/>
        <v>2.364686288870772</v>
      </c>
      <c r="AS50" s="26">
        <f t="shared" si="47"/>
        <v>2.3171666610386046</v>
      </c>
      <c r="AT50" s="26">
        <f t="shared" si="47"/>
        <v>2.4502004168005898</v>
      </c>
      <c r="AU50" s="26">
        <f t="shared" si="31"/>
        <v>2.0033429190140488</v>
      </c>
      <c r="AV50"/>
      <c r="AW50">
        <v>-12000</v>
      </c>
      <c r="AX50">
        <f t="shared" si="39"/>
        <v>1.3415409171012438E-2</v>
      </c>
      <c r="AY50">
        <f t="shared" si="40"/>
        <v>1.5063542053917507E-2</v>
      </c>
      <c r="AZ50">
        <f t="shared" si="41"/>
        <v>-1.6481328829050684E-3</v>
      </c>
      <c r="BA50">
        <f t="shared" si="42"/>
        <v>0.96145538671089803</v>
      </c>
      <c r="BB50">
        <f t="shared" si="43"/>
        <v>-0.76798684895497871</v>
      </c>
      <c r="BC50">
        <f t="shared" si="44"/>
        <v>-1.6491894832907907</v>
      </c>
      <c r="BD50">
        <f t="shared" si="45"/>
        <v>-1.0816347716106709</v>
      </c>
      <c r="BE50">
        <f t="shared" si="48"/>
        <v>-7.4089719239710918</v>
      </c>
      <c r="BF50">
        <f t="shared" si="48"/>
        <v>-7.4089183505146128</v>
      </c>
      <c r="BG50">
        <f t="shared" si="48"/>
        <v>-7.4086655861358555</v>
      </c>
      <c r="BH50">
        <f t="shared" si="48"/>
        <v>-7.407474821990685</v>
      </c>
      <c r="BI50">
        <f t="shared" si="48"/>
        <v>-7.401904527537071</v>
      </c>
      <c r="BJ50">
        <f t="shared" si="48"/>
        <v>-7.3766506630687871</v>
      </c>
      <c r="BK50">
        <f t="shared" si="48"/>
        <v>-7.2748072290479744</v>
      </c>
      <c r="BL50">
        <f t="shared" si="46"/>
        <v>-6.9647317706732741</v>
      </c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s="26" customFormat="1" ht="12.95" customHeight="1" thickBot="1">
      <c r="A51" s="148" t="s">
        <v>355</v>
      </c>
      <c r="B51" s="142" t="s">
        <v>101</v>
      </c>
      <c r="C51" s="143">
        <v>49268.356899999999</v>
      </c>
      <c r="D51" s="143" t="s">
        <v>217</v>
      </c>
      <c r="E51" s="148">
        <f t="shared" si="12"/>
        <v>28290.586041157811</v>
      </c>
      <c r="F51" s="148">
        <f t="shared" si="32"/>
        <v>28290.5</v>
      </c>
      <c r="G51" s="143">
        <f t="shared" si="13"/>
        <v>3.3481489997939207E-2</v>
      </c>
      <c r="H51" s="150"/>
      <c r="I51" s="149"/>
      <c r="J51" s="149">
        <f t="shared" si="34"/>
        <v>3.3481489997939207E-2</v>
      </c>
      <c r="K51" s="149"/>
      <c r="L51" s="149"/>
      <c r="M51" s="149"/>
      <c r="N51" s="149"/>
      <c r="O51" s="149"/>
      <c r="P51" s="149">
        <f t="shared" si="15"/>
        <v>3.092933749882381E-2</v>
      </c>
      <c r="Q51" s="29">
        <f t="shared" si="16"/>
        <v>34249.856899999999</v>
      </c>
      <c r="R51" s="26">
        <f t="shared" si="35"/>
        <v>6.5134823787409656E-6</v>
      </c>
      <c r="S51" s="26">
        <v>1</v>
      </c>
      <c r="T51" s="26">
        <f t="shared" si="36"/>
        <v>6.5134823787409656E-6</v>
      </c>
      <c r="Z51">
        <f t="shared" si="17"/>
        <v>28290.5</v>
      </c>
      <c r="AA51" s="26">
        <f t="shared" si="18"/>
        <v>3.0488979849632121E-2</v>
      </c>
      <c r="AB51" s="26">
        <f t="shared" si="19"/>
        <v>3.3921847647130896E-2</v>
      </c>
      <c r="AC51" s="26">
        <f t="shared" si="20"/>
        <v>2.5521524991153968E-3</v>
      </c>
      <c r="AD51" s="26">
        <f t="shared" si="21"/>
        <v>2.9925101483070857E-3</v>
      </c>
      <c r="AE51" s="26">
        <f t="shared" si="22"/>
        <v>8.9551169877208953E-6</v>
      </c>
      <c r="AF51">
        <f t="shared" si="23"/>
        <v>2.5521524991153968E-3</v>
      </c>
      <c r="AG51" s="187"/>
      <c r="AH51">
        <f t="shared" si="24"/>
        <v>-4.4035764919168972E-4</v>
      </c>
      <c r="AI51">
        <f t="shared" si="25"/>
        <v>0.55963005327277271</v>
      </c>
      <c r="AJ51">
        <f t="shared" si="26"/>
        <v>-0.30553993298202214</v>
      </c>
      <c r="AK51">
        <f t="shared" si="27"/>
        <v>0.21982426792103149</v>
      </c>
      <c r="AL51">
        <f t="shared" si="28"/>
        <v>2.6786005363877932</v>
      </c>
      <c r="AM51">
        <f t="shared" si="29"/>
        <v>4.2422855173037863</v>
      </c>
      <c r="AN51" s="26">
        <f t="shared" ref="AN51:AT60" si="49">$AU51+$AB$7*SIN(AO51)</f>
        <v>2.3735670442110077</v>
      </c>
      <c r="AO51" s="26">
        <f t="shared" si="49"/>
        <v>2.3727992210066402</v>
      </c>
      <c r="AP51" s="26">
        <f t="shared" si="49"/>
        <v>2.3749674143750701</v>
      </c>
      <c r="AQ51" s="26">
        <f t="shared" si="49"/>
        <v>2.3688330674241316</v>
      </c>
      <c r="AR51" s="26">
        <f t="shared" si="49"/>
        <v>2.3860959993993762</v>
      </c>
      <c r="AS51" s="26">
        <f t="shared" si="49"/>
        <v>2.3367462333377258</v>
      </c>
      <c r="AT51" s="26">
        <f t="shared" si="49"/>
        <v>2.4722661220783326</v>
      </c>
      <c r="AU51" s="26">
        <f t="shared" si="31"/>
        <v>2.0313646636562934</v>
      </c>
      <c r="AV51"/>
      <c r="AW51">
        <v>-11000</v>
      </c>
      <c r="AX51">
        <f t="shared" si="39"/>
        <v>1.3588170112780459E-2</v>
      </c>
      <c r="AY51">
        <f t="shared" si="40"/>
        <v>1.3436101382480033E-2</v>
      </c>
      <c r="AZ51">
        <f t="shared" si="41"/>
        <v>1.5206873030042608E-4</v>
      </c>
      <c r="BA51">
        <f t="shared" si="42"/>
        <v>1.1427026282479837</v>
      </c>
      <c r="BB51">
        <f t="shared" si="43"/>
        <v>-0.48217812810090127</v>
      </c>
      <c r="BC51">
        <f t="shared" si="44"/>
        <v>-1.2766368007036537</v>
      </c>
      <c r="BD51">
        <f t="shared" si="45"/>
        <v>-0.74193330134540514</v>
      </c>
      <c r="BE51">
        <f t="shared" si="48"/>
        <v>-7.1001324453860297</v>
      </c>
      <c r="BF51">
        <f t="shared" si="48"/>
        <v>-7.0996799837776976</v>
      </c>
      <c r="BG51">
        <f t="shared" si="48"/>
        <v>-7.098338484330811</v>
      </c>
      <c r="BH51">
        <f t="shared" si="48"/>
        <v>-7.0943722547781158</v>
      </c>
      <c r="BI51">
        <f t="shared" si="48"/>
        <v>-7.0827413167019202</v>
      </c>
      <c r="BJ51">
        <f t="shared" si="48"/>
        <v>-7.0494039202834289</v>
      </c>
      <c r="BK51">
        <f t="shared" si="48"/>
        <v>-6.9591913540899553</v>
      </c>
      <c r="BL51">
        <f t="shared" si="46"/>
        <v>-6.7414509368705273</v>
      </c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s="26" customFormat="1" ht="12.95" customHeight="1">
      <c r="A52" s="132" t="s">
        <v>95</v>
      </c>
      <c r="B52" s="22"/>
      <c r="C52" s="23">
        <v>49935.526400000002</v>
      </c>
      <c r="D52" s="23">
        <v>4.0000000000000002E-4</v>
      </c>
      <c r="E52" s="132">
        <f t="shared" si="12"/>
        <v>30005.086687234427</v>
      </c>
      <c r="F52" s="132">
        <f t="shared" si="32"/>
        <v>30005</v>
      </c>
      <c r="G52" s="23">
        <f t="shared" si="13"/>
        <v>3.3732900003087707E-2</v>
      </c>
      <c r="H52" s="149"/>
      <c r="I52" s="149"/>
      <c r="J52" s="149">
        <f t="shared" si="34"/>
        <v>3.3732900003087707E-2</v>
      </c>
      <c r="K52" s="149"/>
      <c r="L52" s="149"/>
      <c r="M52" s="149"/>
      <c r="N52" s="149"/>
      <c r="O52" s="149"/>
      <c r="P52" s="149">
        <f t="shared" si="15"/>
        <v>3.5309290154402491E-2</v>
      </c>
      <c r="Q52" s="29">
        <f t="shared" si="16"/>
        <v>34917.026400000002</v>
      </c>
      <c r="R52" s="26">
        <f t="shared" si="35"/>
        <v>2.4850059091622475E-6</v>
      </c>
      <c r="S52" s="26">
        <v>1</v>
      </c>
      <c r="T52" s="26">
        <f t="shared" si="36"/>
        <v>2.4850059091622475E-6</v>
      </c>
      <c r="Z52">
        <f t="shared" si="17"/>
        <v>30005</v>
      </c>
      <c r="AA52" s="26">
        <f t="shared" si="18"/>
        <v>3.328963531506348E-2</v>
      </c>
      <c r="AB52" s="26">
        <f t="shared" si="19"/>
        <v>3.5752554842426718E-2</v>
      </c>
      <c r="AC52" s="26">
        <f t="shared" si="20"/>
        <v>-1.576390151314784E-3</v>
      </c>
      <c r="AD52" s="26">
        <f t="shared" si="21"/>
        <v>4.4326468802422664E-4</v>
      </c>
      <c r="AE52" s="26">
        <f t="shared" si="22"/>
        <v>1.9648358364921496E-7</v>
      </c>
      <c r="AF52">
        <f t="shared" si="23"/>
        <v>-1.576390151314784E-3</v>
      </c>
      <c r="AG52" s="187"/>
      <c r="AH52">
        <f t="shared" si="24"/>
        <v>-2.0196548393390137E-3</v>
      </c>
      <c r="AI52">
        <f t="shared" si="25"/>
        <v>0.52860852828228444</v>
      </c>
      <c r="AJ52">
        <f t="shared" si="26"/>
        <v>-0.46334711081375179</v>
      </c>
      <c r="AK52">
        <f t="shared" si="27"/>
        <v>0.14155733516623065</v>
      </c>
      <c r="AL52">
        <f t="shared" si="28"/>
        <v>2.8498636176280128</v>
      </c>
      <c r="AM52">
        <f t="shared" si="29"/>
        <v>6.8069862435052029</v>
      </c>
      <c r="AN52" s="26">
        <f t="shared" si="49"/>
        <v>2.6481947384572346</v>
      </c>
      <c r="AO52" s="26">
        <f t="shared" si="49"/>
        <v>2.6461065459044044</v>
      </c>
      <c r="AP52" s="26">
        <f t="shared" si="49"/>
        <v>2.6509229585222793</v>
      </c>
      <c r="AQ52" s="26">
        <f t="shared" si="49"/>
        <v>2.6397949384277424</v>
      </c>
      <c r="AR52" s="26">
        <f t="shared" si="49"/>
        <v>2.6654063576177953</v>
      </c>
      <c r="AS52" s="26">
        <f t="shared" si="49"/>
        <v>2.6059090494435084</v>
      </c>
      <c r="AT52" s="26">
        <f t="shared" si="49"/>
        <v>2.7414545399943036</v>
      </c>
      <c r="AU52" s="26">
        <f t="shared" si="31"/>
        <v>2.4141796532111028</v>
      </c>
      <c r="AV52"/>
      <c r="AW52">
        <v>-10000</v>
      </c>
      <c r="AX52">
        <f t="shared" si="39"/>
        <v>1.4183222390059157E-2</v>
      </c>
      <c r="AY52">
        <f t="shared" si="40"/>
        <v>1.1911546940224419E-2</v>
      </c>
      <c r="AZ52">
        <f t="shared" si="41"/>
        <v>2.2716754498347379E-3</v>
      </c>
      <c r="BA52">
        <f t="shared" si="42"/>
        <v>1.3621592449836979</v>
      </c>
      <c r="BB52">
        <f t="shared" si="43"/>
        <v>2.9567524223382342E-2</v>
      </c>
      <c r="BC52">
        <f t="shared" si="44"/>
        <v>-0.74392571055067758</v>
      </c>
      <c r="BD52">
        <f t="shared" si="45"/>
        <v>-0.39012302800570631</v>
      </c>
      <c r="BE52">
        <f t="shared" ref="BE52:BK61" si="50">$BL52+$AB$7*SIN(BF52)</f>
        <v>-6.7307303726680265</v>
      </c>
      <c r="BF52">
        <f t="shared" si="50"/>
        <v>-6.7297488298986758</v>
      </c>
      <c r="BG52">
        <f t="shared" si="50"/>
        <v>-6.7275389257784584</v>
      </c>
      <c r="BH52">
        <f t="shared" si="50"/>
        <v>-6.7225718897000331</v>
      </c>
      <c r="BI52">
        <f t="shared" si="50"/>
        <v>-6.7114497746769217</v>
      </c>
      <c r="BJ52">
        <f t="shared" si="50"/>
        <v>-6.6867458198789373</v>
      </c>
      <c r="BK52">
        <f t="shared" si="50"/>
        <v>-6.6327652001314394</v>
      </c>
      <c r="BL52">
        <f t="shared" si="46"/>
        <v>-6.5181701030677814</v>
      </c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s="26" customFormat="1" ht="12.95" customHeight="1">
      <c r="A53" s="132" t="s">
        <v>96</v>
      </c>
      <c r="B53" s="22" t="s">
        <v>97</v>
      </c>
      <c r="C53" s="23">
        <v>50114.334999999999</v>
      </c>
      <c r="D53" s="23">
        <v>7.0000000000000001E-3</v>
      </c>
      <c r="E53" s="132">
        <f t="shared" ref="E53:E84" si="51">+(C53-C$7)/C$8</f>
        <v>30464.591296219172</v>
      </c>
      <c r="F53" s="132">
        <f t="shared" si="32"/>
        <v>30464.5</v>
      </c>
      <c r="G53" s="23">
        <f t="shared" ref="G53:G84" si="52">+C53-(C$7+F53*C$8)</f>
        <v>3.5526409999874886E-2</v>
      </c>
      <c r="H53" s="149"/>
      <c r="I53" s="149"/>
      <c r="J53" s="149">
        <f t="shared" si="34"/>
        <v>3.5526409999874886E-2</v>
      </c>
      <c r="K53" s="149"/>
      <c r="L53" s="149"/>
      <c r="M53" s="149"/>
      <c r="N53" s="149"/>
      <c r="O53" s="149"/>
      <c r="P53" s="149">
        <f t="shared" ref="P53:P84" si="53">D$11+D$12*F53+D$13*F53^2</f>
        <v>3.6534542484890242E-2</v>
      </c>
      <c r="Q53" s="29">
        <f t="shared" ref="Q53:Q84" si="54">+C53-15018.5</f>
        <v>35095.834999999999</v>
      </c>
      <c r="R53" s="26">
        <f t="shared" si="35"/>
        <v>1.0163311073432372E-6</v>
      </c>
      <c r="S53" s="26">
        <v>0.2</v>
      </c>
      <c r="T53" s="26">
        <f t="shared" si="36"/>
        <v>2.0326622146864744E-7</v>
      </c>
      <c r="Z53">
        <f t="shared" ref="Z53:Z84" si="55">F53</f>
        <v>30464.5</v>
      </c>
      <c r="AA53" s="26">
        <f t="shared" ref="AA53:AA84" si="56">AB$3+AB$4*Z53+AB$5*Z53^2+AH53</f>
        <v>3.4125218854388434E-2</v>
      </c>
      <c r="AB53" s="26">
        <f t="shared" ref="AB53:AB84" si="57">IF(S53&lt;&gt;0,G53-AH53, -9999)</f>
        <v>3.7935733630376695E-2</v>
      </c>
      <c r="AC53" s="26">
        <f t="shared" ref="AC53:AC84" si="58">+G53-P53</f>
        <v>-1.0081324850153561E-3</v>
      </c>
      <c r="AD53" s="26">
        <f t="shared" ref="AD53:AD84" si="59">IF(S53&lt;&gt;0,G53-AA53, -9999)</f>
        <v>1.4011911454864523E-3</v>
      </c>
      <c r="AE53" s="26">
        <f t="shared" ref="AE53:AE84" si="60">+(G53-AA53)^2*S53</f>
        <v>3.9266732523792729E-7</v>
      </c>
      <c r="AF53">
        <f t="shared" ref="AF53:AF84" si="61">IF(S53&lt;&gt;0,G53-P53, -9999)</f>
        <v>-1.0081324850153561E-3</v>
      </c>
      <c r="AG53" s="187"/>
      <c r="AH53">
        <f t="shared" ref="AH53:AH84" si="62">$AB$6*($AB$11/AI53*AJ53+$AB$12)</f>
        <v>-2.4093236305018084E-3</v>
      </c>
      <c r="AI53">
        <f t="shared" ref="AI53:AI84" si="63">1+$AB$7*COS(AL53)</f>
        <v>0.52295456865015799</v>
      </c>
      <c r="AJ53">
        <f t="shared" ref="AJ53:AJ84" si="64">SIN(AL53+RADIANS($AB$9))</f>
        <v>-0.50104556455975979</v>
      </c>
      <c r="AK53">
        <f t="shared" ref="AK53:AK84" si="65">$AB$7*SIN(AL53)</f>
        <v>0.12114476949419492</v>
      </c>
      <c r="AL53">
        <f t="shared" ref="AL53:AL84" si="66">2*ATAN(AM53)</f>
        <v>2.8929016198626067</v>
      </c>
      <c r="AM53">
        <f t="shared" ref="AM53:AM84" si="67">SQRT((1+$AB$7)/(1-$AB$7))*TAN(AN53/2)</f>
        <v>8.0006160961192574</v>
      </c>
      <c r="AN53" s="26">
        <f t="shared" si="49"/>
        <v>2.7194595036677365</v>
      </c>
      <c r="AO53" s="26">
        <f t="shared" si="49"/>
        <v>2.7171652139172875</v>
      </c>
      <c r="AP53" s="26">
        <f t="shared" si="49"/>
        <v>2.7222746070340156</v>
      </c>
      <c r="AQ53" s="26">
        <f t="shared" si="49"/>
        <v>2.7108797886621536</v>
      </c>
      <c r="AR53" s="26">
        <f t="shared" si="49"/>
        <v>2.7362134241376688</v>
      </c>
      <c r="AS53" s="26">
        <f t="shared" si="49"/>
        <v>2.679481511293659</v>
      </c>
      <c r="AT53" s="26">
        <f t="shared" si="49"/>
        <v>2.8046810149216745</v>
      </c>
      <c r="AU53" s="26">
        <f t="shared" ref="AU53:AU84" si="68">RADIANS($AB$9)+$AB$18*(F53-AB$15)</f>
        <v>2.5167771963434649</v>
      </c>
      <c r="AV53"/>
      <c r="AW53">
        <v>-9000</v>
      </c>
      <c r="AX53">
        <f t="shared" si="39"/>
        <v>1.4803317409077206E-2</v>
      </c>
      <c r="AY53">
        <f t="shared" si="40"/>
        <v>1.0489878727150671E-2</v>
      </c>
      <c r="AZ53">
        <f t="shared" si="41"/>
        <v>4.3134386819265345E-3</v>
      </c>
      <c r="BA53">
        <f t="shared" si="42"/>
        <v>1.4918060470081311</v>
      </c>
      <c r="BB53">
        <f t="shared" si="43"/>
        <v>0.66994278132706186</v>
      </c>
      <c r="BC53">
        <f t="shared" si="44"/>
        <v>-3.9365831118545337E-2</v>
      </c>
      <c r="BD53">
        <f t="shared" si="45"/>
        <v>-1.968545778634876E-2</v>
      </c>
      <c r="BE53">
        <f t="shared" si="50"/>
        <v>-6.306151896173648</v>
      </c>
      <c r="BF53">
        <f t="shared" si="50"/>
        <v>-6.306070108614148</v>
      </c>
      <c r="BG53">
        <f t="shared" si="50"/>
        <v>-6.305903893810612</v>
      </c>
      <c r="BH53">
        <f t="shared" si="50"/>
        <v>-6.3055661015683206</v>
      </c>
      <c r="BI53">
        <f t="shared" si="50"/>
        <v>-6.3048796266259117</v>
      </c>
      <c r="BJ53">
        <f t="shared" si="50"/>
        <v>-6.3034845758765154</v>
      </c>
      <c r="BK53">
        <f t="shared" si="50"/>
        <v>-6.3006496799672043</v>
      </c>
      <c r="BL53">
        <f t="shared" si="46"/>
        <v>-6.2948892692650347</v>
      </c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s="26" customFormat="1" ht="12.95" customHeight="1">
      <c r="A54" s="132" t="s">
        <v>98</v>
      </c>
      <c r="B54" s="22" t="s">
        <v>97</v>
      </c>
      <c r="C54" s="23">
        <v>50747.457999999999</v>
      </c>
      <c r="D54" s="23">
        <v>2E-3</v>
      </c>
      <c r="E54" s="132">
        <f t="shared" si="51"/>
        <v>32091.598814617362</v>
      </c>
      <c r="F54" s="132">
        <f t="shared" ref="F54:F85" si="69">ROUND(2*E54,0)/2</f>
        <v>32091.5</v>
      </c>
      <c r="G54" s="23">
        <f t="shared" si="52"/>
        <v>3.8452070002676919E-2</v>
      </c>
      <c r="J54" s="27">
        <f t="shared" si="34"/>
        <v>3.8452070002676919E-2</v>
      </c>
      <c r="P54" s="28">
        <f t="shared" si="53"/>
        <v>4.1047558103590585E-2</v>
      </c>
      <c r="Q54" s="29">
        <f t="shared" si="54"/>
        <v>35728.957999999999</v>
      </c>
      <c r="R54" s="26">
        <f t="shared" si="35"/>
        <v>6.7365584819844298E-6</v>
      </c>
      <c r="S54" s="26">
        <v>0.5</v>
      </c>
      <c r="T54" s="26">
        <f t="shared" si="36"/>
        <v>3.3682792409922149E-6</v>
      </c>
      <c r="Z54">
        <f t="shared" si="55"/>
        <v>32091.5</v>
      </c>
      <c r="AA54" s="26">
        <f t="shared" si="56"/>
        <v>3.7393874978032274E-2</v>
      </c>
      <c r="AB54" s="26">
        <f t="shared" si="57"/>
        <v>4.2105753128235231E-2</v>
      </c>
      <c r="AC54" s="26">
        <f t="shared" si="58"/>
        <v>-2.5954881009136663E-3</v>
      </c>
      <c r="AD54" s="26">
        <f t="shared" si="59"/>
        <v>1.0581950246446453E-3</v>
      </c>
      <c r="AE54" s="26">
        <f t="shared" si="60"/>
        <v>5.5988835509134079E-7</v>
      </c>
      <c r="AF54">
        <f t="shared" si="61"/>
        <v>-2.5954881009136663E-3</v>
      </c>
      <c r="AG54" s="187"/>
      <c r="AH54">
        <f t="shared" si="62"/>
        <v>-3.6536831255583112E-3</v>
      </c>
      <c r="AI54">
        <f t="shared" si="63"/>
        <v>0.51038482258807139</v>
      </c>
      <c r="AJ54">
        <f t="shared" si="64"/>
        <v>-0.62193997785284472</v>
      </c>
      <c r="AK54">
        <f t="shared" si="65"/>
        <v>5.0253127220542711E-2</v>
      </c>
      <c r="AL54">
        <f t="shared" si="66"/>
        <v>3.0393127984786483</v>
      </c>
      <c r="AM54">
        <f t="shared" si="67"/>
        <v>19.537143122043478</v>
      </c>
      <c r="AN54" s="26">
        <f t="shared" si="49"/>
        <v>2.966560388376525</v>
      </c>
      <c r="AO54" s="26">
        <f t="shared" si="49"/>
        <v>2.9649181716115369</v>
      </c>
      <c r="AP54" s="26">
        <f t="shared" si="49"/>
        <v>2.9683064811515187</v>
      </c>
      <c r="AQ54" s="26">
        <f t="shared" si="49"/>
        <v>2.9613132888824034</v>
      </c>
      <c r="AR54" s="26">
        <f t="shared" si="49"/>
        <v>2.9757372840651626</v>
      </c>
      <c r="AS54" s="26">
        <f t="shared" si="49"/>
        <v>2.9459449460713119</v>
      </c>
      <c r="AT54" s="26">
        <f t="shared" si="49"/>
        <v>3.0073180850194019</v>
      </c>
      <c r="AU54" s="26">
        <f t="shared" si="68"/>
        <v>2.8800551129405338</v>
      </c>
      <c r="AV54"/>
      <c r="AW54">
        <v>-8000</v>
      </c>
      <c r="AX54">
        <f t="shared" si="39"/>
        <v>1.4766948833855903E-2</v>
      </c>
      <c r="AY54">
        <f t="shared" si="40"/>
        <v>9.171096743258781E-3</v>
      </c>
      <c r="AZ54">
        <f t="shared" si="41"/>
        <v>5.5958520905971228E-3</v>
      </c>
      <c r="BA54">
        <f t="shared" si="42"/>
        <v>1.3836339764974852</v>
      </c>
      <c r="BB54">
        <f t="shared" si="43"/>
        <v>0.9927744647354354</v>
      </c>
      <c r="BC54">
        <f t="shared" si="44"/>
        <v>0.67701367531474443</v>
      </c>
      <c r="BD54">
        <f t="shared" si="45"/>
        <v>0.35205776226126995</v>
      </c>
      <c r="BE54">
        <f t="shared" si="50"/>
        <v>-5.8780625861867479</v>
      </c>
      <c r="BF54">
        <f t="shared" si="50"/>
        <v>-5.8790366766553595</v>
      </c>
      <c r="BG54">
        <f t="shared" si="50"/>
        <v>-5.8811882055257527</v>
      </c>
      <c r="BH54">
        <f t="shared" si="50"/>
        <v>-5.8859334634185947</v>
      </c>
      <c r="BI54">
        <f t="shared" si="50"/>
        <v>-5.8963661635610709</v>
      </c>
      <c r="BJ54">
        <f t="shared" si="50"/>
        <v>-5.919150101943579</v>
      </c>
      <c r="BK54">
        <f t="shared" si="50"/>
        <v>-5.9682481695047827</v>
      </c>
      <c r="BL54">
        <f t="shared" si="46"/>
        <v>-6.0716084354622879</v>
      </c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s="26" customFormat="1" ht="12.95" customHeight="1">
      <c r="A55" s="132" t="s">
        <v>688</v>
      </c>
      <c r="B55" s="22" t="s">
        <v>97</v>
      </c>
      <c r="C55" s="23">
        <v>51325.711000000003</v>
      </c>
      <c r="D55" s="23" t="s">
        <v>682</v>
      </c>
      <c r="E55" s="132">
        <f t="shared" si="51"/>
        <v>33577.60071083076</v>
      </c>
      <c r="F55" s="132">
        <f t="shared" si="69"/>
        <v>33577.5</v>
      </c>
      <c r="G55" s="23">
        <f t="shared" si="52"/>
        <v>3.9189950002764817E-2</v>
      </c>
      <c r="J55" s="27"/>
      <c r="K55" s="26">
        <f>G55</f>
        <v>3.9189950002764817E-2</v>
      </c>
      <c r="P55" s="28">
        <f t="shared" si="53"/>
        <v>4.5407435823942091E-2</v>
      </c>
      <c r="Q55" s="29">
        <f t="shared" si="54"/>
        <v>36307.211000000003</v>
      </c>
      <c r="R55" s="26">
        <f t="shared" si="35"/>
        <v>3.8657129936540436E-5</v>
      </c>
      <c r="S55" s="26">
        <v>1</v>
      </c>
      <c r="T55" s="26">
        <f t="shared" si="36"/>
        <v>3.8657129936540436E-5</v>
      </c>
      <c r="Z55">
        <f t="shared" si="55"/>
        <v>33577.5</v>
      </c>
      <c r="AA55" s="26">
        <f t="shared" si="56"/>
        <v>4.0823304436045635E-2</v>
      </c>
      <c r="AB55" s="26">
        <f t="shared" si="57"/>
        <v>4.3774081390661274E-2</v>
      </c>
      <c r="AC55" s="26">
        <f t="shared" si="58"/>
        <v>-6.2174858211772738E-3</v>
      </c>
      <c r="AD55" s="26">
        <f t="shared" si="59"/>
        <v>-1.6333544332808175E-3</v>
      </c>
      <c r="AE55" s="26">
        <f t="shared" si="60"/>
        <v>2.6678467047181007E-6</v>
      </c>
      <c r="AF55">
        <f t="shared" si="61"/>
        <v>-6.2174858211772738E-3</v>
      </c>
      <c r="AG55" s="187"/>
      <c r="AH55">
        <f t="shared" si="62"/>
        <v>-4.5841313878964562E-3</v>
      </c>
      <c r="AI55">
        <f t="shared" si="63"/>
        <v>0.50799711290509408</v>
      </c>
      <c r="AJ55">
        <f t="shared" si="64"/>
        <v>-0.7179671120754143</v>
      </c>
      <c r="AK55">
        <f t="shared" si="65"/>
        <v>-1.3474339977737854E-2</v>
      </c>
      <c r="AL55">
        <f t="shared" si="66"/>
        <v>-3.114212788312047</v>
      </c>
      <c r="AM55">
        <f t="shared" si="67"/>
        <v>-73.041815046009347</v>
      </c>
      <c r="AN55" s="26">
        <f t="shared" si="49"/>
        <v>3.1885213673031605</v>
      </c>
      <c r="AO55" s="26">
        <f t="shared" si="49"/>
        <v>3.1890091674633609</v>
      </c>
      <c r="AP55" s="26">
        <f t="shared" si="49"/>
        <v>3.1880169891509489</v>
      </c>
      <c r="AQ55" s="26">
        <f t="shared" si="49"/>
        <v>3.1900351143013825</v>
      </c>
      <c r="AR55" s="26">
        <f t="shared" si="49"/>
        <v>3.1859303765132245</v>
      </c>
      <c r="AS55" s="26">
        <f t="shared" si="49"/>
        <v>3.1942800111657652</v>
      </c>
      <c r="AT55" s="26">
        <f t="shared" si="49"/>
        <v>3.177298883090895</v>
      </c>
      <c r="AU55" s="26">
        <f t="shared" si="68"/>
        <v>3.2118504319714152</v>
      </c>
      <c r="AV55"/>
      <c r="AW55">
        <v>-7000</v>
      </c>
      <c r="AX55">
        <f t="shared" si="39"/>
        <v>1.3847772993455385E-2</v>
      </c>
      <c r="AY55">
        <f t="shared" si="40"/>
        <v>7.9552009885487523E-3</v>
      </c>
      <c r="AZ55">
        <f t="shared" si="41"/>
        <v>5.892572004906632E-3</v>
      </c>
      <c r="BA55">
        <f t="shared" si="42"/>
        <v>1.1648143204302133</v>
      </c>
      <c r="BB55">
        <f t="shared" si="43"/>
        <v>0.908113483047851</v>
      </c>
      <c r="BC55">
        <f t="shared" si="44"/>
        <v>1.2293386851970425</v>
      </c>
      <c r="BD55">
        <f t="shared" si="45"/>
        <v>0.70589192794237021</v>
      </c>
      <c r="BE55">
        <f t="shared" si="50"/>
        <v>-5.5019239221236749</v>
      </c>
      <c r="BF55">
        <f t="shared" si="50"/>
        <v>-5.5024464377917788</v>
      </c>
      <c r="BG55">
        <f t="shared" si="50"/>
        <v>-5.5039397436604007</v>
      </c>
      <c r="BH55">
        <f t="shared" si="50"/>
        <v>-5.5081954054806745</v>
      </c>
      <c r="BI55">
        <f t="shared" si="50"/>
        <v>-5.520227388162108</v>
      </c>
      <c r="BJ55">
        <f t="shared" si="50"/>
        <v>-5.5535249619887184</v>
      </c>
      <c r="BK55">
        <f t="shared" si="50"/>
        <v>-5.6409782433703182</v>
      </c>
      <c r="BL55">
        <f t="shared" si="46"/>
        <v>-5.8483276016595411</v>
      </c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s="26" customFormat="1" ht="12.95" customHeight="1">
      <c r="A56" s="132" t="s">
        <v>99</v>
      </c>
      <c r="B56" s="22"/>
      <c r="C56" s="23">
        <v>51385.447</v>
      </c>
      <c r="D56" s="23">
        <v>8.9999999999999998E-4</v>
      </c>
      <c r="E56" s="132">
        <f t="shared" si="51"/>
        <v>33731.111041554854</v>
      </c>
      <c r="F56" s="132">
        <f t="shared" si="69"/>
        <v>33731</v>
      </c>
      <c r="G56" s="23">
        <f t="shared" si="52"/>
        <v>4.3209980001847725E-2</v>
      </c>
      <c r="J56" s="26">
        <f>G56</f>
        <v>4.3209980001847725E-2</v>
      </c>
      <c r="P56" s="28">
        <f t="shared" si="53"/>
        <v>4.5870746384780822E-2</v>
      </c>
      <c r="Q56" s="29">
        <f t="shared" si="54"/>
        <v>36366.947</v>
      </c>
      <c r="R56" s="26">
        <f t="shared" si="35"/>
        <v>7.0796777445468757E-6</v>
      </c>
      <c r="S56" s="26">
        <v>1</v>
      </c>
      <c r="T56" s="26">
        <f t="shared" si="36"/>
        <v>7.0796777445468757E-6</v>
      </c>
      <c r="Z56">
        <f t="shared" si="55"/>
        <v>33731</v>
      </c>
      <c r="AA56" s="26">
        <f t="shared" si="56"/>
        <v>4.1202713163301083E-2</v>
      </c>
      <c r="AB56" s="26">
        <f t="shared" si="57"/>
        <v>4.7878013223327465E-2</v>
      </c>
      <c r="AC56" s="26">
        <f t="shared" si="58"/>
        <v>-2.6607663829330969E-3</v>
      </c>
      <c r="AD56" s="26">
        <f t="shared" si="59"/>
        <v>2.0072668385466425E-3</v>
      </c>
      <c r="AE56" s="26">
        <f t="shared" si="60"/>
        <v>4.0291201611290326E-6</v>
      </c>
      <c r="AF56">
        <f t="shared" si="61"/>
        <v>-2.6607663829330969E-3</v>
      </c>
      <c r="AG56" s="187"/>
      <c r="AH56">
        <f t="shared" si="62"/>
        <v>-4.6680332214797419E-3</v>
      </c>
      <c r="AI56">
        <f t="shared" si="63"/>
        <v>0.50822123528073448</v>
      </c>
      <c r="AJ56">
        <f t="shared" si="64"/>
        <v>-0.72720928386070094</v>
      </c>
      <c r="AK56">
        <f t="shared" si="65"/>
        <v>-2.0051067770861724E-2</v>
      </c>
      <c r="AL56">
        <f t="shared" si="66"/>
        <v>-3.1008426877219266</v>
      </c>
      <c r="AM56">
        <f t="shared" si="67"/>
        <v>-49.073003861432262</v>
      </c>
      <c r="AN56" s="26">
        <f t="shared" si="49"/>
        <v>3.2114272662275649</v>
      </c>
      <c r="AO56" s="26">
        <f t="shared" si="49"/>
        <v>3.2121462248863293</v>
      </c>
      <c r="AP56" s="26">
        <f t="shared" si="49"/>
        <v>3.2106819151152441</v>
      </c>
      <c r="AQ56" s="26">
        <f t="shared" si="49"/>
        <v>3.2136644484491264</v>
      </c>
      <c r="AR56" s="26">
        <f t="shared" si="49"/>
        <v>3.2075902186661529</v>
      </c>
      <c r="AS56" s="26">
        <f t="shared" si="49"/>
        <v>3.2199638159574877</v>
      </c>
      <c r="AT56" s="26">
        <f t="shared" si="49"/>
        <v>3.1947686571704481</v>
      </c>
      <c r="AU56" s="26">
        <f t="shared" si="68"/>
        <v>3.246124039960137</v>
      </c>
      <c r="AV56"/>
      <c r="AW56">
        <v>-6000</v>
      </c>
      <c r="AX56">
        <f t="shared" si="39"/>
        <v>1.2348559551834552E-2</v>
      </c>
      <c r="AY56">
        <f t="shared" si="40"/>
        <v>6.8421914630205881E-3</v>
      </c>
      <c r="AZ56">
        <f t="shared" si="41"/>
        <v>5.5063680888139642E-3</v>
      </c>
      <c r="BA56">
        <f t="shared" si="42"/>
        <v>0.97784784361748234</v>
      </c>
      <c r="BB56">
        <f t="shared" si="43"/>
        <v>0.68330232031943217</v>
      </c>
      <c r="BC56">
        <f t="shared" si="44"/>
        <v>1.6158191043238093</v>
      </c>
      <c r="BD56">
        <f t="shared" si="45"/>
        <v>1.0460676053453943</v>
      </c>
      <c r="BE56">
        <f t="shared" si="50"/>
        <v>-5.1873572169929218</v>
      </c>
      <c r="BF56">
        <f t="shared" si="50"/>
        <v>-5.1874293496599053</v>
      </c>
      <c r="BG56">
        <f t="shared" si="50"/>
        <v>-5.1877496773750806</v>
      </c>
      <c r="BH56">
        <f t="shared" si="50"/>
        <v>-5.1891697917913593</v>
      </c>
      <c r="BI56">
        <f t="shared" si="50"/>
        <v>-5.1954191882143599</v>
      </c>
      <c r="BJ56">
        <f t="shared" si="50"/>
        <v>-5.2220819006619852</v>
      </c>
      <c r="BK56">
        <f t="shared" si="50"/>
        <v>-5.3240027055827905</v>
      </c>
      <c r="BL56">
        <f t="shared" si="46"/>
        <v>-5.6250467678567944</v>
      </c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s="26" customFormat="1" ht="12.95" customHeight="1">
      <c r="A57" s="133" t="s">
        <v>100</v>
      </c>
      <c r="B57" s="22" t="s">
        <v>101</v>
      </c>
      <c r="C57" s="23">
        <v>51690.918442603201</v>
      </c>
      <c r="D57" s="134">
        <v>3.0000000000000001E-5</v>
      </c>
      <c r="E57" s="132">
        <f t="shared" si="51"/>
        <v>34516.115430546168</v>
      </c>
      <c r="F57" s="132">
        <f t="shared" si="69"/>
        <v>34516</v>
      </c>
      <c r="G57" s="23">
        <f t="shared" si="52"/>
        <v>4.4917883205926046E-2</v>
      </c>
      <c r="J57" s="27"/>
      <c r="K57" s="26">
        <f>G57</f>
        <v>4.4917883205926046E-2</v>
      </c>
      <c r="P57" s="28">
        <f t="shared" si="53"/>
        <v>4.827801891120917E-2</v>
      </c>
      <c r="Q57" s="29">
        <f t="shared" si="54"/>
        <v>36672.418442603201</v>
      </c>
      <c r="R57" s="26">
        <f t="shared" si="35"/>
        <v>1.1290511957918516E-5</v>
      </c>
      <c r="S57" s="26">
        <v>1</v>
      </c>
      <c r="T57" s="26">
        <f t="shared" si="36"/>
        <v>1.1290511957918516E-5</v>
      </c>
      <c r="Z57">
        <f t="shared" si="55"/>
        <v>34516</v>
      </c>
      <c r="AA57" s="26">
        <f t="shared" si="56"/>
        <v>4.3219062627901386E-2</v>
      </c>
      <c r="AB57" s="26">
        <f t="shared" si="57"/>
        <v>4.9976839489233829E-2</v>
      </c>
      <c r="AC57" s="26">
        <f t="shared" si="58"/>
        <v>-3.3601357052831238E-3</v>
      </c>
      <c r="AD57" s="26">
        <f t="shared" si="59"/>
        <v>1.6988205780246596E-3</v>
      </c>
      <c r="AE57" s="26">
        <f t="shared" si="60"/>
        <v>2.8859913563200387E-6</v>
      </c>
      <c r="AF57">
        <f t="shared" si="61"/>
        <v>-3.3601357052831238E-3</v>
      </c>
      <c r="AG57" s="187"/>
      <c r="AH57">
        <f t="shared" si="62"/>
        <v>-5.058956283307786E-3</v>
      </c>
      <c r="AI57">
        <f t="shared" si="63"/>
        <v>0.51075955556441421</v>
      </c>
      <c r="AJ57">
        <f t="shared" si="64"/>
        <v>-0.77263514384764487</v>
      </c>
      <c r="AK57">
        <f t="shared" si="65"/>
        <v>-5.3779050531121378E-2</v>
      </c>
      <c r="AL57">
        <f t="shared" si="66"/>
        <v>-3.0321086552273968</v>
      </c>
      <c r="AM57">
        <f t="shared" si="67"/>
        <v>-18.249258701466225</v>
      </c>
      <c r="AN57" s="26">
        <f t="shared" si="49"/>
        <v>3.328907522414545</v>
      </c>
      <c r="AO57" s="26">
        <f t="shared" si="49"/>
        <v>3.330636895279206</v>
      </c>
      <c r="AP57" s="26">
        <f t="shared" si="49"/>
        <v>3.3270607300767203</v>
      </c>
      <c r="AQ57" s="26">
        <f t="shared" si="49"/>
        <v>3.334458576754634</v>
      </c>
      <c r="AR57" s="26">
        <f t="shared" si="49"/>
        <v>3.3191663185386169</v>
      </c>
      <c r="AS57" s="26">
        <f t="shared" si="49"/>
        <v>3.3508279222207125</v>
      </c>
      <c r="AT57" s="26">
        <f t="shared" si="49"/>
        <v>3.2854721075376889</v>
      </c>
      <c r="AU57" s="26">
        <f t="shared" si="68"/>
        <v>3.4213994944952932</v>
      </c>
      <c r="AV57"/>
      <c r="AW57">
        <v>-5000</v>
      </c>
      <c r="AX57">
        <f t="shared" si="39"/>
        <v>1.0582921935807663E-2</v>
      </c>
      <c r="AY57">
        <f t="shared" si="40"/>
        <v>5.8320681666742839E-3</v>
      </c>
      <c r="AZ57">
        <f t="shared" si="41"/>
        <v>4.7508537691333796E-3</v>
      </c>
      <c r="BA57">
        <f t="shared" si="42"/>
        <v>0.84338025230787383</v>
      </c>
      <c r="BB57">
        <f t="shared" si="43"/>
        <v>0.45596511016940577</v>
      </c>
      <c r="BC57">
        <f t="shared" si="44"/>
        <v>1.8946387993459919</v>
      </c>
      <c r="BD57">
        <f t="shared" si="45"/>
        <v>1.3904897126570532</v>
      </c>
      <c r="BE57">
        <f t="shared" si="50"/>
        <v>-4.9201645709060449</v>
      </c>
      <c r="BF57">
        <f t="shared" si="50"/>
        <v>-4.9201658357694935</v>
      </c>
      <c r="BG57">
        <f t="shared" si="50"/>
        <v>-4.9201782933163987</v>
      </c>
      <c r="BH57">
        <f t="shared" si="50"/>
        <v>-4.9203009474757415</v>
      </c>
      <c r="BI57">
        <f t="shared" si="50"/>
        <v>-4.9215047866853556</v>
      </c>
      <c r="BJ57">
        <f t="shared" si="50"/>
        <v>-4.9329770101890835</v>
      </c>
      <c r="BK57">
        <f t="shared" si="50"/>
        <v>-5.0219732689655636</v>
      </c>
      <c r="BL57">
        <f t="shared" si="46"/>
        <v>-5.4017659340540476</v>
      </c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s="26" customFormat="1" ht="12.95" customHeight="1">
      <c r="A58" s="132" t="s">
        <v>99</v>
      </c>
      <c r="B58" s="42"/>
      <c r="C58" s="23">
        <v>51780.419300000001</v>
      </c>
      <c r="D58" s="23">
        <v>2.0000000000000001E-4</v>
      </c>
      <c r="E58" s="132">
        <f t="shared" si="51"/>
        <v>34746.115869461952</v>
      </c>
      <c r="F58" s="132">
        <f t="shared" si="69"/>
        <v>34746</v>
      </c>
      <c r="G58" s="23">
        <f t="shared" si="52"/>
        <v>4.508868000266375E-2</v>
      </c>
      <c r="J58" s="26">
        <f t="shared" ref="J58:J64" si="70">G58</f>
        <v>4.508868000266375E-2</v>
      </c>
      <c r="P58" s="28">
        <f t="shared" si="53"/>
        <v>4.8995343823607894E-2</v>
      </c>
      <c r="Q58" s="29">
        <f t="shared" si="54"/>
        <v>36761.919300000001</v>
      </c>
      <c r="R58" s="26">
        <f t="shared" si="35"/>
        <v>1.5262022209873898E-5</v>
      </c>
      <c r="S58" s="26">
        <v>1</v>
      </c>
      <c r="T58" s="26">
        <f t="shared" si="36"/>
        <v>1.5262022209873898E-5</v>
      </c>
      <c r="Z58">
        <f t="shared" si="55"/>
        <v>34746</v>
      </c>
      <c r="AA58" s="26">
        <f t="shared" si="56"/>
        <v>4.3834364038499864E-2</v>
      </c>
      <c r="AB58" s="26">
        <f t="shared" si="57"/>
        <v>5.024965978777178E-2</v>
      </c>
      <c r="AC58" s="26">
        <f t="shared" si="58"/>
        <v>-3.9066638209441437E-3</v>
      </c>
      <c r="AD58" s="26">
        <f t="shared" si="59"/>
        <v>1.2543159641638865E-3</v>
      </c>
      <c r="AE58" s="26">
        <f t="shared" si="60"/>
        <v>1.5733085379563802E-6</v>
      </c>
      <c r="AF58">
        <f t="shared" si="61"/>
        <v>-3.9066638209441437E-3</v>
      </c>
      <c r="AG58" s="187"/>
      <c r="AH58">
        <f t="shared" si="62"/>
        <v>-5.1609797851080285E-3</v>
      </c>
      <c r="AI58">
        <f t="shared" si="63"/>
        <v>0.51195313354600236</v>
      </c>
      <c r="AJ58">
        <f t="shared" si="64"/>
        <v>-0.78537356858675467</v>
      </c>
      <c r="AK58">
        <f t="shared" si="65"/>
        <v>-6.3707573270312637E-2</v>
      </c>
      <c r="AL58">
        <f t="shared" si="66"/>
        <v>-3.0117908201893249</v>
      </c>
      <c r="AM58">
        <f t="shared" si="67"/>
        <v>-15.386463140275538</v>
      </c>
      <c r="AN58" s="26">
        <f t="shared" si="49"/>
        <v>3.3634960191470746</v>
      </c>
      <c r="AO58" s="26">
        <f t="shared" si="49"/>
        <v>3.365442146113903</v>
      </c>
      <c r="AP58" s="26">
        <f t="shared" si="49"/>
        <v>3.3613887914004392</v>
      </c>
      <c r="AQ58" s="26">
        <f t="shared" si="49"/>
        <v>3.3698352624038743</v>
      </c>
      <c r="AR58" s="26">
        <f t="shared" si="49"/>
        <v>3.3522522609643972</v>
      </c>
      <c r="AS58" s="26">
        <f t="shared" si="49"/>
        <v>3.3889361544596528</v>
      </c>
      <c r="AT58" s="26">
        <f t="shared" si="49"/>
        <v>3.3127235128299195</v>
      </c>
      <c r="AU58" s="26">
        <f t="shared" si="68"/>
        <v>3.4727540862699251</v>
      </c>
      <c r="AV58"/>
      <c r="AW58">
        <v>-4000</v>
      </c>
      <c r="AX58">
        <f t="shared" si="39"/>
        <v>8.7360008813090854E-3</v>
      </c>
      <c r="AY58">
        <f t="shared" si="40"/>
        <v>4.9248310995098424E-3</v>
      </c>
      <c r="AZ58">
        <f t="shared" si="41"/>
        <v>3.8111697817992431E-3</v>
      </c>
      <c r="BA58">
        <f t="shared" si="42"/>
        <v>0.74820529409195702</v>
      </c>
      <c r="BB58">
        <f t="shared" si="43"/>
        <v>0.25734399603757729</v>
      </c>
      <c r="BC58">
        <f t="shared" si="44"/>
        <v>2.1078224925990279</v>
      </c>
      <c r="BD58">
        <f t="shared" si="45"/>
        <v>1.7592219548435819</v>
      </c>
      <c r="BE58">
        <f t="shared" si="50"/>
        <v>-4.6864631412153486</v>
      </c>
      <c r="BF58">
        <f t="shared" si="50"/>
        <v>-4.6864631412155164</v>
      </c>
      <c r="BG58">
        <f t="shared" si="50"/>
        <v>-4.6864631412023847</v>
      </c>
      <c r="BH58">
        <f t="shared" si="50"/>
        <v>-4.6864631422315668</v>
      </c>
      <c r="BI58">
        <f t="shared" si="50"/>
        <v>-4.6864630615681007</v>
      </c>
      <c r="BJ58">
        <f t="shared" si="50"/>
        <v>-4.6864693844325274</v>
      </c>
      <c r="BK58">
        <f t="shared" si="50"/>
        <v>-4.738799608985393</v>
      </c>
      <c r="BL58">
        <f t="shared" si="46"/>
        <v>-5.1784851002513008</v>
      </c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s="26" customFormat="1" ht="12.95" customHeight="1">
      <c r="A59" s="132" t="s">
        <v>99</v>
      </c>
      <c r="B59" s="42"/>
      <c r="C59" s="23">
        <v>51926.345699999998</v>
      </c>
      <c r="D59" s="23">
        <v>5.0000000000000001E-4</v>
      </c>
      <c r="E59" s="132">
        <f t="shared" si="51"/>
        <v>35121.119383680794</v>
      </c>
      <c r="F59" s="132">
        <f t="shared" si="69"/>
        <v>35121</v>
      </c>
      <c r="G59" s="23">
        <f t="shared" si="52"/>
        <v>4.645617999631213E-2</v>
      </c>
      <c r="J59" s="26">
        <f t="shared" si="70"/>
        <v>4.645617999631213E-2</v>
      </c>
      <c r="P59" s="28">
        <f t="shared" si="53"/>
        <v>5.017656646783733E-2</v>
      </c>
      <c r="Q59" s="29">
        <f t="shared" si="54"/>
        <v>36907.845699999998</v>
      </c>
      <c r="R59" s="26">
        <f t="shared" si="35"/>
        <v>1.3841275497507728E-5</v>
      </c>
      <c r="S59" s="26">
        <v>1</v>
      </c>
      <c r="T59" s="26">
        <f t="shared" si="36"/>
        <v>1.3841275497507728E-5</v>
      </c>
      <c r="Z59">
        <f t="shared" si="55"/>
        <v>35121</v>
      </c>
      <c r="AA59" s="26">
        <f t="shared" si="56"/>
        <v>4.4861945089446437E-2</v>
      </c>
      <c r="AB59" s="26">
        <f t="shared" si="57"/>
        <v>5.1770801374703024E-2</v>
      </c>
      <c r="AC59" s="26">
        <f t="shared" si="58"/>
        <v>-3.7203864715252E-3</v>
      </c>
      <c r="AD59" s="26">
        <f t="shared" si="59"/>
        <v>1.5942349068656936E-3</v>
      </c>
      <c r="AE59" s="26">
        <f t="shared" si="60"/>
        <v>2.5415849382690665E-6</v>
      </c>
      <c r="AF59">
        <f t="shared" si="61"/>
        <v>-3.7203864715252E-3</v>
      </c>
      <c r="AG59" s="187"/>
      <c r="AH59">
        <f t="shared" si="62"/>
        <v>-5.3146213783908901E-3</v>
      </c>
      <c r="AI59">
        <f t="shared" si="63"/>
        <v>0.51435092173345254</v>
      </c>
      <c r="AJ59">
        <f t="shared" si="64"/>
        <v>-0.80559335598519766</v>
      </c>
      <c r="AK59">
        <f t="shared" si="65"/>
        <v>-7.9958561307787931E-2</v>
      </c>
      <c r="AL59">
        <f t="shared" si="66"/>
        <v>-2.9784139134866989</v>
      </c>
      <c r="AM59">
        <f t="shared" si="67"/>
        <v>-12.229290068496734</v>
      </c>
      <c r="AN59" s="26">
        <f t="shared" si="49"/>
        <v>3.4201202759269878</v>
      </c>
      <c r="AO59" s="26">
        <f t="shared" si="49"/>
        <v>3.422322860160508</v>
      </c>
      <c r="AP59" s="26">
        <f t="shared" si="49"/>
        <v>3.4176685514326648</v>
      </c>
      <c r="AQ59" s="26">
        <f t="shared" si="49"/>
        <v>3.4275109919627749</v>
      </c>
      <c r="AR59" s="26">
        <f t="shared" si="49"/>
        <v>3.4067294445367184</v>
      </c>
      <c r="AS59" s="26">
        <f t="shared" si="49"/>
        <v>3.4507584811903116</v>
      </c>
      <c r="AT59" s="26">
        <f t="shared" si="49"/>
        <v>3.3580881709506043</v>
      </c>
      <c r="AU59" s="26">
        <f t="shared" si="68"/>
        <v>3.5564843989459551</v>
      </c>
      <c r="AV59"/>
      <c r="AW59">
        <v>-3000</v>
      </c>
      <c r="AX59">
        <f t="shared" si="39"/>
        <v>6.9096700982780495E-3</v>
      </c>
      <c r="AY59">
        <f t="shared" si="40"/>
        <v>4.1204802615272618E-3</v>
      </c>
      <c r="AZ59">
        <f t="shared" si="41"/>
        <v>2.7891898367507877E-3</v>
      </c>
      <c r="BA59">
        <f t="shared" si="42"/>
        <v>0.67961934976635796</v>
      </c>
      <c r="BB59">
        <f t="shared" si="43"/>
        <v>8.8371457486342994E-2</v>
      </c>
      <c r="BC59">
        <f t="shared" si="44"/>
        <v>2.2796082223135521</v>
      </c>
      <c r="BD59">
        <f t="shared" si="45"/>
        <v>2.1747522984691727</v>
      </c>
      <c r="BE59">
        <f t="shared" si="50"/>
        <v>-4.4766319011961171</v>
      </c>
      <c r="BF59">
        <f t="shared" si="50"/>
        <v>-4.4766318827881912</v>
      </c>
      <c r="BG59">
        <f t="shared" si="50"/>
        <v>-4.4766320429062638</v>
      </c>
      <c r="BH59">
        <f t="shared" si="50"/>
        <v>-4.4766306501512023</v>
      </c>
      <c r="BI59">
        <f t="shared" si="50"/>
        <v>-4.4766427650232261</v>
      </c>
      <c r="BJ59">
        <f t="shared" si="50"/>
        <v>-4.4765374043261739</v>
      </c>
      <c r="BK59">
        <f t="shared" si="50"/>
        <v>-4.4774552579307461</v>
      </c>
      <c r="BL59">
        <f t="shared" si="46"/>
        <v>-4.9552042664485541</v>
      </c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s="26" customFormat="1" ht="12.95" customHeight="1">
      <c r="A60" s="132" t="s">
        <v>99</v>
      </c>
      <c r="B60" s="42" t="s">
        <v>97</v>
      </c>
      <c r="C60" s="23">
        <v>52146.401700000002</v>
      </c>
      <c r="D60" s="23">
        <v>1.6999999999999999E-3</v>
      </c>
      <c r="E60" s="132">
        <f t="shared" si="51"/>
        <v>35686.622084528237</v>
      </c>
      <c r="F60" s="132">
        <f t="shared" si="69"/>
        <v>35686.5</v>
      </c>
      <c r="G60" s="23">
        <f t="shared" si="52"/>
        <v>4.7507170005701482E-2</v>
      </c>
      <c r="J60" s="26">
        <f t="shared" si="70"/>
        <v>4.7507170005701482E-2</v>
      </c>
      <c r="P60" s="28">
        <f t="shared" si="53"/>
        <v>5.1985210377299071E-2</v>
      </c>
      <c r="Q60" s="29">
        <f t="shared" si="54"/>
        <v>37127.901700000002</v>
      </c>
      <c r="R60" s="26">
        <f t="shared" si="35"/>
        <v>2.0052845569657869E-5</v>
      </c>
      <c r="S60" s="26">
        <v>0.5</v>
      </c>
      <c r="T60" s="26">
        <f t="shared" si="36"/>
        <v>1.0026422784828934E-5</v>
      </c>
      <c r="Z60">
        <f t="shared" si="55"/>
        <v>35686.5</v>
      </c>
      <c r="AA60" s="26">
        <f t="shared" si="56"/>
        <v>4.6469856473331621E-2</v>
      </c>
      <c r="AB60" s="26">
        <f t="shared" si="57"/>
        <v>5.3022523909668932E-2</v>
      </c>
      <c r="AC60" s="26">
        <f t="shared" si="58"/>
        <v>-4.4780403715975886E-3</v>
      </c>
      <c r="AD60" s="26">
        <f t="shared" si="59"/>
        <v>1.0373135323698615E-3</v>
      </c>
      <c r="AE60" s="26">
        <f t="shared" si="60"/>
        <v>5.3800968221881989E-7</v>
      </c>
      <c r="AF60">
        <f t="shared" si="61"/>
        <v>-4.4780403715975886E-3</v>
      </c>
      <c r="AG60" s="187"/>
      <c r="AH60">
        <f t="shared" si="62"/>
        <v>-5.5153539039674519E-3</v>
      </c>
      <c r="AI60">
        <f t="shared" si="63"/>
        <v>0.51906585211143552</v>
      </c>
      <c r="AJ60">
        <f t="shared" si="64"/>
        <v>-0.8347874632014336</v>
      </c>
      <c r="AK60">
        <f t="shared" si="65"/>
        <v>-0.10464580327112399</v>
      </c>
      <c r="AL60">
        <f t="shared" si="66"/>
        <v>-2.9273435548705797</v>
      </c>
      <c r="AM60">
        <f t="shared" si="67"/>
        <v>-9.2991928858666402</v>
      </c>
      <c r="AN60" s="26">
        <f t="shared" si="49"/>
        <v>3.5061756836252784</v>
      </c>
      <c r="AO60" s="26">
        <f t="shared" si="49"/>
        <v>3.5085250018287999</v>
      </c>
      <c r="AP60" s="26">
        <f t="shared" si="49"/>
        <v>3.503416373374042</v>
      </c>
      <c r="AQ60" s="26">
        <f t="shared" si="49"/>
        <v>3.5145380129866908</v>
      </c>
      <c r="AR60" s="26">
        <f t="shared" si="49"/>
        <v>3.4903854513829162</v>
      </c>
      <c r="AS60" s="26">
        <f t="shared" si="49"/>
        <v>3.5431316933795065</v>
      </c>
      <c r="AT60" s="26">
        <f t="shared" si="49"/>
        <v>3.4292101873536809</v>
      </c>
      <c r="AU60" s="26">
        <f t="shared" si="68"/>
        <v>3.6827497104614082</v>
      </c>
      <c r="AV60"/>
      <c r="AW60">
        <v>-2000</v>
      </c>
      <c r="AX60">
        <f t="shared" si="39"/>
        <v>5.1620644237250057E-3</v>
      </c>
      <c r="AY60">
        <f t="shared" si="40"/>
        <v>3.4190156527265439E-3</v>
      </c>
      <c r="AZ60">
        <f t="shared" si="41"/>
        <v>1.743048770998462E-3</v>
      </c>
      <c r="BA60">
        <f t="shared" si="42"/>
        <v>0.62916310475499149</v>
      </c>
      <c r="BB60">
        <f t="shared" si="43"/>
        <v>-5.5960330922209714E-2</v>
      </c>
      <c r="BC60">
        <f t="shared" si="44"/>
        <v>2.4240846882761922</v>
      </c>
      <c r="BD60">
        <f t="shared" si="45"/>
        <v>2.6668020277797715</v>
      </c>
      <c r="BE60">
        <f t="shared" si="50"/>
        <v>-4.284172670755563</v>
      </c>
      <c r="BF60">
        <f t="shared" si="50"/>
        <v>-4.2841924618559446</v>
      </c>
      <c r="BG60">
        <f t="shared" si="50"/>
        <v>-4.2840956332145748</v>
      </c>
      <c r="BH60">
        <f t="shared" si="50"/>
        <v>-4.2845695664490879</v>
      </c>
      <c r="BI60">
        <f t="shared" si="50"/>
        <v>-4.2822545427402581</v>
      </c>
      <c r="BJ60">
        <f t="shared" si="50"/>
        <v>-4.2936766400893882</v>
      </c>
      <c r="BK60">
        <f t="shared" si="50"/>
        <v>-4.2398299763085978</v>
      </c>
      <c r="BL60">
        <f t="shared" si="46"/>
        <v>-4.7319234326458073</v>
      </c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s="26" customFormat="1" ht="12.95" customHeight="1">
      <c r="A61" s="132" t="s">
        <v>99</v>
      </c>
      <c r="B61" s="42"/>
      <c r="C61" s="23">
        <v>52146.593999999997</v>
      </c>
      <c r="D61" s="23">
        <v>7.0000000000000001E-3</v>
      </c>
      <c r="E61" s="132">
        <f t="shared" si="51"/>
        <v>35687.116259508111</v>
      </c>
      <c r="F61" s="132">
        <f t="shared" si="69"/>
        <v>35687</v>
      </c>
      <c r="G61" s="23">
        <f t="shared" si="52"/>
        <v>4.5240460000059102E-2</v>
      </c>
      <c r="J61" s="26">
        <f t="shared" si="70"/>
        <v>4.5240460000059102E-2</v>
      </c>
      <c r="P61" s="28">
        <f t="shared" si="53"/>
        <v>5.1986824090350783E-2</v>
      </c>
      <c r="Q61" s="29">
        <f t="shared" si="54"/>
        <v>37128.093999999997</v>
      </c>
      <c r="R61" s="26">
        <f t="shared" si="35"/>
        <v>4.5513428438777107E-5</v>
      </c>
      <c r="S61" s="26">
        <v>0.2</v>
      </c>
      <c r="T61" s="26">
        <f t="shared" si="36"/>
        <v>9.1026856877554225E-6</v>
      </c>
      <c r="Z61">
        <f t="shared" si="55"/>
        <v>35687</v>
      </c>
      <c r="AA61" s="26">
        <f t="shared" si="56"/>
        <v>4.647130971372801E-2</v>
      </c>
      <c r="AB61" s="26">
        <f t="shared" si="57"/>
        <v>5.0755974376681876E-2</v>
      </c>
      <c r="AC61" s="26">
        <f t="shared" si="58"/>
        <v>-6.7463640902916816E-3</v>
      </c>
      <c r="AD61" s="26">
        <f t="shared" si="59"/>
        <v>-1.2308497136689078E-3</v>
      </c>
      <c r="AE61" s="26">
        <f t="shared" si="60"/>
        <v>3.0299820352776653E-7</v>
      </c>
      <c r="AF61">
        <f t="shared" si="61"/>
        <v>-6.7463640902916816E-3</v>
      </c>
      <c r="AG61" s="187"/>
      <c r="AH61">
        <f t="shared" si="62"/>
        <v>-5.5155143766227772E-3</v>
      </c>
      <c r="AI61">
        <f t="shared" si="63"/>
        <v>0.51907062590692166</v>
      </c>
      <c r="AJ61">
        <f t="shared" si="64"/>
        <v>-0.83481257604192516</v>
      </c>
      <c r="AK61">
        <f t="shared" si="65"/>
        <v>-0.10466774040743546</v>
      </c>
      <c r="AL61">
        <f t="shared" si="66"/>
        <v>-2.9272979410473994</v>
      </c>
      <c r="AM61">
        <f t="shared" si="67"/>
        <v>-9.2971982745700057</v>
      </c>
      <c r="AN61" s="26">
        <f t="shared" ref="AN61:AT70" si="71">$AU61+$AB$7*SIN(AO61)</f>
        <v>3.5062521790482402</v>
      </c>
      <c r="AO61" s="26">
        <f t="shared" si="71"/>
        <v>3.5086015009754279</v>
      </c>
      <c r="AP61" s="26">
        <f t="shared" si="71"/>
        <v>3.5034927154996498</v>
      </c>
      <c r="AQ61" s="26">
        <f t="shared" si="71"/>
        <v>3.5146150252082258</v>
      </c>
      <c r="AR61" s="26">
        <f t="shared" si="71"/>
        <v>3.4904603159563306</v>
      </c>
      <c r="AS61" s="26">
        <f t="shared" si="71"/>
        <v>3.5432128706565424</v>
      </c>
      <c r="AT61" s="26">
        <f t="shared" si="71"/>
        <v>3.429274732691415</v>
      </c>
      <c r="AU61" s="26">
        <f t="shared" si="68"/>
        <v>3.6828613508783095</v>
      </c>
      <c r="AV61"/>
      <c r="AW61">
        <v>-1000</v>
      </c>
      <c r="AX61">
        <f t="shared" si="39"/>
        <v>3.5282948308370489E-3</v>
      </c>
      <c r="AY61">
        <f t="shared" si="40"/>
        <v>2.8204372731076869E-3</v>
      </c>
      <c r="AZ61">
        <f t="shared" si="41"/>
        <v>7.0785755772936215E-4</v>
      </c>
      <c r="BA61">
        <f t="shared" si="42"/>
        <v>0.59149357892832288</v>
      </c>
      <c r="BB61">
        <f t="shared" si="43"/>
        <v>-0.18077639508744994</v>
      </c>
      <c r="BC61">
        <f t="shared" si="44"/>
        <v>2.5498709040941043</v>
      </c>
      <c r="BD61">
        <f t="shared" si="45"/>
        <v>3.280766384848369</v>
      </c>
      <c r="BE61">
        <f t="shared" si="50"/>
        <v>-4.1045598106877845</v>
      </c>
      <c r="BF61">
        <f t="shared" si="50"/>
        <v>-4.1047422041899422</v>
      </c>
      <c r="BG61">
        <f t="shared" si="50"/>
        <v>-4.1040934380595466</v>
      </c>
      <c r="BH61">
        <f t="shared" si="50"/>
        <v>-4.1064038318721403</v>
      </c>
      <c r="BI61">
        <f t="shared" si="50"/>
        <v>-4.0982106643768086</v>
      </c>
      <c r="BJ61">
        <f t="shared" si="50"/>
        <v>-4.1277179343174097</v>
      </c>
      <c r="BK61">
        <f t="shared" si="50"/>
        <v>-4.0266359308586637</v>
      </c>
      <c r="BL61">
        <f t="shared" si="46"/>
        <v>-4.5086425988430605</v>
      </c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s="26" customFormat="1" ht="12.95" customHeight="1">
      <c r="A62" s="132" t="s">
        <v>99</v>
      </c>
      <c r="B62" s="42"/>
      <c r="C62" s="23">
        <v>52148.5412</v>
      </c>
      <c r="D62" s="23">
        <v>3.5999999999999999E-3</v>
      </c>
      <c r="E62" s="132">
        <f t="shared" si="51"/>
        <v>35692.120198773984</v>
      </c>
      <c r="F62" s="132">
        <f t="shared" si="69"/>
        <v>35692</v>
      </c>
      <c r="G62" s="23">
        <f t="shared" si="52"/>
        <v>4.6773360001679976E-2</v>
      </c>
      <c r="J62" s="26">
        <f t="shared" si="70"/>
        <v>4.6773360001679976E-2</v>
      </c>
      <c r="P62" s="28">
        <f t="shared" si="53"/>
        <v>5.2002962635553485E-2</v>
      </c>
      <c r="Q62" s="29">
        <f t="shared" si="54"/>
        <v>37130.0412</v>
      </c>
      <c r="R62" s="26">
        <f t="shared" ref="R62:R93" si="72">+(P62-G62)^2</f>
        <v>2.7348743708216745E-5</v>
      </c>
      <c r="S62" s="26">
        <v>0.5</v>
      </c>
      <c r="T62" s="26">
        <f t="shared" ref="T62:T93" si="73">S62*R62</f>
        <v>1.3674371854108372E-5</v>
      </c>
      <c r="Z62">
        <f t="shared" si="55"/>
        <v>35692</v>
      </c>
      <c r="AA62" s="26">
        <f t="shared" si="56"/>
        <v>4.6485845218241006E-2</v>
      </c>
      <c r="AB62" s="26">
        <f t="shared" si="57"/>
        <v>5.2290477418992454E-2</v>
      </c>
      <c r="AC62" s="26">
        <f t="shared" si="58"/>
        <v>-5.2296026338735091E-3</v>
      </c>
      <c r="AD62" s="26">
        <f t="shared" si="59"/>
        <v>2.8751478343896908E-4</v>
      </c>
      <c r="AE62" s="26">
        <f t="shared" si="60"/>
        <v>4.1332375347978644E-8</v>
      </c>
      <c r="AF62">
        <f t="shared" si="61"/>
        <v>-5.2296026338735091E-3</v>
      </c>
      <c r="AG62" s="187"/>
      <c r="AH62">
        <f t="shared" si="62"/>
        <v>-5.5171174173124756E-3</v>
      </c>
      <c r="AI62">
        <f t="shared" si="63"/>
        <v>0.51911842398737074</v>
      </c>
      <c r="AJ62">
        <f t="shared" si="64"/>
        <v>-0.83506363561823349</v>
      </c>
      <c r="AK62">
        <f t="shared" si="65"/>
        <v>-0.10488712313324407</v>
      </c>
      <c r="AL62">
        <f t="shared" si="66"/>
        <v>-2.9268417542635414</v>
      </c>
      <c r="AM62">
        <f t="shared" si="67"/>
        <v>-9.2772964723472899</v>
      </c>
      <c r="AN62" s="26">
        <f t="shared" si="71"/>
        <v>3.5070171759735453</v>
      </c>
      <c r="AO62" s="26">
        <f t="shared" si="71"/>
        <v>3.5093665233226456</v>
      </c>
      <c r="AP62" s="26">
        <f t="shared" si="71"/>
        <v>3.5042561911075687</v>
      </c>
      <c r="AQ62" s="26">
        <f t="shared" si="71"/>
        <v>3.5153851565734411</v>
      </c>
      <c r="AR62" s="26">
        <f t="shared" si="71"/>
        <v>3.4912090541308745</v>
      </c>
      <c r="AS62" s="26">
        <f t="shared" si="71"/>
        <v>3.5440245933740187</v>
      </c>
      <c r="AT62" s="26">
        <f t="shared" si="71"/>
        <v>3.4299203599984658</v>
      </c>
      <c r="AU62" s="26">
        <f t="shared" si="68"/>
        <v>3.6839777550473234</v>
      </c>
      <c r="AV62"/>
      <c r="AW62">
        <v>0</v>
      </c>
      <c r="AX62">
        <f t="shared" si="39"/>
        <v>2.0309229835135684E-3</v>
      </c>
      <c r="AY62">
        <f t="shared" si="40"/>
        <v>2.3247451226706922E-3</v>
      </c>
      <c r="AZ62">
        <f t="shared" si="41"/>
        <v>-2.9382213915712355E-4</v>
      </c>
      <c r="BA62">
        <f t="shared" si="42"/>
        <v>0.56321412153041595</v>
      </c>
      <c r="BB62">
        <f t="shared" si="43"/>
        <v>-0.29022162196877349</v>
      </c>
      <c r="BC62">
        <f t="shared" si="44"/>
        <v>2.6625535282756823</v>
      </c>
      <c r="BD62">
        <f t="shared" si="45"/>
        <v>4.0948774322335311</v>
      </c>
      <c r="BE62">
        <f t="shared" ref="BE62:BK71" si="74">$BL62+$AB$7*SIN(BF62)</f>
        <v>-3.9344997747660178</v>
      </c>
      <c r="BF62">
        <f t="shared" si="74"/>
        <v>-3.9351643489502139</v>
      </c>
      <c r="BG62">
        <f t="shared" si="74"/>
        <v>-3.9332408904645653</v>
      </c>
      <c r="BH62">
        <f t="shared" si="74"/>
        <v>-3.9388182558839882</v>
      </c>
      <c r="BI62">
        <f t="shared" si="74"/>
        <v>-3.9227315190112741</v>
      </c>
      <c r="BJ62">
        <f t="shared" si="74"/>
        <v>-3.9698775001583364</v>
      </c>
      <c r="BK62">
        <f t="shared" si="74"/>
        <v>-3.8373723372171344</v>
      </c>
      <c r="BL62">
        <f t="shared" si="46"/>
        <v>-4.2853617650403137</v>
      </c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s="26" customFormat="1" ht="12.95" customHeight="1">
      <c r="A63" s="132" t="s">
        <v>99</v>
      </c>
      <c r="B63" s="42"/>
      <c r="C63" s="23">
        <v>52150.485699999997</v>
      </c>
      <c r="D63" s="23">
        <v>5.0000000000000001E-4</v>
      </c>
      <c r="E63" s="132">
        <f t="shared" si="51"/>
        <v>35697.117199545588</v>
      </c>
      <c r="F63" s="132">
        <f t="shared" si="69"/>
        <v>35697</v>
      </c>
      <c r="G63" s="23">
        <f t="shared" si="52"/>
        <v>4.560625999874901E-2</v>
      </c>
      <c r="J63" s="26">
        <f t="shared" si="70"/>
        <v>4.560625999874901E-2</v>
      </c>
      <c r="P63" s="28">
        <f t="shared" si="53"/>
        <v>5.2019103752911917E-2</v>
      </c>
      <c r="Q63" s="29">
        <f t="shared" si="54"/>
        <v>37131.985699999997</v>
      </c>
      <c r="R63" s="26">
        <f t="shared" si="72"/>
        <v>4.1124565015306211E-5</v>
      </c>
      <c r="S63" s="26">
        <v>1</v>
      </c>
      <c r="T63" s="26">
        <f t="shared" si="73"/>
        <v>4.1124565015306211E-5</v>
      </c>
      <c r="Z63">
        <f t="shared" si="55"/>
        <v>35697</v>
      </c>
      <c r="AA63" s="26">
        <f t="shared" si="56"/>
        <v>4.6500386361245365E-2</v>
      </c>
      <c r="AB63" s="26">
        <f t="shared" si="57"/>
        <v>5.1124977390415563E-2</v>
      </c>
      <c r="AC63" s="26">
        <f t="shared" si="58"/>
        <v>-6.4128437541629071E-3</v>
      </c>
      <c r="AD63" s="26">
        <f t="shared" si="59"/>
        <v>-8.9412636249635441E-4</v>
      </c>
      <c r="AE63" s="26">
        <f t="shared" si="60"/>
        <v>7.9946195211096214E-7</v>
      </c>
      <c r="AF63">
        <f t="shared" si="61"/>
        <v>-6.4128437541629071E-3</v>
      </c>
      <c r="AG63" s="187"/>
      <c r="AH63">
        <f t="shared" si="62"/>
        <v>-5.5187173916665501E-3</v>
      </c>
      <c r="AI63">
        <f t="shared" si="63"/>
        <v>0.51916633143493129</v>
      </c>
      <c r="AJ63">
        <f t="shared" si="64"/>
        <v>-0.83531457001848275</v>
      </c>
      <c r="AK63">
        <f t="shared" si="65"/>
        <v>-0.10510652654243671</v>
      </c>
      <c r="AL63">
        <f t="shared" si="66"/>
        <v>-2.9263854790685224</v>
      </c>
      <c r="AM63">
        <f t="shared" si="67"/>
        <v>-9.2574748876158797</v>
      </c>
      <c r="AN63" s="26">
        <f t="shared" si="71"/>
        <v>3.5077822506304268</v>
      </c>
      <c r="AO63" s="26">
        <f t="shared" si="71"/>
        <v>3.5101316019408566</v>
      </c>
      <c r="AP63" s="26">
        <f t="shared" si="71"/>
        <v>3.5050197656395978</v>
      </c>
      <c r="AQ63" s="26">
        <f t="shared" si="71"/>
        <v>3.5161553046812499</v>
      </c>
      <c r="AR63" s="26">
        <f t="shared" si="71"/>
        <v>3.4919579605388376</v>
      </c>
      <c r="AS63" s="26">
        <f t="shared" si="71"/>
        <v>3.5448362250414083</v>
      </c>
      <c r="AT63" s="26">
        <f t="shared" si="71"/>
        <v>3.4305663039520189</v>
      </c>
      <c r="AU63" s="26">
        <f t="shared" si="68"/>
        <v>3.6850941592163373</v>
      </c>
      <c r="AV63"/>
      <c r="AW63">
        <v>1000</v>
      </c>
      <c r="AX63">
        <f t="shared" si="39"/>
        <v>6.8591058120559979E-4</v>
      </c>
      <c r="AY63">
        <f t="shared" si="40"/>
        <v>1.9319392014155593E-3</v>
      </c>
      <c r="AZ63">
        <f t="shared" si="41"/>
        <v>-1.2460286202099595E-3</v>
      </c>
      <c r="BA63">
        <f t="shared" si="42"/>
        <v>0.54213698156816204</v>
      </c>
      <c r="BB63">
        <f t="shared" si="43"/>
        <v>-0.38741551177913619</v>
      </c>
      <c r="BC63">
        <f t="shared" si="44"/>
        <v>2.7659216239006272</v>
      </c>
      <c r="BD63">
        <f t="shared" si="45"/>
        <v>5.2610472397458024</v>
      </c>
      <c r="BE63">
        <f t="shared" si="74"/>
        <v>-3.7715529624631983</v>
      </c>
      <c r="BF63">
        <f t="shared" si="74"/>
        <v>-3.7729973551939096</v>
      </c>
      <c r="BG63">
        <f t="shared" si="74"/>
        <v>-3.7693665834935333</v>
      </c>
      <c r="BH63">
        <f t="shared" si="74"/>
        <v>-3.77851168856643</v>
      </c>
      <c r="BI63">
        <f t="shared" si="74"/>
        <v>-3.7555919014491272</v>
      </c>
      <c r="BJ63">
        <f t="shared" si="74"/>
        <v>-3.8137915734533161</v>
      </c>
      <c r="BK63">
        <f t="shared" si="74"/>
        <v>-3.6703503226351399</v>
      </c>
      <c r="BL63">
        <f t="shared" si="46"/>
        <v>-4.062080931237567</v>
      </c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s="26" customFormat="1" ht="12.95" customHeight="1">
      <c r="A64" s="132" t="s">
        <v>99</v>
      </c>
      <c r="B64" s="42" t="s">
        <v>97</v>
      </c>
      <c r="C64" s="23">
        <v>52267.421199999997</v>
      </c>
      <c r="D64" s="23">
        <v>8.9999999999999998E-4</v>
      </c>
      <c r="E64" s="132">
        <f t="shared" si="51"/>
        <v>35997.61953111094</v>
      </c>
      <c r="F64" s="132">
        <f t="shared" si="69"/>
        <v>35997.5</v>
      </c>
      <c r="G64" s="23">
        <f t="shared" si="52"/>
        <v>4.651354999805335E-2</v>
      </c>
      <c r="J64" s="26">
        <f t="shared" si="70"/>
        <v>4.651354999805335E-2</v>
      </c>
      <c r="P64" s="28">
        <f t="shared" si="53"/>
        <v>5.2993907525541534E-2</v>
      </c>
      <c r="Q64" s="29">
        <f t="shared" si="54"/>
        <v>37248.921199999997</v>
      </c>
      <c r="R64" s="26">
        <f t="shared" si="72"/>
        <v>4.199503368407277E-5</v>
      </c>
      <c r="S64" s="26">
        <v>1</v>
      </c>
      <c r="T64" s="26">
        <f t="shared" si="73"/>
        <v>4.199503368407277E-5</v>
      </c>
      <c r="Y64" s="91"/>
      <c r="Z64">
        <f t="shared" si="55"/>
        <v>35997.5</v>
      </c>
      <c r="AA64" s="26">
        <f t="shared" si="56"/>
        <v>4.7384723691442837E-2</v>
      </c>
      <c r="AB64" s="26">
        <f t="shared" si="57"/>
        <v>5.2122733832152046E-2</v>
      </c>
      <c r="AC64" s="26">
        <f t="shared" si="58"/>
        <v>-6.4803575274881842E-3</v>
      </c>
      <c r="AD64" s="26">
        <f t="shared" si="59"/>
        <v>-8.7117369338948758E-4</v>
      </c>
      <c r="AE64" s="26">
        <f t="shared" si="60"/>
        <v>7.5894360405388087E-7</v>
      </c>
      <c r="AF64">
        <f t="shared" si="61"/>
        <v>-6.4803575274881842E-3</v>
      </c>
      <c r="AG64" s="187"/>
      <c r="AH64">
        <f t="shared" si="62"/>
        <v>-5.6091838340986949E-3</v>
      </c>
      <c r="AI64">
        <f t="shared" si="63"/>
        <v>0.52224906713088071</v>
      </c>
      <c r="AJ64">
        <f t="shared" si="64"/>
        <v>-0.85016393315909045</v>
      </c>
      <c r="AK64">
        <f t="shared" si="65"/>
        <v>-0.1183319267579325</v>
      </c>
      <c r="AL64">
        <f t="shared" si="66"/>
        <v>-2.8987936293091598</v>
      </c>
      <c r="AM64">
        <f t="shared" si="67"/>
        <v>-8.1967590731397415</v>
      </c>
      <c r="AN64" s="26">
        <f t="shared" si="71"/>
        <v>3.5539115524541662</v>
      </c>
      <c r="AO64" s="26">
        <f t="shared" si="71"/>
        <v>3.5562230401176249</v>
      </c>
      <c r="AP64" s="26">
        <f t="shared" si="71"/>
        <v>3.5510976557275509</v>
      </c>
      <c r="AQ64" s="26">
        <f t="shared" si="71"/>
        <v>3.5624781046197023</v>
      </c>
      <c r="AR64" s="26">
        <f t="shared" si="71"/>
        <v>3.5372844260250043</v>
      </c>
      <c r="AS64" s="26">
        <f t="shared" si="71"/>
        <v>3.5934461607913408</v>
      </c>
      <c r="AT64" s="26">
        <f t="shared" si="71"/>
        <v>3.4699909746628528</v>
      </c>
      <c r="AU64" s="26">
        <f t="shared" si="68"/>
        <v>3.7521900497740623</v>
      </c>
      <c r="AV64"/>
      <c r="AW64">
        <v>2000</v>
      </c>
      <c r="AX64">
        <f t="shared" si="39"/>
        <v>-4.9397720202594138E-4</v>
      </c>
      <c r="AY64">
        <f t="shared" si="40"/>
        <v>1.642019509342288E-3</v>
      </c>
      <c r="AZ64">
        <f t="shared" si="41"/>
        <v>-2.1359967113682293E-3</v>
      </c>
      <c r="BA64">
        <f t="shared" si="42"/>
        <v>0.52683924661191073</v>
      </c>
      <c r="BB64">
        <f t="shared" si="43"/>
        <v>-0.47462601388027348</v>
      </c>
      <c r="BC64">
        <f t="shared" si="44"/>
        <v>2.8626341982949053</v>
      </c>
      <c r="BD64">
        <f t="shared" si="45"/>
        <v>7.1229728774305929</v>
      </c>
      <c r="BE64">
        <f t="shared" si="74"/>
        <v>-3.6139250085542924</v>
      </c>
      <c r="BF64">
        <f t="shared" si="74"/>
        <v>-3.616087543474769</v>
      </c>
      <c r="BG64">
        <f t="shared" si="74"/>
        <v>-3.611154362131868</v>
      </c>
      <c r="BH64">
        <f t="shared" si="74"/>
        <v>-3.622426293726412</v>
      </c>
      <c r="BI64">
        <f t="shared" si="74"/>
        <v>-3.5967645785827087</v>
      </c>
      <c r="BJ64">
        <f t="shared" si="74"/>
        <v>-3.655696624037283</v>
      </c>
      <c r="BK64">
        <f t="shared" si="74"/>
        <v>-3.5227767743788041</v>
      </c>
      <c r="BL64">
        <f t="shared" si="46"/>
        <v>-3.8388000974348202</v>
      </c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s="26" customFormat="1" ht="12.95" customHeight="1">
      <c r="A65" s="133" t="s">
        <v>102</v>
      </c>
      <c r="B65" s="22" t="s">
        <v>101</v>
      </c>
      <c r="C65" s="23">
        <v>52551.686000000002</v>
      </c>
      <c r="D65" s="23">
        <v>1E-4</v>
      </c>
      <c r="E65" s="132">
        <f t="shared" si="51"/>
        <v>36728.126820872909</v>
      </c>
      <c r="F65" s="132">
        <f t="shared" si="69"/>
        <v>36728</v>
      </c>
      <c r="G65" s="23">
        <f t="shared" si="52"/>
        <v>4.9350240005878732E-2</v>
      </c>
      <c r="J65" s="27"/>
      <c r="K65" s="26">
        <f>G65</f>
        <v>4.9350240005878732E-2</v>
      </c>
      <c r="P65" s="28">
        <f t="shared" si="53"/>
        <v>5.540234936600448E-2</v>
      </c>
      <c r="Q65" s="29">
        <f t="shared" si="54"/>
        <v>37533.186000000002</v>
      </c>
      <c r="R65" s="26">
        <f t="shared" si="72"/>
        <v>3.66280277069217E-5</v>
      </c>
      <c r="S65" s="26">
        <v>1</v>
      </c>
      <c r="T65" s="26">
        <f t="shared" si="73"/>
        <v>3.66280277069217E-5</v>
      </c>
      <c r="Z65">
        <f t="shared" si="55"/>
        <v>36728</v>
      </c>
      <c r="AA65" s="26">
        <f t="shared" si="56"/>
        <v>4.9621708386266263E-2</v>
      </c>
      <c r="AB65" s="26">
        <f t="shared" si="57"/>
        <v>5.5130880985616949E-2</v>
      </c>
      <c r="AC65" s="26">
        <f t="shared" si="58"/>
        <v>-6.0521093601257486E-3</v>
      </c>
      <c r="AD65" s="26">
        <f t="shared" si="59"/>
        <v>-2.7146838038753091E-4</v>
      </c>
      <c r="AE65" s="26">
        <f t="shared" si="60"/>
        <v>7.3695081550229177E-8</v>
      </c>
      <c r="AF65">
        <f t="shared" si="61"/>
        <v>-6.0521093601257486E-3</v>
      </c>
      <c r="AG65" s="187"/>
      <c r="AH65">
        <f t="shared" si="62"/>
        <v>-5.7806409797382151E-3</v>
      </c>
      <c r="AI65">
        <f t="shared" si="63"/>
        <v>0.53149553991821152</v>
      </c>
      <c r="AJ65">
        <f t="shared" si="64"/>
        <v>-0.88429094067490877</v>
      </c>
      <c r="AK65">
        <f t="shared" si="65"/>
        <v>-0.1508375604119554</v>
      </c>
      <c r="AL65">
        <f t="shared" si="66"/>
        <v>-2.8301169129667882</v>
      </c>
      <c r="AM65">
        <f t="shared" si="67"/>
        <v>-6.3690490543873599</v>
      </c>
      <c r="AN65" s="26">
        <f t="shared" si="71"/>
        <v>3.6674210312743734</v>
      </c>
      <c r="AO65" s="26">
        <f t="shared" si="71"/>
        <v>3.6693771452281951</v>
      </c>
      <c r="AP65" s="26">
        <f t="shared" si="71"/>
        <v>3.6647829649683423</v>
      </c>
      <c r="AQ65" s="26">
        <f t="shared" si="71"/>
        <v>3.6755925513869596</v>
      </c>
      <c r="AR65" s="26">
        <f t="shared" si="71"/>
        <v>3.6502649690350797</v>
      </c>
      <c r="AS65" s="26">
        <f t="shared" si="71"/>
        <v>3.7102216788413616</v>
      </c>
      <c r="AT65" s="26">
        <f t="shared" si="71"/>
        <v>3.5713612743375989</v>
      </c>
      <c r="AU65" s="26">
        <f t="shared" si="68"/>
        <v>3.9152966988669688</v>
      </c>
      <c r="AV65"/>
      <c r="AW65">
        <v>3000</v>
      </c>
      <c r="AX65">
        <f t="shared" si="39"/>
        <v>-1.4978682218003535E-3</v>
      </c>
      <c r="AY65">
        <f t="shared" si="40"/>
        <v>1.4549860464508784E-3</v>
      </c>
      <c r="AZ65">
        <f t="shared" si="41"/>
        <v>-2.952854268251232E-3</v>
      </c>
      <c r="BA65">
        <f t="shared" si="42"/>
        <v>0.51638715278828828</v>
      </c>
      <c r="BB65">
        <f t="shared" si="43"/>
        <v>-0.55350270047163097</v>
      </c>
      <c r="BC65">
        <f t="shared" si="44"/>
        <v>2.9546591909941311</v>
      </c>
      <c r="BD65">
        <f t="shared" si="45"/>
        <v>10.667820291018341</v>
      </c>
      <c r="BE65">
        <f t="shared" si="74"/>
        <v>-3.4602452569850448</v>
      </c>
      <c r="BF65">
        <f t="shared" si="74"/>
        <v>-3.4625523944934247</v>
      </c>
      <c r="BG65">
        <f t="shared" si="74"/>
        <v>-3.4576166459585083</v>
      </c>
      <c r="BH65">
        <f t="shared" si="74"/>
        <v>-3.4681857797663627</v>
      </c>
      <c r="BI65">
        <f t="shared" si="74"/>
        <v>-3.4455980271888791</v>
      </c>
      <c r="BJ65">
        <f t="shared" si="74"/>
        <v>-3.4940838415928996</v>
      </c>
      <c r="BK65">
        <f t="shared" si="74"/>
        <v>-3.3908930109429738</v>
      </c>
      <c r="BL65">
        <f t="shared" si="46"/>
        <v>-3.6155192636320734</v>
      </c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s="26" customFormat="1" ht="12.95" customHeight="1">
      <c r="A66" s="132" t="s">
        <v>103</v>
      </c>
      <c r="B66" s="22" t="s">
        <v>101</v>
      </c>
      <c r="C66" s="135">
        <v>52629.512900000002</v>
      </c>
      <c r="D66" s="135">
        <v>2.9999999999999997E-4</v>
      </c>
      <c r="E66" s="132">
        <f t="shared" si="51"/>
        <v>36928.127375952448</v>
      </c>
      <c r="F66" s="132">
        <f t="shared" si="69"/>
        <v>36928</v>
      </c>
      <c r="G66" s="23">
        <f t="shared" si="52"/>
        <v>4.9566240006242879E-2</v>
      </c>
      <c r="K66" s="26">
        <f>G66</f>
        <v>4.9566240006242879E-2</v>
      </c>
      <c r="P66" s="28">
        <f t="shared" si="53"/>
        <v>5.60713183684972E-2</v>
      </c>
      <c r="Q66" s="29">
        <f t="shared" si="54"/>
        <v>37611.012900000002</v>
      </c>
      <c r="R66" s="26">
        <f t="shared" si="72"/>
        <v>4.2316044499069359E-5</v>
      </c>
      <c r="S66" s="26">
        <v>1</v>
      </c>
      <c r="T66" s="26">
        <f t="shared" si="73"/>
        <v>4.2316044499069359E-5</v>
      </c>
      <c r="Y66" s="90"/>
      <c r="Z66">
        <f t="shared" si="55"/>
        <v>36928</v>
      </c>
      <c r="AA66" s="26">
        <f t="shared" si="56"/>
        <v>5.0256250742108245E-2</v>
      </c>
      <c r="AB66" s="26">
        <f t="shared" si="57"/>
        <v>5.5381307632631833E-2</v>
      </c>
      <c r="AC66" s="26">
        <f t="shared" si="58"/>
        <v>-6.5050783622543212E-3</v>
      </c>
      <c r="AD66" s="26">
        <f t="shared" si="59"/>
        <v>-6.9001073586536649E-4</v>
      </c>
      <c r="AE66" s="26">
        <f t="shared" si="60"/>
        <v>4.7611481560946455E-7</v>
      </c>
      <c r="AF66">
        <f t="shared" si="61"/>
        <v>-6.5050783622543212E-3</v>
      </c>
      <c r="AG66" s="187"/>
      <c r="AH66">
        <f t="shared" si="62"/>
        <v>-5.815067626388953E-3</v>
      </c>
      <c r="AI66">
        <f t="shared" si="63"/>
        <v>0.53448799073388997</v>
      </c>
      <c r="AJ66">
        <f t="shared" si="64"/>
        <v>-0.89312127714754541</v>
      </c>
      <c r="AK66">
        <f t="shared" si="65"/>
        <v>-0.15983418901032273</v>
      </c>
      <c r="AL66">
        <f t="shared" si="66"/>
        <v>-2.8108531190705843</v>
      </c>
      <c r="AM66">
        <f t="shared" si="67"/>
        <v>-5.9918305127467431</v>
      </c>
      <c r="AN66" s="26">
        <f t="shared" si="71"/>
        <v>3.6988838526304986</v>
      </c>
      <c r="AO66" s="26">
        <f t="shared" si="71"/>
        <v>3.7006957526999802</v>
      </c>
      <c r="AP66" s="26">
        <f t="shared" si="71"/>
        <v>3.6963590648965328</v>
      </c>
      <c r="AQ66" s="26">
        <f t="shared" si="71"/>
        <v>3.7067584156630642</v>
      </c>
      <c r="AR66" s="26">
        <f t="shared" si="71"/>
        <v>3.6819319316693706</v>
      </c>
      <c r="AS66" s="26">
        <f t="shared" si="71"/>
        <v>3.7418660406256197</v>
      </c>
      <c r="AT66" s="26">
        <f t="shared" si="71"/>
        <v>3.6006432215228346</v>
      </c>
      <c r="AU66" s="26">
        <f t="shared" si="68"/>
        <v>3.9599528656275185</v>
      </c>
      <c r="AV66"/>
      <c r="AW66">
        <v>4000</v>
      </c>
      <c r="AX66">
        <f t="shared" ref="AX66:AX97" si="75">AB$3+AB$4*AW66+AB$5*AW66^2+AZ66</f>
        <v>-2.3166538131923625E-3</v>
      </c>
      <c r="AY66">
        <f t="shared" ref="AY66:AY97" si="76">AB$3+AB$4*AW66+AB$5*AW66^2</f>
        <v>1.3708388127413307E-3</v>
      </c>
      <c r="AZ66">
        <f t="shared" ref="AZ66:AZ97" si="77">$AB$6*($AB$11/BA66*BB66+$AB$12)</f>
        <v>-3.687492625933693E-3</v>
      </c>
      <c r="BA66">
        <f t="shared" ref="BA66:BA97" si="78">1+$AB$7*COS(BC66)</f>
        <v>0.51017376482688404</v>
      </c>
      <c r="BB66">
        <f t="shared" ref="BB66:BB97" si="79">SIN(BC66+RADIANS($AB$9))</f>
        <v>-0.62529323578294171</v>
      </c>
      <c r="BC66">
        <f t="shared" ref="BC66:BC97" si="80">2*ATAN(BD66)</f>
        <v>3.0436023408294219</v>
      </c>
      <c r="BD66">
        <f t="shared" ref="BD66:BD97" si="81">SQRT((1+$AB$7)/(1-$AB$7))*TAN(BE66/2)</f>
        <v>20.393846466066723</v>
      </c>
      <c r="BE66">
        <f t="shared" si="74"/>
        <v>-3.3093073453433615</v>
      </c>
      <c r="BF66">
        <f t="shared" si="74"/>
        <v>-3.310895241505083</v>
      </c>
      <c r="BG66">
        <f t="shared" si="74"/>
        <v>-3.3076231524792954</v>
      </c>
      <c r="BH66">
        <f t="shared" si="74"/>
        <v>-3.3143677657630906</v>
      </c>
      <c r="BI66">
        <f t="shared" si="74"/>
        <v>-3.3004737118048659</v>
      </c>
      <c r="BJ66">
        <f t="shared" si="74"/>
        <v>-3.3291327132836805</v>
      </c>
      <c r="BK66">
        <f t="shared" si="74"/>
        <v>-3.2701613913921181</v>
      </c>
      <c r="BL66">
        <f t="shared" ref="BL66:BL97" si="82">RADIANS($AB$9)+$AB$18*(AW66-AB$15)</f>
        <v>-3.3922384298293267</v>
      </c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s="26" customFormat="1" ht="12.95" customHeight="1">
      <c r="A67" s="136" t="s">
        <v>104</v>
      </c>
      <c r="B67" s="42" t="s">
        <v>97</v>
      </c>
      <c r="C67" s="41">
        <v>52836.338000000003</v>
      </c>
      <c r="D67" s="41">
        <v>4.0000000000000002E-4</v>
      </c>
      <c r="E67" s="132">
        <f t="shared" si="51"/>
        <v>37459.629142107617</v>
      </c>
      <c r="F67" s="132">
        <f t="shared" si="69"/>
        <v>37459.5</v>
      </c>
      <c r="G67" s="23">
        <f t="shared" si="52"/>
        <v>5.0253510002221446E-2</v>
      </c>
      <c r="K67" s="26">
        <f>G67</f>
        <v>5.0253510002221446E-2</v>
      </c>
      <c r="P67" s="28">
        <f t="shared" si="53"/>
        <v>5.7869104176890382E-2</v>
      </c>
      <c r="Q67" s="29">
        <f t="shared" si="54"/>
        <v>37817.838000000003</v>
      </c>
      <c r="R67" s="26">
        <f t="shared" si="72"/>
        <v>5.7997274633251423E-5</v>
      </c>
      <c r="S67" s="26">
        <v>1</v>
      </c>
      <c r="T67" s="26">
        <f t="shared" si="73"/>
        <v>5.7997274633251423E-5</v>
      </c>
      <c r="Z67">
        <f t="shared" si="55"/>
        <v>37459.5</v>
      </c>
      <c r="AA67" s="26">
        <f t="shared" si="56"/>
        <v>5.1990119317886531E-2</v>
      </c>
      <c r="AB67" s="26">
        <f t="shared" si="57"/>
        <v>5.6132494861225297E-2</v>
      </c>
      <c r="AC67" s="26">
        <f t="shared" si="58"/>
        <v>-7.6155941746689354E-3</v>
      </c>
      <c r="AD67" s="26">
        <f t="shared" si="59"/>
        <v>-1.7366093156650844E-3</v>
      </c>
      <c r="AE67" s="26">
        <f t="shared" si="60"/>
        <v>3.0158119152547529E-6</v>
      </c>
      <c r="AF67">
        <f t="shared" si="61"/>
        <v>-7.6155941746689354E-3</v>
      </c>
      <c r="AG67" s="187"/>
      <c r="AH67">
        <f t="shared" si="62"/>
        <v>-5.8789848590038536E-3</v>
      </c>
      <c r="AI67">
        <f t="shared" si="63"/>
        <v>0.54348652586174517</v>
      </c>
      <c r="AJ67">
        <f t="shared" si="64"/>
        <v>-0.91542897108986943</v>
      </c>
      <c r="AK67">
        <f t="shared" si="65"/>
        <v>-0.18396697170356219</v>
      </c>
      <c r="AL67">
        <f t="shared" si="66"/>
        <v>-2.7585177452966709</v>
      </c>
      <c r="AM67">
        <f t="shared" si="67"/>
        <v>-5.1569084753595256</v>
      </c>
      <c r="AN67" s="26">
        <f t="shared" si="71"/>
        <v>3.7834263699399115</v>
      </c>
      <c r="AO67" s="26">
        <f t="shared" si="71"/>
        <v>3.7848089469999042</v>
      </c>
      <c r="AP67" s="26">
        <f t="shared" si="71"/>
        <v>3.7813029884285632</v>
      </c>
      <c r="AQ67" s="26">
        <f t="shared" si="71"/>
        <v>3.7902114769958746</v>
      </c>
      <c r="AR67" s="26">
        <f t="shared" si="71"/>
        <v>3.7676896016287365</v>
      </c>
      <c r="AS67" s="26">
        <f t="shared" si="71"/>
        <v>3.8253952279349823</v>
      </c>
      <c r="AT67" s="26">
        <f t="shared" si="71"/>
        <v>3.6820194813271847</v>
      </c>
      <c r="AU67" s="26">
        <f t="shared" si="68"/>
        <v>4.0786266287936783</v>
      </c>
      <c r="AV67"/>
      <c r="AW67">
        <v>5000</v>
      </c>
      <c r="AX67">
        <f t="shared" si="75"/>
        <v>-2.9427010775622013E-3</v>
      </c>
      <c r="AY67">
        <f t="shared" si="76"/>
        <v>1.3895778082136448E-3</v>
      </c>
      <c r="AZ67">
        <f t="shared" si="77"/>
        <v>-4.3322788857758461E-3</v>
      </c>
      <c r="BA67">
        <f t="shared" si="78"/>
        <v>0.50784061281671145</v>
      </c>
      <c r="BB67">
        <f t="shared" si="79"/>
        <v>-0.6909741139911395</v>
      </c>
      <c r="BC67">
        <f t="shared" si="80"/>
        <v>3.1309308421887994</v>
      </c>
      <c r="BD67">
        <f t="shared" si="81"/>
        <v>187.58360836076389</v>
      </c>
      <c r="BE67">
        <f t="shared" si="74"/>
        <v>-3.1598687292460399</v>
      </c>
      <c r="BF67">
        <f t="shared" si="74"/>
        <v>-3.1600599774744529</v>
      </c>
      <c r="BG67">
        <f t="shared" si="74"/>
        <v>-3.1596713446524625</v>
      </c>
      <c r="BH67">
        <f t="shared" si="74"/>
        <v>-3.1604610828432786</v>
      </c>
      <c r="BI67">
        <f t="shared" si="74"/>
        <v>-3.1588562729012306</v>
      </c>
      <c r="BJ67">
        <f t="shared" si="74"/>
        <v>-3.162117423578287</v>
      </c>
      <c r="BK67">
        <f t="shared" si="74"/>
        <v>-3.1554905981311778</v>
      </c>
      <c r="BL67">
        <f t="shared" si="82"/>
        <v>-3.1689575960265799</v>
      </c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s="26" customFormat="1" ht="12.95" customHeight="1">
      <c r="A68" s="41" t="s">
        <v>105</v>
      </c>
      <c r="B68" s="42" t="s">
        <v>101</v>
      </c>
      <c r="C68" s="41">
        <v>52838.479099999997</v>
      </c>
      <c r="D68" s="41">
        <v>2.9999999999999997E-4</v>
      </c>
      <c r="E68" s="132">
        <f t="shared" si="51"/>
        <v>37465.131368053655</v>
      </c>
      <c r="F68" s="132">
        <f t="shared" si="69"/>
        <v>37465</v>
      </c>
      <c r="G68" s="23">
        <f t="shared" si="52"/>
        <v>5.1119700001436286E-2</v>
      </c>
      <c r="J68" s="26">
        <f>G68</f>
        <v>5.1119700001436286E-2</v>
      </c>
      <c r="P68" s="28">
        <f t="shared" si="53"/>
        <v>5.7887859730208643E-2</v>
      </c>
      <c r="Q68" s="29">
        <f t="shared" si="54"/>
        <v>37819.979099999997</v>
      </c>
      <c r="R68" s="26">
        <f t="shared" si="72"/>
        <v>4.5807986114175915E-5</v>
      </c>
      <c r="S68" s="26">
        <v>1</v>
      </c>
      <c r="T68" s="26">
        <f t="shared" si="73"/>
        <v>4.5807986114175915E-5</v>
      </c>
      <c r="Z68">
        <f t="shared" si="55"/>
        <v>37465</v>
      </c>
      <c r="AA68" s="26">
        <f t="shared" si="56"/>
        <v>5.2008428638497764E-2</v>
      </c>
      <c r="AB68" s="26">
        <f t="shared" si="57"/>
        <v>5.6999131093147165E-2</v>
      </c>
      <c r="AC68" s="26">
        <f t="shared" si="58"/>
        <v>-6.7681597287723577E-3</v>
      </c>
      <c r="AD68" s="26">
        <f t="shared" si="59"/>
        <v>-8.8872863706147831E-4</v>
      </c>
      <c r="AE68" s="26">
        <f t="shared" si="60"/>
        <v>7.8983859033315283E-7</v>
      </c>
      <c r="AF68">
        <f t="shared" si="61"/>
        <v>-6.7681597287723577E-3</v>
      </c>
      <c r="AG68" s="187"/>
      <c r="AH68">
        <f t="shared" si="62"/>
        <v>-5.8794310917108768E-3</v>
      </c>
      <c r="AI68">
        <f t="shared" si="63"/>
        <v>0.54358796018274735</v>
      </c>
      <c r="AJ68">
        <f t="shared" si="64"/>
        <v>-0.91565059666600923</v>
      </c>
      <c r="AK68">
        <f t="shared" si="65"/>
        <v>-0.18421848077055919</v>
      </c>
      <c r="AL68">
        <f t="shared" si="66"/>
        <v>-2.7579667494995568</v>
      </c>
      <c r="AM68">
        <f t="shared" si="67"/>
        <v>-5.1493172524030761</v>
      </c>
      <c r="AN68" s="26">
        <f t="shared" si="71"/>
        <v>3.7843088043215323</v>
      </c>
      <c r="AO68" s="26">
        <f t="shared" si="71"/>
        <v>3.7856867889472836</v>
      </c>
      <c r="AP68" s="26">
        <f t="shared" si="71"/>
        <v>3.7821901700390628</v>
      </c>
      <c r="AQ68" s="26">
        <f t="shared" si="71"/>
        <v>3.7910807944767595</v>
      </c>
      <c r="AR68" s="26">
        <f t="shared" si="71"/>
        <v>3.7685893438727085</v>
      </c>
      <c r="AS68" s="26">
        <f t="shared" si="71"/>
        <v>3.8262560146942417</v>
      </c>
      <c r="AT68" s="26">
        <f t="shared" si="71"/>
        <v>3.6828898944741355</v>
      </c>
      <c r="AU68" s="26">
        <f t="shared" si="68"/>
        <v>4.079854673379594</v>
      </c>
      <c r="AV68"/>
      <c r="AW68">
        <v>6000</v>
      </c>
      <c r="AX68">
        <f t="shared" si="75"/>
        <v>-3.368741471240009E-3</v>
      </c>
      <c r="AY68">
        <f t="shared" si="76"/>
        <v>1.5112030328678209E-3</v>
      </c>
      <c r="AZ68">
        <f t="shared" si="77"/>
        <v>-4.8799445041078299E-3</v>
      </c>
      <c r="BA68">
        <f t="shared" si="78"/>
        <v>0.50925178323240261</v>
      </c>
      <c r="BB68">
        <f t="shared" si="79"/>
        <v>-0.75127255815396687</v>
      </c>
      <c r="BC68">
        <f t="shared" si="80"/>
        <v>-3.0651020878339366</v>
      </c>
      <c r="BD68">
        <f t="shared" si="81"/>
        <v>-26.134265718950719</v>
      </c>
      <c r="BE68">
        <f t="shared" si="74"/>
        <v>-3.0105966768230172</v>
      </c>
      <c r="BF68">
        <f t="shared" si="74"/>
        <v>-3.0093063473233133</v>
      </c>
      <c r="BG68">
        <f t="shared" si="74"/>
        <v>-3.0119506150024016</v>
      </c>
      <c r="BH68">
        <f t="shared" si="74"/>
        <v>-3.0065307255743621</v>
      </c>
      <c r="BI68">
        <f t="shared" si="74"/>
        <v>-3.0176356235880117</v>
      </c>
      <c r="BJ68">
        <f t="shared" si="74"/>
        <v>-2.9948645597317913</v>
      </c>
      <c r="BK68">
        <f t="shared" si="74"/>
        <v>-3.0414884083679601</v>
      </c>
      <c r="BL68">
        <f t="shared" si="82"/>
        <v>-2.9456767622238331</v>
      </c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s="26" customFormat="1" ht="12.95" customHeight="1">
      <c r="A69" s="136" t="s">
        <v>106</v>
      </c>
      <c r="B69" s="42"/>
      <c r="C69" s="23">
        <v>52928.367700000003</v>
      </c>
      <c r="D69" s="23">
        <v>2.9999999999999997E-4</v>
      </c>
      <c r="E69" s="132">
        <f t="shared" si="51"/>
        <v>37696.128232830793</v>
      </c>
      <c r="F69" s="132">
        <f t="shared" si="69"/>
        <v>37696</v>
      </c>
      <c r="G69" s="23">
        <f t="shared" si="52"/>
        <v>4.9899680001544766E-2</v>
      </c>
      <c r="J69" s="26">
        <f>G69</f>
        <v>4.9899680001544766E-2</v>
      </c>
      <c r="P69" s="28">
        <f t="shared" si="53"/>
        <v>5.8678403384090833E-2</v>
      </c>
      <c r="Q69" s="29">
        <f t="shared" si="54"/>
        <v>37909.867700000003</v>
      </c>
      <c r="R69" s="26">
        <f t="shared" si="72"/>
        <v>7.7065984227261047E-5</v>
      </c>
      <c r="S69" s="26">
        <v>1</v>
      </c>
      <c r="T69" s="26">
        <f t="shared" si="73"/>
        <v>7.7065984227261047E-5</v>
      </c>
      <c r="Z69">
        <f t="shared" si="55"/>
        <v>37696</v>
      </c>
      <c r="AA69" s="26">
        <f t="shared" si="56"/>
        <v>5.2784325567748647E-2</v>
      </c>
      <c r="AB69" s="26">
        <f t="shared" si="57"/>
        <v>5.5793757817886952E-2</v>
      </c>
      <c r="AC69" s="26">
        <f t="shared" si="58"/>
        <v>-8.7787233825460664E-3</v>
      </c>
      <c r="AD69" s="26">
        <f t="shared" si="59"/>
        <v>-2.8846455662038806E-3</v>
      </c>
      <c r="AE69" s="26">
        <f t="shared" si="60"/>
        <v>8.3211800426197074E-6</v>
      </c>
      <c r="AF69">
        <f t="shared" si="61"/>
        <v>-8.7787233825460664E-3</v>
      </c>
      <c r="AG69" s="187"/>
      <c r="AH69">
        <f t="shared" si="62"/>
        <v>-5.8940778163421893E-3</v>
      </c>
      <c r="AI69">
        <f t="shared" si="63"/>
        <v>0.54800992699816353</v>
      </c>
      <c r="AJ69">
        <f t="shared" si="64"/>
        <v>-0.92477930183306345</v>
      </c>
      <c r="AK69">
        <f t="shared" si="65"/>
        <v>-0.19481625357077592</v>
      </c>
      <c r="AL69">
        <f t="shared" si="66"/>
        <v>-2.7346350291349606</v>
      </c>
      <c r="AM69">
        <f t="shared" si="67"/>
        <v>-4.8465023688841855</v>
      </c>
      <c r="AN69" s="26">
        <f t="shared" si="71"/>
        <v>3.8215219407711887</v>
      </c>
      <c r="AO69" s="26">
        <f t="shared" si="71"/>
        <v>3.8227079021117429</v>
      </c>
      <c r="AP69" s="26">
        <f t="shared" si="71"/>
        <v>3.8196101475025332</v>
      </c>
      <c r="AQ69" s="26">
        <f t="shared" si="71"/>
        <v>3.8277179983039504</v>
      </c>
      <c r="AR69" s="26">
        <f t="shared" si="71"/>
        <v>3.8066077353843237</v>
      </c>
      <c r="AS69" s="26">
        <f t="shared" si="71"/>
        <v>3.8623604426388614</v>
      </c>
      <c r="AT69" s="26">
        <f t="shared" si="71"/>
        <v>3.7199943691439485</v>
      </c>
      <c r="AU69" s="26">
        <f t="shared" si="68"/>
        <v>4.1314325459880283</v>
      </c>
      <c r="AV69"/>
      <c r="AW69">
        <v>7000</v>
      </c>
      <c r="AX69">
        <f t="shared" si="75"/>
        <v>-3.58637199205118E-3</v>
      </c>
      <c r="AY69">
        <f t="shared" si="76"/>
        <v>1.7357144867038584E-3</v>
      </c>
      <c r="AZ69">
        <f t="shared" si="77"/>
        <v>-5.3220864787550384E-3</v>
      </c>
      <c r="BA69">
        <f t="shared" si="78"/>
        <v>0.51448962083944449</v>
      </c>
      <c r="BB69">
        <f t="shared" si="79"/>
        <v>-0.80661451757694036</v>
      </c>
      <c r="BC69">
        <f t="shared" si="80"/>
        <v>-2.9766883181434549</v>
      </c>
      <c r="BD69">
        <f t="shared" si="81"/>
        <v>-12.10074737679486</v>
      </c>
      <c r="BE69">
        <f t="shared" si="74"/>
        <v>-2.860145020694655</v>
      </c>
      <c r="BF69">
        <f t="shared" si="74"/>
        <v>-2.8579326559252145</v>
      </c>
      <c r="BG69">
        <f t="shared" si="74"/>
        <v>-2.8626115536973793</v>
      </c>
      <c r="BH69">
        <f t="shared" si="74"/>
        <v>-2.8527086813809461</v>
      </c>
      <c r="BI69">
        <f t="shared" si="74"/>
        <v>-2.8736350357554912</v>
      </c>
      <c r="BJ69">
        <f t="shared" si="74"/>
        <v>-2.8292597121863223</v>
      </c>
      <c r="BK69">
        <f t="shared" si="74"/>
        <v>-2.9227294047823857</v>
      </c>
      <c r="BL69">
        <f t="shared" si="82"/>
        <v>-2.7223959284210864</v>
      </c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s="26" customFormat="1" ht="12.95" customHeight="1">
      <c r="A70" s="136" t="s">
        <v>106</v>
      </c>
      <c r="B70" s="22" t="s">
        <v>97</v>
      </c>
      <c r="C70" s="23">
        <v>52928.564400000003</v>
      </c>
      <c r="D70" s="23">
        <v>4.0000000000000002E-4</v>
      </c>
      <c r="E70" s="132">
        <f t="shared" si="51"/>
        <v>37696.633714986507</v>
      </c>
      <c r="F70" s="132">
        <f t="shared" si="69"/>
        <v>37696.5</v>
      </c>
      <c r="G70" s="23">
        <f t="shared" si="52"/>
        <v>5.2032970001164358E-2</v>
      </c>
      <c r="J70" s="26">
        <f>G70</f>
        <v>5.2032970001164358E-2</v>
      </c>
      <c r="P70" s="28">
        <f t="shared" si="53"/>
        <v>5.8680120472081321E-2</v>
      </c>
      <c r="Q70" s="29">
        <f t="shared" si="54"/>
        <v>37910.064400000003</v>
      </c>
      <c r="R70" s="26">
        <f t="shared" si="72"/>
        <v>4.4184609383011597E-5</v>
      </c>
      <c r="S70" s="26">
        <v>1</v>
      </c>
      <c r="T70" s="26">
        <f t="shared" si="73"/>
        <v>4.4184609383011597E-5</v>
      </c>
      <c r="Z70">
        <f t="shared" si="55"/>
        <v>37696.5</v>
      </c>
      <c r="AA70" s="26">
        <f t="shared" si="56"/>
        <v>5.2786019706539691E-2</v>
      </c>
      <c r="AB70" s="26">
        <f t="shared" si="57"/>
        <v>5.7927070766705988E-2</v>
      </c>
      <c r="AC70" s="26">
        <f t="shared" si="58"/>
        <v>-6.6471504709169627E-3</v>
      </c>
      <c r="AD70" s="26">
        <f t="shared" si="59"/>
        <v>-7.5304970537533322E-4</v>
      </c>
      <c r="AE70" s="26">
        <f t="shared" si="60"/>
        <v>5.6708385876587622E-7</v>
      </c>
      <c r="AF70">
        <f t="shared" si="61"/>
        <v>-6.6471504709169627E-3</v>
      </c>
      <c r="AG70" s="187"/>
      <c r="AH70">
        <f t="shared" si="62"/>
        <v>-5.8941007655416294E-3</v>
      </c>
      <c r="AI70">
        <f t="shared" si="63"/>
        <v>0.54801984659191239</v>
      </c>
      <c r="AJ70">
        <f t="shared" si="64"/>
        <v>-0.92479867387173786</v>
      </c>
      <c r="AK70">
        <f t="shared" si="65"/>
        <v>-0.19483926624979872</v>
      </c>
      <c r="AL70">
        <f t="shared" si="66"/>
        <v>-2.7345841144513892</v>
      </c>
      <c r="AM70">
        <f t="shared" si="67"/>
        <v>-4.8458790315072555</v>
      </c>
      <c r="AN70" s="26">
        <f t="shared" si="71"/>
        <v>3.8216028157396416</v>
      </c>
      <c r="AO70" s="26">
        <f t="shared" si="71"/>
        <v>3.8227883654522583</v>
      </c>
      <c r="AP70" s="26">
        <f t="shared" si="71"/>
        <v>3.8196914835941085</v>
      </c>
      <c r="AQ70" s="26">
        <f t="shared" si="71"/>
        <v>3.8277975797858335</v>
      </c>
      <c r="AR70" s="26">
        <f t="shared" si="71"/>
        <v>3.8066905122650523</v>
      </c>
      <c r="AS70" s="26">
        <f t="shared" si="71"/>
        <v>3.8624385012860811</v>
      </c>
      <c r="AT70" s="26">
        <f t="shared" si="71"/>
        <v>3.7200758553586004</v>
      </c>
      <c r="AU70" s="26">
        <f t="shared" si="68"/>
        <v>4.1315441864049296</v>
      </c>
      <c r="AV70"/>
      <c r="AW70">
        <v>8000</v>
      </c>
      <c r="AX70">
        <f t="shared" si="75"/>
        <v>-3.5850690880519002E-3</v>
      </c>
      <c r="AY70">
        <f t="shared" si="76"/>
        <v>2.0631121697217577E-3</v>
      </c>
      <c r="AZ70">
        <f t="shared" si="77"/>
        <v>-5.6481812577736578E-3</v>
      </c>
      <c r="BA70">
        <f t="shared" si="78"/>
        <v>0.52385692995242539</v>
      </c>
      <c r="BB70">
        <f t="shared" si="79"/>
        <v>-0.85705750415546755</v>
      </c>
      <c r="BC70">
        <f t="shared" si="80"/>
        <v>-2.8855590831752886</v>
      </c>
      <c r="BD70">
        <f t="shared" si="81"/>
        <v>-7.7687566902446479</v>
      </c>
      <c r="BE70">
        <f t="shared" si="74"/>
        <v>-2.7072478929324548</v>
      </c>
      <c r="BF70">
        <f t="shared" si="74"/>
        <v>-2.7049791325007879</v>
      </c>
      <c r="BG70">
        <f t="shared" si="74"/>
        <v>-2.7100598701732213</v>
      </c>
      <c r="BH70">
        <f t="shared" si="74"/>
        <v>-2.6986651151332937</v>
      </c>
      <c r="BI70">
        <f t="shared" si="74"/>
        <v>-2.7241379240272239</v>
      </c>
      <c r="BJ70">
        <f t="shared" si="74"/>
        <v>-2.6667602826802623</v>
      </c>
      <c r="BK70">
        <f t="shared" si="74"/>
        <v>-2.794024334222839</v>
      </c>
      <c r="BL70">
        <f t="shared" si="82"/>
        <v>-2.4991150946183396</v>
      </c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s="26" customFormat="1" ht="12.95" customHeight="1">
      <c r="A71" s="136" t="s">
        <v>107</v>
      </c>
      <c r="B71" s="42" t="s">
        <v>97</v>
      </c>
      <c r="C71" s="41">
        <v>52952.300799999997</v>
      </c>
      <c r="D71" s="41">
        <v>1E-4</v>
      </c>
      <c r="E71" s="132">
        <f t="shared" si="51"/>
        <v>37757.631816871442</v>
      </c>
      <c r="F71" s="132">
        <f t="shared" si="69"/>
        <v>37757.5</v>
      </c>
      <c r="G71" s="23">
        <f t="shared" si="52"/>
        <v>5.1294349999807309E-2</v>
      </c>
      <c r="K71" s="26">
        <f>G71</f>
        <v>5.1294349999807309E-2</v>
      </c>
      <c r="P71" s="28">
        <f t="shared" si="53"/>
        <v>5.8889798195763704E-2</v>
      </c>
      <c r="Q71" s="29">
        <f t="shared" si="54"/>
        <v>37933.800799999997</v>
      </c>
      <c r="R71" s="26">
        <f t="shared" si="72"/>
        <v>5.7690833297457253E-5</v>
      </c>
      <c r="S71" s="26">
        <v>1</v>
      </c>
      <c r="T71" s="26">
        <f t="shared" si="73"/>
        <v>5.7690833297457253E-5</v>
      </c>
      <c r="Z71">
        <f t="shared" si="55"/>
        <v>37757.5</v>
      </c>
      <c r="AA71" s="26">
        <f t="shared" si="56"/>
        <v>5.299318446968581E-2</v>
      </c>
      <c r="AB71" s="26">
        <f t="shared" si="57"/>
        <v>5.7190963725885204E-2</v>
      </c>
      <c r="AC71" s="26">
        <f t="shared" si="58"/>
        <v>-7.5954481959563946E-3</v>
      </c>
      <c r="AD71" s="26">
        <f t="shared" si="59"/>
        <v>-1.6988344698785005E-3</v>
      </c>
      <c r="AE71" s="26">
        <f t="shared" si="60"/>
        <v>2.8860385560473657E-6</v>
      </c>
      <c r="AF71">
        <f t="shared" si="61"/>
        <v>-7.5954481959563946E-3</v>
      </c>
      <c r="AG71" s="187"/>
      <c r="AH71">
        <f t="shared" si="62"/>
        <v>-5.8966137260778942E-3</v>
      </c>
      <c r="AI71">
        <f t="shared" si="63"/>
        <v>0.54924155394616891</v>
      </c>
      <c r="AJ71">
        <f t="shared" si="64"/>
        <v>-0.92714924259147447</v>
      </c>
      <c r="AK71">
        <f t="shared" si="65"/>
        <v>-0.1976492399648779</v>
      </c>
      <c r="AL71">
        <f t="shared" si="66"/>
        <v>-2.7283586918506577</v>
      </c>
      <c r="AM71">
        <f t="shared" si="67"/>
        <v>-4.7708041156518668</v>
      </c>
      <c r="AN71" s="26">
        <f t="shared" ref="AN71:AT80" si="83">$AU71+$AB$7*SIN(AO71)</f>
        <v>3.8314804626265535</v>
      </c>
      <c r="AO71" s="26">
        <f t="shared" si="83"/>
        <v>3.8326160074013487</v>
      </c>
      <c r="AP71" s="26">
        <f t="shared" si="83"/>
        <v>3.8296257263491298</v>
      </c>
      <c r="AQ71" s="26">
        <f t="shared" si="83"/>
        <v>3.8375161490440037</v>
      </c>
      <c r="AR71" s="26">
        <f t="shared" si="83"/>
        <v>3.816805048668189</v>
      </c>
      <c r="AS71" s="26">
        <f t="shared" si="83"/>
        <v>3.8719593310107943</v>
      </c>
      <c r="AT71" s="26">
        <f t="shared" si="83"/>
        <v>3.7300557648361599</v>
      </c>
      <c r="AU71" s="26">
        <f t="shared" si="68"/>
        <v>4.1451643172668966</v>
      </c>
      <c r="AV71"/>
      <c r="AW71">
        <v>9000</v>
      </c>
      <c r="AX71">
        <f t="shared" si="75"/>
        <v>-3.3520783426905063E-3</v>
      </c>
      <c r="AY71">
        <f t="shared" si="76"/>
        <v>2.4933960819215188E-3</v>
      </c>
      <c r="AZ71">
        <f t="shared" si="77"/>
        <v>-5.845474424612025E-3</v>
      </c>
      <c r="BA71">
        <f t="shared" si="78"/>
        <v>0.53789507910970369</v>
      </c>
      <c r="BB71">
        <f t="shared" si="79"/>
        <v>-0.90223798558707469</v>
      </c>
      <c r="BC71">
        <f t="shared" si="80"/>
        <v>-2.7901588624247196</v>
      </c>
      <c r="BD71">
        <f t="shared" si="81"/>
        <v>-5.6322791620213559</v>
      </c>
      <c r="BE71">
        <f t="shared" si="74"/>
        <v>-2.5507038605428556</v>
      </c>
      <c r="BF71">
        <f t="shared" si="74"/>
        <v>-2.5490580054778227</v>
      </c>
      <c r="BG71">
        <f t="shared" si="74"/>
        <v>-2.5530837222536991</v>
      </c>
      <c r="BH71">
        <f t="shared" si="74"/>
        <v>-2.5432175403440676</v>
      </c>
      <c r="BI71">
        <f t="shared" si="74"/>
        <v>-2.5672833068927927</v>
      </c>
      <c r="BJ71">
        <f t="shared" si="74"/>
        <v>-2.5078675996540722</v>
      </c>
      <c r="BK71">
        <f t="shared" si="74"/>
        <v>-2.6506777414293352</v>
      </c>
      <c r="BL71">
        <f t="shared" si="82"/>
        <v>-2.2758342608155928</v>
      </c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s="26" customFormat="1" ht="12.95" customHeight="1">
      <c r="A72" s="136" t="s">
        <v>106</v>
      </c>
      <c r="B72" s="42"/>
      <c r="C72" s="23">
        <v>52981.293799999999</v>
      </c>
      <c r="D72" s="23">
        <v>1.2999999999999999E-3</v>
      </c>
      <c r="E72" s="26">
        <f t="shared" si="51"/>
        <v>37832.138396131588</v>
      </c>
      <c r="F72" s="26">
        <f t="shared" si="69"/>
        <v>37832</v>
      </c>
      <c r="G72" s="25">
        <f t="shared" si="52"/>
        <v>5.3854559999308549E-2</v>
      </c>
      <c r="J72" s="26">
        <f>G72</f>
        <v>5.3854559999308549E-2</v>
      </c>
      <c r="P72" s="28">
        <f t="shared" si="53"/>
        <v>5.9146399311215819E-2</v>
      </c>
      <c r="Q72" s="29">
        <f t="shared" si="54"/>
        <v>37962.793799999999</v>
      </c>
      <c r="R72" s="26">
        <f t="shared" si="72"/>
        <v>2.8003563303047212E-5</v>
      </c>
      <c r="S72" s="26">
        <v>0.5</v>
      </c>
      <c r="T72" s="26">
        <f t="shared" si="73"/>
        <v>1.4001781651523606E-5</v>
      </c>
      <c r="Z72">
        <f t="shared" si="55"/>
        <v>37832</v>
      </c>
      <c r="AA72" s="26">
        <f t="shared" si="56"/>
        <v>5.3247492309870824E-2</v>
      </c>
      <c r="AB72" s="26">
        <f t="shared" si="57"/>
        <v>5.9753467000653544E-2</v>
      </c>
      <c r="AC72" s="26">
        <f t="shared" si="58"/>
        <v>-5.2918393119072704E-3</v>
      </c>
      <c r="AD72" s="26">
        <f t="shared" si="59"/>
        <v>6.0706768943772499E-4</v>
      </c>
      <c r="AE72" s="26">
        <f t="shared" si="60"/>
        <v>1.8426558977962906E-7</v>
      </c>
      <c r="AF72">
        <f t="shared" si="61"/>
        <v>-5.2918393119072704E-3</v>
      </c>
      <c r="AG72" s="187"/>
      <c r="AH72">
        <f t="shared" si="62"/>
        <v>-5.8989070013449954E-3</v>
      </c>
      <c r="AI72">
        <f t="shared" si="63"/>
        <v>0.55076492915950537</v>
      </c>
      <c r="AJ72">
        <f t="shared" si="64"/>
        <v>-0.92998516051363633</v>
      </c>
      <c r="AK72">
        <f t="shared" si="65"/>
        <v>-0.20108766713673451</v>
      </c>
      <c r="AL72">
        <f t="shared" si="66"/>
        <v>-2.7207177247145773</v>
      </c>
      <c r="AM72">
        <f t="shared" si="67"/>
        <v>-4.6816517674672857</v>
      </c>
      <c r="AN72" s="26">
        <f t="shared" si="83"/>
        <v>3.8435738654872753</v>
      </c>
      <c r="AO72" s="26">
        <f t="shared" si="83"/>
        <v>3.8446490123298518</v>
      </c>
      <c r="AP72" s="26">
        <f t="shared" si="83"/>
        <v>3.8417890418420164</v>
      </c>
      <c r="AQ72" s="26">
        <f t="shared" si="83"/>
        <v>3.8494121555581726</v>
      </c>
      <c r="AR72" s="26">
        <f t="shared" si="83"/>
        <v>3.8292004443004264</v>
      </c>
      <c r="AS72" s="26">
        <f t="shared" si="83"/>
        <v>3.8835817426109256</v>
      </c>
      <c r="AT72" s="26">
        <f t="shared" si="83"/>
        <v>3.7423488628321544</v>
      </c>
      <c r="AU72" s="26">
        <f t="shared" si="68"/>
        <v>4.1617987393852021</v>
      </c>
      <c r="AV72"/>
      <c r="AW72">
        <v>10000</v>
      </c>
      <c r="AX72">
        <f t="shared" si="75"/>
        <v>-2.8726061226506971E-3</v>
      </c>
      <c r="AY72">
        <f t="shared" si="76"/>
        <v>3.0265662233031417E-3</v>
      </c>
      <c r="AZ72">
        <f t="shared" si="77"/>
        <v>-5.8991723459538388E-3</v>
      </c>
      <c r="BA72">
        <f t="shared" si="78"/>
        <v>0.55744640031954085</v>
      </c>
      <c r="BB72">
        <f t="shared" si="79"/>
        <v>-0.94129801111350386</v>
      </c>
      <c r="BC72">
        <f t="shared" si="80"/>
        <v>-2.6886351935668831</v>
      </c>
      <c r="BD72">
        <f t="shared" si="81"/>
        <v>-4.3396733517910437</v>
      </c>
      <c r="BE72">
        <f t="shared" ref="BE72:BK81" si="84">$BL72+$AB$7*SIN(BF72)</f>
        <v>-2.3892063151314882</v>
      </c>
      <c r="BF72">
        <f t="shared" si="84"/>
        <v>-2.3883697724970658</v>
      </c>
      <c r="BG72">
        <f t="shared" si="84"/>
        <v>-2.3906971461721258</v>
      </c>
      <c r="BH72">
        <f t="shared" si="84"/>
        <v>-2.3842094324913345</v>
      </c>
      <c r="BI72">
        <f t="shared" si="84"/>
        <v>-2.4021977239949064</v>
      </c>
      <c r="BJ72">
        <f t="shared" si="84"/>
        <v>-2.3515424417025503</v>
      </c>
      <c r="BK72">
        <f t="shared" si="84"/>
        <v>-2.4887210868994818</v>
      </c>
      <c r="BL72">
        <f t="shared" si="82"/>
        <v>-2.052553427012846</v>
      </c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s="26" customFormat="1" ht="12.95" customHeight="1">
      <c r="A73" s="21" t="s">
        <v>108</v>
      </c>
      <c r="B73" s="42" t="s">
        <v>97</v>
      </c>
      <c r="C73" s="41">
        <v>53183.450100000002</v>
      </c>
      <c r="D73" s="41">
        <v>4.0000000000000002E-4</v>
      </c>
      <c r="E73" s="26">
        <f t="shared" si="51"/>
        <v>38351.642220809517</v>
      </c>
      <c r="F73" s="26">
        <f t="shared" si="69"/>
        <v>38351.5</v>
      </c>
      <c r="G73" s="25">
        <f t="shared" si="52"/>
        <v>5.5342870000458788E-2</v>
      </c>
      <c r="K73" s="26">
        <f>G73</f>
        <v>5.5342870000458788E-2</v>
      </c>
      <c r="P73" s="28">
        <f t="shared" si="53"/>
        <v>6.0951592969461413E-2</v>
      </c>
      <c r="Q73" s="29">
        <f t="shared" si="54"/>
        <v>38164.950100000002</v>
      </c>
      <c r="R73" s="26">
        <f t="shared" si="72"/>
        <v>3.1457773343017615E-5</v>
      </c>
      <c r="S73" s="26">
        <v>1</v>
      </c>
      <c r="T73" s="26">
        <f t="shared" si="73"/>
        <v>3.1457773343017615E-5</v>
      </c>
      <c r="Z73">
        <f t="shared" si="55"/>
        <v>38351.5</v>
      </c>
      <c r="AA73" s="26">
        <f t="shared" si="56"/>
        <v>5.5061015294991696E-2</v>
      </c>
      <c r="AB73" s="26">
        <f t="shared" si="57"/>
        <v>6.1233447674928505E-2</v>
      </c>
      <c r="AC73" s="26">
        <f t="shared" si="58"/>
        <v>-5.6087229690026247E-3</v>
      </c>
      <c r="AD73" s="26">
        <f t="shared" si="59"/>
        <v>2.8185470546709251E-4</v>
      </c>
      <c r="AE73" s="26">
        <f t="shared" si="60"/>
        <v>7.9442074993941476E-8</v>
      </c>
      <c r="AF73">
        <f t="shared" si="61"/>
        <v>-5.6087229690026247E-3</v>
      </c>
      <c r="AG73" s="187"/>
      <c r="AH73">
        <f t="shared" si="62"/>
        <v>-5.8905776744697198E-3</v>
      </c>
      <c r="AI73">
        <f t="shared" si="63"/>
        <v>0.56239149565693558</v>
      </c>
      <c r="AJ73">
        <f t="shared" si="64"/>
        <v>-0.94863649865748445</v>
      </c>
      <c r="AK73">
        <f t="shared" si="65"/>
        <v>-0.22527138227965088</v>
      </c>
      <c r="AL73">
        <f t="shared" si="66"/>
        <v>-2.6661923856767542</v>
      </c>
      <c r="AM73">
        <f t="shared" si="67"/>
        <v>-4.1274477759225139</v>
      </c>
      <c r="AN73" s="26">
        <f t="shared" si="83"/>
        <v>3.9288715340741005</v>
      </c>
      <c r="AO73" s="26">
        <f t="shared" si="83"/>
        <v>3.9295587812928852</v>
      </c>
      <c r="AP73" s="26">
        <f t="shared" si="83"/>
        <v>3.9275809717731698</v>
      </c>
      <c r="AQ73" s="26">
        <f t="shared" si="83"/>
        <v>3.933283524922691</v>
      </c>
      <c r="AR73" s="26">
        <f t="shared" si="83"/>
        <v>3.9169288551411614</v>
      </c>
      <c r="AS73" s="26">
        <f t="shared" si="83"/>
        <v>3.9645861390208421</v>
      </c>
      <c r="AT73" s="26">
        <f t="shared" si="83"/>
        <v>3.8313593693644594</v>
      </c>
      <c r="AU73" s="26">
        <f t="shared" si="68"/>
        <v>4.277793132545729</v>
      </c>
      <c r="AV73"/>
      <c r="AW73">
        <v>11000</v>
      </c>
      <c r="AX73">
        <f t="shared" si="75"/>
        <v>-2.1293777075990189E-3</v>
      </c>
      <c r="AY73">
        <f t="shared" si="76"/>
        <v>3.6626225938666272E-3</v>
      </c>
      <c r="AZ73">
        <f t="shared" si="77"/>
        <v>-5.7920003014656461E-3</v>
      </c>
      <c r="BA73">
        <f t="shared" si="78"/>
        <v>0.58379332596679701</v>
      </c>
      <c r="BB73">
        <f t="shared" si="79"/>
        <v>-0.97269096491231688</v>
      </c>
      <c r="BC73">
        <f t="shared" si="80"/>
        <v>-2.5785341136193098</v>
      </c>
      <c r="BD73">
        <f t="shared" si="81"/>
        <v>-3.4576858116806242</v>
      </c>
      <c r="BE73">
        <f t="shared" si="84"/>
        <v>-2.2210875926971418</v>
      </c>
      <c r="BF73">
        <f t="shared" si="84"/>
        <v>-2.2208211188045723</v>
      </c>
      <c r="BG73">
        <f t="shared" si="84"/>
        <v>-2.2217151767066516</v>
      </c>
      <c r="BH73">
        <f t="shared" si="84"/>
        <v>-2.2187113180407185</v>
      </c>
      <c r="BI73">
        <f t="shared" si="84"/>
        <v>-2.2287572076361579</v>
      </c>
      <c r="BJ73">
        <f t="shared" si="84"/>
        <v>-2.1946188277543182</v>
      </c>
      <c r="BK73">
        <f t="shared" si="84"/>
        <v>-2.3051097751655085</v>
      </c>
      <c r="BL73">
        <f t="shared" si="82"/>
        <v>-1.8292725932100993</v>
      </c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s="26" customFormat="1" ht="12.95" customHeight="1">
      <c r="A74" s="21" t="s">
        <v>108</v>
      </c>
      <c r="B74" s="42" t="s">
        <v>97</v>
      </c>
      <c r="C74" s="41">
        <v>53225.475899999998</v>
      </c>
      <c r="D74" s="41">
        <v>2.9999999999999997E-4</v>
      </c>
      <c r="E74" s="26">
        <f t="shared" si="51"/>
        <v>38459.640654868446</v>
      </c>
      <c r="F74" s="26">
        <f t="shared" si="69"/>
        <v>38459.5</v>
      </c>
      <c r="G74" s="25">
        <f t="shared" si="52"/>
        <v>5.4733509998186491E-2</v>
      </c>
      <c r="K74" s="26">
        <f>G74</f>
        <v>5.4733509998186491E-2</v>
      </c>
      <c r="P74" s="28">
        <f t="shared" si="53"/>
        <v>6.1330364957673203E-2</v>
      </c>
      <c r="Q74" s="29">
        <f t="shared" si="54"/>
        <v>38206.975899999998</v>
      </c>
      <c r="R74" s="26">
        <f t="shared" si="72"/>
        <v>4.3518495356504424E-5</v>
      </c>
      <c r="S74" s="26">
        <v>1</v>
      </c>
      <c r="T74" s="26">
        <f t="shared" si="73"/>
        <v>4.3518495356504424E-5</v>
      </c>
      <c r="Z74">
        <f t="shared" si="55"/>
        <v>38459.5</v>
      </c>
      <c r="AA74" s="26">
        <f t="shared" si="56"/>
        <v>5.54470078389558E-2</v>
      </c>
      <c r="AB74" s="26">
        <f t="shared" si="57"/>
        <v>6.0616867116903894E-2</v>
      </c>
      <c r="AC74" s="26">
        <f t="shared" si="58"/>
        <v>-6.5968549594867115E-3</v>
      </c>
      <c r="AD74" s="26">
        <f t="shared" si="59"/>
        <v>-7.1349784076930878E-4</v>
      </c>
      <c r="AE74" s="26">
        <f t="shared" si="60"/>
        <v>5.090791687824659E-7</v>
      </c>
      <c r="AF74">
        <f t="shared" si="61"/>
        <v>-6.5968549594867115E-3</v>
      </c>
      <c r="AG74" s="187"/>
      <c r="AH74">
        <f t="shared" si="62"/>
        <v>-5.8833571187174045E-3</v>
      </c>
      <c r="AI74">
        <f t="shared" si="63"/>
        <v>0.56504111969000015</v>
      </c>
      <c r="AJ74">
        <f t="shared" si="64"/>
        <v>-0.95225186481984714</v>
      </c>
      <c r="AK74">
        <f t="shared" si="65"/>
        <v>-0.23034576442172666</v>
      </c>
      <c r="AL74">
        <f t="shared" si="66"/>
        <v>-2.6545615935385869</v>
      </c>
      <c r="AM74">
        <f t="shared" si="67"/>
        <v>-4.0250197092342148</v>
      </c>
      <c r="AN74" s="26">
        <f t="shared" si="83"/>
        <v>3.9468319634755855</v>
      </c>
      <c r="AO74" s="26">
        <f t="shared" si="83"/>
        <v>3.9474483032172318</v>
      </c>
      <c r="AP74" s="26">
        <f t="shared" si="83"/>
        <v>3.9456416894688684</v>
      </c>
      <c r="AQ74" s="26">
        <f t="shared" si="83"/>
        <v>3.9509468960788396</v>
      </c>
      <c r="AR74" s="26">
        <f t="shared" si="83"/>
        <v>3.9354499756174053</v>
      </c>
      <c r="AS74" s="26">
        <f t="shared" si="83"/>
        <v>3.9814512855195985</v>
      </c>
      <c r="AT74" s="26">
        <f t="shared" si="83"/>
        <v>3.8506067062346965</v>
      </c>
      <c r="AU74" s="26">
        <f t="shared" si="68"/>
        <v>4.3019074625964251</v>
      </c>
      <c r="AV74"/>
      <c r="AW74">
        <v>12000</v>
      </c>
      <c r="AX74">
        <f t="shared" si="75"/>
        <v>-1.1012297148395916E-3</v>
      </c>
      <c r="AY74">
        <f t="shared" si="76"/>
        <v>4.4015651936119733E-3</v>
      </c>
      <c r="AZ74">
        <f t="shared" si="77"/>
        <v>-5.5027949084515649E-3</v>
      </c>
      <c r="BA74">
        <f t="shared" si="78"/>
        <v>0.61890296784826015</v>
      </c>
      <c r="BB74">
        <f t="shared" si="79"/>
        <v>-0.99372348991135573</v>
      </c>
      <c r="BC74">
        <f t="shared" si="80"/>
        <v>-2.456392817587278</v>
      </c>
      <c r="BD74">
        <f t="shared" si="81"/>
        <v>-2.8037528139891617</v>
      </c>
      <c r="BE74">
        <f t="shared" si="84"/>
        <v>-2.0440839493836735</v>
      </c>
      <c r="BF74">
        <f t="shared" si="84"/>
        <v>-2.044044972288598</v>
      </c>
      <c r="BG74">
        <f t="shared" si="84"/>
        <v>-2.0442186922882759</v>
      </c>
      <c r="BH74">
        <f t="shared" si="84"/>
        <v>-2.0434439717212847</v>
      </c>
      <c r="BI74">
        <f t="shared" si="84"/>
        <v>-2.0468899222854562</v>
      </c>
      <c r="BJ74">
        <f t="shared" si="84"/>
        <v>-2.0313797283399588</v>
      </c>
      <c r="BK74">
        <f t="shared" si="84"/>
        <v>-2.0978743115104672</v>
      </c>
      <c r="BL74">
        <f t="shared" si="82"/>
        <v>-1.6059917594073525</v>
      </c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s="26" customFormat="1" ht="12.95" customHeight="1">
      <c r="A75" s="136" t="s">
        <v>109</v>
      </c>
      <c r="B75" s="42"/>
      <c r="C75" s="23">
        <v>53228.392200000002</v>
      </c>
      <c r="D75" s="23">
        <v>2.7000000000000001E-3</v>
      </c>
      <c r="E75" s="26">
        <f t="shared" si="51"/>
        <v>38467.134999610164</v>
      </c>
      <c r="F75" s="26">
        <f t="shared" si="69"/>
        <v>38467</v>
      </c>
      <c r="G75" s="25">
        <f t="shared" si="52"/>
        <v>5.2532860005158E-2</v>
      </c>
      <c r="J75" s="26">
        <f>G75</f>
        <v>5.2532860005158E-2</v>
      </c>
      <c r="P75" s="28">
        <f t="shared" si="53"/>
        <v>6.1356713130563692E-2</v>
      </c>
      <c r="Q75" s="29">
        <f t="shared" si="54"/>
        <v>38209.892200000002</v>
      </c>
      <c r="R75" s="26">
        <f t="shared" si="72"/>
        <v>7.7860383978731803E-5</v>
      </c>
      <c r="S75" s="26">
        <v>0.5</v>
      </c>
      <c r="T75" s="26">
        <f t="shared" si="73"/>
        <v>3.8930191989365901E-5</v>
      </c>
      <c r="Z75">
        <f t="shared" si="55"/>
        <v>38467</v>
      </c>
      <c r="AA75" s="26">
        <f t="shared" si="56"/>
        <v>5.5473929371380737E-2</v>
      </c>
      <c r="AB75" s="26">
        <f t="shared" si="57"/>
        <v>5.8415643764340955E-2</v>
      </c>
      <c r="AC75" s="26">
        <f t="shared" si="58"/>
        <v>-8.8238531254056923E-3</v>
      </c>
      <c r="AD75" s="26">
        <f t="shared" si="59"/>
        <v>-2.9410693662227372E-3</v>
      </c>
      <c r="AE75" s="26">
        <f t="shared" si="60"/>
        <v>4.3249445084669066E-6</v>
      </c>
      <c r="AF75">
        <f t="shared" si="61"/>
        <v>-8.8238531254056923E-3</v>
      </c>
      <c r="AG75" s="187"/>
      <c r="AH75">
        <f t="shared" si="62"/>
        <v>-5.8827837591829586E-3</v>
      </c>
      <c r="AI75">
        <f t="shared" si="63"/>
        <v>0.56522824463307231</v>
      </c>
      <c r="AJ75">
        <f t="shared" si="64"/>
        <v>-0.95249938735736506</v>
      </c>
      <c r="AK75">
        <f t="shared" si="65"/>
        <v>-0.23069876350496271</v>
      </c>
      <c r="AL75">
        <f t="shared" si="66"/>
        <v>-2.653749850110513</v>
      </c>
      <c r="AM75">
        <f t="shared" si="67"/>
        <v>-4.0180497836654379</v>
      </c>
      <c r="AN75" s="26">
        <f t="shared" si="83"/>
        <v>3.9480823096633171</v>
      </c>
      <c r="AO75" s="26">
        <f t="shared" si="83"/>
        <v>3.9486938714686644</v>
      </c>
      <c r="AP75" s="26">
        <f t="shared" si="83"/>
        <v>3.9468989255873743</v>
      </c>
      <c r="AQ75" s="26">
        <f t="shared" si="83"/>
        <v>3.9521767218375201</v>
      </c>
      <c r="AR75" s="26">
        <f t="shared" si="83"/>
        <v>3.9367397696452429</v>
      </c>
      <c r="AS75" s="26">
        <f t="shared" si="83"/>
        <v>3.9826232295161073</v>
      </c>
      <c r="AT75" s="26">
        <f t="shared" si="83"/>
        <v>3.8519530396952244</v>
      </c>
      <c r="AU75" s="26">
        <f t="shared" si="68"/>
        <v>4.3035820688499458</v>
      </c>
      <c r="AV75"/>
      <c r="AW75">
        <v>13000</v>
      </c>
      <c r="AX75">
        <f t="shared" si="75"/>
        <v>2.3874466049361547E-4</v>
      </c>
      <c r="AY75">
        <f t="shared" si="76"/>
        <v>5.2433940225391825E-3</v>
      </c>
      <c r="AZ75">
        <f t="shared" si="77"/>
        <v>-5.004649362045567E-3</v>
      </c>
      <c r="BA75">
        <f t="shared" si="78"/>
        <v>0.66582157383281115</v>
      </c>
      <c r="BB75">
        <f t="shared" si="79"/>
        <v>-0.9996316138638407</v>
      </c>
      <c r="BC75">
        <f t="shared" si="80"/>
        <v>-2.3171494887295037</v>
      </c>
      <c r="BD75">
        <f t="shared" si="81"/>
        <v>-2.2868903453668272</v>
      </c>
      <c r="BE75">
        <f t="shared" si="84"/>
        <v>-1.8551356709929796</v>
      </c>
      <c r="BF75">
        <f t="shared" si="84"/>
        <v>-1.8551350276656178</v>
      </c>
      <c r="BG75">
        <f t="shared" si="84"/>
        <v>-1.8551396870655654</v>
      </c>
      <c r="BH75">
        <f t="shared" si="84"/>
        <v>-1.8551059389466138</v>
      </c>
      <c r="BI75">
        <f t="shared" si="84"/>
        <v>-1.8553502891468561</v>
      </c>
      <c r="BJ75">
        <f t="shared" si="84"/>
        <v>-1.8535764529493868</v>
      </c>
      <c r="BK75">
        <f t="shared" si="84"/>
        <v>-1.8662180825624448</v>
      </c>
      <c r="BL75">
        <f t="shared" si="82"/>
        <v>-1.3827109256046062</v>
      </c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s="26" customFormat="1" ht="12.95" customHeight="1">
      <c r="A76" s="21" t="s">
        <v>110</v>
      </c>
      <c r="B76" s="42" t="s">
        <v>101</v>
      </c>
      <c r="C76" s="41">
        <v>53228.589399999997</v>
      </c>
      <c r="D76" s="41">
        <v>2.0000000000000001E-4</v>
      </c>
      <c r="E76" s="26">
        <f t="shared" si="51"/>
        <v>38467.641766672205</v>
      </c>
      <c r="F76" s="26">
        <f t="shared" si="69"/>
        <v>38467.5</v>
      </c>
      <c r="G76" s="25">
        <f t="shared" si="52"/>
        <v>5.5166149999422487E-2</v>
      </c>
      <c r="K76" s="26">
        <f>G76</f>
        <v>5.5166149999422487E-2</v>
      </c>
      <c r="P76" s="28">
        <f t="shared" si="53"/>
        <v>6.1358469881195518E-2</v>
      </c>
      <c r="Q76" s="29">
        <f t="shared" si="54"/>
        <v>38210.089399999997</v>
      </c>
      <c r="R76" s="26">
        <f t="shared" si="72"/>
        <v>3.8344825518201565E-5</v>
      </c>
      <c r="S76" s="26">
        <v>1</v>
      </c>
      <c r="T76" s="26">
        <f t="shared" si="73"/>
        <v>3.8344825518201565E-5</v>
      </c>
      <c r="Z76">
        <f t="shared" si="55"/>
        <v>38467.5</v>
      </c>
      <c r="AA76" s="26">
        <f t="shared" si="56"/>
        <v>5.5475724679680379E-2</v>
      </c>
      <c r="AB76" s="26">
        <f t="shared" si="57"/>
        <v>6.1048895200937627E-2</v>
      </c>
      <c r="AC76" s="26">
        <f t="shared" si="58"/>
        <v>-6.1923198817730313E-3</v>
      </c>
      <c r="AD76" s="26">
        <f t="shared" si="59"/>
        <v>-3.0957468025789164E-4</v>
      </c>
      <c r="AE76" s="26">
        <f t="shared" si="60"/>
        <v>9.5836482656775848E-8</v>
      </c>
      <c r="AF76">
        <f t="shared" si="61"/>
        <v>-6.1923198817730313E-3</v>
      </c>
      <c r="AG76" s="187"/>
      <c r="AH76">
        <f t="shared" si="62"/>
        <v>-5.882745201515137E-3</v>
      </c>
      <c r="AI76">
        <f t="shared" si="63"/>
        <v>0.56524073418729459</v>
      </c>
      <c r="AJ76">
        <f t="shared" si="64"/>
        <v>-0.95251587231396684</v>
      </c>
      <c r="AK76">
        <f t="shared" si="65"/>
        <v>-0.23072229961049665</v>
      </c>
      <c r="AL76">
        <f t="shared" si="66"/>
        <v>-2.6536957149388978</v>
      </c>
      <c r="AM76">
        <f t="shared" si="67"/>
        <v>-4.0175857678414273</v>
      </c>
      <c r="AN76" s="26">
        <f t="shared" si="83"/>
        <v>3.9481656805260501</v>
      </c>
      <c r="AO76" s="26">
        <f t="shared" si="83"/>
        <v>3.9487769244908351</v>
      </c>
      <c r="AP76" s="26">
        <f t="shared" si="83"/>
        <v>3.9469827554009478</v>
      </c>
      <c r="AQ76" s="26">
        <f t="shared" si="83"/>
        <v>3.9522587252658705</v>
      </c>
      <c r="AR76" s="26">
        <f t="shared" si="83"/>
        <v>3.9368257725500633</v>
      </c>
      <c r="AS76" s="26">
        <f t="shared" si="83"/>
        <v>3.9827013629931938</v>
      </c>
      <c r="AT76" s="26">
        <f t="shared" si="83"/>
        <v>3.8520428402804123</v>
      </c>
      <c r="AU76" s="26">
        <f t="shared" si="68"/>
        <v>4.303693709266847</v>
      </c>
      <c r="AV76"/>
      <c r="AW76">
        <v>14000</v>
      </c>
      <c r="AX76">
        <f t="shared" si="75"/>
        <v>1.9249429393466541E-3</v>
      </c>
      <c r="AY76">
        <f t="shared" si="76"/>
        <v>6.1881090806482509E-3</v>
      </c>
      <c r="AZ76">
        <f t="shared" si="77"/>
        <v>-4.2631661413015968E-3</v>
      </c>
      <c r="BA76">
        <f t="shared" si="78"/>
        <v>0.72932438575732361</v>
      </c>
      <c r="BB76">
        <f t="shared" si="79"/>
        <v>-0.98177688858250611</v>
      </c>
      <c r="BC76">
        <f t="shared" si="80"/>
        <v>-2.1530938247559024</v>
      </c>
      <c r="BD76">
        <f t="shared" si="81"/>
        <v>-1.8557731525551597</v>
      </c>
      <c r="BE76">
        <f t="shared" si="84"/>
        <v>-1.6500716675849056</v>
      </c>
      <c r="BF76">
        <f t="shared" si="84"/>
        <v>-1.6500716703783793</v>
      </c>
      <c r="BG76">
        <f t="shared" si="84"/>
        <v>-1.6500715987094114</v>
      </c>
      <c r="BH76">
        <f t="shared" si="84"/>
        <v>-1.6500734374180392</v>
      </c>
      <c r="BI76">
        <f t="shared" si="84"/>
        <v>-1.6500262508220571</v>
      </c>
      <c r="BJ76">
        <f t="shared" si="84"/>
        <v>-1.6512284540753646</v>
      </c>
      <c r="BK76">
        <f t="shared" si="84"/>
        <v>-1.6105569061995177</v>
      </c>
      <c r="BL76">
        <f t="shared" si="82"/>
        <v>-1.159430091801859</v>
      </c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s="26" customFormat="1" ht="12.95" customHeight="1">
      <c r="A77" s="136" t="s">
        <v>109</v>
      </c>
      <c r="B77" s="42"/>
      <c r="C77" s="23">
        <v>53233.4519</v>
      </c>
      <c r="D77" s="23">
        <v>4.7999999999999996E-3</v>
      </c>
      <c r="E77" s="26">
        <f t="shared" si="51"/>
        <v>38480.137480867103</v>
      </c>
      <c r="F77" s="26">
        <f t="shared" si="69"/>
        <v>38480</v>
      </c>
      <c r="G77" s="25">
        <f t="shared" si="52"/>
        <v>5.3498399996897206E-2</v>
      </c>
      <c r="J77" s="26">
        <f>G77</f>
        <v>5.3498399996897206E-2</v>
      </c>
      <c r="P77" s="28">
        <f t="shared" si="53"/>
        <v>6.1402397006497265E-2</v>
      </c>
      <c r="Q77" s="29">
        <f t="shared" si="54"/>
        <v>38214.9519</v>
      </c>
      <c r="R77" s="26">
        <f t="shared" si="72"/>
        <v>6.2473168727766686E-5</v>
      </c>
      <c r="S77" s="26">
        <v>0.2</v>
      </c>
      <c r="T77" s="26">
        <f t="shared" si="73"/>
        <v>1.2494633745553338E-5</v>
      </c>
      <c r="Z77">
        <f t="shared" si="55"/>
        <v>38480</v>
      </c>
      <c r="AA77" s="26">
        <f t="shared" si="56"/>
        <v>5.5520629314365466E-2</v>
      </c>
      <c r="AB77" s="26">
        <f t="shared" si="57"/>
        <v>5.9380167689029005E-2</v>
      </c>
      <c r="AC77" s="26">
        <f t="shared" si="58"/>
        <v>-7.9039970096000597E-3</v>
      </c>
      <c r="AD77" s="26">
        <f t="shared" si="59"/>
        <v>-2.0222293174682604E-3</v>
      </c>
      <c r="AE77" s="26">
        <f t="shared" si="60"/>
        <v>8.1788228248562922E-7</v>
      </c>
      <c r="AF77">
        <f t="shared" si="61"/>
        <v>-7.9039970096000597E-3</v>
      </c>
      <c r="AG77" s="187"/>
      <c r="AH77">
        <f t="shared" si="62"/>
        <v>-5.8817676921318011E-3</v>
      </c>
      <c r="AI77">
        <f t="shared" si="63"/>
        <v>0.56555356545206648</v>
      </c>
      <c r="AJ77">
        <f t="shared" si="64"/>
        <v>-0.95292732274721115</v>
      </c>
      <c r="AK77">
        <f t="shared" si="65"/>
        <v>-0.23131081742137891</v>
      </c>
      <c r="AL77">
        <f t="shared" si="66"/>
        <v>-2.6523415643144679</v>
      </c>
      <c r="AM77">
        <f t="shared" si="67"/>
        <v>-4.006011505661478</v>
      </c>
      <c r="AN77" s="26">
        <f t="shared" si="83"/>
        <v>3.9502505403142174</v>
      </c>
      <c r="AO77" s="26">
        <f t="shared" si="83"/>
        <v>3.9508538663256663</v>
      </c>
      <c r="AP77" s="26">
        <f t="shared" si="83"/>
        <v>3.9490790733713803</v>
      </c>
      <c r="AQ77" s="26">
        <f t="shared" si="83"/>
        <v>3.9543094239915169</v>
      </c>
      <c r="AR77" s="26">
        <f t="shared" si="83"/>
        <v>3.93897652094675</v>
      </c>
      <c r="AS77" s="26">
        <f t="shared" si="83"/>
        <v>3.9846548603493646</v>
      </c>
      <c r="AT77" s="26">
        <f t="shared" si="83"/>
        <v>3.8542896851026835</v>
      </c>
      <c r="AU77" s="26">
        <f t="shared" si="68"/>
        <v>4.3064847196893812</v>
      </c>
      <c r="AV77"/>
      <c r="AW77">
        <v>15000</v>
      </c>
      <c r="AX77">
        <f t="shared" si="75"/>
        <v>4.0006425007997172E-3</v>
      </c>
      <c r="AY77">
        <f t="shared" si="76"/>
        <v>7.2357103679391837E-3</v>
      </c>
      <c r="AZ77">
        <f t="shared" si="77"/>
        <v>-3.2350678671394665E-3</v>
      </c>
      <c r="BA77">
        <f t="shared" si="78"/>
        <v>0.81697782232633442</v>
      </c>
      <c r="BB77">
        <f t="shared" si="79"/>
        <v>-0.92395900353565141</v>
      </c>
      <c r="BC77">
        <f t="shared" si="80"/>
        <v>-1.9518025096235552</v>
      </c>
      <c r="BD77">
        <f t="shared" si="81"/>
        <v>-1.4778283525572675</v>
      </c>
      <c r="BE77">
        <f t="shared" si="84"/>
        <v>-1.4229684871037003</v>
      </c>
      <c r="BF77">
        <f t="shared" si="84"/>
        <v>-1.4229682615292873</v>
      </c>
      <c r="BG77">
        <f t="shared" si="84"/>
        <v>-1.4229651499499094</v>
      </c>
      <c r="BH77">
        <f t="shared" si="84"/>
        <v>-1.4229222353741151</v>
      </c>
      <c r="BI77">
        <f t="shared" si="84"/>
        <v>-1.4223316181463417</v>
      </c>
      <c r="BJ77">
        <f t="shared" si="84"/>
        <v>-1.4144279715419779</v>
      </c>
      <c r="BK77">
        <f t="shared" si="84"/>
        <v>-1.3324983872094307</v>
      </c>
      <c r="BL77">
        <f t="shared" si="82"/>
        <v>-0.93614925799911231</v>
      </c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s="26" customFormat="1" ht="12.95" customHeight="1">
      <c r="A78" s="136" t="s">
        <v>109</v>
      </c>
      <c r="B78" s="42"/>
      <c r="C78" s="23">
        <v>53251.353300000002</v>
      </c>
      <c r="D78" s="23">
        <v>3.5999999999999999E-3</v>
      </c>
      <c r="E78" s="26">
        <f t="shared" si="51"/>
        <v>38526.140725718193</v>
      </c>
      <c r="F78" s="26">
        <f t="shared" si="69"/>
        <v>38526</v>
      </c>
      <c r="G78" s="25">
        <f t="shared" si="52"/>
        <v>5.4761080005846452E-2</v>
      </c>
      <c r="J78" s="26">
        <f>G78</f>
        <v>5.4761080005846452E-2</v>
      </c>
      <c r="P78" s="28">
        <f t="shared" si="53"/>
        <v>6.1564187261029052E-2</v>
      </c>
      <c r="Q78" s="29">
        <f t="shared" si="54"/>
        <v>38232.853300000002</v>
      </c>
      <c r="R78" s="26">
        <f t="shared" si="72"/>
        <v>4.6282268325518131E-5</v>
      </c>
      <c r="S78" s="26">
        <v>0.5</v>
      </c>
      <c r="T78" s="26">
        <f t="shared" si="73"/>
        <v>2.3141134162759065E-5</v>
      </c>
      <c r="Z78">
        <f t="shared" si="55"/>
        <v>38526</v>
      </c>
      <c r="AA78" s="26">
        <f t="shared" si="56"/>
        <v>5.5686242018753454E-2</v>
      </c>
      <c r="AB78" s="26">
        <f t="shared" si="57"/>
        <v>6.063902524812205E-2</v>
      </c>
      <c r="AC78" s="26">
        <f t="shared" si="58"/>
        <v>-6.8031072551826E-3</v>
      </c>
      <c r="AD78" s="26">
        <f t="shared" si="59"/>
        <v>-9.2516201290700206E-4</v>
      </c>
      <c r="AE78" s="26">
        <f t="shared" si="60"/>
        <v>4.2796237506306792E-7</v>
      </c>
      <c r="AF78">
        <f t="shared" si="61"/>
        <v>-6.8031072551826E-3</v>
      </c>
      <c r="AG78" s="187"/>
      <c r="AH78">
        <f t="shared" si="62"/>
        <v>-5.8779452422755944E-3</v>
      </c>
      <c r="AI78">
        <f t="shared" si="63"/>
        <v>0.56671464231420254</v>
      </c>
      <c r="AJ78">
        <f t="shared" si="64"/>
        <v>-0.95443024472816906</v>
      </c>
      <c r="AK78">
        <f t="shared" si="65"/>
        <v>-0.23347847344594522</v>
      </c>
      <c r="AL78">
        <f t="shared" si="66"/>
        <v>-2.6473454317882692</v>
      </c>
      <c r="AM78">
        <f t="shared" si="67"/>
        <v>-3.9638460259426589</v>
      </c>
      <c r="AN78" s="26">
        <f t="shared" si="83"/>
        <v>3.9579326217771986</v>
      </c>
      <c r="AO78" s="26">
        <f t="shared" si="83"/>
        <v>3.9585072784903033</v>
      </c>
      <c r="AP78" s="26">
        <f t="shared" si="83"/>
        <v>3.9568030515948629</v>
      </c>
      <c r="AQ78" s="26">
        <f t="shared" si="83"/>
        <v>3.961866234468177</v>
      </c>
      <c r="AR78" s="26">
        <f t="shared" si="83"/>
        <v>3.9469024624911686</v>
      </c>
      <c r="AS78" s="26">
        <f t="shared" si="83"/>
        <v>3.9918465273439376</v>
      </c>
      <c r="AT78" s="26">
        <f t="shared" si="83"/>
        <v>3.8625884391292429</v>
      </c>
      <c r="AU78" s="26">
        <f t="shared" si="68"/>
        <v>4.3167556380443077</v>
      </c>
      <c r="AV78"/>
      <c r="AW78">
        <v>16000</v>
      </c>
      <c r="AX78">
        <f t="shared" si="75"/>
        <v>6.5166631679417254E-3</v>
      </c>
      <c r="AY78">
        <f t="shared" si="76"/>
        <v>8.3861978844119774E-3</v>
      </c>
      <c r="AZ78">
        <f t="shared" si="77"/>
        <v>-1.8695347164702516E-3</v>
      </c>
      <c r="BA78">
        <f t="shared" si="78"/>
        <v>0.94042739388740815</v>
      </c>
      <c r="BB78">
        <f t="shared" si="79"/>
        <v>-0.79477254762343486</v>
      </c>
      <c r="BC78">
        <f t="shared" si="80"/>
        <v>-1.6921302593474385</v>
      </c>
      <c r="BD78">
        <f t="shared" si="81"/>
        <v>-1.1293392695002185</v>
      </c>
      <c r="BE78">
        <f t="shared" si="84"/>
        <v>-1.1650964057183388</v>
      </c>
      <c r="BF78">
        <f t="shared" si="84"/>
        <v>-1.1650616319649898</v>
      </c>
      <c r="BG78">
        <f t="shared" si="84"/>
        <v>-1.1648826660905292</v>
      </c>
      <c r="BH78">
        <f t="shared" si="84"/>
        <v>-1.1639627801375136</v>
      </c>
      <c r="BI78">
        <f t="shared" si="84"/>
        <v>-1.1592651976506212</v>
      </c>
      <c r="BJ78">
        <f t="shared" si="84"/>
        <v>-1.1360220193765223</v>
      </c>
      <c r="BK78">
        <f t="shared" si="84"/>
        <v>-1.034762103644979</v>
      </c>
      <c r="BL78">
        <f t="shared" si="82"/>
        <v>-0.71286842419636554</v>
      </c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s="26" customFormat="1" ht="12.95" customHeight="1">
      <c r="A79" s="136" t="s">
        <v>107</v>
      </c>
      <c r="B79" s="42" t="s">
        <v>101</v>
      </c>
      <c r="C79" s="41">
        <v>53251.353799999997</v>
      </c>
      <c r="D79" s="41">
        <v>1E-4</v>
      </c>
      <c r="E79" s="26">
        <f t="shared" si="51"/>
        <v>38526.142010624528</v>
      </c>
      <c r="F79" s="26">
        <f t="shared" si="69"/>
        <v>38526</v>
      </c>
      <c r="G79" s="25">
        <f t="shared" si="52"/>
        <v>5.5261080000491347E-2</v>
      </c>
      <c r="K79" s="26">
        <f>G79</f>
        <v>5.5261080000491347E-2</v>
      </c>
      <c r="P79" s="28">
        <f t="shared" si="53"/>
        <v>6.1564187261029052E-2</v>
      </c>
      <c r="Q79" s="29">
        <f t="shared" si="54"/>
        <v>38232.853799999997</v>
      </c>
      <c r="R79" s="26">
        <f t="shared" si="72"/>
        <v>3.9729161137843132E-5</v>
      </c>
      <c r="S79" s="26">
        <v>1</v>
      </c>
      <c r="T79" s="26">
        <f t="shared" si="73"/>
        <v>3.9729161137843132E-5</v>
      </c>
      <c r="Z79">
        <f t="shared" si="55"/>
        <v>38526</v>
      </c>
      <c r="AA79" s="26">
        <f t="shared" si="56"/>
        <v>5.5686242018753454E-2</v>
      </c>
      <c r="AB79" s="26">
        <f t="shared" si="57"/>
        <v>6.1139025242766945E-2</v>
      </c>
      <c r="AC79" s="26">
        <f t="shared" si="58"/>
        <v>-6.3031072605377048E-3</v>
      </c>
      <c r="AD79" s="26">
        <f t="shared" si="59"/>
        <v>-4.2516201826210687E-4</v>
      </c>
      <c r="AE79" s="26">
        <f t="shared" si="60"/>
        <v>1.8076274177270808E-7</v>
      </c>
      <c r="AF79">
        <f t="shared" si="61"/>
        <v>-6.3031072605377048E-3</v>
      </c>
      <c r="AG79" s="187"/>
      <c r="AH79">
        <f t="shared" si="62"/>
        <v>-5.8779452422755944E-3</v>
      </c>
      <c r="AI79">
        <f t="shared" si="63"/>
        <v>0.56671464231420254</v>
      </c>
      <c r="AJ79">
        <f t="shared" si="64"/>
        <v>-0.95443024472816906</v>
      </c>
      <c r="AK79">
        <f t="shared" si="65"/>
        <v>-0.23347847344594522</v>
      </c>
      <c r="AL79">
        <f t="shared" si="66"/>
        <v>-2.6473454317882692</v>
      </c>
      <c r="AM79">
        <f t="shared" si="67"/>
        <v>-3.9638460259426589</v>
      </c>
      <c r="AN79" s="26">
        <f t="shared" si="83"/>
        <v>3.9579326217771986</v>
      </c>
      <c r="AO79" s="26">
        <f t="shared" si="83"/>
        <v>3.9585072784903033</v>
      </c>
      <c r="AP79" s="26">
        <f t="shared" si="83"/>
        <v>3.9568030515948629</v>
      </c>
      <c r="AQ79" s="26">
        <f t="shared" si="83"/>
        <v>3.961866234468177</v>
      </c>
      <c r="AR79" s="26">
        <f t="shared" si="83"/>
        <v>3.9469024624911686</v>
      </c>
      <c r="AS79" s="26">
        <f t="shared" si="83"/>
        <v>3.9918465273439376</v>
      </c>
      <c r="AT79" s="26">
        <f t="shared" si="83"/>
        <v>3.8625884391292429</v>
      </c>
      <c r="AU79" s="26">
        <f t="shared" si="68"/>
        <v>4.3167556380443077</v>
      </c>
      <c r="AV79"/>
      <c r="AW79">
        <v>17000</v>
      </c>
      <c r="AX79">
        <f t="shared" si="75"/>
        <v>9.5161549525645921E-3</v>
      </c>
      <c r="AY79">
        <f t="shared" si="76"/>
        <v>9.6395716300666321E-3</v>
      </c>
      <c r="AZ79">
        <f t="shared" si="77"/>
        <v>-1.2341667750204058E-4</v>
      </c>
      <c r="BA79">
        <f t="shared" si="78"/>
        <v>1.1139521162608357</v>
      </c>
      <c r="BB79">
        <f t="shared" si="79"/>
        <v>-0.53428110280029462</v>
      </c>
      <c r="BC79">
        <f t="shared" si="80"/>
        <v>-1.3371546059148973</v>
      </c>
      <c r="BD79">
        <f t="shared" si="81"/>
        <v>-0.78994110374893045</v>
      </c>
      <c r="BE79">
        <f t="shared" si="84"/>
        <v>-0.86363671077905368</v>
      </c>
      <c r="BF79">
        <f t="shared" si="84"/>
        <v>-0.86327161878704894</v>
      </c>
      <c r="BG79">
        <f t="shared" si="84"/>
        <v>-0.86213110790798853</v>
      </c>
      <c r="BH79">
        <f t="shared" si="84"/>
        <v>-0.85857799319332284</v>
      </c>
      <c r="BI79">
        <f t="shared" si="84"/>
        <v>-0.84760107934147999</v>
      </c>
      <c r="BJ79">
        <f t="shared" si="84"/>
        <v>-0.81451474268431157</v>
      </c>
      <c r="BK79">
        <f t="shared" si="84"/>
        <v>-0.72104458642729363</v>
      </c>
      <c r="BL79">
        <f t="shared" si="82"/>
        <v>-0.48958759039361877</v>
      </c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s="26" customFormat="1" ht="12.95" customHeight="1">
      <c r="A80" s="136" t="s">
        <v>109</v>
      </c>
      <c r="B80" s="22" t="s">
        <v>97</v>
      </c>
      <c r="C80" s="23">
        <v>53251.548199999997</v>
      </c>
      <c r="D80" s="23">
        <v>5.1000000000000004E-3</v>
      </c>
      <c r="E80" s="26">
        <f t="shared" si="51"/>
        <v>38526.64158221105</v>
      </c>
      <c r="F80" s="26">
        <f t="shared" si="69"/>
        <v>38526.5</v>
      </c>
      <c r="G80" s="25">
        <f t="shared" si="52"/>
        <v>5.5094370000006165E-2</v>
      </c>
      <c r="J80" s="26">
        <f>G80</f>
        <v>5.5094370000006165E-2</v>
      </c>
      <c r="P80" s="28">
        <f t="shared" si="53"/>
        <v>6.1565947046804639E-2</v>
      </c>
      <c r="Q80" s="29">
        <f t="shared" si="54"/>
        <v>38233.048199999997</v>
      </c>
      <c r="R80" s="26">
        <f t="shared" si="72"/>
        <v>4.1881309472648856E-5</v>
      </c>
      <c r="S80" s="26">
        <v>0.2</v>
      </c>
      <c r="T80" s="26">
        <f t="shared" si="73"/>
        <v>8.3762618945297723E-6</v>
      </c>
      <c r="Z80">
        <f t="shared" si="55"/>
        <v>38526.5</v>
      </c>
      <c r="AA80" s="26">
        <f t="shared" si="56"/>
        <v>5.5688045303370029E-2</v>
      </c>
      <c r="AB80" s="26">
        <f t="shared" si="57"/>
        <v>6.0972271743440776E-2</v>
      </c>
      <c r="AC80" s="26">
        <f t="shared" si="58"/>
        <v>-6.471577046798474E-3</v>
      </c>
      <c r="AD80" s="26">
        <f t="shared" si="59"/>
        <v>-5.9367530336386365E-4</v>
      </c>
      <c r="AE80" s="26">
        <f t="shared" si="60"/>
        <v>7.0490073164835104E-8</v>
      </c>
      <c r="AF80">
        <f t="shared" si="61"/>
        <v>-6.471577046798474E-3</v>
      </c>
      <c r="AG80" s="187"/>
      <c r="AH80">
        <f t="shared" si="62"/>
        <v>-5.8779017434346138E-3</v>
      </c>
      <c r="AI80">
        <f t="shared" si="63"/>
        <v>0.56672734829858995</v>
      </c>
      <c r="AJ80">
        <f t="shared" si="64"/>
        <v>-0.95444648338808113</v>
      </c>
      <c r="AK80">
        <f t="shared" si="65"/>
        <v>-0.23350205145819819</v>
      </c>
      <c r="AL80">
        <f t="shared" si="66"/>
        <v>-2.6472910141682329</v>
      </c>
      <c r="AM80">
        <f t="shared" si="67"/>
        <v>-3.9633913592967249</v>
      </c>
      <c r="AN80" s="26">
        <f t="shared" si="83"/>
        <v>3.9580162078023253</v>
      </c>
      <c r="AO80" s="26">
        <f t="shared" si="83"/>
        <v>3.9585905569766715</v>
      </c>
      <c r="AP80" s="26">
        <f t="shared" si="83"/>
        <v>3.9568870905965459</v>
      </c>
      <c r="AQ80" s="26">
        <f t="shared" si="83"/>
        <v>3.9619484629354367</v>
      </c>
      <c r="AR80" s="26">
        <f t="shared" si="83"/>
        <v>3.9469887106595323</v>
      </c>
      <c r="AS80" s="26">
        <f t="shared" si="83"/>
        <v>3.9919247230197574</v>
      </c>
      <c r="AT80" s="26">
        <f t="shared" si="83"/>
        <v>3.8626789058183846</v>
      </c>
      <c r="AU80" s="26">
        <f t="shared" si="68"/>
        <v>4.316867278461209</v>
      </c>
      <c r="AV80"/>
      <c r="AW80">
        <v>18000</v>
      </c>
      <c r="AX80">
        <f t="shared" si="75"/>
        <v>1.2960647647017126E-2</v>
      </c>
      <c r="AY80">
        <f t="shared" si="76"/>
        <v>1.0995831604903149E-2</v>
      </c>
      <c r="AZ80">
        <f t="shared" si="77"/>
        <v>1.9648160421139758E-3</v>
      </c>
      <c r="BA80">
        <f t="shared" si="78"/>
        <v>1.3321018278077623</v>
      </c>
      <c r="BB80">
        <f t="shared" si="79"/>
        <v>-5.6646914168528954E-2</v>
      </c>
      <c r="BC80">
        <f t="shared" si="80"/>
        <v>-0.83017479810426609</v>
      </c>
      <c r="BD80">
        <f t="shared" si="81"/>
        <v>-0.44069309111887989</v>
      </c>
      <c r="BE80">
        <f t="shared" si="84"/>
        <v>-0.50327093615155194</v>
      </c>
      <c r="BF80">
        <f t="shared" si="84"/>
        <v>-0.50230965047517329</v>
      </c>
      <c r="BG80">
        <f t="shared" si="84"/>
        <v>-0.50008266021703973</v>
      </c>
      <c r="BH80">
        <f t="shared" si="84"/>
        <v>-0.49493380220017569</v>
      </c>
      <c r="BI80">
        <f t="shared" si="84"/>
        <v>-0.48308372436125024</v>
      </c>
      <c r="BJ80">
        <f t="shared" si="84"/>
        <v>-0.45608410879174499</v>
      </c>
      <c r="BK80">
        <f t="shared" si="84"/>
        <v>-0.39583579562938176</v>
      </c>
      <c r="BL80">
        <f t="shared" si="82"/>
        <v>-0.266306756590872</v>
      </c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s="26" customFormat="1" ht="12.95" customHeight="1">
      <c r="A81" s="136" t="s">
        <v>109</v>
      </c>
      <c r="B81" s="42"/>
      <c r="C81" s="23">
        <v>53254.467299999997</v>
      </c>
      <c r="D81" s="23">
        <v>4.8999999999999998E-3</v>
      </c>
      <c r="E81" s="26">
        <f t="shared" si="51"/>
        <v>38534.143122428286</v>
      </c>
      <c r="F81" s="26">
        <f t="shared" si="69"/>
        <v>38534</v>
      </c>
      <c r="G81" s="25">
        <f t="shared" si="52"/>
        <v>5.5693719994451385E-2</v>
      </c>
      <c r="J81" s="26">
        <f>G81</f>
        <v>5.5693719994451385E-2</v>
      </c>
      <c r="P81" s="28">
        <f t="shared" si="53"/>
        <v>6.1592346920025298E-2</v>
      </c>
      <c r="Q81" s="29">
        <f t="shared" si="54"/>
        <v>38235.967299999997</v>
      </c>
      <c r="R81" s="26">
        <f t="shared" si="72"/>
        <v>3.4793799607105555E-5</v>
      </c>
      <c r="S81" s="26">
        <v>0.2</v>
      </c>
      <c r="T81" s="26">
        <f t="shared" si="73"/>
        <v>6.9587599214211117E-6</v>
      </c>
      <c r="Z81">
        <f t="shared" si="55"/>
        <v>38534</v>
      </c>
      <c r="AA81" s="26">
        <f t="shared" si="56"/>
        <v>5.5715102703666933E-2</v>
      </c>
      <c r="AB81" s="26">
        <f t="shared" si="57"/>
        <v>6.157096421080975E-2</v>
      </c>
      <c r="AC81" s="26">
        <f t="shared" si="58"/>
        <v>-5.8986269255739132E-3</v>
      </c>
      <c r="AD81" s="26">
        <f t="shared" si="59"/>
        <v>-2.1382709215547746E-5</v>
      </c>
      <c r="AE81" s="26">
        <f t="shared" si="60"/>
        <v>9.1444050679334106E-11</v>
      </c>
      <c r="AF81">
        <f t="shared" si="61"/>
        <v>-5.8986269255739132E-3</v>
      </c>
      <c r="AG81" s="187"/>
      <c r="AH81">
        <f t="shared" si="62"/>
        <v>-5.8772442163583672E-3</v>
      </c>
      <c r="AI81">
        <f t="shared" si="63"/>
        <v>0.56691815990839678</v>
      </c>
      <c r="AJ81">
        <f t="shared" si="64"/>
        <v>-0.95468981050341328</v>
      </c>
      <c r="AK81">
        <f t="shared" si="65"/>
        <v>-0.23385576437289177</v>
      </c>
      <c r="AL81">
        <f t="shared" si="66"/>
        <v>-2.6464744595167806</v>
      </c>
      <c r="AM81">
        <f t="shared" si="67"/>
        <v>-3.9565806898062958</v>
      </c>
      <c r="AN81" s="26">
        <f t="shared" ref="AN81:AT90" si="85">$AU81+$AB$7*SIN(AO81)</f>
        <v>3.9592702190593672</v>
      </c>
      <c r="AO81" s="26">
        <f t="shared" si="85"/>
        <v>3.9598399657683223</v>
      </c>
      <c r="AP81" s="26">
        <f t="shared" si="85"/>
        <v>3.958147890025066</v>
      </c>
      <c r="AQ81" s="26">
        <f t="shared" si="85"/>
        <v>3.9631821219875967</v>
      </c>
      <c r="AR81" s="26">
        <f t="shared" si="85"/>
        <v>3.9482826824867203</v>
      </c>
      <c r="AS81" s="26">
        <f t="shared" si="85"/>
        <v>3.9930977265634358</v>
      </c>
      <c r="AT81" s="26">
        <f t="shared" si="85"/>
        <v>3.8640365856008447</v>
      </c>
      <c r="AU81" s="26">
        <f t="shared" si="68"/>
        <v>4.3185418847147297</v>
      </c>
      <c r="AV81"/>
      <c r="AW81">
        <v>19000</v>
      </c>
      <c r="AX81">
        <f t="shared" si="75"/>
        <v>1.6513289741474473E-2</v>
      </c>
      <c r="AY81">
        <f t="shared" si="76"/>
        <v>1.2454977808921529E-2</v>
      </c>
      <c r="AZ81">
        <f t="shared" si="77"/>
        <v>4.0583119325529431E-3</v>
      </c>
      <c r="BA81">
        <f t="shared" si="78"/>
        <v>1.4870635768500704</v>
      </c>
      <c r="BB81">
        <f t="shared" si="79"/>
        <v>0.58840039123117049</v>
      </c>
      <c r="BC81">
        <f t="shared" si="80"/>
        <v>-0.14441845017576171</v>
      </c>
      <c r="BD81">
        <f t="shared" si="81"/>
        <v>-7.2334991178534522E-2</v>
      </c>
      <c r="BE81">
        <f t="shared" si="84"/>
        <v>-8.4345307664474872E-2</v>
      </c>
      <c r="BF81">
        <f t="shared" si="84"/>
        <v>-8.4049443484231628E-2</v>
      </c>
      <c r="BG81">
        <f t="shared" si="84"/>
        <v>-8.34462082127604E-2</v>
      </c>
      <c r="BH81">
        <f t="shared" si="84"/>
        <v>-8.2216370360505053E-2</v>
      </c>
      <c r="BI81">
        <f t="shared" si="84"/>
        <v>-7.9709438856038706E-2</v>
      </c>
      <c r="BJ81">
        <f t="shared" si="84"/>
        <v>-7.4600785608899295E-2</v>
      </c>
      <c r="BK81">
        <f t="shared" si="84"/>
        <v>-6.4196204943447771E-2</v>
      </c>
      <c r="BL81">
        <f t="shared" si="82"/>
        <v>-4.3025922788125337E-2</v>
      </c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s="26" customFormat="1" ht="12.95" customHeight="1">
      <c r="A82" s="21" t="s">
        <v>110</v>
      </c>
      <c r="B82" s="42" t="s">
        <v>101</v>
      </c>
      <c r="C82" s="41">
        <v>53259.331299999998</v>
      </c>
      <c r="D82" s="41">
        <v>2.0000000000000001E-4</v>
      </c>
      <c r="E82" s="26">
        <f t="shared" si="51"/>
        <v>38546.642691342211</v>
      </c>
      <c r="F82" s="26">
        <f t="shared" si="69"/>
        <v>38546.5</v>
      </c>
      <c r="G82" s="25">
        <f t="shared" si="52"/>
        <v>5.5525969997688662E-2</v>
      </c>
      <c r="K82" s="26">
        <f>G82</f>
        <v>5.5525969997688662E-2</v>
      </c>
      <c r="P82" s="28">
        <f t="shared" si="53"/>
        <v>6.1636359569505049E-2</v>
      </c>
      <c r="Q82" s="29">
        <f t="shared" si="54"/>
        <v>38240.831299999998</v>
      </c>
      <c r="R82" s="26">
        <f t="shared" si="72"/>
        <v>3.7336860719362445E-5</v>
      </c>
      <c r="S82" s="26">
        <v>1</v>
      </c>
      <c r="T82" s="26">
        <f t="shared" si="73"/>
        <v>3.7336860719362445E-5</v>
      </c>
      <c r="Z82">
        <f t="shared" si="55"/>
        <v>38546.5</v>
      </c>
      <c r="AA82" s="26">
        <f t="shared" si="56"/>
        <v>5.5760232267634123E-2</v>
      </c>
      <c r="AB82" s="26">
        <f t="shared" si="57"/>
        <v>6.1402097299559588E-2</v>
      </c>
      <c r="AC82" s="26">
        <f t="shared" si="58"/>
        <v>-6.1103895718163867E-3</v>
      </c>
      <c r="AD82" s="26">
        <f t="shared" si="59"/>
        <v>-2.3426226994546079E-4</v>
      </c>
      <c r="AE82" s="26">
        <f t="shared" si="60"/>
        <v>5.4878811119999939E-8</v>
      </c>
      <c r="AF82">
        <f t="shared" si="61"/>
        <v>-6.1103895718163867E-3</v>
      </c>
      <c r="AG82" s="187"/>
      <c r="AH82">
        <f t="shared" si="62"/>
        <v>-5.876127301870925E-3</v>
      </c>
      <c r="AI82">
        <f t="shared" si="63"/>
        <v>0.56723710517381976</v>
      </c>
      <c r="AJ82">
        <f t="shared" si="64"/>
        <v>-0.95509430035134701</v>
      </c>
      <c r="AK82">
        <f t="shared" si="65"/>
        <v>-0.23444546404062255</v>
      </c>
      <c r="AL82">
        <f t="shared" si="66"/>
        <v>-2.6451123225128326</v>
      </c>
      <c r="AM82">
        <f t="shared" si="67"/>
        <v>-3.9452682952824589</v>
      </c>
      <c r="AN82" s="26">
        <f t="shared" si="85"/>
        <v>3.9613611600072627</v>
      </c>
      <c r="AO82" s="26">
        <f t="shared" si="85"/>
        <v>3.9619232802891551</v>
      </c>
      <c r="AP82" s="26">
        <f t="shared" si="85"/>
        <v>3.9602501172548914</v>
      </c>
      <c r="AQ82" s="26">
        <f t="shared" si="85"/>
        <v>3.9652391900890667</v>
      </c>
      <c r="AR82" s="26">
        <f t="shared" si="85"/>
        <v>3.9504403408557986</v>
      </c>
      <c r="AS82" s="26">
        <f t="shared" si="85"/>
        <v>3.9950530221272049</v>
      </c>
      <c r="AT82" s="26">
        <f t="shared" si="85"/>
        <v>3.8663022180570796</v>
      </c>
      <c r="AU82" s="26">
        <f t="shared" si="68"/>
        <v>4.3213328951372638</v>
      </c>
      <c r="AV82"/>
      <c r="AW82">
        <v>20000</v>
      </c>
      <c r="AX82">
        <f t="shared" si="75"/>
        <v>1.9495466777419632E-2</v>
      </c>
      <c r="AY82">
        <f t="shared" si="76"/>
        <v>1.4017010242121769E-2</v>
      </c>
      <c r="AZ82">
        <f t="shared" si="77"/>
        <v>5.4784565352978629E-3</v>
      </c>
      <c r="BA82">
        <f t="shared" si="78"/>
        <v>1.4105242634754827</v>
      </c>
      <c r="BB82">
        <f t="shared" si="79"/>
        <v>0.97740796126924823</v>
      </c>
      <c r="BC82">
        <f t="shared" si="80"/>
        <v>0.5843310772111534</v>
      </c>
      <c r="BD82">
        <f t="shared" si="81"/>
        <v>0.30077269552160718</v>
      </c>
      <c r="BE82">
        <f t="shared" ref="BE82:BK91" si="86">$BL82+$AB$7*SIN(BF82)</f>
        <v>0.34738420525153635</v>
      </c>
      <c r="BF82">
        <f t="shared" si="86"/>
        <v>0.34645371610940656</v>
      </c>
      <c r="BG82">
        <f t="shared" si="86"/>
        <v>0.34444450013065986</v>
      </c>
      <c r="BH82">
        <f t="shared" si="86"/>
        <v>0.34011089838763781</v>
      </c>
      <c r="BI82">
        <f t="shared" si="86"/>
        <v>0.33078636153442542</v>
      </c>
      <c r="BJ82">
        <f t="shared" si="86"/>
        <v>0.3108224325962714</v>
      </c>
      <c r="BK82">
        <f t="shared" si="86"/>
        <v>0.26849443845718596</v>
      </c>
      <c r="BL82">
        <f t="shared" si="82"/>
        <v>0.18025491101462143</v>
      </c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s="26" customFormat="1" ht="12.95" customHeight="1">
      <c r="A83" s="21" t="s">
        <v>110</v>
      </c>
      <c r="B83" s="42" t="s">
        <v>97</v>
      </c>
      <c r="C83" s="41">
        <v>53259.527199999997</v>
      </c>
      <c r="D83" s="41">
        <v>2.9999999999999997E-4</v>
      </c>
      <c r="E83" s="26">
        <f t="shared" si="51"/>
        <v>38547.146117647768</v>
      </c>
      <c r="F83" s="26">
        <f t="shared" si="69"/>
        <v>38547</v>
      </c>
      <c r="G83" s="25">
        <f t="shared" si="52"/>
        <v>5.6859259995690081E-2</v>
      </c>
      <c r="K83" s="26">
        <f>G83</f>
        <v>5.6859259995690081E-2</v>
      </c>
      <c r="P83" s="28">
        <f t="shared" si="53"/>
        <v>6.163812040986448E-2</v>
      </c>
      <c r="Q83" s="29">
        <f t="shared" si="54"/>
        <v>38241.027199999997</v>
      </c>
      <c r="R83" s="26">
        <f t="shared" si="72"/>
        <v>2.2837506858163108E-5</v>
      </c>
      <c r="S83" s="26">
        <v>1</v>
      </c>
      <c r="T83" s="26">
        <f t="shared" si="73"/>
        <v>2.2837506858163108E-5</v>
      </c>
      <c r="Z83">
        <f t="shared" si="55"/>
        <v>38547</v>
      </c>
      <c r="AA83" s="26">
        <f t="shared" si="56"/>
        <v>5.5762038331963665E-2</v>
      </c>
      <c r="AB83" s="26">
        <f t="shared" si="57"/>
        <v>6.2735342073590897E-2</v>
      </c>
      <c r="AC83" s="26">
        <f t="shared" si="58"/>
        <v>-4.778860414174399E-3</v>
      </c>
      <c r="AD83" s="26">
        <f t="shared" si="59"/>
        <v>1.0972216637264165E-3</v>
      </c>
      <c r="AE83" s="26">
        <f t="shared" si="60"/>
        <v>1.2038953793505654E-6</v>
      </c>
      <c r="AF83">
        <f t="shared" si="61"/>
        <v>-4.778860414174399E-3</v>
      </c>
      <c r="AG83" s="187"/>
      <c r="AH83">
        <f t="shared" si="62"/>
        <v>-5.8760820779008129E-3</v>
      </c>
      <c r="AI83">
        <f t="shared" si="63"/>
        <v>0.56724988709904811</v>
      </c>
      <c r="AJ83">
        <f t="shared" si="64"/>
        <v>-0.95511045245206638</v>
      </c>
      <c r="AK83">
        <f t="shared" si="65"/>
        <v>-0.23446905666158108</v>
      </c>
      <c r="AL83">
        <f t="shared" si="66"/>
        <v>-2.6450578054328071</v>
      </c>
      <c r="AM83">
        <f t="shared" si="67"/>
        <v>-3.9448168022530328</v>
      </c>
      <c r="AN83" s="26">
        <f t="shared" si="85"/>
        <v>3.9614448216702565</v>
      </c>
      <c r="AO83" s="26">
        <f t="shared" si="85"/>
        <v>3.962006638051081</v>
      </c>
      <c r="AP83" s="26">
        <f t="shared" si="85"/>
        <v>3.9603342296493218</v>
      </c>
      <c r="AQ83" s="26">
        <f t="shared" si="85"/>
        <v>3.9653214980985454</v>
      </c>
      <c r="AR83" s="26">
        <f t="shared" si="85"/>
        <v>3.9505266741930765</v>
      </c>
      <c r="AS83" s="26">
        <f t="shared" si="85"/>
        <v>3.9951312416015785</v>
      </c>
      <c r="AT83" s="26">
        <f t="shared" si="85"/>
        <v>3.8663929170551974</v>
      </c>
      <c r="AU83" s="26">
        <f t="shared" si="68"/>
        <v>4.321444535554166</v>
      </c>
      <c r="AV83"/>
      <c r="AW83">
        <v>21000</v>
      </c>
      <c r="AX83">
        <f t="shared" si="75"/>
        <v>2.1582789179497797E-2</v>
      </c>
      <c r="AY83">
        <f t="shared" si="76"/>
        <v>1.5681928904503872E-2</v>
      </c>
      <c r="AZ83">
        <f t="shared" si="77"/>
        <v>5.900860274993926E-3</v>
      </c>
      <c r="BA83">
        <f t="shared" si="78"/>
        <v>1.1951350755569639</v>
      </c>
      <c r="BB83">
        <f t="shared" si="79"/>
        <v>0.9338255835748609</v>
      </c>
      <c r="BC83">
        <f t="shared" si="80"/>
        <v>1.1631332211534877</v>
      </c>
      <c r="BD83">
        <f t="shared" si="81"/>
        <v>0.65740982255187785</v>
      </c>
      <c r="BE83">
        <f t="shared" si="86"/>
        <v>0.73242041665707469</v>
      </c>
      <c r="BF83">
        <f t="shared" si="86"/>
        <v>0.73180060105699929</v>
      </c>
      <c r="BG83">
        <f t="shared" si="86"/>
        <v>0.73010920366721099</v>
      </c>
      <c r="BH83">
        <f t="shared" si="86"/>
        <v>0.72550655795397778</v>
      </c>
      <c r="BI83">
        <f t="shared" si="86"/>
        <v>0.71307560518810864</v>
      </c>
      <c r="BJ83">
        <f t="shared" si="86"/>
        <v>0.68014602200558172</v>
      </c>
      <c r="BK83">
        <f t="shared" si="86"/>
        <v>0.59680420520337241</v>
      </c>
      <c r="BL83">
        <f t="shared" si="82"/>
        <v>0.4035357448173682</v>
      </c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s="26" customFormat="1" ht="12.95" customHeight="1">
      <c r="A84" s="136" t="s">
        <v>109</v>
      </c>
      <c r="B84" s="22" t="s">
        <v>97</v>
      </c>
      <c r="C84" s="23">
        <v>53303.303899999999</v>
      </c>
      <c r="D84" s="23">
        <v>5.9999999999999995E-4</v>
      </c>
      <c r="E84" s="26">
        <f t="shared" si="51"/>
        <v>38659.644036741949</v>
      </c>
      <c r="F84" s="26">
        <f t="shared" si="69"/>
        <v>38659.5</v>
      </c>
      <c r="G84" s="25">
        <f t="shared" si="52"/>
        <v>5.6049509999866132E-2</v>
      </c>
      <c r="J84" s="26">
        <f>G84</f>
        <v>5.6049509999866132E-2</v>
      </c>
      <c r="P84" s="28">
        <f t="shared" si="53"/>
        <v>6.203496346133159E-2</v>
      </c>
      <c r="Q84" s="29">
        <f t="shared" si="54"/>
        <v>38284.803899999999</v>
      </c>
      <c r="R84" s="26">
        <f t="shared" si="72"/>
        <v>3.5825653139368832E-5</v>
      </c>
      <c r="S84" s="26">
        <v>1</v>
      </c>
      <c r="T84" s="26">
        <f t="shared" si="73"/>
        <v>3.5825653139368832E-5</v>
      </c>
      <c r="Z84">
        <f t="shared" si="55"/>
        <v>38659.5</v>
      </c>
      <c r="AA84" s="26">
        <f t="shared" si="56"/>
        <v>5.6170132822276696E-2</v>
      </c>
      <c r="AB84" s="26">
        <f t="shared" si="57"/>
        <v>6.1914340638921025E-2</v>
      </c>
      <c r="AC84" s="26">
        <f t="shared" si="58"/>
        <v>-5.9854534614654578E-3</v>
      </c>
      <c r="AD84" s="26">
        <f t="shared" si="59"/>
        <v>-1.2062282241056405E-4</v>
      </c>
      <c r="AE84" s="26">
        <f t="shared" si="60"/>
        <v>1.4549865286290472E-8</v>
      </c>
      <c r="AF84">
        <f t="shared" si="61"/>
        <v>-5.9854534614654578E-3</v>
      </c>
      <c r="AG84" s="187"/>
      <c r="AH84">
        <f t="shared" si="62"/>
        <v>-5.8648306390548946E-3</v>
      </c>
      <c r="AI84">
        <f t="shared" si="63"/>
        <v>0.57017347849627453</v>
      </c>
      <c r="AJ84">
        <f t="shared" si="64"/>
        <v>-0.95869024312452555</v>
      </c>
      <c r="AK84">
        <f t="shared" si="65"/>
        <v>-0.23978648869268224</v>
      </c>
      <c r="AL84">
        <f t="shared" si="66"/>
        <v>-2.6327287799003614</v>
      </c>
      <c r="AM84">
        <f t="shared" si="67"/>
        <v>-3.8451452705138811</v>
      </c>
      <c r="AN84" s="26">
        <f t="shared" si="85"/>
        <v>3.9803162669427983</v>
      </c>
      <c r="AO84" s="26">
        <f t="shared" si="85"/>
        <v>3.9808119982863586</v>
      </c>
      <c r="AP84" s="26">
        <f t="shared" si="85"/>
        <v>3.9793055756022477</v>
      </c>
      <c r="AQ84" s="26">
        <f t="shared" si="85"/>
        <v>3.9838911363358305</v>
      </c>
      <c r="AR84" s="26">
        <f t="shared" si="85"/>
        <v>3.9700044576905098</v>
      </c>
      <c r="AS84" s="26">
        <f t="shared" si="85"/>
        <v>4.0127470579627555</v>
      </c>
      <c r="AT84" s="26">
        <f t="shared" si="85"/>
        <v>3.8869448792480905</v>
      </c>
      <c r="AU84" s="26">
        <f t="shared" si="68"/>
        <v>4.3465636293569743</v>
      </c>
      <c r="AV84"/>
      <c r="AW84">
        <v>22000</v>
      </c>
      <c r="AX84">
        <f t="shared" si="75"/>
        <v>2.3038242613186828E-2</v>
      </c>
      <c r="AY84">
        <f t="shared" si="76"/>
        <v>1.7449733796067839E-2</v>
      </c>
      <c r="AZ84">
        <f t="shared" si="77"/>
        <v>5.5885088171189904E-3</v>
      </c>
      <c r="BA84">
        <f t="shared" si="78"/>
        <v>1.0007171674252384</v>
      </c>
      <c r="BB84">
        <f t="shared" si="79"/>
        <v>0.71648875278565671</v>
      </c>
      <c r="BC84">
        <f t="shared" si="80"/>
        <v>1.5693392237987205</v>
      </c>
      <c r="BD84">
        <f t="shared" si="81"/>
        <v>0.9985439575481172</v>
      </c>
      <c r="BE84">
        <f t="shared" si="86"/>
        <v>1.0549276204657247</v>
      </c>
      <c r="BF84">
        <f t="shared" si="86"/>
        <v>1.0548234915961485</v>
      </c>
      <c r="BG84">
        <f t="shared" si="86"/>
        <v>1.0543948503184959</v>
      </c>
      <c r="BH84">
        <f t="shared" si="86"/>
        <v>1.0526337662439604</v>
      </c>
      <c r="BI84">
        <f t="shared" si="86"/>
        <v>1.0454546231253858</v>
      </c>
      <c r="BJ84">
        <f t="shared" si="86"/>
        <v>1.0170614823188469</v>
      </c>
      <c r="BK84">
        <f t="shared" si="86"/>
        <v>0.9155186657337917</v>
      </c>
      <c r="BL84">
        <f t="shared" si="82"/>
        <v>0.62681657862011497</v>
      </c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s="26" customFormat="1" ht="12.95" customHeight="1">
      <c r="A85" s="136" t="s">
        <v>109</v>
      </c>
      <c r="B85" s="42"/>
      <c r="C85" s="23">
        <v>53303.500099999997</v>
      </c>
      <c r="D85" s="23">
        <v>5.0000000000000001E-4</v>
      </c>
      <c r="E85" s="26">
        <f t="shared" ref="E85:E116" si="87">+(C85-C$7)/C$8</f>
        <v>38660.148233991305</v>
      </c>
      <c r="F85" s="26">
        <f t="shared" si="69"/>
        <v>38660</v>
      </c>
      <c r="G85" s="25">
        <f t="shared" ref="G85:G116" si="88">+C85-(C$7+F85*C$8)</f>
        <v>5.7682799997564871E-2</v>
      </c>
      <c r="J85" s="26">
        <f>G85</f>
        <v>5.7682799997564871E-2</v>
      </c>
      <c r="P85" s="28">
        <f t="shared" ref="P85:P116" si="89">D$11+D$12*F85+D$13*F85^2</f>
        <v>6.2036730114762975E-2</v>
      </c>
      <c r="Q85" s="29">
        <f t="shared" ref="Q85:Q116" si="90">+C85-15018.5</f>
        <v>38285.000099999997</v>
      </c>
      <c r="R85" s="26">
        <f t="shared" si="72"/>
        <v>1.8956707465444699E-5</v>
      </c>
      <c r="S85" s="26">
        <v>1</v>
      </c>
      <c r="T85" s="26">
        <f t="shared" si="73"/>
        <v>1.8956707465444699E-5</v>
      </c>
      <c r="Z85">
        <f t="shared" ref="Z85:Z116" si="91">F85</f>
        <v>38660</v>
      </c>
      <c r="AA85" s="26">
        <f t="shared" ref="AA85:AA116" si="92">AB$3+AB$4*Z85+AB$5*Z85^2+AH85</f>
        <v>5.6171954286696218E-2</v>
      </c>
      <c r="AB85" s="26">
        <f t="shared" ref="AB85:AB116" si="93">IF(S85&lt;&gt;0,G85-AH85, -9999)</f>
        <v>6.3547575825631628E-2</v>
      </c>
      <c r="AC85" s="26">
        <f t="shared" ref="AC85:AC116" si="94">+G85-P85</f>
        <v>-4.3539301171981043E-3</v>
      </c>
      <c r="AD85" s="26">
        <f t="shared" ref="AD85:AD116" si="95">IF(S85&lt;&gt;0,G85-AA85, -9999)</f>
        <v>1.5108457108686524E-3</v>
      </c>
      <c r="AE85" s="26">
        <f t="shared" ref="AE85:AE116" si="96">+(G85-AA85)^2*S85</f>
        <v>2.2826547620502034E-6</v>
      </c>
      <c r="AF85">
        <f t="shared" ref="AF85:AF116" si="97">IF(S85&lt;&gt;0,G85-P85, -9999)</f>
        <v>-4.3539301171981043E-3</v>
      </c>
      <c r="AG85" s="187"/>
      <c r="AH85">
        <f t="shared" ref="AH85:AH116" si="98">$AB$6*($AB$11/AI85*AJ85+$AB$12)</f>
        <v>-5.8647758280667584E-3</v>
      </c>
      <c r="AI85">
        <f t="shared" ref="AI85:AI116" si="99">1+$AB$7*COS(AL85)</f>
        <v>0.57018668606949552</v>
      </c>
      <c r="AJ85">
        <f t="shared" ref="AJ85:AJ116" si="100">SIN(AL85+RADIANS($AB$9))</f>
        <v>-0.95870590867893823</v>
      </c>
      <c r="AK85">
        <f t="shared" ref="AK85:AK116" si="101">$AB$7*SIN(AL85)</f>
        <v>-0.23981016224429691</v>
      </c>
      <c r="AL85">
        <f t="shared" ref="AL85:AL116" si="102">2*ATAN(AM85)</f>
        <v>-2.6326737020627999</v>
      </c>
      <c r="AM85">
        <f t="shared" ref="AM85:AM116" si="103">SQRT((1+$AB$7)/(1-$AB$7))*TAN(AN85/2)</f>
        <v>-3.8447106107927369</v>
      </c>
      <c r="AN85" s="26">
        <f t="shared" si="85"/>
        <v>3.9804003538289026</v>
      </c>
      <c r="AO85" s="26">
        <f t="shared" si="85"/>
        <v>3.9808958017654339</v>
      </c>
      <c r="AP85" s="26">
        <f t="shared" si="85"/>
        <v>3.9793900993467979</v>
      </c>
      <c r="AQ85" s="26">
        <f t="shared" si="85"/>
        <v>3.9839738953331469</v>
      </c>
      <c r="AR85" s="26">
        <f t="shared" si="85"/>
        <v>3.9700912601050415</v>
      </c>
      <c r="AS85" s="26">
        <f t="shared" si="85"/>
        <v>4.0128254295204844</v>
      </c>
      <c r="AT85" s="26">
        <f t="shared" si="85"/>
        <v>3.8870368665215285</v>
      </c>
      <c r="AU85" s="26">
        <f t="shared" ref="AU85:AU116" si="104">RADIANS($AB$9)+$AB$18*(F85-AB$15)</f>
        <v>4.3466752697738755</v>
      </c>
      <c r="AV85"/>
      <c r="AW85">
        <v>23000</v>
      </c>
      <c r="AX85">
        <f t="shared" si="75"/>
        <v>2.4191487198494566E-2</v>
      </c>
      <c r="AY85">
        <f t="shared" si="76"/>
        <v>1.9320424916813662E-2</v>
      </c>
      <c r="AZ85">
        <f t="shared" si="77"/>
        <v>4.8710622816809032E-3</v>
      </c>
      <c r="BA85">
        <f t="shared" si="78"/>
        <v>0.85953110637357821</v>
      </c>
      <c r="BB85">
        <f t="shared" si="79"/>
        <v>0.48632413759449289</v>
      </c>
      <c r="BC85">
        <f t="shared" si="80"/>
        <v>1.8602171635676739</v>
      </c>
      <c r="BD85">
        <f t="shared" si="81"/>
        <v>1.3411776787541885</v>
      </c>
      <c r="BE85">
        <f t="shared" si="86"/>
        <v>1.3278279708579861</v>
      </c>
      <c r="BF85">
        <f t="shared" si="86"/>
        <v>1.3278251819560034</v>
      </c>
      <c r="BG85">
        <f t="shared" si="86"/>
        <v>1.3278016309753049</v>
      </c>
      <c r="BH85">
        <f t="shared" si="86"/>
        <v>1.3276028430428795</v>
      </c>
      <c r="BI85">
        <f t="shared" si="86"/>
        <v>1.3259312266069088</v>
      </c>
      <c r="BJ85">
        <f t="shared" si="86"/>
        <v>1.3122932923645727</v>
      </c>
      <c r="BK85">
        <f t="shared" si="86"/>
        <v>1.2198997739652684</v>
      </c>
      <c r="BL85">
        <f t="shared" si="82"/>
        <v>0.85009741242286174</v>
      </c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s="26" customFormat="1" ht="12.95" customHeight="1">
      <c r="A86" s="136" t="s">
        <v>109</v>
      </c>
      <c r="B86" s="42"/>
      <c r="C86" s="23">
        <v>53335.404900000001</v>
      </c>
      <c r="D86" s="23">
        <v>5.0000000000000001E-4</v>
      </c>
      <c r="E86" s="26">
        <f t="shared" si="87"/>
        <v>38742.137593836072</v>
      </c>
      <c r="F86" s="26">
        <f t="shared" ref="F86:F113" si="105">ROUND(2*E86,0)/2</f>
        <v>38742</v>
      </c>
      <c r="G86" s="25">
        <f t="shared" si="88"/>
        <v>5.3542360001301859E-2</v>
      </c>
      <c r="J86" s="26">
        <f>G86</f>
        <v>5.3542360001301859E-2</v>
      </c>
      <c r="P86" s="28">
        <f t="shared" si="89"/>
        <v>6.2326809290180106E-2</v>
      </c>
      <c r="Q86" s="29">
        <f t="shared" si="90"/>
        <v>38316.904900000001</v>
      </c>
      <c r="R86" s="26">
        <f t="shared" si="72"/>
        <v>7.7166549308873547E-5</v>
      </c>
      <c r="S86" s="26">
        <v>1</v>
      </c>
      <c r="T86" s="26">
        <f t="shared" si="73"/>
        <v>7.7166549308873547E-5</v>
      </c>
      <c r="Z86">
        <f t="shared" si="91"/>
        <v>38742</v>
      </c>
      <c r="AA86" s="26">
        <f t="shared" si="92"/>
        <v>5.6471602351584306E-2</v>
      </c>
      <c r="AB86" s="26">
        <f t="shared" si="93"/>
        <v>5.9397566939897659E-2</v>
      </c>
      <c r="AC86" s="26">
        <f t="shared" si="94"/>
        <v>-8.7844492888782474E-3</v>
      </c>
      <c r="AD86" s="26">
        <f t="shared" si="95"/>
        <v>-2.9292423502824474E-3</v>
      </c>
      <c r="AE86" s="26">
        <f t="shared" si="96"/>
        <v>8.5804607466882363E-6</v>
      </c>
      <c r="AF86">
        <f t="shared" si="97"/>
        <v>-8.7844492888782474E-3</v>
      </c>
      <c r="AG86" s="187"/>
      <c r="AH86">
        <f t="shared" si="98"/>
        <v>-5.8552069385958017E-3</v>
      </c>
      <c r="AI86">
        <f t="shared" si="99"/>
        <v>0.57237875562894458</v>
      </c>
      <c r="AJ86">
        <f t="shared" si="100"/>
        <v>-0.96124519728459012</v>
      </c>
      <c r="AK86">
        <f t="shared" si="101"/>
        <v>-0.24369749713550298</v>
      </c>
      <c r="AL86">
        <f t="shared" si="102"/>
        <v>-2.6236064018936429</v>
      </c>
      <c r="AM86">
        <f t="shared" si="103"/>
        <v>-3.7743867565684766</v>
      </c>
      <c r="AN86" s="26">
        <f t="shared" si="85"/>
        <v>3.9942166966856063</v>
      </c>
      <c r="AO86" s="26">
        <f t="shared" si="85"/>
        <v>3.9946669189540747</v>
      </c>
      <c r="AP86" s="26">
        <f t="shared" si="85"/>
        <v>3.9932771492826671</v>
      </c>
      <c r="AQ86" s="26">
        <f t="shared" si="85"/>
        <v>3.9975743156992047</v>
      </c>
      <c r="AR86" s="26">
        <f t="shared" si="85"/>
        <v>3.9843549156636149</v>
      </c>
      <c r="AS86" s="26">
        <f t="shared" si="85"/>
        <v>4.0256890919025219</v>
      </c>
      <c r="AT86" s="26">
        <f t="shared" si="85"/>
        <v>3.9022004671220949</v>
      </c>
      <c r="AU86" s="26">
        <f t="shared" si="104"/>
        <v>4.3649842981457008</v>
      </c>
      <c r="AV86"/>
      <c r="AW86">
        <v>24000</v>
      </c>
      <c r="AX86">
        <f t="shared" si="75"/>
        <v>2.5243692230010044E-2</v>
      </c>
      <c r="AY86">
        <f t="shared" si="76"/>
        <v>2.1294002266741351E-2</v>
      </c>
      <c r="AZ86">
        <f t="shared" si="77"/>
        <v>3.9496899632686941E-3</v>
      </c>
      <c r="BA86">
        <f t="shared" si="78"/>
        <v>0.75970998516908272</v>
      </c>
      <c r="BB86">
        <f t="shared" si="79"/>
        <v>0.28332850283148653</v>
      </c>
      <c r="BC86">
        <f t="shared" si="80"/>
        <v>2.0808320474242632</v>
      </c>
      <c r="BD86">
        <f t="shared" si="81"/>
        <v>1.7052392142546091</v>
      </c>
      <c r="BE86">
        <f t="shared" si="86"/>
        <v>1.5655588570493708</v>
      </c>
      <c r="BF86">
        <f t="shared" si="86"/>
        <v>1.5655588570493211</v>
      </c>
      <c r="BG86">
        <f t="shared" si="86"/>
        <v>1.565558857030015</v>
      </c>
      <c r="BH86">
        <f t="shared" si="86"/>
        <v>1.5655588495406316</v>
      </c>
      <c r="BI86">
        <f t="shared" si="86"/>
        <v>1.5655559450162042</v>
      </c>
      <c r="BJ86">
        <f t="shared" si="86"/>
        <v>1.5645302129995369</v>
      </c>
      <c r="BK86">
        <f t="shared" si="86"/>
        <v>1.5059210996888992</v>
      </c>
      <c r="BL86">
        <f t="shared" si="82"/>
        <v>1.0733782462256085</v>
      </c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s="26" customFormat="1" ht="12.95" customHeight="1">
      <c r="A87" s="21" t="s">
        <v>228</v>
      </c>
      <c r="B87" s="22" t="s">
        <v>101</v>
      </c>
      <c r="C87" s="23">
        <v>53359.532899999998</v>
      </c>
      <c r="D87" s="23">
        <v>2.9999999999999997E-4</v>
      </c>
      <c r="E87" s="26">
        <f t="shared" si="87"/>
        <v>38804.142034369601</v>
      </c>
      <c r="F87" s="26">
        <f t="shared" si="105"/>
        <v>38804</v>
      </c>
      <c r="G87" s="25">
        <f t="shared" si="88"/>
        <v>5.5270320001000073E-2</v>
      </c>
      <c r="J87" s="27">
        <f>G87</f>
        <v>5.5270320001000073E-2</v>
      </c>
      <c r="O87" s="26">
        <f>G87</f>
        <v>5.5270320001000073E-2</v>
      </c>
      <c r="P87" s="28">
        <f t="shared" si="89"/>
        <v>6.2546596731329882E-2</v>
      </c>
      <c r="Q87" s="29">
        <f t="shared" si="90"/>
        <v>38341.032899999998</v>
      </c>
      <c r="R87" s="26">
        <f t="shared" si="72"/>
        <v>5.294420305633905E-5</v>
      </c>
      <c r="S87" s="26">
        <v>1</v>
      </c>
      <c r="T87" s="26">
        <f t="shared" si="73"/>
        <v>5.294420305633905E-5</v>
      </c>
      <c r="Z87">
        <f t="shared" si="91"/>
        <v>38804</v>
      </c>
      <c r="AA87" s="26">
        <f t="shared" si="92"/>
        <v>5.6699394681539825E-2</v>
      </c>
      <c r="AB87" s="26">
        <f t="shared" si="93"/>
        <v>6.111752205079013E-2</v>
      </c>
      <c r="AC87" s="26">
        <f t="shared" si="94"/>
        <v>-7.2762767303298087E-3</v>
      </c>
      <c r="AD87" s="26">
        <f t="shared" si="95"/>
        <v>-1.429074680539752E-3</v>
      </c>
      <c r="AE87" s="26">
        <f t="shared" si="96"/>
        <v>2.0422544425597939E-6</v>
      </c>
      <c r="AF87">
        <f t="shared" si="97"/>
        <v>-7.2762767303298087E-3</v>
      </c>
      <c r="AG87" s="187"/>
      <c r="AH87">
        <f t="shared" si="98"/>
        <v>-5.8472020497900559E-3</v>
      </c>
      <c r="AI87">
        <f t="shared" si="99"/>
        <v>0.57407095012306053</v>
      </c>
      <c r="AJ87">
        <f t="shared" si="100"/>
        <v>-0.96312515703610324</v>
      </c>
      <c r="AK87">
        <f t="shared" si="101"/>
        <v>-0.24664314954704505</v>
      </c>
      <c r="AL87">
        <f t="shared" si="102"/>
        <v>-2.616704311325754</v>
      </c>
      <c r="AM87">
        <f t="shared" si="103"/>
        <v>-3.7224484563593681</v>
      </c>
      <c r="AN87" s="26">
        <f t="shared" si="85"/>
        <v>4.004698129928669</v>
      </c>
      <c r="AO87" s="26">
        <f t="shared" si="85"/>
        <v>4.0051158244327816</v>
      </c>
      <c r="AP87" s="26">
        <f t="shared" si="85"/>
        <v>4.0038107305298052</v>
      </c>
      <c r="AQ87" s="26">
        <f t="shared" si="85"/>
        <v>4.0078951575021593</v>
      </c>
      <c r="AR87" s="26">
        <f t="shared" si="85"/>
        <v>3.9951766518998539</v>
      </c>
      <c r="AS87" s="26">
        <f t="shared" si="85"/>
        <v>4.0354307051135923</v>
      </c>
      <c r="AT87" s="26">
        <f t="shared" si="85"/>
        <v>3.9137685631131336</v>
      </c>
      <c r="AU87" s="26">
        <f t="shared" si="104"/>
        <v>4.3788277098414712</v>
      </c>
      <c r="AV87"/>
      <c r="AW87">
        <v>25000</v>
      </c>
      <c r="AX87">
        <f t="shared" si="75"/>
        <v>2.6305499085774644E-2</v>
      </c>
      <c r="AY87">
        <f t="shared" si="76"/>
        <v>2.3370465845850903E-2</v>
      </c>
      <c r="AZ87">
        <f t="shared" si="77"/>
        <v>2.9350332399237398E-3</v>
      </c>
      <c r="BA87">
        <f t="shared" si="78"/>
        <v>0.68799311652532336</v>
      </c>
      <c r="BB87">
        <f t="shared" si="79"/>
        <v>0.11046299652359458</v>
      </c>
      <c r="BC87">
        <f t="shared" si="80"/>
        <v>2.2574062235975556</v>
      </c>
      <c r="BD87">
        <f t="shared" si="81"/>
        <v>2.1126454229385123</v>
      </c>
      <c r="BE87">
        <f t="shared" si="86"/>
        <v>1.7782892431484236</v>
      </c>
      <c r="BF87">
        <f t="shared" si="86"/>
        <v>1.7782893339051233</v>
      </c>
      <c r="BG87">
        <f t="shared" si="86"/>
        <v>1.7782884388155777</v>
      </c>
      <c r="BH87">
        <f t="shared" si="86"/>
        <v>1.7782972664856489</v>
      </c>
      <c r="BI87">
        <f t="shared" si="86"/>
        <v>1.7782101888916872</v>
      </c>
      <c r="BJ87">
        <f t="shared" si="86"/>
        <v>1.7790675678864369</v>
      </c>
      <c r="BK87">
        <f t="shared" si="86"/>
        <v>1.770467730979032</v>
      </c>
      <c r="BL87">
        <f t="shared" si="82"/>
        <v>1.2966590800283551</v>
      </c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s="26" customFormat="1" ht="12.95" customHeight="1">
      <c r="A88" s="21" t="s">
        <v>111</v>
      </c>
      <c r="B88" s="42" t="s">
        <v>97</v>
      </c>
      <c r="C88" s="41">
        <v>53590.486599999997</v>
      </c>
      <c r="D88" s="41">
        <v>2.9999999999999997E-4</v>
      </c>
      <c r="E88" s="26">
        <f t="shared" si="87"/>
        <v>39397.649782945904</v>
      </c>
      <c r="F88" s="26">
        <f t="shared" si="105"/>
        <v>39397.5</v>
      </c>
      <c r="G88" s="25">
        <f t="shared" si="88"/>
        <v>5.8285549996071495E-2</v>
      </c>
      <c r="K88" s="26">
        <f>G88</f>
        <v>5.8285549996071495E-2</v>
      </c>
      <c r="P88" s="28">
        <f t="shared" si="89"/>
        <v>6.4670543127247918E-2</v>
      </c>
      <c r="Q88" s="29">
        <f t="shared" si="90"/>
        <v>38571.986599999997</v>
      </c>
      <c r="R88" s="26">
        <f t="shared" si="72"/>
        <v>4.0768137285170096E-5</v>
      </c>
      <c r="S88" s="26">
        <v>1</v>
      </c>
      <c r="T88" s="26">
        <f t="shared" si="73"/>
        <v>4.0768137285170096E-5</v>
      </c>
      <c r="Z88">
        <f t="shared" si="91"/>
        <v>39397.5</v>
      </c>
      <c r="AA88" s="26">
        <f t="shared" si="92"/>
        <v>5.8934580188557205E-2</v>
      </c>
      <c r="AB88" s="26">
        <f t="shared" si="93"/>
        <v>6.4021512934762215E-2</v>
      </c>
      <c r="AC88" s="26">
        <f t="shared" si="94"/>
        <v>-6.3849931311764224E-3</v>
      </c>
      <c r="AD88" s="26">
        <f t="shared" si="95"/>
        <v>-6.4903019248570976E-4</v>
      </c>
      <c r="AE88" s="26">
        <f t="shared" si="96"/>
        <v>4.2124019075803745E-7</v>
      </c>
      <c r="AF88">
        <f t="shared" si="97"/>
        <v>-6.3849931311764224E-3</v>
      </c>
      <c r="AG88" s="187"/>
      <c r="AH88">
        <f t="shared" si="98"/>
        <v>-5.7359629386907135E-3</v>
      </c>
      <c r="AI88">
        <f t="shared" si="99"/>
        <v>0.59188792997591566</v>
      </c>
      <c r="AJ88">
        <f t="shared" si="100"/>
        <v>-0.97923525535856948</v>
      </c>
      <c r="AK88">
        <f t="shared" si="101"/>
        <v>-0.27512349417709736</v>
      </c>
      <c r="AL88">
        <f t="shared" si="102"/>
        <v>-2.5484360164059976</v>
      </c>
      <c r="AM88">
        <f t="shared" si="103"/>
        <v>-3.2723466025428989</v>
      </c>
      <c r="AN88" s="26">
        <f t="shared" si="85"/>
        <v>4.1066708028696057</v>
      </c>
      <c r="AO88" s="26">
        <f t="shared" si="85"/>
        <v>4.1068495868393589</v>
      </c>
      <c r="AP88" s="26">
        <f t="shared" si="85"/>
        <v>4.1062117216204674</v>
      </c>
      <c r="AQ88" s="26">
        <f t="shared" si="85"/>
        <v>4.1084901954721991</v>
      </c>
      <c r="AR88" s="26">
        <f t="shared" si="85"/>
        <v>4.1003855030870042</v>
      </c>
      <c r="AS88" s="26">
        <f t="shared" si="85"/>
        <v>4.1296624302925942</v>
      </c>
      <c r="AT88" s="26">
        <f t="shared" si="85"/>
        <v>4.0290708589643103</v>
      </c>
      <c r="AU88" s="26">
        <f t="shared" si="104"/>
        <v>4.5113448847034014</v>
      </c>
      <c r="AV88"/>
      <c r="AW88">
        <v>26000</v>
      </c>
      <c r="AX88">
        <f t="shared" si="75"/>
        <v>2.7439594036168437E-2</v>
      </c>
      <c r="AY88">
        <f t="shared" si="76"/>
        <v>2.5549815654142313E-2</v>
      </c>
      <c r="AZ88">
        <f t="shared" si="77"/>
        <v>1.8897783820261257E-3</v>
      </c>
      <c r="BA88">
        <f t="shared" si="78"/>
        <v>0.63537267858794588</v>
      </c>
      <c r="BB88">
        <f t="shared" si="79"/>
        <v>-3.6998452925115388E-2</v>
      </c>
      <c r="BC88">
        <f t="shared" si="80"/>
        <v>2.4051020081788375</v>
      </c>
      <c r="BD88">
        <f t="shared" si="81"/>
        <v>2.5917083425506031</v>
      </c>
      <c r="BE88">
        <f t="shared" si="86"/>
        <v>1.9728771306615018</v>
      </c>
      <c r="BF88">
        <f t="shared" si="86"/>
        <v>1.9728644696694009</v>
      </c>
      <c r="BG88">
        <f t="shared" si="86"/>
        <v>1.9729302004840101</v>
      </c>
      <c r="BH88">
        <f t="shared" si="86"/>
        <v>1.9725888417194359</v>
      </c>
      <c r="BI88">
        <f t="shared" si="86"/>
        <v>1.9743586418646675</v>
      </c>
      <c r="BJ88">
        <f t="shared" si="86"/>
        <v>1.9651015239545642</v>
      </c>
      <c r="BK88">
        <f t="shared" si="86"/>
        <v>2.011490921949564</v>
      </c>
      <c r="BL88">
        <f t="shared" si="82"/>
        <v>1.5199399138311018</v>
      </c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s="26" customFormat="1" ht="12.95" customHeight="1">
      <c r="A89" s="21" t="s">
        <v>112</v>
      </c>
      <c r="B89" s="42"/>
      <c r="C89" s="23">
        <v>53614.420400000003</v>
      </c>
      <c r="D89" s="23">
        <v>2.5999999999999999E-3</v>
      </c>
      <c r="E89" s="26">
        <f t="shared" si="87"/>
        <v>39459.15516585546</v>
      </c>
      <c r="F89" s="26">
        <f t="shared" si="105"/>
        <v>39459</v>
      </c>
      <c r="G89" s="25">
        <f t="shared" si="88"/>
        <v>6.0380220005754381E-2</v>
      </c>
      <c r="J89" s="26">
        <f t="shared" ref="J89:J95" si="106">G89</f>
        <v>6.0380220005754381E-2</v>
      </c>
      <c r="P89" s="28">
        <f t="shared" si="89"/>
        <v>6.4892704185436384E-2</v>
      </c>
      <c r="Q89" s="29">
        <f t="shared" si="90"/>
        <v>38595.920400000003</v>
      </c>
      <c r="R89" s="26">
        <f t="shared" si="72"/>
        <v>2.0362513471880357E-5</v>
      </c>
      <c r="S89" s="26">
        <v>0.5</v>
      </c>
      <c r="T89" s="26">
        <f t="shared" si="73"/>
        <v>1.0181256735940178E-5</v>
      </c>
      <c r="Y89" s="83"/>
      <c r="Z89">
        <f t="shared" si="91"/>
        <v>39459</v>
      </c>
      <c r="AA89" s="26">
        <f t="shared" si="92"/>
        <v>5.9171964404380287E-2</v>
      </c>
      <c r="AB89" s="26">
        <f t="shared" si="93"/>
        <v>6.6100959786810479E-2</v>
      </c>
      <c r="AC89" s="26">
        <f t="shared" si="94"/>
        <v>-4.5124841796820025E-3</v>
      </c>
      <c r="AD89" s="26">
        <f t="shared" si="95"/>
        <v>1.2082556013740947E-3</v>
      </c>
      <c r="AE89" s="26">
        <f t="shared" si="96"/>
        <v>7.2994079912593768E-7</v>
      </c>
      <c r="AF89">
        <f t="shared" si="97"/>
        <v>-4.5124841796820025E-3</v>
      </c>
      <c r="AG89" s="187"/>
      <c r="AH89">
        <f t="shared" si="98"/>
        <v>-5.7207397810561007E-3</v>
      </c>
      <c r="AI89">
        <f t="shared" si="99"/>
        <v>0.59391304470549289</v>
      </c>
      <c r="AJ89">
        <f t="shared" si="100"/>
        <v>-0.98069317780224707</v>
      </c>
      <c r="AK89">
        <f t="shared" si="101"/>
        <v>-0.27810390771651405</v>
      </c>
      <c r="AL89">
        <f t="shared" si="102"/>
        <v>-2.5411149557445971</v>
      </c>
      <c r="AM89">
        <f t="shared" si="103"/>
        <v>-3.2299953067766198</v>
      </c>
      <c r="AN89" s="26">
        <f t="shared" si="85"/>
        <v>4.1174195385547154</v>
      </c>
      <c r="AO89" s="26">
        <f t="shared" si="85"/>
        <v>4.1175807351523677</v>
      </c>
      <c r="AP89" s="26">
        <f t="shared" si="85"/>
        <v>4.1169965121789129</v>
      </c>
      <c r="AQ89" s="26">
        <f t="shared" si="85"/>
        <v>4.1191163099499306</v>
      </c>
      <c r="AR89" s="26">
        <f t="shared" si="85"/>
        <v>4.1114561749050464</v>
      </c>
      <c r="AS89" s="26">
        <f t="shared" si="85"/>
        <v>4.1395618595261219</v>
      </c>
      <c r="AT89" s="26">
        <f t="shared" si="85"/>
        <v>4.0414984984887727</v>
      </c>
      <c r="AU89" s="26">
        <f t="shared" si="104"/>
        <v>4.5250766559822706</v>
      </c>
      <c r="AV89"/>
      <c r="AW89">
        <v>27000</v>
      </c>
      <c r="AX89">
        <f t="shared" si="75"/>
        <v>2.8683531421523231E-2</v>
      </c>
      <c r="AY89">
        <f t="shared" si="76"/>
        <v>2.7832051691615588E-2</v>
      </c>
      <c r="AZ89">
        <f t="shared" si="77"/>
        <v>8.5147972990764294E-4</v>
      </c>
      <c r="BA89">
        <f t="shared" si="78"/>
        <v>0.59614924192763619</v>
      </c>
      <c r="BB89">
        <f t="shared" si="79"/>
        <v>-0.16427753557185554</v>
      </c>
      <c r="BC89">
        <f t="shared" si="80"/>
        <v>2.5331206606107144</v>
      </c>
      <c r="BD89">
        <f t="shared" si="81"/>
        <v>3.1848786894397452</v>
      </c>
      <c r="BE89">
        <f t="shared" si="86"/>
        <v>2.1540706132118279</v>
      </c>
      <c r="BF89">
        <f t="shared" si="86"/>
        <v>2.1539270920428288</v>
      </c>
      <c r="BG89">
        <f t="shared" si="86"/>
        <v>2.1544564427998125</v>
      </c>
      <c r="BH89">
        <f t="shared" si="86"/>
        <v>2.1525019214649728</v>
      </c>
      <c r="BI89">
        <f t="shared" si="86"/>
        <v>2.1596900947742124</v>
      </c>
      <c r="BJ89">
        <f t="shared" si="86"/>
        <v>2.1328542418741909</v>
      </c>
      <c r="BK89">
        <f t="shared" si="86"/>
        <v>2.2281098079748114</v>
      </c>
      <c r="BL89">
        <f t="shared" si="82"/>
        <v>1.7432207476338486</v>
      </c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s="26" customFormat="1" ht="12.95" customHeight="1">
      <c r="A90" s="21" t="s">
        <v>112</v>
      </c>
      <c r="B90" s="22" t="s">
        <v>97</v>
      </c>
      <c r="C90" s="23">
        <v>53657.417999999998</v>
      </c>
      <c r="D90" s="23">
        <v>1.9E-3</v>
      </c>
      <c r="E90" s="26">
        <f t="shared" si="87"/>
        <v>39569.650943884488</v>
      </c>
      <c r="F90" s="26">
        <f t="shared" si="105"/>
        <v>39569.5</v>
      </c>
      <c r="G90" s="25">
        <f t="shared" si="88"/>
        <v>5.8737309998832643E-2</v>
      </c>
      <c r="J90" s="26">
        <f t="shared" si="106"/>
        <v>5.8737309998832643E-2</v>
      </c>
      <c r="P90" s="28">
        <f t="shared" si="89"/>
        <v>6.5292849343025539E-2</v>
      </c>
      <c r="Q90" s="29">
        <f t="shared" si="90"/>
        <v>38638.917999999998</v>
      </c>
      <c r="R90" s="26">
        <f t="shared" si="72"/>
        <v>4.2975096093261021E-5</v>
      </c>
      <c r="S90" s="26">
        <v>0.5</v>
      </c>
      <c r="T90" s="26">
        <f t="shared" si="73"/>
        <v>2.1487548046630511E-5</v>
      </c>
      <c r="Z90">
        <f t="shared" si="91"/>
        <v>39569.5</v>
      </c>
      <c r="AA90" s="26">
        <f t="shared" si="92"/>
        <v>5.9601265309935106E-2</v>
      </c>
      <c r="AB90" s="26">
        <f t="shared" si="93"/>
        <v>6.4428894031923076E-2</v>
      </c>
      <c r="AC90" s="26">
        <f t="shared" si="94"/>
        <v>-6.5555393441928955E-3</v>
      </c>
      <c r="AD90" s="26">
        <f t="shared" si="95"/>
        <v>-8.6395531110246282E-4</v>
      </c>
      <c r="AE90" s="26">
        <f t="shared" si="96"/>
        <v>3.7320938979107668E-7</v>
      </c>
      <c r="AF90">
        <f t="shared" si="97"/>
        <v>-6.5555393441928955E-3</v>
      </c>
      <c r="AG90" s="187"/>
      <c r="AH90">
        <f t="shared" si="98"/>
        <v>-5.6915840330904292E-3</v>
      </c>
      <c r="AI90">
        <f t="shared" si="99"/>
        <v>0.59764229276754</v>
      </c>
      <c r="AJ90">
        <f t="shared" si="100"/>
        <v>-0.98320377867445596</v>
      </c>
      <c r="AK90">
        <f t="shared" si="101"/>
        <v>-0.28347252808375695</v>
      </c>
      <c r="AL90">
        <f t="shared" si="102"/>
        <v>-2.5278337957544057</v>
      </c>
      <c r="AM90">
        <f t="shared" si="103"/>
        <v>-3.1556675869282915</v>
      </c>
      <c r="AN90" s="26">
        <f t="shared" si="85"/>
        <v>4.1368248656884967</v>
      </c>
      <c r="AO90" s="26">
        <f t="shared" si="85"/>
        <v>4.1369575357365465</v>
      </c>
      <c r="AP90" s="26">
        <f t="shared" si="85"/>
        <v>4.1364624040295084</v>
      </c>
      <c r="AQ90" s="26">
        <f t="shared" si="85"/>
        <v>4.1383121931827276</v>
      </c>
      <c r="AR90" s="26">
        <f t="shared" si="85"/>
        <v>4.1314281705715894</v>
      </c>
      <c r="AS90" s="26">
        <f t="shared" si="85"/>
        <v>4.15743047849252</v>
      </c>
      <c r="AT90" s="26">
        <f t="shared" si="85"/>
        <v>4.0640570868914079</v>
      </c>
      <c r="AU90" s="26">
        <f t="shared" si="104"/>
        <v>4.5497491881174739</v>
      </c>
      <c r="AV90"/>
      <c r="AW90">
        <v>28000</v>
      </c>
      <c r="AX90">
        <f t="shared" si="75"/>
        <v>3.0061205990492605E-2</v>
      </c>
      <c r="AY90">
        <f t="shared" si="76"/>
        <v>3.021717395827072E-2</v>
      </c>
      <c r="AZ90">
        <f t="shared" si="77"/>
        <v>-1.5596796777811358E-4</v>
      </c>
      <c r="BA90">
        <f t="shared" si="78"/>
        <v>0.56670645883201498</v>
      </c>
      <c r="BB90">
        <f t="shared" si="79"/>
        <v>-0.27566878309361881</v>
      </c>
      <c r="BC90">
        <f t="shared" si="80"/>
        <v>2.6473804831925203</v>
      </c>
      <c r="BD90">
        <f t="shared" si="81"/>
        <v>3.9641389371449036</v>
      </c>
      <c r="BE90">
        <f t="shared" si="86"/>
        <v>2.3253065257127838</v>
      </c>
      <c r="BF90">
        <f t="shared" si="86"/>
        <v>2.3247316708541979</v>
      </c>
      <c r="BG90">
        <f t="shared" si="86"/>
        <v>2.3264363877048551</v>
      </c>
      <c r="BH90">
        <f t="shared" si="86"/>
        <v>2.3213720385126875</v>
      </c>
      <c r="BI90">
        <f t="shared" si="86"/>
        <v>2.3363383996713014</v>
      </c>
      <c r="BJ90">
        <f t="shared" si="86"/>
        <v>2.2913891486687219</v>
      </c>
      <c r="BK90">
        <f t="shared" si="86"/>
        <v>2.420655138463089</v>
      </c>
      <c r="BL90">
        <f t="shared" si="82"/>
        <v>1.9665015814365954</v>
      </c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s="26" customFormat="1" ht="12.95" customHeight="1">
      <c r="A91" s="21" t="s">
        <v>112</v>
      </c>
      <c r="B91" s="42"/>
      <c r="C91" s="23">
        <v>53657.613899999997</v>
      </c>
      <c r="D91" s="23">
        <v>2.0999999999999999E-3</v>
      </c>
      <c r="E91" s="26">
        <f t="shared" si="87"/>
        <v>39570.154370190045</v>
      </c>
      <c r="F91" s="26">
        <f t="shared" si="105"/>
        <v>39570</v>
      </c>
      <c r="G91" s="25">
        <f t="shared" si="88"/>
        <v>6.0070599996834062E-2</v>
      </c>
      <c r="J91" s="26">
        <f t="shared" si="106"/>
        <v>6.0070599996834062E-2</v>
      </c>
      <c r="P91" s="28">
        <f t="shared" si="89"/>
        <v>6.5294662809691206E-2</v>
      </c>
      <c r="Q91" s="29">
        <f t="shared" si="90"/>
        <v>38639.113899999997</v>
      </c>
      <c r="R91" s="26">
        <f t="shared" si="72"/>
        <v>2.7290832272676898E-5</v>
      </c>
      <c r="S91" s="26">
        <v>0.5</v>
      </c>
      <c r="T91" s="26">
        <f t="shared" si="73"/>
        <v>1.3645416136338449E-5</v>
      </c>
      <c r="Z91">
        <f t="shared" si="91"/>
        <v>39570</v>
      </c>
      <c r="AA91" s="26">
        <f t="shared" si="92"/>
        <v>5.9603216010835208E-2</v>
      </c>
      <c r="AB91" s="26">
        <f t="shared" si="93"/>
        <v>6.576204679569006E-2</v>
      </c>
      <c r="AC91" s="26">
        <f t="shared" si="94"/>
        <v>-5.2240628128571442E-3</v>
      </c>
      <c r="AD91" s="26">
        <f t="shared" si="95"/>
        <v>4.6738398599885378E-4</v>
      </c>
      <c r="AE91" s="26">
        <f t="shared" si="96"/>
        <v>1.0922389518408837E-7</v>
      </c>
      <c r="AF91">
        <f t="shared" si="97"/>
        <v>-5.2240628128571442E-3</v>
      </c>
      <c r="AG91" s="187"/>
      <c r="AH91">
        <f t="shared" si="98"/>
        <v>-5.691446798855998E-3</v>
      </c>
      <c r="AI91">
        <f t="shared" si="99"/>
        <v>0.5976594362889226</v>
      </c>
      <c r="AJ91">
        <f t="shared" si="100"/>
        <v>-0.98321481410126765</v>
      </c>
      <c r="AK91">
        <f t="shared" si="101"/>
        <v>-0.28349685984188761</v>
      </c>
      <c r="AL91">
        <f t="shared" si="102"/>
        <v>-2.5277733215145526</v>
      </c>
      <c r="AM91">
        <f t="shared" si="103"/>
        <v>-3.1553362729874568</v>
      </c>
      <c r="AN91" s="26">
        <f t="shared" ref="AN91:AT100" si="107">$AU91+$AB$7*SIN(AO91)</f>
        <v>4.1369129475121103</v>
      </c>
      <c r="AO91" s="26">
        <f t="shared" si="107"/>
        <v>4.1370454971819557</v>
      </c>
      <c r="AP91" s="26">
        <f t="shared" si="107"/>
        <v>4.1365507475310057</v>
      </c>
      <c r="AQ91" s="26">
        <f t="shared" si="107"/>
        <v>4.1383993596757902</v>
      </c>
      <c r="AR91" s="26">
        <f t="shared" si="107"/>
        <v>4.1315187787414942</v>
      </c>
      <c r="AS91" s="26">
        <f t="shared" si="107"/>
        <v>4.1575115837127825</v>
      </c>
      <c r="AT91" s="26">
        <f t="shared" si="107"/>
        <v>4.0641598329499447</v>
      </c>
      <c r="AU91" s="26">
        <f t="shared" si="104"/>
        <v>4.5498608285343751</v>
      </c>
      <c r="AV91"/>
      <c r="AW91">
        <v>29000</v>
      </c>
      <c r="AX91">
        <f t="shared" si="75"/>
        <v>3.1589247184541924E-2</v>
      </c>
      <c r="AY91">
        <f t="shared" si="76"/>
        <v>3.2705182454107723E-2</v>
      </c>
      <c r="AZ91">
        <f t="shared" si="77"/>
        <v>-1.1159352695658011E-3</v>
      </c>
      <c r="BA91">
        <f t="shared" si="78"/>
        <v>0.54471876966503774</v>
      </c>
      <c r="BB91">
        <f t="shared" si="79"/>
        <v>-0.37442739290737387</v>
      </c>
      <c r="BC91">
        <f t="shared" si="80"/>
        <v>2.7518742779507952</v>
      </c>
      <c r="BD91">
        <f t="shared" si="81"/>
        <v>5.0667928739062722</v>
      </c>
      <c r="BE91">
        <f t="shared" si="86"/>
        <v>2.4891302673000819</v>
      </c>
      <c r="BF91">
        <f t="shared" si="86"/>
        <v>2.4878029406486482</v>
      </c>
      <c r="BG91">
        <f t="shared" si="86"/>
        <v>2.4911959211647203</v>
      </c>
      <c r="BH91">
        <f t="shared" si="86"/>
        <v>2.4825049789112872</v>
      </c>
      <c r="BI91">
        <f t="shared" si="86"/>
        <v>2.5046528546502884</v>
      </c>
      <c r="BJ91">
        <f t="shared" si="86"/>
        <v>2.447436690404619</v>
      </c>
      <c r="BK91">
        <f t="shared" si="86"/>
        <v>2.5906528559577842</v>
      </c>
      <c r="BL91">
        <f t="shared" si="82"/>
        <v>2.1897824152393421</v>
      </c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s="26" customFormat="1" ht="12.95" customHeight="1">
      <c r="A92" s="21" t="s">
        <v>113</v>
      </c>
      <c r="B92" s="42" t="s">
        <v>101</v>
      </c>
      <c r="C92" s="23">
        <v>54018.3439</v>
      </c>
      <c r="D92" s="23">
        <v>6.9999999999999999E-4</v>
      </c>
      <c r="E92" s="26">
        <f t="shared" si="87"/>
        <v>40497.162901094438</v>
      </c>
      <c r="F92" s="26">
        <f t="shared" si="105"/>
        <v>40497</v>
      </c>
      <c r="G92" s="25">
        <f t="shared" si="88"/>
        <v>6.3390260002051946E-2</v>
      </c>
      <c r="J92" s="26">
        <f t="shared" si="106"/>
        <v>6.3390260002051946E-2</v>
      </c>
      <c r="P92" s="28">
        <f t="shared" si="89"/>
        <v>6.8701060411929471E-2</v>
      </c>
      <c r="Q92" s="29">
        <f t="shared" si="90"/>
        <v>38999.8439</v>
      </c>
      <c r="R92" s="26">
        <f t="shared" si="72"/>
        <v>2.8204600993555289E-5</v>
      </c>
      <c r="S92" s="26">
        <v>1</v>
      </c>
      <c r="T92" s="26">
        <f t="shared" si="73"/>
        <v>2.8204600993555289E-5</v>
      </c>
      <c r="Z92">
        <f t="shared" si="91"/>
        <v>40497</v>
      </c>
      <c r="AA92" s="26">
        <f t="shared" si="92"/>
        <v>6.3350382245652523E-2</v>
      </c>
      <c r="AB92" s="26">
        <f t="shared" si="93"/>
        <v>6.8740938168328894E-2</v>
      </c>
      <c r="AC92" s="26">
        <f t="shared" si="94"/>
        <v>-5.3108004098775252E-3</v>
      </c>
      <c r="AD92" s="26">
        <f t="shared" si="95"/>
        <v>3.9877756399422926E-5</v>
      </c>
      <c r="AE92" s="26">
        <f t="shared" si="96"/>
        <v>1.5902354554517161E-9</v>
      </c>
      <c r="AF92">
        <f t="shared" si="97"/>
        <v>-5.3108004098775252E-3</v>
      </c>
      <c r="AG92" s="187"/>
      <c r="AH92">
        <f t="shared" si="98"/>
        <v>-5.3506781662769473E-3</v>
      </c>
      <c r="AI92">
        <f t="shared" si="99"/>
        <v>0.63408245976903777</v>
      </c>
      <c r="AJ92">
        <f t="shared" si="100"/>
        <v>-0.99790643964461068</v>
      </c>
      <c r="AK92">
        <f t="shared" si="101"/>
        <v>-0.32916979281045894</v>
      </c>
      <c r="AL92">
        <f t="shared" si="102"/>
        <v>-2.4090131307500569</v>
      </c>
      <c r="AM92">
        <f t="shared" si="103"/>
        <v>-2.6068762091761677</v>
      </c>
      <c r="AN92" s="26">
        <f t="shared" si="107"/>
        <v>4.3049443099726181</v>
      </c>
      <c r="AO92" s="26">
        <f t="shared" si="107"/>
        <v>4.3049582387233682</v>
      </c>
      <c r="AP92" s="26">
        <f t="shared" si="107"/>
        <v>4.3048868261558288</v>
      </c>
      <c r="AQ92" s="26">
        <f t="shared" si="107"/>
        <v>4.3052530827864643</v>
      </c>
      <c r="AR92" s="26">
        <f t="shared" si="107"/>
        <v>4.3033779252365507</v>
      </c>
      <c r="AS92" s="26">
        <f t="shared" si="107"/>
        <v>4.3130659875227071</v>
      </c>
      <c r="AT92" s="26">
        <f t="shared" si="107"/>
        <v>4.2651410220745074</v>
      </c>
      <c r="AU92" s="26">
        <f t="shared" si="104"/>
        <v>4.756842161469522</v>
      </c>
      <c r="AV92"/>
      <c r="AW92">
        <v>30000</v>
      </c>
      <c r="AX92">
        <f t="shared" si="75"/>
        <v>3.328074772873349E-2</v>
      </c>
      <c r="AY92">
        <f t="shared" si="76"/>
        <v>3.529607717912657E-2</v>
      </c>
      <c r="AZ92">
        <f t="shared" si="77"/>
        <v>-2.0153294503930811E-3</v>
      </c>
      <c r="BA92">
        <f t="shared" si="78"/>
        <v>0.52867563591166777</v>
      </c>
      <c r="BB92">
        <f t="shared" si="79"/>
        <v>-0.46292728289679635</v>
      </c>
      <c r="BC92">
        <f t="shared" si="80"/>
        <v>2.8493899244409371</v>
      </c>
      <c r="BD92">
        <f t="shared" si="81"/>
        <v>6.7957931408217034</v>
      </c>
      <c r="BE92">
        <f t="shared" ref="BE92:BK101" si="108">$BL92+$AB$7*SIN(BF92)</f>
        <v>2.6474147308363136</v>
      </c>
      <c r="BF92">
        <f t="shared" si="108"/>
        <v>2.6453294777275222</v>
      </c>
      <c r="BG92">
        <f t="shared" si="108"/>
        <v>2.6501411272666027</v>
      </c>
      <c r="BH92">
        <f t="shared" si="108"/>
        <v>2.6390194198400554</v>
      </c>
      <c r="BI92">
        <f t="shared" si="108"/>
        <v>2.6646269114488983</v>
      </c>
      <c r="BJ92">
        <f t="shared" si="108"/>
        <v>2.6051127250585813</v>
      </c>
      <c r="BK92">
        <f t="shared" si="108"/>
        <v>2.7407483368233847</v>
      </c>
      <c r="BL92">
        <f t="shared" si="82"/>
        <v>2.4130632490420889</v>
      </c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s="26" customFormat="1" ht="12.95" customHeight="1">
      <c r="A93" s="21" t="s">
        <v>113</v>
      </c>
      <c r="B93" s="22" t="s">
        <v>97</v>
      </c>
      <c r="C93" s="23">
        <v>54018.538699999997</v>
      </c>
      <c r="D93" s="23">
        <v>3.2000000000000002E-3</v>
      </c>
      <c r="E93" s="26">
        <f t="shared" si="87"/>
        <v>40497.663500606031</v>
      </c>
      <c r="F93" s="26">
        <f t="shared" si="105"/>
        <v>40497.5</v>
      </c>
      <c r="G93" s="25">
        <f t="shared" si="88"/>
        <v>6.3623549998737872E-2</v>
      </c>
      <c r="J93" s="26">
        <f t="shared" si="106"/>
        <v>6.3623549998737872E-2</v>
      </c>
      <c r="P93" s="28">
        <f t="shared" si="89"/>
        <v>6.870292159208391E-2</v>
      </c>
      <c r="Q93" s="29">
        <f t="shared" si="90"/>
        <v>39000.038699999997</v>
      </c>
      <c r="R93" s="26">
        <f t="shared" si="72"/>
        <v>2.580001578329067E-5</v>
      </c>
      <c r="S93" s="26">
        <v>0.5</v>
      </c>
      <c r="T93" s="26">
        <f t="shared" si="73"/>
        <v>1.2900007891645335E-5</v>
      </c>
      <c r="Z93">
        <f t="shared" si="91"/>
        <v>40497.5</v>
      </c>
      <c r="AA93" s="26">
        <f t="shared" si="92"/>
        <v>6.3352475910042505E-2</v>
      </c>
      <c r="AB93" s="26">
        <f t="shared" si="93"/>
        <v>6.8973995680779276E-2</v>
      </c>
      <c r="AC93" s="26">
        <f t="shared" si="94"/>
        <v>-5.0793715933460382E-3</v>
      </c>
      <c r="AD93" s="26">
        <f t="shared" si="95"/>
        <v>2.7107408869536664E-4</v>
      </c>
      <c r="AE93" s="26">
        <f t="shared" si="96"/>
        <v>3.6740580781011748E-8</v>
      </c>
      <c r="AF93">
        <f t="shared" si="97"/>
        <v>-5.0793715933460382E-3</v>
      </c>
      <c r="AG93" s="187"/>
      <c r="AH93">
        <f t="shared" si="98"/>
        <v>-5.35044568204141E-3</v>
      </c>
      <c r="AI93">
        <f t="shared" si="99"/>
        <v>0.63410486214227424</v>
      </c>
      <c r="AJ93">
        <f t="shared" si="100"/>
        <v>-0.99791083870439534</v>
      </c>
      <c r="AK93">
        <f t="shared" si="101"/>
        <v>-0.3291946944281367</v>
      </c>
      <c r="AL93">
        <f t="shared" si="102"/>
        <v>-2.4089450761278464</v>
      </c>
      <c r="AM93">
        <f t="shared" si="103"/>
        <v>-2.6066109624713798</v>
      </c>
      <c r="AN93" s="26">
        <f t="shared" si="107"/>
        <v>4.3050377359494556</v>
      </c>
      <c r="AO93" s="26">
        <f t="shared" si="107"/>
        <v>4.3050516418110849</v>
      </c>
      <c r="AP93" s="26">
        <f t="shared" si="107"/>
        <v>4.3049803311554848</v>
      </c>
      <c r="AQ93" s="26">
        <f t="shared" si="107"/>
        <v>4.3053461442000591</v>
      </c>
      <c r="AR93" s="26">
        <f t="shared" si="107"/>
        <v>4.3034728504477249</v>
      </c>
      <c r="AS93" s="26">
        <f t="shared" si="107"/>
        <v>4.3131533461700782</v>
      </c>
      <c r="AT93" s="26">
        <f t="shared" si="107"/>
        <v>4.2652551073646867</v>
      </c>
      <c r="AU93" s="26">
        <f t="shared" si="104"/>
        <v>4.7569538018864232</v>
      </c>
      <c r="AV93"/>
      <c r="AW93">
        <v>31000</v>
      </c>
      <c r="AX93">
        <f t="shared" si="75"/>
        <v>3.5146825243703599E-2</v>
      </c>
      <c r="AY93">
        <f t="shared" si="76"/>
        <v>3.7989858133327295E-2</v>
      </c>
      <c r="AZ93">
        <f t="shared" si="77"/>
        <v>-2.8430328896236995E-3</v>
      </c>
      <c r="BA93">
        <f t="shared" si="78"/>
        <v>0.51758672706391162</v>
      </c>
      <c r="BB93">
        <f t="shared" si="79"/>
        <v>-0.54289049125708722</v>
      </c>
      <c r="BC93">
        <f t="shared" si="80"/>
        <v>2.9419702707178943</v>
      </c>
      <c r="BD93">
        <f t="shared" si="81"/>
        <v>9.9856240577954338</v>
      </c>
      <c r="BE93">
        <f t="shared" si="108"/>
        <v>2.801574495762301</v>
      </c>
      <c r="BF93">
        <f t="shared" si="108"/>
        <v>2.7992376772387675</v>
      </c>
      <c r="BG93">
        <f t="shared" si="108"/>
        <v>2.8042735096917291</v>
      </c>
      <c r="BH93">
        <f t="shared" si="108"/>
        <v>2.7934100360051826</v>
      </c>
      <c r="BI93">
        <f t="shared" si="108"/>
        <v>2.8167937429725267</v>
      </c>
      <c r="BJ93">
        <f t="shared" si="108"/>
        <v>2.7662106236528325</v>
      </c>
      <c r="BK93">
        <f t="shared" si="108"/>
        <v>2.8745750547810474</v>
      </c>
      <c r="BL93">
        <f t="shared" si="82"/>
        <v>2.6363440828448357</v>
      </c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s="26" customFormat="1" ht="12.95" customHeight="1">
      <c r="A94" s="23" t="s">
        <v>114</v>
      </c>
      <c r="B94" s="22" t="s">
        <v>101</v>
      </c>
      <c r="C94" s="23">
        <v>54307.474300000002</v>
      </c>
      <c r="D94" s="23">
        <v>2.0000000000000001E-4</v>
      </c>
      <c r="E94" s="26">
        <f t="shared" si="87"/>
        <v>41240.173871470623</v>
      </c>
      <c r="F94" s="26">
        <f t="shared" si="105"/>
        <v>41240</v>
      </c>
      <c r="G94" s="25">
        <f t="shared" si="88"/>
        <v>6.7659200001799036E-2</v>
      </c>
      <c r="J94" s="26">
        <f t="shared" si="106"/>
        <v>6.7659200001799036E-2</v>
      </c>
      <c r="P94" s="28">
        <f t="shared" si="89"/>
        <v>7.1495154130283803E-2</v>
      </c>
      <c r="Q94" s="29">
        <f t="shared" si="90"/>
        <v>39288.974300000002</v>
      </c>
      <c r="R94" s="26">
        <f t="shared" ref="R94:R128" si="109">+(P94-G94)^2</f>
        <v>1.4714544075839329E-5</v>
      </c>
      <c r="S94" s="26">
        <v>1</v>
      </c>
      <c r="T94" s="26">
        <f t="shared" ref="T94:T125" si="110">S94*R94</f>
        <v>1.4714544075839329E-5</v>
      </c>
      <c r="Z94">
        <f t="shared" si="91"/>
        <v>41240</v>
      </c>
      <c r="AA94" s="26">
        <f t="shared" si="92"/>
        <v>6.6552882769938718E-2</v>
      </c>
      <c r="AB94" s="26">
        <f t="shared" si="93"/>
        <v>7.2601471362144121E-2</v>
      </c>
      <c r="AC94" s="26">
        <f t="shared" si="94"/>
        <v>-3.835954128484767E-3</v>
      </c>
      <c r="AD94" s="26">
        <f t="shared" si="95"/>
        <v>1.1063172318603182E-3</v>
      </c>
      <c r="AE94" s="26">
        <f t="shared" si="96"/>
        <v>1.2239378175110769E-6</v>
      </c>
      <c r="AF94">
        <f t="shared" si="97"/>
        <v>-3.835954128484767E-3</v>
      </c>
      <c r="AG94" s="187"/>
      <c r="AH94">
        <f t="shared" si="98"/>
        <v>-4.9422713603450817E-3</v>
      </c>
      <c r="AI94">
        <f t="shared" si="99"/>
        <v>0.67131123552770267</v>
      </c>
      <c r="AJ94">
        <f t="shared" si="100"/>
        <v>-0.99910836892375532</v>
      </c>
      <c r="AK94">
        <f t="shared" si="101"/>
        <v>-0.36634968930958994</v>
      </c>
      <c r="AL94">
        <f t="shared" si="102"/>
        <v>-2.3020620443745718</v>
      </c>
      <c r="AM94">
        <f t="shared" si="103"/>
        <v>-2.2406901107118826</v>
      </c>
      <c r="AN94" s="26">
        <f t="shared" si="107"/>
        <v>4.4476941410702961</v>
      </c>
      <c r="AO94" s="26">
        <f t="shared" si="107"/>
        <v>4.447694395071407</v>
      </c>
      <c r="AP94" s="26">
        <f t="shared" si="107"/>
        <v>4.4476924224589833</v>
      </c>
      <c r="AQ94" s="26">
        <f t="shared" si="107"/>
        <v>4.447707742453292</v>
      </c>
      <c r="AR94" s="26">
        <f t="shared" si="107"/>
        <v>4.4475887847900424</v>
      </c>
      <c r="AS94" s="26">
        <f t="shared" si="107"/>
        <v>4.4485138502101682</v>
      </c>
      <c r="AT94" s="26">
        <f t="shared" si="107"/>
        <v>4.4414013920105271</v>
      </c>
      <c r="AU94" s="26">
        <f t="shared" si="104"/>
        <v>4.9227398209849627</v>
      </c>
      <c r="AV94"/>
      <c r="AW94">
        <v>32000</v>
      </c>
      <c r="AX94">
        <f t="shared" si="75"/>
        <v>3.7196834283034462E-2</v>
      </c>
      <c r="AY94">
        <f t="shared" si="76"/>
        <v>4.0786525316709878E-2</v>
      </c>
      <c r="AZ94">
        <f t="shared" si="77"/>
        <v>-3.5896910336754174E-3</v>
      </c>
      <c r="BA94">
        <f t="shared" si="78"/>
        <v>0.51080560109094741</v>
      </c>
      <c r="BB94">
        <f t="shared" si="79"/>
        <v>-0.61561067964214222</v>
      </c>
      <c r="BC94">
        <f t="shared" si="80"/>
        <v>3.0312557656753127</v>
      </c>
      <c r="BD94">
        <f t="shared" si="81"/>
        <v>18.107911033257754</v>
      </c>
      <c r="BE94">
        <f t="shared" si="108"/>
        <v>2.9528242675653513</v>
      </c>
      <c r="BF94">
        <f t="shared" si="108"/>
        <v>2.9510849224908275</v>
      </c>
      <c r="BG94">
        <f t="shared" si="108"/>
        <v>2.9546827032997092</v>
      </c>
      <c r="BH94">
        <f t="shared" si="108"/>
        <v>2.9472380447141351</v>
      </c>
      <c r="BI94">
        <f t="shared" si="108"/>
        <v>2.9626312348869916</v>
      </c>
      <c r="BJ94">
        <f t="shared" si="108"/>
        <v>2.9307512575985957</v>
      </c>
      <c r="BK94">
        <f t="shared" si="108"/>
        <v>2.9965741878278442</v>
      </c>
      <c r="BL94">
        <f t="shared" si="82"/>
        <v>2.8596249166475824</v>
      </c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s="26" customFormat="1" ht="12.95" customHeight="1">
      <c r="A95" s="27" t="s">
        <v>556</v>
      </c>
      <c r="B95" s="13" t="s">
        <v>101</v>
      </c>
      <c r="C95" s="102">
        <v>54357.477500000001</v>
      </c>
      <c r="D95" s="102" t="s">
        <v>217</v>
      </c>
      <c r="E95" s="26">
        <f t="shared" si="87"/>
        <v>41368.672729265971</v>
      </c>
      <c r="F95" s="26">
        <f t="shared" si="105"/>
        <v>41368.5</v>
      </c>
      <c r="G95" s="25">
        <f t="shared" si="88"/>
        <v>6.7214729999250267E-2</v>
      </c>
      <c r="J95" s="27">
        <f t="shared" si="106"/>
        <v>6.7214729999250267E-2</v>
      </c>
      <c r="P95" s="28">
        <f t="shared" si="89"/>
        <v>7.1984146680499086E-2</v>
      </c>
      <c r="Q95" s="29">
        <f t="shared" si="90"/>
        <v>39338.977500000001</v>
      </c>
      <c r="R95" s="26">
        <f t="shared" si="109"/>
        <v>2.2747335479374506E-5</v>
      </c>
      <c r="S95" s="26">
        <v>1</v>
      </c>
      <c r="T95" s="26">
        <f t="shared" si="110"/>
        <v>2.2747335479374506E-5</v>
      </c>
      <c r="Z95">
        <f t="shared" si="91"/>
        <v>41368.5</v>
      </c>
      <c r="AA95" s="26">
        <f t="shared" si="92"/>
        <v>6.7125876311157281E-2</v>
      </c>
      <c r="AB95" s="26">
        <f t="shared" si="93"/>
        <v>7.2073000368592072E-2</v>
      </c>
      <c r="AC95" s="26">
        <f t="shared" si="94"/>
        <v>-4.7694166812488198E-3</v>
      </c>
      <c r="AD95" s="26">
        <f t="shared" si="95"/>
        <v>8.8853688092985217E-5</v>
      </c>
      <c r="AE95" s="26">
        <f t="shared" si="96"/>
        <v>7.8949778877255034E-9</v>
      </c>
      <c r="AF95">
        <f t="shared" si="97"/>
        <v>-4.7694166812488198E-3</v>
      </c>
      <c r="AG95" s="187"/>
      <c r="AH95">
        <f t="shared" si="98"/>
        <v>-4.8582703693418007E-3</v>
      </c>
      <c r="AI95">
        <f t="shared" si="99"/>
        <v>0.67863479468652432</v>
      </c>
      <c r="AJ95">
        <f t="shared" si="100"/>
        <v>-0.9980756648566238</v>
      </c>
      <c r="AK95">
        <f t="shared" si="101"/>
        <v>-0.37279056259699772</v>
      </c>
      <c r="AL95">
        <f t="shared" si="102"/>
        <v>-2.2822462665266778</v>
      </c>
      <c r="AM95">
        <f t="shared" si="103"/>
        <v>-2.1823314438864485</v>
      </c>
      <c r="AN95" s="26">
        <f t="shared" si="107"/>
        <v>4.4732505159513698</v>
      </c>
      <c r="AO95" s="26">
        <f t="shared" si="107"/>
        <v>4.4732505162205527</v>
      </c>
      <c r="AP95" s="26">
        <f t="shared" si="107"/>
        <v>4.4732505139116041</v>
      </c>
      <c r="AQ95" s="26">
        <f t="shared" si="107"/>
        <v>4.4732505337169162</v>
      </c>
      <c r="AR95" s="26">
        <f t="shared" si="107"/>
        <v>4.4732503638342971</v>
      </c>
      <c r="AS95" s="26">
        <f t="shared" si="107"/>
        <v>4.4732518210282119</v>
      </c>
      <c r="AT95" s="26">
        <f t="shared" si="107"/>
        <v>4.4732393220095874</v>
      </c>
      <c r="AU95" s="26">
        <f t="shared" si="104"/>
        <v>4.9514314081286157</v>
      </c>
      <c r="AV95"/>
      <c r="AW95">
        <v>33000</v>
      </c>
      <c r="AX95">
        <f t="shared" si="75"/>
        <v>3.9438566496258973E-2</v>
      </c>
      <c r="AY95">
        <f t="shared" si="76"/>
        <v>4.3686078729274325E-2</v>
      </c>
      <c r="AZ95">
        <f t="shared" si="77"/>
        <v>-4.2475122330153554E-3</v>
      </c>
      <c r="BA95">
        <f t="shared" si="78"/>
        <v>0.50794133489724802</v>
      </c>
      <c r="BB95">
        <f t="shared" si="79"/>
        <v>-0.68209871206434325</v>
      </c>
      <c r="BC95">
        <f t="shared" si="80"/>
        <v>3.1187239101276027</v>
      </c>
      <c r="BD95">
        <f t="shared" si="81"/>
        <v>87.451802470425093</v>
      </c>
      <c r="BE95">
        <f t="shared" si="108"/>
        <v>3.1023945059990519</v>
      </c>
      <c r="BF95">
        <f t="shared" si="108"/>
        <v>3.1019860864979862</v>
      </c>
      <c r="BG95">
        <f t="shared" si="108"/>
        <v>3.1028165291384067</v>
      </c>
      <c r="BH95">
        <f t="shared" si="108"/>
        <v>3.1011279547543822</v>
      </c>
      <c r="BI95">
        <f t="shared" si="108"/>
        <v>3.1045612888079166</v>
      </c>
      <c r="BJ95">
        <f t="shared" si="108"/>
        <v>3.0975798787520432</v>
      </c>
      <c r="BK95">
        <f t="shared" si="108"/>
        <v>3.1117741246148052</v>
      </c>
      <c r="BL95">
        <f t="shared" si="82"/>
        <v>3.0829057504503292</v>
      </c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s="26" customFormat="1" ht="12.95" customHeight="1">
      <c r="A96" s="43" t="s">
        <v>115</v>
      </c>
      <c r="B96" s="42" t="s">
        <v>101</v>
      </c>
      <c r="C96" s="41">
        <v>54440.558400000002</v>
      </c>
      <c r="D96" s="41">
        <v>1E-4</v>
      </c>
      <c r="E96" s="26">
        <f t="shared" si="87"/>
        <v>41582.175080207715</v>
      </c>
      <c r="F96" s="26">
        <f t="shared" si="105"/>
        <v>41582</v>
      </c>
      <c r="G96" s="25">
        <f t="shared" si="88"/>
        <v>6.8129560000670608E-2</v>
      </c>
      <c r="K96" s="26">
        <f>G96</f>
        <v>6.8129560000670608E-2</v>
      </c>
      <c r="P96" s="28">
        <f t="shared" si="89"/>
        <v>7.2800353559758779E-2</v>
      </c>
      <c r="Q96" s="29">
        <f t="shared" si="90"/>
        <v>39422.058400000002</v>
      </c>
      <c r="R96" s="26">
        <f t="shared" si="109"/>
        <v>2.1816312471619545E-5</v>
      </c>
      <c r="S96" s="26">
        <v>1</v>
      </c>
      <c r="T96" s="26">
        <f t="shared" si="110"/>
        <v>2.1816312471619545E-5</v>
      </c>
      <c r="Z96">
        <f t="shared" si="91"/>
        <v>41582</v>
      </c>
      <c r="AA96" s="26">
        <f t="shared" si="92"/>
        <v>6.8090878431151955E-2</v>
      </c>
      <c r="AB96" s="26">
        <f t="shared" si="93"/>
        <v>7.2839035129277432E-2</v>
      </c>
      <c r="AC96" s="26">
        <f t="shared" si="94"/>
        <v>-4.6707935590881711E-3</v>
      </c>
      <c r="AD96" s="26">
        <f t="shared" si="95"/>
        <v>3.8681569518653203E-5</v>
      </c>
      <c r="AE96" s="26">
        <f t="shared" si="96"/>
        <v>1.4962638204264007E-9</v>
      </c>
      <c r="AF96">
        <f t="shared" si="97"/>
        <v>-4.6707935590881711E-3</v>
      </c>
      <c r="AG96" s="187"/>
      <c r="AH96">
        <f t="shared" si="98"/>
        <v>-4.7094751286068295E-3</v>
      </c>
      <c r="AI96">
        <f t="shared" si="99"/>
        <v>0.69145830475998604</v>
      </c>
      <c r="AJ96">
        <f t="shared" si="100"/>
        <v>-0.99539963678683119</v>
      </c>
      <c r="AK96">
        <f t="shared" si="101"/>
        <v>-0.38347153876914608</v>
      </c>
      <c r="AL96">
        <f t="shared" si="102"/>
        <v>-2.2483366437809273</v>
      </c>
      <c r="AM96">
        <f t="shared" si="103"/>
        <v>-2.0881055716318313</v>
      </c>
      <c r="AN96" s="26">
        <f t="shared" si="107"/>
        <v>4.5163426621655907</v>
      </c>
      <c r="AO96" s="26">
        <f t="shared" si="107"/>
        <v>4.5163425698348174</v>
      </c>
      <c r="AP96" s="26">
        <f t="shared" si="107"/>
        <v>4.5163435328734405</v>
      </c>
      <c r="AQ96" s="26">
        <f t="shared" si="107"/>
        <v>4.5163334883113384</v>
      </c>
      <c r="AR96" s="26">
        <f t="shared" si="107"/>
        <v>4.5164382788126414</v>
      </c>
      <c r="AS96" s="26">
        <f t="shared" si="107"/>
        <v>4.5153477524103121</v>
      </c>
      <c r="AT96" s="26">
        <f t="shared" si="107"/>
        <v>4.527006255058093</v>
      </c>
      <c r="AU96" s="26">
        <f t="shared" si="104"/>
        <v>4.9991018661455016</v>
      </c>
      <c r="AV96"/>
      <c r="AW96">
        <v>34000</v>
      </c>
      <c r="AX96">
        <f t="shared" si="75"/>
        <v>4.1879250236574669E-2</v>
      </c>
      <c r="AY96">
        <f t="shared" si="76"/>
        <v>4.6688518371020629E-2</v>
      </c>
      <c r="AZ96">
        <f t="shared" si="77"/>
        <v>-4.8092681344459572E-3</v>
      </c>
      <c r="BA96">
        <f t="shared" si="78"/>
        <v>0.50882728457119908</v>
      </c>
      <c r="BB96">
        <f t="shared" si="79"/>
        <v>-0.74311885337376005</v>
      </c>
      <c r="BC96">
        <f t="shared" si="80"/>
        <v>-3.0773709711435386</v>
      </c>
      <c r="BD96">
        <f t="shared" si="81"/>
        <v>-31.131425906404516</v>
      </c>
      <c r="BE96">
        <f t="shared" si="108"/>
        <v>3.251607821161588</v>
      </c>
      <c r="BF96">
        <f t="shared" si="108"/>
        <v>3.2527113998256634</v>
      </c>
      <c r="BG96">
        <f t="shared" si="108"/>
        <v>3.2504555754356406</v>
      </c>
      <c r="BH96">
        <f t="shared" si="108"/>
        <v>3.25506731076903</v>
      </c>
      <c r="BI96">
        <f t="shared" si="108"/>
        <v>3.2456417050062703</v>
      </c>
      <c r="BJ96">
        <f t="shared" si="108"/>
        <v>3.2649168722671185</v>
      </c>
      <c r="BK96">
        <f t="shared" si="108"/>
        <v>3.2255408172526363</v>
      </c>
      <c r="BL96">
        <f t="shared" si="82"/>
        <v>3.306186584253076</v>
      </c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s="26" customFormat="1" ht="12.95" customHeight="1">
      <c r="A97" s="95" t="s">
        <v>212</v>
      </c>
      <c r="B97" s="96" t="s">
        <v>97</v>
      </c>
      <c r="C97" s="95">
        <v>54647.38508</v>
      </c>
      <c r="D97" s="95">
        <v>2.9999999999999997E-4</v>
      </c>
      <c r="E97" s="26">
        <f t="shared" si="87"/>
        <v>42113.680906666923</v>
      </c>
      <c r="F97" s="26">
        <f t="shared" si="105"/>
        <v>42113.5</v>
      </c>
      <c r="G97" s="25">
        <f t="shared" si="88"/>
        <v>7.0396830000390764E-2</v>
      </c>
      <c r="J97" s="27"/>
      <c r="K97" s="26">
        <f>G97</f>
        <v>7.0396830000390764E-2</v>
      </c>
      <c r="P97" s="28">
        <f t="shared" si="89"/>
        <v>7.4852638847542438E-2</v>
      </c>
      <c r="Q97" s="29">
        <f t="shared" si="90"/>
        <v>39628.88508</v>
      </c>
      <c r="R97" s="26">
        <f t="shared" si="109"/>
        <v>1.9854232482355127E-5</v>
      </c>
      <c r="S97" s="26">
        <v>1</v>
      </c>
      <c r="T97" s="26">
        <f t="shared" si="110"/>
        <v>1.9854232482355127E-5</v>
      </c>
      <c r="Y97" s="90"/>
      <c r="Z97">
        <f t="shared" si="91"/>
        <v>42113.5</v>
      </c>
      <c r="AA97" s="26">
        <f t="shared" si="92"/>
        <v>7.0566093727636808E-2</v>
      </c>
      <c r="AB97" s="26">
        <f t="shared" si="93"/>
        <v>7.4683375120296394E-2</v>
      </c>
      <c r="AC97" s="26">
        <f t="shared" si="94"/>
        <v>-4.4558088471516738E-3</v>
      </c>
      <c r="AD97" s="26">
        <f t="shared" si="95"/>
        <v>-1.6926372724604399E-4</v>
      </c>
      <c r="AE97" s="26">
        <f t="shared" si="96"/>
        <v>2.8650209361223175E-8</v>
      </c>
      <c r="AF97">
        <f t="shared" si="97"/>
        <v>-4.4558088471516738E-3</v>
      </c>
      <c r="AG97" s="187"/>
      <c r="AH97">
        <f t="shared" si="98"/>
        <v>-4.2865451199056246E-3</v>
      </c>
      <c r="AI97">
        <f t="shared" si="99"/>
        <v>0.7273507061991018</v>
      </c>
      <c r="AJ97">
        <f t="shared" si="100"/>
        <v>-0.98267940102458029</v>
      </c>
      <c r="AK97">
        <f t="shared" si="101"/>
        <v>-0.40976915615676823</v>
      </c>
      <c r="AL97">
        <f t="shared" si="102"/>
        <v>-2.1579027142613869</v>
      </c>
      <c r="AM97">
        <f t="shared" si="103"/>
        <v>-1.8665061626413892</v>
      </c>
      <c r="AN97" s="26">
        <f t="shared" si="107"/>
        <v>4.6273661775869774</v>
      </c>
      <c r="AO97" s="26">
        <f t="shared" si="107"/>
        <v>4.6273661736282445</v>
      </c>
      <c r="AP97" s="26">
        <f t="shared" si="107"/>
        <v>4.6273662683421835</v>
      </c>
      <c r="AQ97" s="26">
        <f t="shared" si="107"/>
        <v>4.6273640023099656</v>
      </c>
      <c r="AR97" s="26">
        <f t="shared" si="107"/>
        <v>4.6274182336931799</v>
      </c>
      <c r="AS97" s="26">
        <f t="shared" si="107"/>
        <v>4.6261296845894737</v>
      </c>
      <c r="AT97" s="26">
        <f t="shared" si="107"/>
        <v>4.6654800626164468</v>
      </c>
      <c r="AU97" s="26">
        <f t="shared" si="104"/>
        <v>5.1177756293116614</v>
      </c>
      <c r="AV97"/>
      <c r="AW97">
        <v>35000</v>
      </c>
      <c r="AX97">
        <f t="shared" si="75"/>
        <v>4.4527050002780233E-2</v>
      </c>
      <c r="AY97">
        <f t="shared" si="76"/>
        <v>4.9793844241948798E-2</v>
      </c>
      <c r="AZ97">
        <f t="shared" si="77"/>
        <v>-5.2667942391685652E-3</v>
      </c>
      <c r="BA97">
        <f t="shared" si="78"/>
        <v>0.51351517964205817</v>
      </c>
      <c r="BB97">
        <f t="shared" si="79"/>
        <v>-0.79914357677663506</v>
      </c>
      <c r="BC97">
        <f t="shared" si="80"/>
        <v>-2.9892209970757335</v>
      </c>
      <c r="BD97">
        <f t="shared" si="81"/>
        <v>-13.100395619733241</v>
      </c>
      <c r="BE97">
        <f t="shared" si="108"/>
        <v>3.4018152862756668</v>
      </c>
      <c r="BF97">
        <f t="shared" si="108"/>
        <v>3.4039487924699356</v>
      </c>
      <c r="BG97">
        <f t="shared" si="108"/>
        <v>3.3994631516830993</v>
      </c>
      <c r="BH97">
        <f t="shared" si="108"/>
        <v>3.4089003680413379</v>
      </c>
      <c r="BI97">
        <f t="shared" si="108"/>
        <v>3.3890728365800626</v>
      </c>
      <c r="BJ97">
        <f t="shared" si="108"/>
        <v>3.4308559585912022</v>
      </c>
      <c r="BK97">
        <f t="shared" si="108"/>
        <v>3.3433113749175352</v>
      </c>
      <c r="BL97">
        <f t="shared" si="82"/>
        <v>3.5294674180558228</v>
      </c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s="26" customFormat="1" ht="12.95" customHeight="1">
      <c r="A98" s="21" t="s">
        <v>230</v>
      </c>
      <c r="B98" s="22" t="s">
        <v>101</v>
      </c>
      <c r="C98" s="137">
        <v>55051.506300000001</v>
      </c>
      <c r="D98" s="137">
        <v>2.0000000000000001E-4</v>
      </c>
      <c r="E98" s="26">
        <f t="shared" si="87"/>
        <v>43152.196745270558</v>
      </c>
      <c r="F98" s="26">
        <f t="shared" si="105"/>
        <v>43152</v>
      </c>
      <c r="G98" s="25">
        <f t="shared" si="88"/>
        <v>7.6560160006920341E-2</v>
      </c>
      <c r="J98" s="26">
        <f>G98</f>
        <v>7.6560160006920341E-2</v>
      </c>
      <c r="P98" s="28">
        <f t="shared" si="89"/>
        <v>7.8946482542124705E-2</v>
      </c>
      <c r="Q98" s="29">
        <f t="shared" si="90"/>
        <v>40033.006300000001</v>
      </c>
      <c r="R98" s="26">
        <f t="shared" si="109"/>
        <v>5.6945352420241794E-6</v>
      </c>
      <c r="S98" s="26">
        <v>1</v>
      </c>
      <c r="T98" s="26">
        <f t="shared" si="110"/>
        <v>5.6945352420241794E-6</v>
      </c>
      <c r="Z98">
        <f t="shared" si="91"/>
        <v>43152</v>
      </c>
      <c r="AA98" s="26">
        <f t="shared" si="92"/>
        <v>7.5725361017841497E-2</v>
      </c>
      <c r="AB98" s="26">
        <f t="shared" si="93"/>
        <v>7.9781281531203535E-2</v>
      </c>
      <c r="AC98" s="26">
        <f t="shared" si="94"/>
        <v>-2.3863225352043632E-3</v>
      </c>
      <c r="AD98" s="26">
        <f t="shared" si="95"/>
        <v>8.3479898907884431E-4</v>
      </c>
      <c r="AE98" s="26">
        <f t="shared" si="96"/>
        <v>6.9688935216706038E-7</v>
      </c>
      <c r="AF98">
        <f t="shared" si="97"/>
        <v>-2.3863225352043632E-3</v>
      </c>
      <c r="AG98" s="187"/>
      <c r="AH98">
        <f t="shared" si="98"/>
        <v>-3.2211215242832006E-3</v>
      </c>
      <c r="AI98">
        <f t="shared" si="99"/>
        <v>0.81819003074108698</v>
      </c>
      <c r="AJ98">
        <f t="shared" si="100"/>
        <v>-0.92294148419368394</v>
      </c>
      <c r="AK98">
        <f t="shared" si="101"/>
        <v>-0.45737679633496003</v>
      </c>
      <c r="AL98">
        <f t="shared" si="102"/>
        <v>-1.9491507593176038</v>
      </c>
      <c r="AM98">
        <f t="shared" si="103"/>
        <v>-1.473615050185848</v>
      </c>
      <c r="AN98" s="26">
        <f t="shared" si="107"/>
        <v>4.8630401644282415</v>
      </c>
      <c r="AO98" s="26">
        <f t="shared" si="107"/>
        <v>4.8630404126435547</v>
      </c>
      <c r="AP98" s="26">
        <f t="shared" si="107"/>
        <v>4.8630437728353444</v>
      </c>
      <c r="AQ98" s="26">
        <f t="shared" si="107"/>
        <v>4.8630892538037624</v>
      </c>
      <c r="AR98" s="26">
        <f t="shared" si="107"/>
        <v>4.8637035146324834</v>
      </c>
      <c r="AS98" s="26">
        <f t="shared" si="107"/>
        <v>4.8717696805048964</v>
      </c>
      <c r="AT98" s="26">
        <f t="shared" si="107"/>
        <v>4.9540686009721888</v>
      </c>
      <c r="AU98" s="26">
        <f t="shared" si="104"/>
        <v>5.3496527752158141</v>
      </c>
      <c r="AV98"/>
      <c r="AW98">
        <v>36000</v>
      </c>
      <c r="AX98">
        <f t="shared" ref="AX98:AX112" si="111">AB$3+AB$4*AW98+AB$5*AW98^2+AZ98</f>
        <v>4.7392167356374207E-2</v>
      </c>
      <c r="AY98">
        <f t="shared" ref="AY98:AY112" si="112">AB$3+AB$4*AW98+AB$5*AW98^2</f>
        <v>5.3002056342058818E-2</v>
      </c>
      <c r="AZ98">
        <f t="shared" ref="AZ98:AZ112" si="113">$AB$6*($AB$11/BA98*BB98+$AB$12)</f>
        <v>-5.6098889856846124E-3</v>
      </c>
      <c r="BA98">
        <f t="shared" ref="BA98:BA112" si="114">1+$AB$7*COS(BC98)</f>
        <v>0.52227641584160445</v>
      </c>
      <c r="BB98">
        <f t="shared" ref="BB98:BB112" si="115">SIN(BC98+RADIANS($AB$9))</f>
        <v>-0.85028554188033845</v>
      </c>
      <c r="BC98">
        <f t="shared" ref="BC98:BC112" si="116">2*ATAN(BD98)</f>
        <v>-2.8985626184240947</v>
      </c>
      <c r="BD98">
        <f t="shared" ref="BD98:BD112" si="117">SQRT((1+$AB$7)/(1-$AB$7))*TAN(BE98/2)</f>
        <v>-8.1888905694115444</v>
      </c>
      <c r="BE98">
        <f t="shared" si="108"/>
        <v>3.554296593326983</v>
      </c>
      <c r="BF98">
        <f t="shared" si="108"/>
        <v>3.5566074636133931</v>
      </c>
      <c r="BG98">
        <f t="shared" si="108"/>
        <v>3.5514825860959123</v>
      </c>
      <c r="BH98">
        <f t="shared" si="108"/>
        <v>3.5628638436427815</v>
      </c>
      <c r="BI98">
        <f t="shared" si="108"/>
        <v>3.5376642001618626</v>
      </c>
      <c r="BJ98">
        <f t="shared" si="108"/>
        <v>3.5938491621113848</v>
      </c>
      <c r="BK98">
        <f t="shared" si="108"/>
        <v>3.4703241246827896</v>
      </c>
      <c r="BL98">
        <f t="shared" ref="BL98:BL112" si="118">RADIANS($AB$9)+$AB$18*(AW98-AB$15)</f>
        <v>3.7527482518585695</v>
      </c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s="26" customFormat="1" ht="12.95" customHeight="1">
      <c r="A99" s="21" t="s">
        <v>230</v>
      </c>
      <c r="B99" s="22" t="s">
        <v>101</v>
      </c>
      <c r="C99" s="23">
        <v>55068.4329</v>
      </c>
      <c r="D99" s="23">
        <v>8.9999999999999998E-4</v>
      </c>
      <c r="E99" s="26">
        <f t="shared" si="87"/>
        <v>43195.69493671348</v>
      </c>
      <c r="F99" s="26">
        <f t="shared" si="105"/>
        <v>43195.5</v>
      </c>
      <c r="G99" s="25">
        <f t="shared" si="88"/>
        <v>7.5856390001717955E-2</v>
      </c>
      <c r="J99" s="26">
        <f>G99</f>
        <v>7.5856390001717955E-2</v>
      </c>
      <c r="P99" s="28">
        <f t="shared" si="89"/>
        <v>7.9120384027731014E-2</v>
      </c>
      <c r="Q99" s="29">
        <f t="shared" si="90"/>
        <v>40049.9329</v>
      </c>
      <c r="R99" s="26">
        <f t="shared" si="109"/>
        <v>1.0653657001848937E-5</v>
      </c>
      <c r="S99" s="26">
        <v>1</v>
      </c>
      <c r="T99" s="26">
        <f t="shared" si="110"/>
        <v>1.0653657001848937E-5</v>
      </c>
      <c r="Z99">
        <f t="shared" si="91"/>
        <v>43195.5</v>
      </c>
      <c r="AA99" s="26">
        <f t="shared" si="92"/>
        <v>7.5951435191499383E-2</v>
      </c>
      <c r="AB99" s="26">
        <f t="shared" si="93"/>
        <v>7.9025338837949585E-2</v>
      </c>
      <c r="AC99" s="26">
        <f t="shared" si="94"/>
        <v>-3.263994026013059E-3</v>
      </c>
      <c r="AD99" s="26">
        <f t="shared" si="95"/>
        <v>-9.5045189781428618E-5</v>
      </c>
      <c r="AE99" s="26">
        <f t="shared" si="96"/>
        <v>9.0335881005877824E-9</v>
      </c>
      <c r="AF99">
        <f t="shared" si="97"/>
        <v>-3.263994026013059E-3</v>
      </c>
      <c r="AG99" s="187"/>
      <c r="AH99">
        <f t="shared" si="98"/>
        <v>-3.1689488362316243E-3</v>
      </c>
      <c r="AI99">
        <f t="shared" si="99"/>
        <v>0.8227324144520749</v>
      </c>
      <c r="AJ99">
        <f t="shared" si="100"/>
        <v>-0.91908067368981461</v>
      </c>
      <c r="AK99">
        <f t="shared" si="101"/>
        <v>-0.4591564023963593</v>
      </c>
      <c r="AL99">
        <f t="shared" si="102"/>
        <v>-1.9392387418867654</v>
      </c>
      <c r="AM99">
        <f t="shared" si="103"/>
        <v>-1.4580106984898373</v>
      </c>
      <c r="AN99" s="26">
        <f t="shared" si="107"/>
        <v>4.8735566181748684</v>
      </c>
      <c r="AO99" s="26">
        <f t="shared" si="107"/>
        <v>4.8735569674067003</v>
      </c>
      <c r="AP99" s="26">
        <f t="shared" si="107"/>
        <v>4.8735613890168556</v>
      </c>
      <c r="AQ99" s="26">
        <f t="shared" si="107"/>
        <v>4.8736173604492929</v>
      </c>
      <c r="AR99" s="26">
        <f t="shared" si="107"/>
        <v>4.8743242229742707</v>
      </c>
      <c r="AS99" s="26">
        <f t="shared" si="107"/>
        <v>4.8830015266878197</v>
      </c>
      <c r="AT99" s="26">
        <f t="shared" si="107"/>
        <v>4.966644307670613</v>
      </c>
      <c r="AU99" s="26">
        <f t="shared" si="104"/>
        <v>5.3593654914862334</v>
      </c>
      <c r="AV99"/>
      <c r="AW99">
        <v>37000</v>
      </c>
      <c r="AX99">
        <f t="shared" si="111"/>
        <v>5.0487058949191872E-2</v>
      </c>
      <c r="AY99">
        <f t="shared" si="112"/>
        <v>5.6313154671350715E-2</v>
      </c>
      <c r="AZ99">
        <f t="shared" si="113"/>
        <v>-5.8260957221588439E-3</v>
      </c>
      <c r="BA99">
        <f t="shared" si="114"/>
        <v>0.53561650961148188</v>
      </c>
      <c r="BB99">
        <f t="shared" si="115"/>
        <v>-0.89624341370415539</v>
      </c>
      <c r="BC99">
        <f t="shared" si="116"/>
        <v>-2.8038636429775963</v>
      </c>
      <c r="BD99">
        <f t="shared" si="117"/>
        <v>-5.8655121512371577</v>
      </c>
      <c r="BE99">
        <f t="shared" si="108"/>
        <v>3.7102552427114843</v>
      </c>
      <c r="BF99">
        <f t="shared" si="108"/>
        <v>3.7120120633958043</v>
      </c>
      <c r="BG99">
        <f t="shared" si="108"/>
        <v>3.7077769556620064</v>
      </c>
      <c r="BH99">
        <f t="shared" si="108"/>
        <v>3.7180060447667787</v>
      </c>
      <c r="BI99">
        <f t="shared" si="108"/>
        <v>3.6934120429592507</v>
      </c>
      <c r="BJ99">
        <f t="shared" si="108"/>
        <v>3.7532269187376404</v>
      </c>
      <c r="BK99">
        <f t="shared" si="108"/>
        <v>3.6113585413954596</v>
      </c>
      <c r="BL99">
        <f t="shared" si="118"/>
        <v>3.9760290856613163</v>
      </c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s="26" customFormat="1" ht="12.95" customHeight="1">
      <c r="A100" s="21" t="s">
        <v>116</v>
      </c>
      <c r="B100" s="22" t="s">
        <v>101</v>
      </c>
      <c r="C100" s="23">
        <v>55083.414219999999</v>
      </c>
      <c r="D100" s="23">
        <v>2.0000000000000001E-4</v>
      </c>
      <c r="E100" s="26">
        <f t="shared" si="87"/>
        <v>43234.194122930894</v>
      </c>
      <c r="F100" s="26">
        <f t="shared" si="105"/>
        <v>43234</v>
      </c>
      <c r="G100" s="25">
        <f t="shared" si="88"/>
        <v>7.5539720004599076E-2</v>
      </c>
      <c r="J100" s="27"/>
      <c r="K100" s="26">
        <f>G100</f>
        <v>7.5539720004599076E-2</v>
      </c>
      <c r="P100" s="28">
        <f t="shared" si="89"/>
        <v>7.9274459242743608E-2</v>
      </c>
      <c r="Q100" s="29">
        <f t="shared" si="90"/>
        <v>40064.914219999999</v>
      </c>
      <c r="R100" s="26">
        <f t="shared" si="109"/>
        <v>1.3948277176936404E-5</v>
      </c>
      <c r="S100" s="26">
        <v>1</v>
      </c>
      <c r="T100" s="26">
        <f t="shared" si="110"/>
        <v>1.3948277176936404E-5</v>
      </c>
      <c r="Z100">
        <f t="shared" si="91"/>
        <v>43234</v>
      </c>
      <c r="AA100" s="26">
        <f t="shared" si="92"/>
        <v>7.6152223678244549E-2</v>
      </c>
      <c r="AB100" s="26">
        <f t="shared" si="93"/>
        <v>7.8661955569098135E-2</v>
      </c>
      <c r="AC100" s="26">
        <f t="shared" si="94"/>
        <v>-3.7347392381445327E-3</v>
      </c>
      <c r="AD100" s="26">
        <f t="shared" si="95"/>
        <v>-6.1250367364547309E-4</v>
      </c>
      <c r="AE100" s="26">
        <f t="shared" si="96"/>
        <v>3.7516075022920018E-7</v>
      </c>
      <c r="AF100">
        <f t="shared" si="97"/>
        <v>-3.7347392381445327E-3</v>
      </c>
      <c r="AG100" s="187"/>
      <c r="AH100">
        <f t="shared" si="98"/>
        <v>-3.1222355644990661E-3</v>
      </c>
      <c r="AI100">
        <f t="shared" si="99"/>
        <v>0.82680981145886312</v>
      </c>
      <c r="AJ100">
        <f t="shared" si="100"/>
        <v>-0.91555112448160669</v>
      </c>
      <c r="AK100">
        <f t="shared" si="101"/>
        <v>-0.460709840724771</v>
      </c>
      <c r="AL100">
        <f t="shared" si="102"/>
        <v>-1.9303736045182245</v>
      </c>
      <c r="AM100">
        <f t="shared" si="103"/>
        <v>-1.444244275139559</v>
      </c>
      <c r="AN100" s="26">
        <f t="shared" si="107"/>
        <v>4.8829131941427777</v>
      </c>
      <c r="AO100" s="26">
        <f t="shared" si="107"/>
        <v>4.8829136589197102</v>
      </c>
      <c r="AP100" s="26">
        <f t="shared" si="107"/>
        <v>4.8829192234265335</v>
      </c>
      <c r="AQ100" s="26">
        <f t="shared" si="107"/>
        <v>4.8829858301076126</v>
      </c>
      <c r="AR100" s="26">
        <f t="shared" si="107"/>
        <v>4.8837811167502148</v>
      </c>
      <c r="AS100" s="26">
        <f t="shared" si="107"/>
        <v>4.8930091989778743</v>
      </c>
      <c r="AT100" s="26">
        <f t="shared" si="107"/>
        <v>4.9778054445280118</v>
      </c>
      <c r="AU100" s="26">
        <f t="shared" si="104"/>
        <v>5.3679618035876393</v>
      </c>
      <c r="AV100"/>
      <c r="AW100">
        <v>38000</v>
      </c>
      <c r="AX100">
        <f t="shared" si="111"/>
        <v>5.3826228252019971E-2</v>
      </c>
      <c r="AY100">
        <f t="shared" si="112"/>
        <v>5.9727139229824464E-2</v>
      </c>
      <c r="AZ100">
        <f t="shared" si="113"/>
        <v>-5.9009109778044916E-3</v>
      </c>
      <c r="BA100">
        <f t="shared" si="114"/>
        <v>0.55432925757591411</v>
      </c>
      <c r="BB100">
        <f t="shared" si="115"/>
        <v>-0.93623617150397687</v>
      </c>
      <c r="BC100">
        <f t="shared" si="116"/>
        <v>-2.7033293296222327</v>
      </c>
      <c r="BD100">
        <f t="shared" si="117"/>
        <v>-4.4901877133296688</v>
      </c>
      <c r="BE100">
        <f t="shared" si="108"/>
        <v>3.8709684047103705</v>
      </c>
      <c r="BF100">
        <f t="shared" si="108"/>
        <v>3.8719109096280611</v>
      </c>
      <c r="BG100">
        <f t="shared" si="108"/>
        <v>3.8693433504340677</v>
      </c>
      <c r="BH100">
        <f t="shared" si="108"/>
        <v>3.8763517897545192</v>
      </c>
      <c r="BI100">
        <f t="shared" si="108"/>
        <v>3.8573234794090721</v>
      </c>
      <c r="BJ100">
        <f t="shared" si="108"/>
        <v>3.9097758504858779</v>
      </c>
      <c r="BK100">
        <f t="shared" si="108"/>
        <v>3.7704979584434812</v>
      </c>
      <c r="BL100">
        <f t="shared" si="118"/>
        <v>4.1993099194640635</v>
      </c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s="26" customFormat="1" ht="12.95" customHeight="1">
      <c r="A101" s="21" t="s">
        <v>116</v>
      </c>
      <c r="B101" s="22" t="s">
        <v>101</v>
      </c>
      <c r="C101" s="23">
        <v>55164.355860000003</v>
      </c>
      <c r="D101" s="23">
        <v>2.0000000000000001E-4</v>
      </c>
      <c r="E101" s="26">
        <f t="shared" si="87"/>
        <v>43442.198976381944</v>
      </c>
      <c r="F101" s="26">
        <f t="shared" si="105"/>
        <v>43442</v>
      </c>
      <c r="G101" s="25">
        <f t="shared" si="88"/>
        <v>7.7428360003978014E-2</v>
      </c>
      <c r="J101" s="27"/>
      <c r="K101" s="26">
        <f>G101</f>
        <v>7.7428360003978014E-2</v>
      </c>
      <c r="P101" s="28">
        <f t="shared" si="89"/>
        <v>8.0109503190546605E-2</v>
      </c>
      <c r="Q101" s="29">
        <f t="shared" si="90"/>
        <v>40145.855860000003</v>
      </c>
      <c r="R101" s="26">
        <f t="shared" si="109"/>
        <v>7.1885287868831774E-6</v>
      </c>
      <c r="S101" s="26">
        <v>1</v>
      </c>
      <c r="T101" s="26">
        <f t="shared" si="110"/>
        <v>7.1885287868831774E-6</v>
      </c>
      <c r="Z101">
        <f t="shared" si="91"/>
        <v>43442</v>
      </c>
      <c r="AA101" s="26">
        <f t="shared" si="92"/>
        <v>7.7248501742467557E-2</v>
      </c>
      <c r="AB101" s="26">
        <f t="shared" si="93"/>
        <v>8.0289361452057062E-2</v>
      </c>
      <c r="AC101" s="26">
        <f t="shared" si="94"/>
        <v>-2.6811431865685909E-3</v>
      </c>
      <c r="AD101" s="26">
        <f t="shared" si="95"/>
        <v>1.7985826151045714E-4</v>
      </c>
      <c r="AE101" s="26">
        <f t="shared" si="96"/>
        <v>3.2348994233563987E-8</v>
      </c>
      <c r="AF101">
        <f t="shared" si="97"/>
        <v>-2.6811431865685909E-3</v>
      </c>
      <c r="AG101" s="187"/>
      <c r="AH101">
        <f t="shared" si="98"/>
        <v>-2.861001448079045E-3</v>
      </c>
      <c r="AI101">
        <f t="shared" si="99"/>
        <v>0.84980228809700986</v>
      </c>
      <c r="AJ101">
        <f t="shared" si="100"/>
        <v>-0.89454360576648084</v>
      </c>
      <c r="AK101">
        <f t="shared" si="101"/>
        <v>-0.46870998078413556</v>
      </c>
      <c r="AL101">
        <f t="shared" si="102"/>
        <v>-1.8809066415737083</v>
      </c>
      <c r="AM101">
        <f t="shared" si="103"/>
        <v>-1.3705384985708511</v>
      </c>
      <c r="AN101" s="26">
        <f t="shared" ref="AN101:AT110" si="119">$AU101+$AB$7*SIN(AO101)</f>
        <v>4.9342844750803696</v>
      </c>
      <c r="AO101" s="26">
        <f t="shared" si="119"/>
        <v>4.9342862391891824</v>
      </c>
      <c r="AP101" s="26">
        <f t="shared" si="119"/>
        <v>4.9343025245416419</v>
      </c>
      <c r="AQ101" s="26">
        <f t="shared" si="119"/>
        <v>4.9344528071328231</v>
      </c>
      <c r="AR101" s="26">
        <f t="shared" si="119"/>
        <v>4.9358349360662102</v>
      </c>
      <c r="AS101" s="26">
        <f t="shared" si="119"/>
        <v>4.9481729047108649</v>
      </c>
      <c r="AT101" s="26">
        <f t="shared" si="119"/>
        <v>5.0385983057007691</v>
      </c>
      <c r="AU101" s="26">
        <f t="shared" si="104"/>
        <v>5.4144042170186104</v>
      </c>
      <c r="AV101"/>
      <c r="AW101">
        <v>39000</v>
      </c>
      <c r="AX101">
        <f t="shared" si="111"/>
        <v>5.7426536544654287E-2</v>
      </c>
      <c r="AY101">
        <f t="shared" si="112"/>
        <v>6.324401001748009E-2</v>
      </c>
      <c r="AZ101">
        <f t="shared" si="113"/>
        <v>-5.8174734728258012E-3</v>
      </c>
      <c r="BA101">
        <f t="shared" si="114"/>
        <v>0.57962333915767061</v>
      </c>
      <c r="BB101">
        <f t="shared" si="115"/>
        <v>-0.96883364474693057</v>
      </c>
      <c r="BC101">
        <f t="shared" si="116"/>
        <v>-2.5946120874831067</v>
      </c>
      <c r="BD101">
        <f t="shared" si="117"/>
        <v>-3.5648157628930619</v>
      </c>
      <c r="BE101">
        <f t="shared" si="108"/>
        <v>4.0380375798994939</v>
      </c>
      <c r="BF101">
        <f t="shared" si="108"/>
        <v>4.0383619762100267</v>
      </c>
      <c r="BG101">
        <f t="shared" si="108"/>
        <v>4.0373066698554512</v>
      </c>
      <c r="BH101">
        <f t="shared" si="108"/>
        <v>4.0407448547391818</v>
      </c>
      <c r="BI101">
        <f t="shared" si="108"/>
        <v>4.0295969919254215</v>
      </c>
      <c r="BJ101">
        <f t="shared" si="108"/>
        <v>4.0663317910232486</v>
      </c>
      <c r="BK101">
        <f t="shared" si="108"/>
        <v>3.9509268402430626</v>
      </c>
      <c r="BL101">
        <f t="shared" si="118"/>
        <v>4.4225907532668103</v>
      </c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s="26" customFormat="1" ht="12.95" customHeight="1">
      <c r="A102" s="21" t="s">
        <v>116</v>
      </c>
      <c r="B102" s="22" t="s">
        <v>101</v>
      </c>
      <c r="C102" s="23">
        <v>55164.355860000003</v>
      </c>
      <c r="D102" s="23">
        <v>2.0000000000000001E-4</v>
      </c>
      <c r="E102" s="26">
        <f t="shared" si="87"/>
        <v>43442.198976381944</v>
      </c>
      <c r="F102" s="26">
        <f t="shared" si="105"/>
        <v>43442</v>
      </c>
      <c r="G102" s="25">
        <f t="shared" si="88"/>
        <v>7.7428360003978014E-2</v>
      </c>
      <c r="J102" s="27"/>
      <c r="K102" s="26">
        <f>G102</f>
        <v>7.7428360003978014E-2</v>
      </c>
      <c r="P102" s="28">
        <f t="shared" si="89"/>
        <v>8.0109503190546605E-2</v>
      </c>
      <c r="Q102" s="29">
        <f t="shared" si="90"/>
        <v>40145.855860000003</v>
      </c>
      <c r="R102" s="26">
        <f t="shared" si="109"/>
        <v>7.1885287868831774E-6</v>
      </c>
      <c r="S102" s="26">
        <v>1</v>
      </c>
      <c r="T102" s="26">
        <f t="shared" si="110"/>
        <v>7.1885287868831774E-6</v>
      </c>
      <c r="W102"/>
      <c r="Z102">
        <f t="shared" si="91"/>
        <v>43442</v>
      </c>
      <c r="AA102" s="26">
        <f t="shared" si="92"/>
        <v>7.7248501742467557E-2</v>
      </c>
      <c r="AB102" s="26">
        <f t="shared" si="93"/>
        <v>8.0289361452057062E-2</v>
      </c>
      <c r="AC102" s="26">
        <f t="shared" si="94"/>
        <v>-2.6811431865685909E-3</v>
      </c>
      <c r="AD102" s="26">
        <f t="shared" si="95"/>
        <v>1.7985826151045714E-4</v>
      </c>
      <c r="AE102" s="26">
        <f t="shared" si="96"/>
        <v>3.2348994233563987E-8</v>
      </c>
      <c r="AF102">
        <f t="shared" si="97"/>
        <v>-2.6811431865685909E-3</v>
      </c>
      <c r="AG102" s="187"/>
      <c r="AH102">
        <f t="shared" si="98"/>
        <v>-2.861001448079045E-3</v>
      </c>
      <c r="AI102">
        <f t="shared" si="99"/>
        <v>0.84980228809700986</v>
      </c>
      <c r="AJ102">
        <f t="shared" si="100"/>
        <v>-0.89454360576648084</v>
      </c>
      <c r="AK102">
        <f t="shared" si="101"/>
        <v>-0.46870998078413556</v>
      </c>
      <c r="AL102">
        <f t="shared" si="102"/>
        <v>-1.8809066415737083</v>
      </c>
      <c r="AM102">
        <f t="shared" si="103"/>
        <v>-1.3705384985708511</v>
      </c>
      <c r="AN102" s="26">
        <f t="shared" si="119"/>
        <v>4.9342844750803696</v>
      </c>
      <c r="AO102" s="26">
        <f t="shared" si="119"/>
        <v>4.9342862391891824</v>
      </c>
      <c r="AP102" s="26">
        <f t="shared" si="119"/>
        <v>4.9343025245416419</v>
      </c>
      <c r="AQ102" s="26">
        <f t="shared" si="119"/>
        <v>4.9344528071328231</v>
      </c>
      <c r="AR102" s="26">
        <f t="shared" si="119"/>
        <v>4.9358349360662102</v>
      </c>
      <c r="AS102" s="26">
        <f t="shared" si="119"/>
        <v>4.9481729047108649</v>
      </c>
      <c r="AT102" s="26">
        <f t="shared" si="119"/>
        <v>5.0385983057007691</v>
      </c>
      <c r="AU102" s="26">
        <f t="shared" si="104"/>
        <v>5.4144042170186104</v>
      </c>
      <c r="AV102"/>
      <c r="AW102">
        <v>40000</v>
      </c>
      <c r="AX102">
        <f t="shared" si="111"/>
        <v>6.1308491933603611E-2</v>
      </c>
      <c r="AY102">
        <f t="shared" si="112"/>
        <v>6.6863767034317553E-2</v>
      </c>
      <c r="AZ102">
        <f t="shared" si="113"/>
        <v>-5.5552751007139399E-3</v>
      </c>
      <c r="BA102">
        <f t="shared" si="114"/>
        <v>0.6133502097746526</v>
      </c>
      <c r="BB102">
        <f t="shared" si="115"/>
        <v>-0.99154550904956928</v>
      </c>
      <c r="BC102">
        <f t="shared" si="116"/>
        <v>-2.4744202019954002</v>
      </c>
      <c r="BD102">
        <f t="shared" si="117"/>
        <v>-2.8856965237693357</v>
      </c>
      <c r="BE102">
        <f t="shared" ref="BE102:BK111" si="120">$BL102+$AB$7*SIN(BF102)</f>
        <v>4.213630916599568</v>
      </c>
      <c r="BF102">
        <f t="shared" si="120"/>
        <v>4.2136857205849747</v>
      </c>
      <c r="BG102">
        <f t="shared" si="120"/>
        <v>4.2134529649562413</v>
      </c>
      <c r="BH102">
        <f t="shared" si="120"/>
        <v>4.2144421781982802</v>
      </c>
      <c r="BI102">
        <f t="shared" si="120"/>
        <v>4.2102503385992485</v>
      </c>
      <c r="BJ102">
        <f t="shared" si="120"/>
        <v>4.2282413125869907</v>
      </c>
      <c r="BK102">
        <f t="shared" si="120"/>
        <v>4.154772681371397</v>
      </c>
      <c r="BL102">
        <f t="shared" si="118"/>
        <v>4.6458715870695562</v>
      </c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s="26" customFormat="1" ht="12.95" customHeight="1">
      <c r="A103" s="21" t="s">
        <v>116</v>
      </c>
      <c r="B103" s="22" t="s">
        <v>97</v>
      </c>
      <c r="C103" s="23">
        <v>55473.525350000004</v>
      </c>
      <c r="D103" s="23">
        <v>2.0000000000000001E-4</v>
      </c>
      <c r="E103" s="26">
        <f t="shared" si="87"/>
        <v>44236.706654493988</v>
      </c>
      <c r="F103" s="26">
        <f t="shared" si="105"/>
        <v>44236.5</v>
      </c>
      <c r="G103" s="25">
        <f t="shared" si="88"/>
        <v>8.0416169999807607E-2</v>
      </c>
      <c r="J103" s="27"/>
      <c r="K103" s="26">
        <f>G103</f>
        <v>8.0416169999807607E-2</v>
      </c>
      <c r="P103" s="28">
        <f t="shared" si="89"/>
        <v>8.3340103926521025E-2</v>
      </c>
      <c r="Q103" s="29">
        <f t="shared" si="90"/>
        <v>40455.025350000004</v>
      </c>
      <c r="R103" s="26">
        <f t="shared" si="109"/>
        <v>8.5493896077857467E-6</v>
      </c>
      <c r="S103" s="26">
        <v>1</v>
      </c>
      <c r="T103" s="26">
        <f t="shared" si="110"/>
        <v>8.5493896077857467E-6</v>
      </c>
      <c r="W103"/>
      <c r="Z103">
        <f t="shared" si="91"/>
        <v>44236.5</v>
      </c>
      <c r="AA103" s="26">
        <f t="shared" si="92"/>
        <v>8.1621608048692743E-2</v>
      </c>
      <c r="AB103" s="26">
        <f t="shared" si="93"/>
        <v>8.213466587763589E-2</v>
      </c>
      <c r="AC103" s="26">
        <f t="shared" si="94"/>
        <v>-2.9239339267134179E-3</v>
      </c>
      <c r="AD103" s="26">
        <f t="shared" si="95"/>
        <v>-1.2054380488851352E-3</v>
      </c>
      <c r="AE103" s="26">
        <f t="shared" si="96"/>
        <v>1.4530808897000015E-6</v>
      </c>
      <c r="AF103">
        <f t="shared" si="97"/>
        <v>-2.9239339267134179E-3</v>
      </c>
      <c r="AG103" s="187"/>
      <c r="AH103">
        <f t="shared" si="98"/>
        <v>-1.7184958778282834E-3</v>
      </c>
      <c r="AI103">
        <f t="shared" si="99"/>
        <v>0.95474030833215229</v>
      </c>
      <c r="AJ103">
        <f t="shared" si="100"/>
        <v>-0.77668457442080807</v>
      </c>
      <c r="AK103">
        <f t="shared" si="101"/>
        <v>-0.49010198842454183</v>
      </c>
      <c r="AL103">
        <f t="shared" si="102"/>
        <v>-1.6628826434267927</v>
      </c>
      <c r="AM103">
        <f t="shared" si="103"/>
        <v>-1.0966024741535341</v>
      </c>
      <c r="AN103" s="26">
        <f t="shared" si="119"/>
        <v>5.1449575746977931</v>
      </c>
      <c r="AO103" s="26">
        <f t="shared" si="119"/>
        <v>5.1450045535139877</v>
      </c>
      <c r="AP103" s="26">
        <f t="shared" si="119"/>
        <v>5.1452321653283279</v>
      </c>
      <c r="AQ103" s="26">
        <f t="shared" si="119"/>
        <v>5.1463333583291506</v>
      </c>
      <c r="AR103" s="26">
        <f t="shared" si="119"/>
        <v>5.1516244512301297</v>
      </c>
      <c r="AS103" s="26">
        <f t="shared" si="119"/>
        <v>5.1762608371119532</v>
      </c>
      <c r="AT103" s="26">
        <f t="shared" si="119"/>
        <v>5.2779800431935966</v>
      </c>
      <c r="AU103" s="26">
        <f t="shared" si="104"/>
        <v>5.5918008394748933</v>
      </c>
      <c r="AV103"/>
      <c r="AW103">
        <v>41000</v>
      </c>
      <c r="AX103">
        <f t="shared" si="111"/>
        <v>6.549808545199573E-2</v>
      </c>
      <c r="AY103">
        <f t="shared" si="112"/>
        <v>7.0586410280336909E-2</v>
      </c>
      <c r="AZ103">
        <f t="shared" si="113"/>
        <v>-5.0883248283411725E-3</v>
      </c>
      <c r="BA103">
        <f t="shared" si="114"/>
        <v>0.65837305493555331</v>
      </c>
      <c r="BB103">
        <f t="shared" si="115"/>
        <v>-0.99997996901477026</v>
      </c>
      <c r="BC103">
        <f t="shared" si="116"/>
        <v>-2.3379644082579185</v>
      </c>
      <c r="BD103">
        <f t="shared" si="117"/>
        <v>-2.3533106903187799</v>
      </c>
      <c r="BE103">
        <f t="shared" si="120"/>
        <v>4.4006825270087404</v>
      </c>
      <c r="BF103">
        <f t="shared" si="120"/>
        <v>4.4006841593828501</v>
      </c>
      <c r="BG103">
        <f t="shared" si="120"/>
        <v>4.4006733451922724</v>
      </c>
      <c r="BH103">
        <f t="shared" si="120"/>
        <v>4.400744994061343</v>
      </c>
      <c r="BI103">
        <f t="shared" si="120"/>
        <v>4.4002705846447716</v>
      </c>
      <c r="BJ103">
        <f t="shared" si="120"/>
        <v>4.4034249107298526</v>
      </c>
      <c r="BK103">
        <f t="shared" si="120"/>
        <v>4.3830003816659433</v>
      </c>
      <c r="BL103">
        <f t="shared" si="118"/>
        <v>4.8691524208723029</v>
      </c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s="26" customFormat="1" ht="12.95" customHeight="1">
      <c r="A104" s="21" t="s">
        <v>116</v>
      </c>
      <c r="B104" s="22" t="s">
        <v>97</v>
      </c>
      <c r="C104" s="23">
        <v>55473.527450000001</v>
      </c>
      <c r="D104" s="23">
        <v>2.9999999999999997E-4</v>
      </c>
      <c r="E104" s="26">
        <f t="shared" si="87"/>
        <v>44236.712051100629</v>
      </c>
      <c r="F104" s="26">
        <f t="shared" si="105"/>
        <v>44236.5</v>
      </c>
      <c r="G104" s="25">
        <f t="shared" si="88"/>
        <v>8.2516169997688849E-2</v>
      </c>
      <c r="J104" s="27"/>
      <c r="K104" s="26">
        <f>G104</f>
        <v>8.2516169997688849E-2</v>
      </c>
      <c r="P104" s="28">
        <f t="shared" si="89"/>
        <v>8.3340103926521025E-2</v>
      </c>
      <c r="Q104" s="29">
        <f t="shared" si="90"/>
        <v>40455.027450000001</v>
      </c>
      <c r="R104" s="26">
        <f t="shared" si="109"/>
        <v>6.7886711908082655E-7</v>
      </c>
      <c r="S104" s="26">
        <v>1</v>
      </c>
      <c r="T104" s="26">
        <f t="shared" si="110"/>
        <v>6.7886711908082655E-7</v>
      </c>
      <c r="W104"/>
      <c r="Z104">
        <f t="shared" si="91"/>
        <v>44236.5</v>
      </c>
      <c r="AA104" s="26">
        <f t="shared" si="92"/>
        <v>8.1621608048692743E-2</v>
      </c>
      <c r="AB104" s="26">
        <f t="shared" si="93"/>
        <v>8.4234665875517131E-2</v>
      </c>
      <c r="AC104" s="26">
        <f t="shared" si="94"/>
        <v>-8.2393392883217675E-4</v>
      </c>
      <c r="AD104" s="26">
        <f t="shared" si="95"/>
        <v>8.9456194899610597E-4</v>
      </c>
      <c r="AE104" s="26">
        <f t="shared" si="96"/>
        <v>8.0024108059171172E-7</v>
      </c>
      <c r="AF104">
        <f t="shared" si="97"/>
        <v>-8.2393392883217675E-4</v>
      </c>
      <c r="AG104" s="187"/>
      <c r="AH104">
        <f t="shared" si="98"/>
        <v>-1.7184958778282834E-3</v>
      </c>
      <c r="AI104">
        <f t="shared" si="99"/>
        <v>0.95474030833215229</v>
      </c>
      <c r="AJ104">
        <f t="shared" si="100"/>
        <v>-0.77668457442080807</v>
      </c>
      <c r="AK104">
        <f t="shared" si="101"/>
        <v>-0.49010198842454183</v>
      </c>
      <c r="AL104">
        <f t="shared" si="102"/>
        <v>-1.6628826434267927</v>
      </c>
      <c r="AM104">
        <f t="shared" si="103"/>
        <v>-1.0966024741535341</v>
      </c>
      <c r="AN104" s="26">
        <f t="shared" si="119"/>
        <v>5.1449575746977931</v>
      </c>
      <c r="AO104" s="26">
        <f t="shared" si="119"/>
        <v>5.1450045535139877</v>
      </c>
      <c r="AP104" s="26">
        <f t="shared" si="119"/>
        <v>5.1452321653283279</v>
      </c>
      <c r="AQ104" s="26">
        <f t="shared" si="119"/>
        <v>5.1463333583291506</v>
      </c>
      <c r="AR104" s="26">
        <f t="shared" si="119"/>
        <v>5.1516244512301297</v>
      </c>
      <c r="AS104" s="26">
        <f t="shared" si="119"/>
        <v>5.1762608371119532</v>
      </c>
      <c r="AT104" s="26">
        <f t="shared" si="119"/>
        <v>5.2779800431935966</v>
      </c>
      <c r="AU104" s="26">
        <f t="shared" si="104"/>
        <v>5.5918008394748933</v>
      </c>
      <c r="AV104"/>
      <c r="AW104">
        <v>42000</v>
      </c>
      <c r="AX104">
        <f t="shared" si="111"/>
        <v>7.0028565701768603E-2</v>
      </c>
      <c r="AY104">
        <f t="shared" si="112"/>
        <v>7.4411939755538101E-2</v>
      </c>
      <c r="AZ104">
        <f t="shared" si="113"/>
        <v>-4.3833740537695034E-3</v>
      </c>
      <c r="BA104">
        <f t="shared" si="114"/>
        <v>0.7191713594911513</v>
      </c>
      <c r="BB104">
        <f t="shared" si="115"/>
        <v>-0.98620489080898965</v>
      </c>
      <c r="BC104">
        <f t="shared" si="116"/>
        <v>-2.1779992900742013</v>
      </c>
      <c r="BD104">
        <f t="shared" si="117"/>
        <v>-1.9124238715256281</v>
      </c>
      <c r="BE104">
        <f t="shared" si="120"/>
        <v>4.6031781390597155</v>
      </c>
      <c r="BF104">
        <f t="shared" si="120"/>
        <v>4.6031781261246572</v>
      </c>
      <c r="BG104">
        <f t="shared" si="120"/>
        <v>4.60317836724633</v>
      </c>
      <c r="BH104">
        <f t="shared" si="120"/>
        <v>4.6031738725982896</v>
      </c>
      <c r="BI104">
        <f t="shared" si="120"/>
        <v>4.6032576857632099</v>
      </c>
      <c r="BJ104">
        <f t="shared" si="120"/>
        <v>4.6017051949213528</v>
      </c>
      <c r="BK104">
        <f t="shared" si="120"/>
        <v>4.6353643413081755</v>
      </c>
      <c r="BL104">
        <f t="shared" si="118"/>
        <v>5.0924332546750497</v>
      </c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s="26" customFormat="1" ht="12.95" customHeight="1">
      <c r="A105" s="95" t="s">
        <v>211</v>
      </c>
      <c r="B105" s="96" t="s">
        <v>97</v>
      </c>
      <c r="C105" s="95">
        <v>55754.485699999997</v>
      </c>
      <c r="D105" s="95">
        <v>8.9999999999999998E-4</v>
      </c>
      <c r="E105" s="26">
        <f t="shared" si="87"/>
        <v>44958.722126719411</v>
      </c>
      <c r="F105" s="26">
        <f t="shared" si="105"/>
        <v>44958.5</v>
      </c>
      <c r="G105" s="25">
        <f t="shared" si="88"/>
        <v>8.6436930003401358E-2</v>
      </c>
      <c r="J105" s="26">
        <f>G105</f>
        <v>8.6436930003401358E-2</v>
      </c>
      <c r="P105" s="28">
        <f t="shared" si="89"/>
        <v>8.6332230456127465E-2</v>
      </c>
      <c r="Q105" s="29">
        <f t="shared" si="90"/>
        <v>40735.985699999997</v>
      </c>
      <c r="R105" s="26">
        <f t="shared" si="109"/>
        <v>1.0961995199358079E-8</v>
      </c>
      <c r="S105" s="26">
        <v>1</v>
      </c>
      <c r="T105" s="26">
        <f t="shared" si="110"/>
        <v>1.0961995199358079E-8</v>
      </c>
      <c r="W105"/>
      <c r="Z105">
        <f t="shared" si="91"/>
        <v>44958.5</v>
      </c>
      <c r="AA105" s="26">
        <f t="shared" si="92"/>
        <v>8.5862577230628456E-2</v>
      </c>
      <c r="AB105" s="26">
        <f t="shared" si="93"/>
        <v>8.6906583228900366E-2</v>
      </c>
      <c r="AC105" s="26">
        <f t="shared" si="94"/>
        <v>1.0469954727389263E-4</v>
      </c>
      <c r="AD105" s="26">
        <f t="shared" si="95"/>
        <v>5.7435277277290142E-4</v>
      </c>
      <c r="AE105" s="26">
        <f t="shared" si="96"/>
        <v>3.2988110759192015E-7</v>
      </c>
      <c r="AF105">
        <f t="shared" si="97"/>
        <v>1.0469954727389263E-4</v>
      </c>
      <c r="AG105" s="187"/>
      <c r="AH105">
        <f t="shared" si="98"/>
        <v>-4.6965322549901231E-4</v>
      </c>
      <c r="AI105">
        <f t="shared" si="99"/>
        <v>1.0782486243534628</v>
      </c>
      <c r="AJ105">
        <f t="shared" si="100"/>
        <v>-0.59530080231480631</v>
      </c>
      <c r="AK105">
        <f t="shared" si="101"/>
        <v>-0.48592751674951384</v>
      </c>
      <c r="AL105">
        <f t="shared" si="102"/>
        <v>-1.4111375051369588</v>
      </c>
      <c r="AM105">
        <f t="shared" si="103"/>
        <v>-0.8518528439005566</v>
      </c>
      <c r="AN105" s="26">
        <f t="shared" si="119"/>
        <v>5.3607908018812989</v>
      </c>
      <c r="AO105" s="26">
        <f t="shared" si="119"/>
        <v>5.3610569578134326</v>
      </c>
      <c r="AP105" s="26">
        <f t="shared" si="119"/>
        <v>5.3619515445224977</v>
      </c>
      <c r="AQ105" s="26">
        <f t="shared" si="119"/>
        <v>5.3649506854123477</v>
      </c>
      <c r="AR105" s="26">
        <f t="shared" si="119"/>
        <v>5.3749208245949962</v>
      </c>
      <c r="AS105" s="26">
        <f t="shared" si="119"/>
        <v>5.4071908158964135</v>
      </c>
      <c r="AT105" s="26">
        <f t="shared" si="119"/>
        <v>5.5041178683383238</v>
      </c>
      <c r="AU105" s="26">
        <f t="shared" si="104"/>
        <v>5.7530096014804766</v>
      </c>
      <c r="AV105"/>
      <c r="AW105">
        <v>43000</v>
      </c>
      <c r="AX105">
        <f t="shared" si="111"/>
        <v>7.4941925874412577E-2</v>
      </c>
      <c r="AY105">
        <f t="shared" si="112"/>
        <v>7.8340355459921157E-2</v>
      </c>
      <c r="AZ105">
        <f t="shared" si="113"/>
        <v>-3.3984295855085849E-3</v>
      </c>
      <c r="BA105">
        <f t="shared" si="114"/>
        <v>0.80283917931775184</v>
      </c>
      <c r="BB105">
        <f t="shared" si="115"/>
        <v>-0.93542150530042978</v>
      </c>
      <c r="BC105">
        <f t="shared" si="116"/>
        <v>-1.982946995676369</v>
      </c>
      <c r="BD105">
        <f t="shared" si="117"/>
        <v>-1.52858211467065</v>
      </c>
      <c r="BE105">
        <f t="shared" si="120"/>
        <v>4.826741255291914</v>
      </c>
      <c r="BF105">
        <f t="shared" si="120"/>
        <v>4.8267413172083771</v>
      </c>
      <c r="BG105">
        <f t="shared" si="120"/>
        <v>4.8267424197004383</v>
      </c>
      <c r="BH105">
        <f t="shared" si="120"/>
        <v>4.8267620490364287</v>
      </c>
      <c r="BI105">
        <f t="shared" si="120"/>
        <v>4.8271109800437113</v>
      </c>
      <c r="BJ105">
        <f t="shared" si="120"/>
        <v>4.8331461721532198</v>
      </c>
      <c r="BK105">
        <f t="shared" si="120"/>
        <v>4.9104206542537039</v>
      </c>
      <c r="BL105">
        <f t="shared" si="118"/>
        <v>5.3157140884777965</v>
      </c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s="26" customFormat="1" ht="12.95" customHeight="1">
      <c r="A106" s="27" t="s">
        <v>602</v>
      </c>
      <c r="B106" s="13" t="s">
        <v>97</v>
      </c>
      <c r="C106" s="102">
        <v>55801.376700000001</v>
      </c>
      <c r="D106" s="102" t="s">
        <v>217</v>
      </c>
      <c r="E106" s="26">
        <f t="shared" si="87"/>
        <v>45079.223213467507</v>
      </c>
      <c r="F106" s="26">
        <f t="shared" si="105"/>
        <v>45079</v>
      </c>
      <c r="G106" s="25">
        <f t="shared" si="88"/>
        <v>8.6859820003155619E-2</v>
      </c>
      <c r="J106" s="27">
        <f>G106</f>
        <v>8.6859820003155619E-2</v>
      </c>
      <c r="P106" s="28">
        <f t="shared" si="89"/>
        <v>8.6836831483620702E-2</v>
      </c>
      <c r="Q106" s="29">
        <f t="shared" si="90"/>
        <v>40782.876700000001</v>
      </c>
      <c r="R106" s="26">
        <f t="shared" si="109"/>
        <v>5.2847203040724447E-10</v>
      </c>
      <c r="S106" s="26">
        <v>1</v>
      </c>
      <c r="T106" s="26">
        <f t="shared" si="110"/>
        <v>5.2847203040724447E-10</v>
      </c>
      <c r="W106"/>
      <c r="Z106">
        <f t="shared" si="91"/>
        <v>45079</v>
      </c>
      <c r="AA106" s="26">
        <f t="shared" si="92"/>
        <v>8.6595312898215718E-2</v>
      </c>
      <c r="AB106" s="26">
        <f t="shared" si="93"/>
        <v>8.7101338588560603E-2</v>
      </c>
      <c r="AC106" s="26">
        <f t="shared" si="94"/>
        <v>2.2988519534916652E-5</v>
      </c>
      <c r="AD106" s="26">
        <f t="shared" si="95"/>
        <v>2.6450710493990115E-4</v>
      </c>
      <c r="AE106" s="26">
        <f t="shared" si="96"/>
        <v>6.9964008563687873E-8</v>
      </c>
      <c r="AF106">
        <f t="shared" si="97"/>
        <v>2.2988519534916652E-5</v>
      </c>
      <c r="AG106" s="187"/>
      <c r="AH106">
        <f t="shared" si="98"/>
        <v>-2.4151858540498753E-4</v>
      </c>
      <c r="AI106">
        <f t="shared" si="99"/>
        <v>1.1017145049136967</v>
      </c>
      <c r="AJ106">
        <f t="shared" si="100"/>
        <v>-0.55564678579107685</v>
      </c>
      <c r="AK106">
        <f t="shared" si="101"/>
        <v>-0.48156262130456096</v>
      </c>
      <c r="AL106">
        <f t="shared" si="102"/>
        <v>-1.3626382392635539</v>
      </c>
      <c r="AM106">
        <f t="shared" si="103"/>
        <v>-0.81084544197923336</v>
      </c>
      <c r="AN106" s="26">
        <f t="shared" si="119"/>
        <v>5.3995245202446904</v>
      </c>
      <c r="AO106" s="26">
        <f t="shared" si="119"/>
        <v>5.3998543105397259</v>
      </c>
      <c r="AP106" s="26">
        <f t="shared" si="119"/>
        <v>5.4009095279324075</v>
      </c>
      <c r="AQ106" s="26">
        <f t="shared" si="119"/>
        <v>5.4042768176709561</v>
      </c>
      <c r="AR106" s="26">
        <f t="shared" si="119"/>
        <v>5.41493196050157</v>
      </c>
      <c r="AS106" s="26">
        <f t="shared" si="119"/>
        <v>5.4478031797486963</v>
      </c>
      <c r="AT106" s="26">
        <f t="shared" si="119"/>
        <v>5.5425364301404505</v>
      </c>
      <c r="AU106" s="26">
        <f t="shared" si="104"/>
        <v>5.7799149419537068</v>
      </c>
      <c r="AV106"/>
      <c r="AW106">
        <v>44000</v>
      </c>
      <c r="AX106">
        <f t="shared" si="111"/>
        <v>8.0288304296280172E-2</v>
      </c>
      <c r="AY106">
        <f t="shared" si="112"/>
        <v>8.2371657393486092E-2</v>
      </c>
      <c r="AZ106">
        <f t="shared" si="113"/>
        <v>-2.0833530972059261E-3</v>
      </c>
      <c r="BA106">
        <f t="shared" si="114"/>
        <v>0.92040084610633088</v>
      </c>
      <c r="BB106">
        <f t="shared" si="115"/>
        <v>-0.81904099766305738</v>
      </c>
      <c r="BC106">
        <f t="shared" si="116"/>
        <v>-1.7332350561171377</v>
      </c>
      <c r="BD106">
        <f t="shared" si="117"/>
        <v>-1.1772224862869001</v>
      </c>
      <c r="BE106">
        <f t="shared" si="120"/>
        <v>5.0796296358162696</v>
      </c>
      <c r="BF106">
        <f t="shared" si="120"/>
        <v>5.0796512368681981</v>
      </c>
      <c r="BG106">
        <f t="shared" si="120"/>
        <v>5.0797734467996536</v>
      </c>
      <c r="BH106">
        <f t="shared" si="120"/>
        <v>5.0804641311964005</v>
      </c>
      <c r="BI106">
        <f t="shared" si="120"/>
        <v>5.0843446096128941</v>
      </c>
      <c r="BJ106">
        <f t="shared" si="120"/>
        <v>5.1054675854606959</v>
      </c>
      <c r="BK106">
        <f t="shared" si="120"/>
        <v>5.2055987946347742</v>
      </c>
      <c r="BL106">
        <f t="shared" si="118"/>
        <v>5.5389949222805432</v>
      </c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s="26" customFormat="1" ht="12.95" customHeight="1">
      <c r="A107" s="27" t="s">
        <v>602</v>
      </c>
      <c r="B107" s="13" t="s">
        <v>101</v>
      </c>
      <c r="C107" s="102">
        <v>55801.570899999999</v>
      </c>
      <c r="D107" s="102" t="s">
        <v>217</v>
      </c>
      <c r="E107" s="26">
        <f t="shared" si="87"/>
        <v>45079.722271091494</v>
      </c>
      <c r="F107" s="26">
        <f t="shared" si="105"/>
        <v>45079.5</v>
      </c>
      <c r="G107" s="25">
        <f t="shared" si="88"/>
        <v>8.6493110000446904E-2</v>
      </c>
      <c r="J107" s="27">
        <f>G107</f>
        <v>8.6493110000446904E-2</v>
      </c>
      <c r="P107" s="28">
        <f t="shared" si="89"/>
        <v>8.6838928376126195E-2</v>
      </c>
      <c r="Q107" s="29">
        <f t="shared" si="90"/>
        <v>40783.070899999999</v>
      </c>
      <c r="R107" s="26">
        <f t="shared" si="109"/>
        <v>1.1959034895746322E-7</v>
      </c>
      <c r="S107" s="26">
        <v>1</v>
      </c>
      <c r="T107" s="26">
        <f t="shared" si="110"/>
        <v>1.1959034895746322E-7</v>
      </c>
      <c r="W107"/>
      <c r="Z107">
        <f t="shared" si="91"/>
        <v>45079.5</v>
      </c>
      <c r="AA107" s="26">
        <f t="shared" si="92"/>
        <v>8.6598367777900045E-2</v>
      </c>
      <c r="AB107" s="26">
        <f t="shared" si="93"/>
        <v>8.6733670598673054E-2</v>
      </c>
      <c r="AC107" s="26">
        <f t="shared" si="94"/>
        <v>-3.4581837567929097E-4</v>
      </c>
      <c r="AD107" s="26">
        <f t="shared" si="95"/>
        <v>-1.0525777745314102E-4</v>
      </c>
      <c r="AE107" s="26">
        <f t="shared" si="96"/>
        <v>1.1079199714374962E-8</v>
      </c>
      <c r="AF107">
        <f t="shared" si="97"/>
        <v>-3.4581837567929097E-4</v>
      </c>
      <c r="AG107" s="187"/>
      <c r="AH107">
        <f t="shared" si="98"/>
        <v>-2.4056059822614745E-4</v>
      </c>
      <c r="AI107">
        <f t="shared" si="99"/>
        <v>1.1018135359625605</v>
      </c>
      <c r="AJ107">
        <f t="shared" si="100"/>
        <v>-0.55547579310067585</v>
      </c>
      <c r="AK107">
        <f t="shared" si="101"/>
        <v>-0.48154169356594539</v>
      </c>
      <c r="AL107">
        <f t="shared" si="102"/>
        <v>-1.3624325895805742</v>
      </c>
      <c r="AM107">
        <f t="shared" si="103"/>
        <v>-0.81067502706294925</v>
      </c>
      <c r="AN107" s="26">
        <f t="shared" si="119"/>
        <v>5.3996870013594682</v>
      </c>
      <c r="AO107" s="26">
        <f t="shared" si="119"/>
        <v>5.4000170719444931</v>
      </c>
      <c r="AP107" s="26">
        <f t="shared" si="119"/>
        <v>5.4010729766586154</v>
      </c>
      <c r="AQ107" s="26">
        <f t="shared" si="119"/>
        <v>5.4044417897594403</v>
      </c>
      <c r="AR107" s="26">
        <f t="shared" si="119"/>
        <v>5.4150996366451665</v>
      </c>
      <c r="AS107" s="26">
        <f t="shared" si="119"/>
        <v>5.4479728632763678</v>
      </c>
      <c r="AT107" s="26">
        <f t="shared" si="119"/>
        <v>5.5426962070346049</v>
      </c>
      <c r="AU107" s="26">
        <f t="shared" si="104"/>
        <v>5.780026582370609</v>
      </c>
      <c r="AV107"/>
      <c r="AW107">
        <v>45000</v>
      </c>
      <c r="AX107">
        <f t="shared" si="111"/>
        <v>8.6114141852524598E-2</v>
      </c>
      <c r="AY107">
        <f t="shared" si="112"/>
        <v>8.6505845556232863E-2</v>
      </c>
      <c r="AZ107">
        <f t="shared" si="113"/>
        <v>-3.9170370370826589E-4</v>
      </c>
      <c r="BA107">
        <f t="shared" si="114"/>
        <v>1.0862394794803463</v>
      </c>
      <c r="BB107">
        <f t="shared" si="115"/>
        <v>-0.58198931202345838</v>
      </c>
      <c r="BC107">
        <f t="shared" si="116"/>
        <v>-1.3946703872527353</v>
      </c>
      <c r="BD107">
        <f t="shared" si="117"/>
        <v>-0.83774321898219428</v>
      </c>
      <c r="BE107">
        <f t="shared" si="120"/>
        <v>5.3740359569012499</v>
      </c>
      <c r="BF107">
        <f t="shared" si="120"/>
        <v>5.3743231323094047</v>
      </c>
      <c r="BG107">
        <f t="shared" si="120"/>
        <v>5.3752718328359572</v>
      </c>
      <c r="BH107">
        <f t="shared" si="120"/>
        <v>5.3783977623554584</v>
      </c>
      <c r="BI107">
        <f t="shared" si="120"/>
        <v>5.388610874722449</v>
      </c>
      <c r="BJ107">
        <f t="shared" si="120"/>
        <v>5.4211139707995688</v>
      </c>
      <c r="BK107">
        <f t="shared" si="120"/>
        <v>5.5173292370806655</v>
      </c>
      <c r="BL107">
        <f t="shared" si="118"/>
        <v>5.76227575608329</v>
      </c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2.95" customHeight="1">
      <c r="A108" s="27" t="s">
        <v>602</v>
      </c>
      <c r="B108" s="13" t="s">
        <v>97</v>
      </c>
      <c r="C108" s="102">
        <v>55806.435400000002</v>
      </c>
      <c r="D108" s="102" t="s">
        <v>217</v>
      </c>
      <c r="E108" s="26">
        <f t="shared" si="87"/>
        <v>45092.223124911769</v>
      </c>
      <c r="F108" s="26">
        <f t="shared" si="105"/>
        <v>45092</v>
      </c>
      <c r="G108" s="25">
        <f t="shared" si="88"/>
        <v>8.6825360005605035E-2</v>
      </c>
      <c r="H108" s="26"/>
      <c r="I108" s="26"/>
      <c r="J108" s="27">
        <f>G108</f>
        <v>8.6825360005605035E-2</v>
      </c>
      <c r="K108" s="26"/>
      <c r="L108" s="26"/>
      <c r="M108" s="26"/>
      <c r="N108" s="26"/>
      <c r="O108" s="26"/>
      <c r="P108" s="28">
        <f t="shared" si="89"/>
        <v>8.6891359048269834E-2</v>
      </c>
      <c r="Q108" s="29">
        <f t="shared" si="90"/>
        <v>40787.935400000002</v>
      </c>
      <c r="R108" s="26">
        <f t="shared" si="109"/>
        <v>4.35587363267001E-9</v>
      </c>
      <c r="S108" s="26">
        <v>1</v>
      </c>
      <c r="T108" s="26">
        <f t="shared" si="110"/>
        <v>4.35587363267001E-9</v>
      </c>
      <c r="U108" s="26"/>
      <c r="V108" s="26"/>
      <c r="X108" s="26"/>
      <c r="Y108" s="26"/>
      <c r="Z108">
        <f t="shared" si="91"/>
        <v>45092</v>
      </c>
      <c r="AA108" s="26">
        <f t="shared" si="92"/>
        <v>8.6674778357658813E-2</v>
      </c>
      <c r="AB108" s="26">
        <f t="shared" si="93"/>
        <v>8.7041940696216055E-2</v>
      </c>
      <c r="AC108" s="26">
        <f t="shared" si="94"/>
        <v>-6.599904266479939E-5</v>
      </c>
      <c r="AD108" s="26">
        <f t="shared" si="95"/>
        <v>1.5058164794622131E-4</v>
      </c>
      <c r="AE108" s="26">
        <f t="shared" si="96"/>
        <v>2.2674832698199735E-8</v>
      </c>
      <c r="AF108">
        <f t="shared" si="97"/>
        <v>-6.599904266479939E-5</v>
      </c>
      <c r="AG108" s="187"/>
      <c r="AH108">
        <f t="shared" si="98"/>
        <v>-2.1658069061102715E-4</v>
      </c>
      <c r="AI108">
        <f t="shared" si="99"/>
        <v>1.1042937138780566</v>
      </c>
      <c r="AJ108">
        <f t="shared" si="100"/>
        <v>-0.5511832780341106</v>
      </c>
      <c r="AK108">
        <f t="shared" si="101"/>
        <v>-0.48101062357611235</v>
      </c>
      <c r="AL108">
        <f t="shared" si="102"/>
        <v>-1.357279264649484</v>
      </c>
      <c r="AM108">
        <f t="shared" si="103"/>
        <v>-0.80641388887461207</v>
      </c>
      <c r="AN108" s="26">
        <f t="shared" si="119"/>
        <v>5.4037538164383827</v>
      </c>
      <c r="AO108" s="26">
        <f t="shared" si="119"/>
        <v>5.4040909363897569</v>
      </c>
      <c r="AP108" s="26">
        <f t="shared" si="119"/>
        <v>5.4051640729816377</v>
      </c>
      <c r="AQ108" s="26">
        <f t="shared" si="119"/>
        <v>5.4085709391614021</v>
      </c>
      <c r="AR108" s="26">
        <f t="shared" si="119"/>
        <v>5.4192959798457627</v>
      </c>
      <c r="AS108" s="26">
        <f t="shared" si="119"/>
        <v>5.4522180525621904</v>
      </c>
      <c r="AT108" s="26">
        <f t="shared" si="119"/>
        <v>5.5466915891735997</v>
      </c>
      <c r="AU108" s="26">
        <f t="shared" si="104"/>
        <v>5.7828175927931431</v>
      </c>
      <c r="AW108">
        <v>46000</v>
      </c>
      <c r="AX108">
        <f t="shared" si="111"/>
        <v>9.2401818590192392E-2</v>
      </c>
      <c r="AY108">
        <f t="shared" si="112"/>
        <v>9.0742919948161499E-2</v>
      </c>
      <c r="AZ108">
        <f t="shared" si="113"/>
        <v>1.6588986420308922E-3</v>
      </c>
      <c r="BA108">
        <f t="shared" si="114"/>
        <v>1.3010722615924375</v>
      </c>
      <c r="BB108">
        <f t="shared" si="115"/>
        <v>-0.13863980217754585</v>
      </c>
      <c r="BC108">
        <f t="shared" si="116"/>
        <v>-0.91258536534494472</v>
      </c>
      <c r="BD108">
        <f t="shared" si="117"/>
        <v>-0.49083986298308746</v>
      </c>
      <c r="BE108">
        <f t="shared" si="120"/>
        <v>5.7254317834128061</v>
      </c>
      <c r="BF108">
        <f t="shared" si="120"/>
        <v>5.7263435779550074</v>
      </c>
      <c r="BG108">
        <f t="shared" si="120"/>
        <v>5.7285243036918434</v>
      </c>
      <c r="BH108">
        <f t="shared" si="120"/>
        <v>5.7337280217046089</v>
      </c>
      <c r="BI108">
        <f t="shared" si="120"/>
        <v>5.7460790686458578</v>
      </c>
      <c r="BJ108">
        <f t="shared" si="120"/>
        <v>5.7750401084428136</v>
      </c>
      <c r="BK108">
        <f t="shared" si="120"/>
        <v>5.841220674919299</v>
      </c>
      <c r="BL108">
        <f t="shared" si="118"/>
        <v>5.9855565898860368</v>
      </c>
    </row>
    <row r="109" spans="1:79" ht="12.95" customHeight="1">
      <c r="A109" s="21" t="s">
        <v>229</v>
      </c>
      <c r="B109" s="22" t="s">
        <v>97</v>
      </c>
      <c r="C109" s="23">
        <v>55809.353690000004</v>
      </c>
      <c r="D109" s="23">
        <v>2.0000000000000001E-4</v>
      </c>
      <c r="E109" s="26">
        <f t="shared" si="87"/>
        <v>45099.722583580726</v>
      </c>
      <c r="F109" s="26">
        <f t="shared" si="105"/>
        <v>45099.5</v>
      </c>
      <c r="G109" s="25">
        <f t="shared" si="88"/>
        <v>8.6614710002322681E-2</v>
      </c>
      <c r="H109" s="26"/>
      <c r="I109" s="26"/>
      <c r="J109" s="27"/>
      <c r="K109" s="26">
        <f>G109</f>
        <v>8.6614710002322681E-2</v>
      </c>
      <c r="L109" s="26"/>
      <c r="M109" s="26"/>
      <c r="N109" s="26"/>
      <c r="O109" s="26"/>
      <c r="P109" s="28">
        <f t="shared" si="89"/>
        <v>8.6922825168023202E-2</v>
      </c>
      <c r="Q109" s="29">
        <f t="shared" si="90"/>
        <v>40790.853690000004</v>
      </c>
      <c r="R109" s="26">
        <f t="shared" si="109"/>
        <v>9.4934955334659175E-8</v>
      </c>
      <c r="S109" s="26">
        <v>1</v>
      </c>
      <c r="T109" s="26">
        <f t="shared" si="110"/>
        <v>9.4934955334659175E-8</v>
      </c>
      <c r="U109" s="26"/>
      <c r="V109" s="26"/>
      <c r="X109" s="26"/>
      <c r="Y109" s="90"/>
      <c r="Z109">
        <f t="shared" si="91"/>
        <v>45099.5</v>
      </c>
      <c r="AA109" s="26">
        <f t="shared" si="92"/>
        <v>8.6720660276062164E-2</v>
      </c>
      <c r="AB109" s="26">
        <f t="shared" si="93"/>
        <v>8.6816874894283719E-2</v>
      </c>
      <c r="AC109" s="26">
        <f t="shared" si="94"/>
        <v>-3.0811516570052044E-4</v>
      </c>
      <c r="AD109" s="26">
        <f t="shared" si="95"/>
        <v>-1.0595027373948296E-4</v>
      </c>
      <c r="AE109" s="26">
        <f t="shared" si="96"/>
        <v>1.1225460505471372E-8</v>
      </c>
      <c r="AF109">
        <f t="shared" si="97"/>
        <v>-3.0811516570052044E-4</v>
      </c>
      <c r="AG109" s="187"/>
      <c r="AH109">
        <f t="shared" si="98"/>
        <v>-2.0216489196103084E-4</v>
      </c>
      <c r="AI109">
        <f t="shared" si="99"/>
        <v>1.1057858733050052</v>
      </c>
      <c r="AJ109">
        <f t="shared" si="100"/>
        <v>-0.54859138146010922</v>
      </c>
      <c r="AK109">
        <f t="shared" si="101"/>
        <v>-0.4806846656142213</v>
      </c>
      <c r="AL109">
        <f t="shared" si="102"/>
        <v>-1.3541760816635746</v>
      </c>
      <c r="AM109">
        <f t="shared" si="103"/>
        <v>-0.80385649004908544</v>
      </c>
      <c r="AN109" s="26">
        <f t="shared" si="119"/>
        <v>5.4061983327076648</v>
      </c>
      <c r="AO109" s="26">
        <f t="shared" si="119"/>
        <v>5.4065397208914288</v>
      </c>
      <c r="AP109" s="26">
        <f t="shared" si="119"/>
        <v>5.4076232406100768</v>
      </c>
      <c r="AQ109" s="26">
        <f t="shared" si="119"/>
        <v>5.4110529071625093</v>
      </c>
      <c r="AR109" s="26">
        <f t="shared" si="119"/>
        <v>5.421817882782725</v>
      </c>
      <c r="AS109" s="26">
        <f t="shared" si="119"/>
        <v>5.4547680236092013</v>
      </c>
      <c r="AT109" s="26">
        <f t="shared" si="119"/>
        <v>5.5490897019502432</v>
      </c>
      <c r="AU109" s="26">
        <f t="shared" si="104"/>
        <v>5.7844921990466638</v>
      </c>
      <c r="AW109">
        <v>47000</v>
      </c>
      <c r="AX109">
        <f t="shared" si="111"/>
        <v>9.8872075473786708E-2</v>
      </c>
      <c r="AY109">
        <f t="shared" si="112"/>
        <v>9.5082880569272027E-2</v>
      </c>
      <c r="AZ109">
        <f t="shared" si="113"/>
        <v>3.7891949045146807E-3</v>
      </c>
      <c r="BA109">
        <f t="shared" si="114"/>
        <v>1.4770730249016424</v>
      </c>
      <c r="BB109">
        <f t="shared" si="115"/>
        <v>0.50124275986300704</v>
      </c>
      <c r="BC109">
        <f t="shared" si="116"/>
        <v>-0.24846315812023037</v>
      </c>
      <c r="BD109">
        <f t="shared" si="117"/>
        <v>-0.12487465807938029</v>
      </c>
      <c r="BE109">
        <f t="shared" si="120"/>
        <v>6.1377473011270016</v>
      </c>
      <c r="BF109">
        <f t="shared" si="120"/>
        <v>6.1382412082180569</v>
      </c>
      <c r="BG109">
        <f t="shared" si="120"/>
        <v>6.1392552615642657</v>
      </c>
      <c r="BH109">
        <f t="shared" si="120"/>
        <v>6.1413367747385408</v>
      </c>
      <c r="BI109">
        <f t="shared" si="120"/>
        <v>6.1456074992979826</v>
      </c>
      <c r="BJ109">
        <f t="shared" si="120"/>
        <v>6.1543621061227141</v>
      </c>
      <c r="BK109">
        <f t="shared" si="120"/>
        <v>6.1722780378099182</v>
      </c>
      <c r="BL109">
        <f t="shared" si="118"/>
        <v>6.2088374236887836</v>
      </c>
    </row>
    <row r="110" spans="1:79" ht="12.95" customHeight="1">
      <c r="A110" s="27" t="s">
        <v>602</v>
      </c>
      <c r="B110" s="13" t="s">
        <v>97</v>
      </c>
      <c r="C110" s="102">
        <v>55850.407800000001</v>
      </c>
      <c r="D110" s="102" t="s">
        <v>217</v>
      </c>
      <c r="E110" s="26">
        <f t="shared" si="87"/>
        <v>45205.223956348964</v>
      </c>
      <c r="F110" s="26">
        <f t="shared" si="105"/>
        <v>45205</v>
      </c>
      <c r="G110" s="25">
        <f t="shared" si="88"/>
        <v>8.7148899998283014E-2</v>
      </c>
      <c r="H110" s="26"/>
      <c r="I110" s="26"/>
      <c r="J110" s="27">
        <f>G110</f>
        <v>8.7148899998283014E-2</v>
      </c>
      <c r="K110" s="26"/>
      <c r="L110" s="26"/>
      <c r="M110" s="26"/>
      <c r="N110" s="26"/>
      <c r="O110" s="26"/>
      <c r="P110" s="28">
        <f t="shared" si="89"/>
        <v>8.7366061864977779E-2</v>
      </c>
      <c r="Q110" s="29">
        <f t="shared" si="90"/>
        <v>40831.907800000001</v>
      </c>
      <c r="R110" s="26">
        <f t="shared" si="109"/>
        <v>4.7159276346354883E-8</v>
      </c>
      <c r="S110" s="26">
        <v>1</v>
      </c>
      <c r="T110" s="26">
        <f t="shared" si="110"/>
        <v>4.7159276346354883E-8</v>
      </c>
      <c r="U110" s="26"/>
      <c r="V110" s="26"/>
      <c r="X110" s="26"/>
      <c r="Y110" s="90"/>
      <c r="Z110">
        <f t="shared" si="91"/>
        <v>45205</v>
      </c>
      <c r="AA110" s="26">
        <f t="shared" si="92"/>
        <v>8.7368867076121681E-2</v>
      </c>
      <c r="AB110" s="26">
        <f t="shared" si="93"/>
        <v>8.7146094787139111E-2</v>
      </c>
      <c r="AC110" s="26">
        <f t="shared" si="94"/>
        <v>-2.17161866694765E-4</v>
      </c>
      <c r="AD110" s="26">
        <f t="shared" si="95"/>
        <v>-2.1996707783866754E-4</v>
      </c>
      <c r="AE110" s="26">
        <f t="shared" si="96"/>
        <v>4.8385515332882421E-8</v>
      </c>
      <c r="AF110">
        <f t="shared" si="97"/>
        <v>-2.17161866694765E-4</v>
      </c>
      <c r="AG110" s="187"/>
      <c r="AH110">
        <f t="shared" si="98"/>
        <v>2.805211143897365E-6</v>
      </c>
      <c r="AI110">
        <f t="shared" si="99"/>
        <v>1.1270918963171532</v>
      </c>
      <c r="AJ110">
        <f t="shared" si="100"/>
        <v>-0.51080511692418917</v>
      </c>
      <c r="AK110">
        <f t="shared" si="101"/>
        <v>-0.47549558214358667</v>
      </c>
      <c r="AL110">
        <f t="shared" si="102"/>
        <v>-1.309618587578717</v>
      </c>
      <c r="AM110">
        <f t="shared" si="103"/>
        <v>-0.76782094055012573</v>
      </c>
      <c r="AN110" s="26">
        <f t="shared" si="119"/>
        <v>5.4409403411782922</v>
      </c>
      <c r="AO110" s="26">
        <f t="shared" si="119"/>
        <v>5.4413446870043414</v>
      </c>
      <c r="AP110" s="26">
        <f t="shared" si="119"/>
        <v>5.4425771940323608</v>
      </c>
      <c r="AQ110" s="26">
        <f t="shared" si="119"/>
        <v>5.4463236439758722</v>
      </c>
      <c r="AR110" s="26">
        <f t="shared" si="119"/>
        <v>5.4576175841546686</v>
      </c>
      <c r="AS110" s="26">
        <f t="shared" si="119"/>
        <v>5.4908621865640841</v>
      </c>
      <c r="AT110" s="26">
        <f t="shared" si="119"/>
        <v>5.5828921694966995</v>
      </c>
      <c r="AU110" s="26">
        <f t="shared" si="104"/>
        <v>5.8080483270128536</v>
      </c>
      <c r="AW110">
        <v>48000</v>
      </c>
      <c r="AX110">
        <f t="shared" si="111"/>
        <v>0.10486597924001873</v>
      </c>
      <c r="AY110">
        <f t="shared" si="112"/>
        <v>9.9525727419564392E-2</v>
      </c>
      <c r="AZ110">
        <f t="shared" si="113"/>
        <v>5.3402518204543337E-3</v>
      </c>
      <c r="BA110">
        <f t="shared" si="114"/>
        <v>1.4346684939048884</v>
      </c>
      <c r="BB110">
        <f t="shared" si="115"/>
        <v>0.95263554782363125</v>
      </c>
      <c r="BC110">
        <f t="shared" si="116"/>
        <v>0.48829021788101945</v>
      </c>
      <c r="BD110">
        <f t="shared" si="117"/>
        <v>0.24911453299310315</v>
      </c>
      <c r="BE110">
        <f t="shared" si="120"/>
        <v>6.5718139543973937</v>
      </c>
      <c r="BF110">
        <f t="shared" si="120"/>
        <v>6.5709674314850135</v>
      </c>
      <c r="BG110">
        <f t="shared" si="120"/>
        <v>6.569174222423686</v>
      </c>
      <c r="BH110">
        <f t="shared" si="120"/>
        <v>6.5653787386023943</v>
      </c>
      <c r="BI110">
        <f t="shared" si="120"/>
        <v>6.5573589422663501</v>
      </c>
      <c r="BJ110">
        <f t="shared" si="120"/>
        <v>6.5404718345749586</v>
      </c>
      <c r="BK110">
        <f t="shared" si="120"/>
        <v>6.5051504847647843</v>
      </c>
      <c r="BL110">
        <f t="shared" si="118"/>
        <v>6.4321182574915303</v>
      </c>
    </row>
    <row r="111" spans="1:79" ht="12.95" customHeight="1">
      <c r="A111" s="27" t="s">
        <v>602</v>
      </c>
      <c r="B111" s="13" t="s">
        <v>101</v>
      </c>
      <c r="C111" s="102">
        <v>55850.6014</v>
      </c>
      <c r="D111" s="102" t="s">
        <v>217</v>
      </c>
      <c r="E111" s="26">
        <f t="shared" si="87"/>
        <v>45205.72147208533</v>
      </c>
      <c r="F111" s="26">
        <f t="shared" si="105"/>
        <v>45205.5</v>
      </c>
      <c r="G111" s="25">
        <f t="shared" si="88"/>
        <v>8.6182190003455617E-2</v>
      </c>
      <c r="H111" s="26"/>
      <c r="I111" s="26"/>
      <c r="J111" s="27">
        <f>G111</f>
        <v>8.6182190003455617E-2</v>
      </c>
      <c r="K111" s="26"/>
      <c r="L111" s="26"/>
      <c r="M111" s="26"/>
      <c r="N111" s="26"/>
      <c r="O111" s="26"/>
      <c r="P111" s="28">
        <f t="shared" si="89"/>
        <v>8.7368165239315718E-2</v>
      </c>
      <c r="Q111" s="29">
        <f t="shared" si="90"/>
        <v>40832.1014</v>
      </c>
      <c r="R111" s="26">
        <f t="shared" si="109"/>
        <v>1.4065372600734226E-6</v>
      </c>
      <c r="S111" s="26">
        <v>1</v>
      </c>
      <c r="T111" s="26">
        <f t="shared" si="110"/>
        <v>1.4065372600734226E-6</v>
      </c>
      <c r="U111" s="26"/>
      <c r="V111" s="26"/>
      <c r="X111" s="26"/>
      <c r="Y111" s="26"/>
      <c r="Z111">
        <f t="shared" si="91"/>
        <v>45205.5</v>
      </c>
      <c r="AA111" s="26">
        <f t="shared" si="92"/>
        <v>8.737195148655473E-2</v>
      </c>
      <c r="AB111" s="26">
        <f t="shared" si="93"/>
        <v>8.6178403756216604E-2</v>
      </c>
      <c r="AC111" s="26">
        <f t="shared" si="94"/>
        <v>-1.1859752358601011E-3</v>
      </c>
      <c r="AD111" s="26">
        <f t="shared" si="95"/>
        <v>-1.1897614830991138E-3</v>
      </c>
      <c r="AE111" s="26">
        <f t="shared" si="96"/>
        <v>1.4155323866662028E-6</v>
      </c>
      <c r="AF111">
        <f t="shared" si="97"/>
        <v>-1.1859752358601011E-3</v>
      </c>
      <c r="AG111" s="187"/>
      <c r="AH111">
        <f t="shared" si="98"/>
        <v>3.7862472390122322E-6</v>
      </c>
      <c r="AI111">
        <f t="shared" si="99"/>
        <v>1.1271942527704986</v>
      </c>
      <c r="AJ111">
        <f t="shared" si="100"/>
        <v>-0.51062003918437548</v>
      </c>
      <c r="AK111">
        <f t="shared" si="101"/>
        <v>-0.47546821219689644</v>
      </c>
      <c r="AL111">
        <f t="shared" si="102"/>
        <v>-1.3094033187040046</v>
      </c>
      <c r="AM111">
        <f t="shared" si="103"/>
        <v>-0.76764986447595696</v>
      </c>
      <c r="AN111" s="26">
        <f t="shared" ref="AN111:AT120" si="121">$AU111+$AB$7*SIN(AO111)</f>
        <v>5.4411065926984818</v>
      </c>
      <c r="AO111" s="26">
        <f t="shared" si="121"/>
        <v>5.4415112491748188</v>
      </c>
      <c r="AP111" s="26">
        <f t="shared" si="121"/>
        <v>5.4427444729091974</v>
      </c>
      <c r="AQ111" s="26">
        <f t="shared" si="121"/>
        <v>5.4464924007299054</v>
      </c>
      <c r="AR111" s="26">
        <f t="shared" si="121"/>
        <v>5.4577886921763827</v>
      </c>
      <c r="AS111" s="26">
        <f t="shared" si="121"/>
        <v>5.4910342368915757</v>
      </c>
      <c r="AT111" s="26">
        <f t="shared" si="121"/>
        <v>5.5830526727323235</v>
      </c>
      <c r="AU111" s="26">
        <f t="shared" si="104"/>
        <v>5.8081599674297548</v>
      </c>
      <c r="AW111">
        <v>49000</v>
      </c>
      <c r="AX111">
        <f t="shared" si="111"/>
        <v>0.10996619645025515</v>
      </c>
      <c r="AY111">
        <f t="shared" si="112"/>
        <v>0.10407146049903862</v>
      </c>
      <c r="AZ111">
        <f t="shared" si="113"/>
        <v>5.8947359512165395E-3</v>
      </c>
      <c r="BA111">
        <f t="shared" si="114"/>
        <v>1.2261293479056148</v>
      </c>
      <c r="BB111">
        <f t="shared" si="115"/>
        <v>0.95647133003494877</v>
      </c>
      <c r="BC111">
        <f t="shared" si="116"/>
        <v>1.0934344892085075</v>
      </c>
      <c r="BD111">
        <f t="shared" si="117"/>
        <v>0.60859753299684471</v>
      </c>
      <c r="BE111">
        <f t="shared" si="120"/>
        <v>6.9654905540097731</v>
      </c>
      <c r="BF111">
        <f t="shared" si="120"/>
        <v>6.9647736420911492</v>
      </c>
      <c r="BG111">
        <f t="shared" si="120"/>
        <v>6.9628994105150408</v>
      </c>
      <c r="BH111">
        <f t="shared" si="120"/>
        <v>6.9580129272535531</v>
      </c>
      <c r="BI111">
        <f t="shared" si="120"/>
        <v>6.9453615751039592</v>
      </c>
      <c r="BJ111">
        <f t="shared" si="120"/>
        <v>6.9131674041450033</v>
      </c>
      <c r="BK111">
        <f t="shared" si="120"/>
        <v>6.8343970603130746</v>
      </c>
      <c r="BL111">
        <f t="shared" si="118"/>
        <v>6.6553990912942771</v>
      </c>
    </row>
    <row r="112" spans="1:79" ht="12.95" customHeight="1">
      <c r="A112" s="21" t="s">
        <v>229</v>
      </c>
      <c r="B112" s="22" t="s">
        <v>101</v>
      </c>
      <c r="C112" s="23">
        <v>55956.25591</v>
      </c>
      <c r="D112" s="23">
        <v>5.9999999999999995E-4</v>
      </c>
      <c r="E112" s="26">
        <f t="shared" si="87"/>
        <v>45477.233772416672</v>
      </c>
      <c r="F112" s="26">
        <f t="shared" si="105"/>
        <v>45477</v>
      </c>
      <c r="G112" s="25">
        <f t="shared" si="88"/>
        <v>9.0968659998907242E-2</v>
      </c>
      <c r="H112" s="26"/>
      <c r="I112" s="26"/>
      <c r="J112" s="27"/>
      <c r="K112" s="26">
        <f t="shared" ref="K112:K128" si="122">G112</f>
        <v>9.0968659998907242E-2</v>
      </c>
      <c r="L112" s="26"/>
      <c r="M112" s="26"/>
      <c r="N112" s="26"/>
      <c r="O112" s="26"/>
      <c r="P112" s="28">
        <f t="shared" si="89"/>
        <v>8.8514096475942716E-2</v>
      </c>
      <c r="Q112" s="29">
        <f t="shared" si="90"/>
        <v>40937.75591</v>
      </c>
      <c r="R112" s="26">
        <f t="shared" si="109"/>
        <v>6.024882088268024E-6</v>
      </c>
      <c r="S112" s="26">
        <v>1</v>
      </c>
      <c r="T112" s="26">
        <f t="shared" si="110"/>
        <v>6.024882088268024E-6</v>
      </c>
      <c r="U112" s="26"/>
      <c r="V112" s="26"/>
      <c r="X112" s="26"/>
      <c r="Y112" s="90"/>
      <c r="Z112">
        <f t="shared" si="91"/>
        <v>45477</v>
      </c>
      <c r="AA112" s="26">
        <f t="shared" si="92"/>
        <v>8.9063318086685564E-2</v>
      </c>
      <c r="AB112" s="26">
        <f t="shared" si="93"/>
        <v>9.0419438388164394E-2</v>
      </c>
      <c r="AC112" s="26">
        <f t="shared" si="94"/>
        <v>2.4545635229645257E-3</v>
      </c>
      <c r="AD112" s="26">
        <f t="shared" si="95"/>
        <v>1.905341912221678E-3</v>
      </c>
      <c r="AE112" s="26">
        <f t="shared" si="96"/>
        <v>3.6303278024685605E-6</v>
      </c>
      <c r="AF112">
        <f t="shared" si="97"/>
        <v>2.4545635229645257E-3</v>
      </c>
      <c r="AG112" s="187"/>
      <c r="AH112">
        <f t="shared" si="98"/>
        <v>5.4922161074284748E-4</v>
      </c>
      <c r="AI112">
        <f t="shared" si="99"/>
        <v>1.1845270659284166</v>
      </c>
      <c r="AJ112">
        <f t="shared" si="100"/>
        <v>-0.401355846981793</v>
      </c>
      <c r="AK112">
        <f t="shared" si="101"/>
        <v>-0.45628736634648143</v>
      </c>
      <c r="AL112">
        <f t="shared" si="102"/>
        <v>-1.1864942194683807</v>
      </c>
      <c r="AM112">
        <f t="shared" si="103"/>
        <v>-0.6742687135107599</v>
      </c>
      <c r="AN112" s="26">
        <f t="shared" si="121"/>
        <v>5.533673820666686</v>
      </c>
      <c r="AO112" s="26">
        <f t="shared" si="121"/>
        <v>5.5342596364458112</v>
      </c>
      <c r="AP112" s="26">
        <f t="shared" si="121"/>
        <v>5.5358834736858418</v>
      </c>
      <c r="AQ112" s="26">
        <f t="shared" si="121"/>
        <v>5.5403719217608396</v>
      </c>
      <c r="AR112" s="26">
        <f t="shared" si="121"/>
        <v>5.5526835496746711</v>
      </c>
      <c r="AS112" s="26">
        <f t="shared" si="121"/>
        <v>5.5857821534799301</v>
      </c>
      <c r="AT112" s="26">
        <f t="shared" si="121"/>
        <v>5.6706039372940467</v>
      </c>
      <c r="AU112" s="26">
        <f t="shared" si="104"/>
        <v>5.8687807138072001</v>
      </c>
      <c r="AW112">
        <v>50000</v>
      </c>
      <c r="AX112">
        <f t="shared" si="111"/>
        <v>0.11438299868650445</v>
      </c>
      <c r="AY112">
        <f t="shared" si="112"/>
        <v>0.10872007980769473</v>
      </c>
      <c r="AZ112">
        <f t="shared" si="113"/>
        <v>5.6629188788097171E-3</v>
      </c>
      <c r="BA112">
        <f t="shared" si="114"/>
        <v>1.0246822674270857</v>
      </c>
      <c r="BB112">
        <f t="shared" si="115"/>
        <v>0.74960688033432366</v>
      </c>
      <c r="BC112">
        <f t="shared" si="116"/>
        <v>1.5206271709304133</v>
      </c>
      <c r="BD112">
        <f t="shared" si="117"/>
        <v>0.95104850397310392</v>
      </c>
      <c r="BE112">
        <f t="shared" ref="BE112:BK112" si="123">$BL112+$AB$7*SIN(BF112)</f>
        <v>7.2962395139250589</v>
      </c>
      <c r="BF112">
        <f t="shared" si="123"/>
        <v>7.2960939941129102</v>
      </c>
      <c r="BG112">
        <f t="shared" si="123"/>
        <v>7.2955357586926901</v>
      </c>
      <c r="BH112">
        <f t="shared" si="123"/>
        <v>7.2933988948117019</v>
      </c>
      <c r="BI112">
        <f t="shared" si="123"/>
        <v>7.2852854833370779</v>
      </c>
      <c r="BJ112">
        <f t="shared" si="123"/>
        <v>7.2553712642319299</v>
      </c>
      <c r="BK112">
        <f t="shared" si="123"/>
        <v>7.1547568246284028</v>
      </c>
      <c r="BL112">
        <f t="shared" si="118"/>
        <v>6.8786799250970239</v>
      </c>
    </row>
    <row r="113" spans="1:47" ht="12.95" customHeight="1">
      <c r="A113" s="21" t="s">
        <v>225</v>
      </c>
      <c r="B113" s="22" t="s">
        <v>97</v>
      </c>
      <c r="C113" s="23">
        <v>56227.679400000001</v>
      </c>
      <c r="D113" s="23">
        <v>2.0000000000000001E-4</v>
      </c>
      <c r="E113" s="26">
        <f t="shared" si="87"/>
        <v>46174.741300811431</v>
      </c>
      <c r="F113" s="26">
        <f t="shared" si="105"/>
        <v>46174.5</v>
      </c>
      <c r="G113" s="25">
        <f t="shared" si="88"/>
        <v>9.3898209997860249E-2</v>
      </c>
      <c r="H113" s="26"/>
      <c r="I113" s="26"/>
      <c r="J113" s="26"/>
      <c r="K113" s="26">
        <f t="shared" si="122"/>
        <v>9.3898209997860249E-2</v>
      </c>
      <c r="L113" s="26"/>
      <c r="M113" s="26"/>
      <c r="N113" s="26"/>
      <c r="O113" s="26"/>
      <c r="P113" s="28">
        <f t="shared" si="89"/>
        <v>9.149283270874925E-2</v>
      </c>
      <c r="Q113" s="29">
        <f t="shared" si="90"/>
        <v>41209.179400000001</v>
      </c>
      <c r="R113" s="26">
        <f t="shared" si="109"/>
        <v>5.78583990297098E-6</v>
      </c>
      <c r="S113" s="26">
        <v>1</v>
      </c>
      <c r="T113" s="26">
        <f t="shared" si="110"/>
        <v>5.78583990297098E-6</v>
      </c>
      <c r="U113" s="26"/>
      <c r="V113" s="26"/>
      <c r="X113" s="26"/>
      <c r="Y113" s="90"/>
      <c r="Z113">
        <f t="shared" si="91"/>
        <v>46174.5</v>
      </c>
      <c r="AA113" s="26">
        <f t="shared" si="92"/>
        <v>9.3532477720383159E-2</v>
      </c>
      <c r="AB113" s="26">
        <f t="shared" si="93"/>
        <v>9.185856498622634E-2</v>
      </c>
      <c r="AC113" s="26">
        <f t="shared" si="94"/>
        <v>2.4053772891109992E-3</v>
      </c>
      <c r="AD113" s="26">
        <f t="shared" si="95"/>
        <v>3.6573227747709047E-4</v>
      </c>
      <c r="AE113" s="26">
        <f t="shared" si="96"/>
        <v>1.3376009878857951E-7</v>
      </c>
      <c r="AF113">
        <f t="shared" si="97"/>
        <v>2.4053772891109992E-3</v>
      </c>
      <c r="AG113" s="187"/>
      <c r="AH113">
        <f t="shared" si="98"/>
        <v>2.0396450116339153E-3</v>
      </c>
      <c r="AI113">
        <f t="shared" si="99"/>
        <v>1.3395450658804529</v>
      </c>
      <c r="AJ113">
        <f t="shared" si="100"/>
        <v>-3.5982193443603365E-2</v>
      </c>
      <c r="AK113">
        <f t="shared" si="101"/>
        <v>-0.35631102562760714</v>
      </c>
      <c r="AL113">
        <f t="shared" si="102"/>
        <v>-0.80948750708566908</v>
      </c>
      <c r="AM113">
        <f t="shared" si="103"/>
        <v>-0.42839621725641003</v>
      </c>
      <c r="AN113" s="26">
        <f t="shared" si="121"/>
        <v>5.7933951572886064</v>
      </c>
      <c r="AO113" s="26">
        <f t="shared" si="121"/>
        <v>5.7943643237149223</v>
      </c>
      <c r="AP113" s="26">
        <f t="shared" si="121"/>
        <v>5.7965933014047524</v>
      </c>
      <c r="AQ113" s="26">
        <f t="shared" si="121"/>
        <v>5.8017097796198076</v>
      </c>
      <c r="AR113" s="26">
        <f t="shared" si="121"/>
        <v>5.8134031301370159</v>
      </c>
      <c r="AS113" s="26">
        <f t="shared" si="121"/>
        <v>5.8398727709061253</v>
      </c>
      <c r="AT113" s="26">
        <f t="shared" si="121"/>
        <v>5.8986218188382171</v>
      </c>
      <c r="AU113" s="26">
        <f t="shared" si="104"/>
        <v>6.0245190953846164</v>
      </c>
    </row>
    <row r="114" spans="1:47" ht="12.95" customHeight="1">
      <c r="A114" s="21" t="s">
        <v>229</v>
      </c>
      <c r="B114" s="22" t="s">
        <v>97</v>
      </c>
      <c r="C114" s="23">
        <v>56507.46989</v>
      </c>
      <c r="D114" s="23">
        <v>4.0000000000000002E-4</v>
      </c>
      <c r="E114" s="26">
        <f t="shared" si="87"/>
        <v>46893.75045196581</v>
      </c>
      <c r="F114" s="111">
        <f t="shared" ref="F114:F124" si="124">ROUND(2*E114,0)/2-0.5</f>
        <v>46893.5</v>
      </c>
      <c r="G114" s="25">
        <f t="shared" si="88"/>
        <v>9.7459229997184593E-2</v>
      </c>
      <c r="H114" s="26"/>
      <c r="I114" s="26"/>
      <c r="J114" s="27"/>
      <c r="K114" s="26">
        <f t="shared" si="122"/>
        <v>9.7459229997184593E-2</v>
      </c>
      <c r="L114" s="26"/>
      <c r="M114" s="26"/>
      <c r="N114" s="26"/>
      <c r="O114" s="26"/>
      <c r="P114" s="28">
        <f t="shared" si="89"/>
        <v>9.4615779552086277E-2</v>
      </c>
      <c r="Q114" s="29">
        <f t="shared" si="90"/>
        <v>41488.96989</v>
      </c>
      <c r="R114" s="26">
        <f t="shared" si="109"/>
        <v>8.0852104337298148E-6</v>
      </c>
      <c r="S114" s="26">
        <v>1</v>
      </c>
      <c r="T114" s="26">
        <f t="shared" si="110"/>
        <v>8.0852104337298148E-6</v>
      </c>
      <c r="U114" s="26"/>
      <c r="V114" s="26"/>
      <c r="X114" s="26"/>
      <c r="Y114" s="26"/>
      <c r="Z114">
        <f t="shared" si="91"/>
        <v>46893.5</v>
      </c>
      <c r="AA114" s="26">
        <f t="shared" si="92"/>
        <v>9.8192636263724917E-2</v>
      </c>
      <c r="AB114" s="26">
        <f t="shared" si="93"/>
        <v>9.3882373285545953E-2</v>
      </c>
      <c r="AC114" s="26">
        <f t="shared" si="94"/>
        <v>2.8434504450983167E-3</v>
      </c>
      <c r="AD114" s="26">
        <f t="shared" si="95"/>
        <v>-7.3340626654032348E-4</v>
      </c>
      <c r="AE114" s="26">
        <f t="shared" si="96"/>
        <v>5.3788475180061599E-7</v>
      </c>
      <c r="AF114">
        <f t="shared" si="97"/>
        <v>2.8434504450983167E-3</v>
      </c>
      <c r="AG114" s="187"/>
      <c r="AH114">
        <f t="shared" si="98"/>
        <v>3.5768567116386419E-3</v>
      </c>
      <c r="AI114">
        <f t="shared" si="99"/>
        <v>1.4662079703331583</v>
      </c>
      <c r="AJ114">
        <f t="shared" si="100"/>
        <v>0.43238871340057966</v>
      </c>
      <c r="AK114">
        <f t="shared" si="101"/>
        <v>-0.15779267139317796</v>
      </c>
      <c r="AL114">
        <f t="shared" si="102"/>
        <v>-0.32635728578628936</v>
      </c>
      <c r="AM114">
        <f t="shared" si="103"/>
        <v>-0.16464257093524634</v>
      </c>
      <c r="AN114" s="26">
        <f t="shared" si="121"/>
        <v>6.0916794471627043</v>
      </c>
      <c r="AO114" s="26">
        <f t="shared" si="121"/>
        <v>6.0923067306556051</v>
      </c>
      <c r="AP114" s="26">
        <f t="shared" si="121"/>
        <v>6.0936046247687843</v>
      </c>
      <c r="AQ114" s="26">
        <f t="shared" si="121"/>
        <v>6.0962890366031406</v>
      </c>
      <c r="AR114" s="26">
        <f t="shared" si="121"/>
        <v>6.1018368613807894</v>
      </c>
      <c r="AS114" s="26">
        <f t="shared" si="121"/>
        <v>6.1132847935259811</v>
      </c>
      <c r="AT114" s="26">
        <f t="shared" si="121"/>
        <v>6.1368384728832943</v>
      </c>
      <c r="AU114" s="26">
        <f t="shared" si="104"/>
        <v>6.1850580148887913</v>
      </c>
    </row>
    <row r="115" spans="1:47" ht="12.95" customHeight="1">
      <c r="A115" s="21" t="s">
        <v>229</v>
      </c>
      <c r="B115" s="22" t="s">
        <v>97</v>
      </c>
      <c r="C115" s="23">
        <v>56507.470029999997</v>
      </c>
      <c r="D115" s="23">
        <v>2.0000000000000001E-4</v>
      </c>
      <c r="E115" s="26">
        <f t="shared" si="87"/>
        <v>46893.750811739577</v>
      </c>
      <c r="F115" s="111">
        <f t="shared" si="124"/>
        <v>46893.5</v>
      </c>
      <c r="G115" s="25">
        <f t="shared" si="88"/>
        <v>9.7599229993647896E-2</v>
      </c>
      <c r="H115" s="26"/>
      <c r="I115" s="26"/>
      <c r="J115" s="27"/>
      <c r="K115" s="26">
        <f t="shared" si="122"/>
        <v>9.7599229993647896E-2</v>
      </c>
      <c r="L115" s="26"/>
      <c r="M115" s="26"/>
      <c r="N115" s="26"/>
      <c r="O115" s="26"/>
      <c r="P115" s="28">
        <f t="shared" si="89"/>
        <v>9.4615779552086277E-2</v>
      </c>
      <c r="Q115" s="29">
        <f t="shared" si="90"/>
        <v>41488.970029999997</v>
      </c>
      <c r="R115" s="26">
        <f t="shared" si="109"/>
        <v>8.9009765372542207E-6</v>
      </c>
      <c r="S115" s="26">
        <v>1</v>
      </c>
      <c r="T115" s="26">
        <f t="shared" si="110"/>
        <v>8.9009765372542207E-6</v>
      </c>
      <c r="U115" s="26"/>
      <c r="V115" s="26"/>
      <c r="X115" s="26"/>
      <c r="Y115" s="26"/>
      <c r="Z115">
        <f t="shared" si="91"/>
        <v>46893.5</v>
      </c>
      <c r="AA115" s="26">
        <f t="shared" si="92"/>
        <v>9.8192636263724917E-2</v>
      </c>
      <c r="AB115" s="26">
        <f t="shared" si="93"/>
        <v>9.4022373282009256E-2</v>
      </c>
      <c r="AC115" s="26">
        <f t="shared" si="94"/>
        <v>2.9834504415616192E-3</v>
      </c>
      <c r="AD115" s="26">
        <f t="shared" si="95"/>
        <v>-5.9340627007702096E-4</v>
      </c>
      <c r="AE115" s="26">
        <f t="shared" si="96"/>
        <v>3.5213100136672233E-7</v>
      </c>
      <c r="AF115">
        <f t="shared" si="97"/>
        <v>2.9834504415616192E-3</v>
      </c>
      <c r="AG115" s="187"/>
      <c r="AH115">
        <f t="shared" si="98"/>
        <v>3.5768567116386419E-3</v>
      </c>
      <c r="AI115">
        <f t="shared" si="99"/>
        <v>1.4662079703331583</v>
      </c>
      <c r="AJ115">
        <f t="shared" si="100"/>
        <v>0.43238871340057966</v>
      </c>
      <c r="AK115">
        <f t="shared" si="101"/>
        <v>-0.15779267139317796</v>
      </c>
      <c r="AL115">
        <f t="shared" si="102"/>
        <v>-0.32635728578628936</v>
      </c>
      <c r="AM115">
        <f t="shared" si="103"/>
        <v>-0.16464257093524634</v>
      </c>
      <c r="AN115" s="26">
        <f t="shared" si="121"/>
        <v>6.0916794471627043</v>
      </c>
      <c r="AO115" s="26">
        <f t="shared" si="121"/>
        <v>6.0923067306556051</v>
      </c>
      <c r="AP115" s="26">
        <f t="shared" si="121"/>
        <v>6.0936046247687843</v>
      </c>
      <c r="AQ115" s="26">
        <f t="shared" si="121"/>
        <v>6.0962890366031406</v>
      </c>
      <c r="AR115" s="26">
        <f t="shared" si="121"/>
        <v>6.1018368613807894</v>
      </c>
      <c r="AS115" s="26">
        <f t="shared" si="121"/>
        <v>6.1132847935259811</v>
      </c>
      <c r="AT115" s="26">
        <f t="shared" si="121"/>
        <v>6.1368384728832943</v>
      </c>
      <c r="AU115" s="26">
        <f t="shared" si="104"/>
        <v>6.1850580148887913</v>
      </c>
    </row>
    <row r="116" spans="1:47" ht="12.95" customHeight="1">
      <c r="A116" s="21" t="s">
        <v>229</v>
      </c>
      <c r="B116" s="22" t="s">
        <v>97</v>
      </c>
      <c r="C116" s="23">
        <v>56507.471530000003</v>
      </c>
      <c r="D116" s="23">
        <v>1E-4</v>
      </c>
      <c r="E116" s="26">
        <f t="shared" si="87"/>
        <v>46893.754666458626</v>
      </c>
      <c r="F116" s="111">
        <f t="shared" si="124"/>
        <v>46893.5</v>
      </c>
      <c r="G116" s="25">
        <f t="shared" si="88"/>
        <v>9.9099229999410454E-2</v>
      </c>
      <c r="H116" s="26"/>
      <c r="I116" s="26"/>
      <c r="J116" s="27"/>
      <c r="K116" s="26">
        <f t="shared" si="122"/>
        <v>9.9099229999410454E-2</v>
      </c>
      <c r="L116" s="26"/>
      <c r="M116" s="26"/>
      <c r="N116" s="26"/>
      <c r="O116" s="26"/>
      <c r="P116" s="28">
        <f t="shared" si="89"/>
        <v>9.4615779552086277E-2</v>
      </c>
      <c r="Q116" s="29">
        <f t="shared" si="90"/>
        <v>41488.971530000003</v>
      </c>
      <c r="R116" s="26">
        <f t="shared" si="109"/>
        <v>2.0101327913611367E-5</v>
      </c>
      <c r="S116" s="26">
        <v>1</v>
      </c>
      <c r="T116" s="26">
        <f t="shared" si="110"/>
        <v>2.0101327913611367E-5</v>
      </c>
      <c r="U116" s="26"/>
      <c r="V116" s="26"/>
      <c r="X116" s="26"/>
      <c r="Y116" s="26"/>
      <c r="Z116">
        <f t="shared" si="91"/>
        <v>46893.5</v>
      </c>
      <c r="AA116" s="26">
        <f t="shared" si="92"/>
        <v>9.8192636263724917E-2</v>
      </c>
      <c r="AB116" s="26">
        <f t="shared" si="93"/>
        <v>9.5522373287771814E-2</v>
      </c>
      <c r="AC116" s="26">
        <f t="shared" si="94"/>
        <v>4.4834504473241776E-3</v>
      </c>
      <c r="AD116" s="26">
        <f t="shared" si="95"/>
        <v>9.0659373568553747E-4</v>
      </c>
      <c r="AE116" s="26">
        <f t="shared" si="96"/>
        <v>8.2191220158425815E-7</v>
      </c>
      <c r="AF116">
        <f t="shared" si="97"/>
        <v>4.4834504473241776E-3</v>
      </c>
      <c r="AG116" s="187"/>
      <c r="AH116">
        <f t="shared" si="98"/>
        <v>3.5768567116386419E-3</v>
      </c>
      <c r="AI116">
        <f t="shared" si="99"/>
        <v>1.4662079703331583</v>
      </c>
      <c r="AJ116">
        <f t="shared" si="100"/>
        <v>0.43238871340057966</v>
      </c>
      <c r="AK116">
        <f t="shared" si="101"/>
        <v>-0.15779267139317796</v>
      </c>
      <c r="AL116">
        <f t="shared" si="102"/>
        <v>-0.32635728578628936</v>
      </c>
      <c r="AM116">
        <f t="shared" si="103"/>
        <v>-0.16464257093524634</v>
      </c>
      <c r="AN116" s="26">
        <f t="shared" si="121"/>
        <v>6.0916794471627043</v>
      </c>
      <c r="AO116" s="26">
        <f t="shared" si="121"/>
        <v>6.0923067306556051</v>
      </c>
      <c r="AP116" s="26">
        <f t="shared" si="121"/>
        <v>6.0936046247687843</v>
      </c>
      <c r="AQ116" s="26">
        <f t="shared" si="121"/>
        <v>6.0962890366031406</v>
      </c>
      <c r="AR116" s="26">
        <f t="shared" si="121"/>
        <v>6.1018368613807894</v>
      </c>
      <c r="AS116" s="26">
        <f t="shared" si="121"/>
        <v>6.1132847935259811</v>
      </c>
      <c r="AT116" s="26">
        <f t="shared" si="121"/>
        <v>6.1368384728832943</v>
      </c>
      <c r="AU116" s="26">
        <f t="shared" si="104"/>
        <v>6.1850580148887913</v>
      </c>
    </row>
    <row r="117" spans="1:47" ht="12.95" customHeight="1">
      <c r="A117" s="21" t="s">
        <v>229</v>
      </c>
      <c r="B117" s="22" t="s">
        <v>101</v>
      </c>
      <c r="C117" s="23">
        <v>56510.389609999998</v>
      </c>
      <c r="D117" s="23">
        <v>2.0000000000000001E-4</v>
      </c>
      <c r="E117" s="26">
        <f t="shared" ref="E117:E128" si="125">+(C117-C$7)/C$8</f>
        <v>46901.253585466904</v>
      </c>
      <c r="F117" s="111">
        <f t="shared" si="124"/>
        <v>46901</v>
      </c>
      <c r="G117" s="25">
        <f t="shared" ref="G117:G128" si="126">+C117-(C$7+F117*C$8)</f>
        <v>9.8678579997795168E-2</v>
      </c>
      <c r="H117" s="26"/>
      <c r="I117" s="26"/>
      <c r="J117" s="27"/>
      <c r="K117" s="26">
        <f t="shared" si="122"/>
        <v>9.8678579997795168E-2</v>
      </c>
      <c r="L117" s="26"/>
      <c r="M117" s="26"/>
      <c r="N117" s="26"/>
      <c r="O117" s="26"/>
      <c r="P117" s="28">
        <f t="shared" ref="P117:P128" si="127">D$11+D$12*F117+D$13*F117^2</f>
        <v>9.4648635793403685E-2</v>
      </c>
      <c r="Q117" s="29">
        <f t="shared" ref="Q117:Q128" si="128">+C117-15018.5</f>
        <v>41491.889609999998</v>
      </c>
      <c r="R117" s="26">
        <f t="shared" si="109"/>
        <v>1.6240450290508507E-5</v>
      </c>
      <c r="S117" s="26">
        <v>1</v>
      </c>
      <c r="T117" s="26">
        <f t="shared" si="110"/>
        <v>1.6240450290508507E-5</v>
      </c>
      <c r="U117" s="26"/>
      <c r="V117" s="26"/>
      <c r="X117" s="26"/>
      <c r="Y117" s="26"/>
      <c r="Z117">
        <f t="shared" ref="Z117:Z128" si="129">F117</f>
        <v>46901</v>
      </c>
      <c r="AA117" s="26">
        <f t="shared" ref="AA117:AA128" si="130">AB$3+AB$4*Z117+AB$5*Z117^2+AH117</f>
        <v>9.8240648698168731E-2</v>
      </c>
      <c r="AB117" s="26">
        <f t="shared" ref="AB117:AB128" si="131">IF(S117&lt;&gt;0,G117-AH117, -9999)</f>
        <v>9.5086567093030122E-2</v>
      </c>
      <c r="AC117" s="26">
        <f t="shared" ref="AC117:AC128" si="132">+G117-P117</f>
        <v>4.0299442043914835E-3</v>
      </c>
      <c r="AD117" s="26">
        <f t="shared" ref="AD117:AD128" si="133">IF(S117&lt;&gt;0,G117-AA117, -9999)</f>
        <v>4.3793129962643729E-4</v>
      </c>
      <c r="AE117" s="26">
        <f t="shared" ref="AE117:AE128" si="134">+(G117-AA117)^2*S117</f>
        <v>1.917838231925004E-7</v>
      </c>
      <c r="AF117">
        <f t="shared" ref="AF117:AF128" si="135">IF(S117&lt;&gt;0,G117-P117, -9999)</f>
        <v>4.0299442043914835E-3</v>
      </c>
      <c r="AG117" s="187"/>
      <c r="AH117">
        <f t="shared" ref="AH117:AH128" si="136">$AB$6*($AB$11/AI117*AJ117+$AB$12)</f>
        <v>3.5920129047650497E-3</v>
      </c>
      <c r="AI117">
        <f t="shared" ref="AI117:AI128" si="137">1+$AB$7*COS(AL117)</f>
        <v>1.4670606458079334</v>
      </c>
      <c r="AJ117">
        <f t="shared" ref="AJ117:AJ128" si="138">SIN(AL117+RADIANS($AB$9))</f>
        <v>0.43729433995190409</v>
      </c>
      <c r="AK117">
        <f t="shared" ref="AK117:AK128" si="139">$AB$7*SIN(AL117)</f>
        <v>-0.15525060993450129</v>
      </c>
      <c r="AL117">
        <f t="shared" ref="AL117:AL128" si="140">2*ATAN(AM117)</f>
        <v>-0.32090964696499547</v>
      </c>
      <c r="AM117">
        <f t="shared" ref="AM117:AM128" si="141">SQRT((1+$AB$7)/(1-$AB$7))*TAN(AN117/2)</f>
        <v>-0.1618461636236983</v>
      </c>
      <c r="AN117" s="26">
        <f t="shared" si="121"/>
        <v>6.0949127737099333</v>
      </c>
      <c r="AO117" s="26">
        <f t="shared" si="121"/>
        <v>6.0955312382305031</v>
      </c>
      <c r="AP117" s="26">
        <f t="shared" si="121"/>
        <v>6.0968101001634647</v>
      </c>
      <c r="AQ117" s="26">
        <f t="shared" si="121"/>
        <v>6.0994535576121596</v>
      </c>
      <c r="AR117" s="26">
        <f t="shared" si="121"/>
        <v>6.1049135959285596</v>
      </c>
      <c r="AS117" s="26">
        <f t="shared" si="121"/>
        <v>6.1161744676478431</v>
      </c>
      <c r="AT117" s="26">
        <f t="shared" si="121"/>
        <v>6.1393334013879324</v>
      </c>
      <c r="AU117" s="26">
        <f t="shared" ref="AU117:AU128" si="142">RADIANS($AB$9)+$AB$18*(F117-AB$15)</f>
        <v>6.1867326211423119</v>
      </c>
    </row>
    <row r="118" spans="1:47" ht="12.95" customHeight="1">
      <c r="A118" s="21" t="s">
        <v>229</v>
      </c>
      <c r="B118" s="22" t="s">
        <v>101</v>
      </c>
      <c r="C118" s="23">
        <v>56510.390079999997</v>
      </c>
      <c r="D118" s="23">
        <v>2.0000000000000001E-4</v>
      </c>
      <c r="E118" s="26">
        <f t="shared" si="125"/>
        <v>46901.254793278866</v>
      </c>
      <c r="F118" s="111">
        <f t="shared" si="124"/>
        <v>46901</v>
      </c>
      <c r="G118" s="25">
        <f t="shared" si="126"/>
        <v>9.9148579996835906E-2</v>
      </c>
      <c r="H118" s="26"/>
      <c r="I118" s="26"/>
      <c r="J118" s="27"/>
      <c r="K118" s="26">
        <f t="shared" si="122"/>
        <v>9.9148579996835906E-2</v>
      </c>
      <c r="L118" s="26"/>
      <c r="M118" s="26"/>
      <c r="N118" s="26"/>
      <c r="O118" s="26"/>
      <c r="P118" s="28">
        <f t="shared" si="127"/>
        <v>9.4648635793403685E-2</v>
      </c>
      <c r="Q118" s="29">
        <f t="shared" si="128"/>
        <v>41491.890079999997</v>
      </c>
      <c r="R118" s="26">
        <f t="shared" si="109"/>
        <v>2.0249497834003248E-5</v>
      </c>
      <c r="S118" s="26">
        <v>1</v>
      </c>
      <c r="T118" s="26">
        <f t="shared" si="110"/>
        <v>2.0249497834003248E-5</v>
      </c>
      <c r="U118" s="26"/>
      <c r="V118" s="26"/>
      <c r="X118" s="26"/>
      <c r="Y118" s="26"/>
      <c r="Z118">
        <f t="shared" si="129"/>
        <v>46901</v>
      </c>
      <c r="AA118" s="26">
        <f t="shared" si="130"/>
        <v>9.8240648698168731E-2</v>
      </c>
      <c r="AB118" s="26">
        <f t="shared" si="131"/>
        <v>9.555656709207086E-2</v>
      </c>
      <c r="AC118" s="26">
        <f t="shared" si="132"/>
        <v>4.4999442034322212E-3</v>
      </c>
      <c r="AD118" s="26">
        <f t="shared" si="133"/>
        <v>9.0793129866717504E-4</v>
      </c>
      <c r="AE118" s="26">
        <f t="shared" si="134"/>
        <v>8.2433924309946299E-7</v>
      </c>
      <c r="AF118">
        <f t="shared" si="135"/>
        <v>4.4999442034322212E-3</v>
      </c>
      <c r="AG118" s="187"/>
      <c r="AH118">
        <f t="shared" si="136"/>
        <v>3.5920129047650497E-3</v>
      </c>
      <c r="AI118">
        <f t="shared" si="137"/>
        <v>1.4670606458079334</v>
      </c>
      <c r="AJ118">
        <f t="shared" si="138"/>
        <v>0.43729433995190409</v>
      </c>
      <c r="AK118">
        <f t="shared" si="139"/>
        <v>-0.15525060993450129</v>
      </c>
      <c r="AL118">
        <f t="shared" si="140"/>
        <v>-0.32090964696499547</v>
      </c>
      <c r="AM118">
        <f t="shared" si="141"/>
        <v>-0.1618461636236983</v>
      </c>
      <c r="AN118" s="26">
        <f t="shared" si="121"/>
        <v>6.0949127737099333</v>
      </c>
      <c r="AO118" s="26">
        <f t="shared" si="121"/>
        <v>6.0955312382305031</v>
      </c>
      <c r="AP118" s="26">
        <f t="shared" si="121"/>
        <v>6.0968101001634647</v>
      </c>
      <c r="AQ118" s="26">
        <f t="shared" si="121"/>
        <v>6.0994535576121596</v>
      </c>
      <c r="AR118" s="26">
        <f t="shared" si="121"/>
        <v>6.1049135959285596</v>
      </c>
      <c r="AS118" s="26">
        <f t="shared" si="121"/>
        <v>6.1161744676478431</v>
      </c>
      <c r="AT118" s="26">
        <f t="shared" si="121"/>
        <v>6.1393334013879324</v>
      </c>
      <c r="AU118" s="26">
        <f t="shared" si="142"/>
        <v>6.1867326211423119</v>
      </c>
    </row>
    <row r="119" spans="1:47" ht="12.95" customHeight="1">
      <c r="A119" s="21" t="s">
        <v>229</v>
      </c>
      <c r="B119" s="22" t="s">
        <v>101</v>
      </c>
      <c r="C119" s="23">
        <v>56510.390140000003</v>
      </c>
      <c r="D119" s="23">
        <v>2.0000000000000001E-4</v>
      </c>
      <c r="E119" s="26">
        <f t="shared" si="125"/>
        <v>46901.254947467642</v>
      </c>
      <c r="F119" s="111">
        <f t="shared" si="124"/>
        <v>46901</v>
      </c>
      <c r="G119" s="25">
        <f t="shared" si="126"/>
        <v>9.9208580002596136E-2</v>
      </c>
      <c r="H119" s="26"/>
      <c r="I119" s="26"/>
      <c r="J119" s="27"/>
      <c r="K119" s="26">
        <f t="shared" si="122"/>
        <v>9.9208580002596136E-2</v>
      </c>
      <c r="L119" s="26"/>
      <c r="M119" s="26"/>
      <c r="N119" s="26"/>
      <c r="O119" s="26"/>
      <c r="P119" s="28">
        <f t="shared" si="127"/>
        <v>9.4648635793403685E-2</v>
      </c>
      <c r="Q119" s="29">
        <f t="shared" si="128"/>
        <v>41491.890140000003</v>
      </c>
      <c r="R119" s="26">
        <f t="shared" si="109"/>
        <v>2.079309119094777E-5</v>
      </c>
      <c r="S119" s="26">
        <v>1</v>
      </c>
      <c r="T119" s="26">
        <f t="shared" si="110"/>
        <v>2.079309119094777E-5</v>
      </c>
      <c r="U119" s="26"/>
      <c r="V119" s="26"/>
      <c r="X119" s="26"/>
      <c r="Y119" s="26"/>
      <c r="Z119">
        <f t="shared" si="129"/>
        <v>46901</v>
      </c>
      <c r="AA119" s="26">
        <f t="shared" si="130"/>
        <v>9.8240648698168731E-2</v>
      </c>
      <c r="AB119" s="26">
        <f t="shared" si="131"/>
        <v>9.561656709783109E-2</v>
      </c>
      <c r="AC119" s="26">
        <f t="shared" si="132"/>
        <v>4.5599442091924514E-3</v>
      </c>
      <c r="AD119" s="26">
        <f t="shared" si="133"/>
        <v>9.6793130442740516E-4</v>
      </c>
      <c r="AE119" s="26">
        <f t="shared" si="134"/>
        <v>9.3689101009053806E-7</v>
      </c>
      <c r="AF119">
        <f t="shared" si="135"/>
        <v>4.5599442091924514E-3</v>
      </c>
      <c r="AG119" s="187"/>
      <c r="AH119">
        <f t="shared" si="136"/>
        <v>3.5920129047650497E-3</v>
      </c>
      <c r="AI119">
        <f t="shared" si="137"/>
        <v>1.4670606458079334</v>
      </c>
      <c r="AJ119">
        <f t="shared" si="138"/>
        <v>0.43729433995190409</v>
      </c>
      <c r="AK119">
        <f t="shared" si="139"/>
        <v>-0.15525060993450129</v>
      </c>
      <c r="AL119">
        <f t="shared" si="140"/>
        <v>-0.32090964696499547</v>
      </c>
      <c r="AM119">
        <f t="shared" si="141"/>
        <v>-0.1618461636236983</v>
      </c>
      <c r="AN119" s="26">
        <f t="shared" si="121"/>
        <v>6.0949127737099333</v>
      </c>
      <c r="AO119" s="26">
        <f t="shared" si="121"/>
        <v>6.0955312382305031</v>
      </c>
      <c r="AP119" s="26">
        <f t="shared" si="121"/>
        <v>6.0968101001634647</v>
      </c>
      <c r="AQ119" s="26">
        <f t="shared" si="121"/>
        <v>6.0994535576121596</v>
      </c>
      <c r="AR119" s="26">
        <f t="shared" si="121"/>
        <v>6.1049135959285596</v>
      </c>
      <c r="AS119" s="26">
        <f t="shared" si="121"/>
        <v>6.1161744676478431</v>
      </c>
      <c r="AT119" s="26">
        <f t="shared" si="121"/>
        <v>6.1393334013879324</v>
      </c>
      <c r="AU119" s="26">
        <f t="shared" si="142"/>
        <v>6.1867326211423119</v>
      </c>
    </row>
    <row r="120" spans="1:47" ht="12.95" customHeight="1">
      <c r="A120" s="21" t="s">
        <v>229</v>
      </c>
      <c r="B120" s="22" t="s">
        <v>101</v>
      </c>
      <c r="C120" s="23">
        <v>56512.335429999999</v>
      </c>
      <c r="D120" s="23">
        <v>2.0000000000000001E-4</v>
      </c>
      <c r="E120" s="26">
        <f t="shared" si="125"/>
        <v>46906.253978391265</v>
      </c>
      <c r="F120" s="111">
        <f t="shared" si="124"/>
        <v>46906</v>
      </c>
      <c r="G120" s="25">
        <f t="shared" si="126"/>
        <v>9.8831479997897986E-2</v>
      </c>
      <c r="H120" s="26"/>
      <c r="I120" s="26"/>
      <c r="J120" s="27"/>
      <c r="K120" s="26">
        <f t="shared" si="122"/>
        <v>9.8831479997897986E-2</v>
      </c>
      <c r="L120" s="26"/>
      <c r="M120" s="26"/>
      <c r="N120" s="26"/>
      <c r="O120" s="26"/>
      <c r="P120" s="28">
        <f t="shared" si="127"/>
        <v>9.4670543169476609E-2</v>
      </c>
      <c r="Q120" s="29">
        <f t="shared" si="128"/>
        <v>41493.835429999999</v>
      </c>
      <c r="R120" s="26">
        <f t="shared" si="109"/>
        <v>1.7313395290113347E-5</v>
      </c>
      <c r="S120" s="26">
        <v>1</v>
      </c>
      <c r="T120" s="26">
        <f t="shared" si="110"/>
        <v>1.7313395290113347E-5</v>
      </c>
      <c r="U120" s="26"/>
      <c r="V120" s="26"/>
      <c r="X120" s="26"/>
      <c r="Y120" s="26"/>
      <c r="Z120">
        <f t="shared" si="129"/>
        <v>46906</v>
      </c>
      <c r="AA120" s="26">
        <f t="shared" si="130"/>
        <v>9.8272643937764442E-2</v>
      </c>
      <c r="AB120" s="26">
        <f t="shared" si="131"/>
        <v>9.5229379229610153E-2</v>
      </c>
      <c r="AC120" s="26">
        <f t="shared" si="132"/>
        <v>4.1609368284213771E-3</v>
      </c>
      <c r="AD120" s="26">
        <f t="shared" si="133"/>
        <v>5.5883606013354403E-4</v>
      </c>
      <c r="AE120" s="26">
        <f t="shared" si="134"/>
        <v>3.1229774210558205E-7</v>
      </c>
      <c r="AF120">
        <f t="shared" si="135"/>
        <v>4.1609368284213771E-3</v>
      </c>
      <c r="AG120" s="187"/>
      <c r="AH120">
        <f t="shared" si="136"/>
        <v>3.6021007682878361E-3</v>
      </c>
      <c r="AI120">
        <f t="shared" si="137"/>
        <v>1.4676219198419687</v>
      </c>
      <c r="AJ120">
        <f t="shared" si="138"/>
        <v>0.44056061238915761</v>
      </c>
      <c r="AK120">
        <f t="shared" si="139"/>
        <v>-0.15355174642728714</v>
      </c>
      <c r="AL120">
        <f t="shared" si="140"/>
        <v>-0.31727448418597687</v>
      </c>
      <c r="AM120">
        <f t="shared" si="141"/>
        <v>-0.15998151864547938</v>
      </c>
      <c r="AN120" s="26">
        <f t="shared" si="121"/>
        <v>6.0970693062266594</v>
      </c>
      <c r="AO120" s="26">
        <f t="shared" si="121"/>
        <v>6.0976818404002957</v>
      </c>
      <c r="AP120" s="26">
        <f t="shared" si="121"/>
        <v>6.0989479287576467</v>
      </c>
      <c r="AQ120" s="26">
        <f t="shared" si="121"/>
        <v>6.101563948424471</v>
      </c>
      <c r="AR120" s="26">
        <f t="shared" si="121"/>
        <v>6.1069652687648412</v>
      </c>
      <c r="AS120" s="26">
        <f t="shared" si="121"/>
        <v>6.1181011975781088</v>
      </c>
      <c r="AT120" s="26">
        <f t="shared" si="121"/>
        <v>6.1409967610452032</v>
      </c>
      <c r="AU120" s="26">
        <f t="shared" si="142"/>
        <v>6.1878490253113254</v>
      </c>
    </row>
    <row r="121" spans="1:47" ht="12.95" customHeight="1">
      <c r="A121" s="21" t="s">
        <v>229</v>
      </c>
      <c r="B121" s="22" t="s">
        <v>101</v>
      </c>
      <c r="C121" s="23">
        <v>56512.335720000003</v>
      </c>
      <c r="D121" s="23">
        <v>1E-4</v>
      </c>
      <c r="E121" s="26">
        <f t="shared" si="125"/>
        <v>46906.254723636957</v>
      </c>
      <c r="F121" s="111">
        <f t="shared" si="124"/>
        <v>46906</v>
      </c>
      <c r="G121" s="25">
        <f t="shared" si="126"/>
        <v>9.9121480001485907E-2</v>
      </c>
      <c r="H121" s="26"/>
      <c r="I121" s="26"/>
      <c r="J121" s="27"/>
      <c r="K121" s="26">
        <f t="shared" si="122"/>
        <v>9.9121480001485907E-2</v>
      </c>
      <c r="L121" s="26"/>
      <c r="M121" s="26"/>
      <c r="N121" s="26"/>
      <c r="O121" s="26"/>
      <c r="P121" s="28">
        <f t="shared" si="127"/>
        <v>9.4670543169476609E-2</v>
      </c>
      <c r="Q121" s="29">
        <f t="shared" si="128"/>
        <v>41493.835720000003</v>
      </c>
      <c r="R121" s="26">
        <f t="shared" si="109"/>
        <v>1.9810838682536961E-5</v>
      </c>
      <c r="S121" s="26">
        <v>1</v>
      </c>
      <c r="T121" s="26">
        <f t="shared" si="110"/>
        <v>1.9810838682536961E-5</v>
      </c>
      <c r="U121" s="26"/>
      <c r="V121" s="26"/>
      <c r="X121" s="26"/>
      <c r="Y121" s="26"/>
      <c r="Z121">
        <f t="shared" si="129"/>
        <v>46906</v>
      </c>
      <c r="AA121" s="26">
        <f t="shared" si="130"/>
        <v>9.8272643937764442E-2</v>
      </c>
      <c r="AB121" s="26">
        <f t="shared" si="131"/>
        <v>9.5519379233198073E-2</v>
      </c>
      <c r="AC121" s="26">
        <f t="shared" si="132"/>
        <v>4.4509368320092974E-3</v>
      </c>
      <c r="AD121" s="26">
        <f t="shared" si="133"/>
        <v>8.4883606372146425E-4</v>
      </c>
      <c r="AE121" s="26">
        <f t="shared" si="134"/>
        <v>7.2052266307414976E-7</v>
      </c>
      <c r="AF121">
        <f t="shared" si="135"/>
        <v>4.4509368320092974E-3</v>
      </c>
      <c r="AG121" s="187"/>
      <c r="AH121">
        <f t="shared" si="136"/>
        <v>3.6021007682878361E-3</v>
      </c>
      <c r="AI121">
        <f t="shared" si="137"/>
        <v>1.4676219198419687</v>
      </c>
      <c r="AJ121">
        <f t="shared" si="138"/>
        <v>0.44056061238915761</v>
      </c>
      <c r="AK121">
        <f t="shared" si="139"/>
        <v>-0.15355174642728714</v>
      </c>
      <c r="AL121">
        <f t="shared" si="140"/>
        <v>-0.31727448418597687</v>
      </c>
      <c r="AM121">
        <f t="shared" si="141"/>
        <v>-0.15998151864547938</v>
      </c>
      <c r="AN121" s="26">
        <f t="shared" ref="AN121:AT128" si="143">$AU121+$AB$7*SIN(AO121)</f>
        <v>6.0970693062266594</v>
      </c>
      <c r="AO121" s="26">
        <f t="shared" si="143"/>
        <v>6.0976818404002957</v>
      </c>
      <c r="AP121" s="26">
        <f t="shared" si="143"/>
        <v>6.0989479287576467</v>
      </c>
      <c r="AQ121" s="26">
        <f t="shared" si="143"/>
        <v>6.101563948424471</v>
      </c>
      <c r="AR121" s="26">
        <f t="shared" si="143"/>
        <v>6.1069652687648412</v>
      </c>
      <c r="AS121" s="26">
        <f t="shared" si="143"/>
        <v>6.1181011975781088</v>
      </c>
      <c r="AT121" s="26">
        <f t="shared" si="143"/>
        <v>6.1409967610452032</v>
      </c>
      <c r="AU121" s="26">
        <f t="shared" si="142"/>
        <v>6.1878490253113254</v>
      </c>
    </row>
    <row r="122" spans="1:47" ht="12.95" customHeight="1">
      <c r="A122" s="21" t="s">
        <v>229</v>
      </c>
      <c r="B122" s="22" t="s">
        <v>101</v>
      </c>
      <c r="C122" s="23">
        <v>56522.452590000001</v>
      </c>
      <c r="D122" s="23">
        <v>6.9999999999999999E-4</v>
      </c>
      <c r="E122" s="26">
        <f t="shared" si="125"/>
        <v>46932.253184524736</v>
      </c>
      <c r="F122" s="111">
        <f t="shared" si="124"/>
        <v>46932</v>
      </c>
      <c r="G122" s="25">
        <f t="shared" si="126"/>
        <v>9.852256000158377E-2</v>
      </c>
      <c r="H122" s="26"/>
      <c r="I122" s="26"/>
      <c r="J122" s="27"/>
      <c r="K122" s="26">
        <f t="shared" si="122"/>
        <v>9.852256000158377E-2</v>
      </c>
      <c r="L122" s="26"/>
      <c r="M122" s="26"/>
      <c r="N122" s="26"/>
      <c r="O122" s="26"/>
      <c r="P122" s="28">
        <f t="shared" si="127"/>
        <v>9.478450298820619E-2</v>
      </c>
      <c r="Q122" s="29">
        <f t="shared" si="128"/>
        <v>41503.952590000001</v>
      </c>
      <c r="R122" s="26">
        <f t="shared" si="109"/>
        <v>1.3973070235261312E-5</v>
      </c>
      <c r="S122" s="26">
        <v>1</v>
      </c>
      <c r="T122" s="26">
        <f t="shared" si="110"/>
        <v>1.3973070235261312E-5</v>
      </c>
      <c r="U122" s="26"/>
      <c r="V122" s="26"/>
      <c r="X122" s="26"/>
      <c r="Y122" s="26"/>
      <c r="Z122">
        <f t="shared" si="129"/>
        <v>46932</v>
      </c>
      <c r="AA122" s="26">
        <f t="shared" si="130"/>
        <v>9.8438846621823894E-2</v>
      </c>
      <c r="AB122" s="26">
        <f t="shared" si="131"/>
        <v>9.4868216367966066E-2</v>
      </c>
      <c r="AC122" s="26">
        <f t="shared" si="132"/>
        <v>3.7380570133775798E-3</v>
      </c>
      <c r="AD122" s="26">
        <f t="shared" si="133"/>
        <v>8.3713379759875473E-5</v>
      </c>
      <c r="AE122" s="26">
        <f t="shared" si="134"/>
        <v>7.0079299508211288E-9</v>
      </c>
      <c r="AF122">
        <f t="shared" si="135"/>
        <v>3.7380570133775798E-3</v>
      </c>
      <c r="AG122" s="187"/>
      <c r="AH122">
        <f t="shared" si="136"/>
        <v>3.6543436336177082E-3</v>
      </c>
      <c r="AI122">
        <f t="shared" si="137"/>
        <v>1.4704469573961247</v>
      </c>
      <c r="AJ122">
        <f t="shared" si="138"/>
        <v>0.45748844283985796</v>
      </c>
      <c r="AK122">
        <f t="shared" si="139"/>
        <v>-0.14466533456321576</v>
      </c>
      <c r="AL122">
        <f t="shared" si="140"/>
        <v>-0.29832886884062088</v>
      </c>
      <c r="AM122">
        <f t="shared" si="141"/>
        <v>-0.15028067432731557</v>
      </c>
      <c r="AN122" s="26">
        <f t="shared" si="143"/>
        <v>6.1082955936202739</v>
      </c>
      <c r="AO122" s="26">
        <f t="shared" si="143"/>
        <v>6.1088766457252346</v>
      </c>
      <c r="AP122" s="26">
        <f t="shared" si="143"/>
        <v>6.1100752346871641</v>
      </c>
      <c r="AQ122" s="26">
        <f t="shared" si="143"/>
        <v>6.112546881740502</v>
      </c>
      <c r="AR122" s="26">
        <f t="shared" si="143"/>
        <v>6.1176404371026125</v>
      </c>
      <c r="AS122" s="26">
        <f t="shared" si="143"/>
        <v>6.1281237050433806</v>
      </c>
      <c r="AT122" s="26">
        <f t="shared" si="143"/>
        <v>6.1496471571979949</v>
      </c>
      <c r="AU122" s="26">
        <f t="shared" si="142"/>
        <v>6.1936543269901971</v>
      </c>
    </row>
    <row r="123" spans="1:47" ht="12.95" customHeight="1">
      <c r="A123" s="21" t="s">
        <v>229</v>
      </c>
      <c r="B123" s="22" t="s">
        <v>101</v>
      </c>
      <c r="C123" s="23">
        <v>56522.452669999999</v>
      </c>
      <c r="D123" s="23">
        <v>2.9999999999999997E-4</v>
      </c>
      <c r="E123" s="26">
        <f t="shared" si="125"/>
        <v>46932.253390109749</v>
      </c>
      <c r="F123" s="111">
        <f t="shared" si="124"/>
        <v>46932</v>
      </c>
      <c r="G123" s="25">
        <f t="shared" si="126"/>
        <v>9.86025599995628E-2</v>
      </c>
      <c r="H123" s="26"/>
      <c r="I123" s="26"/>
      <c r="J123" s="27"/>
      <c r="K123" s="26">
        <f t="shared" si="122"/>
        <v>9.86025599995628E-2</v>
      </c>
      <c r="L123" s="26"/>
      <c r="M123" s="26"/>
      <c r="N123" s="26"/>
      <c r="O123" s="26"/>
      <c r="P123" s="28">
        <f t="shared" si="127"/>
        <v>9.478450298820619E-2</v>
      </c>
      <c r="Q123" s="29">
        <f t="shared" si="128"/>
        <v>41503.952669999999</v>
      </c>
      <c r="R123" s="26">
        <f t="shared" si="109"/>
        <v>1.4577559341969368E-5</v>
      </c>
      <c r="S123" s="26">
        <v>1</v>
      </c>
      <c r="T123" s="26">
        <f t="shared" si="110"/>
        <v>1.4577559341969368E-5</v>
      </c>
      <c r="U123" s="26"/>
      <c r="V123" s="26"/>
      <c r="X123" s="26"/>
      <c r="Y123" s="26"/>
      <c r="Z123">
        <f t="shared" si="129"/>
        <v>46932</v>
      </c>
      <c r="AA123" s="26">
        <f t="shared" si="130"/>
        <v>9.8438846621823894E-2</v>
      </c>
      <c r="AB123" s="26">
        <f t="shared" si="131"/>
        <v>9.4948216365945096E-2</v>
      </c>
      <c r="AC123" s="26">
        <f t="shared" si="132"/>
        <v>3.8180570113566098E-3</v>
      </c>
      <c r="AD123" s="26">
        <f t="shared" si="133"/>
        <v>1.6371337773890549E-4</v>
      </c>
      <c r="AE123" s="26">
        <f t="shared" si="134"/>
        <v>2.6802070050681555E-8</v>
      </c>
      <c r="AF123">
        <f t="shared" si="135"/>
        <v>3.8180570113566098E-3</v>
      </c>
      <c r="AG123" s="187"/>
      <c r="AH123">
        <f t="shared" si="136"/>
        <v>3.6543436336177082E-3</v>
      </c>
      <c r="AI123">
        <f t="shared" si="137"/>
        <v>1.4704469573961247</v>
      </c>
      <c r="AJ123">
        <f t="shared" si="138"/>
        <v>0.45748844283985796</v>
      </c>
      <c r="AK123">
        <f t="shared" si="139"/>
        <v>-0.14466533456321576</v>
      </c>
      <c r="AL123">
        <f t="shared" si="140"/>
        <v>-0.29832886884062088</v>
      </c>
      <c r="AM123">
        <f t="shared" si="141"/>
        <v>-0.15028067432731557</v>
      </c>
      <c r="AN123" s="26">
        <f t="shared" si="143"/>
        <v>6.1082955936202739</v>
      </c>
      <c r="AO123" s="26">
        <f t="shared" si="143"/>
        <v>6.1088766457252346</v>
      </c>
      <c r="AP123" s="26">
        <f t="shared" si="143"/>
        <v>6.1100752346871641</v>
      </c>
      <c r="AQ123" s="26">
        <f t="shared" si="143"/>
        <v>6.112546881740502</v>
      </c>
      <c r="AR123" s="26">
        <f t="shared" si="143"/>
        <v>6.1176404371026125</v>
      </c>
      <c r="AS123" s="26">
        <f t="shared" si="143"/>
        <v>6.1281237050433806</v>
      </c>
      <c r="AT123" s="26">
        <f t="shared" si="143"/>
        <v>6.1496471571979949</v>
      </c>
      <c r="AU123" s="26">
        <f t="shared" si="142"/>
        <v>6.1936543269901971</v>
      </c>
    </row>
    <row r="124" spans="1:47" ht="12.95" customHeight="1">
      <c r="A124" s="21" t="s">
        <v>229</v>
      </c>
      <c r="B124" s="22" t="s">
        <v>101</v>
      </c>
      <c r="C124" s="23">
        <v>56522.452859999998</v>
      </c>
      <c r="D124" s="23">
        <v>2.0000000000000001E-4</v>
      </c>
      <c r="E124" s="26">
        <f t="shared" si="125"/>
        <v>46932.253878374155</v>
      </c>
      <c r="F124" s="111">
        <f t="shared" si="124"/>
        <v>46932</v>
      </c>
      <c r="G124" s="25">
        <f t="shared" si="126"/>
        <v>9.8792559998400975E-2</v>
      </c>
      <c r="H124" s="26"/>
      <c r="I124" s="26"/>
      <c r="J124" s="27"/>
      <c r="K124" s="26">
        <f t="shared" si="122"/>
        <v>9.8792559998400975E-2</v>
      </c>
      <c r="L124" s="26"/>
      <c r="M124" s="26"/>
      <c r="N124" s="26"/>
      <c r="O124" s="26"/>
      <c r="P124" s="28">
        <f t="shared" si="127"/>
        <v>9.478450298820619E-2</v>
      </c>
      <c r="Q124" s="29">
        <f t="shared" si="128"/>
        <v>41503.952859999998</v>
      </c>
      <c r="R124" s="26">
        <f t="shared" si="109"/>
        <v>1.6064520996971558E-5</v>
      </c>
      <c r="S124" s="26">
        <v>1</v>
      </c>
      <c r="T124" s="26">
        <f t="shared" si="110"/>
        <v>1.6064520996971558E-5</v>
      </c>
      <c r="U124" s="26"/>
      <c r="V124" s="26"/>
      <c r="X124" s="26"/>
      <c r="Y124" s="26"/>
      <c r="Z124">
        <f t="shared" si="129"/>
        <v>46932</v>
      </c>
      <c r="AA124" s="26">
        <f t="shared" si="130"/>
        <v>9.8438846621823894E-2</v>
      </c>
      <c r="AB124" s="26">
        <f t="shared" si="131"/>
        <v>9.5138216364783271E-2</v>
      </c>
      <c r="AC124" s="26">
        <f t="shared" si="132"/>
        <v>4.0080570101947849E-3</v>
      </c>
      <c r="AD124" s="26">
        <f t="shared" si="133"/>
        <v>3.5371337657708057E-4</v>
      </c>
      <c r="AE124" s="26">
        <f t="shared" si="134"/>
        <v>1.2511315276955962E-7</v>
      </c>
      <c r="AF124">
        <f t="shared" si="135"/>
        <v>4.0080570101947849E-3</v>
      </c>
      <c r="AG124" s="187"/>
      <c r="AH124">
        <f t="shared" si="136"/>
        <v>3.6543436336177082E-3</v>
      </c>
      <c r="AI124">
        <f t="shared" si="137"/>
        <v>1.4704469573961247</v>
      </c>
      <c r="AJ124">
        <f t="shared" si="138"/>
        <v>0.45748844283985796</v>
      </c>
      <c r="AK124">
        <f t="shared" si="139"/>
        <v>-0.14466533456321576</v>
      </c>
      <c r="AL124">
        <f t="shared" si="140"/>
        <v>-0.29832886884062088</v>
      </c>
      <c r="AM124">
        <f t="shared" si="141"/>
        <v>-0.15028067432731557</v>
      </c>
      <c r="AN124" s="26">
        <f t="shared" si="143"/>
        <v>6.1082955936202739</v>
      </c>
      <c r="AO124" s="26">
        <f t="shared" si="143"/>
        <v>6.1088766457252346</v>
      </c>
      <c r="AP124" s="26">
        <f t="shared" si="143"/>
        <v>6.1100752346871641</v>
      </c>
      <c r="AQ124" s="26">
        <f t="shared" si="143"/>
        <v>6.112546881740502</v>
      </c>
      <c r="AR124" s="26">
        <f t="shared" si="143"/>
        <v>6.1176404371026125</v>
      </c>
      <c r="AS124" s="26">
        <f t="shared" si="143"/>
        <v>6.1281237050433806</v>
      </c>
      <c r="AT124" s="26">
        <f t="shared" si="143"/>
        <v>6.1496471571979949</v>
      </c>
      <c r="AU124" s="26">
        <f t="shared" si="142"/>
        <v>6.1936543269901971</v>
      </c>
    </row>
    <row r="125" spans="1:47" ht="12.95" customHeight="1">
      <c r="A125" s="21" t="s">
        <v>229</v>
      </c>
      <c r="B125" s="22" t="s">
        <v>97</v>
      </c>
      <c r="C125" s="23">
        <v>56523.423990000003</v>
      </c>
      <c r="D125" s="23">
        <v>2.0000000000000001E-4</v>
      </c>
      <c r="E125" s="26">
        <f t="shared" si="125"/>
        <v>46934.749500569764</v>
      </c>
      <c r="F125" s="26">
        <f>ROUND(2*E125,0)/2</f>
        <v>46934.5</v>
      </c>
      <c r="G125" s="25">
        <f t="shared" si="126"/>
        <v>9.7089010007039178E-2</v>
      </c>
      <c r="H125" s="26"/>
      <c r="I125" s="26"/>
      <c r="J125" s="27"/>
      <c r="K125" s="26">
        <f t="shared" si="122"/>
        <v>9.7089010007039178E-2</v>
      </c>
      <c r="L125" s="26"/>
      <c r="M125" s="26"/>
      <c r="N125" s="26"/>
      <c r="O125" s="26"/>
      <c r="P125" s="28">
        <f t="shared" si="127"/>
        <v>9.4795464328405951E-2</v>
      </c>
      <c r="Q125" s="29">
        <f t="shared" si="128"/>
        <v>41504.923990000003</v>
      </c>
      <c r="R125" s="26">
        <f t="shared" si="109"/>
        <v>5.2603517799771501E-6</v>
      </c>
      <c r="S125" s="26">
        <v>1</v>
      </c>
      <c r="T125" s="26">
        <f t="shared" si="110"/>
        <v>5.2603517799771501E-6</v>
      </c>
      <c r="U125" s="26"/>
      <c r="V125" s="26"/>
      <c r="X125" s="26"/>
      <c r="Y125" s="26"/>
      <c r="Z125">
        <f t="shared" si="129"/>
        <v>46934.5</v>
      </c>
      <c r="AA125" s="26">
        <f t="shared" si="130"/>
        <v>9.8454812067008401E-2</v>
      </c>
      <c r="AB125" s="26">
        <f t="shared" si="131"/>
        <v>9.3429662268436728E-2</v>
      </c>
      <c r="AC125" s="26">
        <f t="shared" si="132"/>
        <v>2.293545678633227E-3</v>
      </c>
      <c r="AD125" s="26">
        <f t="shared" si="133"/>
        <v>-1.3658020599692233E-3</v>
      </c>
      <c r="AE125" s="26">
        <f t="shared" si="134"/>
        <v>1.8654152670161739E-6</v>
      </c>
      <c r="AF125">
        <f t="shared" si="135"/>
        <v>2.293545678633227E-3</v>
      </c>
      <c r="AG125" s="187"/>
      <c r="AH125">
        <f t="shared" si="136"/>
        <v>3.6593477386024503E-3</v>
      </c>
      <c r="AI125">
        <f t="shared" si="137"/>
        <v>1.4707102437234059</v>
      </c>
      <c r="AJ125">
        <f t="shared" si="138"/>
        <v>0.45911084245210404</v>
      </c>
      <c r="AK125">
        <f t="shared" si="139"/>
        <v>-0.14380634617919419</v>
      </c>
      <c r="AL125">
        <f t="shared" si="140"/>
        <v>-0.29650348165878859</v>
      </c>
      <c r="AM125">
        <f t="shared" si="141"/>
        <v>-0.14934749594363164</v>
      </c>
      <c r="AN125" s="26">
        <f t="shared" si="143"/>
        <v>6.1093761069987877</v>
      </c>
      <c r="AO125" s="26">
        <f t="shared" si="143"/>
        <v>6.1099540761232038</v>
      </c>
      <c r="AP125" s="26">
        <f t="shared" si="143"/>
        <v>6.1111460815497241</v>
      </c>
      <c r="AQ125" s="26">
        <f t="shared" si="143"/>
        <v>6.1136037000344343</v>
      </c>
      <c r="AR125" s="26">
        <f t="shared" si="143"/>
        <v>6.1186674527903326</v>
      </c>
      <c r="AS125" s="26">
        <f t="shared" si="143"/>
        <v>6.1290877099888741</v>
      </c>
      <c r="AT125" s="26">
        <f t="shared" si="143"/>
        <v>6.1504790057408352</v>
      </c>
      <c r="AU125" s="26">
        <f t="shared" si="142"/>
        <v>6.1942125290747034</v>
      </c>
    </row>
    <row r="126" spans="1:47" ht="12.95" customHeight="1">
      <c r="A126" s="21" t="s">
        <v>229</v>
      </c>
      <c r="B126" s="22" t="s">
        <v>97</v>
      </c>
      <c r="C126" s="23">
        <v>56523.42409</v>
      </c>
      <c r="D126" s="23">
        <v>2.9999999999999997E-4</v>
      </c>
      <c r="E126" s="26">
        <f t="shared" si="125"/>
        <v>46934.749757551028</v>
      </c>
      <c r="F126" s="26">
        <f>ROUND(2*E126,0)/2</f>
        <v>46934.5</v>
      </c>
      <c r="G126" s="25">
        <f t="shared" si="126"/>
        <v>9.7189010004512966E-2</v>
      </c>
      <c r="H126" s="26"/>
      <c r="I126" s="26"/>
      <c r="J126" s="27"/>
      <c r="K126" s="26">
        <f t="shared" si="122"/>
        <v>9.7189010004512966E-2</v>
      </c>
      <c r="L126" s="26"/>
      <c r="M126" s="26"/>
      <c r="N126" s="26"/>
      <c r="O126" s="26"/>
      <c r="P126" s="28">
        <f t="shared" si="127"/>
        <v>9.4795464328405951E-2</v>
      </c>
      <c r="Q126" s="29">
        <f t="shared" si="128"/>
        <v>41504.92409</v>
      </c>
      <c r="R126" s="26">
        <f t="shared" si="109"/>
        <v>5.7290609036105855E-6</v>
      </c>
      <c r="S126" s="26">
        <v>1</v>
      </c>
      <c r="T126" s="26">
        <f>S126*R126</f>
        <v>5.7290609036105855E-6</v>
      </c>
      <c r="U126" s="26"/>
      <c r="V126" s="26"/>
      <c r="X126" s="26"/>
      <c r="Y126" s="26"/>
      <c r="Z126">
        <f t="shared" si="129"/>
        <v>46934.5</v>
      </c>
      <c r="AA126" s="26">
        <f t="shared" si="130"/>
        <v>9.8454812067008401E-2</v>
      </c>
      <c r="AB126" s="26">
        <f t="shared" si="131"/>
        <v>9.3529662265910515E-2</v>
      </c>
      <c r="AC126" s="26">
        <f t="shared" si="132"/>
        <v>2.3935456761070145E-3</v>
      </c>
      <c r="AD126" s="26">
        <f t="shared" si="133"/>
        <v>-1.2658020624954358E-3</v>
      </c>
      <c r="AE126" s="26">
        <f t="shared" si="134"/>
        <v>1.6022548614176992E-6</v>
      </c>
      <c r="AF126">
        <f t="shared" si="135"/>
        <v>2.3935456761070145E-3</v>
      </c>
      <c r="AG126" s="187"/>
      <c r="AH126">
        <f t="shared" si="136"/>
        <v>3.6593477386024503E-3</v>
      </c>
      <c r="AI126">
        <f t="shared" si="137"/>
        <v>1.4707102437234059</v>
      </c>
      <c r="AJ126">
        <f t="shared" si="138"/>
        <v>0.45911084245210404</v>
      </c>
      <c r="AK126">
        <f t="shared" si="139"/>
        <v>-0.14380634617919419</v>
      </c>
      <c r="AL126">
        <f t="shared" si="140"/>
        <v>-0.29650348165878859</v>
      </c>
      <c r="AM126">
        <f t="shared" si="141"/>
        <v>-0.14934749594363164</v>
      </c>
      <c r="AN126" s="26">
        <f t="shared" si="143"/>
        <v>6.1093761069987877</v>
      </c>
      <c r="AO126" s="26">
        <f t="shared" si="143"/>
        <v>6.1099540761232038</v>
      </c>
      <c r="AP126" s="26">
        <f t="shared" si="143"/>
        <v>6.1111460815497241</v>
      </c>
      <c r="AQ126" s="26">
        <f t="shared" si="143"/>
        <v>6.1136037000344343</v>
      </c>
      <c r="AR126" s="26">
        <f t="shared" si="143"/>
        <v>6.1186674527903326</v>
      </c>
      <c r="AS126" s="26">
        <f t="shared" si="143"/>
        <v>6.1290877099888741</v>
      </c>
      <c r="AT126" s="26">
        <f t="shared" si="143"/>
        <v>6.1504790057408352</v>
      </c>
      <c r="AU126" s="26">
        <f t="shared" si="142"/>
        <v>6.1942125290747034</v>
      </c>
    </row>
    <row r="127" spans="1:47" ht="12.95" customHeight="1">
      <c r="A127" s="21" t="s">
        <v>229</v>
      </c>
      <c r="B127" s="22" t="s">
        <v>97</v>
      </c>
      <c r="C127" s="23">
        <v>56523.424760000002</v>
      </c>
      <c r="D127" s="23">
        <v>2.0000000000000001E-4</v>
      </c>
      <c r="E127" s="26">
        <f t="shared" si="125"/>
        <v>46934.751479325532</v>
      </c>
      <c r="F127" s="111">
        <f>ROUND(2*E127,0)/2-0.5</f>
        <v>46934.5</v>
      </c>
      <c r="G127" s="25">
        <f t="shared" si="126"/>
        <v>9.7859010005777236E-2</v>
      </c>
      <c r="H127" s="26"/>
      <c r="I127" s="26"/>
      <c r="J127" s="27"/>
      <c r="K127" s="26">
        <f t="shared" si="122"/>
        <v>9.7859010005777236E-2</v>
      </c>
      <c r="L127" s="26"/>
      <c r="M127" s="26"/>
      <c r="N127" s="26"/>
      <c r="O127" s="26"/>
      <c r="P127" s="28">
        <f t="shared" si="127"/>
        <v>9.4795464328405951E-2</v>
      </c>
      <c r="Q127" s="29">
        <f t="shared" si="128"/>
        <v>41504.924760000002</v>
      </c>
      <c r="R127" s="26">
        <f t="shared" si="109"/>
        <v>9.3853121173402849E-6</v>
      </c>
      <c r="S127" s="26">
        <v>1</v>
      </c>
      <c r="T127" s="26">
        <f>S127*R127</f>
        <v>9.3853121173402849E-6</v>
      </c>
      <c r="U127" s="26"/>
      <c r="V127" s="26"/>
      <c r="X127" s="26"/>
      <c r="Y127" s="26"/>
      <c r="Z127">
        <f t="shared" si="129"/>
        <v>46934.5</v>
      </c>
      <c r="AA127" s="26">
        <f t="shared" si="130"/>
        <v>9.8454812067008401E-2</v>
      </c>
      <c r="AB127" s="26">
        <f t="shared" si="131"/>
        <v>9.4199662267174786E-2</v>
      </c>
      <c r="AC127" s="26">
        <f t="shared" si="132"/>
        <v>3.0635456773712849E-3</v>
      </c>
      <c r="AD127" s="26">
        <f t="shared" si="133"/>
        <v>-5.9580206123116541E-4</v>
      </c>
      <c r="AE127" s="26">
        <f t="shared" si="134"/>
        <v>3.5498009616730536E-7</v>
      </c>
      <c r="AF127">
        <f t="shared" si="135"/>
        <v>3.0635456773712849E-3</v>
      </c>
      <c r="AG127" s="187"/>
      <c r="AH127">
        <f t="shared" si="136"/>
        <v>3.6593477386024503E-3</v>
      </c>
      <c r="AI127">
        <f t="shared" si="137"/>
        <v>1.4707102437234059</v>
      </c>
      <c r="AJ127">
        <f t="shared" si="138"/>
        <v>0.45911084245210404</v>
      </c>
      <c r="AK127">
        <f t="shared" si="139"/>
        <v>-0.14380634617919419</v>
      </c>
      <c r="AL127">
        <f t="shared" si="140"/>
        <v>-0.29650348165878859</v>
      </c>
      <c r="AM127">
        <f t="shared" si="141"/>
        <v>-0.14934749594363164</v>
      </c>
      <c r="AN127" s="26">
        <f t="shared" si="143"/>
        <v>6.1093761069987877</v>
      </c>
      <c r="AO127" s="26">
        <f t="shared" si="143"/>
        <v>6.1099540761232038</v>
      </c>
      <c r="AP127" s="26">
        <f t="shared" si="143"/>
        <v>6.1111460815497241</v>
      </c>
      <c r="AQ127" s="26">
        <f t="shared" si="143"/>
        <v>6.1136037000344343</v>
      </c>
      <c r="AR127" s="26">
        <f t="shared" si="143"/>
        <v>6.1186674527903326</v>
      </c>
      <c r="AS127" s="26">
        <f t="shared" si="143"/>
        <v>6.1290877099888741</v>
      </c>
      <c r="AT127" s="26">
        <f t="shared" si="143"/>
        <v>6.1504790057408352</v>
      </c>
      <c r="AU127" s="26">
        <f t="shared" si="142"/>
        <v>6.1942125290747034</v>
      </c>
    </row>
    <row r="128" spans="1:47" ht="12.95" customHeight="1">
      <c r="A128" s="21" t="s">
        <v>229</v>
      </c>
      <c r="B128" s="22" t="s">
        <v>97</v>
      </c>
      <c r="C128" s="23">
        <v>56527.316120000003</v>
      </c>
      <c r="D128" s="23">
        <v>2.0000000000000001E-4</v>
      </c>
      <c r="E128" s="26">
        <f t="shared" si="125"/>
        <v>46944.751545626699</v>
      </c>
      <c r="F128" s="111">
        <f>ROUND(2*E128,0)/2-0.5</f>
        <v>46944.5</v>
      </c>
      <c r="G128" s="25">
        <f t="shared" si="126"/>
        <v>9.7884810005780309E-2</v>
      </c>
      <c r="H128" s="26"/>
      <c r="I128" s="26"/>
      <c r="J128" s="27"/>
      <c r="K128" s="26">
        <f t="shared" si="122"/>
        <v>9.7884810005780309E-2</v>
      </c>
      <c r="L128" s="26"/>
      <c r="M128" s="26"/>
      <c r="N128" s="26"/>
      <c r="O128" s="26"/>
      <c r="P128" s="28">
        <f t="shared" si="127"/>
        <v>9.4839316119594314E-2</v>
      </c>
      <c r="Q128" s="29">
        <f t="shared" si="128"/>
        <v>41508.816120000003</v>
      </c>
      <c r="R128" s="26">
        <f t="shared" si="109"/>
        <v>9.2750330107962807E-6</v>
      </c>
      <c r="S128" s="26">
        <v>1</v>
      </c>
      <c r="T128" s="26">
        <f>S128*R128</f>
        <v>9.2750330107962807E-6</v>
      </c>
      <c r="U128" s="26"/>
      <c r="V128" s="26"/>
      <c r="X128" s="26"/>
      <c r="Y128" s="26"/>
      <c r="Z128">
        <f t="shared" si="129"/>
        <v>46944.5</v>
      </c>
      <c r="AA128" s="26">
        <f t="shared" si="130"/>
        <v>9.8518645851259815E-2</v>
      </c>
      <c r="AB128" s="26">
        <f t="shared" si="131"/>
        <v>9.4205480274114808E-2</v>
      </c>
      <c r="AC128" s="26">
        <f t="shared" si="132"/>
        <v>3.0454938861859959E-3</v>
      </c>
      <c r="AD128" s="26">
        <f t="shared" si="133"/>
        <v>-6.3383584547950511E-4</v>
      </c>
      <c r="AE128" s="26">
        <f t="shared" si="134"/>
        <v>4.0174787901471909E-7</v>
      </c>
      <c r="AF128">
        <f t="shared" si="135"/>
        <v>3.0454938861859959E-3</v>
      </c>
      <c r="AG128" s="187"/>
      <c r="AH128">
        <f t="shared" si="136"/>
        <v>3.6793297316655054E-3</v>
      </c>
      <c r="AI128">
        <f t="shared" si="137"/>
        <v>1.4717485806101491</v>
      </c>
      <c r="AJ128">
        <f t="shared" si="138"/>
        <v>0.46559066606763155</v>
      </c>
      <c r="AK128">
        <f t="shared" si="139"/>
        <v>-0.14036265685668681</v>
      </c>
      <c r="AL128">
        <f t="shared" si="140"/>
        <v>-0.28919563136799303</v>
      </c>
      <c r="AM128">
        <f t="shared" si="141"/>
        <v>-0.14561409190758504</v>
      </c>
      <c r="AN128" s="26">
        <f t="shared" si="143"/>
        <v>6.1136999714777698</v>
      </c>
      <c r="AO128" s="26">
        <f t="shared" si="143"/>
        <v>6.1142655129501087</v>
      </c>
      <c r="AP128" s="26">
        <f t="shared" si="143"/>
        <v>6.1154310247846411</v>
      </c>
      <c r="AQ128" s="26">
        <f t="shared" si="143"/>
        <v>6.1178322786803419</v>
      </c>
      <c r="AR128" s="26">
        <f t="shared" si="143"/>
        <v>6.1227764633285</v>
      </c>
      <c r="AS128" s="26">
        <f t="shared" si="143"/>
        <v>6.1329442437010151</v>
      </c>
      <c r="AT128" s="26">
        <f t="shared" si="143"/>
        <v>6.1538065353285765</v>
      </c>
      <c r="AU128" s="26">
        <f t="shared" si="142"/>
        <v>6.1964453374127313</v>
      </c>
    </row>
    <row r="129" spans="1:47" ht="12.95" customHeight="1">
      <c r="A129" s="199" t="s">
        <v>744</v>
      </c>
      <c r="B129" s="200" t="s">
        <v>101</v>
      </c>
      <c r="C129" s="201">
        <v>56569.538959999998</v>
      </c>
      <c r="D129" s="201">
        <v>2.0000000000000001E-4</v>
      </c>
      <c r="E129" s="26">
        <f t="shared" ref="E129:E165" si="144">+(C129-C$7)/C$8</f>
        <v>47053.256335577651</v>
      </c>
      <c r="F129" s="111">
        <f t="shared" ref="F129:F165" si="145">ROUND(2*E129,0)/2-0.5</f>
        <v>47053</v>
      </c>
      <c r="G129" s="25">
        <f t="shared" ref="G129:G165" si="146">+C129-(C$7+F129*C$8)</f>
        <v>9.9748739994538482E-2</v>
      </c>
      <c r="H129" s="26"/>
      <c r="I129" s="26"/>
      <c r="J129" s="27"/>
      <c r="K129" s="26">
        <f t="shared" ref="K129:K165" si="147">G129</f>
        <v>9.9748739994538482E-2</v>
      </c>
      <c r="L129" s="26"/>
      <c r="M129" s="26"/>
      <c r="N129" s="26"/>
      <c r="O129" s="26"/>
      <c r="P129" s="28">
        <f t="shared" ref="P129:P165" si="148">D$11+D$12*F129+D$13*F129^2</f>
        <v>9.5315769470973088E-2</v>
      </c>
      <c r="Q129" s="29">
        <f t="shared" ref="Q129:Q165" si="149">+C129-15018.5</f>
        <v>41551.038959999998</v>
      </c>
      <c r="R129" s="26">
        <f t="shared" ref="R129:R165" si="150">+(P129-G129)^2</f>
        <v>1.9651227662799642E-5</v>
      </c>
      <c r="S129" s="26">
        <v>1</v>
      </c>
      <c r="T129" s="26">
        <f t="shared" ref="T129:T165" si="151">S129*R129</f>
        <v>1.9651227662799642E-5</v>
      </c>
      <c r="U129" s="26"/>
      <c r="V129" s="26"/>
      <c r="X129" s="26"/>
      <c r="Y129" s="26"/>
      <c r="Z129">
        <f t="shared" ref="Z129:Z165" si="152">F129</f>
        <v>47053</v>
      </c>
      <c r="AA129" s="26">
        <f t="shared" ref="AA129:AA165" si="153">AB$3+AB$4*Z129+AB$5*Z129^2+AH129</f>
        <v>9.9208151559777608E-2</v>
      </c>
      <c r="AB129" s="26">
        <f t="shared" ref="AB129:AB165" si="154">IF(S129&lt;&gt;0,G129-AH129, -9999)</f>
        <v>9.5856357905733963E-2</v>
      </c>
      <c r="AC129" s="26">
        <f t="shared" ref="AC129:AC165" si="155">+G129-P129</f>
        <v>4.4329705235653938E-3</v>
      </c>
      <c r="AD129" s="26">
        <f t="shared" ref="AD129:AD165" si="156">IF(S129&lt;&gt;0,G129-AA129, -9999)</f>
        <v>5.405884347608747E-4</v>
      </c>
      <c r="AE129" s="26">
        <f t="shared" ref="AE129:AE165" si="157">+(G129-AA129)^2*S129</f>
        <v>2.9223585579721251E-7</v>
      </c>
      <c r="AF129">
        <f t="shared" ref="AF129:AF165" si="158">IF(S129&lt;&gt;0,G129-P129, -9999)</f>
        <v>4.4329705235653938E-3</v>
      </c>
      <c r="AG129" s="187"/>
      <c r="AH129">
        <f t="shared" ref="AH129:AH165" si="159">$AB$6*($AB$11/AI129*AJ129+$AB$12)</f>
        <v>3.8923820888045234E-3</v>
      </c>
      <c r="AI129">
        <f t="shared" ref="AI129:AI165" si="160">1+$AB$7*COS(AL129)</f>
        <v>1.4814444311349222</v>
      </c>
      <c r="AJ129">
        <f t="shared" ref="AJ129:AJ165" si="161">SIN(AL129+RADIANS($AB$9))</f>
        <v>0.53472362786467798</v>
      </c>
      <c r="AK129">
        <f t="shared" ref="AK129:AK165" si="162">$AB$7*SIN(AL129)</f>
        <v>-0.10227247174449967</v>
      </c>
      <c r="AL129">
        <f t="shared" ref="AL129:AL165" si="163">2*ATAN(AM129)</f>
        <v>-0.20931688853275221</v>
      </c>
      <c r="AM129">
        <f t="shared" ref="AM129:AM165" si="164">SQRT((1+$AB$7)/(1-$AB$7))*TAN(AN129/2)</f>
        <v>-0.10504224751688432</v>
      </c>
      <c r="AN129" s="26">
        <f t="shared" ref="AN129:AN165" si="165">$AU129+$AB$7*SIN(AO129)</f>
        <v>6.1607825028084324</v>
      </c>
      <c r="AO129" s="26">
        <f t="shared" ref="AO129:AO165" si="166">$AU129+$AB$7*SIN(AP129)</f>
        <v>6.1612041547510943</v>
      </c>
      <c r="AP129" s="26">
        <f t="shared" ref="AP129:AP165" si="167">$AU129+$AB$7*SIN(AQ129)</f>
        <v>6.1620672123753861</v>
      </c>
      <c r="AQ129" s="26">
        <f t="shared" ref="AQ129:AQ165" si="168">$AU129+$AB$7*SIN(AR129)</f>
        <v>6.1638334785934505</v>
      </c>
      <c r="AR129" s="26">
        <f t="shared" ref="AR129:AR165" si="169">$AU129+$AB$7*SIN(AS129)</f>
        <v>6.1674470210756462</v>
      </c>
      <c r="AS129" s="26">
        <f t="shared" ref="AS129:AS165" si="170">$AU129+$AB$7*SIN(AT129)</f>
        <v>6.1748351669875774</v>
      </c>
      <c r="AT129" s="26">
        <f t="shared" ref="AT129:AT165" si="171">$AU129+$AB$7*SIN(AU129)</f>
        <v>6.1899227442130602</v>
      </c>
      <c r="AU129" s="26">
        <f t="shared" ref="AU129:AU165" si="172">RADIANS($AB$9)+$AB$18*(F129-AB$15)</f>
        <v>6.2206713078803295</v>
      </c>
    </row>
    <row r="130" spans="1:47" ht="12.95" customHeight="1">
      <c r="A130" s="199" t="s">
        <v>744</v>
      </c>
      <c r="B130" s="200" t="s">
        <v>101</v>
      </c>
      <c r="C130" s="201">
        <v>56569.539779999999</v>
      </c>
      <c r="D130" s="201">
        <v>4.0000000000000002E-4</v>
      </c>
      <c r="E130" s="26">
        <f t="shared" si="144"/>
        <v>47053.258442824059</v>
      </c>
      <c r="F130" s="111">
        <f t="shared" si="145"/>
        <v>47053</v>
      </c>
      <c r="G130" s="25">
        <f t="shared" si="146"/>
        <v>0.10056873999565141</v>
      </c>
      <c r="H130" s="26"/>
      <c r="I130" s="26"/>
      <c r="J130" s="27"/>
      <c r="K130" s="26">
        <f t="shared" si="147"/>
        <v>0.10056873999565141</v>
      </c>
      <c r="L130" s="26"/>
      <c r="M130" s="26"/>
      <c r="N130" s="26"/>
      <c r="O130" s="26"/>
      <c r="P130" s="28">
        <f t="shared" si="148"/>
        <v>9.5315769470973088E-2</v>
      </c>
      <c r="Q130" s="29">
        <f t="shared" si="149"/>
        <v>41551.039779999999</v>
      </c>
      <c r="R130" s="26">
        <f t="shared" si="150"/>
        <v>2.7593699333139268E-5</v>
      </c>
      <c r="S130" s="26">
        <v>1</v>
      </c>
      <c r="T130" s="26">
        <f t="shared" si="151"/>
        <v>2.7593699333139268E-5</v>
      </c>
      <c r="U130" s="26"/>
      <c r="V130" s="26"/>
      <c r="X130" s="26"/>
      <c r="Y130" s="26"/>
      <c r="Z130">
        <f t="shared" si="152"/>
        <v>47053</v>
      </c>
      <c r="AA130" s="26">
        <f t="shared" si="153"/>
        <v>9.9208151559777608E-2</v>
      </c>
      <c r="AB130" s="26">
        <f t="shared" si="154"/>
        <v>9.6676357906846894E-2</v>
      </c>
      <c r="AC130" s="26">
        <f t="shared" si="155"/>
        <v>5.2529705246783243E-3</v>
      </c>
      <c r="AD130" s="26">
        <f t="shared" si="156"/>
        <v>1.3605884358738052E-3</v>
      </c>
      <c r="AE130" s="26">
        <f t="shared" si="157"/>
        <v>1.8512008918335278E-6</v>
      </c>
      <c r="AF130">
        <f t="shared" si="158"/>
        <v>5.2529705246783243E-3</v>
      </c>
      <c r="AG130" s="187"/>
      <c r="AH130">
        <f t="shared" si="159"/>
        <v>3.8923820888045234E-3</v>
      </c>
      <c r="AI130">
        <f t="shared" si="160"/>
        <v>1.4814444311349222</v>
      </c>
      <c r="AJ130">
        <f t="shared" si="161"/>
        <v>0.53472362786467798</v>
      </c>
      <c r="AK130">
        <f t="shared" si="162"/>
        <v>-0.10227247174449967</v>
      </c>
      <c r="AL130">
        <f t="shared" si="163"/>
        <v>-0.20931688853275221</v>
      </c>
      <c r="AM130">
        <f t="shared" si="164"/>
        <v>-0.10504224751688432</v>
      </c>
      <c r="AN130" s="26">
        <f t="shared" si="165"/>
        <v>6.1607825028084324</v>
      </c>
      <c r="AO130" s="26">
        <f t="shared" si="166"/>
        <v>6.1612041547510943</v>
      </c>
      <c r="AP130" s="26">
        <f t="shared" si="167"/>
        <v>6.1620672123753861</v>
      </c>
      <c r="AQ130" s="26">
        <f t="shared" si="168"/>
        <v>6.1638334785934505</v>
      </c>
      <c r="AR130" s="26">
        <f t="shared" si="169"/>
        <v>6.1674470210756462</v>
      </c>
      <c r="AS130" s="26">
        <f t="shared" si="170"/>
        <v>6.1748351669875774</v>
      </c>
      <c r="AT130" s="26">
        <f t="shared" si="171"/>
        <v>6.1899227442130602</v>
      </c>
      <c r="AU130" s="26">
        <f t="shared" si="172"/>
        <v>6.2206713078803295</v>
      </c>
    </row>
    <row r="131" spans="1:47" ht="12.95" customHeight="1">
      <c r="A131" s="199" t="s">
        <v>744</v>
      </c>
      <c r="B131" s="200" t="s">
        <v>97</v>
      </c>
      <c r="C131" s="201">
        <v>56574.402300000002</v>
      </c>
      <c r="D131" s="201">
        <v>2.0000000000000001E-4</v>
      </c>
      <c r="E131" s="26">
        <f t="shared" si="144"/>
        <v>47065.754208415208</v>
      </c>
      <c r="F131" s="111">
        <f t="shared" si="145"/>
        <v>47065.5</v>
      </c>
      <c r="G131" s="25">
        <f t="shared" si="146"/>
        <v>9.8920989999896847E-2</v>
      </c>
      <c r="H131" s="26"/>
      <c r="I131" s="26"/>
      <c r="J131" s="27"/>
      <c r="K131" s="26">
        <f t="shared" si="147"/>
        <v>9.8920989999896847E-2</v>
      </c>
      <c r="L131" s="26"/>
      <c r="M131" s="26"/>
      <c r="N131" s="26"/>
      <c r="O131" s="26"/>
      <c r="P131" s="28">
        <f t="shared" si="148"/>
        <v>9.5370738217782844E-2</v>
      </c>
      <c r="Q131" s="29">
        <f t="shared" si="149"/>
        <v>41555.902300000002</v>
      </c>
      <c r="R131" s="26">
        <f t="shared" si="150"/>
        <v>1.2604287716403653E-5</v>
      </c>
      <c r="S131" s="26">
        <v>1</v>
      </c>
      <c r="T131" s="26">
        <f t="shared" si="151"/>
        <v>1.2604287716403653E-5</v>
      </c>
      <c r="U131" s="26"/>
      <c r="V131" s="26"/>
      <c r="X131" s="26"/>
      <c r="Y131" s="26"/>
      <c r="Z131">
        <f t="shared" si="152"/>
        <v>47065.5</v>
      </c>
      <c r="AA131" s="26">
        <f t="shared" si="153"/>
        <v>9.9287197487439166E-2</v>
      </c>
      <c r="AB131" s="26">
        <f t="shared" si="154"/>
        <v>9.5004530730240525E-2</v>
      </c>
      <c r="AC131" s="26">
        <f t="shared" si="155"/>
        <v>3.5502517821140028E-3</v>
      </c>
      <c r="AD131" s="26">
        <f t="shared" si="156"/>
        <v>-3.6620748754231935E-4</v>
      </c>
      <c r="AE131" s="26">
        <f t="shared" si="157"/>
        <v>1.3410792393205799E-7</v>
      </c>
      <c r="AF131">
        <f t="shared" si="158"/>
        <v>3.5502517821140028E-3</v>
      </c>
      <c r="AG131" s="187"/>
      <c r="AH131">
        <f t="shared" si="159"/>
        <v>3.9164592696563213E-3</v>
      </c>
      <c r="AI131">
        <f t="shared" si="160"/>
        <v>1.4823712153789832</v>
      </c>
      <c r="AJ131">
        <f t="shared" si="161"/>
        <v>0.54252894081300562</v>
      </c>
      <c r="AK131">
        <f t="shared" si="162"/>
        <v>-9.7808022786277218E-2</v>
      </c>
      <c r="AL131">
        <f t="shared" si="163"/>
        <v>-0.20005284090058448</v>
      </c>
      <c r="AM131">
        <f t="shared" si="164"/>
        <v>-0.10036135858239148</v>
      </c>
      <c r="AN131" s="26">
        <f t="shared" si="165"/>
        <v>6.166224295888906</v>
      </c>
      <c r="AO131" s="26">
        <f t="shared" si="166"/>
        <v>6.1666284146227133</v>
      </c>
      <c r="AP131" s="26">
        <f t="shared" si="167"/>
        <v>6.1674550506294015</v>
      </c>
      <c r="AQ131" s="26">
        <f t="shared" si="168"/>
        <v>6.1691457105894099</v>
      </c>
      <c r="AR131" s="26">
        <f t="shared" si="169"/>
        <v>6.1726024835595998</v>
      </c>
      <c r="AS131" s="26">
        <f t="shared" si="170"/>
        <v>6.1796662211526145</v>
      </c>
      <c r="AT131" s="26">
        <f t="shared" si="171"/>
        <v>6.1940848893368257</v>
      </c>
      <c r="AU131" s="26">
        <f t="shared" si="172"/>
        <v>6.2234623183028637</v>
      </c>
    </row>
    <row r="132" spans="1:47" ht="12.95" customHeight="1">
      <c r="A132" s="199" t="s">
        <v>744</v>
      </c>
      <c r="B132" s="200" t="s">
        <v>97</v>
      </c>
      <c r="C132" s="201">
        <v>56574.402829999999</v>
      </c>
      <c r="D132" s="201">
        <v>1E-4</v>
      </c>
      <c r="E132" s="26">
        <f t="shared" si="144"/>
        <v>47065.755570415924</v>
      </c>
      <c r="F132" s="111">
        <f t="shared" si="145"/>
        <v>47065.5</v>
      </c>
      <c r="G132" s="25">
        <f t="shared" si="146"/>
        <v>9.9450989997421857E-2</v>
      </c>
      <c r="H132" s="26"/>
      <c r="I132" s="26"/>
      <c r="J132" s="27"/>
      <c r="K132" s="26">
        <f t="shared" si="147"/>
        <v>9.9450989997421857E-2</v>
      </c>
      <c r="L132" s="26"/>
      <c r="M132" s="26"/>
      <c r="N132" s="26"/>
      <c r="O132" s="26"/>
      <c r="P132" s="28">
        <f t="shared" si="148"/>
        <v>9.5370738217782844E-2</v>
      </c>
      <c r="Q132" s="29">
        <f t="shared" si="149"/>
        <v>41555.902829999999</v>
      </c>
      <c r="R132" s="26">
        <f t="shared" si="150"/>
        <v>1.6648454585247334E-5</v>
      </c>
      <c r="S132" s="26">
        <v>1</v>
      </c>
      <c r="T132" s="26">
        <f t="shared" si="151"/>
        <v>1.6648454585247334E-5</v>
      </c>
      <c r="U132" s="26"/>
      <c r="V132" s="26"/>
      <c r="X132" s="26"/>
      <c r="Y132" s="26"/>
      <c r="Z132">
        <f t="shared" si="152"/>
        <v>47065.5</v>
      </c>
      <c r="AA132" s="26">
        <f t="shared" si="153"/>
        <v>9.9287197487439166E-2</v>
      </c>
      <c r="AB132" s="26">
        <f t="shared" si="154"/>
        <v>9.5534530727765535E-2</v>
      </c>
      <c r="AC132" s="26">
        <f t="shared" si="155"/>
        <v>4.0802517796390131E-3</v>
      </c>
      <c r="AD132" s="26">
        <f t="shared" si="156"/>
        <v>1.637925099826909E-4</v>
      </c>
      <c r="AE132" s="26">
        <f t="shared" si="157"/>
        <v>2.6827986326429901E-8</v>
      </c>
      <c r="AF132">
        <f t="shared" si="158"/>
        <v>4.0802517796390131E-3</v>
      </c>
      <c r="AG132" s="187"/>
      <c r="AH132">
        <f t="shared" si="159"/>
        <v>3.9164592696563213E-3</v>
      </c>
      <c r="AI132">
        <f t="shared" si="160"/>
        <v>1.4823712153789832</v>
      </c>
      <c r="AJ132">
        <f t="shared" si="161"/>
        <v>0.54252894081300562</v>
      </c>
      <c r="AK132">
        <f t="shared" si="162"/>
        <v>-9.7808022786277218E-2</v>
      </c>
      <c r="AL132">
        <f t="shared" si="163"/>
        <v>-0.20005284090058448</v>
      </c>
      <c r="AM132">
        <f t="shared" si="164"/>
        <v>-0.10036135858239148</v>
      </c>
      <c r="AN132" s="26">
        <f t="shared" si="165"/>
        <v>6.166224295888906</v>
      </c>
      <c r="AO132" s="26">
        <f t="shared" si="166"/>
        <v>6.1666284146227133</v>
      </c>
      <c r="AP132" s="26">
        <f t="shared" si="167"/>
        <v>6.1674550506294015</v>
      </c>
      <c r="AQ132" s="26">
        <f t="shared" si="168"/>
        <v>6.1691457105894099</v>
      </c>
      <c r="AR132" s="26">
        <f t="shared" si="169"/>
        <v>6.1726024835595998</v>
      </c>
      <c r="AS132" s="26">
        <f t="shared" si="170"/>
        <v>6.1796662211526145</v>
      </c>
      <c r="AT132" s="26">
        <f t="shared" si="171"/>
        <v>6.1940848893368257</v>
      </c>
      <c r="AU132" s="26">
        <f t="shared" si="172"/>
        <v>6.2234623183028637</v>
      </c>
    </row>
    <row r="133" spans="1:47" ht="12.95" customHeight="1">
      <c r="A133" s="199" t="s">
        <v>744</v>
      </c>
      <c r="B133" s="200" t="s">
        <v>97</v>
      </c>
      <c r="C133" s="201">
        <v>56597.361779999999</v>
      </c>
      <c r="D133" s="201">
        <v>1E-4</v>
      </c>
      <c r="E133" s="26">
        <f t="shared" si="144"/>
        <v>47124.755771426673</v>
      </c>
      <c r="F133" s="111">
        <f t="shared" si="145"/>
        <v>47124.5</v>
      </c>
      <c r="G133" s="25">
        <f t="shared" si="146"/>
        <v>9.9529210005130153E-2</v>
      </c>
      <c r="H133" s="26"/>
      <c r="I133" s="26"/>
      <c r="J133" s="27"/>
      <c r="K133" s="26">
        <f t="shared" si="147"/>
        <v>9.9529210005130153E-2</v>
      </c>
      <c r="L133" s="26"/>
      <c r="M133" s="26"/>
      <c r="N133" s="26"/>
      <c r="O133" s="26"/>
      <c r="P133" s="28">
        <f t="shared" si="148"/>
        <v>9.5630407715503782E-2</v>
      </c>
      <c r="Q133" s="29">
        <f t="shared" si="149"/>
        <v>41578.861779999999</v>
      </c>
      <c r="R133" s="26">
        <f t="shared" si="150"/>
        <v>1.5200659293595836E-5</v>
      </c>
      <c r="S133" s="26">
        <v>1</v>
      </c>
      <c r="T133" s="26">
        <f t="shared" si="151"/>
        <v>1.5200659293595836E-5</v>
      </c>
      <c r="U133" s="26"/>
      <c r="V133" s="26"/>
      <c r="X133" s="26"/>
      <c r="Y133" s="26"/>
      <c r="Z133">
        <f t="shared" si="152"/>
        <v>47124.5</v>
      </c>
      <c r="AA133" s="26">
        <f t="shared" si="153"/>
        <v>9.9659105847836479E-2</v>
      </c>
      <c r="AB133" s="26">
        <f t="shared" si="154"/>
        <v>9.5500511872797456E-2</v>
      </c>
      <c r="AC133" s="26">
        <f t="shared" si="155"/>
        <v>3.8988022896263713E-3</v>
      </c>
      <c r="AD133" s="26">
        <f t="shared" si="156"/>
        <v>-1.2989584270632626E-4</v>
      </c>
      <c r="AE133" s="26">
        <f t="shared" si="157"/>
        <v>1.6872929952386653E-8</v>
      </c>
      <c r="AF133">
        <f t="shared" si="158"/>
        <v>3.8988022896263713E-3</v>
      </c>
      <c r="AG133" s="187"/>
      <c r="AH133">
        <f t="shared" si="159"/>
        <v>4.0286981323326932E-3</v>
      </c>
      <c r="AI133">
        <f t="shared" si="160"/>
        <v>1.486196311701768</v>
      </c>
      <c r="AJ133">
        <f t="shared" si="161"/>
        <v>0.5788447983237317</v>
      </c>
      <c r="AK133">
        <f t="shared" si="162"/>
        <v>-7.6560729066249153E-2</v>
      </c>
      <c r="AL133">
        <f t="shared" si="163"/>
        <v>-0.15618623197000636</v>
      </c>
      <c r="AM133">
        <f t="shared" si="164"/>
        <v>-7.8252255397403214E-2</v>
      </c>
      <c r="AN133" s="26">
        <f t="shared" si="165"/>
        <v>6.1919494551437229</v>
      </c>
      <c r="AO133" s="26">
        <f t="shared" si="166"/>
        <v>6.1922686011618122</v>
      </c>
      <c r="AP133" s="26">
        <f t="shared" si="167"/>
        <v>6.1929196948692571</v>
      </c>
      <c r="AQ133" s="26">
        <f t="shared" si="168"/>
        <v>6.1942478804532621</v>
      </c>
      <c r="AR133" s="26">
        <f t="shared" si="169"/>
        <v>6.1969568009492795</v>
      </c>
      <c r="AS133" s="26">
        <f t="shared" si="170"/>
        <v>6.2024798756944364</v>
      </c>
      <c r="AT133" s="26">
        <f t="shared" si="171"/>
        <v>6.2137331246753691</v>
      </c>
      <c r="AU133" s="26">
        <f t="shared" si="172"/>
        <v>6.2366358874972256</v>
      </c>
    </row>
    <row r="134" spans="1:47" ht="12.95" customHeight="1">
      <c r="A134" s="199" t="s">
        <v>744</v>
      </c>
      <c r="B134" s="200" t="s">
        <v>97</v>
      </c>
      <c r="C134" s="201">
        <v>56597.36189</v>
      </c>
      <c r="D134" s="201">
        <v>1E-4</v>
      </c>
      <c r="E134" s="26">
        <f t="shared" si="144"/>
        <v>47124.756054106074</v>
      </c>
      <c r="F134" s="111">
        <f t="shared" si="145"/>
        <v>47124.5</v>
      </c>
      <c r="G134" s="25">
        <f t="shared" si="146"/>
        <v>9.9639210005989298E-2</v>
      </c>
      <c r="H134" s="26"/>
      <c r="I134" s="26"/>
      <c r="J134" s="27"/>
      <c r="K134" s="26">
        <f t="shared" si="147"/>
        <v>9.9639210005989298E-2</v>
      </c>
      <c r="L134" s="26"/>
      <c r="M134" s="26"/>
      <c r="N134" s="26"/>
      <c r="O134" s="26"/>
      <c r="P134" s="28">
        <f t="shared" si="148"/>
        <v>9.5630407715503782E-2</v>
      </c>
      <c r="Q134" s="29">
        <f t="shared" si="149"/>
        <v>41578.86189</v>
      </c>
      <c r="R134" s="26">
        <f t="shared" si="150"/>
        <v>1.6070495804201921E-5</v>
      </c>
      <c r="S134" s="26">
        <v>1</v>
      </c>
      <c r="T134" s="26">
        <f t="shared" si="151"/>
        <v>1.6070495804201921E-5</v>
      </c>
      <c r="U134" s="26"/>
      <c r="V134" s="26"/>
      <c r="X134" s="26"/>
      <c r="Y134" s="26"/>
      <c r="Z134">
        <f t="shared" si="152"/>
        <v>47124.5</v>
      </c>
      <c r="AA134" s="26">
        <f t="shared" si="153"/>
        <v>9.9659105847836479E-2</v>
      </c>
      <c r="AB134" s="26">
        <f t="shared" si="154"/>
        <v>9.5610511873656601E-2</v>
      </c>
      <c r="AC134" s="26">
        <f t="shared" si="155"/>
        <v>4.0088022904855164E-3</v>
      </c>
      <c r="AD134" s="26">
        <f t="shared" si="156"/>
        <v>-1.9895841847181184E-5</v>
      </c>
      <c r="AE134" s="26">
        <f t="shared" si="157"/>
        <v>3.9584452280804597E-10</v>
      </c>
      <c r="AF134">
        <f t="shared" si="158"/>
        <v>4.0088022904855164E-3</v>
      </c>
      <c r="AG134" s="187"/>
      <c r="AH134">
        <f t="shared" si="159"/>
        <v>4.0286981323326932E-3</v>
      </c>
      <c r="AI134">
        <f t="shared" si="160"/>
        <v>1.486196311701768</v>
      </c>
      <c r="AJ134">
        <f t="shared" si="161"/>
        <v>0.5788447983237317</v>
      </c>
      <c r="AK134">
        <f t="shared" si="162"/>
        <v>-7.6560729066249153E-2</v>
      </c>
      <c r="AL134">
        <f t="shared" si="163"/>
        <v>-0.15618623197000636</v>
      </c>
      <c r="AM134">
        <f t="shared" si="164"/>
        <v>-7.8252255397403214E-2</v>
      </c>
      <c r="AN134" s="26">
        <f t="shared" si="165"/>
        <v>6.1919494551437229</v>
      </c>
      <c r="AO134" s="26">
        <f t="shared" si="166"/>
        <v>6.1922686011618122</v>
      </c>
      <c r="AP134" s="26">
        <f t="shared" si="167"/>
        <v>6.1929196948692571</v>
      </c>
      <c r="AQ134" s="26">
        <f t="shared" si="168"/>
        <v>6.1942478804532621</v>
      </c>
      <c r="AR134" s="26">
        <f t="shared" si="169"/>
        <v>6.1969568009492795</v>
      </c>
      <c r="AS134" s="26">
        <f t="shared" si="170"/>
        <v>6.2024798756944364</v>
      </c>
      <c r="AT134" s="26">
        <f t="shared" si="171"/>
        <v>6.2137331246753691</v>
      </c>
      <c r="AU134" s="26">
        <f t="shared" si="172"/>
        <v>6.2366358874972256</v>
      </c>
    </row>
    <row r="135" spans="1:47" ht="12.95" customHeight="1">
      <c r="A135" s="205" t="s">
        <v>745</v>
      </c>
      <c r="B135" s="206" t="s">
        <v>101</v>
      </c>
      <c r="C135" s="207">
        <v>56958.29017</v>
      </c>
      <c r="D135" s="207">
        <v>2.9999999999999997E-4</v>
      </c>
      <c r="E135" s="26">
        <f t="shared" si="144"/>
        <v>48052.274127470213</v>
      </c>
      <c r="F135" s="111">
        <f t="shared" si="145"/>
        <v>48052</v>
      </c>
      <c r="G135" s="25">
        <f t="shared" si="146"/>
        <v>0.10667216000001645</v>
      </c>
      <c r="H135" s="26"/>
      <c r="I135" s="26"/>
      <c r="J135" s="27"/>
      <c r="K135" s="26">
        <f t="shared" si="147"/>
        <v>0.10667216000001645</v>
      </c>
      <c r="L135" s="26"/>
      <c r="M135" s="26"/>
      <c r="N135" s="26"/>
      <c r="O135" s="26"/>
      <c r="P135" s="28">
        <f t="shared" si="148"/>
        <v>9.9759569599920175E-2</v>
      </c>
      <c r="Q135" s="29">
        <f t="shared" si="149"/>
        <v>41939.79017</v>
      </c>
      <c r="R135" s="26">
        <f t="shared" si="150"/>
        <v>4.7783906039503135E-5</v>
      </c>
      <c r="S135" s="26">
        <v>1</v>
      </c>
      <c r="T135" s="26">
        <f t="shared" si="151"/>
        <v>4.7783906039503135E-5</v>
      </c>
      <c r="U135" s="26"/>
      <c r="V135" s="26"/>
      <c r="X135" s="26"/>
      <c r="Y135" s="26"/>
      <c r="Z135">
        <f t="shared" si="152"/>
        <v>48052</v>
      </c>
      <c r="AA135" s="26">
        <f t="shared" si="153"/>
        <v>0.10515349392713996</v>
      </c>
      <c r="AB135" s="26">
        <f t="shared" si="154"/>
        <v>0.10127823567279666</v>
      </c>
      <c r="AC135" s="26">
        <f t="shared" si="155"/>
        <v>6.9125904000962718E-3</v>
      </c>
      <c r="AD135" s="26">
        <f t="shared" si="156"/>
        <v>1.5186660728764845E-3</v>
      </c>
      <c r="AE135" s="26">
        <f t="shared" si="157"/>
        <v>2.3063466409060835E-6</v>
      </c>
      <c r="AF135">
        <f t="shared" si="158"/>
        <v>6.9125904000962718E-3</v>
      </c>
      <c r="AG135" s="187"/>
      <c r="AH135">
        <f t="shared" si="159"/>
        <v>5.3939243272197934E-3</v>
      </c>
      <c r="AI135">
        <f t="shared" si="160"/>
        <v>1.4260834766486716</v>
      </c>
      <c r="AJ135">
        <f t="shared" si="161"/>
        <v>0.96295641849983638</v>
      </c>
      <c r="AK135">
        <f t="shared" si="162"/>
        <v>0.24637627660661485</v>
      </c>
      <c r="AL135">
        <f t="shared" si="163"/>
        <v>0.52426188919347061</v>
      </c>
      <c r="AM135">
        <f t="shared" si="164"/>
        <v>0.26830458552203412</v>
      </c>
      <c r="AN135" s="26">
        <f t="shared" si="165"/>
        <v>6.5937047249831169</v>
      </c>
      <c r="AO135" s="26">
        <f t="shared" si="166"/>
        <v>6.5928223421801819</v>
      </c>
      <c r="AP135" s="26">
        <f t="shared" si="167"/>
        <v>6.5909406153757146</v>
      </c>
      <c r="AQ135" s="26">
        <f t="shared" si="168"/>
        <v>6.586931482148155</v>
      </c>
      <c r="AR135" s="26">
        <f t="shared" si="169"/>
        <v>6.5784064568347782</v>
      </c>
      <c r="AS135" s="26">
        <f t="shared" si="170"/>
        <v>6.5603511376421437</v>
      </c>
      <c r="AT135" s="26">
        <f t="shared" si="171"/>
        <v>6.5224073701515257</v>
      </c>
      <c r="AU135" s="26">
        <f t="shared" si="172"/>
        <v>6.4437288608492729</v>
      </c>
    </row>
    <row r="136" spans="1:47" ht="12.95" customHeight="1">
      <c r="A136" s="205" t="s">
        <v>745</v>
      </c>
      <c r="B136" s="206" t="s">
        <v>101</v>
      </c>
      <c r="C136" s="207">
        <v>56958.290829999998</v>
      </c>
      <c r="D136" s="207">
        <v>8.0000000000000004E-4</v>
      </c>
      <c r="E136" s="26">
        <f t="shared" si="144"/>
        <v>48052.275823546581</v>
      </c>
      <c r="F136" s="111">
        <f t="shared" si="145"/>
        <v>48052</v>
      </c>
      <c r="G136" s="25">
        <f t="shared" si="146"/>
        <v>0.10733215999789536</v>
      </c>
      <c r="H136" s="26"/>
      <c r="I136" s="26"/>
      <c r="J136" s="27"/>
      <c r="K136" s="26">
        <f t="shared" si="147"/>
        <v>0.10733215999789536</v>
      </c>
      <c r="L136" s="26"/>
      <c r="M136" s="26"/>
      <c r="N136" s="26"/>
      <c r="O136" s="26"/>
      <c r="P136" s="28">
        <f t="shared" si="148"/>
        <v>9.9759569599920175E-2</v>
      </c>
      <c r="Q136" s="29">
        <f t="shared" si="149"/>
        <v>41939.790829999998</v>
      </c>
      <c r="R136" s="26">
        <f t="shared" si="150"/>
        <v>5.7344125335505963E-5</v>
      </c>
      <c r="S136" s="26">
        <v>1</v>
      </c>
      <c r="T136" s="26">
        <f t="shared" si="151"/>
        <v>5.7344125335505963E-5</v>
      </c>
      <c r="U136" s="26"/>
      <c r="V136" s="26"/>
      <c r="X136" s="26"/>
      <c r="Y136" s="26"/>
      <c r="Z136">
        <f t="shared" si="152"/>
        <v>48052</v>
      </c>
      <c r="AA136" s="26">
        <f t="shared" si="153"/>
        <v>0.10515349392713996</v>
      </c>
      <c r="AB136" s="26">
        <f t="shared" si="154"/>
        <v>0.10193823567067557</v>
      </c>
      <c r="AC136" s="26">
        <f t="shared" si="155"/>
        <v>7.5725903979751846E-3</v>
      </c>
      <c r="AD136" s="26">
        <f t="shared" si="156"/>
        <v>2.1786660707553973E-3</v>
      </c>
      <c r="AE136" s="26">
        <f t="shared" si="157"/>
        <v>4.7465858478607621E-6</v>
      </c>
      <c r="AF136">
        <f t="shared" si="158"/>
        <v>7.5725903979751846E-3</v>
      </c>
      <c r="AG136" s="187"/>
      <c r="AH136">
        <f t="shared" si="159"/>
        <v>5.3939243272197934E-3</v>
      </c>
      <c r="AI136">
        <f t="shared" si="160"/>
        <v>1.4260834766486716</v>
      </c>
      <c r="AJ136">
        <f t="shared" si="161"/>
        <v>0.96295641849983638</v>
      </c>
      <c r="AK136">
        <f t="shared" si="162"/>
        <v>0.24637627660661485</v>
      </c>
      <c r="AL136">
        <f t="shared" si="163"/>
        <v>0.52426188919347061</v>
      </c>
      <c r="AM136">
        <f t="shared" si="164"/>
        <v>0.26830458552203412</v>
      </c>
      <c r="AN136" s="26">
        <f t="shared" si="165"/>
        <v>6.5937047249831169</v>
      </c>
      <c r="AO136" s="26">
        <f t="shared" si="166"/>
        <v>6.5928223421801819</v>
      </c>
      <c r="AP136" s="26">
        <f t="shared" si="167"/>
        <v>6.5909406153757146</v>
      </c>
      <c r="AQ136" s="26">
        <f t="shared" si="168"/>
        <v>6.586931482148155</v>
      </c>
      <c r="AR136" s="26">
        <f t="shared" si="169"/>
        <v>6.5784064568347782</v>
      </c>
      <c r="AS136" s="26">
        <f t="shared" si="170"/>
        <v>6.5603511376421437</v>
      </c>
      <c r="AT136" s="26">
        <f t="shared" si="171"/>
        <v>6.5224073701515257</v>
      </c>
      <c r="AU136" s="26">
        <f t="shared" si="172"/>
        <v>6.4437288608492729</v>
      </c>
    </row>
    <row r="137" spans="1:47" ht="12.95" customHeight="1">
      <c r="A137" s="205" t="s">
        <v>745</v>
      </c>
      <c r="B137" s="206" t="s">
        <v>101</v>
      </c>
      <c r="C137" s="207">
        <v>56958.290889999997</v>
      </c>
      <c r="D137" s="207">
        <v>2.0000000000000001E-4</v>
      </c>
      <c r="E137" s="26">
        <f t="shared" si="144"/>
        <v>48052.275977735342</v>
      </c>
      <c r="F137" s="111">
        <f t="shared" si="145"/>
        <v>48052</v>
      </c>
      <c r="G137" s="25">
        <f t="shared" si="146"/>
        <v>0.10739215999637963</v>
      </c>
      <c r="H137" s="26"/>
      <c r="I137" s="26"/>
      <c r="J137" s="27"/>
      <c r="K137" s="26">
        <f t="shared" si="147"/>
        <v>0.10739215999637963</v>
      </c>
      <c r="L137" s="26"/>
      <c r="M137" s="26"/>
      <c r="N137" s="26"/>
      <c r="O137" s="26"/>
      <c r="P137" s="28">
        <f t="shared" si="148"/>
        <v>9.9759569599920175E-2</v>
      </c>
      <c r="Q137" s="29">
        <f t="shared" si="149"/>
        <v>41939.790889999997</v>
      </c>
      <c r="R137" s="26">
        <f t="shared" si="150"/>
        <v>5.8256436160125133E-5</v>
      </c>
      <c r="S137" s="26">
        <v>1</v>
      </c>
      <c r="T137" s="26">
        <f t="shared" si="151"/>
        <v>5.8256436160125133E-5</v>
      </c>
      <c r="U137" s="26"/>
      <c r="V137" s="26"/>
      <c r="X137" s="26"/>
      <c r="Y137" s="26"/>
      <c r="Z137">
        <f t="shared" si="152"/>
        <v>48052</v>
      </c>
      <c r="AA137" s="26">
        <f t="shared" si="153"/>
        <v>0.10515349392713996</v>
      </c>
      <c r="AB137" s="26">
        <f t="shared" si="154"/>
        <v>0.10199823566915985</v>
      </c>
      <c r="AC137" s="26">
        <f t="shared" si="155"/>
        <v>7.6325903964594571E-3</v>
      </c>
      <c r="AD137" s="26">
        <f t="shared" si="156"/>
        <v>2.2386660692396698E-3</v>
      </c>
      <c r="AE137" s="26">
        <f t="shared" si="157"/>
        <v>5.0116257695649941E-6</v>
      </c>
      <c r="AF137">
        <f t="shared" si="158"/>
        <v>7.6325903964594571E-3</v>
      </c>
      <c r="AG137" s="187"/>
      <c r="AH137">
        <f t="shared" si="159"/>
        <v>5.3939243272197934E-3</v>
      </c>
      <c r="AI137">
        <f t="shared" si="160"/>
        <v>1.4260834766486716</v>
      </c>
      <c r="AJ137">
        <f t="shared" si="161"/>
        <v>0.96295641849983638</v>
      </c>
      <c r="AK137">
        <f t="shared" si="162"/>
        <v>0.24637627660661485</v>
      </c>
      <c r="AL137">
        <f t="shared" si="163"/>
        <v>0.52426188919347061</v>
      </c>
      <c r="AM137">
        <f t="shared" si="164"/>
        <v>0.26830458552203412</v>
      </c>
      <c r="AN137" s="26">
        <f t="shared" si="165"/>
        <v>6.5937047249831169</v>
      </c>
      <c r="AO137" s="26">
        <f t="shared" si="166"/>
        <v>6.5928223421801819</v>
      </c>
      <c r="AP137" s="26">
        <f t="shared" si="167"/>
        <v>6.5909406153757146</v>
      </c>
      <c r="AQ137" s="26">
        <f t="shared" si="168"/>
        <v>6.586931482148155</v>
      </c>
      <c r="AR137" s="26">
        <f t="shared" si="169"/>
        <v>6.5784064568347782</v>
      </c>
      <c r="AS137" s="26">
        <f t="shared" si="170"/>
        <v>6.5603511376421437</v>
      </c>
      <c r="AT137" s="26">
        <f t="shared" si="171"/>
        <v>6.5224073701515257</v>
      </c>
      <c r="AU137" s="26">
        <f t="shared" si="172"/>
        <v>6.4437288608492729</v>
      </c>
    </row>
    <row r="138" spans="1:47" ht="12.95" customHeight="1">
      <c r="A138" s="205" t="s">
        <v>745</v>
      </c>
      <c r="B138" s="206" t="s">
        <v>97</v>
      </c>
      <c r="C138" s="207">
        <v>56959.262860000003</v>
      </c>
      <c r="D138" s="207">
        <v>2.9999999999999997E-4</v>
      </c>
      <c r="E138" s="26">
        <f t="shared" si="144"/>
        <v>48054.77375857361</v>
      </c>
      <c r="F138" s="111">
        <f t="shared" si="145"/>
        <v>48054.5</v>
      </c>
      <c r="G138" s="25">
        <f t="shared" si="146"/>
        <v>0.10652861000562552</v>
      </c>
      <c r="H138" s="26"/>
      <c r="I138" s="26"/>
      <c r="J138" s="27"/>
      <c r="K138" s="26">
        <f t="shared" si="147"/>
        <v>0.10652861000562552</v>
      </c>
      <c r="L138" s="26"/>
      <c r="M138" s="26"/>
      <c r="N138" s="26"/>
      <c r="O138" s="26"/>
      <c r="P138" s="28">
        <f t="shared" si="148"/>
        <v>9.9770819021561638E-2</v>
      </c>
      <c r="Q138" s="29">
        <f t="shared" si="149"/>
        <v>41940.762860000003</v>
      </c>
      <c r="R138" s="26">
        <f t="shared" si="150"/>
        <v>4.5667738984295138E-5</v>
      </c>
      <c r="S138" s="26">
        <v>1</v>
      </c>
      <c r="T138" s="26">
        <f t="shared" si="151"/>
        <v>4.5667738984295138E-5</v>
      </c>
      <c r="U138" s="26"/>
      <c r="V138" s="26"/>
      <c r="X138" s="26"/>
      <c r="Y138" s="26"/>
      <c r="Z138">
        <f t="shared" si="152"/>
        <v>48054.5</v>
      </c>
      <c r="AA138" s="26">
        <f t="shared" si="153"/>
        <v>0.10516725120160554</v>
      </c>
      <c r="AB138" s="26">
        <f t="shared" si="154"/>
        <v>0.10113217782558162</v>
      </c>
      <c r="AC138" s="26">
        <f t="shared" si="155"/>
        <v>6.7577909840638856E-3</v>
      </c>
      <c r="AD138" s="26">
        <f t="shared" si="156"/>
        <v>1.3613588040199825E-3</v>
      </c>
      <c r="AE138" s="26">
        <f t="shared" si="157"/>
        <v>1.8532977932827172E-6</v>
      </c>
      <c r="AF138">
        <f t="shared" si="158"/>
        <v>6.7577909840638856E-3</v>
      </c>
      <c r="AG138" s="187"/>
      <c r="AH138">
        <f t="shared" si="159"/>
        <v>5.3964321800438987E-3</v>
      </c>
      <c r="AI138">
        <f t="shared" si="160"/>
        <v>1.4256594080330462</v>
      </c>
      <c r="AJ138">
        <f t="shared" si="161"/>
        <v>0.96341844760984818</v>
      </c>
      <c r="AK138">
        <f t="shared" si="162"/>
        <v>0.24710820929405594</v>
      </c>
      <c r="AL138">
        <f t="shared" si="163"/>
        <v>0.5259805592767498</v>
      </c>
      <c r="AM138">
        <f t="shared" si="164"/>
        <v>0.26922599448672185</v>
      </c>
      <c r="AN138" s="26">
        <f t="shared" si="165"/>
        <v>6.5947539666990469</v>
      </c>
      <c r="AO138" s="26">
        <f t="shared" si="166"/>
        <v>6.5938699998551309</v>
      </c>
      <c r="AP138" s="26">
        <f t="shared" si="167"/>
        <v>6.5919842651732319</v>
      </c>
      <c r="AQ138" s="26">
        <f t="shared" si="168"/>
        <v>6.5879652730289466</v>
      </c>
      <c r="AR138" s="26">
        <f t="shared" si="169"/>
        <v>6.5794165815526346</v>
      </c>
      <c r="AS138" s="26">
        <f t="shared" si="170"/>
        <v>6.5613058931934196</v>
      </c>
      <c r="AT138" s="26">
        <f t="shared" si="171"/>
        <v>6.523236766967055</v>
      </c>
      <c r="AU138" s="26">
        <f t="shared" si="172"/>
        <v>6.4442870629337801</v>
      </c>
    </row>
    <row r="139" spans="1:47" ht="12.95" customHeight="1">
      <c r="A139" s="205" t="s">
        <v>745</v>
      </c>
      <c r="B139" s="206" t="s">
        <v>97</v>
      </c>
      <c r="C139" s="207">
        <v>56959.263250000004</v>
      </c>
      <c r="D139" s="207">
        <v>2.9999999999999997E-4</v>
      </c>
      <c r="E139" s="26">
        <f t="shared" si="144"/>
        <v>48054.774760800559</v>
      </c>
      <c r="F139" s="111">
        <f t="shared" si="145"/>
        <v>48054.5</v>
      </c>
      <c r="G139" s="25">
        <f t="shared" si="146"/>
        <v>0.10691861000668723</v>
      </c>
      <c r="H139" s="26"/>
      <c r="I139" s="26"/>
      <c r="J139" s="27"/>
      <c r="K139" s="26">
        <f t="shared" si="147"/>
        <v>0.10691861000668723</v>
      </c>
      <c r="L139" s="26"/>
      <c r="M139" s="26"/>
      <c r="N139" s="26"/>
      <c r="O139" s="26"/>
      <c r="P139" s="28">
        <f t="shared" si="148"/>
        <v>9.9770819021561638E-2</v>
      </c>
      <c r="Q139" s="29">
        <f t="shared" si="149"/>
        <v>41940.763250000004</v>
      </c>
      <c r="R139" s="26">
        <f t="shared" si="150"/>
        <v>5.10909159670427E-5</v>
      </c>
      <c r="S139" s="26">
        <v>1</v>
      </c>
      <c r="T139" s="26">
        <f t="shared" si="151"/>
        <v>5.10909159670427E-5</v>
      </c>
      <c r="U139" s="26"/>
      <c r="V139" s="26"/>
      <c r="X139" s="26"/>
      <c r="Y139" s="26"/>
      <c r="Z139">
        <f t="shared" si="152"/>
        <v>48054.5</v>
      </c>
      <c r="AA139" s="26">
        <f t="shared" si="153"/>
        <v>0.10516725120160554</v>
      </c>
      <c r="AB139" s="26">
        <f t="shared" si="154"/>
        <v>0.10152217782664333</v>
      </c>
      <c r="AC139" s="26">
        <f t="shared" si="155"/>
        <v>7.1477909851255933E-3</v>
      </c>
      <c r="AD139" s="26">
        <f t="shared" si="156"/>
        <v>1.7513588050816903E-3</v>
      </c>
      <c r="AE139" s="26">
        <f t="shared" si="157"/>
        <v>3.067257664137166E-6</v>
      </c>
      <c r="AF139">
        <f t="shared" si="158"/>
        <v>7.1477909851255933E-3</v>
      </c>
      <c r="AG139" s="187"/>
      <c r="AH139">
        <f t="shared" si="159"/>
        <v>5.3964321800438987E-3</v>
      </c>
      <c r="AI139">
        <f t="shared" si="160"/>
        <v>1.4256594080330462</v>
      </c>
      <c r="AJ139">
        <f t="shared" si="161"/>
        <v>0.96341844760984818</v>
      </c>
      <c r="AK139">
        <f t="shared" si="162"/>
        <v>0.24710820929405594</v>
      </c>
      <c r="AL139">
        <f t="shared" si="163"/>
        <v>0.5259805592767498</v>
      </c>
      <c r="AM139">
        <f t="shared" si="164"/>
        <v>0.26922599448672185</v>
      </c>
      <c r="AN139" s="26">
        <f t="shared" si="165"/>
        <v>6.5947539666990469</v>
      </c>
      <c r="AO139" s="26">
        <f t="shared" si="166"/>
        <v>6.5938699998551309</v>
      </c>
      <c r="AP139" s="26">
        <f t="shared" si="167"/>
        <v>6.5919842651732319</v>
      </c>
      <c r="AQ139" s="26">
        <f t="shared" si="168"/>
        <v>6.5879652730289466</v>
      </c>
      <c r="AR139" s="26">
        <f t="shared" si="169"/>
        <v>6.5794165815526346</v>
      </c>
      <c r="AS139" s="26">
        <f t="shared" si="170"/>
        <v>6.5613058931934196</v>
      </c>
      <c r="AT139" s="26">
        <f t="shared" si="171"/>
        <v>6.523236766967055</v>
      </c>
      <c r="AU139" s="26">
        <f t="shared" si="172"/>
        <v>6.4442870629337801</v>
      </c>
    </row>
    <row r="140" spans="1:47" ht="12.95" customHeight="1">
      <c r="A140" s="205" t="s">
        <v>745</v>
      </c>
      <c r="B140" s="206" t="s">
        <v>97</v>
      </c>
      <c r="C140" s="207">
        <v>56959.264069999997</v>
      </c>
      <c r="D140" s="207">
        <v>5.9999999999999995E-4</v>
      </c>
      <c r="E140" s="26">
        <f t="shared" si="144"/>
        <v>48054.776868046953</v>
      </c>
      <c r="F140" s="111">
        <f t="shared" si="145"/>
        <v>48054.5</v>
      </c>
      <c r="G140" s="25">
        <f t="shared" si="146"/>
        <v>0.1077386100005242</v>
      </c>
      <c r="H140" s="26"/>
      <c r="I140" s="26"/>
      <c r="J140" s="27"/>
      <c r="K140" s="26">
        <f t="shared" si="147"/>
        <v>0.1077386100005242</v>
      </c>
      <c r="L140" s="26"/>
      <c r="M140" s="26"/>
      <c r="N140" s="26"/>
      <c r="O140" s="26"/>
      <c r="P140" s="28">
        <f t="shared" si="148"/>
        <v>9.9770819021561638E-2</v>
      </c>
      <c r="Q140" s="29">
        <f t="shared" si="149"/>
        <v>41940.764069999997</v>
      </c>
      <c r="R140" s="26">
        <f t="shared" si="150"/>
        <v>6.3485693084437247E-5</v>
      </c>
      <c r="S140" s="26">
        <v>1</v>
      </c>
      <c r="T140" s="26">
        <f t="shared" si="151"/>
        <v>6.3485693084437247E-5</v>
      </c>
      <c r="U140" s="26"/>
      <c r="V140" s="26"/>
      <c r="X140" s="26"/>
      <c r="Y140" s="26"/>
      <c r="Z140">
        <f t="shared" si="152"/>
        <v>48054.5</v>
      </c>
      <c r="AA140" s="26">
        <f t="shared" si="153"/>
        <v>0.10516725120160554</v>
      </c>
      <c r="AB140" s="26">
        <f t="shared" si="154"/>
        <v>0.1023421778204803</v>
      </c>
      <c r="AC140" s="26">
        <f t="shared" si="155"/>
        <v>7.9677909789625662E-3</v>
      </c>
      <c r="AD140" s="26">
        <f t="shared" si="156"/>
        <v>2.5713587989186631E-3</v>
      </c>
      <c r="AE140" s="26">
        <f t="shared" si="157"/>
        <v>6.6118860727764298E-6</v>
      </c>
      <c r="AF140">
        <f t="shared" si="158"/>
        <v>7.9677909789625662E-3</v>
      </c>
      <c r="AG140" s="187"/>
      <c r="AH140">
        <f t="shared" si="159"/>
        <v>5.3964321800438987E-3</v>
      </c>
      <c r="AI140">
        <f t="shared" si="160"/>
        <v>1.4256594080330462</v>
      </c>
      <c r="AJ140">
        <f t="shared" si="161"/>
        <v>0.96341844760984818</v>
      </c>
      <c r="AK140">
        <f t="shared" si="162"/>
        <v>0.24710820929405594</v>
      </c>
      <c r="AL140">
        <f t="shared" si="163"/>
        <v>0.5259805592767498</v>
      </c>
      <c r="AM140">
        <f t="shared" si="164"/>
        <v>0.26922599448672185</v>
      </c>
      <c r="AN140" s="26">
        <f t="shared" si="165"/>
        <v>6.5947539666990469</v>
      </c>
      <c r="AO140" s="26">
        <f t="shared" si="166"/>
        <v>6.5938699998551309</v>
      </c>
      <c r="AP140" s="26">
        <f t="shared" si="167"/>
        <v>6.5919842651732319</v>
      </c>
      <c r="AQ140" s="26">
        <f t="shared" si="168"/>
        <v>6.5879652730289466</v>
      </c>
      <c r="AR140" s="26">
        <f t="shared" si="169"/>
        <v>6.5794165815526346</v>
      </c>
      <c r="AS140" s="26">
        <f t="shared" si="170"/>
        <v>6.5613058931934196</v>
      </c>
      <c r="AT140" s="26">
        <f t="shared" si="171"/>
        <v>6.523236766967055</v>
      </c>
      <c r="AU140" s="26">
        <f t="shared" si="172"/>
        <v>6.4442870629337801</v>
      </c>
    </row>
    <row r="141" spans="1:47" ht="12.95" customHeight="1">
      <c r="A141" s="205" t="s">
        <v>745</v>
      </c>
      <c r="B141" s="206" t="s">
        <v>101</v>
      </c>
      <c r="C141" s="207">
        <v>56959.456939999996</v>
      </c>
      <c r="D141" s="207">
        <v>2.9999999999999997E-4</v>
      </c>
      <c r="E141" s="26">
        <f t="shared" si="144"/>
        <v>48055.27250782006</v>
      </c>
      <c r="F141" s="111">
        <f t="shared" si="145"/>
        <v>48055</v>
      </c>
      <c r="G141" s="25">
        <f t="shared" si="146"/>
        <v>0.10604189999867231</v>
      </c>
      <c r="H141" s="26"/>
      <c r="I141" s="26"/>
      <c r="J141" s="27"/>
      <c r="K141" s="26">
        <f t="shared" si="147"/>
        <v>0.10604189999867231</v>
      </c>
      <c r="L141" s="26"/>
      <c r="M141" s="26"/>
      <c r="N141" s="26"/>
      <c r="O141" s="26"/>
      <c r="P141" s="28">
        <f t="shared" si="148"/>
        <v>9.9773068983054616E-2</v>
      </c>
      <c r="Q141" s="29">
        <f t="shared" si="149"/>
        <v>41940.956939999996</v>
      </c>
      <c r="R141" s="26">
        <f t="shared" si="150"/>
        <v>3.9298242302370322E-5</v>
      </c>
      <c r="S141" s="26">
        <v>1</v>
      </c>
      <c r="T141" s="26">
        <f t="shared" si="151"/>
        <v>3.9298242302370322E-5</v>
      </c>
      <c r="U141" s="26"/>
      <c r="V141" s="26"/>
      <c r="X141" s="26"/>
      <c r="Y141" s="26"/>
      <c r="Z141">
        <f t="shared" si="152"/>
        <v>48055</v>
      </c>
      <c r="AA141" s="26">
        <f t="shared" si="153"/>
        <v>0.10517000193517813</v>
      </c>
      <c r="AB141" s="26">
        <f t="shared" si="154"/>
        <v>0.10064496704654879</v>
      </c>
      <c r="AC141" s="26">
        <f t="shared" si="155"/>
        <v>6.2688310156176902E-3</v>
      </c>
      <c r="AD141" s="26">
        <f t="shared" si="156"/>
        <v>8.7189806349417809E-4</v>
      </c>
      <c r="AE141" s="26">
        <f t="shared" si="157"/>
        <v>7.6020623312489776E-7</v>
      </c>
      <c r="AF141">
        <f t="shared" si="158"/>
        <v>6.2688310156176902E-3</v>
      </c>
      <c r="AG141" s="187"/>
      <c r="AH141">
        <f t="shared" si="159"/>
        <v>5.3969329521235164E-3</v>
      </c>
      <c r="AI141">
        <f t="shared" si="160"/>
        <v>1.425574473101753</v>
      </c>
      <c r="AJ141">
        <f t="shared" si="161"/>
        <v>0.96351047981880145</v>
      </c>
      <c r="AK141">
        <f t="shared" si="162"/>
        <v>0.24725445717261352</v>
      </c>
      <c r="AL141">
        <f t="shared" si="163"/>
        <v>0.52632417313037982</v>
      </c>
      <c r="AM141">
        <f t="shared" si="164"/>
        <v>0.26941026295762499</v>
      </c>
      <c r="AN141" s="26">
        <f t="shared" si="165"/>
        <v>6.5949637791455995</v>
      </c>
      <c r="AO141" s="26">
        <f t="shared" si="166"/>
        <v>6.5940794970407914</v>
      </c>
      <c r="AP141" s="26">
        <f t="shared" si="167"/>
        <v>6.5921929635353971</v>
      </c>
      <c r="AQ141" s="26">
        <f t="shared" si="168"/>
        <v>6.5881720042126481</v>
      </c>
      <c r="AR141" s="26">
        <f t="shared" si="169"/>
        <v>6.5796185864934502</v>
      </c>
      <c r="AS141" s="26">
        <f t="shared" si="170"/>
        <v>6.5614968332428267</v>
      </c>
      <c r="AT141" s="26">
        <f t="shared" si="171"/>
        <v>6.5234026433808765</v>
      </c>
      <c r="AU141" s="26">
        <f t="shared" si="172"/>
        <v>6.4443987033506813</v>
      </c>
    </row>
    <row r="142" spans="1:47" ht="12.95" customHeight="1">
      <c r="A142" s="205" t="s">
        <v>745</v>
      </c>
      <c r="B142" s="206" t="s">
        <v>101</v>
      </c>
      <c r="C142" s="207">
        <v>56959.457770000001</v>
      </c>
      <c r="D142" s="207">
        <v>2.0000000000000001E-4</v>
      </c>
      <c r="E142" s="26">
        <f t="shared" si="144"/>
        <v>48055.274640764605</v>
      </c>
      <c r="F142" s="111">
        <f t="shared" si="145"/>
        <v>48055</v>
      </c>
      <c r="G142" s="25">
        <f t="shared" si="146"/>
        <v>0.10687190000317059</v>
      </c>
      <c r="H142" s="26"/>
      <c r="I142" s="26"/>
      <c r="J142" s="27"/>
      <c r="K142" s="26">
        <f t="shared" si="147"/>
        <v>0.10687190000317059</v>
      </c>
      <c r="L142" s="26"/>
      <c r="M142" s="26"/>
      <c r="N142" s="26"/>
      <c r="O142" s="26"/>
      <c r="P142" s="28">
        <f t="shared" si="148"/>
        <v>9.9773068983054616E-2</v>
      </c>
      <c r="Q142" s="29">
        <f t="shared" si="149"/>
        <v>41940.957770000001</v>
      </c>
      <c r="R142" s="26">
        <f t="shared" si="150"/>
        <v>5.0393401852160858E-5</v>
      </c>
      <c r="S142" s="26">
        <v>1</v>
      </c>
      <c r="T142" s="26">
        <f t="shared" si="151"/>
        <v>5.0393401852160858E-5</v>
      </c>
      <c r="U142" s="26"/>
      <c r="V142" s="26"/>
      <c r="X142" s="26"/>
      <c r="Y142" s="26"/>
      <c r="Z142">
        <f t="shared" si="152"/>
        <v>48055</v>
      </c>
      <c r="AA142" s="26">
        <f t="shared" si="153"/>
        <v>0.10517000193517813</v>
      </c>
      <c r="AB142" s="26">
        <f t="shared" si="154"/>
        <v>0.10147496705104708</v>
      </c>
      <c r="AC142" s="26">
        <f t="shared" si="155"/>
        <v>7.0988310201159782E-3</v>
      </c>
      <c r="AD142" s="26">
        <f t="shared" si="156"/>
        <v>1.7018980679924661E-3</v>
      </c>
      <c r="AE142" s="26">
        <f t="shared" si="157"/>
        <v>2.8964570338364887E-6</v>
      </c>
      <c r="AF142">
        <f t="shared" si="158"/>
        <v>7.0988310201159782E-3</v>
      </c>
      <c r="AG142" s="187"/>
      <c r="AH142">
        <f t="shared" si="159"/>
        <v>5.3969329521235164E-3</v>
      </c>
      <c r="AI142">
        <f t="shared" si="160"/>
        <v>1.425574473101753</v>
      </c>
      <c r="AJ142">
        <f t="shared" si="161"/>
        <v>0.96351047981880145</v>
      </c>
      <c r="AK142">
        <f t="shared" si="162"/>
        <v>0.24725445717261352</v>
      </c>
      <c r="AL142">
        <f t="shared" si="163"/>
        <v>0.52632417313037982</v>
      </c>
      <c r="AM142">
        <f t="shared" si="164"/>
        <v>0.26941026295762499</v>
      </c>
      <c r="AN142" s="26">
        <f t="shared" si="165"/>
        <v>6.5949637791455995</v>
      </c>
      <c r="AO142" s="26">
        <f t="shared" si="166"/>
        <v>6.5940794970407914</v>
      </c>
      <c r="AP142" s="26">
        <f t="shared" si="167"/>
        <v>6.5921929635353971</v>
      </c>
      <c r="AQ142" s="26">
        <f t="shared" si="168"/>
        <v>6.5881720042126481</v>
      </c>
      <c r="AR142" s="26">
        <f t="shared" si="169"/>
        <v>6.5796185864934502</v>
      </c>
      <c r="AS142" s="26">
        <f t="shared" si="170"/>
        <v>6.5614968332428267</v>
      </c>
      <c r="AT142" s="26">
        <f t="shared" si="171"/>
        <v>6.5234026433808765</v>
      </c>
      <c r="AU142" s="26">
        <f t="shared" si="172"/>
        <v>6.4443987033506813</v>
      </c>
    </row>
    <row r="143" spans="1:47" ht="12.95" customHeight="1">
      <c r="A143" s="205" t="s">
        <v>745</v>
      </c>
      <c r="B143" s="206" t="s">
        <v>101</v>
      </c>
      <c r="C143" s="207">
        <v>56959.45781</v>
      </c>
      <c r="D143" s="207">
        <v>4.0000000000000002E-4</v>
      </c>
      <c r="E143" s="26">
        <f t="shared" si="144"/>
        <v>48055.274743557107</v>
      </c>
      <c r="F143" s="111">
        <f t="shared" si="145"/>
        <v>48055</v>
      </c>
      <c r="G143" s="25">
        <f t="shared" si="146"/>
        <v>0.10691190000216011</v>
      </c>
      <c r="H143" s="26"/>
      <c r="I143" s="26"/>
      <c r="J143" s="27"/>
      <c r="K143" s="26">
        <f t="shared" si="147"/>
        <v>0.10691190000216011</v>
      </c>
      <c r="L143" s="26"/>
      <c r="M143" s="26"/>
      <c r="N143" s="26"/>
      <c r="O143" s="26"/>
      <c r="P143" s="28">
        <f t="shared" si="148"/>
        <v>9.9773068983054616E-2</v>
      </c>
      <c r="Q143" s="29">
        <f t="shared" si="149"/>
        <v>41940.95781</v>
      </c>
      <c r="R143" s="26">
        <f t="shared" si="150"/>
        <v>5.0962908319342773E-5</v>
      </c>
      <c r="S143" s="26">
        <v>1</v>
      </c>
      <c r="T143" s="26">
        <f t="shared" si="151"/>
        <v>5.0962908319342773E-5</v>
      </c>
      <c r="U143" s="26"/>
      <c r="V143" s="26"/>
      <c r="X143" s="26"/>
      <c r="Y143" s="26"/>
      <c r="Z143">
        <f t="shared" si="152"/>
        <v>48055</v>
      </c>
      <c r="AA143" s="26">
        <f t="shared" si="153"/>
        <v>0.10517000193517813</v>
      </c>
      <c r="AB143" s="26">
        <f t="shared" si="154"/>
        <v>0.1015149670500366</v>
      </c>
      <c r="AC143" s="26">
        <f t="shared" si="155"/>
        <v>7.1388310191054932E-3</v>
      </c>
      <c r="AD143" s="26">
        <f t="shared" si="156"/>
        <v>1.7418980669819811E-3</v>
      </c>
      <c r="AE143" s="26">
        <f t="shared" si="157"/>
        <v>3.0342088757555625E-6</v>
      </c>
      <c r="AF143">
        <f t="shared" si="158"/>
        <v>7.1388310191054932E-3</v>
      </c>
      <c r="AG143" s="187"/>
      <c r="AH143">
        <f t="shared" si="159"/>
        <v>5.3969329521235164E-3</v>
      </c>
      <c r="AI143">
        <f t="shared" si="160"/>
        <v>1.425574473101753</v>
      </c>
      <c r="AJ143">
        <f t="shared" si="161"/>
        <v>0.96351047981880145</v>
      </c>
      <c r="AK143">
        <f t="shared" si="162"/>
        <v>0.24725445717261352</v>
      </c>
      <c r="AL143">
        <f t="shared" si="163"/>
        <v>0.52632417313037982</v>
      </c>
      <c r="AM143">
        <f t="shared" si="164"/>
        <v>0.26941026295762499</v>
      </c>
      <c r="AN143" s="26">
        <f t="shared" si="165"/>
        <v>6.5949637791455995</v>
      </c>
      <c r="AO143" s="26">
        <f t="shared" si="166"/>
        <v>6.5940794970407914</v>
      </c>
      <c r="AP143" s="26">
        <f t="shared" si="167"/>
        <v>6.5921929635353971</v>
      </c>
      <c r="AQ143" s="26">
        <f t="shared" si="168"/>
        <v>6.5881720042126481</v>
      </c>
      <c r="AR143" s="26">
        <f t="shared" si="169"/>
        <v>6.5796185864934502</v>
      </c>
      <c r="AS143" s="26">
        <f t="shared" si="170"/>
        <v>6.5614968332428267</v>
      </c>
      <c r="AT143" s="26">
        <f t="shared" si="171"/>
        <v>6.5234026433808765</v>
      </c>
      <c r="AU143" s="26">
        <f t="shared" si="172"/>
        <v>6.4443987033506813</v>
      </c>
    </row>
    <row r="144" spans="1:47" ht="12.95" customHeight="1">
      <c r="A144" s="205" t="s">
        <v>745</v>
      </c>
      <c r="B144" s="206" t="s">
        <v>97</v>
      </c>
      <c r="C144" s="207">
        <v>57207.534209999998</v>
      </c>
      <c r="D144" s="207">
        <v>4.0000000000000002E-4</v>
      </c>
      <c r="E144" s="26">
        <f t="shared" si="144"/>
        <v>48692.784623844433</v>
      </c>
      <c r="F144" s="111">
        <f t="shared" si="145"/>
        <v>48692.5</v>
      </c>
      <c r="G144" s="25">
        <f t="shared" si="146"/>
        <v>0.11075664999953005</v>
      </c>
      <c r="H144" s="26"/>
      <c r="I144" s="26"/>
      <c r="J144" s="27"/>
      <c r="K144" s="26">
        <f t="shared" si="147"/>
        <v>0.11075664999953005</v>
      </c>
      <c r="L144" s="26"/>
      <c r="M144" s="26"/>
      <c r="N144" s="26"/>
      <c r="O144" s="26"/>
      <c r="P144" s="28">
        <f t="shared" si="148"/>
        <v>0.10266269308736764</v>
      </c>
      <c r="Q144" s="29">
        <f t="shared" si="149"/>
        <v>42189.034209999998</v>
      </c>
      <c r="R144" s="26">
        <f t="shared" si="150"/>
        <v>6.5512138495941731E-5</v>
      </c>
      <c r="S144" s="26">
        <v>1</v>
      </c>
      <c r="T144" s="26">
        <f t="shared" si="151"/>
        <v>6.5512138495941731E-5</v>
      </c>
      <c r="U144" s="26"/>
      <c r="V144" s="26"/>
      <c r="X144" s="26"/>
      <c r="Y144" s="26"/>
      <c r="Z144">
        <f t="shared" si="152"/>
        <v>48692.5</v>
      </c>
      <c r="AA144" s="26">
        <f t="shared" si="153"/>
        <v>0.10848809020119125</v>
      </c>
      <c r="AB144" s="26">
        <f t="shared" si="154"/>
        <v>0.10493125288570644</v>
      </c>
      <c r="AC144" s="26">
        <f t="shared" si="155"/>
        <v>8.0939569121624144E-3</v>
      </c>
      <c r="AD144" s="26">
        <f t="shared" si="156"/>
        <v>2.2685597983388012E-3</v>
      </c>
      <c r="AE144" s="26">
        <f t="shared" si="157"/>
        <v>5.1463635586389819E-6</v>
      </c>
      <c r="AF144">
        <f t="shared" si="158"/>
        <v>8.0939569121624144E-3</v>
      </c>
      <c r="AG144" s="187"/>
      <c r="AH144">
        <f t="shared" si="159"/>
        <v>5.825397113823608E-3</v>
      </c>
      <c r="AI144">
        <f t="shared" si="160"/>
        <v>1.295135770486477</v>
      </c>
      <c r="AJ144">
        <f t="shared" si="161"/>
        <v>0.99150411013522977</v>
      </c>
      <c r="AK144">
        <f t="shared" si="162"/>
        <v>0.39388231202595525</v>
      </c>
      <c r="AL144">
        <f t="shared" si="163"/>
        <v>0.92774376839338779</v>
      </c>
      <c r="AM144">
        <f t="shared" si="164"/>
        <v>0.500280375440189</v>
      </c>
      <c r="AN144" s="26">
        <f t="shared" si="165"/>
        <v>6.8511038040867209</v>
      </c>
      <c r="AO144" s="26">
        <f t="shared" si="166"/>
        <v>6.8502041126281847</v>
      </c>
      <c r="AP144" s="26">
        <f t="shared" si="167"/>
        <v>6.8480385239396888</v>
      </c>
      <c r="AQ144" s="26">
        <f t="shared" si="168"/>
        <v>6.842838003802318</v>
      </c>
      <c r="AR144" s="26">
        <f t="shared" si="169"/>
        <v>6.8304176942001193</v>
      </c>
      <c r="AS144" s="26">
        <f t="shared" si="170"/>
        <v>6.8011247006617346</v>
      </c>
      <c r="AT144" s="26">
        <f t="shared" si="171"/>
        <v>6.7338621662479659</v>
      </c>
      <c r="AU144" s="26">
        <f t="shared" si="172"/>
        <v>6.5867402348999322</v>
      </c>
    </row>
    <row r="145" spans="1:47" ht="12.95" customHeight="1">
      <c r="A145" s="205" t="s">
        <v>745</v>
      </c>
      <c r="B145" s="206" t="s">
        <v>101</v>
      </c>
      <c r="C145" s="207">
        <v>57210.453049999996</v>
      </c>
      <c r="D145" s="207">
        <v>2.0000000000000001E-4</v>
      </c>
      <c r="E145" s="26">
        <f t="shared" si="144"/>
        <v>48700.285495910364</v>
      </c>
      <c r="F145" s="111">
        <f t="shared" si="145"/>
        <v>48700</v>
      </c>
      <c r="G145" s="25">
        <f t="shared" si="146"/>
        <v>0.11109599999326747</v>
      </c>
      <c r="H145" s="26"/>
      <c r="I145" s="26"/>
      <c r="J145" s="27"/>
      <c r="K145" s="26">
        <f t="shared" si="147"/>
        <v>0.11109599999326747</v>
      </c>
      <c r="L145" s="26"/>
      <c r="M145" s="26"/>
      <c r="N145" s="26"/>
      <c r="O145" s="26"/>
      <c r="P145" s="28">
        <f t="shared" si="148"/>
        <v>0.10269693752113226</v>
      </c>
      <c r="Q145" s="29">
        <f t="shared" si="149"/>
        <v>42191.953049999996</v>
      </c>
      <c r="R145" s="26">
        <f t="shared" si="150"/>
        <v>7.0544250410829937E-5</v>
      </c>
      <c r="S145" s="26">
        <v>1</v>
      </c>
      <c r="T145" s="26">
        <f t="shared" si="151"/>
        <v>7.0544250410829937E-5</v>
      </c>
      <c r="U145" s="26"/>
      <c r="V145" s="26"/>
      <c r="X145" s="26"/>
      <c r="Y145" s="26"/>
      <c r="Z145">
        <f t="shared" si="152"/>
        <v>48700</v>
      </c>
      <c r="AA145" s="26">
        <f t="shared" si="153"/>
        <v>0.10852500591532993</v>
      </c>
      <c r="AB145" s="26">
        <f t="shared" si="154"/>
        <v>0.1052679315990698</v>
      </c>
      <c r="AC145" s="26">
        <f t="shared" si="155"/>
        <v>8.3990624721352047E-3</v>
      </c>
      <c r="AD145" s="26">
        <f t="shared" si="156"/>
        <v>2.5709940779375384E-3</v>
      </c>
      <c r="AE145" s="26">
        <f t="shared" si="157"/>
        <v>6.6100105487898938E-6</v>
      </c>
      <c r="AF145">
        <f t="shared" si="158"/>
        <v>8.3990624721352047E-3</v>
      </c>
      <c r="AG145" s="187"/>
      <c r="AH145">
        <f t="shared" si="159"/>
        <v>5.8280683941976733E-3</v>
      </c>
      <c r="AI145">
        <f t="shared" si="160"/>
        <v>1.2934557816112318</v>
      </c>
      <c r="AJ145">
        <f t="shared" si="161"/>
        <v>0.99094120571630484</v>
      </c>
      <c r="AK145">
        <f t="shared" si="162"/>
        <v>0.39513555014260549</v>
      </c>
      <c r="AL145">
        <f t="shared" si="163"/>
        <v>0.93200219248497784</v>
      </c>
      <c r="AM145">
        <f t="shared" si="164"/>
        <v>0.5029453303888175</v>
      </c>
      <c r="AN145" s="26">
        <f t="shared" si="165"/>
        <v>6.853967841714427</v>
      </c>
      <c r="AO145" s="26">
        <f t="shared" si="166"/>
        <v>6.8530717092122808</v>
      </c>
      <c r="AP145" s="26">
        <f t="shared" si="167"/>
        <v>6.85091073848319</v>
      </c>
      <c r="AQ145" s="26">
        <f t="shared" si="168"/>
        <v>6.8457118752215811</v>
      </c>
      <c r="AR145" s="26">
        <f t="shared" si="169"/>
        <v>6.8332734550607119</v>
      </c>
      <c r="AS145" s="26">
        <f t="shared" si="170"/>
        <v>6.8038889588641016</v>
      </c>
      <c r="AT145" s="26">
        <f t="shared" si="171"/>
        <v>6.7363231024589663</v>
      </c>
      <c r="AU145" s="26">
        <f t="shared" si="172"/>
        <v>6.5884148411534529</v>
      </c>
    </row>
    <row r="146" spans="1:47" ht="12.95" customHeight="1">
      <c r="A146" s="205" t="s">
        <v>745</v>
      </c>
      <c r="B146" s="206" t="s">
        <v>101</v>
      </c>
      <c r="C146" s="207">
        <v>57210.453710000002</v>
      </c>
      <c r="D146" s="207">
        <v>2.0000000000000001E-4</v>
      </c>
      <c r="E146" s="26">
        <f t="shared" si="144"/>
        <v>48700.287191986754</v>
      </c>
      <c r="F146" s="111">
        <f t="shared" si="145"/>
        <v>48700</v>
      </c>
      <c r="G146" s="25">
        <f t="shared" si="146"/>
        <v>0.11175599999842234</v>
      </c>
      <c r="H146" s="26"/>
      <c r="I146" s="26"/>
      <c r="J146" s="27"/>
      <c r="K146" s="26">
        <f t="shared" si="147"/>
        <v>0.11175599999842234</v>
      </c>
      <c r="L146" s="26"/>
      <c r="M146" s="26"/>
      <c r="N146" s="26"/>
      <c r="O146" s="26"/>
      <c r="P146" s="28">
        <f t="shared" si="148"/>
        <v>0.10269693752113226</v>
      </c>
      <c r="Q146" s="29">
        <f t="shared" si="149"/>
        <v>42191.953710000002</v>
      </c>
      <c r="R146" s="26">
        <f t="shared" si="150"/>
        <v>8.2066612967445E-5</v>
      </c>
      <c r="S146" s="26">
        <v>1</v>
      </c>
      <c r="T146" s="26">
        <f t="shared" si="151"/>
        <v>8.2066612967445E-5</v>
      </c>
      <c r="U146" s="26"/>
      <c r="V146" s="26"/>
      <c r="X146" s="26"/>
      <c r="Y146" s="26"/>
      <c r="Z146">
        <f t="shared" si="152"/>
        <v>48700</v>
      </c>
      <c r="AA146" s="26">
        <f t="shared" si="153"/>
        <v>0.10852500591532993</v>
      </c>
      <c r="AB146" s="26">
        <f t="shared" si="154"/>
        <v>0.10592793160422467</v>
      </c>
      <c r="AC146" s="26">
        <f t="shared" si="155"/>
        <v>9.0590624772900752E-3</v>
      </c>
      <c r="AD146" s="26">
        <f t="shared" si="156"/>
        <v>3.2309940830924089E-3</v>
      </c>
      <c r="AE146" s="26">
        <f t="shared" si="157"/>
        <v>1.0439322764978155E-5</v>
      </c>
      <c r="AF146">
        <f t="shared" si="158"/>
        <v>9.0590624772900752E-3</v>
      </c>
      <c r="AG146" s="187"/>
      <c r="AH146">
        <f t="shared" si="159"/>
        <v>5.8280683941976733E-3</v>
      </c>
      <c r="AI146">
        <f t="shared" si="160"/>
        <v>1.2934557816112318</v>
      </c>
      <c r="AJ146">
        <f t="shared" si="161"/>
        <v>0.99094120571630484</v>
      </c>
      <c r="AK146">
        <f t="shared" si="162"/>
        <v>0.39513555014260549</v>
      </c>
      <c r="AL146">
        <f t="shared" si="163"/>
        <v>0.93200219248497784</v>
      </c>
      <c r="AM146">
        <f t="shared" si="164"/>
        <v>0.5029453303888175</v>
      </c>
      <c r="AN146" s="26">
        <f t="shared" si="165"/>
        <v>6.853967841714427</v>
      </c>
      <c r="AO146" s="26">
        <f t="shared" si="166"/>
        <v>6.8530717092122808</v>
      </c>
      <c r="AP146" s="26">
        <f t="shared" si="167"/>
        <v>6.85091073848319</v>
      </c>
      <c r="AQ146" s="26">
        <f t="shared" si="168"/>
        <v>6.8457118752215811</v>
      </c>
      <c r="AR146" s="26">
        <f t="shared" si="169"/>
        <v>6.8332734550607119</v>
      </c>
      <c r="AS146" s="26">
        <f t="shared" si="170"/>
        <v>6.8038889588641016</v>
      </c>
      <c r="AT146" s="26">
        <f t="shared" si="171"/>
        <v>6.7363231024589663</v>
      </c>
      <c r="AU146" s="26">
        <f t="shared" si="172"/>
        <v>6.5884148411534529</v>
      </c>
    </row>
    <row r="147" spans="1:47" ht="12.95" customHeight="1">
      <c r="A147" s="205" t="s">
        <v>745</v>
      </c>
      <c r="B147" s="206" t="s">
        <v>97</v>
      </c>
      <c r="C147" s="207">
        <v>57213.370849999999</v>
      </c>
      <c r="D147" s="207">
        <v>2.9999999999999997E-4</v>
      </c>
      <c r="E147" s="26">
        <f t="shared" si="144"/>
        <v>48707.783695371116</v>
      </c>
      <c r="F147" s="111">
        <f t="shared" si="145"/>
        <v>48707.5</v>
      </c>
      <c r="G147" s="25">
        <f t="shared" si="146"/>
        <v>0.11039534999872558</v>
      </c>
      <c r="H147" s="26"/>
      <c r="I147" s="26"/>
      <c r="J147" s="27"/>
      <c r="K147" s="26">
        <f t="shared" si="147"/>
        <v>0.11039534999872558</v>
      </c>
      <c r="L147" s="26"/>
      <c r="M147" s="26"/>
      <c r="N147" s="26"/>
      <c r="O147" s="26"/>
      <c r="P147" s="28">
        <f t="shared" si="148"/>
        <v>0.10273118774224728</v>
      </c>
      <c r="Q147" s="29">
        <f t="shared" si="149"/>
        <v>42194.870849999999</v>
      </c>
      <c r="R147" s="26">
        <f t="shared" si="150"/>
        <v>5.8739383093626532E-5</v>
      </c>
      <c r="S147" s="26">
        <v>1</v>
      </c>
      <c r="T147" s="26">
        <f t="shared" si="151"/>
        <v>5.8739383093626532E-5</v>
      </c>
      <c r="U147" s="26"/>
      <c r="V147" s="26"/>
      <c r="X147" s="26"/>
      <c r="Y147" s="26"/>
      <c r="Z147">
        <f t="shared" si="152"/>
        <v>48707.5</v>
      </c>
      <c r="AA147" s="26">
        <f t="shared" si="153"/>
        <v>0.10856187626852047</v>
      </c>
      <c r="AB147" s="26">
        <f t="shared" si="154"/>
        <v>0.10456466147245239</v>
      </c>
      <c r="AC147" s="26">
        <f t="shared" si="155"/>
        <v>7.6641622564782991E-3</v>
      </c>
      <c r="AD147" s="26">
        <f t="shared" si="156"/>
        <v>1.8334737302051068E-3</v>
      </c>
      <c r="AE147" s="26">
        <f t="shared" si="157"/>
        <v>3.3616259193522287E-6</v>
      </c>
      <c r="AF147">
        <f t="shared" si="158"/>
        <v>7.6641622564782991E-3</v>
      </c>
      <c r="AG147" s="187"/>
      <c r="AH147">
        <f t="shared" si="159"/>
        <v>5.8306885262731879E-3</v>
      </c>
      <c r="AI147">
        <f t="shared" si="160"/>
        <v>1.2917748301839473</v>
      </c>
      <c r="AJ147">
        <f t="shared" si="161"/>
        <v>0.9903618546221109</v>
      </c>
      <c r="AK147">
        <f t="shared" si="162"/>
        <v>0.39637841416843972</v>
      </c>
      <c r="AL147">
        <f t="shared" si="163"/>
        <v>0.93624961950700725</v>
      </c>
      <c r="AM147">
        <f t="shared" si="164"/>
        <v>0.50560909494168271</v>
      </c>
      <c r="AN147" s="26">
        <f t="shared" si="165"/>
        <v>6.8568281969739449</v>
      </c>
      <c r="AO147" s="26">
        <f t="shared" si="166"/>
        <v>6.855935682606157</v>
      </c>
      <c r="AP147" s="26">
        <f t="shared" si="167"/>
        <v>6.8537794768724636</v>
      </c>
      <c r="AQ147" s="26">
        <f t="shared" si="168"/>
        <v>6.848582598913552</v>
      </c>
      <c r="AR147" s="26">
        <f t="shared" si="169"/>
        <v>6.8361267105044732</v>
      </c>
      <c r="AS147" s="26">
        <f t="shared" si="170"/>
        <v>6.8066517287854991</v>
      </c>
      <c r="AT147" s="26">
        <f t="shared" si="171"/>
        <v>6.7387836238900229</v>
      </c>
      <c r="AU147" s="26">
        <f t="shared" si="172"/>
        <v>6.5900894474069736</v>
      </c>
    </row>
    <row r="148" spans="1:47" ht="12.95" customHeight="1">
      <c r="A148" s="205" t="s">
        <v>745</v>
      </c>
      <c r="B148" s="206" t="s">
        <v>97</v>
      </c>
      <c r="C148" s="207">
        <v>57213.371500000001</v>
      </c>
      <c r="D148" s="207">
        <v>4.0000000000000002E-4</v>
      </c>
      <c r="E148" s="26">
        <f t="shared" si="144"/>
        <v>48707.785365749369</v>
      </c>
      <c r="F148" s="111">
        <f t="shared" si="145"/>
        <v>48707.5</v>
      </c>
      <c r="G148" s="25">
        <f t="shared" si="146"/>
        <v>0.11104535000049509</v>
      </c>
      <c r="H148" s="26"/>
      <c r="I148" s="26"/>
      <c r="J148" s="27"/>
      <c r="K148" s="26">
        <f t="shared" si="147"/>
        <v>0.11104535000049509</v>
      </c>
      <c r="L148" s="26"/>
      <c r="M148" s="26"/>
      <c r="N148" s="26"/>
      <c r="O148" s="26"/>
      <c r="P148" s="28">
        <f t="shared" si="148"/>
        <v>0.10273118774224728</v>
      </c>
      <c r="Q148" s="29">
        <f t="shared" si="149"/>
        <v>42194.871500000001</v>
      </c>
      <c r="R148" s="26">
        <f t="shared" si="150"/>
        <v>6.9125294056472355E-5</v>
      </c>
      <c r="S148" s="26">
        <v>1</v>
      </c>
      <c r="T148" s="26">
        <f t="shared" si="151"/>
        <v>6.9125294056472355E-5</v>
      </c>
      <c r="U148" s="26"/>
      <c r="V148" s="26"/>
      <c r="X148" s="26"/>
      <c r="Y148" s="26"/>
      <c r="Z148">
        <f t="shared" si="152"/>
        <v>48707.5</v>
      </c>
      <c r="AA148" s="26">
        <f t="shared" si="153"/>
        <v>0.10856187626852047</v>
      </c>
      <c r="AB148" s="26">
        <f t="shared" si="154"/>
        <v>0.1052146614742219</v>
      </c>
      <c r="AC148" s="26">
        <f t="shared" si="155"/>
        <v>8.314162258247812E-3</v>
      </c>
      <c r="AD148" s="26">
        <f t="shared" si="156"/>
        <v>2.4834737319746197E-3</v>
      </c>
      <c r="AE148" s="26">
        <f t="shared" si="157"/>
        <v>6.1676417774079457E-6</v>
      </c>
      <c r="AF148">
        <f t="shared" si="158"/>
        <v>8.314162258247812E-3</v>
      </c>
      <c r="AG148" s="187"/>
      <c r="AH148">
        <f t="shared" si="159"/>
        <v>5.8306885262731879E-3</v>
      </c>
      <c r="AI148">
        <f t="shared" si="160"/>
        <v>1.2917748301839473</v>
      </c>
      <c r="AJ148">
        <f t="shared" si="161"/>
        <v>0.9903618546221109</v>
      </c>
      <c r="AK148">
        <f t="shared" si="162"/>
        <v>0.39637841416843972</v>
      </c>
      <c r="AL148">
        <f t="shared" si="163"/>
        <v>0.93624961950700725</v>
      </c>
      <c r="AM148">
        <f t="shared" si="164"/>
        <v>0.50560909494168271</v>
      </c>
      <c r="AN148" s="26">
        <f t="shared" si="165"/>
        <v>6.8568281969739449</v>
      </c>
      <c r="AO148" s="26">
        <f t="shared" si="166"/>
        <v>6.855935682606157</v>
      </c>
      <c r="AP148" s="26">
        <f t="shared" si="167"/>
        <v>6.8537794768724636</v>
      </c>
      <c r="AQ148" s="26">
        <f t="shared" si="168"/>
        <v>6.848582598913552</v>
      </c>
      <c r="AR148" s="26">
        <f t="shared" si="169"/>
        <v>6.8361267105044732</v>
      </c>
      <c r="AS148" s="26">
        <f t="shared" si="170"/>
        <v>6.8066517287854991</v>
      </c>
      <c r="AT148" s="26">
        <f t="shared" si="171"/>
        <v>6.7387836238900229</v>
      </c>
      <c r="AU148" s="26">
        <f t="shared" si="172"/>
        <v>6.5900894474069736</v>
      </c>
    </row>
    <row r="149" spans="1:47" ht="12.95" customHeight="1">
      <c r="A149" s="205" t="s">
        <v>745</v>
      </c>
      <c r="B149" s="206" t="s">
        <v>97</v>
      </c>
      <c r="C149" s="207">
        <v>57220.376109999997</v>
      </c>
      <c r="D149" s="207">
        <v>2.0000000000000001E-4</v>
      </c>
      <c r="E149" s="26">
        <f t="shared" si="144"/>
        <v>48725.785901401112</v>
      </c>
      <c r="F149" s="111">
        <f t="shared" si="145"/>
        <v>48725.5</v>
      </c>
      <c r="G149" s="25">
        <f t="shared" si="146"/>
        <v>0.11125378999713575</v>
      </c>
      <c r="H149" s="26"/>
      <c r="I149" s="26"/>
      <c r="J149" s="27"/>
      <c r="K149" s="26">
        <f t="shared" si="147"/>
        <v>0.11125378999713575</v>
      </c>
      <c r="L149" s="26"/>
      <c r="M149" s="26"/>
      <c r="N149" s="26"/>
      <c r="O149" s="26"/>
      <c r="P149" s="28">
        <f t="shared" si="148"/>
        <v>0.10281341188531294</v>
      </c>
      <c r="Q149" s="29">
        <f t="shared" si="149"/>
        <v>42201.876109999997</v>
      </c>
      <c r="R149" s="26">
        <f t="shared" si="150"/>
        <v>7.1239982670537634E-5</v>
      </c>
      <c r="S149" s="26">
        <v>1</v>
      </c>
      <c r="T149" s="26">
        <f t="shared" si="151"/>
        <v>7.1239982670537634E-5</v>
      </c>
      <c r="U149" s="26"/>
      <c r="V149" s="26"/>
      <c r="X149" s="26"/>
      <c r="Y149" s="26"/>
      <c r="Z149">
        <f t="shared" si="152"/>
        <v>48725.5</v>
      </c>
      <c r="AA149" s="26">
        <f t="shared" si="153"/>
        <v>0.10865018100166457</v>
      </c>
      <c r="AB149" s="26">
        <f t="shared" si="154"/>
        <v>0.10541702088078413</v>
      </c>
      <c r="AC149" s="26">
        <f t="shared" si="155"/>
        <v>8.4403781118228133E-3</v>
      </c>
      <c r="AD149" s="26">
        <f t="shared" si="156"/>
        <v>2.603608995471185E-3</v>
      </c>
      <c r="AE149" s="26">
        <f t="shared" si="157"/>
        <v>6.7787798012984725E-6</v>
      </c>
      <c r="AF149">
        <f t="shared" si="158"/>
        <v>8.4403781118228133E-3</v>
      </c>
      <c r="AG149" s="187"/>
      <c r="AH149">
        <f t="shared" si="159"/>
        <v>5.8367691163516335E-3</v>
      </c>
      <c r="AI149">
        <f t="shared" si="160"/>
        <v>1.2877370297086834</v>
      </c>
      <c r="AJ149">
        <f t="shared" si="161"/>
        <v>0.9889051965347504</v>
      </c>
      <c r="AK149">
        <f t="shared" si="162"/>
        <v>0.39931917119264709</v>
      </c>
      <c r="AL149">
        <f t="shared" si="163"/>
        <v>0.94639861553511784</v>
      </c>
      <c r="AM149">
        <f t="shared" si="164"/>
        <v>0.51199728554668689</v>
      </c>
      <c r="AN149" s="26">
        <f t="shared" si="165"/>
        <v>6.8636780065424166</v>
      </c>
      <c r="AO149" s="26">
        <f t="shared" si="166"/>
        <v>6.8627944105400909</v>
      </c>
      <c r="AP149" s="26">
        <f t="shared" si="167"/>
        <v>6.8606502307118733</v>
      </c>
      <c r="AQ149" s="26">
        <f t="shared" si="168"/>
        <v>6.8554594458408191</v>
      </c>
      <c r="AR149" s="26">
        <f t="shared" si="169"/>
        <v>6.8429642483244182</v>
      </c>
      <c r="AS149" s="26">
        <f t="shared" si="170"/>
        <v>6.8132762631654415</v>
      </c>
      <c r="AT149" s="26">
        <f t="shared" si="171"/>
        <v>6.7446871698364292</v>
      </c>
      <c r="AU149" s="26">
        <f t="shared" si="172"/>
        <v>6.5941085024154233</v>
      </c>
    </row>
    <row r="150" spans="1:47" ht="12.95" customHeight="1">
      <c r="A150" s="205" t="s">
        <v>745</v>
      </c>
      <c r="B150" s="206" t="s">
        <v>97</v>
      </c>
      <c r="C150" s="207">
        <v>57220.37614</v>
      </c>
      <c r="D150" s="207">
        <v>4.0000000000000002E-4</v>
      </c>
      <c r="E150" s="26">
        <f t="shared" si="144"/>
        <v>48725.7859784955</v>
      </c>
      <c r="F150" s="111">
        <f t="shared" si="145"/>
        <v>48725.5</v>
      </c>
      <c r="G150" s="25">
        <f t="shared" si="146"/>
        <v>0.11128379000001587</v>
      </c>
      <c r="H150" s="26"/>
      <c r="I150" s="26"/>
      <c r="J150" s="27"/>
      <c r="K150" s="26">
        <f t="shared" si="147"/>
        <v>0.11128379000001587</v>
      </c>
      <c r="L150" s="26"/>
      <c r="M150" s="26"/>
      <c r="N150" s="26"/>
      <c r="O150" s="26"/>
      <c r="P150" s="28">
        <f t="shared" si="148"/>
        <v>0.10281341188531294</v>
      </c>
      <c r="Q150" s="29">
        <f t="shared" si="149"/>
        <v>42201.87614</v>
      </c>
      <c r="R150" s="26">
        <f t="shared" si="150"/>
        <v>7.1747305406038339E-5</v>
      </c>
      <c r="S150" s="26">
        <v>1</v>
      </c>
      <c r="T150" s="26">
        <f t="shared" si="151"/>
        <v>7.1747305406038339E-5</v>
      </c>
      <c r="U150" s="26"/>
      <c r="V150" s="26"/>
      <c r="X150" s="26"/>
      <c r="Y150" s="26"/>
      <c r="Z150">
        <f t="shared" si="152"/>
        <v>48725.5</v>
      </c>
      <c r="AA150" s="26">
        <f t="shared" si="153"/>
        <v>0.10865018100166457</v>
      </c>
      <c r="AB150" s="26">
        <f t="shared" si="154"/>
        <v>0.10544702088366424</v>
      </c>
      <c r="AC150" s="26">
        <f t="shared" si="155"/>
        <v>8.4703781147029283E-3</v>
      </c>
      <c r="AD150" s="26">
        <f t="shared" si="156"/>
        <v>2.6336089983513E-3</v>
      </c>
      <c r="AE150" s="26">
        <f t="shared" si="157"/>
        <v>6.9358963561969376E-6</v>
      </c>
      <c r="AF150">
        <f t="shared" si="158"/>
        <v>8.4703781147029283E-3</v>
      </c>
      <c r="AG150" s="187"/>
      <c r="AH150">
        <f t="shared" si="159"/>
        <v>5.8367691163516335E-3</v>
      </c>
      <c r="AI150">
        <f t="shared" si="160"/>
        <v>1.2877370297086834</v>
      </c>
      <c r="AJ150">
        <f t="shared" si="161"/>
        <v>0.9889051965347504</v>
      </c>
      <c r="AK150">
        <f t="shared" si="162"/>
        <v>0.39931917119264709</v>
      </c>
      <c r="AL150">
        <f t="shared" si="163"/>
        <v>0.94639861553511784</v>
      </c>
      <c r="AM150">
        <f t="shared" si="164"/>
        <v>0.51199728554668689</v>
      </c>
      <c r="AN150" s="26">
        <f t="shared" si="165"/>
        <v>6.8636780065424166</v>
      </c>
      <c r="AO150" s="26">
        <f t="shared" si="166"/>
        <v>6.8627944105400909</v>
      </c>
      <c r="AP150" s="26">
        <f t="shared" si="167"/>
        <v>6.8606502307118733</v>
      </c>
      <c r="AQ150" s="26">
        <f t="shared" si="168"/>
        <v>6.8554594458408191</v>
      </c>
      <c r="AR150" s="26">
        <f t="shared" si="169"/>
        <v>6.8429642483244182</v>
      </c>
      <c r="AS150" s="26">
        <f t="shared" si="170"/>
        <v>6.8132762631654415</v>
      </c>
      <c r="AT150" s="26">
        <f t="shared" si="171"/>
        <v>6.7446871698364292</v>
      </c>
      <c r="AU150" s="26">
        <f t="shared" si="172"/>
        <v>6.5941085024154233</v>
      </c>
    </row>
    <row r="151" spans="1:47" ht="12.95" customHeight="1">
      <c r="A151" s="205" t="s">
        <v>745</v>
      </c>
      <c r="B151" s="206" t="s">
        <v>101</v>
      </c>
      <c r="C151" s="207">
        <v>57226.408530000001</v>
      </c>
      <c r="D151" s="207">
        <v>1E-4</v>
      </c>
      <c r="E151" s="26">
        <f t="shared" si="144"/>
        <v>48741.288090855836</v>
      </c>
      <c r="F151" s="111">
        <f t="shared" si="145"/>
        <v>48741</v>
      </c>
      <c r="G151" s="25">
        <f t="shared" si="146"/>
        <v>0.11210578000464011</v>
      </c>
      <c r="H151" s="26"/>
      <c r="I151" s="26"/>
      <c r="J151" s="27"/>
      <c r="K151" s="26">
        <f t="shared" si="147"/>
        <v>0.11210578000464011</v>
      </c>
      <c r="L151" s="26"/>
      <c r="M151" s="26"/>
      <c r="N151" s="26"/>
      <c r="O151" s="26"/>
      <c r="P151" s="28">
        <f t="shared" si="148"/>
        <v>0.10288424272034563</v>
      </c>
      <c r="Q151" s="29">
        <f t="shared" si="149"/>
        <v>42207.908530000001</v>
      </c>
      <c r="R151" s="26">
        <f t="shared" si="150"/>
        <v>8.5036749885633193E-5</v>
      </c>
      <c r="S151" s="26">
        <v>1</v>
      </c>
      <c r="T151" s="26">
        <f t="shared" si="151"/>
        <v>8.5036749885633193E-5</v>
      </c>
      <c r="U151" s="26"/>
      <c r="V151" s="26"/>
      <c r="X151" s="26"/>
      <c r="Y151" s="26"/>
      <c r="Z151">
        <f t="shared" si="152"/>
        <v>48741</v>
      </c>
      <c r="AA151" s="26">
        <f t="shared" si="153"/>
        <v>0.10872601426209251</v>
      </c>
      <c r="AB151" s="26">
        <f t="shared" si="154"/>
        <v>0.10626400846289323</v>
      </c>
      <c r="AC151" s="26">
        <f t="shared" si="155"/>
        <v>9.2215372842944787E-3</v>
      </c>
      <c r="AD151" s="26">
        <f t="shared" si="156"/>
        <v>3.3797657425475996E-3</v>
      </c>
      <c r="AE151" s="26">
        <f t="shared" si="157"/>
        <v>1.1422816474498327E-5</v>
      </c>
      <c r="AF151">
        <f t="shared" si="158"/>
        <v>9.2215372842944787E-3</v>
      </c>
      <c r="AG151" s="187"/>
      <c r="AH151">
        <f t="shared" si="159"/>
        <v>5.8417715417468799E-3</v>
      </c>
      <c r="AI151">
        <f t="shared" si="160"/>
        <v>1.284256622993508</v>
      </c>
      <c r="AJ151">
        <f t="shared" si="161"/>
        <v>0.98757718621964874</v>
      </c>
      <c r="AK151">
        <f t="shared" si="162"/>
        <v>0.40180414511535978</v>
      </c>
      <c r="AL151">
        <f t="shared" si="163"/>
        <v>0.95508737729828863</v>
      </c>
      <c r="AM151">
        <f t="shared" si="164"/>
        <v>0.51749276596652771</v>
      </c>
      <c r="AN151" s="26">
        <f t="shared" si="165"/>
        <v>6.8695594114757546</v>
      </c>
      <c r="AO151" s="26">
        <f t="shared" si="166"/>
        <v>6.8686837515546415</v>
      </c>
      <c r="AP151" s="26">
        <f t="shared" si="167"/>
        <v>6.8665505805336853</v>
      </c>
      <c r="AQ151" s="26">
        <f t="shared" si="168"/>
        <v>6.8613665284895324</v>
      </c>
      <c r="AR151" s="26">
        <f t="shared" si="169"/>
        <v>6.8488404303470691</v>
      </c>
      <c r="AS151" s="26">
        <f t="shared" si="170"/>
        <v>6.8189737497221952</v>
      </c>
      <c r="AT151" s="26">
        <f t="shared" si="171"/>
        <v>6.7497688309721307</v>
      </c>
      <c r="AU151" s="26">
        <f t="shared" si="172"/>
        <v>6.5975693553393659</v>
      </c>
    </row>
    <row r="152" spans="1:47" ht="12.95" customHeight="1">
      <c r="A152" s="205" t="s">
        <v>745</v>
      </c>
      <c r="B152" s="206" t="s">
        <v>97</v>
      </c>
      <c r="C152" s="207">
        <v>57239.443749999999</v>
      </c>
      <c r="D152" s="207">
        <v>2.9999999999999997E-4</v>
      </c>
      <c r="E152" s="26">
        <f t="shared" si="144"/>
        <v>48774.786164601333</v>
      </c>
      <c r="F152" s="111">
        <f t="shared" si="145"/>
        <v>48774.5</v>
      </c>
      <c r="G152" s="25">
        <f t="shared" si="146"/>
        <v>0.11135620999993989</v>
      </c>
      <c r="H152" s="26"/>
      <c r="I152" s="26"/>
      <c r="J152" s="27"/>
      <c r="K152" s="26">
        <f t="shared" si="147"/>
        <v>0.11135620999993989</v>
      </c>
      <c r="L152" s="26"/>
      <c r="M152" s="26"/>
      <c r="N152" s="26"/>
      <c r="O152" s="26"/>
      <c r="P152" s="28">
        <f t="shared" si="148"/>
        <v>0.10303741316251466</v>
      </c>
      <c r="Q152" s="29">
        <f t="shared" si="149"/>
        <v>42220.943749999999</v>
      </c>
      <c r="R152" s="26">
        <f t="shared" si="150"/>
        <v>6.920238082235601E-5</v>
      </c>
      <c r="S152" s="26">
        <v>1</v>
      </c>
      <c r="T152" s="26">
        <f t="shared" si="151"/>
        <v>6.920238082235601E-5</v>
      </c>
      <c r="U152" s="26"/>
      <c r="V152" s="26"/>
      <c r="X152" s="26"/>
      <c r="Y152" s="26"/>
      <c r="Z152">
        <f t="shared" si="152"/>
        <v>48774.5</v>
      </c>
      <c r="AA152" s="26">
        <f t="shared" si="153"/>
        <v>0.10888926486845725</v>
      </c>
      <c r="AB152" s="26">
        <f t="shared" si="154"/>
        <v>0.10550435829399731</v>
      </c>
      <c r="AC152" s="26">
        <f t="shared" si="155"/>
        <v>8.3187968374252297E-3</v>
      </c>
      <c r="AD152" s="26">
        <f t="shared" si="156"/>
        <v>2.4669451314826424E-3</v>
      </c>
      <c r="AE152" s="26">
        <f t="shared" si="157"/>
        <v>6.0858182817459116E-6</v>
      </c>
      <c r="AF152">
        <f t="shared" si="158"/>
        <v>8.3187968374252297E-3</v>
      </c>
      <c r="AG152" s="187"/>
      <c r="AH152">
        <f t="shared" si="159"/>
        <v>5.8518517059425882E-3</v>
      </c>
      <c r="AI152">
        <f t="shared" si="160"/>
        <v>1.2767265197745781</v>
      </c>
      <c r="AJ152">
        <f t="shared" si="161"/>
        <v>0.98448045765535952</v>
      </c>
      <c r="AK152">
        <f t="shared" si="162"/>
        <v>0.40702681975639943</v>
      </c>
      <c r="AL152">
        <f t="shared" si="163"/>
        <v>0.97370655980690257</v>
      </c>
      <c r="AM152">
        <f t="shared" si="164"/>
        <v>0.5293529349747621</v>
      </c>
      <c r="AN152" s="26">
        <f t="shared" si="165"/>
        <v>6.882216849785908</v>
      </c>
      <c r="AO152" s="26">
        <f t="shared" si="166"/>
        <v>6.8813591045022777</v>
      </c>
      <c r="AP152" s="26">
        <f t="shared" si="167"/>
        <v>6.8792517172428473</v>
      </c>
      <c r="AQ152" s="26">
        <f t="shared" si="168"/>
        <v>6.8740868250590612</v>
      </c>
      <c r="AR152" s="26">
        <f t="shared" si="169"/>
        <v>6.8615032121044566</v>
      </c>
      <c r="AS152" s="26">
        <f t="shared" si="170"/>
        <v>6.8312653307631299</v>
      </c>
      <c r="AT152" s="26">
        <f t="shared" si="171"/>
        <v>6.7607455226820257</v>
      </c>
      <c r="AU152" s="26">
        <f t="shared" si="172"/>
        <v>6.6050492632717575</v>
      </c>
    </row>
    <row r="153" spans="1:47" ht="12.95" customHeight="1">
      <c r="A153" s="205" t="s">
        <v>745</v>
      </c>
      <c r="B153" s="206" t="s">
        <v>97</v>
      </c>
      <c r="C153" s="207">
        <v>57239.444020000003</v>
      </c>
      <c r="D153" s="207">
        <v>2.0000000000000001E-4</v>
      </c>
      <c r="E153" s="26">
        <f t="shared" si="144"/>
        <v>48774.786858450767</v>
      </c>
      <c r="F153" s="111">
        <f t="shared" si="145"/>
        <v>48774.5</v>
      </c>
      <c r="G153" s="25">
        <f t="shared" si="146"/>
        <v>0.11162621000403306</v>
      </c>
      <c r="H153" s="26"/>
      <c r="I153" s="26"/>
      <c r="J153" s="27"/>
      <c r="K153" s="26">
        <f t="shared" si="147"/>
        <v>0.11162621000403306</v>
      </c>
      <c r="L153" s="26"/>
      <c r="M153" s="26"/>
      <c r="N153" s="26"/>
      <c r="O153" s="26"/>
      <c r="P153" s="28">
        <f t="shared" si="148"/>
        <v>0.10303741316251466</v>
      </c>
      <c r="Q153" s="29">
        <f t="shared" si="149"/>
        <v>42220.944020000003</v>
      </c>
      <c r="R153" s="26">
        <f t="shared" si="150"/>
        <v>7.3767431184876311E-5</v>
      </c>
      <c r="S153" s="26">
        <v>1</v>
      </c>
      <c r="T153" s="26">
        <f t="shared" si="151"/>
        <v>7.3767431184876311E-5</v>
      </c>
      <c r="U153" s="26"/>
      <c r="V153" s="26"/>
      <c r="X153" s="26"/>
      <c r="Y153" s="26"/>
      <c r="Z153">
        <f t="shared" si="152"/>
        <v>48774.5</v>
      </c>
      <c r="AA153" s="26">
        <f t="shared" si="153"/>
        <v>0.10888926486845725</v>
      </c>
      <c r="AB153" s="26">
        <f t="shared" si="154"/>
        <v>0.10577435829809047</v>
      </c>
      <c r="AC153" s="26">
        <f t="shared" si="155"/>
        <v>8.5887968415183924E-3</v>
      </c>
      <c r="AD153" s="26">
        <f t="shared" si="156"/>
        <v>2.7369451355758051E-3</v>
      </c>
      <c r="AE153" s="26">
        <f t="shared" si="157"/>
        <v>7.4908686751520624E-6</v>
      </c>
      <c r="AF153">
        <f t="shared" si="158"/>
        <v>8.5887968415183924E-3</v>
      </c>
      <c r="AG153" s="187"/>
      <c r="AH153">
        <f t="shared" si="159"/>
        <v>5.8518517059425882E-3</v>
      </c>
      <c r="AI153">
        <f t="shared" si="160"/>
        <v>1.2767265197745781</v>
      </c>
      <c r="AJ153">
        <f t="shared" si="161"/>
        <v>0.98448045765535952</v>
      </c>
      <c r="AK153">
        <f t="shared" si="162"/>
        <v>0.40702681975639943</v>
      </c>
      <c r="AL153">
        <f t="shared" si="163"/>
        <v>0.97370655980690257</v>
      </c>
      <c r="AM153">
        <f t="shared" si="164"/>
        <v>0.5293529349747621</v>
      </c>
      <c r="AN153" s="26">
        <f t="shared" si="165"/>
        <v>6.882216849785908</v>
      </c>
      <c r="AO153" s="26">
        <f t="shared" si="166"/>
        <v>6.8813591045022777</v>
      </c>
      <c r="AP153" s="26">
        <f t="shared" si="167"/>
        <v>6.8792517172428473</v>
      </c>
      <c r="AQ153" s="26">
        <f t="shared" si="168"/>
        <v>6.8740868250590612</v>
      </c>
      <c r="AR153" s="26">
        <f t="shared" si="169"/>
        <v>6.8615032121044566</v>
      </c>
      <c r="AS153" s="26">
        <f t="shared" si="170"/>
        <v>6.8312653307631299</v>
      </c>
      <c r="AT153" s="26">
        <f t="shared" si="171"/>
        <v>6.7607455226820257</v>
      </c>
      <c r="AU153" s="26">
        <f t="shared" si="172"/>
        <v>6.6050492632717575</v>
      </c>
    </row>
    <row r="154" spans="1:47" ht="12.95" customHeight="1">
      <c r="A154" s="208" t="s">
        <v>746</v>
      </c>
      <c r="B154" s="209" t="s">
        <v>101</v>
      </c>
      <c r="C154" s="210">
        <v>57298.593000000001</v>
      </c>
      <c r="D154" s="210">
        <v>1.6000000000000001E-3</v>
      </c>
      <c r="E154" s="26">
        <f t="shared" si="144"/>
        <v>48926.788657730816</v>
      </c>
      <c r="F154" s="111">
        <f t="shared" si="145"/>
        <v>48926.5</v>
      </c>
      <c r="G154" s="25">
        <f t="shared" si="146"/>
        <v>0.11232637000648538</v>
      </c>
      <c r="H154" s="26"/>
      <c r="I154" s="26"/>
      <c r="J154" s="27"/>
      <c r="K154" s="26">
        <f t="shared" si="147"/>
        <v>0.11232637000648538</v>
      </c>
      <c r="L154" s="26"/>
      <c r="M154" s="26"/>
      <c r="N154" s="26"/>
      <c r="O154" s="26"/>
      <c r="P154" s="28">
        <f t="shared" si="148"/>
        <v>0.10373384595734063</v>
      </c>
      <c r="Q154" s="29">
        <f t="shared" si="149"/>
        <v>42280.093000000001</v>
      </c>
      <c r="R154" s="26">
        <f t="shared" si="150"/>
        <v>7.383146953513086E-5</v>
      </c>
      <c r="S154" s="26">
        <v>1</v>
      </c>
      <c r="T154" s="26">
        <f t="shared" si="151"/>
        <v>7.383146953513086E-5</v>
      </c>
      <c r="U154" s="26"/>
      <c r="V154" s="26"/>
      <c r="X154" s="26"/>
      <c r="Y154" s="26"/>
      <c r="Z154">
        <f t="shared" si="152"/>
        <v>48926.5</v>
      </c>
      <c r="AA154" s="26">
        <f t="shared" si="153"/>
        <v>0.10961924145927342</v>
      </c>
      <c r="AB154" s="26">
        <f t="shared" si="154"/>
        <v>0.10644097450455259</v>
      </c>
      <c r="AC154" s="26">
        <f t="shared" si="155"/>
        <v>8.592524049144748E-3</v>
      </c>
      <c r="AD154" s="26">
        <f t="shared" si="156"/>
        <v>2.7071285472119594E-3</v>
      </c>
      <c r="AE154" s="26">
        <f t="shared" si="157"/>
        <v>7.328544971129934E-6</v>
      </c>
      <c r="AF154">
        <f t="shared" si="158"/>
        <v>8.592524049144748E-3</v>
      </c>
      <c r="AG154" s="187"/>
      <c r="AH154">
        <f t="shared" si="159"/>
        <v>5.8853955019327886E-3</v>
      </c>
      <c r="AI154">
        <f t="shared" si="160"/>
        <v>1.2425593402888555</v>
      </c>
      <c r="AJ154">
        <f t="shared" si="161"/>
        <v>0.9668585922098365</v>
      </c>
      <c r="AK154">
        <f t="shared" si="162"/>
        <v>0.42826786616111368</v>
      </c>
      <c r="AL154">
        <f t="shared" si="163"/>
        <v>1.0554696630331046</v>
      </c>
      <c r="AM154">
        <f t="shared" si="164"/>
        <v>0.58287824247665199</v>
      </c>
      <c r="AN154" s="26">
        <f t="shared" si="165"/>
        <v>6.9387170617168481</v>
      </c>
      <c r="AO154" s="26">
        <f t="shared" si="166"/>
        <v>6.9379512458146868</v>
      </c>
      <c r="AP154" s="26">
        <f t="shared" si="167"/>
        <v>6.9359910925094148</v>
      </c>
      <c r="AQ154" s="26">
        <f t="shared" si="168"/>
        <v>6.9309872733429438</v>
      </c>
      <c r="AR154" s="26">
        <f t="shared" si="169"/>
        <v>6.91829849328726</v>
      </c>
      <c r="AS154" s="26">
        <f t="shared" si="170"/>
        <v>6.8866374111975839</v>
      </c>
      <c r="AT154" s="26">
        <f t="shared" si="171"/>
        <v>6.8104378974459738</v>
      </c>
      <c r="AU154" s="26">
        <f t="shared" si="172"/>
        <v>6.638987950009775</v>
      </c>
    </row>
    <row r="155" spans="1:47" ht="12.95" customHeight="1">
      <c r="A155" s="211" t="s">
        <v>0</v>
      </c>
      <c r="B155" s="212" t="s">
        <v>101</v>
      </c>
      <c r="C155" s="213">
        <v>57964.414400000001</v>
      </c>
      <c r="D155" s="213">
        <v>1.6000000000000001E-3</v>
      </c>
      <c r="E155" s="26">
        <f t="shared" si="144"/>
        <v>50637.824939322876</v>
      </c>
      <c r="F155" s="111">
        <f t="shared" si="145"/>
        <v>50637.5</v>
      </c>
      <c r="G155" s="25">
        <f t="shared" si="146"/>
        <v>0.12644475000706734</v>
      </c>
      <c r="H155" s="26"/>
      <c r="I155" s="26"/>
      <c r="J155" s="27"/>
      <c r="K155" s="26">
        <f t="shared" si="147"/>
        <v>0.12644475000706734</v>
      </c>
      <c r="L155" s="26"/>
      <c r="M155" s="26"/>
      <c r="N155" s="26"/>
      <c r="O155" s="26"/>
      <c r="P155" s="28">
        <f t="shared" si="148"/>
        <v>0.11173727640580391</v>
      </c>
      <c r="Q155" s="29">
        <f t="shared" si="149"/>
        <v>42945.914400000001</v>
      </c>
      <c r="R155" s="26">
        <f t="shared" si="150"/>
        <v>2.163097797318606E-4</v>
      </c>
      <c r="S155" s="26">
        <v>1</v>
      </c>
      <c r="T155" s="26">
        <f t="shared" si="151"/>
        <v>2.163097797318606E-4</v>
      </c>
      <c r="U155" s="26"/>
      <c r="V155" s="26"/>
      <c r="X155" s="26"/>
      <c r="Y155" s="26"/>
      <c r="Z155">
        <f t="shared" si="152"/>
        <v>50637.5</v>
      </c>
      <c r="AA155" s="26">
        <f t="shared" si="153"/>
        <v>0.11700436086479878</v>
      </c>
      <c r="AB155" s="26">
        <f t="shared" si="154"/>
        <v>0.12117766554807248</v>
      </c>
      <c r="AC155" s="26">
        <f t="shared" si="155"/>
        <v>1.4707473601263427E-2</v>
      </c>
      <c r="AD155" s="26">
        <f t="shared" si="156"/>
        <v>9.4403891422685654E-3</v>
      </c>
      <c r="AE155" s="26">
        <f t="shared" si="157"/>
        <v>8.9120947157462216E-5</v>
      </c>
      <c r="AF155">
        <f t="shared" si="158"/>
        <v>1.4707473601263427E-2</v>
      </c>
      <c r="AG155" s="187"/>
      <c r="AH155">
        <f t="shared" si="159"/>
        <v>5.2670844589948673E-3</v>
      </c>
      <c r="AI155">
        <f t="shared" si="160"/>
        <v>0.9243846484530871</v>
      </c>
      <c r="AJ155">
        <f t="shared" si="161"/>
        <v>0.59964440542189379</v>
      </c>
      <c r="AK155">
        <f t="shared" si="162"/>
        <v>0.48634423750877848</v>
      </c>
      <c r="AL155">
        <f t="shared" si="163"/>
        <v>1.7250384193203625</v>
      </c>
      <c r="AM155">
        <f t="shared" si="164"/>
        <v>1.1674913963851288</v>
      </c>
      <c r="AN155" s="26">
        <f t="shared" si="165"/>
        <v>7.4790055545533685</v>
      </c>
      <c r="AO155" s="26">
        <f t="shared" si="166"/>
        <v>7.4789816710912991</v>
      </c>
      <c r="AP155" s="26">
        <f t="shared" si="167"/>
        <v>7.478849209657664</v>
      </c>
      <c r="AQ155" s="26">
        <f t="shared" si="168"/>
        <v>7.4781153650248351</v>
      </c>
      <c r="AR155" s="26">
        <f t="shared" si="169"/>
        <v>7.4740742801554054</v>
      </c>
      <c r="AS155" s="26">
        <f t="shared" si="170"/>
        <v>7.4525141454500785</v>
      </c>
      <c r="AT155" s="26">
        <f t="shared" si="171"/>
        <v>7.3521101846639212</v>
      </c>
      <c r="AU155" s="26">
        <f t="shared" si="172"/>
        <v>7.0210214566462747</v>
      </c>
    </row>
    <row r="156" spans="1:47" ht="12.95" customHeight="1">
      <c r="A156" s="211" t="s">
        <v>0</v>
      </c>
      <c r="B156" s="212" t="s">
        <v>101</v>
      </c>
      <c r="C156" s="213">
        <v>57973.3629</v>
      </c>
      <c r="D156" s="213">
        <v>4.0000000000000001E-3</v>
      </c>
      <c r="E156" s="26">
        <f t="shared" si="144"/>
        <v>50660.820908160502</v>
      </c>
      <c r="F156" s="111">
        <f t="shared" si="145"/>
        <v>50660.5</v>
      </c>
      <c r="G156" s="25">
        <f t="shared" si="146"/>
        <v>0.12487608999799704</v>
      </c>
      <c r="H156" s="26"/>
      <c r="I156" s="26"/>
      <c r="J156" s="27"/>
      <c r="K156" s="26">
        <f t="shared" si="147"/>
        <v>0.12487608999799704</v>
      </c>
      <c r="L156" s="26"/>
      <c r="M156" s="26"/>
      <c r="N156" s="26"/>
      <c r="O156" s="26"/>
      <c r="P156" s="28">
        <f t="shared" si="148"/>
        <v>0.1118469136242816</v>
      </c>
      <c r="Q156" s="29">
        <f t="shared" si="149"/>
        <v>42954.8629</v>
      </c>
      <c r="R156" s="26">
        <f t="shared" si="150"/>
        <v>1.6975943697738455E-4</v>
      </c>
      <c r="S156" s="26">
        <v>1</v>
      </c>
      <c r="T156" s="26">
        <f t="shared" si="151"/>
        <v>1.6975943697738455E-4</v>
      </c>
      <c r="U156" s="26"/>
      <c r="V156" s="26"/>
      <c r="X156" s="26"/>
      <c r="Y156" s="26"/>
      <c r="Z156">
        <f t="shared" si="152"/>
        <v>50660.5</v>
      </c>
      <c r="AA156" s="26">
        <f t="shared" si="153"/>
        <v>0.11709725512405164</v>
      </c>
      <c r="AB156" s="26">
        <f t="shared" si="154"/>
        <v>0.11962574849822701</v>
      </c>
      <c r="AC156" s="26">
        <f t="shared" si="155"/>
        <v>1.3029176373715437E-2</v>
      </c>
      <c r="AD156" s="26">
        <f t="shared" si="156"/>
        <v>7.7788348739454005E-3</v>
      </c>
      <c r="AE156" s="26">
        <f t="shared" si="157"/>
        <v>6.0510271996109157E-5</v>
      </c>
      <c r="AF156">
        <f t="shared" si="158"/>
        <v>1.3029176373715437E-2</v>
      </c>
      <c r="AG156" s="187"/>
      <c r="AH156">
        <f t="shared" si="159"/>
        <v>5.2503414997700304E-3</v>
      </c>
      <c r="AI156">
        <f t="shared" si="160"/>
        <v>0.92116188980954616</v>
      </c>
      <c r="AJ156">
        <f t="shared" si="161"/>
        <v>0.5943255277159647</v>
      </c>
      <c r="AK156">
        <f t="shared" si="162"/>
        <v>0.48583222528889153</v>
      </c>
      <c r="AL156">
        <f t="shared" si="163"/>
        <v>1.7316683820108483</v>
      </c>
      <c r="AM156">
        <f t="shared" si="164"/>
        <v>1.1753552808831798</v>
      </c>
      <c r="AN156" s="26">
        <f t="shared" si="165"/>
        <v>7.4852598743665357</v>
      </c>
      <c r="AO156" s="26">
        <f t="shared" si="166"/>
        <v>7.4852378496101473</v>
      </c>
      <c r="AP156" s="26">
        <f t="shared" si="167"/>
        <v>7.4851137206329224</v>
      </c>
      <c r="AQ156" s="26">
        <f t="shared" si="168"/>
        <v>7.4844148880343209</v>
      </c>
      <c r="AR156" s="26">
        <f t="shared" si="169"/>
        <v>7.4805038202387779</v>
      </c>
      <c r="AS156" s="26">
        <f t="shared" si="170"/>
        <v>7.4592967557739174</v>
      </c>
      <c r="AT156" s="26">
        <f t="shared" si="171"/>
        <v>7.3591115124056818</v>
      </c>
      <c r="AU156" s="26">
        <f t="shared" si="172"/>
        <v>7.026156915823738</v>
      </c>
    </row>
    <row r="157" spans="1:47" ht="12.95" customHeight="1">
      <c r="A157" s="211" t="s">
        <v>0</v>
      </c>
      <c r="B157" s="212" t="s">
        <v>101</v>
      </c>
      <c r="C157" s="213">
        <v>57973.556900000003</v>
      </c>
      <c r="D157" s="213">
        <v>1.5E-3</v>
      </c>
      <c r="E157" s="26">
        <f t="shared" si="144"/>
        <v>50661.319451821961</v>
      </c>
      <c r="F157" s="111">
        <f t="shared" si="145"/>
        <v>50661</v>
      </c>
      <c r="G157" s="25">
        <f t="shared" si="146"/>
        <v>0.12430938000761671</v>
      </c>
      <c r="H157" s="26"/>
      <c r="I157" s="26"/>
      <c r="J157" s="27"/>
      <c r="K157" s="26">
        <f t="shared" si="147"/>
        <v>0.12430938000761671</v>
      </c>
      <c r="L157" s="26"/>
      <c r="M157" s="26"/>
      <c r="N157" s="26"/>
      <c r="O157" s="26"/>
      <c r="P157" s="28">
        <f t="shared" si="148"/>
        <v>0.11184929764653118</v>
      </c>
      <c r="Q157" s="29">
        <f t="shared" si="149"/>
        <v>42955.056900000003</v>
      </c>
      <c r="R157" s="26">
        <f t="shared" si="150"/>
        <v>1.5525365244503485E-4</v>
      </c>
      <c r="S157" s="26">
        <v>1</v>
      </c>
      <c r="T157" s="26">
        <f t="shared" si="151"/>
        <v>1.5525365244503485E-4</v>
      </c>
      <c r="U157" s="26"/>
      <c r="V157" s="26"/>
      <c r="X157" s="26"/>
      <c r="Y157" s="26"/>
      <c r="Z157">
        <f t="shared" si="152"/>
        <v>50661</v>
      </c>
      <c r="AA157" s="26">
        <f t="shared" si="153"/>
        <v>0.11709927353949416</v>
      </c>
      <c r="AB157" s="26">
        <f t="shared" si="154"/>
        <v>0.11905940411465372</v>
      </c>
      <c r="AC157" s="26">
        <f t="shared" si="155"/>
        <v>1.2460082361085534E-2</v>
      </c>
      <c r="AD157" s="26">
        <f t="shared" si="156"/>
        <v>7.2101064681225485E-3</v>
      </c>
      <c r="AE157" s="26">
        <f t="shared" si="157"/>
        <v>5.1985635281662614E-5</v>
      </c>
      <c r="AF157">
        <f t="shared" si="158"/>
        <v>1.2460082361085534E-2</v>
      </c>
      <c r="AG157" s="187"/>
      <c r="AH157">
        <f t="shared" si="159"/>
        <v>5.2499758929629896E-3</v>
      </c>
      <c r="AI157">
        <f t="shared" si="160"/>
        <v>0.92109211739683416</v>
      </c>
      <c r="AJ157">
        <f t="shared" si="161"/>
        <v>0.59421002216149488</v>
      </c>
      <c r="AK157">
        <f t="shared" si="162"/>
        <v>0.4858208978735305</v>
      </c>
      <c r="AL157">
        <f t="shared" si="163"/>
        <v>1.7318119978978945</v>
      </c>
      <c r="AM157">
        <f t="shared" si="164"/>
        <v>1.1755263030655088</v>
      </c>
      <c r="AN157" s="26">
        <f t="shared" si="165"/>
        <v>7.4853955951638955</v>
      </c>
      <c r="AO157" s="26">
        <f t="shared" si="166"/>
        <v>7.4853736094925694</v>
      </c>
      <c r="AP157" s="26">
        <f t="shared" si="167"/>
        <v>7.4852496572248253</v>
      </c>
      <c r="AQ157" s="26">
        <f t="shared" si="168"/>
        <v>7.4845515735688748</v>
      </c>
      <c r="AR157" s="26">
        <f t="shared" si="169"/>
        <v>7.4806433120742968</v>
      </c>
      <c r="AS157" s="26">
        <f t="shared" si="170"/>
        <v>7.459443945570114</v>
      </c>
      <c r="AT157" s="26">
        <f t="shared" si="171"/>
        <v>7.359263617840206</v>
      </c>
      <c r="AU157" s="26">
        <f t="shared" si="172"/>
        <v>7.0262685562406393</v>
      </c>
    </row>
    <row r="158" spans="1:47" ht="12.95" customHeight="1">
      <c r="A158" s="211" t="s">
        <v>0</v>
      </c>
      <c r="B158" s="212" t="s">
        <v>101</v>
      </c>
      <c r="C158" s="213">
        <v>57980.562899999997</v>
      </c>
      <c r="D158" s="213">
        <v>6.9999999999999999E-4</v>
      </c>
      <c r="E158" s="26">
        <f t="shared" si="144"/>
        <v>50679.323559513337</v>
      </c>
      <c r="F158" s="111">
        <f t="shared" si="145"/>
        <v>50679</v>
      </c>
      <c r="G158" s="25">
        <f t="shared" si="146"/>
        <v>0.12590782000188483</v>
      </c>
      <c r="H158" s="26"/>
      <c r="I158" s="26"/>
      <c r="J158" s="27"/>
      <c r="K158" s="26">
        <f t="shared" si="147"/>
        <v>0.12590782000188483</v>
      </c>
      <c r="L158" s="26"/>
      <c r="M158" s="26"/>
      <c r="N158" s="26"/>
      <c r="O158" s="26"/>
      <c r="P158" s="28">
        <f t="shared" si="148"/>
        <v>0.11193513957807356</v>
      </c>
      <c r="Q158" s="29">
        <f t="shared" si="149"/>
        <v>42962.062899999997</v>
      </c>
      <c r="R158" s="26">
        <f t="shared" si="150"/>
        <v>1.9523579822595854E-4</v>
      </c>
      <c r="S158" s="26">
        <v>1</v>
      </c>
      <c r="T158" s="26">
        <f t="shared" si="151"/>
        <v>1.9523579822595854E-4</v>
      </c>
      <c r="U158" s="26"/>
      <c r="V158" s="26"/>
      <c r="X158" s="26"/>
      <c r="Y158" s="26"/>
      <c r="Z158">
        <f t="shared" si="152"/>
        <v>50679</v>
      </c>
      <c r="AA158" s="26">
        <f t="shared" si="153"/>
        <v>0.11717190788659963</v>
      </c>
      <c r="AB158" s="26">
        <f t="shared" si="154"/>
        <v>0.12067105169335876</v>
      </c>
      <c r="AC158" s="26">
        <f t="shared" si="155"/>
        <v>1.3972680423811265E-2</v>
      </c>
      <c r="AD158" s="26">
        <f t="shared" si="156"/>
        <v>8.7359121152851965E-3</v>
      </c>
      <c r="AE158" s="26">
        <f t="shared" si="157"/>
        <v>7.6316160485986675E-5</v>
      </c>
      <c r="AF158">
        <f t="shared" si="158"/>
        <v>1.3972680423811265E-2</v>
      </c>
      <c r="AG158" s="187"/>
      <c r="AH158">
        <f t="shared" si="159"/>
        <v>5.2367683085260694E-3</v>
      </c>
      <c r="AI158">
        <f t="shared" si="160"/>
        <v>0.91858842383192274</v>
      </c>
      <c r="AJ158">
        <f t="shared" si="161"/>
        <v>0.59005535150611743</v>
      </c>
      <c r="AK158">
        <f t="shared" si="162"/>
        <v>0.4854076163528831</v>
      </c>
      <c r="AL158">
        <f t="shared" si="163"/>
        <v>1.7369677114756275</v>
      </c>
      <c r="AM158">
        <f t="shared" si="164"/>
        <v>1.181685079241015</v>
      </c>
      <c r="AN158" s="26">
        <f t="shared" si="165"/>
        <v>7.4902746999651608</v>
      </c>
      <c r="AO158" s="26">
        <f t="shared" si="166"/>
        <v>7.4902540849363577</v>
      </c>
      <c r="AP158" s="26">
        <f t="shared" si="167"/>
        <v>7.4901363707605686</v>
      </c>
      <c r="AQ158" s="26">
        <f t="shared" si="168"/>
        <v>7.4894649051746045</v>
      </c>
      <c r="AR158" s="26">
        <f t="shared" si="169"/>
        <v>7.4856570899463222</v>
      </c>
      <c r="AS158" s="26">
        <f t="shared" si="170"/>
        <v>7.4647354569610931</v>
      </c>
      <c r="AT158" s="26">
        <f t="shared" si="171"/>
        <v>7.3647366454607699</v>
      </c>
      <c r="AU158" s="26">
        <f t="shared" si="172"/>
        <v>7.0302876112490891</v>
      </c>
    </row>
    <row r="159" spans="1:47" ht="12.95" customHeight="1">
      <c r="A159" s="211" t="s">
        <v>0</v>
      </c>
      <c r="B159" s="212" t="s">
        <v>101</v>
      </c>
      <c r="C159" s="213">
        <v>57989.513599999998</v>
      </c>
      <c r="D159" s="213">
        <v>3.0999999999999999E-3</v>
      </c>
      <c r="E159" s="26">
        <f t="shared" si="144"/>
        <v>50702.325181938882</v>
      </c>
      <c r="F159" s="111">
        <f t="shared" si="145"/>
        <v>50702</v>
      </c>
      <c r="G159" s="25">
        <f t="shared" si="146"/>
        <v>0.12653915999544552</v>
      </c>
      <c r="H159" s="26"/>
      <c r="I159" s="26"/>
      <c r="J159" s="27"/>
      <c r="K159" s="26">
        <f t="shared" si="147"/>
        <v>0.12653915999544552</v>
      </c>
      <c r="L159" s="26"/>
      <c r="M159" s="26"/>
      <c r="N159" s="26"/>
      <c r="O159" s="26"/>
      <c r="P159" s="28">
        <f t="shared" si="148"/>
        <v>0.11204487500145699</v>
      </c>
      <c r="Q159" s="29">
        <f t="shared" si="149"/>
        <v>42971.013599999998</v>
      </c>
      <c r="R159" s="26">
        <f t="shared" si="150"/>
        <v>2.1008429748696099E-4</v>
      </c>
      <c r="S159" s="26">
        <v>1</v>
      </c>
      <c r="T159" s="26">
        <f t="shared" si="151"/>
        <v>2.1008429748696099E-4</v>
      </c>
      <c r="U159" s="26"/>
      <c r="V159" s="26"/>
      <c r="X159" s="26"/>
      <c r="Y159" s="26"/>
      <c r="Z159">
        <f t="shared" si="152"/>
        <v>50702</v>
      </c>
      <c r="AA159" s="26">
        <f t="shared" si="153"/>
        <v>0.11726463865800886</v>
      </c>
      <c r="AB159" s="26">
        <f t="shared" si="154"/>
        <v>0.12131939633889365</v>
      </c>
      <c r="AC159" s="26">
        <f t="shared" si="155"/>
        <v>1.4494284993988527E-2</v>
      </c>
      <c r="AD159" s="26">
        <f t="shared" si="156"/>
        <v>9.2745213374366559E-3</v>
      </c>
      <c r="AE159" s="26">
        <f t="shared" si="157"/>
        <v>8.6016746038567821E-5</v>
      </c>
      <c r="AF159">
        <f t="shared" si="158"/>
        <v>1.4494284993988527E-2</v>
      </c>
      <c r="AG159" s="187"/>
      <c r="AH159">
        <f t="shared" si="159"/>
        <v>5.2197636565518655E-3</v>
      </c>
      <c r="AI159">
        <f t="shared" si="160"/>
        <v>0.9154121323557991</v>
      </c>
      <c r="AJ159">
        <f t="shared" si="161"/>
        <v>0.58475677983795671</v>
      </c>
      <c r="AK159">
        <f t="shared" si="162"/>
        <v>0.48486419892065197</v>
      </c>
      <c r="AL159">
        <f t="shared" si="163"/>
        <v>1.7435149080033039</v>
      </c>
      <c r="AM159">
        <f t="shared" si="164"/>
        <v>1.1895603559805448</v>
      </c>
      <c r="AN159" s="26">
        <f t="shared" si="165"/>
        <v>7.4964898256566377</v>
      </c>
      <c r="AO159" s="26">
        <f t="shared" si="166"/>
        <v>7.4964708617543057</v>
      </c>
      <c r="AP159" s="26">
        <f t="shared" si="167"/>
        <v>7.4963607749271706</v>
      </c>
      <c r="AQ159" s="26">
        <f t="shared" si="168"/>
        <v>7.4957223523599223</v>
      </c>
      <c r="AR159" s="26">
        <f t="shared" si="169"/>
        <v>7.4920412156217235</v>
      </c>
      <c r="AS159" s="26">
        <f t="shared" si="170"/>
        <v>7.4714760945091978</v>
      </c>
      <c r="AT159" s="26">
        <f t="shared" si="171"/>
        <v>7.3717220937221173</v>
      </c>
      <c r="AU159" s="26">
        <f t="shared" si="172"/>
        <v>7.0354230704265523</v>
      </c>
    </row>
    <row r="160" spans="1:47" ht="12.95" customHeight="1">
      <c r="A160" s="211" t="s">
        <v>0</v>
      </c>
      <c r="B160" s="212" t="s">
        <v>101</v>
      </c>
      <c r="C160" s="213">
        <v>57995.351199999997</v>
      </c>
      <c r="D160" s="213">
        <v>1.4E-3</v>
      </c>
      <c r="E160" s="26">
        <f t="shared" si="144"/>
        <v>50717.326720485733</v>
      </c>
      <c r="F160" s="111">
        <f t="shared" si="145"/>
        <v>50717</v>
      </c>
      <c r="G160" s="25">
        <f t="shared" si="146"/>
        <v>0.12713785999949323</v>
      </c>
      <c r="H160" s="26"/>
      <c r="I160" s="26"/>
      <c r="J160" s="27"/>
      <c r="K160" s="26">
        <f t="shared" si="147"/>
        <v>0.12713785999949323</v>
      </c>
      <c r="L160" s="26"/>
      <c r="M160" s="26"/>
      <c r="N160" s="26"/>
      <c r="O160" s="26"/>
      <c r="P160" s="28">
        <f t="shared" si="148"/>
        <v>0.11211647090449976</v>
      </c>
      <c r="Q160" s="29">
        <f t="shared" si="149"/>
        <v>42976.851199999997</v>
      </c>
      <c r="R160" s="26">
        <f t="shared" si="150"/>
        <v>2.2564213034318865E-4</v>
      </c>
      <c r="S160" s="26">
        <v>1</v>
      </c>
      <c r="T160" s="26">
        <f t="shared" si="151"/>
        <v>2.2564213034318865E-4</v>
      </c>
      <c r="U160" s="26"/>
      <c r="V160" s="26"/>
      <c r="X160" s="26"/>
      <c r="Y160" s="26"/>
      <c r="Z160">
        <f t="shared" si="152"/>
        <v>50717</v>
      </c>
      <c r="AA160" s="26">
        <f t="shared" si="153"/>
        <v>0.11732506801913296</v>
      </c>
      <c r="AB160" s="26">
        <f t="shared" si="154"/>
        <v>0.12192926288486003</v>
      </c>
      <c r="AC160" s="26">
        <f t="shared" si="155"/>
        <v>1.5021389094993468E-2</v>
      </c>
      <c r="AD160" s="26">
        <f t="shared" si="156"/>
        <v>9.8127919803602665E-3</v>
      </c>
      <c r="AE160" s="26">
        <f t="shared" si="157"/>
        <v>9.6290886449822754E-5</v>
      </c>
      <c r="AF160">
        <f t="shared" si="158"/>
        <v>1.5021389094993468E-2</v>
      </c>
      <c r="AG160" s="187"/>
      <c r="AH160">
        <f t="shared" si="159"/>
        <v>5.2085971146331993E-3</v>
      </c>
      <c r="AI160">
        <f t="shared" si="160"/>
        <v>0.91335437906902073</v>
      </c>
      <c r="AJ160">
        <f t="shared" si="161"/>
        <v>0.58130748209342664</v>
      </c>
      <c r="AK160">
        <f t="shared" si="162"/>
        <v>0.48450070703874459</v>
      </c>
      <c r="AL160">
        <f t="shared" si="163"/>
        <v>1.7477604716362403</v>
      </c>
      <c r="AM160">
        <f t="shared" si="164"/>
        <v>1.1946999745260694</v>
      </c>
      <c r="AN160" s="26">
        <f t="shared" si="165"/>
        <v>7.5005315879288474</v>
      </c>
      <c r="AO160" s="26">
        <f t="shared" si="166"/>
        <v>7.5005136425710006</v>
      </c>
      <c r="AP160" s="26">
        <f t="shared" si="167"/>
        <v>7.5004083273865119</v>
      </c>
      <c r="AQ160" s="26">
        <f t="shared" si="168"/>
        <v>7.4997908731123921</v>
      </c>
      <c r="AR160" s="26">
        <f t="shared" si="169"/>
        <v>7.4961913235295698</v>
      </c>
      <c r="AS160" s="26">
        <f t="shared" si="170"/>
        <v>7.475859623333263</v>
      </c>
      <c r="AT160" s="26">
        <f t="shared" si="171"/>
        <v>7.3762730455981247</v>
      </c>
      <c r="AU160" s="26">
        <f t="shared" si="172"/>
        <v>7.0387722829335937</v>
      </c>
    </row>
    <row r="161" spans="1:48" ht="12.95" customHeight="1">
      <c r="A161" s="211" t="s">
        <v>0</v>
      </c>
      <c r="B161" s="212" t="s">
        <v>101</v>
      </c>
      <c r="C161" s="213">
        <v>57995.544900000001</v>
      </c>
      <c r="D161" s="213">
        <v>3.5000000000000001E-3</v>
      </c>
      <c r="E161" s="26">
        <f t="shared" si="144"/>
        <v>50717.824493203392</v>
      </c>
      <c r="F161" s="111">
        <f t="shared" si="145"/>
        <v>50717.5</v>
      </c>
      <c r="G161" s="25">
        <f t="shared" si="146"/>
        <v>0.12627115000213962</v>
      </c>
      <c r="H161" s="26"/>
      <c r="I161" s="26"/>
      <c r="J161" s="27"/>
      <c r="K161" s="26">
        <f t="shared" si="147"/>
        <v>0.12627115000213962</v>
      </c>
      <c r="L161" s="26"/>
      <c r="M161" s="26"/>
      <c r="N161" s="26"/>
      <c r="O161" s="26"/>
      <c r="P161" s="28">
        <f t="shared" si="148"/>
        <v>0.11211885783328533</v>
      </c>
      <c r="Q161" s="29">
        <f t="shared" si="149"/>
        <v>42977.044900000001</v>
      </c>
      <c r="R161" s="26">
        <f t="shared" si="150"/>
        <v>2.0028737363261443E-4</v>
      </c>
      <c r="S161" s="26">
        <v>1</v>
      </c>
      <c r="T161" s="26">
        <f t="shared" si="151"/>
        <v>2.0028737363261443E-4</v>
      </c>
      <c r="U161" s="26"/>
      <c r="V161" s="26"/>
      <c r="X161" s="26"/>
      <c r="Y161" s="26"/>
      <c r="Z161">
        <f t="shared" si="152"/>
        <v>50717.5</v>
      </c>
      <c r="AA161" s="26">
        <f t="shared" si="153"/>
        <v>0.11732708169825593</v>
      </c>
      <c r="AB161" s="26">
        <f t="shared" si="154"/>
        <v>0.12106292613716903</v>
      </c>
      <c r="AC161" s="26">
        <f t="shared" si="155"/>
        <v>1.4152292168854289E-2</v>
      </c>
      <c r="AD161" s="26">
        <f t="shared" si="156"/>
        <v>8.9440683038836954E-3</v>
      </c>
      <c r="AE161" s="26">
        <f t="shared" si="157"/>
        <v>7.9996357824536966E-5</v>
      </c>
      <c r="AF161">
        <f t="shared" si="158"/>
        <v>1.4152292168854289E-2</v>
      </c>
      <c r="AG161" s="187"/>
      <c r="AH161">
        <f t="shared" si="159"/>
        <v>5.2082238649705983E-3</v>
      </c>
      <c r="AI161">
        <f t="shared" si="160"/>
        <v>0.91328597333472128</v>
      </c>
      <c r="AJ161">
        <f t="shared" si="161"/>
        <v>0.5811925923544955</v>
      </c>
      <c r="AK161">
        <f t="shared" si="162"/>
        <v>0.48448846872454221</v>
      </c>
      <c r="AL161">
        <f t="shared" si="163"/>
        <v>1.7479016615192582</v>
      </c>
      <c r="AM161">
        <f t="shared" si="164"/>
        <v>1.1948713446480126</v>
      </c>
      <c r="AN161" s="26">
        <f t="shared" si="165"/>
        <v>7.50066615659828</v>
      </c>
      <c r="AO161" s="26">
        <f t="shared" si="166"/>
        <v>7.5006482444209164</v>
      </c>
      <c r="AP161" s="26">
        <f t="shared" si="167"/>
        <v>7.5005430855812874</v>
      </c>
      <c r="AQ161" s="26">
        <f t="shared" si="168"/>
        <v>7.4999263223854946</v>
      </c>
      <c r="AR161" s="26">
        <f t="shared" si="169"/>
        <v>7.4963294781984366</v>
      </c>
      <c r="AS161" s="26">
        <f t="shared" si="170"/>
        <v>7.4760055704413384</v>
      </c>
      <c r="AT161" s="26">
        <f t="shared" si="171"/>
        <v>7.3764246788684744</v>
      </c>
      <c r="AU161" s="26">
        <f t="shared" si="172"/>
        <v>7.038883923350495</v>
      </c>
    </row>
    <row r="162" spans="1:48" ht="12.95" customHeight="1">
      <c r="A162" s="211" t="s">
        <v>0</v>
      </c>
      <c r="B162" s="212" t="s">
        <v>101</v>
      </c>
      <c r="C162" s="213">
        <v>58018.310100000002</v>
      </c>
      <c r="D162" s="213">
        <v>1.5E-3</v>
      </c>
      <c r="E162" s="26">
        <f t="shared" si="144"/>
        <v>50776.326793005865</v>
      </c>
      <c r="F162" s="111">
        <f t="shared" si="145"/>
        <v>50776</v>
      </c>
      <c r="G162" s="25">
        <f t="shared" si="146"/>
        <v>0.12716608000482665</v>
      </c>
      <c r="H162" s="26"/>
      <c r="I162" s="26"/>
      <c r="J162" s="27"/>
      <c r="K162" s="26">
        <f t="shared" si="147"/>
        <v>0.12716608000482665</v>
      </c>
      <c r="L162" s="26"/>
      <c r="M162" s="26"/>
      <c r="N162" s="26"/>
      <c r="O162" s="26"/>
      <c r="P162" s="28">
        <f t="shared" si="148"/>
        <v>0.11239830605710632</v>
      </c>
      <c r="Q162" s="29">
        <f t="shared" si="149"/>
        <v>42999.810100000002</v>
      </c>
      <c r="R162" s="26">
        <f t="shared" si="150"/>
        <v>2.1808714737096732E-4</v>
      </c>
      <c r="S162" s="26">
        <v>1</v>
      </c>
      <c r="T162" s="26">
        <f t="shared" si="151"/>
        <v>2.1808714737096732E-4</v>
      </c>
      <c r="U162" s="26"/>
      <c r="V162" s="26"/>
      <c r="X162" s="26"/>
      <c r="Y162" s="26"/>
      <c r="Z162">
        <f t="shared" si="152"/>
        <v>50776</v>
      </c>
      <c r="AA162" s="26">
        <f t="shared" si="153"/>
        <v>0.1175624080713169</v>
      </c>
      <c r="AB162" s="26">
        <f t="shared" si="154"/>
        <v>0.12200197799061607</v>
      </c>
      <c r="AC162" s="26">
        <f t="shared" si="155"/>
        <v>1.4767773947720331E-2</v>
      </c>
      <c r="AD162" s="26">
        <f t="shared" si="156"/>
        <v>9.6036719335097498E-3</v>
      </c>
      <c r="AE162" s="26">
        <f t="shared" si="157"/>
        <v>9.2230514606482891E-5</v>
      </c>
      <c r="AF162">
        <f t="shared" si="158"/>
        <v>1.4767773947720331E-2</v>
      </c>
      <c r="AG162" s="187"/>
      <c r="AH162">
        <f t="shared" si="159"/>
        <v>5.1641020142105835E-3</v>
      </c>
      <c r="AI162">
        <f t="shared" si="160"/>
        <v>0.90536467851076652</v>
      </c>
      <c r="AJ162">
        <f t="shared" si="161"/>
        <v>0.56779023139848228</v>
      </c>
      <c r="AK162">
        <f t="shared" si="162"/>
        <v>0.48300367977292658</v>
      </c>
      <c r="AL162">
        <f t="shared" si="163"/>
        <v>1.7642761981885975</v>
      </c>
      <c r="AM162">
        <f t="shared" si="164"/>
        <v>1.2149445387065927</v>
      </c>
      <c r="AN162" s="26">
        <f t="shared" si="165"/>
        <v>7.5163414933186656</v>
      </c>
      <c r="AO162" s="26">
        <f t="shared" si="166"/>
        <v>7.5163271376962335</v>
      </c>
      <c r="AP162" s="26">
        <f t="shared" si="167"/>
        <v>7.5162391040804009</v>
      </c>
      <c r="AQ162" s="26">
        <f t="shared" si="168"/>
        <v>7.5156997334779323</v>
      </c>
      <c r="AR162" s="26">
        <f t="shared" si="169"/>
        <v>7.5124129604091925</v>
      </c>
      <c r="AS162" s="26">
        <f t="shared" si="170"/>
        <v>7.4930054218422981</v>
      </c>
      <c r="AT162" s="26">
        <f t="shared" si="171"/>
        <v>7.3941365981776022</v>
      </c>
      <c r="AU162" s="26">
        <f t="shared" si="172"/>
        <v>7.0519458521279557</v>
      </c>
    </row>
    <row r="163" spans="1:48" ht="12.95" customHeight="1">
      <c r="A163" s="211" t="s">
        <v>0</v>
      </c>
      <c r="B163" s="212" t="s">
        <v>101</v>
      </c>
      <c r="C163" s="213">
        <v>58018.505599999997</v>
      </c>
      <c r="D163" s="213">
        <v>3.3E-3</v>
      </c>
      <c r="E163" s="26">
        <f t="shared" si="144"/>
        <v>50776.829191386329</v>
      </c>
      <c r="F163" s="111">
        <f t="shared" si="145"/>
        <v>50776.5</v>
      </c>
      <c r="G163" s="25">
        <f t="shared" si="146"/>
        <v>0.12809936999838101</v>
      </c>
      <c r="H163" s="26"/>
      <c r="I163" s="26"/>
      <c r="J163" s="27"/>
      <c r="K163" s="26">
        <f t="shared" si="147"/>
        <v>0.12809936999838101</v>
      </c>
      <c r="L163" s="26"/>
      <c r="M163" s="26"/>
      <c r="N163" s="26"/>
      <c r="O163" s="26"/>
      <c r="P163" s="28">
        <f t="shared" si="148"/>
        <v>0.11240069602103564</v>
      </c>
      <c r="Q163" s="29">
        <f t="shared" si="149"/>
        <v>43000.005599999997</v>
      </c>
      <c r="R163" s="26">
        <f t="shared" si="150"/>
        <v>2.464483646469806E-4</v>
      </c>
      <c r="S163" s="26">
        <v>1</v>
      </c>
      <c r="T163" s="26">
        <f t="shared" si="151"/>
        <v>2.464483646469806E-4</v>
      </c>
      <c r="U163" s="26"/>
      <c r="V163" s="26"/>
      <c r="X163" s="26"/>
      <c r="Y163" s="26"/>
      <c r="Z163">
        <f t="shared" si="152"/>
        <v>50776.5</v>
      </c>
      <c r="AA163" s="26">
        <f t="shared" si="153"/>
        <v>0.11756441711814618</v>
      </c>
      <c r="AB163" s="26">
        <f t="shared" si="154"/>
        <v>0.12293564890127047</v>
      </c>
      <c r="AC163" s="26">
        <f t="shared" si="155"/>
        <v>1.5698673977345368E-2</v>
      </c>
      <c r="AD163" s="26">
        <f t="shared" si="156"/>
        <v>1.053495288023483E-2</v>
      </c>
      <c r="AE163" s="26">
        <f t="shared" si="157"/>
        <v>1.1098523218876814E-4</v>
      </c>
      <c r="AF163">
        <f t="shared" si="158"/>
        <v>1.5698673977345368E-2</v>
      </c>
      <c r="AG163" s="187"/>
      <c r="AH163">
        <f t="shared" si="159"/>
        <v>5.1637210971105432E-3</v>
      </c>
      <c r="AI163">
        <f t="shared" si="160"/>
        <v>0.90529767282039275</v>
      </c>
      <c r="AJ163">
        <f t="shared" si="161"/>
        <v>0.56767602795644134</v>
      </c>
      <c r="AK163">
        <f t="shared" si="162"/>
        <v>0.48299054646475742</v>
      </c>
      <c r="AL163">
        <f t="shared" si="163"/>
        <v>1.7644149271549749</v>
      </c>
      <c r="AM163">
        <f t="shared" si="164"/>
        <v>1.2151163059016574</v>
      </c>
      <c r="AN163" s="26">
        <f t="shared" si="165"/>
        <v>7.5164748832676107</v>
      </c>
      <c r="AO163" s="26">
        <f t="shared" si="166"/>
        <v>7.5164605553802772</v>
      </c>
      <c r="AP163" s="26">
        <f t="shared" si="167"/>
        <v>7.5163726584316759</v>
      </c>
      <c r="AQ163" s="26">
        <f t="shared" si="168"/>
        <v>7.5158339199869406</v>
      </c>
      <c r="AR163" s="26">
        <f t="shared" si="169"/>
        <v>7.5125497409214042</v>
      </c>
      <c r="AS163" s="26">
        <f t="shared" si="170"/>
        <v>7.4931500703987188</v>
      </c>
      <c r="AT163" s="26">
        <f t="shared" si="171"/>
        <v>7.3942877315994107</v>
      </c>
      <c r="AU163" s="26">
        <f t="shared" si="172"/>
        <v>7.0520574925448569</v>
      </c>
    </row>
    <row r="164" spans="1:48" ht="12.95" customHeight="1">
      <c r="A164" s="215" t="s">
        <v>747</v>
      </c>
      <c r="B164" s="216" t="s">
        <v>101</v>
      </c>
      <c r="C164" s="217">
        <v>59088.444697000086</v>
      </c>
      <c r="D164" s="217">
        <v>4.6000000000000001E-4</v>
      </c>
      <c r="E164" s="26">
        <f t="shared" si="144"/>
        <v>53526.372258132149</v>
      </c>
      <c r="F164" s="111">
        <f t="shared" si="145"/>
        <v>53526</v>
      </c>
      <c r="G164" s="25">
        <f t="shared" si="146"/>
        <v>0.14485808008612366</v>
      </c>
      <c r="H164" s="26"/>
      <c r="I164" s="26"/>
      <c r="J164" s="27"/>
      <c r="K164" s="26">
        <f t="shared" si="147"/>
        <v>0.14485808008612366</v>
      </c>
      <c r="L164" s="26"/>
      <c r="M164" s="26"/>
      <c r="N164" s="26"/>
      <c r="O164" s="26"/>
      <c r="P164" s="28">
        <f t="shared" si="148"/>
        <v>0.12593207548820365</v>
      </c>
      <c r="Q164" s="29">
        <f t="shared" si="149"/>
        <v>44069.944697000086</v>
      </c>
      <c r="R164" s="26">
        <f t="shared" si="150"/>
        <v>3.5819365004048957E-4</v>
      </c>
      <c r="S164" s="26">
        <v>1</v>
      </c>
      <c r="T164" s="26">
        <f t="shared" si="151"/>
        <v>3.5819365004048957E-4</v>
      </c>
      <c r="U164" s="26"/>
      <c r="V164" s="26"/>
      <c r="X164" s="26"/>
      <c r="Y164" s="26"/>
      <c r="Z164">
        <f t="shared" si="152"/>
        <v>53526</v>
      </c>
      <c r="AA164" s="26">
        <f t="shared" si="153"/>
        <v>0.12846510348791224</v>
      </c>
      <c r="AB164" s="26">
        <f t="shared" si="154"/>
        <v>0.14232505208641508</v>
      </c>
      <c r="AC164" s="26">
        <f t="shared" si="155"/>
        <v>1.8926004597920015E-2</v>
      </c>
      <c r="AD164" s="26">
        <f t="shared" si="156"/>
        <v>1.6392976598211428E-2</v>
      </c>
      <c r="AE164" s="26">
        <f t="shared" si="157"/>
        <v>2.6872968174950754E-4</v>
      </c>
      <c r="AF164">
        <f t="shared" si="158"/>
        <v>1.8926004597920015E-2</v>
      </c>
      <c r="AG164" s="187"/>
      <c r="AH164">
        <f t="shared" si="159"/>
        <v>2.5330279997085791E-3</v>
      </c>
      <c r="AI164">
        <f t="shared" si="160"/>
        <v>0.6658041101444403</v>
      </c>
      <c r="AJ164">
        <f t="shared" si="161"/>
        <v>5.0875317653236149E-2</v>
      </c>
      <c r="AK164">
        <f t="shared" si="162"/>
        <v>0.36133295718936154</v>
      </c>
      <c r="AL164">
        <f t="shared" si="163"/>
        <v>2.3171978189405218</v>
      </c>
      <c r="AM164">
        <f t="shared" si="164"/>
        <v>2.2870408990911777</v>
      </c>
      <c r="AN164" s="26">
        <f t="shared" si="165"/>
        <v>8.1383841654954168</v>
      </c>
      <c r="AO164" s="26">
        <f t="shared" si="166"/>
        <v>8.1383835205521606</v>
      </c>
      <c r="AP164" s="26">
        <f t="shared" si="167"/>
        <v>8.1383881906457418</v>
      </c>
      <c r="AQ164" s="26">
        <f t="shared" si="168"/>
        <v>8.1383543723815137</v>
      </c>
      <c r="AR164" s="26">
        <f t="shared" si="169"/>
        <v>8.1385991774139086</v>
      </c>
      <c r="AS164" s="26">
        <f t="shared" si="170"/>
        <v>8.1368224179981397</v>
      </c>
      <c r="AT164" s="26">
        <f t="shared" si="171"/>
        <v>8.1494819187677638</v>
      </c>
      <c r="AU164" s="26">
        <f t="shared" si="172"/>
        <v>7.6659681450855093</v>
      </c>
    </row>
    <row r="165" spans="1:48" ht="12.95" customHeight="1">
      <c r="A165" s="215" t="s">
        <v>747</v>
      </c>
      <c r="B165" s="216" t="s">
        <v>101</v>
      </c>
      <c r="C165" s="217">
        <v>59088.445855999831</v>
      </c>
      <c r="D165" s="217">
        <v>5.6599999999999999E-4</v>
      </c>
      <c r="E165" s="26">
        <f t="shared" si="144"/>
        <v>53526.375236544402</v>
      </c>
      <c r="F165" s="111">
        <f t="shared" si="145"/>
        <v>53526</v>
      </c>
      <c r="G165" s="25">
        <f t="shared" si="146"/>
        <v>0.14601707983092638</v>
      </c>
      <c r="H165" s="26"/>
      <c r="I165" s="26"/>
      <c r="J165" s="27"/>
      <c r="K165" s="26">
        <f t="shared" si="147"/>
        <v>0.14601707983092638</v>
      </c>
      <c r="L165" s="26"/>
      <c r="M165" s="26"/>
      <c r="N165" s="26"/>
      <c r="O165" s="26"/>
      <c r="P165" s="28">
        <f t="shared" si="148"/>
        <v>0.12593207548820365</v>
      </c>
      <c r="Q165" s="29">
        <f t="shared" si="149"/>
        <v>44069.945855999831</v>
      </c>
      <c r="R165" s="26">
        <f t="shared" si="150"/>
        <v>4.0340739944719087E-4</v>
      </c>
      <c r="S165" s="26">
        <v>1</v>
      </c>
      <c r="T165" s="26">
        <f t="shared" si="151"/>
        <v>4.0340739944719087E-4</v>
      </c>
      <c r="U165" s="26"/>
      <c r="V165" s="26"/>
      <c r="X165" s="26"/>
      <c r="Y165" s="26"/>
      <c r="Z165">
        <f t="shared" si="152"/>
        <v>53526</v>
      </c>
      <c r="AA165" s="26">
        <f t="shared" si="153"/>
        <v>0.12846510348791224</v>
      </c>
      <c r="AB165" s="26">
        <f t="shared" si="154"/>
        <v>0.14348405183121779</v>
      </c>
      <c r="AC165" s="26">
        <f t="shared" si="155"/>
        <v>2.0085004342722729E-2</v>
      </c>
      <c r="AD165" s="26">
        <f t="shared" si="156"/>
        <v>1.7551976343014142E-2</v>
      </c>
      <c r="AE165" s="26">
        <f t="shared" si="157"/>
        <v>3.0807187354572809E-4</v>
      </c>
      <c r="AF165">
        <f t="shared" si="158"/>
        <v>2.0085004342722729E-2</v>
      </c>
      <c r="AG165" s="187"/>
      <c r="AH165">
        <f t="shared" si="159"/>
        <v>2.5330279997085791E-3</v>
      </c>
      <c r="AI165">
        <f t="shared" si="160"/>
        <v>0.6658041101444403</v>
      </c>
      <c r="AJ165">
        <f t="shared" si="161"/>
        <v>5.0875317653236149E-2</v>
      </c>
      <c r="AK165">
        <f t="shared" si="162"/>
        <v>0.36133295718936154</v>
      </c>
      <c r="AL165">
        <f t="shared" si="163"/>
        <v>2.3171978189405218</v>
      </c>
      <c r="AM165">
        <f t="shared" si="164"/>
        <v>2.2870408990911777</v>
      </c>
      <c r="AN165" s="26">
        <f t="shared" si="165"/>
        <v>8.1383841654954168</v>
      </c>
      <c r="AO165" s="26">
        <f t="shared" si="166"/>
        <v>8.1383835205521606</v>
      </c>
      <c r="AP165" s="26">
        <f t="shared" si="167"/>
        <v>8.1383881906457418</v>
      </c>
      <c r="AQ165" s="26">
        <f t="shared" si="168"/>
        <v>8.1383543723815137</v>
      </c>
      <c r="AR165" s="26">
        <f t="shared" si="169"/>
        <v>8.1385991774139086</v>
      </c>
      <c r="AS165" s="26">
        <f t="shared" si="170"/>
        <v>8.1368224179981397</v>
      </c>
      <c r="AT165" s="26">
        <f t="shared" si="171"/>
        <v>8.1494819187677638</v>
      </c>
      <c r="AU165" s="26">
        <f t="shared" si="172"/>
        <v>7.6659681450855093</v>
      </c>
    </row>
    <row r="166" spans="1:48" ht="12.95" customHeight="1">
      <c r="A166" s="219" t="s">
        <v>748</v>
      </c>
      <c r="B166" s="220" t="s">
        <v>101</v>
      </c>
      <c r="C166" s="222">
        <v>59416.493199999997</v>
      </c>
      <c r="D166" s="221">
        <v>2E-3</v>
      </c>
      <c r="E166" s="26">
        <f t="shared" ref="E166:E170" si="173">+(C166-C$7)/C$8</f>
        <v>54369.395463386303</v>
      </c>
      <c r="F166" s="111">
        <f t="shared" ref="F166:F170" si="174">ROUND(2*E166,0)/2-0.5</f>
        <v>54369</v>
      </c>
      <c r="G166" s="25">
        <f t="shared" ref="G166:G170" si="175">+C166-(C$7+F166*C$8)</f>
        <v>0.15388801999506541</v>
      </c>
      <c r="H166" s="26"/>
      <c r="I166" s="26"/>
      <c r="J166" s="27"/>
      <c r="K166" s="26">
        <f t="shared" ref="K166:K170" si="176">G166</f>
        <v>0.15388801999506541</v>
      </c>
      <c r="L166" s="26"/>
      <c r="M166" s="26"/>
      <c r="N166" s="26"/>
      <c r="O166" s="26"/>
      <c r="P166" s="28">
        <f t="shared" ref="P166:P170" si="177">D$11+D$12*F166+D$13*F166^2</f>
        <v>0.13023660698851411</v>
      </c>
      <c r="Q166" s="29">
        <f t="shared" ref="Q166:Q170" si="178">+C166-15018.5</f>
        <v>44397.993199999997</v>
      </c>
      <c r="R166" s="26">
        <f t="shared" ref="R166:R170" si="179">+(P166-G166)^2</f>
        <v>5.593893372064639E-4</v>
      </c>
      <c r="S166" s="26">
        <v>1</v>
      </c>
      <c r="T166" s="26">
        <f t="shared" ref="T166:T170" si="180">S166*R166</f>
        <v>5.593893372064639E-4</v>
      </c>
      <c r="U166" s="26"/>
      <c r="V166" s="26"/>
      <c r="X166" s="26"/>
      <c r="Y166" s="26"/>
      <c r="Z166">
        <f t="shared" ref="Z166:Z170" si="181">F166</f>
        <v>54369</v>
      </c>
      <c r="AA166" s="26">
        <f t="shared" ref="AA166:AA170" si="182">AB$3+AB$4*Z166+AB$5*Z166^2+AH166</f>
        <v>0.1318872671483555</v>
      </c>
      <c r="AB166" s="26">
        <f t="shared" ref="AB166:AB170" si="183">IF(S166&lt;&gt;0,G166-AH166, -9999)</f>
        <v>0.15223735983522402</v>
      </c>
      <c r="AC166" s="26">
        <f t="shared" ref="AC166:AC170" si="184">+G166-P166</f>
        <v>2.3651413006551297E-2</v>
      </c>
      <c r="AD166" s="26">
        <f t="shared" ref="AD166:AD170" si="185">IF(S166&lt;&gt;0,G166-AA166, -9999)</f>
        <v>2.2000752846709909E-2</v>
      </c>
      <c r="AE166" s="26">
        <f t="shared" ref="AE166:AE170" si="186">+(G166-AA166)^2*S166</f>
        <v>4.8403312582201414E-4</v>
      </c>
      <c r="AF166">
        <f t="shared" ref="AF166:AF170" si="187">IF(S166&lt;&gt;0,G166-P166, -9999)</f>
        <v>2.3651413006551297E-2</v>
      </c>
      <c r="AG166" s="187"/>
      <c r="AH166">
        <f t="shared" ref="AH166:AH170" si="188">$AB$6*($AB$11/AI166*AJ166+$AB$12)</f>
        <v>1.6506601598413955E-3</v>
      </c>
      <c r="AI166">
        <f t="shared" ref="AI166:AI170" si="189">1+$AB$7*COS(AL166)</f>
        <v>0.62537680687851505</v>
      </c>
      <c r="AJ166">
        <f t="shared" ref="AJ166:AJ170" si="190">SIN(AL166+RADIANS($AB$9))</f>
        <v>-6.7717403755436376E-2</v>
      </c>
      <c r="AK166">
        <f t="shared" ref="AK166:AK170" si="191">$AB$7*SIN(AL166)</f>
        <v>0.31922697555661089</v>
      </c>
      <c r="AL166">
        <f t="shared" ref="AL166:AL170" si="192">2*ATAN(AM166)</f>
        <v>2.4358643744701207</v>
      </c>
      <c r="AM166">
        <f t="shared" ref="AM166:AM170" si="193">SQRT((1+$AB$7)/(1-$AB$7))*TAN(AN166/2)</f>
        <v>2.7153424394544583</v>
      </c>
      <c r="AN166" s="26">
        <f t="shared" ref="AN166:AN170" si="194">$AU166+$AB$7*SIN(AO166)</f>
        <v>8.298545278831277</v>
      </c>
      <c r="AO166" s="26">
        <f t="shared" ref="AO166:AO170" si="195">$AU166+$AB$7*SIN(AP166)</f>
        <v>8.298519660385006</v>
      </c>
      <c r="AP166" s="26">
        <f t="shared" ref="AP166:AP170" si="196">$AU166+$AB$7*SIN(AQ166)</f>
        <v>8.2986406804691875</v>
      </c>
      <c r="AQ166" s="26">
        <f t="shared" ref="AQ166:AQ170" si="197">$AU166+$AB$7*SIN(AR166)</f>
        <v>8.298068717754191</v>
      </c>
      <c r="AR166" s="26">
        <f t="shared" ref="AR166:AR170" si="198">$AU166+$AB$7*SIN(AS166)</f>
        <v>8.3007658994466205</v>
      </c>
      <c r="AS166" s="26">
        <f t="shared" ref="AS166:AS170" si="199">$AU166+$AB$7*SIN(AT166)</f>
        <v>8.2879098847738568</v>
      </c>
      <c r="AT166" s="26">
        <f t="shared" ref="AT166:AT170" si="200">$AU166+$AB$7*SIN(AU166)</f>
        <v>8.3463812383203422</v>
      </c>
      <c r="AU166" s="26">
        <f t="shared" ref="AU166:AU170" si="201">RADIANS($AB$9)+$AB$18*(F166-AB$15)</f>
        <v>7.8541938879812241</v>
      </c>
    </row>
    <row r="167" spans="1:48" ht="12.95" customHeight="1">
      <c r="A167" s="219" t="s">
        <v>748</v>
      </c>
      <c r="B167" s="220" t="s">
        <v>101</v>
      </c>
      <c r="C167" s="222">
        <v>59417.467400000001</v>
      </c>
      <c r="D167" s="221">
        <v>2.0999999999999999E-3</v>
      </c>
      <c r="E167" s="26">
        <f t="shared" si="173"/>
        <v>54371.898974906864</v>
      </c>
      <c r="F167" s="111">
        <f t="shared" si="174"/>
        <v>54371.5</v>
      </c>
      <c r="G167" s="25">
        <f t="shared" si="175"/>
        <v>0.15525447000254644</v>
      </c>
      <c r="H167" s="26"/>
      <c r="I167" s="26"/>
      <c r="J167" s="27"/>
      <c r="K167" s="26">
        <f t="shared" si="176"/>
        <v>0.15525447000254644</v>
      </c>
      <c r="L167" s="26"/>
      <c r="M167" s="26"/>
      <c r="N167" s="26"/>
      <c r="O167" s="26"/>
      <c r="P167" s="28">
        <f t="shared" si="177"/>
        <v>0.13024948124092994</v>
      </c>
      <c r="Q167" s="29">
        <f t="shared" si="178"/>
        <v>44398.967400000001</v>
      </c>
      <c r="R167" s="26">
        <f t="shared" si="179"/>
        <v>6.2524946296856738E-4</v>
      </c>
      <c r="S167" s="26">
        <v>1</v>
      </c>
      <c r="T167" s="26">
        <f t="shared" si="180"/>
        <v>6.2524946296856738E-4</v>
      </c>
      <c r="U167" s="26"/>
      <c r="V167" s="26"/>
      <c r="X167" s="26"/>
      <c r="Y167" s="26"/>
      <c r="Z167">
        <f t="shared" si="181"/>
        <v>54371.5</v>
      </c>
      <c r="AA167" s="26">
        <f t="shared" si="182"/>
        <v>0.13189753128880105</v>
      </c>
      <c r="AB167" s="26">
        <f t="shared" si="183"/>
        <v>0.15360641995467533</v>
      </c>
      <c r="AC167" s="26">
        <f t="shared" si="184"/>
        <v>2.5004988761616498E-2</v>
      </c>
      <c r="AD167" s="26">
        <f t="shared" si="185"/>
        <v>2.335693871374539E-2</v>
      </c>
      <c r="AE167" s="26">
        <f t="shared" si="186"/>
        <v>5.4554658607765814E-4</v>
      </c>
      <c r="AF167">
        <f t="shared" si="187"/>
        <v>2.5004988761616498E-2</v>
      </c>
      <c r="AG167" s="187"/>
      <c r="AH167">
        <f t="shared" si="188"/>
        <v>1.6480500478711034E-3</v>
      </c>
      <c r="AI167">
        <f t="shared" si="189"/>
        <v>0.62527118337591725</v>
      </c>
      <c r="AJ167">
        <f t="shared" si="190"/>
        <v>-6.8047577392859271E-2</v>
      </c>
      <c r="AK167">
        <f t="shared" si="191"/>
        <v>0.31910298140110327</v>
      </c>
      <c r="AL167">
        <f t="shared" si="192"/>
        <v>2.4361953114737274</v>
      </c>
      <c r="AM167">
        <f t="shared" si="193"/>
        <v>2.7167285440071316</v>
      </c>
      <c r="AN167" s="26">
        <f t="shared" si="194"/>
        <v>8.2990059634064508</v>
      </c>
      <c r="AO167" s="26">
        <f t="shared" si="195"/>
        <v>8.2989801634933649</v>
      </c>
      <c r="AP167" s="26">
        <f t="shared" si="196"/>
        <v>8.2991019230409222</v>
      </c>
      <c r="AQ167" s="26">
        <f t="shared" si="197"/>
        <v>8.2985270205753014</v>
      </c>
      <c r="AR167" s="26">
        <f t="shared" si="198"/>
        <v>8.30123543371087</v>
      </c>
      <c r="AS167" s="26">
        <f t="shared" si="199"/>
        <v>8.2883381696552192</v>
      </c>
      <c r="AT167" s="26">
        <f t="shared" si="200"/>
        <v>8.3469393054099648</v>
      </c>
      <c r="AU167" s="26">
        <f t="shared" si="201"/>
        <v>7.8547520900657313</v>
      </c>
    </row>
    <row r="168" spans="1:48" ht="12.95" customHeight="1">
      <c r="A168" s="221" t="s">
        <v>749</v>
      </c>
      <c r="B168" s="220" t="s">
        <v>101</v>
      </c>
      <c r="C168" s="222">
        <v>59429.727099999996</v>
      </c>
      <c r="D168" s="221">
        <v>5.9999999999999995E-4</v>
      </c>
      <c r="E168" s="26">
        <f t="shared" si="173"/>
        <v>54403.404107516639</v>
      </c>
      <c r="F168" s="111">
        <f t="shared" si="174"/>
        <v>54403</v>
      </c>
      <c r="G168" s="25">
        <f t="shared" si="175"/>
        <v>0.15725173999817343</v>
      </c>
      <c r="H168" s="26"/>
      <c r="I168" s="26"/>
      <c r="J168" s="27"/>
      <c r="K168" s="26">
        <f t="shared" si="176"/>
        <v>0.15725173999817343</v>
      </c>
      <c r="L168" s="26"/>
      <c r="M168" s="26"/>
      <c r="N168" s="26"/>
      <c r="O168" s="26"/>
      <c r="P168" s="28">
        <f t="shared" si="177"/>
        <v>0.13041175191694501</v>
      </c>
      <c r="Q168" s="29">
        <f t="shared" si="178"/>
        <v>44411.227099999996</v>
      </c>
      <c r="R168" s="26">
        <f t="shared" si="179"/>
        <v>7.2038496020048371E-4</v>
      </c>
      <c r="S168" s="26">
        <v>1</v>
      </c>
      <c r="T168" s="26">
        <f t="shared" si="180"/>
        <v>7.2038496020048371E-4</v>
      </c>
      <c r="U168" s="26"/>
      <c r="V168" s="26"/>
      <c r="X168" s="26"/>
      <c r="Y168" s="26"/>
      <c r="Z168">
        <f t="shared" si="181"/>
        <v>54403</v>
      </c>
      <c r="AA168" s="26">
        <f t="shared" si="182"/>
        <v>0.13202692237725769</v>
      </c>
      <c r="AB168" s="26">
        <f t="shared" si="183"/>
        <v>0.15563656953786076</v>
      </c>
      <c r="AC168" s="26">
        <f t="shared" si="184"/>
        <v>2.6839988081228422E-2</v>
      </c>
      <c r="AD168" s="26">
        <f t="shared" si="185"/>
        <v>2.5224817620915746E-2</v>
      </c>
      <c r="AE168" s="26">
        <f t="shared" si="186"/>
        <v>6.3629142400846146E-4</v>
      </c>
      <c r="AF168">
        <f t="shared" si="187"/>
        <v>2.6839988081228422E-2</v>
      </c>
      <c r="AG168" s="187"/>
      <c r="AH168">
        <f t="shared" si="188"/>
        <v>1.6151704603126755E-3</v>
      </c>
      <c r="AI168">
        <f t="shared" si="189"/>
        <v>0.62394687266428828</v>
      </c>
      <c r="AJ168">
        <f t="shared" si="190"/>
        <v>-7.2197612310738554E-2</v>
      </c>
      <c r="AK168">
        <f t="shared" si="191"/>
        <v>0.31754124797983224</v>
      </c>
      <c r="AL168">
        <f t="shared" si="192"/>
        <v>2.4403555904503462</v>
      </c>
      <c r="AM168">
        <f t="shared" si="193"/>
        <v>2.7342604914651183</v>
      </c>
      <c r="AN168" s="26">
        <f t="shared" si="194"/>
        <v>8.3048039628259733</v>
      </c>
      <c r="AO168" s="26">
        <f t="shared" si="195"/>
        <v>8.3047757930355033</v>
      </c>
      <c r="AP168" s="26">
        <f t="shared" si="196"/>
        <v>8.3049071418390934</v>
      </c>
      <c r="AQ168" s="26">
        <f t="shared" si="197"/>
        <v>8.3042943899920001</v>
      </c>
      <c r="AR168" s="26">
        <f t="shared" si="198"/>
        <v>8.3071463256364844</v>
      </c>
      <c r="AS168" s="26">
        <f t="shared" si="199"/>
        <v>8.2937261032441345</v>
      </c>
      <c r="AT168" s="26">
        <f t="shared" si="200"/>
        <v>8.3539578108920765</v>
      </c>
      <c r="AU168" s="26">
        <f t="shared" si="201"/>
        <v>7.8617854363305177</v>
      </c>
    </row>
    <row r="169" spans="1:48" ht="12.95" customHeight="1">
      <c r="A169" s="219" t="s">
        <v>748</v>
      </c>
      <c r="B169" s="220" t="s">
        <v>101</v>
      </c>
      <c r="C169" s="222">
        <v>59462.412199999999</v>
      </c>
      <c r="D169" s="221">
        <v>1.9E-3</v>
      </c>
      <c r="E169" s="26">
        <f t="shared" si="173"/>
        <v>54487.398692201765</v>
      </c>
      <c r="F169" s="111">
        <f t="shared" si="174"/>
        <v>54487</v>
      </c>
      <c r="G169" s="25">
        <f t="shared" si="175"/>
        <v>0.15514445999724558</v>
      </c>
      <c r="H169" s="26"/>
      <c r="I169" s="26"/>
      <c r="J169" s="27"/>
      <c r="K169" s="26">
        <f t="shared" si="176"/>
        <v>0.15514445999724558</v>
      </c>
      <c r="L169" s="26"/>
      <c r="M169" s="26"/>
      <c r="N169" s="26"/>
      <c r="O169" s="26"/>
      <c r="P169" s="28">
        <f t="shared" si="177"/>
        <v>0.13084497282074969</v>
      </c>
      <c r="Q169" s="29">
        <f t="shared" si="178"/>
        <v>44443.912199999999</v>
      </c>
      <c r="R169" s="26">
        <f t="shared" si="179"/>
        <v>5.9046507704068783E-4</v>
      </c>
      <c r="S169" s="26">
        <v>1</v>
      </c>
      <c r="T169" s="26">
        <f t="shared" si="180"/>
        <v>5.9046507704068783E-4</v>
      </c>
      <c r="U169" s="26"/>
      <c r="V169" s="26"/>
      <c r="X169" s="26"/>
      <c r="Y169" s="26"/>
      <c r="Z169">
        <f t="shared" si="181"/>
        <v>54487</v>
      </c>
      <c r="AA169" s="26">
        <f t="shared" si="182"/>
        <v>0.13237254012233021</v>
      </c>
      <c r="AB169" s="26">
        <f t="shared" si="183"/>
        <v>0.15361689269566506</v>
      </c>
      <c r="AC169" s="26">
        <f t="shared" si="184"/>
        <v>2.4299487176495882E-2</v>
      </c>
      <c r="AD169" s="26">
        <f t="shared" si="185"/>
        <v>2.2771919874915364E-2</v>
      </c>
      <c r="AE169" s="26">
        <f t="shared" si="186"/>
        <v>5.1856033478956537E-4</v>
      </c>
      <c r="AF169">
        <f t="shared" si="187"/>
        <v>2.4299487176495882E-2</v>
      </c>
      <c r="AG169" s="187"/>
      <c r="AH169">
        <f t="shared" si="188"/>
        <v>1.5275673015805152E-3</v>
      </c>
      <c r="AI169">
        <f t="shared" si="189"/>
        <v>0.62047392570541593</v>
      </c>
      <c r="AJ169">
        <f t="shared" si="190"/>
        <v>-8.3173267348615437E-2</v>
      </c>
      <c r="AK169">
        <f t="shared" si="191"/>
        <v>0.31338212724739145</v>
      </c>
      <c r="AL169">
        <f t="shared" si="192"/>
        <v>2.4513645719497545</v>
      </c>
      <c r="AM169">
        <f t="shared" si="193"/>
        <v>2.7816309863532949</v>
      </c>
      <c r="AN169" s="26">
        <f t="shared" si="194"/>
        <v>8.3202059621066891</v>
      </c>
      <c r="AO169" s="26">
        <f t="shared" si="195"/>
        <v>8.3201706767586163</v>
      </c>
      <c r="AP169" s="26">
        <f t="shared" si="196"/>
        <v>8.3203301470053699</v>
      </c>
      <c r="AQ169" s="26">
        <f t="shared" si="197"/>
        <v>8.3196090273196397</v>
      </c>
      <c r="AR169" s="26">
        <f t="shared" si="198"/>
        <v>8.3228617264313343</v>
      </c>
      <c r="AS169" s="26">
        <f t="shared" si="199"/>
        <v>8.3080191667664316</v>
      </c>
      <c r="AT169" s="26">
        <f t="shared" si="200"/>
        <v>8.3725548031919761</v>
      </c>
      <c r="AU169" s="26">
        <f t="shared" si="201"/>
        <v>7.8805410263699489</v>
      </c>
      <c r="AV169" s="26"/>
    </row>
    <row r="170" spans="1:48" ht="12.95" customHeight="1">
      <c r="A170" s="219" t="s">
        <v>748</v>
      </c>
      <c r="B170" s="220" t="s">
        <v>101</v>
      </c>
      <c r="C170" s="222">
        <v>59467.469700000001</v>
      </c>
      <c r="D170" s="221">
        <v>2.2000000000000001E-3</v>
      </c>
      <c r="E170" s="26">
        <f t="shared" si="173"/>
        <v>54500.395519870799</v>
      </c>
      <c r="F170" s="111">
        <f t="shared" si="174"/>
        <v>54500</v>
      </c>
      <c r="G170" s="25">
        <f t="shared" si="175"/>
        <v>0.15391000000090571</v>
      </c>
      <c r="H170" s="26"/>
      <c r="I170" s="26"/>
      <c r="J170" s="27"/>
      <c r="K170" s="26">
        <f t="shared" si="176"/>
        <v>0.15391000000090571</v>
      </c>
      <c r="L170" s="26"/>
      <c r="M170" s="26"/>
      <c r="N170" s="26"/>
      <c r="O170" s="26"/>
      <c r="P170" s="28">
        <f t="shared" si="177"/>
        <v>0.13091208378277266</v>
      </c>
      <c r="Q170" s="29">
        <f t="shared" si="178"/>
        <v>44448.969700000001</v>
      </c>
      <c r="R170" s="26">
        <f t="shared" si="179"/>
        <v>5.2890415037626696E-4</v>
      </c>
      <c r="S170" s="26">
        <v>1</v>
      </c>
      <c r="T170" s="26">
        <f t="shared" si="180"/>
        <v>5.2890415037626696E-4</v>
      </c>
      <c r="U170" s="26"/>
      <c r="V170" s="26"/>
      <c r="X170" s="26"/>
      <c r="Y170" s="26"/>
      <c r="Z170">
        <f t="shared" si="181"/>
        <v>54500</v>
      </c>
      <c r="AA170" s="26">
        <f t="shared" si="182"/>
        <v>0.13242610397687901</v>
      </c>
      <c r="AB170" s="26">
        <f t="shared" si="183"/>
        <v>0.15239597980679936</v>
      </c>
      <c r="AC170" s="26">
        <f t="shared" si="184"/>
        <v>2.2997916218133047E-2</v>
      </c>
      <c r="AD170" s="26">
        <f t="shared" si="185"/>
        <v>2.14838960240267E-2</v>
      </c>
      <c r="AE170" s="26">
        <f t="shared" si="186"/>
        <v>4.6155778837119024E-4</v>
      </c>
      <c r="AF170">
        <f t="shared" si="187"/>
        <v>2.2997916218133047E-2</v>
      </c>
      <c r="AG170" s="187"/>
      <c r="AH170">
        <f t="shared" si="188"/>
        <v>1.5140201941063339E-3</v>
      </c>
      <c r="AI170">
        <f t="shared" si="189"/>
        <v>0.6199439515396401</v>
      </c>
      <c r="AJ170">
        <f t="shared" si="190"/>
        <v>-8.4860161431488931E-2</v>
      </c>
      <c r="AK170">
        <f t="shared" si="191"/>
        <v>0.3127391865057127</v>
      </c>
      <c r="AL170">
        <f t="shared" si="192"/>
        <v>2.4530574516763064</v>
      </c>
      <c r="AM170">
        <f t="shared" si="193"/>
        <v>2.7890441860905026</v>
      </c>
      <c r="AN170" s="26">
        <f t="shared" si="194"/>
        <v>8.3225819903803178</v>
      </c>
      <c r="AO170" s="26">
        <f t="shared" si="195"/>
        <v>8.3225454945920347</v>
      </c>
      <c r="AP170" s="26">
        <f t="shared" si="196"/>
        <v>8.3227096604124746</v>
      </c>
      <c r="AQ170" s="26">
        <f t="shared" si="197"/>
        <v>8.3219707881972962</v>
      </c>
      <c r="AR170" s="26">
        <f t="shared" si="198"/>
        <v>8.325287832443669</v>
      </c>
      <c r="AS170" s="26">
        <f t="shared" si="199"/>
        <v>8.3102217308240292</v>
      </c>
      <c r="AT170" s="26">
        <f t="shared" si="200"/>
        <v>8.3754174418206002</v>
      </c>
      <c r="AU170" s="26">
        <f t="shared" si="201"/>
        <v>7.8834436772093843</v>
      </c>
    </row>
    <row r="171" spans="1:48" ht="12.95" customHeight="1">
      <c r="P171" s="14"/>
      <c r="V171" s="26"/>
      <c r="X171" s="26"/>
      <c r="Y171" s="26"/>
      <c r="AA171" s="26"/>
      <c r="AB171" s="26"/>
      <c r="AC171" s="26"/>
      <c r="AD171" s="26"/>
      <c r="AE171" s="26"/>
      <c r="AG171" s="187"/>
      <c r="AN171" s="26"/>
      <c r="AO171" s="26"/>
      <c r="AP171" s="26"/>
      <c r="AQ171" s="26"/>
      <c r="AR171" s="26"/>
      <c r="AS171" s="26"/>
      <c r="AT171" s="26"/>
      <c r="AU171" s="26"/>
    </row>
    <row r="172" spans="1:48" ht="12.95" customHeight="1">
      <c r="P172" s="14"/>
      <c r="V172" s="26"/>
      <c r="X172" s="26"/>
      <c r="Y172" s="26"/>
      <c r="AA172" s="26"/>
      <c r="AB172" s="26"/>
      <c r="AC172" s="26"/>
      <c r="AD172" s="26"/>
      <c r="AE172" s="26"/>
      <c r="AG172" s="187"/>
      <c r="AN172" s="26"/>
      <c r="AO172" s="26"/>
      <c r="AP172" s="26"/>
      <c r="AQ172" s="26"/>
      <c r="AR172" s="26"/>
      <c r="AS172" s="26"/>
      <c r="AT172" s="26"/>
      <c r="AU172" s="26"/>
      <c r="AV172" s="26"/>
    </row>
    <row r="173" spans="1:48" ht="12.95" customHeight="1">
      <c r="P173" s="14"/>
      <c r="V173" s="26"/>
      <c r="X173" s="26"/>
      <c r="Y173" s="26"/>
      <c r="AA173" s="26"/>
      <c r="AB173" s="26"/>
      <c r="AC173" s="26"/>
      <c r="AD173" s="26"/>
      <c r="AE173" s="26"/>
      <c r="AG173" s="187"/>
      <c r="AN173" s="26"/>
      <c r="AO173" s="26"/>
      <c r="AP173" s="26"/>
      <c r="AQ173" s="26"/>
      <c r="AR173" s="26"/>
      <c r="AS173" s="26"/>
      <c r="AT173" s="26"/>
      <c r="AU173" s="26"/>
    </row>
    <row r="174" spans="1:48" ht="12.95" customHeight="1">
      <c r="P174" s="14"/>
      <c r="V174" s="26"/>
      <c r="X174" s="26"/>
      <c r="Y174" s="26"/>
      <c r="AA174" s="26"/>
      <c r="AB174" s="26"/>
      <c r="AC174" s="26"/>
      <c r="AD174" s="26"/>
      <c r="AE174" s="26"/>
      <c r="AG174" s="187"/>
      <c r="AN174" s="26"/>
      <c r="AO174" s="26"/>
      <c r="AP174" s="26"/>
      <c r="AQ174" s="26"/>
      <c r="AR174" s="26"/>
      <c r="AS174" s="26"/>
      <c r="AT174" s="26"/>
      <c r="AU174" s="26"/>
      <c r="AV174" s="26"/>
    </row>
    <row r="175" spans="1:48" ht="12.95" customHeight="1">
      <c r="P175" s="14"/>
      <c r="V175" s="26"/>
      <c r="X175" s="26"/>
      <c r="Y175" s="26"/>
      <c r="AA175" s="26"/>
      <c r="AB175" s="26"/>
      <c r="AC175" s="26"/>
      <c r="AD175" s="26"/>
      <c r="AE175" s="26"/>
      <c r="AG175" s="187"/>
      <c r="AN175" s="26"/>
      <c r="AO175" s="26"/>
      <c r="AP175" s="26"/>
      <c r="AQ175" s="26"/>
      <c r="AR175" s="26"/>
      <c r="AS175" s="26"/>
      <c r="AT175" s="26"/>
      <c r="AU175" s="26"/>
    </row>
    <row r="176" spans="1:48" ht="12.95" customHeight="1">
      <c r="P176" s="14"/>
      <c r="V176" s="26"/>
      <c r="X176" s="26"/>
      <c r="Y176" s="26"/>
      <c r="AA176" s="26"/>
      <c r="AB176" s="26"/>
      <c r="AC176" s="26"/>
      <c r="AD176" s="26"/>
      <c r="AE176" s="26"/>
      <c r="AG176" s="187"/>
      <c r="AN176" s="26"/>
      <c r="AO176" s="26"/>
      <c r="AP176" s="26"/>
      <c r="AQ176" s="26"/>
      <c r="AR176" s="26"/>
      <c r="AS176" s="26"/>
      <c r="AT176" s="26"/>
      <c r="AU176" s="26"/>
    </row>
    <row r="177" spans="16:48" ht="12.95" customHeight="1">
      <c r="P177" s="14"/>
      <c r="V177" s="26"/>
      <c r="X177" s="26"/>
      <c r="Y177" s="26"/>
      <c r="AA177" s="26"/>
      <c r="AB177" s="26"/>
      <c r="AC177" s="26"/>
      <c r="AD177" s="26"/>
      <c r="AE177" s="26"/>
      <c r="AG177" s="187"/>
      <c r="AN177" s="26"/>
      <c r="AO177" s="26"/>
      <c r="AP177" s="26"/>
      <c r="AQ177" s="26"/>
      <c r="AR177" s="26"/>
      <c r="AS177" s="26"/>
      <c r="AT177" s="26"/>
      <c r="AU177" s="26"/>
    </row>
    <row r="178" spans="16:48" ht="12.95" customHeight="1">
      <c r="P178" s="14"/>
      <c r="V178" s="26"/>
      <c r="X178" s="26"/>
      <c r="Y178" s="26"/>
      <c r="AA178" s="26"/>
      <c r="AB178" s="26"/>
      <c r="AC178" s="26"/>
      <c r="AD178" s="26"/>
      <c r="AE178" s="26"/>
      <c r="AG178" s="187"/>
      <c r="AN178" s="26"/>
      <c r="AO178" s="26"/>
      <c r="AP178" s="26"/>
      <c r="AQ178" s="26"/>
      <c r="AR178" s="26"/>
      <c r="AS178" s="26"/>
      <c r="AT178" s="26"/>
      <c r="AU178" s="26"/>
    </row>
    <row r="179" spans="16:48" ht="12.95" customHeight="1">
      <c r="P179" s="14"/>
      <c r="V179" s="26"/>
      <c r="X179" s="26"/>
      <c r="Y179" s="26"/>
      <c r="AA179" s="26"/>
      <c r="AB179" s="26"/>
      <c r="AC179" s="26"/>
      <c r="AD179" s="26"/>
      <c r="AE179" s="26"/>
      <c r="AG179" s="187"/>
      <c r="AN179" s="26"/>
      <c r="AO179" s="26"/>
      <c r="AP179" s="26"/>
      <c r="AQ179" s="26"/>
      <c r="AR179" s="26"/>
      <c r="AS179" s="26"/>
      <c r="AT179" s="26"/>
      <c r="AU179" s="26"/>
    </row>
    <row r="180" spans="16:48" ht="12.95" customHeight="1">
      <c r="P180" s="14"/>
      <c r="V180" s="26"/>
      <c r="X180" s="26"/>
      <c r="Y180" s="26"/>
      <c r="AA180" s="26"/>
      <c r="AB180" s="26"/>
      <c r="AC180" s="26"/>
      <c r="AD180" s="26"/>
      <c r="AE180" s="26"/>
      <c r="AG180" s="187"/>
      <c r="AN180" s="26"/>
      <c r="AO180" s="26"/>
      <c r="AP180" s="26"/>
      <c r="AQ180" s="26"/>
      <c r="AR180" s="26"/>
      <c r="AS180" s="26"/>
      <c r="AT180" s="26"/>
      <c r="AU180" s="26"/>
    </row>
    <row r="181" spans="16:48" ht="12.95" customHeight="1">
      <c r="P181" s="14"/>
      <c r="V181" s="26"/>
      <c r="X181" s="26"/>
      <c r="Y181" s="26"/>
      <c r="AA181" s="26"/>
      <c r="AB181" s="26"/>
      <c r="AC181" s="26"/>
      <c r="AD181" s="26"/>
      <c r="AE181" s="26"/>
      <c r="AG181" s="187"/>
      <c r="AN181" s="26"/>
      <c r="AO181" s="26"/>
      <c r="AP181" s="26"/>
      <c r="AQ181" s="26"/>
      <c r="AR181" s="26"/>
      <c r="AS181" s="26"/>
      <c r="AT181" s="26"/>
      <c r="AU181" s="26"/>
    </row>
    <row r="182" spans="16:48" ht="12.95" customHeight="1">
      <c r="P182" s="14"/>
      <c r="V182" s="26"/>
      <c r="X182" s="26"/>
      <c r="Y182" s="26"/>
      <c r="AA182" s="26"/>
      <c r="AB182" s="26"/>
      <c r="AC182" s="26"/>
      <c r="AD182" s="26"/>
      <c r="AE182" s="26"/>
      <c r="AG182" s="187"/>
      <c r="AN182" s="26"/>
      <c r="AO182" s="26"/>
      <c r="AP182" s="26"/>
      <c r="AQ182" s="26"/>
      <c r="AR182" s="26"/>
      <c r="AS182" s="26"/>
      <c r="AT182" s="26"/>
      <c r="AU182" s="26"/>
    </row>
    <row r="183" spans="16:48" ht="12.95" customHeight="1">
      <c r="P183" s="14"/>
      <c r="V183" s="26"/>
      <c r="X183" s="26"/>
      <c r="Y183" s="26"/>
      <c r="AA183" s="26"/>
      <c r="AB183" s="26"/>
      <c r="AC183" s="26"/>
      <c r="AD183" s="26"/>
      <c r="AE183" s="26"/>
      <c r="AG183" s="187"/>
      <c r="AN183" s="26"/>
      <c r="AO183" s="26"/>
      <c r="AP183" s="26"/>
      <c r="AQ183" s="26"/>
      <c r="AR183" s="26"/>
      <c r="AS183" s="26"/>
      <c r="AT183" s="26"/>
      <c r="AU183" s="26"/>
      <c r="AV183" s="26"/>
    </row>
    <row r="184" spans="16:48" ht="12.95" customHeight="1">
      <c r="P184" s="14"/>
      <c r="V184" s="26"/>
      <c r="X184" s="26"/>
      <c r="Y184" s="26"/>
      <c r="AA184" s="26"/>
      <c r="AB184" s="26"/>
      <c r="AC184" s="26"/>
      <c r="AD184" s="26"/>
      <c r="AE184" s="26"/>
      <c r="AG184" s="187"/>
      <c r="AN184" s="26"/>
      <c r="AO184" s="26"/>
      <c r="AP184" s="26"/>
      <c r="AQ184" s="26"/>
      <c r="AR184" s="26"/>
      <c r="AS184" s="26"/>
      <c r="AT184" s="26"/>
      <c r="AU184" s="26"/>
    </row>
    <row r="185" spans="16:48" ht="12.95" customHeight="1">
      <c r="P185" s="14"/>
      <c r="V185" s="26"/>
      <c r="X185" s="26"/>
      <c r="Y185" s="26"/>
      <c r="AA185" s="26"/>
      <c r="AB185" s="26"/>
      <c r="AC185" s="26"/>
      <c r="AD185" s="26"/>
      <c r="AE185" s="26"/>
      <c r="AG185" s="187"/>
      <c r="AN185" s="26"/>
      <c r="AO185" s="26"/>
      <c r="AP185" s="26"/>
      <c r="AQ185" s="26"/>
      <c r="AR185" s="26"/>
      <c r="AS185" s="26"/>
      <c r="AT185" s="26"/>
      <c r="AU185" s="26"/>
    </row>
    <row r="186" spans="16:48" ht="12.95" customHeight="1">
      <c r="P186" s="14"/>
      <c r="V186" s="26"/>
      <c r="X186" s="26"/>
      <c r="Y186" s="26"/>
      <c r="AA186" s="26"/>
      <c r="AB186" s="26"/>
      <c r="AC186" s="26"/>
      <c r="AD186" s="26"/>
      <c r="AE186" s="26"/>
      <c r="AG186" s="187"/>
      <c r="AN186" s="26"/>
      <c r="AO186" s="26"/>
      <c r="AP186" s="26"/>
      <c r="AQ186" s="26"/>
      <c r="AR186" s="26"/>
      <c r="AS186" s="26"/>
      <c r="AT186" s="26"/>
      <c r="AU186" s="26"/>
    </row>
    <row r="187" spans="16:48" ht="12.95" customHeight="1">
      <c r="P187" s="14"/>
      <c r="V187" s="26"/>
      <c r="X187" s="26"/>
      <c r="Y187" s="26"/>
      <c r="AA187" s="26"/>
      <c r="AB187" s="26"/>
      <c r="AC187" s="26"/>
      <c r="AD187" s="26"/>
      <c r="AE187" s="26"/>
      <c r="AG187" s="187"/>
      <c r="AN187" s="26"/>
      <c r="AO187" s="26"/>
      <c r="AP187" s="26"/>
      <c r="AQ187" s="26"/>
      <c r="AR187" s="26"/>
      <c r="AS187" s="26"/>
      <c r="AT187" s="26"/>
      <c r="AU187" s="26"/>
    </row>
    <row r="188" spans="16:48" ht="12.95" customHeight="1">
      <c r="P188" s="14"/>
      <c r="V188" s="26"/>
      <c r="X188" s="26"/>
      <c r="Y188" s="26"/>
      <c r="AA188" s="26"/>
      <c r="AB188" s="26"/>
      <c r="AC188" s="26"/>
      <c r="AD188" s="26"/>
      <c r="AE188" s="26"/>
      <c r="AG188" s="187"/>
      <c r="AN188" s="26"/>
      <c r="AO188" s="26"/>
      <c r="AP188" s="26"/>
      <c r="AQ188" s="26"/>
      <c r="AR188" s="26"/>
      <c r="AS188" s="26"/>
      <c r="AT188" s="26"/>
      <c r="AU188" s="26"/>
    </row>
    <row r="189" spans="16:48" ht="12.95" customHeight="1">
      <c r="P189" s="14"/>
      <c r="V189" s="26"/>
      <c r="X189" s="26"/>
      <c r="Y189" s="26"/>
      <c r="AA189" s="26"/>
      <c r="AB189" s="26"/>
      <c r="AC189" s="26"/>
      <c r="AD189" s="26"/>
      <c r="AE189" s="26"/>
      <c r="AG189" s="187"/>
      <c r="AN189" s="26"/>
      <c r="AO189" s="26"/>
      <c r="AP189" s="26"/>
      <c r="AQ189" s="26"/>
      <c r="AR189" s="26"/>
      <c r="AS189" s="26"/>
      <c r="AT189" s="26"/>
      <c r="AU189" s="26"/>
    </row>
    <row r="190" spans="16:48" ht="12.95" customHeight="1">
      <c r="P190" s="14"/>
      <c r="V190" s="26"/>
      <c r="AA190" s="26"/>
      <c r="AB190" s="26"/>
      <c r="AC190" s="26"/>
      <c r="AD190" s="26"/>
      <c r="AE190" s="26"/>
      <c r="AG190" s="187"/>
      <c r="AN190" s="26"/>
      <c r="AO190" s="26"/>
      <c r="AP190" s="26"/>
      <c r="AQ190" s="26"/>
      <c r="AR190" s="26"/>
      <c r="AS190" s="26"/>
      <c r="AT190" s="26"/>
      <c r="AU190" s="26"/>
      <c r="AV190" s="26"/>
    </row>
    <row r="191" spans="16:48" ht="12.95" customHeight="1">
      <c r="P191" s="14"/>
      <c r="V191" s="26"/>
      <c r="AA191" s="26"/>
      <c r="AB191" s="26"/>
      <c r="AC191" s="26"/>
      <c r="AD191" s="26"/>
      <c r="AE191" s="26"/>
      <c r="AG191" s="187"/>
      <c r="AN191" s="26"/>
      <c r="AO191" s="26"/>
      <c r="AP191" s="26"/>
      <c r="AQ191" s="26"/>
      <c r="AR191" s="26"/>
      <c r="AS191" s="26"/>
      <c r="AT191" s="26"/>
      <c r="AU191" s="26"/>
    </row>
    <row r="192" spans="16:48" ht="12.95" customHeight="1">
      <c r="P192" s="14"/>
      <c r="V192" s="26"/>
      <c r="AA192" s="26"/>
      <c r="AB192" s="26"/>
      <c r="AC192" s="26"/>
      <c r="AD192" s="26"/>
      <c r="AE192" s="26"/>
      <c r="AG192" s="187"/>
      <c r="AN192" s="26"/>
      <c r="AO192" s="26"/>
      <c r="AP192" s="26"/>
      <c r="AQ192" s="26"/>
      <c r="AR192" s="26"/>
      <c r="AS192" s="26"/>
      <c r="AT192" s="26"/>
      <c r="AU192" s="26"/>
    </row>
    <row r="193" spans="16:48" ht="12.95" customHeight="1">
      <c r="P193" s="14"/>
      <c r="V193" s="26"/>
      <c r="AA193" s="26"/>
      <c r="AB193" s="26"/>
      <c r="AC193" s="26"/>
      <c r="AD193" s="26"/>
      <c r="AE193" s="26"/>
      <c r="AG193" s="187"/>
      <c r="AN193" s="26"/>
      <c r="AO193" s="26"/>
      <c r="AP193" s="26"/>
      <c r="AQ193" s="26"/>
      <c r="AR193" s="26"/>
      <c r="AS193" s="26"/>
      <c r="AT193" s="26"/>
      <c r="AU193" s="26"/>
      <c r="AV193" s="26"/>
    </row>
    <row r="194" spans="16:48" ht="12.95" customHeight="1">
      <c r="P194" s="14"/>
      <c r="V194" s="26"/>
      <c r="AA194" s="26"/>
      <c r="AB194" s="26"/>
      <c r="AC194" s="26"/>
      <c r="AD194" s="26"/>
      <c r="AE194" s="26"/>
      <c r="AG194" s="187"/>
      <c r="AN194" s="26"/>
      <c r="AO194" s="26"/>
      <c r="AP194" s="26"/>
      <c r="AQ194" s="26"/>
      <c r="AR194" s="26"/>
      <c r="AS194" s="26"/>
      <c r="AT194" s="26"/>
      <c r="AU194" s="26"/>
    </row>
    <row r="195" spans="16:48" ht="12.95" customHeight="1">
      <c r="P195" s="14"/>
      <c r="V195" s="26"/>
      <c r="AA195" s="26"/>
      <c r="AB195" s="26"/>
      <c r="AC195" s="26"/>
      <c r="AD195" s="26"/>
      <c r="AE195" s="26"/>
      <c r="AG195" s="187"/>
      <c r="AN195" s="26"/>
      <c r="AO195" s="26"/>
      <c r="AP195" s="26"/>
      <c r="AQ195" s="26"/>
      <c r="AR195" s="26"/>
      <c r="AS195" s="26"/>
      <c r="AT195" s="26"/>
      <c r="AU195" s="26"/>
    </row>
    <row r="196" spans="16:48" ht="12.95" customHeight="1">
      <c r="P196" s="14"/>
      <c r="V196" s="26"/>
      <c r="AA196" s="26"/>
      <c r="AB196" s="26"/>
      <c r="AC196" s="26"/>
      <c r="AD196" s="26"/>
      <c r="AE196" s="26"/>
      <c r="AG196" s="187"/>
      <c r="AN196" s="26"/>
      <c r="AO196" s="26"/>
      <c r="AP196" s="26"/>
      <c r="AQ196" s="26"/>
      <c r="AR196" s="26"/>
      <c r="AS196" s="26"/>
      <c r="AT196" s="26"/>
      <c r="AU196" s="26"/>
    </row>
    <row r="197" spans="16:48" ht="12.95" customHeight="1">
      <c r="P197" s="14"/>
      <c r="V197" s="26"/>
      <c r="AA197" s="26"/>
      <c r="AB197" s="26"/>
      <c r="AC197" s="26"/>
      <c r="AD197" s="26"/>
      <c r="AE197" s="26"/>
      <c r="AG197" s="187"/>
      <c r="AN197" s="26"/>
      <c r="AO197" s="26"/>
      <c r="AP197" s="26"/>
      <c r="AQ197" s="26"/>
      <c r="AR197" s="26"/>
      <c r="AS197" s="26"/>
      <c r="AT197" s="26"/>
      <c r="AU197" s="26"/>
    </row>
    <row r="198" spans="16:48" ht="12.95" customHeight="1">
      <c r="P198" s="14"/>
      <c r="V198" s="26"/>
      <c r="AA198" s="26"/>
      <c r="AB198" s="26"/>
      <c r="AC198" s="26"/>
      <c r="AD198" s="26"/>
      <c r="AE198" s="26"/>
      <c r="AG198" s="187"/>
      <c r="AN198" s="26"/>
      <c r="AO198" s="26"/>
      <c r="AP198" s="26"/>
      <c r="AQ198" s="26"/>
      <c r="AR198" s="26"/>
      <c r="AS198" s="26"/>
      <c r="AT198" s="26"/>
      <c r="AU198" s="26"/>
    </row>
    <row r="199" spans="16:48" ht="12.95" customHeight="1">
      <c r="P199" s="14"/>
      <c r="V199" s="26"/>
      <c r="AA199" s="26"/>
      <c r="AB199" s="26"/>
      <c r="AC199" s="26"/>
      <c r="AD199" s="26"/>
      <c r="AE199" s="26"/>
      <c r="AG199" s="187"/>
      <c r="AN199" s="26"/>
      <c r="AO199" s="26"/>
      <c r="AP199" s="26"/>
      <c r="AQ199" s="26"/>
      <c r="AR199" s="26"/>
      <c r="AS199" s="26"/>
      <c r="AT199" s="26"/>
      <c r="AU199" s="26"/>
    </row>
    <row r="200" spans="16:48" ht="12.95" customHeight="1">
      <c r="P200" s="14"/>
      <c r="V200" s="26"/>
      <c r="AA200" s="26"/>
      <c r="AB200" s="26"/>
      <c r="AC200" s="26"/>
      <c r="AD200" s="26"/>
      <c r="AE200" s="26"/>
      <c r="AG200" s="187"/>
      <c r="AN200" s="26"/>
      <c r="AO200" s="26"/>
      <c r="AP200" s="26"/>
      <c r="AQ200" s="26"/>
      <c r="AR200" s="26"/>
      <c r="AS200" s="26"/>
      <c r="AT200" s="26"/>
      <c r="AU200" s="26"/>
    </row>
    <row r="201" spans="16:48" ht="12.95" customHeight="1">
      <c r="P201" s="14"/>
      <c r="V201" s="26"/>
      <c r="AA201" s="26"/>
      <c r="AB201" s="26"/>
      <c r="AC201" s="26"/>
      <c r="AD201" s="26"/>
      <c r="AE201" s="26"/>
      <c r="AG201" s="187"/>
      <c r="AN201" s="26"/>
      <c r="AO201" s="26"/>
      <c r="AP201" s="26"/>
      <c r="AQ201" s="26"/>
      <c r="AR201" s="26"/>
      <c r="AS201" s="26"/>
      <c r="AT201" s="26"/>
      <c r="AU201" s="26"/>
    </row>
    <row r="202" spans="16:48" ht="12.95" customHeight="1">
      <c r="P202" s="14"/>
      <c r="V202" s="26"/>
      <c r="AA202" s="26"/>
      <c r="AB202" s="26"/>
      <c r="AC202" s="26"/>
      <c r="AD202" s="26"/>
      <c r="AE202" s="26"/>
      <c r="AG202" s="187"/>
      <c r="AN202" s="26"/>
      <c r="AO202" s="26"/>
      <c r="AP202" s="26"/>
      <c r="AQ202" s="26"/>
      <c r="AR202" s="26"/>
      <c r="AS202" s="26"/>
      <c r="AT202" s="26"/>
      <c r="AU202" s="26"/>
    </row>
    <row r="203" spans="16:48" ht="12.95" customHeight="1">
      <c r="P203" s="14"/>
      <c r="V203" s="26"/>
      <c r="AA203" s="26"/>
      <c r="AB203" s="26"/>
      <c r="AC203" s="26"/>
      <c r="AD203" s="26"/>
      <c r="AE203" s="26"/>
      <c r="AG203" s="187"/>
      <c r="AN203" s="26"/>
      <c r="AO203" s="26"/>
      <c r="AP203" s="26"/>
      <c r="AQ203" s="26"/>
      <c r="AR203" s="26"/>
      <c r="AS203" s="26"/>
      <c r="AT203" s="26"/>
      <c r="AU203" s="26"/>
    </row>
    <row r="204" spans="16:48" ht="12.95" customHeight="1">
      <c r="P204" s="14"/>
      <c r="V204" s="26"/>
      <c r="AA204" s="26"/>
      <c r="AB204" s="26"/>
      <c r="AC204" s="26"/>
      <c r="AD204" s="26"/>
      <c r="AE204" s="26"/>
      <c r="AG204" s="187"/>
      <c r="AN204" s="26"/>
      <c r="AO204" s="26"/>
      <c r="AP204" s="26"/>
      <c r="AQ204" s="26"/>
      <c r="AR204" s="26"/>
      <c r="AS204" s="26"/>
      <c r="AT204" s="26"/>
      <c r="AU204" s="26"/>
    </row>
    <row r="205" spans="16:48" ht="12.95" customHeight="1">
      <c r="P205" s="14"/>
      <c r="V205" s="26"/>
      <c r="AA205" s="26"/>
      <c r="AB205" s="26"/>
      <c r="AC205" s="26"/>
      <c r="AD205" s="26"/>
      <c r="AE205" s="26"/>
      <c r="AG205" s="187"/>
      <c r="AN205" s="26"/>
      <c r="AO205" s="26"/>
      <c r="AP205" s="26"/>
      <c r="AQ205" s="26"/>
      <c r="AR205" s="26"/>
      <c r="AS205" s="26"/>
      <c r="AT205" s="26"/>
      <c r="AU205" s="26"/>
    </row>
    <row r="206" spans="16:48" ht="12.95" customHeight="1">
      <c r="P206" s="14"/>
      <c r="V206" s="26"/>
      <c r="AA206" s="26"/>
      <c r="AB206" s="26"/>
      <c r="AC206" s="26"/>
      <c r="AD206" s="26"/>
      <c r="AE206" s="26"/>
      <c r="AG206" s="187"/>
      <c r="AN206" s="26"/>
      <c r="AO206" s="26"/>
      <c r="AP206" s="26"/>
      <c r="AQ206" s="26"/>
      <c r="AR206" s="26"/>
      <c r="AS206" s="26"/>
      <c r="AT206" s="26"/>
      <c r="AU206" s="26"/>
    </row>
    <row r="207" spans="16:48" ht="12.95" customHeight="1">
      <c r="P207" s="14"/>
      <c r="V207" s="26"/>
      <c r="AA207" s="26"/>
      <c r="AB207" s="26"/>
      <c r="AC207" s="26"/>
      <c r="AD207" s="26"/>
      <c r="AE207" s="26"/>
      <c r="AG207" s="187"/>
      <c r="AN207" s="26"/>
      <c r="AO207" s="26"/>
      <c r="AP207" s="26"/>
      <c r="AQ207" s="26"/>
      <c r="AR207" s="26"/>
      <c r="AS207" s="26"/>
      <c r="AT207" s="26"/>
      <c r="AU207" s="26"/>
      <c r="AV207" s="26"/>
    </row>
    <row r="208" spans="16:48" ht="12.95" customHeight="1">
      <c r="P208" s="14"/>
      <c r="V208" s="26"/>
      <c r="AA208" s="26"/>
      <c r="AB208" s="26"/>
      <c r="AC208" s="26"/>
      <c r="AD208" s="26"/>
      <c r="AE208" s="26"/>
      <c r="AG208" s="187"/>
      <c r="AN208" s="26"/>
      <c r="AO208" s="26"/>
      <c r="AP208" s="26"/>
      <c r="AQ208" s="26"/>
      <c r="AR208" s="26"/>
      <c r="AS208" s="26"/>
      <c r="AT208" s="26"/>
      <c r="AU208" s="26"/>
      <c r="AV208" s="26"/>
    </row>
    <row r="209" spans="16:48" ht="12.95" customHeight="1">
      <c r="P209" s="14"/>
      <c r="V209" s="26"/>
      <c r="AA209" s="26"/>
      <c r="AB209" s="26"/>
      <c r="AC209" s="26"/>
      <c r="AD209" s="26"/>
      <c r="AE209" s="26"/>
      <c r="AG209" s="187"/>
      <c r="AN209" s="26"/>
      <c r="AO209" s="26"/>
      <c r="AP209" s="26"/>
      <c r="AQ209" s="26"/>
      <c r="AR209" s="26"/>
      <c r="AS209" s="26"/>
      <c r="AT209" s="26"/>
      <c r="AU209" s="26"/>
      <c r="AV209" s="26"/>
    </row>
    <row r="210" spans="16:48" ht="12.95" customHeight="1">
      <c r="P210" s="14"/>
      <c r="V210" s="26"/>
      <c r="AA210" s="26"/>
      <c r="AB210" s="26"/>
      <c r="AC210" s="26"/>
      <c r="AD210" s="26"/>
      <c r="AE210" s="26"/>
      <c r="AG210" s="187"/>
      <c r="AN210" s="26"/>
      <c r="AO210" s="26"/>
      <c r="AP210" s="26"/>
      <c r="AQ210" s="26"/>
      <c r="AR210" s="26"/>
      <c r="AS210" s="26"/>
      <c r="AT210" s="26"/>
      <c r="AU210" s="26"/>
    </row>
    <row r="211" spans="16:48" ht="12.95" customHeight="1">
      <c r="P211" s="14"/>
      <c r="V211" s="26"/>
      <c r="AA211" s="26"/>
      <c r="AB211" s="26"/>
      <c r="AC211" s="26"/>
      <c r="AD211" s="26"/>
      <c r="AE211" s="26"/>
      <c r="AG211" s="187"/>
      <c r="AN211" s="26"/>
      <c r="AO211" s="26"/>
      <c r="AP211" s="26"/>
      <c r="AQ211" s="26"/>
      <c r="AR211" s="26"/>
      <c r="AS211" s="26"/>
      <c r="AT211" s="26"/>
      <c r="AU211" s="26"/>
    </row>
    <row r="212" spans="16:48" ht="12.95" customHeight="1">
      <c r="P212" s="14"/>
      <c r="V212" s="26"/>
      <c r="AA212" s="26"/>
      <c r="AB212" s="26"/>
      <c r="AC212" s="26"/>
      <c r="AD212" s="26"/>
      <c r="AE212" s="26"/>
      <c r="AG212" s="187"/>
      <c r="AN212" s="26"/>
      <c r="AO212" s="26"/>
      <c r="AP212" s="26"/>
      <c r="AQ212" s="26"/>
      <c r="AR212" s="26"/>
      <c r="AS212" s="26"/>
      <c r="AT212" s="26"/>
      <c r="AU212" s="26"/>
    </row>
    <row r="213" spans="16:48" ht="12.95" customHeight="1">
      <c r="P213" s="14"/>
      <c r="V213" s="26"/>
      <c r="AA213" s="26"/>
      <c r="AB213" s="26"/>
      <c r="AC213" s="26"/>
      <c r="AD213" s="26"/>
      <c r="AE213" s="26"/>
      <c r="AG213" s="187"/>
      <c r="AN213" s="26"/>
      <c r="AO213" s="26"/>
      <c r="AP213" s="26"/>
      <c r="AQ213" s="26"/>
      <c r="AR213" s="26"/>
      <c r="AS213" s="26"/>
      <c r="AT213" s="26"/>
      <c r="AU213" s="26"/>
    </row>
    <row r="214" spans="16:48" ht="12.95" customHeight="1">
      <c r="P214" s="14"/>
      <c r="V214" s="26"/>
      <c r="AA214" s="26"/>
      <c r="AB214" s="26"/>
      <c r="AC214" s="26"/>
      <c r="AD214" s="26"/>
      <c r="AE214" s="26"/>
      <c r="AG214" s="187"/>
      <c r="AN214" s="26"/>
      <c r="AO214" s="26"/>
      <c r="AP214" s="26"/>
      <c r="AQ214" s="26"/>
      <c r="AR214" s="26"/>
      <c r="AS214" s="26"/>
      <c r="AT214" s="26"/>
      <c r="AU214" s="26"/>
    </row>
    <row r="215" spans="16:48" ht="12.95" customHeight="1">
      <c r="P215" s="14"/>
      <c r="V215" s="26"/>
      <c r="AA215" s="26"/>
      <c r="AB215" s="26"/>
      <c r="AC215" s="26"/>
      <c r="AD215" s="26"/>
      <c r="AE215" s="26"/>
      <c r="AG215" s="187"/>
      <c r="AN215" s="26"/>
      <c r="AO215" s="26"/>
      <c r="AP215" s="26"/>
      <c r="AQ215" s="26"/>
      <c r="AR215" s="26"/>
      <c r="AS215" s="26"/>
      <c r="AT215" s="26"/>
      <c r="AU215" s="26"/>
    </row>
    <row r="216" spans="16:48" ht="12.95" customHeight="1">
      <c r="P216" s="14"/>
      <c r="V216" s="26"/>
      <c r="AA216" s="26"/>
      <c r="AB216" s="26"/>
      <c r="AC216" s="26"/>
      <c r="AD216" s="26"/>
      <c r="AE216" s="26"/>
      <c r="AG216" s="187"/>
      <c r="AN216" s="26"/>
      <c r="AO216" s="26"/>
      <c r="AP216" s="26"/>
      <c r="AQ216" s="26"/>
      <c r="AR216" s="26"/>
      <c r="AS216" s="26"/>
      <c r="AT216" s="26"/>
      <c r="AU216" s="26"/>
    </row>
    <row r="217" spans="16:48" ht="12.95" customHeight="1">
      <c r="P217" s="14"/>
      <c r="V217" s="26"/>
      <c r="AA217" s="26"/>
      <c r="AB217" s="26"/>
      <c r="AC217" s="26"/>
      <c r="AD217" s="26"/>
      <c r="AE217" s="26"/>
      <c r="AG217" s="187"/>
      <c r="AN217" s="26"/>
      <c r="AO217" s="26"/>
      <c r="AP217" s="26"/>
      <c r="AQ217" s="26"/>
      <c r="AR217" s="26"/>
      <c r="AS217" s="26"/>
      <c r="AT217" s="26"/>
      <c r="AU217" s="26"/>
    </row>
    <row r="218" spans="16:48" ht="12.95" customHeight="1">
      <c r="P218" s="14"/>
      <c r="V218" s="26"/>
      <c r="AA218" s="26"/>
      <c r="AB218" s="26"/>
      <c r="AC218" s="26"/>
      <c r="AD218" s="26"/>
      <c r="AE218" s="26"/>
      <c r="AG218" s="187"/>
      <c r="AN218" s="26"/>
      <c r="AO218" s="26"/>
      <c r="AP218" s="26"/>
      <c r="AQ218" s="26"/>
      <c r="AR218" s="26"/>
      <c r="AS218" s="26"/>
      <c r="AT218" s="26"/>
      <c r="AU218" s="26"/>
    </row>
    <row r="219" spans="16:48" ht="12.95" customHeight="1">
      <c r="P219" s="14"/>
      <c r="V219" s="26"/>
      <c r="AA219" s="26"/>
      <c r="AB219" s="26"/>
      <c r="AC219" s="26"/>
      <c r="AD219" s="26"/>
      <c r="AE219" s="26"/>
      <c r="AG219" s="187"/>
      <c r="AN219" s="26"/>
      <c r="AO219" s="26"/>
      <c r="AP219" s="26"/>
      <c r="AQ219" s="26"/>
      <c r="AR219" s="26"/>
      <c r="AS219" s="26"/>
      <c r="AT219" s="26"/>
      <c r="AU219" s="26"/>
    </row>
    <row r="220" spans="16:48" ht="12.95" customHeight="1">
      <c r="P220" s="14"/>
      <c r="V220" s="26"/>
      <c r="AA220" s="26"/>
      <c r="AB220" s="26"/>
      <c r="AC220" s="26"/>
      <c r="AD220" s="26"/>
      <c r="AE220" s="26"/>
      <c r="AG220" s="187"/>
      <c r="AN220" s="26"/>
      <c r="AO220" s="26"/>
      <c r="AP220" s="26"/>
      <c r="AQ220" s="26"/>
      <c r="AR220" s="26"/>
      <c r="AS220" s="26"/>
      <c r="AT220" s="26"/>
      <c r="AU220" s="26"/>
    </row>
    <row r="221" spans="16:48" ht="12.95" customHeight="1">
      <c r="P221" s="14"/>
      <c r="V221" s="26"/>
      <c r="AA221" s="26"/>
      <c r="AB221" s="26"/>
      <c r="AC221" s="26"/>
      <c r="AD221" s="26"/>
      <c r="AE221" s="26"/>
      <c r="AG221" s="187"/>
      <c r="AN221" s="26"/>
      <c r="AO221" s="26"/>
      <c r="AP221" s="26"/>
      <c r="AQ221" s="26"/>
      <c r="AR221" s="26"/>
      <c r="AS221" s="26"/>
      <c r="AT221" s="26"/>
      <c r="AU221" s="26"/>
    </row>
    <row r="222" spans="16:48" ht="12.95" customHeight="1">
      <c r="P222" s="14"/>
      <c r="V222" s="26"/>
      <c r="AA222" s="26"/>
      <c r="AB222" s="26"/>
      <c r="AC222" s="26"/>
      <c r="AD222" s="26"/>
      <c r="AE222" s="26"/>
      <c r="AG222" s="187"/>
      <c r="AN222" s="26"/>
      <c r="AO222" s="26"/>
      <c r="AP222" s="26"/>
      <c r="AQ222" s="26"/>
      <c r="AR222" s="26"/>
      <c r="AS222" s="26"/>
      <c r="AT222" s="26"/>
      <c r="AU222" s="26"/>
    </row>
    <row r="223" spans="16:48" ht="12.95" customHeight="1">
      <c r="P223" s="14"/>
      <c r="V223" s="26"/>
      <c r="AA223" s="26"/>
      <c r="AB223" s="26"/>
      <c r="AC223" s="26"/>
      <c r="AD223" s="26"/>
      <c r="AE223" s="26"/>
      <c r="AG223" s="187"/>
      <c r="AN223" s="26"/>
      <c r="AO223" s="26"/>
      <c r="AP223" s="26"/>
      <c r="AQ223" s="26"/>
      <c r="AR223" s="26"/>
      <c r="AS223" s="26"/>
      <c r="AT223" s="26"/>
      <c r="AU223" s="26"/>
    </row>
    <row r="224" spans="16:48" ht="12.95" customHeight="1">
      <c r="P224" s="14"/>
      <c r="V224" s="26"/>
      <c r="AA224" s="26"/>
      <c r="AB224" s="26"/>
      <c r="AC224" s="26"/>
      <c r="AD224" s="26"/>
      <c r="AE224" s="26"/>
      <c r="AG224" s="187"/>
      <c r="AN224" s="26"/>
      <c r="AO224" s="26"/>
      <c r="AP224" s="26"/>
      <c r="AQ224" s="26"/>
      <c r="AR224" s="26"/>
      <c r="AS224" s="26"/>
      <c r="AT224" s="26"/>
      <c r="AU224" s="26"/>
    </row>
    <row r="225" spans="16:48" ht="12.95" customHeight="1">
      <c r="P225" s="14"/>
      <c r="V225" s="26"/>
      <c r="AA225" s="26"/>
      <c r="AB225" s="26"/>
      <c r="AC225" s="26"/>
      <c r="AD225" s="26"/>
      <c r="AE225" s="26"/>
      <c r="AG225" s="187"/>
      <c r="AN225" s="26"/>
      <c r="AO225" s="26"/>
      <c r="AP225" s="26"/>
      <c r="AQ225" s="26"/>
      <c r="AR225" s="26"/>
      <c r="AS225" s="26"/>
      <c r="AT225" s="26"/>
      <c r="AU225" s="26"/>
    </row>
    <row r="226" spans="16:48" ht="12.95" customHeight="1">
      <c r="P226" s="14"/>
      <c r="V226" s="26"/>
      <c r="AA226" s="26"/>
      <c r="AB226" s="26"/>
      <c r="AC226" s="26"/>
      <c r="AD226" s="26"/>
      <c r="AE226" s="26"/>
      <c r="AG226" s="187"/>
      <c r="AN226" s="26"/>
      <c r="AO226" s="26"/>
      <c r="AP226" s="26"/>
      <c r="AQ226" s="26"/>
      <c r="AR226" s="26"/>
      <c r="AS226" s="26"/>
      <c r="AT226" s="26"/>
      <c r="AU226" s="26"/>
    </row>
    <row r="227" spans="16:48" ht="12.95" customHeight="1">
      <c r="P227" s="14"/>
      <c r="V227" s="26"/>
      <c r="AA227" s="26"/>
      <c r="AB227" s="26"/>
      <c r="AC227" s="26"/>
      <c r="AD227" s="26"/>
      <c r="AE227" s="26"/>
      <c r="AG227" s="187"/>
      <c r="AN227" s="26"/>
      <c r="AO227" s="26"/>
      <c r="AP227" s="26"/>
      <c r="AQ227" s="26"/>
      <c r="AR227" s="26"/>
      <c r="AS227" s="26"/>
      <c r="AT227" s="26"/>
      <c r="AU227" s="26"/>
    </row>
    <row r="228" spans="16:48" ht="12.95" customHeight="1">
      <c r="P228" s="14"/>
      <c r="V228" s="26"/>
      <c r="AA228" s="26"/>
      <c r="AB228" s="26"/>
      <c r="AC228" s="26"/>
      <c r="AD228" s="26"/>
      <c r="AE228" s="26"/>
      <c r="AG228" s="187"/>
      <c r="AN228" s="26"/>
      <c r="AO228" s="26"/>
      <c r="AP228" s="26"/>
      <c r="AQ228" s="26"/>
      <c r="AR228" s="26"/>
      <c r="AS228" s="26"/>
      <c r="AT228" s="26"/>
      <c r="AU228" s="26"/>
    </row>
    <row r="229" spans="16:48" ht="12.95" customHeight="1">
      <c r="P229" s="14"/>
      <c r="V229" s="26"/>
      <c r="AA229" s="26"/>
      <c r="AB229" s="26"/>
      <c r="AC229" s="26"/>
      <c r="AD229" s="26"/>
      <c r="AE229" s="26"/>
      <c r="AG229" s="187"/>
      <c r="AN229" s="26"/>
      <c r="AO229" s="26"/>
      <c r="AP229" s="26"/>
      <c r="AQ229" s="26"/>
      <c r="AR229" s="26"/>
      <c r="AS229" s="26"/>
      <c r="AT229" s="26"/>
      <c r="AU229" s="26"/>
    </row>
    <row r="230" spans="16:48" ht="12.95" customHeight="1">
      <c r="P230" s="14"/>
      <c r="V230" s="26"/>
      <c r="AA230" s="26"/>
      <c r="AB230" s="26"/>
      <c r="AC230" s="26"/>
      <c r="AD230" s="26"/>
      <c r="AE230" s="26"/>
      <c r="AG230" s="187"/>
      <c r="AN230" s="26"/>
      <c r="AO230" s="26"/>
      <c r="AP230" s="26"/>
      <c r="AQ230" s="26"/>
      <c r="AR230" s="26"/>
      <c r="AS230" s="26"/>
      <c r="AT230" s="26"/>
      <c r="AU230" s="26"/>
    </row>
    <row r="231" spans="16:48" ht="12.95" customHeight="1">
      <c r="P231" s="14"/>
      <c r="V231" s="26"/>
      <c r="AA231" s="26"/>
      <c r="AB231" s="26"/>
      <c r="AC231" s="26"/>
      <c r="AD231" s="26"/>
      <c r="AE231" s="26"/>
      <c r="AG231" s="187"/>
      <c r="AN231" s="26"/>
      <c r="AO231" s="26"/>
      <c r="AP231" s="26"/>
      <c r="AQ231" s="26"/>
      <c r="AR231" s="26"/>
      <c r="AS231" s="26"/>
      <c r="AT231" s="26"/>
      <c r="AU231" s="26"/>
      <c r="AV231" s="26"/>
    </row>
    <row r="232" spans="16:48" ht="12.95" customHeight="1">
      <c r="P232" s="14"/>
      <c r="V232" s="26"/>
      <c r="AA232" s="26"/>
      <c r="AB232" s="26"/>
      <c r="AC232" s="26"/>
      <c r="AD232" s="26"/>
      <c r="AE232" s="26"/>
      <c r="AG232" s="187"/>
      <c r="AN232" s="26"/>
      <c r="AO232" s="26"/>
      <c r="AP232" s="26"/>
      <c r="AQ232" s="26"/>
      <c r="AR232" s="26"/>
      <c r="AS232" s="26"/>
      <c r="AT232" s="26"/>
      <c r="AU232" s="26"/>
    </row>
    <row r="233" spans="16:48" ht="12.95" customHeight="1">
      <c r="P233" s="14"/>
      <c r="V233" s="26"/>
      <c r="AA233" s="26"/>
      <c r="AB233" s="26"/>
      <c r="AC233" s="26"/>
      <c r="AD233" s="26"/>
      <c r="AE233" s="26"/>
      <c r="AG233" s="187"/>
      <c r="AN233" s="26"/>
      <c r="AO233" s="26"/>
      <c r="AP233" s="26"/>
      <c r="AQ233" s="26"/>
      <c r="AR233" s="26"/>
      <c r="AS233" s="26"/>
      <c r="AT233" s="26"/>
      <c r="AU233" s="26"/>
    </row>
    <row r="234" spans="16:48" ht="12.95" customHeight="1">
      <c r="P234" s="14"/>
      <c r="V234" s="26"/>
      <c r="AA234" s="26"/>
      <c r="AB234" s="26"/>
      <c r="AC234" s="26"/>
      <c r="AD234" s="26"/>
      <c r="AE234" s="26"/>
      <c r="AG234" s="187"/>
      <c r="AN234" s="26"/>
      <c r="AO234" s="26"/>
      <c r="AP234" s="26"/>
      <c r="AQ234" s="26"/>
      <c r="AR234" s="26"/>
      <c r="AS234" s="26"/>
      <c r="AT234" s="26"/>
      <c r="AU234" s="26"/>
    </row>
    <row r="235" spans="16:48" ht="12.95" customHeight="1">
      <c r="P235" s="14"/>
      <c r="V235" s="26"/>
      <c r="AA235" s="26"/>
      <c r="AB235" s="26"/>
      <c r="AC235" s="26"/>
      <c r="AD235" s="26"/>
      <c r="AE235" s="26"/>
      <c r="AG235" s="187"/>
      <c r="AN235" s="26"/>
      <c r="AO235" s="26"/>
      <c r="AP235" s="26"/>
      <c r="AQ235" s="26"/>
      <c r="AR235" s="26"/>
      <c r="AS235" s="26"/>
      <c r="AT235" s="26"/>
      <c r="AU235" s="26"/>
    </row>
    <row r="236" spans="16:48" ht="12.95" customHeight="1">
      <c r="P236" s="14"/>
      <c r="V236" s="26"/>
      <c r="AA236" s="26"/>
      <c r="AB236" s="26"/>
      <c r="AC236" s="26"/>
      <c r="AD236" s="26"/>
      <c r="AE236" s="26"/>
      <c r="AG236" s="187"/>
      <c r="AN236" s="26"/>
      <c r="AO236" s="26"/>
      <c r="AP236" s="26"/>
      <c r="AQ236" s="26"/>
      <c r="AR236" s="26"/>
      <c r="AS236" s="26"/>
      <c r="AT236" s="26"/>
      <c r="AU236" s="26"/>
    </row>
    <row r="237" spans="16:48" ht="12.95" customHeight="1">
      <c r="P237" s="14"/>
      <c r="V237" s="26"/>
      <c r="AA237" s="26"/>
      <c r="AB237" s="26"/>
      <c r="AC237" s="26"/>
      <c r="AD237" s="26"/>
      <c r="AE237" s="26"/>
      <c r="AG237" s="187"/>
      <c r="AN237" s="26"/>
      <c r="AO237" s="26"/>
      <c r="AP237" s="26"/>
      <c r="AQ237" s="26"/>
      <c r="AR237" s="26"/>
      <c r="AS237" s="26"/>
      <c r="AT237" s="26"/>
      <c r="AU237" s="26"/>
    </row>
    <row r="238" spans="16:48" ht="12.95" customHeight="1">
      <c r="P238" s="14"/>
      <c r="V238" s="26"/>
      <c r="AA238" s="26"/>
      <c r="AB238" s="26"/>
      <c r="AC238" s="26"/>
      <c r="AD238" s="26"/>
      <c r="AE238" s="26"/>
      <c r="AG238" s="187"/>
      <c r="AN238" s="26"/>
      <c r="AO238" s="26"/>
      <c r="AP238" s="26"/>
      <c r="AQ238" s="26"/>
      <c r="AR238" s="26"/>
      <c r="AS238" s="26"/>
      <c r="AT238" s="26"/>
      <c r="AU238" s="26"/>
    </row>
    <row r="239" spans="16:48" ht="12.95" customHeight="1">
      <c r="P239" s="14"/>
      <c r="V239" s="26"/>
      <c r="AA239" s="26"/>
      <c r="AB239" s="26"/>
      <c r="AC239" s="26"/>
      <c r="AD239" s="26"/>
      <c r="AE239" s="26"/>
      <c r="AG239" s="187"/>
      <c r="AN239" s="26"/>
      <c r="AO239" s="26"/>
      <c r="AP239" s="26"/>
      <c r="AQ239" s="26"/>
      <c r="AR239" s="26"/>
      <c r="AS239" s="26"/>
      <c r="AT239" s="26"/>
      <c r="AU239" s="26"/>
    </row>
    <row r="240" spans="16:48" ht="12.95" customHeight="1">
      <c r="P240" s="14"/>
      <c r="V240" s="26"/>
      <c r="AA240" s="26"/>
      <c r="AB240" s="26"/>
      <c r="AC240" s="26"/>
      <c r="AD240" s="26"/>
      <c r="AE240" s="26"/>
      <c r="AG240" s="187"/>
      <c r="AN240" s="26"/>
      <c r="AO240" s="26"/>
      <c r="AP240" s="26"/>
      <c r="AQ240" s="26"/>
      <c r="AR240" s="26"/>
      <c r="AS240" s="26"/>
      <c r="AT240" s="26"/>
      <c r="AU240" s="26"/>
    </row>
    <row r="241" spans="16:48" ht="12.95" customHeight="1">
      <c r="P241" s="14"/>
      <c r="V241" s="26"/>
      <c r="AA241" s="26"/>
      <c r="AB241" s="26"/>
      <c r="AC241" s="26"/>
      <c r="AD241" s="26"/>
      <c r="AE241" s="26"/>
      <c r="AG241" s="187"/>
      <c r="AN241" s="26"/>
      <c r="AO241" s="26"/>
      <c r="AP241" s="26"/>
      <c r="AQ241" s="26"/>
      <c r="AR241" s="26"/>
      <c r="AS241" s="26"/>
      <c r="AT241" s="26"/>
      <c r="AU241" s="26"/>
    </row>
    <row r="242" spans="16:48" ht="12.95" customHeight="1">
      <c r="P242" s="14"/>
      <c r="V242" s="26"/>
      <c r="AA242" s="26"/>
      <c r="AB242" s="26"/>
      <c r="AC242" s="26"/>
      <c r="AD242" s="26"/>
      <c r="AE242" s="26"/>
      <c r="AG242" s="187"/>
      <c r="AN242" s="26"/>
      <c r="AO242" s="26"/>
      <c r="AP242" s="26"/>
      <c r="AQ242" s="26"/>
      <c r="AR242" s="26"/>
      <c r="AS242" s="26"/>
      <c r="AT242" s="26"/>
      <c r="AU242" s="26"/>
    </row>
    <row r="243" spans="16:48" ht="12.95" customHeight="1">
      <c r="P243" s="14"/>
      <c r="V243" s="26"/>
      <c r="AA243" s="26"/>
      <c r="AB243" s="26"/>
      <c r="AC243" s="26"/>
      <c r="AD243" s="26"/>
      <c r="AE243" s="26"/>
      <c r="AG243" s="187"/>
      <c r="AN243" s="26"/>
      <c r="AO243" s="26"/>
      <c r="AP243" s="26"/>
      <c r="AQ243" s="26"/>
      <c r="AR243" s="26"/>
      <c r="AS243" s="26"/>
      <c r="AT243" s="26"/>
      <c r="AU243" s="26"/>
    </row>
    <row r="244" spans="16:48" ht="12.95" customHeight="1">
      <c r="P244" s="14"/>
      <c r="V244" s="26"/>
      <c r="AA244" s="26"/>
      <c r="AB244" s="26"/>
      <c r="AC244" s="26"/>
      <c r="AD244" s="26"/>
      <c r="AE244" s="26"/>
      <c r="AG244" s="187"/>
      <c r="AN244" s="26"/>
      <c r="AO244" s="26"/>
      <c r="AP244" s="26"/>
      <c r="AQ244" s="26"/>
      <c r="AR244" s="26"/>
      <c r="AS244" s="26"/>
      <c r="AT244" s="26"/>
      <c r="AU244" s="26"/>
    </row>
    <row r="245" spans="16:48" ht="12.95" customHeight="1">
      <c r="P245" s="14"/>
      <c r="V245" s="26"/>
      <c r="AA245" s="26"/>
      <c r="AB245" s="26"/>
      <c r="AC245" s="26"/>
      <c r="AD245" s="26"/>
      <c r="AE245" s="26"/>
      <c r="AG245" s="187"/>
      <c r="AN245" s="26"/>
      <c r="AO245" s="26"/>
      <c r="AP245" s="26"/>
      <c r="AQ245" s="26"/>
      <c r="AR245" s="26"/>
      <c r="AS245" s="26"/>
      <c r="AT245" s="26"/>
      <c r="AU245" s="26"/>
    </row>
    <row r="246" spans="16:48" ht="12.95" customHeight="1">
      <c r="P246" s="14"/>
      <c r="V246" s="26"/>
      <c r="AA246" s="26"/>
      <c r="AB246" s="26"/>
      <c r="AC246" s="26"/>
      <c r="AD246" s="26"/>
      <c r="AE246" s="26"/>
      <c r="AG246" s="187"/>
      <c r="AN246" s="26"/>
      <c r="AO246" s="26"/>
      <c r="AP246" s="26"/>
      <c r="AQ246" s="26"/>
      <c r="AR246" s="26"/>
      <c r="AS246" s="26"/>
      <c r="AT246" s="26"/>
      <c r="AU246" s="26"/>
    </row>
    <row r="247" spans="16:48" ht="12.95" customHeight="1">
      <c r="P247" s="14"/>
      <c r="V247" s="26"/>
      <c r="AA247" s="26"/>
      <c r="AB247" s="26"/>
      <c r="AC247" s="26"/>
      <c r="AD247" s="26"/>
      <c r="AE247" s="26"/>
      <c r="AG247" s="187"/>
      <c r="AN247" s="26"/>
      <c r="AO247" s="26"/>
      <c r="AP247" s="26"/>
      <c r="AQ247" s="26"/>
      <c r="AR247" s="26"/>
      <c r="AS247" s="26"/>
      <c r="AT247" s="26"/>
      <c r="AU247" s="26"/>
    </row>
    <row r="248" spans="16:48" ht="12.95" customHeight="1">
      <c r="P248" s="14"/>
      <c r="V248" s="26"/>
      <c r="AA248" s="26"/>
      <c r="AB248" s="26"/>
      <c r="AC248" s="26"/>
      <c r="AD248" s="26"/>
      <c r="AE248" s="26"/>
      <c r="AG248" s="187"/>
      <c r="AN248" s="26"/>
      <c r="AO248" s="26"/>
      <c r="AP248" s="26"/>
      <c r="AQ248" s="26"/>
      <c r="AR248" s="26"/>
      <c r="AS248" s="26"/>
      <c r="AT248" s="26"/>
      <c r="AU248" s="26"/>
    </row>
    <row r="249" spans="16:48" ht="12.95" customHeight="1">
      <c r="P249" s="14"/>
      <c r="V249" s="26"/>
      <c r="AA249" s="26"/>
      <c r="AB249" s="26"/>
      <c r="AC249" s="26"/>
      <c r="AD249" s="26"/>
      <c r="AE249" s="26"/>
      <c r="AG249" s="187"/>
      <c r="AN249" s="26"/>
      <c r="AO249" s="26"/>
      <c r="AP249" s="26"/>
      <c r="AQ249" s="26"/>
      <c r="AR249" s="26"/>
      <c r="AS249" s="26"/>
      <c r="AT249" s="26"/>
      <c r="AU249" s="26"/>
    </row>
    <row r="250" spans="16:48" ht="12.95" customHeight="1">
      <c r="P250" s="14"/>
      <c r="V250" s="26"/>
      <c r="AA250" s="26"/>
      <c r="AB250" s="26"/>
      <c r="AC250" s="26"/>
      <c r="AD250" s="26"/>
      <c r="AE250" s="26"/>
      <c r="AG250" s="187"/>
      <c r="AN250" s="26"/>
      <c r="AO250" s="26"/>
      <c r="AP250" s="26"/>
      <c r="AQ250" s="26"/>
      <c r="AR250" s="26"/>
      <c r="AS250" s="26"/>
      <c r="AT250" s="26"/>
      <c r="AU250" s="26"/>
    </row>
    <row r="251" spans="16:48" ht="12.95" customHeight="1">
      <c r="P251" s="14"/>
      <c r="V251" s="26"/>
      <c r="AA251" s="26"/>
      <c r="AB251" s="26"/>
      <c r="AC251" s="26"/>
      <c r="AD251" s="26"/>
      <c r="AE251" s="26"/>
      <c r="AG251" s="187"/>
      <c r="AN251" s="26"/>
      <c r="AO251" s="26"/>
      <c r="AP251" s="26"/>
      <c r="AQ251" s="26"/>
      <c r="AR251" s="26"/>
      <c r="AS251" s="26"/>
      <c r="AT251" s="26"/>
      <c r="AU251" s="26"/>
    </row>
    <row r="252" spans="16:48" ht="12.95" customHeight="1">
      <c r="P252" s="14"/>
      <c r="V252" s="26"/>
      <c r="AA252" s="26"/>
      <c r="AB252" s="26"/>
      <c r="AC252" s="26"/>
      <c r="AD252" s="26"/>
      <c r="AE252" s="26"/>
      <c r="AG252" s="187"/>
      <c r="AN252" s="26"/>
      <c r="AO252" s="26"/>
      <c r="AP252" s="26"/>
      <c r="AQ252" s="26"/>
      <c r="AR252" s="26"/>
      <c r="AS252" s="26"/>
      <c r="AT252" s="26"/>
      <c r="AU252" s="26"/>
      <c r="AV252" s="26"/>
    </row>
    <row r="253" spans="16:48" ht="12.95" customHeight="1">
      <c r="P253" s="14"/>
      <c r="V253" s="26"/>
      <c r="AA253" s="26"/>
      <c r="AB253" s="26"/>
      <c r="AC253" s="26"/>
      <c r="AD253" s="26"/>
      <c r="AE253" s="26"/>
      <c r="AG253" s="187"/>
      <c r="AN253" s="26"/>
      <c r="AO253" s="26"/>
      <c r="AP253" s="26"/>
      <c r="AQ253" s="26"/>
      <c r="AR253" s="26"/>
      <c r="AS253" s="26"/>
      <c r="AT253" s="26"/>
      <c r="AU253" s="26"/>
    </row>
    <row r="254" spans="16:48" ht="12.95" customHeight="1">
      <c r="P254" s="14"/>
      <c r="V254" s="26"/>
      <c r="AA254" s="26"/>
      <c r="AB254" s="26"/>
      <c r="AC254" s="26"/>
      <c r="AD254" s="26"/>
      <c r="AE254" s="26"/>
      <c r="AG254" s="187"/>
      <c r="AN254" s="26"/>
      <c r="AO254" s="26"/>
      <c r="AP254" s="26"/>
      <c r="AQ254" s="26"/>
      <c r="AR254" s="26"/>
      <c r="AS254" s="26"/>
      <c r="AT254" s="26"/>
      <c r="AU254" s="26"/>
      <c r="AV254" s="26"/>
    </row>
    <row r="255" spans="16:48" ht="12.95" customHeight="1">
      <c r="P255" s="14"/>
      <c r="V255" s="26"/>
      <c r="AA255" s="26"/>
      <c r="AB255" s="26"/>
      <c r="AC255" s="26"/>
      <c r="AD255" s="26"/>
      <c r="AE255" s="26"/>
      <c r="AG255" s="187"/>
      <c r="AN255" s="26"/>
      <c r="AO255" s="26"/>
      <c r="AP255" s="26"/>
      <c r="AQ255" s="26"/>
      <c r="AR255" s="26"/>
      <c r="AS255" s="26"/>
      <c r="AT255" s="26"/>
      <c r="AU255" s="26"/>
    </row>
    <row r="256" spans="16:48" ht="12.95" customHeight="1">
      <c r="P256" s="14"/>
      <c r="V256" s="26"/>
      <c r="AA256" s="26"/>
      <c r="AB256" s="26"/>
      <c r="AC256" s="26"/>
      <c r="AD256" s="26"/>
      <c r="AE256" s="26"/>
      <c r="AG256" s="187"/>
      <c r="AN256" s="26"/>
      <c r="AO256" s="26"/>
      <c r="AP256" s="26"/>
      <c r="AQ256" s="26"/>
      <c r="AR256" s="26"/>
      <c r="AS256" s="26"/>
      <c r="AT256" s="26"/>
      <c r="AU256" s="26"/>
      <c r="AV256" s="26"/>
    </row>
    <row r="257" spans="16:48" ht="12.95" customHeight="1">
      <c r="P257" s="14"/>
      <c r="V257" s="26"/>
      <c r="AA257" s="26"/>
      <c r="AB257" s="26"/>
      <c r="AC257" s="26"/>
      <c r="AD257" s="26"/>
      <c r="AE257" s="26"/>
      <c r="AG257" s="187"/>
      <c r="AN257" s="26"/>
      <c r="AO257" s="26"/>
      <c r="AP257" s="26"/>
      <c r="AQ257" s="26"/>
      <c r="AR257" s="26"/>
      <c r="AS257" s="26"/>
      <c r="AT257" s="26"/>
      <c r="AU257" s="26"/>
      <c r="AV257" s="26"/>
    </row>
    <row r="258" spans="16:48" ht="12.95" customHeight="1">
      <c r="P258" s="14"/>
      <c r="V258" s="26"/>
      <c r="AA258" s="26"/>
      <c r="AB258" s="26"/>
      <c r="AC258" s="26"/>
      <c r="AD258" s="26"/>
      <c r="AE258" s="26"/>
      <c r="AG258" s="187"/>
      <c r="AN258" s="26"/>
      <c r="AO258" s="26"/>
      <c r="AP258" s="26"/>
      <c r="AQ258" s="26"/>
      <c r="AR258" s="26"/>
      <c r="AS258" s="26"/>
      <c r="AT258" s="26"/>
      <c r="AU258" s="26"/>
    </row>
    <row r="259" spans="16:48" ht="12.95" customHeight="1">
      <c r="P259" s="14"/>
      <c r="V259" s="26"/>
      <c r="AA259" s="26"/>
      <c r="AB259" s="26"/>
      <c r="AC259" s="26"/>
      <c r="AD259" s="26"/>
      <c r="AE259" s="26"/>
      <c r="AG259" s="187"/>
      <c r="AN259" s="26"/>
      <c r="AO259" s="26"/>
      <c r="AP259" s="26"/>
      <c r="AQ259" s="26"/>
      <c r="AR259" s="26"/>
      <c r="AS259" s="26"/>
      <c r="AT259" s="26"/>
      <c r="AU259" s="26"/>
      <c r="AV259" s="26"/>
    </row>
    <row r="260" spans="16:48" ht="12.95" customHeight="1">
      <c r="P260" s="14"/>
      <c r="V260" s="26"/>
      <c r="AA260" s="26"/>
      <c r="AB260" s="26"/>
      <c r="AC260" s="26"/>
      <c r="AD260" s="26"/>
      <c r="AE260" s="26"/>
      <c r="AG260" s="187"/>
      <c r="AN260" s="26"/>
      <c r="AO260" s="26"/>
      <c r="AP260" s="26"/>
      <c r="AQ260" s="26"/>
      <c r="AR260" s="26"/>
      <c r="AS260" s="26"/>
      <c r="AT260" s="26"/>
      <c r="AU260" s="26"/>
      <c r="AV260" s="26"/>
    </row>
    <row r="261" spans="16:48" ht="12.95" customHeight="1">
      <c r="P261" s="14"/>
      <c r="V261" s="26"/>
      <c r="AA261" s="26"/>
      <c r="AB261" s="26"/>
      <c r="AC261" s="26"/>
      <c r="AD261" s="26"/>
      <c r="AE261" s="26"/>
      <c r="AG261" s="187"/>
      <c r="AN261" s="26"/>
      <c r="AO261" s="26"/>
      <c r="AP261" s="26"/>
      <c r="AQ261" s="26"/>
      <c r="AR261" s="26"/>
      <c r="AS261" s="26"/>
      <c r="AT261" s="26"/>
      <c r="AU261" s="26"/>
    </row>
    <row r="262" spans="16:48" ht="12.95" customHeight="1">
      <c r="P262" s="14"/>
      <c r="V262" s="26"/>
      <c r="AA262" s="26"/>
      <c r="AB262" s="26"/>
      <c r="AC262" s="26"/>
      <c r="AD262" s="26"/>
      <c r="AE262" s="26"/>
      <c r="AG262" s="187"/>
      <c r="AN262" s="26"/>
      <c r="AO262" s="26"/>
      <c r="AP262" s="26"/>
      <c r="AQ262" s="26"/>
      <c r="AR262" s="26"/>
      <c r="AS262" s="26"/>
      <c r="AT262" s="26"/>
      <c r="AU262" s="26"/>
      <c r="AV262" s="26"/>
    </row>
    <row r="263" spans="16:48" ht="12.95" customHeight="1">
      <c r="P263" s="14"/>
      <c r="V263" s="26"/>
      <c r="AA263" s="26"/>
      <c r="AB263" s="26"/>
      <c r="AC263" s="26"/>
      <c r="AD263" s="26"/>
      <c r="AE263" s="26"/>
      <c r="AG263" s="187"/>
      <c r="AN263" s="26"/>
      <c r="AO263" s="26"/>
      <c r="AP263" s="26"/>
      <c r="AQ263" s="26"/>
      <c r="AR263" s="26"/>
      <c r="AS263" s="26"/>
      <c r="AT263" s="26"/>
      <c r="AU263" s="26"/>
      <c r="AV263" s="26"/>
    </row>
    <row r="264" spans="16:48" ht="12.95" customHeight="1">
      <c r="P264" s="14"/>
      <c r="V264" s="26"/>
      <c r="AA264" s="26"/>
      <c r="AB264" s="26"/>
      <c r="AC264" s="26"/>
      <c r="AD264" s="26"/>
      <c r="AE264" s="26"/>
      <c r="AG264" s="187"/>
      <c r="AN264" s="26"/>
      <c r="AO264" s="26"/>
      <c r="AP264" s="26"/>
      <c r="AQ264" s="26"/>
      <c r="AR264" s="26"/>
      <c r="AS264" s="26"/>
      <c r="AT264" s="26"/>
      <c r="AU264" s="26"/>
      <c r="AV264" s="26"/>
    </row>
    <row r="265" spans="16:48" ht="12.95" customHeight="1">
      <c r="P265" s="14"/>
      <c r="V265" s="26"/>
      <c r="AA265" s="26"/>
      <c r="AB265" s="26"/>
      <c r="AC265" s="26"/>
      <c r="AD265" s="26"/>
      <c r="AE265" s="26"/>
      <c r="AG265" s="187"/>
      <c r="AN265" s="26"/>
      <c r="AO265" s="26"/>
      <c r="AP265" s="26"/>
      <c r="AQ265" s="26"/>
      <c r="AR265" s="26"/>
      <c r="AS265" s="26"/>
      <c r="AT265" s="26"/>
      <c r="AU265" s="26"/>
      <c r="AV265" s="26"/>
    </row>
    <row r="266" spans="16:48" ht="12.95" customHeight="1">
      <c r="P266" s="14"/>
      <c r="V266" s="26"/>
      <c r="AA266" s="26"/>
      <c r="AB266" s="26"/>
      <c r="AC266" s="26"/>
      <c r="AD266" s="26"/>
      <c r="AE266" s="26"/>
      <c r="AG266" s="187"/>
      <c r="AN266" s="26"/>
      <c r="AO266" s="26"/>
      <c r="AP266" s="26"/>
      <c r="AQ266" s="26"/>
      <c r="AR266" s="26"/>
      <c r="AS266" s="26"/>
      <c r="AT266" s="26"/>
      <c r="AU266" s="26"/>
    </row>
    <row r="267" spans="16:48" ht="12.95" customHeight="1">
      <c r="P267" s="14"/>
      <c r="V267" s="26"/>
      <c r="AA267" s="26"/>
      <c r="AB267" s="26"/>
      <c r="AC267" s="26"/>
      <c r="AD267" s="26"/>
      <c r="AE267" s="26"/>
      <c r="AG267" s="187"/>
      <c r="AN267" s="26"/>
      <c r="AO267" s="26"/>
      <c r="AP267" s="26"/>
      <c r="AQ267" s="26"/>
      <c r="AR267" s="26"/>
      <c r="AS267" s="26"/>
      <c r="AT267" s="26"/>
      <c r="AU267" s="26"/>
      <c r="AV267" s="26"/>
    </row>
    <row r="268" spans="16:48" ht="12.95" customHeight="1">
      <c r="P268" s="14"/>
      <c r="V268" s="26"/>
      <c r="AA268" s="26"/>
      <c r="AB268" s="26"/>
      <c r="AC268" s="26"/>
      <c r="AD268" s="26"/>
      <c r="AE268" s="26"/>
      <c r="AG268" s="187"/>
      <c r="AN268" s="26"/>
      <c r="AO268" s="26"/>
      <c r="AP268" s="26"/>
      <c r="AQ268" s="26"/>
      <c r="AR268" s="26"/>
      <c r="AS268" s="26"/>
      <c r="AT268" s="26"/>
      <c r="AU268" s="26"/>
    </row>
    <row r="269" spans="16:48" ht="12.95" customHeight="1">
      <c r="P269" s="14"/>
      <c r="V269" s="26"/>
      <c r="AA269" s="26"/>
      <c r="AB269" s="26"/>
      <c r="AC269" s="26"/>
      <c r="AD269" s="26"/>
      <c r="AE269" s="26"/>
      <c r="AG269" s="187"/>
      <c r="AN269" s="26"/>
      <c r="AO269" s="26"/>
      <c r="AP269" s="26"/>
      <c r="AQ269" s="26"/>
      <c r="AR269" s="26"/>
      <c r="AS269" s="26"/>
      <c r="AT269" s="26"/>
      <c r="AU269" s="26"/>
    </row>
    <row r="270" spans="16:48" ht="12.95" customHeight="1">
      <c r="P270" s="14"/>
      <c r="V270" s="26"/>
      <c r="AA270" s="26"/>
      <c r="AB270" s="26"/>
      <c r="AC270" s="26"/>
      <c r="AD270" s="26"/>
      <c r="AE270" s="26"/>
      <c r="AG270" s="187"/>
      <c r="AN270" s="26"/>
      <c r="AO270" s="26"/>
      <c r="AP270" s="26"/>
      <c r="AQ270" s="26"/>
      <c r="AR270" s="26"/>
      <c r="AS270" s="26"/>
      <c r="AT270" s="26"/>
      <c r="AU270" s="26"/>
    </row>
    <row r="271" spans="16:48" ht="12.95" customHeight="1">
      <c r="P271" s="14"/>
      <c r="V271" s="26"/>
      <c r="AA271" s="26"/>
      <c r="AB271" s="26"/>
      <c r="AC271" s="26"/>
      <c r="AD271" s="26"/>
      <c r="AE271" s="26"/>
      <c r="AG271" s="187"/>
      <c r="AN271" s="26"/>
      <c r="AO271" s="26"/>
      <c r="AP271" s="26"/>
      <c r="AQ271" s="26"/>
      <c r="AR271" s="26"/>
      <c r="AS271" s="26"/>
      <c r="AT271" s="26"/>
      <c r="AU271" s="26"/>
    </row>
    <row r="272" spans="16:48" ht="12.95" customHeight="1">
      <c r="P272" s="14"/>
      <c r="V272" s="26"/>
      <c r="AA272" s="26"/>
      <c r="AB272" s="26"/>
      <c r="AC272" s="26"/>
      <c r="AD272" s="26"/>
      <c r="AE272" s="26"/>
      <c r="AG272" s="187"/>
      <c r="AN272" s="26"/>
      <c r="AO272" s="26"/>
      <c r="AP272" s="26"/>
      <c r="AQ272" s="26"/>
      <c r="AR272" s="26"/>
      <c r="AS272" s="26"/>
      <c r="AT272" s="26"/>
      <c r="AU272" s="26"/>
    </row>
    <row r="273" spans="16:48" ht="12.95" customHeight="1">
      <c r="P273" s="14"/>
      <c r="V273" s="26"/>
      <c r="AA273" s="26"/>
      <c r="AB273" s="26"/>
      <c r="AC273" s="26"/>
      <c r="AD273" s="26"/>
      <c r="AE273" s="26"/>
      <c r="AG273" s="187"/>
      <c r="AN273" s="26"/>
      <c r="AO273" s="26"/>
      <c r="AP273" s="26"/>
      <c r="AQ273" s="26"/>
      <c r="AR273" s="26"/>
      <c r="AS273" s="26"/>
      <c r="AT273" s="26"/>
      <c r="AU273" s="26"/>
    </row>
    <row r="274" spans="16:48" ht="12.95" customHeight="1">
      <c r="P274" s="14"/>
      <c r="V274" s="26"/>
      <c r="AA274" s="26"/>
      <c r="AB274" s="26"/>
      <c r="AC274" s="26"/>
      <c r="AD274" s="26"/>
      <c r="AE274" s="26"/>
      <c r="AG274" s="187"/>
      <c r="AN274" s="26"/>
      <c r="AO274" s="26"/>
      <c r="AP274" s="26"/>
      <c r="AQ274" s="26"/>
      <c r="AR274" s="26"/>
      <c r="AS274" s="26"/>
      <c r="AT274" s="26"/>
      <c r="AU274" s="26"/>
    </row>
    <row r="275" spans="16:48" ht="12.95" customHeight="1">
      <c r="P275" s="14"/>
      <c r="V275" s="26"/>
      <c r="AA275" s="26"/>
      <c r="AB275" s="26"/>
      <c r="AC275" s="26"/>
      <c r="AD275" s="26"/>
      <c r="AE275" s="26"/>
      <c r="AG275" s="187"/>
      <c r="AN275" s="26"/>
      <c r="AO275" s="26"/>
      <c r="AP275" s="26"/>
      <c r="AQ275" s="26"/>
      <c r="AR275" s="26"/>
      <c r="AS275" s="26"/>
      <c r="AT275" s="26"/>
      <c r="AU275" s="26"/>
      <c r="AV275" s="26"/>
    </row>
    <row r="276" spans="16:48" ht="12.95" customHeight="1">
      <c r="P276" s="14"/>
      <c r="V276" s="26"/>
      <c r="AA276" s="26"/>
      <c r="AB276" s="26"/>
      <c r="AC276" s="26"/>
      <c r="AD276" s="26"/>
      <c r="AE276" s="26"/>
      <c r="AG276" s="187"/>
      <c r="AN276" s="26"/>
      <c r="AO276" s="26"/>
      <c r="AP276" s="26"/>
      <c r="AQ276" s="26"/>
      <c r="AR276" s="26"/>
      <c r="AS276" s="26"/>
      <c r="AT276" s="26"/>
      <c r="AU276" s="26"/>
    </row>
    <row r="277" spans="16:48" ht="12.95" customHeight="1">
      <c r="P277" s="14"/>
      <c r="V277" s="26"/>
      <c r="AA277" s="26"/>
      <c r="AB277" s="26"/>
      <c r="AC277" s="26"/>
      <c r="AD277" s="26"/>
      <c r="AE277" s="26"/>
      <c r="AG277" s="187"/>
      <c r="AN277" s="26"/>
      <c r="AO277" s="26"/>
      <c r="AP277" s="26"/>
      <c r="AQ277" s="26"/>
      <c r="AR277" s="26"/>
      <c r="AS277" s="26"/>
      <c r="AT277" s="26"/>
      <c r="AU277" s="26"/>
    </row>
    <row r="278" spans="16:48" ht="12.95" customHeight="1">
      <c r="P278" s="14"/>
      <c r="V278" s="26"/>
      <c r="AA278" s="26"/>
      <c r="AB278" s="26"/>
      <c r="AC278" s="26"/>
      <c r="AD278" s="26"/>
      <c r="AE278" s="26"/>
      <c r="AG278" s="187"/>
      <c r="AN278" s="26"/>
      <c r="AO278" s="26"/>
      <c r="AP278" s="26"/>
      <c r="AQ278" s="26"/>
      <c r="AR278" s="26"/>
      <c r="AS278" s="26"/>
      <c r="AT278" s="26"/>
      <c r="AU278" s="26"/>
    </row>
    <row r="279" spans="16:48" ht="12.95" customHeight="1">
      <c r="P279" s="14"/>
      <c r="V279" s="26"/>
      <c r="AA279" s="26"/>
      <c r="AB279" s="26"/>
      <c r="AC279" s="26"/>
      <c r="AD279" s="26"/>
      <c r="AE279" s="26"/>
      <c r="AG279" s="187"/>
      <c r="AN279" s="26"/>
      <c r="AO279" s="26"/>
      <c r="AP279" s="26"/>
      <c r="AQ279" s="26"/>
      <c r="AR279" s="26"/>
      <c r="AS279" s="26"/>
      <c r="AT279" s="26"/>
      <c r="AU279" s="26"/>
    </row>
    <row r="280" spans="16:48" ht="12.95" customHeight="1">
      <c r="P280" s="14"/>
      <c r="V280" s="26"/>
      <c r="AA280" s="26"/>
      <c r="AB280" s="26"/>
      <c r="AC280" s="26"/>
      <c r="AD280" s="26"/>
      <c r="AE280" s="26"/>
      <c r="AG280" s="187"/>
      <c r="AN280" s="26"/>
      <c r="AO280" s="26"/>
      <c r="AP280" s="26"/>
      <c r="AQ280" s="26"/>
      <c r="AR280" s="26"/>
      <c r="AS280" s="26"/>
      <c r="AT280" s="26"/>
      <c r="AU280" s="26"/>
      <c r="AV280" s="26"/>
    </row>
    <row r="281" spans="16:48" ht="12.95" customHeight="1">
      <c r="P281" s="14"/>
      <c r="V281" s="26"/>
      <c r="AA281" s="26"/>
      <c r="AB281" s="26"/>
      <c r="AC281" s="26"/>
      <c r="AD281" s="26"/>
      <c r="AE281" s="26"/>
      <c r="AG281" s="187"/>
      <c r="AN281" s="26"/>
      <c r="AO281" s="26"/>
      <c r="AP281" s="26"/>
      <c r="AQ281" s="26"/>
      <c r="AR281" s="26"/>
      <c r="AS281" s="26"/>
      <c r="AT281" s="26"/>
      <c r="AU281" s="26"/>
      <c r="AV281" s="26"/>
    </row>
    <row r="282" spans="16:48" ht="12.95" customHeight="1">
      <c r="P282" s="14"/>
      <c r="V282" s="26"/>
      <c r="AA282" s="26"/>
      <c r="AB282" s="26"/>
      <c r="AC282" s="26"/>
      <c r="AD282" s="26"/>
      <c r="AE282" s="26"/>
      <c r="AG282" s="187"/>
      <c r="AN282" s="26"/>
      <c r="AO282" s="26"/>
      <c r="AP282" s="26"/>
      <c r="AQ282" s="26"/>
      <c r="AR282" s="26"/>
      <c r="AS282" s="26"/>
      <c r="AT282" s="26"/>
      <c r="AU282" s="26"/>
    </row>
    <row r="283" spans="16:48" ht="12.95" customHeight="1">
      <c r="P283" s="14"/>
      <c r="V283" s="26"/>
      <c r="AA283" s="26"/>
      <c r="AB283" s="26"/>
      <c r="AC283" s="26"/>
      <c r="AD283" s="26"/>
      <c r="AE283" s="26"/>
      <c r="AG283" s="187"/>
      <c r="AN283" s="26"/>
      <c r="AO283" s="26"/>
      <c r="AP283" s="26"/>
      <c r="AQ283" s="26"/>
      <c r="AR283" s="26"/>
      <c r="AS283" s="26"/>
      <c r="AT283" s="26"/>
      <c r="AU283" s="26"/>
    </row>
    <row r="284" spans="16:48" ht="12.95" customHeight="1">
      <c r="V284" s="26"/>
      <c r="AA284" s="26"/>
      <c r="AB284" s="26"/>
      <c r="AC284" s="26"/>
      <c r="AD284" s="26"/>
      <c r="AE284" s="26"/>
      <c r="AG284" s="187"/>
      <c r="AN284" s="26"/>
      <c r="AO284" s="26"/>
      <c r="AP284" s="26"/>
      <c r="AQ284" s="26"/>
      <c r="AR284" s="26"/>
      <c r="AS284" s="26"/>
      <c r="AT284" s="26"/>
      <c r="AU284" s="26"/>
    </row>
    <row r="285" spans="16:48" ht="12.95" customHeight="1">
      <c r="V285" s="26"/>
      <c r="AA285" s="26"/>
      <c r="AB285" s="26"/>
      <c r="AC285" s="26"/>
      <c r="AD285" s="26"/>
      <c r="AE285" s="26"/>
      <c r="AG285" s="187"/>
      <c r="AN285" s="26"/>
      <c r="AO285" s="26"/>
      <c r="AP285" s="26"/>
      <c r="AQ285" s="26"/>
      <c r="AR285" s="26"/>
      <c r="AS285" s="26"/>
      <c r="AT285" s="26"/>
      <c r="AU285" s="26"/>
    </row>
    <row r="286" spans="16:48" ht="12.95" customHeight="1">
      <c r="V286" s="26"/>
      <c r="AA286" s="26"/>
      <c r="AB286" s="26"/>
      <c r="AC286" s="26"/>
      <c r="AD286" s="26"/>
      <c r="AE286" s="26"/>
      <c r="AG286" s="187"/>
      <c r="AN286" s="26"/>
      <c r="AO286" s="26"/>
      <c r="AP286" s="26"/>
      <c r="AQ286" s="26"/>
      <c r="AR286" s="26"/>
      <c r="AS286" s="26"/>
      <c r="AT286" s="26"/>
      <c r="AU286" s="26"/>
      <c r="AV286" s="26"/>
    </row>
    <row r="287" spans="16:48" ht="12.95" customHeight="1">
      <c r="V287" s="26"/>
      <c r="AA287" s="26"/>
      <c r="AB287" s="26"/>
      <c r="AC287" s="26"/>
      <c r="AD287" s="26"/>
      <c r="AE287" s="26"/>
      <c r="AG287" s="187"/>
      <c r="AN287" s="26"/>
      <c r="AO287" s="26"/>
      <c r="AP287" s="26"/>
      <c r="AQ287" s="26"/>
      <c r="AR287" s="26"/>
      <c r="AS287" s="26"/>
      <c r="AT287" s="26"/>
      <c r="AU287" s="26"/>
      <c r="AV287" s="26"/>
    </row>
    <row r="288" spans="16:48" ht="12.95" customHeight="1">
      <c r="V288" s="26"/>
      <c r="AA288" s="26"/>
      <c r="AB288" s="26"/>
      <c r="AC288" s="26"/>
      <c r="AD288" s="26"/>
      <c r="AE288" s="26"/>
      <c r="AG288" s="187"/>
      <c r="AN288" s="26"/>
      <c r="AO288" s="26"/>
      <c r="AP288" s="26"/>
      <c r="AQ288" s="26"/>
      <c r="AR288" s="26"/>
      <c r="AS288" s="26"/>
      <c r="AT288" s="26"/>
      <c r="AU288" s="26"/>
    </row>
    <row r="289" spans="22:48" ht="12.95" customHeight="1">
      <c r="V289" s="26"/>
      <c r="AA289" s="26"/>
      <c r="AB289" s="26"/>
      <c r="AC289" s="26"/>
      <c r="AD289" s="26"/>
      <c r="AE289" s="26"/>
      <c r="AG289" s="187"/>
      <c r="AN289" s="26"/>
      <c r="AO289" s="26"/>
      <c r="AP289" s="26"/>
      <c r="AQ289" s="26"/>
      <c r="AR289" s="26"/>
      <c r="AS289" s="26"/>
      <c r="AT289" s="26"/>
      <c r="AU289" s="26"/>
    </row>
    <row r="290" spans="22:48" ht="12.95" customHeight="1">
      <c r="V290" s="26"/>
      <c r="AA290" s="26"/>
      <c r="AB290" s="26"/>
      <c r="AC290" s="26"/>
      <c r="AD290" s="26"/>
      <c r="AE290" s="26"/>
      <c r="AG290" s="187"/>
      <c r="AN290" s="26"/>
      <c r="AO290" s="26"/>
      <c r="AP290" s="26"/>
      <c r="AQ290" s="26"/>
      <c r="AR290" s="26"/>
      <c r="AS290" s="26"/>
      <c r="AT290" s="26"/>
      <c r="AU290" s="26"/>
    </row>
    <row r="291" spans="22:48" ht="12.95" customHeight="1">
      <c r="V291" s="26"/>
      <c r="AA291" s="26"/>
      <c r="AB291" s="26"/>
      <c r="AC291" s="26"/>
      <c r="AD291" s="26"/>
      <c r="AE291" s="26"/>
      <c r="AG291" s="187"/>
      <c r="AN291" s="26"/>
      <c r="AO291" s="26"/>
      <c r="AP291" s="26"/>
      <c r="AQ291" s="26"/>
      <c r="AR291" s="26"/>
      <c r="AS291" s="26"/>
      <c r="AT291" s="26"/>
      <c r="AU291" s="26"/>
    </row>
    <row r="292" spans="22:48" ht="12.95" customHeight="1">
      <c r="V292" s="26"/>
      <c r="AA292" s="26"/>
      <c r="AB292" s="26"/>
      <c r="AC292" s="26"/>
      <c r="AD292" s="26"/>
      <c r="AE292" s="26"/>
      <c r="AG292" s="187"/>
      <c r="AN292" s="26"/>
      <c r="AO292" s="26"/>
      <c r="AP292" s="26"/>
      <c r="AQ292" s="26"/>
      <c r="AR292" s="26"/>
      <c r="AS292" s="26"/>
      <c r="AT292" s="26"/>
      <c r="AU292" s="26"/>
    </row>
    <row r="293" spans="22:48" ht="12.95" customHeight="1">
      <c r="V293" s="26"/>
      <c r="AA293" s="26"/>
      <c r="AB293" s="26"/>
      <c r="AC293" s="26"/>
      <c r="AD293" s="26"/>
      <c r="AE293" s="26"/>
      <c r="AG293" s="187"/>
      <c r="AN293" s="26"/>
      <c r="AO293" s="26"/>
      <c r="AP293" s="26"/>
      <c r="AQ293" s="26"/>
      <c r="AR293" s="26"/>
      <c r="AS293" s="26"/>
      <c r="AT293" s="26"/>
      <c r="AU293" s="26"/>
    </row>
    <row r="294" spans="22:48" ht="12.95" customHeight="1">
      <c r="V294" s="26"/>
      <c r="AA294" s="26"/>
      <c r="AB294" s="26"/>
      <c r="AC294" s="26"/>
      <c r="AD294" s="26"/>
      <c r="AE294" s="26"/>
      <c r="AG294" s="187"/>
      <c r="AN294" s="26"/>
      <c r="AO294" s="26"/>
      <c r="AP294" s="26"/>
      <c r="AQ294" s="26"/>
      <c r="AR294" s="26"/>
      <c r="AS294" s="26"/>
      <c r="AT294" s="26"/>
      <c r="AU294" s="26"/>
      <c r="AV294" s="26"/>
    </row>
    <row r="295" spans="22:48" ht="12.95" customHeight="1">
      <c r="V295" s="26"/>
      <c r="AA295" s="26"/>
      <c r="AB295" s="26"/>
      <c r="AC295" s="26"/>
      <c r="AD295" s="26"/>
      <c r="AE295" s="26"/>
      <c r="AG295" s="187"/>
      <c r="AN295" s="26"/>
      <c r="AO295" s="26"/>
      <c r="AP295" s="26"/>
      <c r="AQ295" s="26"/>
      <c r="AR295" s="26"/>
      <c r="AS295" s="26"/>
      <c r="AT295" s="26"/>
      <c r="AU295" s="26"/>
      <c r="AV295" s="26"/>
    </row>
    <row r="296" spans="22:48" ht="12.95" customHeight="1">
      <c r="V296" s="26"/>
      <c r="AA296" s="26"/>
      <c r="AB296" s="26"/>
      <c r="AC296" s="26"/>
      <c r="AD296" s="26"/>
      <c r="AE296" s="26"/>
      <c r="AG296" s="187"/>
      <c r="AN296" s="26"/>
      <c r="AO296" s="26"/>
      <c r="AP296" s="26"/>
      <c r="AQ296" s="26"/>
      <c r="AR296" s="26"/>
      <c r="AS296" s="26"/>
      <c r="AT296" s="26"/>
      <c r="AU296" s="26"/>
      <c r="AV296" s="26"/>
    </row>
    <row r="297" spans="22:48" ht="12.95" customHeight="1">
      <c r="V297" s="26"/>
      <c r="AA297" s="26"/>
      <c r="AB297" s="26"/>
      <c r="AC297" s="26"/>
      <c r="AD297" s="26"/>
      <c r="AE297" s="26"/>
      <c r="AG297" s="187"/>
      <c r="AN297" s="26"/>
      <c r="AO297" s="26"/>
      <c r="AP297" s="26"/>
      <c r="AQ297" s="26"/>
      <c r="AR297" s="26"/>
      <c r="AS297" s="26"/>
      <c r="AT297" s="26"/>
      <c r="AU297" s="26"/>
    </row>
    <row r="298" spans="22:48" ht="12.95" customHeight="1">
      <c r="V298" s="26"/>
      <c r="AA298" s="26"/>
      <c r="AB298" s="26"/>
      <c r="AC298" s="26"/>
      <c r="AD298" s="26"/>
      <c r="AE298" s="26"/>
      <c r="AG298" s="187"/>
      <c r="AN298" s="26"/>
      <c r="AO298" s="26"/>
      <c r="AP298" s="26"/>
      <c r="AQ298" s="26"/>
      <c r="AR298" s="26"/>
      <c r="AS298" s="26"/>
      <c r="AT298" s="26"/>
      <c r="AU298" s="26"/>
    </row>
    <row r="299" spans="22:48" ht="12.95" customHeight="1">
      <c r="V299" s="26"/>
      <c r="AA299" s="26"/>
      <c r="AB299" s="26"/>
      <c r="AC299" s="26"/>
      <c r="AD299" s="26"/>
      <c r="AE299" s="26"/>
      <c r="AG299" s="187"/>
      <c r="AN299" s="26"/>
      <c r="AO299" s="26"/>
      <c r="AP299" s="26"/>
      <c r="AQ299" s="26"/>
      <c r="AR299" s="26"/>
      <c r="AS299" s="26"/>
      <c r="AT299" s="26"/>
      <c r="AU299" s="26"/>
    </row>
    <row r="300" spans="22:48" ht="12.95" customHeight="1">
      <c r="V300" s="26"/>
      <c r="AA300" s="26"/>
      <c r="AB300" s="26"/>
      <c r="AC300" s="26"/>
      <c r="AD300" s="26"/>
      <c r="AE300" s="26"/>
      <c r="AG300" s="187"/>
      <c r="AN300" s="26"/>
      <c r="AO300" s="26"/>
      <c r="AP300" s="26"/>
      <c r="AQ300" s="26"/>
      <c r="AR300" s="26"/>
      <c r="AS300" s="26"/>
      <c r="AT300" s="26"/>
      <c r="AU300" s="26"/>
    </row>
    <row r="301" spans="22:48" ht="12.95" customHeight="1">
      <c r="V301" s="26"/>
      <c r="AA301" s="26"/>
      <c r="AB301" s="26"/>
      <c r="AC301" s="26"/>
      <c r="AD301" s="26"/>
      <c r="AE301" s="26"/>
      <c r="AG301" s="187"/>
      <c r="AN301" s="26"/>
      <c r="AO301" s="26"/>
      <c r="AP301" s="26"/>
      <c r="AQ301" s="26"/>
      <c r="AR301" s="26"/>
      <c r="AS301" s="26"/>
      <c r="AT301" s="26"/>
      <c r="AU301" s="26"/>
    </row>
    <row r="302" spans="22:48" ht="12.95" customHeight="1">
      <c r="V302" s="26"/>
      <c r="AA302" s="26"/>
      <c r="AB302" s="26"/>
      <c r="AC302" s="26"/>
      <c r="AD302" s="26"/>
      <c r="AE302" s="26"/>
      <c r="AG302" s="187"/>
      <c r="AN302" s="26"/>
      <c r="AO302" s="26"/>
      <c r="AP302" s="26"/>
      <c r="AQ302" s="26"/>
      <c r="AR302" s="26"/>
      <c r="AS302" s="26"/>
      <c r="AT302" s="26"/>
      <c r="AU302" s="26"/>
    </row>
    <row r="303" spans="22:48" ht="12.95" customHeight="1">
      <c r="V303" s="26"/>
      <c r="AA303" s="26"/>
      <c r="AB303" s="26"/>
      <c r="AC303" s="26"/>
      <c r="AD303" s="26"/>
      <c r="AE303" s="26"/>
      <c r="AG303" s="187"/>
      <c r="AN303" s="26"/>
      <c r="AO303" s="26"/>
      <c r="AP303" s="26"/>
      <c r="AQ303" s="26"/>
      <c r="AR303" s="26"/>
      <c r="AS303" s="26"/>
      <c r="AT303" s="26"/>
      <c r="AU303" s="26"/>
    </row>
    <row r="304" spans="22:48" ht="12.95" customHeight="1">
      <c r="V304" s="26"/>
      <c r="AA304" s="26"/>
      <c r="AB304" s="26"/>
      <c r="AC304" s="26"/>
      <c r="AD304" s="26"/>
      <c r="AE304" s="26"/>
      <c r="AG304" s="187"/>
      <c r="AN304" s="26"/>
      <c r="AO304" s="26"/>
      <c r="AP304" s="26"/>
      <c r="AQ304" s="26"/>
      <c r="AR304" s="26"/>
      <c r="AS304" s="26"/>
      <c r="AT304" s="26"/>
      <c r="AU304" s="26"/>
      <c r="AV304" s="26"/>
    </row>
    <row r="305" spans="22:48" ht="12.95" customHeight="1">
      <c r="V305" s="26"/>
      <c r="AA305" s="26"/>
      <c r="AB305" s="26"/>
      <c r="AC305" s="26"/>
      <c r="AD305" s="26"/>
      <c r="AE305" s="26"/>
      <c r="AG305" s="187"/>
      <c r="AN305" s="26"/>
      <c r="AO305" s="26"/>
      <c r="AP305" s="26"/>
      <c r="AQ305" s="26"/>
      <c r="AR305" s="26"/>
      <c r="AS305" s="26"/>
      <c r="AT305" s="26"/>
      <c r="AU305" s="26"/>
      <c r="AV305" s="26"/>
    </row>
    <row r="306" spans="22:48" ht="12.95" customHeight="1">
      <c r="V306" s="26"/>
      <c r="AA306" s="26"/>
      <c r="AB306" s="26"/>
      <c r="AC306" s="26"/>
      <c r="AD306" s="26"/>
      <c r="AE306" s="26"/>
      <c r="AG306" s="187"/>
      <c r="AN306" s="26"/>
      <c r="AO306" s="26"/>
      <c r="AP306" s="26"/>
      <c r="AQ306" s="26"/>
      <c r="AR306" s="26"/>
      <c r="AS306" s="26"/>
      <c r="AT306" s="26"/>
      <c r="AU306" s="26"/>
      <c r="AV306" s="26"/>
    </row>
    <row r="307" spans="22:48" ht="12.95" customHeight="1">
      <c r="V307" s="26"/>
      <c r="AA307" s="26"/>
      <c r="AB307" s="26"/>
      <c r="AC307" s="26"/>
      <c r="AD307" s="26"/>
      <c r="AE307" s="26"/>
      <c r="AG307" s="187"/>
      <c r="AN307" s="26"/>
      <c r="AO307" s="26"/>
      <c r="AP307" s="26"/>
      <c r="AQ307" s="26"/>
      <c r="AR307" s="26"/>
      <c r="AS307" s="26"/>
      <c r="AT307" s="26"/>
      <c r="AU307" s="26"/>
    </row>
    <row r="308" spans="22:48" ht="12.95" customHeight="1">
      <c r="V308" s="26"/>
      <c r="AA308" s="26"/>
      <c r="AB308" s="26"/>
      <c r="AC308" s="26"/>
      <c r="AD308" s="26"/>
      <c r="AE308" s="26"/>
      <c r="AG308" s="187"/>
      <c r="AN308" s="26"/>
      <c r="AO308" s="26"/>
      <c r="AP308" s="26"/>
      <c r="AQ308" s="26"/>
      <c r="AR308" s="26"/>
      <c r="AS308" s="26"/>
      <c r="AT308" s="26"/>
      <c r="AU308" s="26"/>
    </row>
    <row r="309" spans="22:48" ht="12.95" customHeight="1">
      <c r="V309" s="26"/>
      <c r="AA309" s="26"/>
      <c r="AB309" s="26"/>
      <c r="AC309" s="26"/>
      <c r="AD309" s="26"/>
      <c r="AE309" s="26"/>
      <c r="AG309" s="187"/>
      <c r="AN309" s="26"/>
      <c r="AO309" s="26"/>
      <c r="AP309" s="26"/>
      <c r="AQ309" s="26"/>
      <c r="AR309" s="26"/>
      <c r="AS309" s="26"/>
      <c r="AT309" s="26"/>
      <c r="AU309" s="26"/>
    </row>
    <row r="310" spans="22:48" ht="12.95" customHeight="1">
      <c r="V310" s="26"/>
      <c r="AA310" s="26"/>
      <c r="AB310" s="26"/>
      <c r="AC310" s="26"/>
      <c r="AD310" s="26"/>
      <c r="AE310" s="26"/>
      <c r="AG310" s="187"/>
      <c r="AN310" s="26"/>
      <c r="AO310" s="26"/>
      <c r="AP310" s="26"/>
      <c r="AQ310" s="26"/>
      <c r="AR310" s="26"/>
      <c r="AS310" s="26"/>
      <c r="AT310" s="26"/>
      <c r="AU310" s="26"/>
    </row>
    <row r="311" spans="22:48" ht="12.95" customHeight="1">
      <c r="V311" s="26"/>
      <c r="AA311" s="26"/>
      <c r="AB311" s="26"/>
      <c r="AC311" s="26"/>
      <c r="AD311" s="26"/>
      <c r="AE311" s="26"/>
      <c r="AG311" s="187"/>
      <c r="AN311" s="26"/>
      <c r="AO311" s="26"/>
      <c r="AP311" s="26"/>
      <c r="AQ311" s="26"/>
      <c r="AR311" s="26"/>
      <c r="AS311" s="26"/>
      <c r="AT311" s="26"/>
      <c r="AU311" s="26"/>
    </row>
    <row r="312" spans="22:48" ht="12.95" customHeight="1">
      <c r="V312" s="26"/>
      <c r="AA312" s="26"/>
      <c r="AB312" s="26"/>
      <c r="AC312" s="26"/>
      <c r="AD312" s="26"/>
      <c r="AE312" s="26"/>
      <c r="AG312" s="187"/>
      <c r="AN312" s="26"/>
      <c r="AO312" s="26"/>
      <c r="AP312" s="26"/>
      <c r="AQ312" s="26"/>
      <c r="AR312" s="26"/>
      <c r="AS312" s="26"/>
      <c r="AT312" s="26"/>
      <c r="AU312" s="26"/>
    </row>
    <row r="313" spans="22:48" ht="12.95" customHeight="1">
      <c r="V313" s="26"/>
      <c r="AA313" s="26"/>
      <c r="AB313" s="26"/>
      <c r="AC313" s="26"/>
      <c r="AD313" s="26"/>
      <c r="AE313" s="26"/>
      <c r="AG313" s="187"/>
      <c r="AN313" s="26"/>
      <c r="AO313" s="26"/>
      <c r="AP313" s="26"/>
      <c r="AQ313" s="26"/>
      <c r="AR313" s="26"/>
      <c r="AS313" s="26"/>
      <c r="AT313" s="26"/>
      <c r="AU313" s="26"/>
    </row>
    <row r="314" spans="22:48" ht="12.95" customHeight="1">
      <c r="V314" s="26"/>
      <c r="AA314" s="26"/>
      <c r="AB314" s="26"/>
      <c r="AC314" s="26"/>
      <c r="AD314" s="26"/>
      <c r="AE314" s="26"/>
      <c r="AG314" s="187"/>
      <c r="AN314" s="26"/>
      <c r="AO314" s="26"/>
      <c r="AP314" s="26"/>
      <c r="AQ314" s="26"/>
      <c r="AR314" s="26"/>
      <c r="AS314" s="26"/>
      <c r="AT314" s="26"/>
      <c r="AU314" s="26"/>
    </row>
    <row r="315" spans="22:48" ht="12.95" customHeight="1">
      <c r="V315" s="26"/>
      <c r="AA315" s="26"/>
      <c r="AB315" s="26"/>
      <c r="AC315" s="26"/>
      <c r="AD315" s="26"/>
      <c r="AE315" s="26"/>
      <c r="AG315" s="187"/>
      <c r="AN315" s="26"/>
      <c r="AO315" s="26"/>
      <c r="AP315" s="26"/>
      <c r="AQ315" s="26"/>
      <c r="AR315" s="26"/>
      <c r="AS315" s="26"/>
      <c r="AT315" s="26"/>
      <c r="AU315" s="26"/>
    </row>
    <row r="316" spans="22:48" ht="12.95" customHeight="1">
      <c r="V316" s="26"/>
      <c r="AA316" s="26"/>
      <c r="AB316" s="26"/>
      <c r="AC316" s="26"/>
      <c r="AD316" s="26"/>
      <c r="AE316" s="26"/>
      <c r="AG316" s="187"/>
      <c r="AN316" s="26"/>
      <c r="AO316" s="26"/>
      <c r="AP316" s="26"/>
      <c r="AQ316" s="26"/>
      <c r="AR316" s="26"/>
      <c r="AS316" s="26"/>
      <c r="AT316" s="26"/>
      <c r="AU316" s="26"/>
    </row>
    <row r="317" spans="22:48" ht="12.95" customHeight="1">
      <c r="V317" s="26"/>
      <c r="AA317" s="26"/>
      <c r="AB317" s="26"/>
      <c r="AC317" s="26"/>
      <c r="AD317" s="26"/>
      <c r="AE317" s="26"/>
      <c r="AG317" s="187"/>
      <c r="AN317" s="26"/>
      <c r="AO317" s="26"/>
      <c r="AP317" s="26"/>
      <c r="AQ317" s="26"/>
      <c r="AR317" s="26"/>
      <c r="AS317" s="26"/>
      <c r="AT317" s="26"/>
      <c r="AU317" s="26"/>
    </row>
    <row r="318" spans="22:48">
      <c r="V318" s="26"/>
      <c r="AA318" s="26"/>
      <c r="AB318" s="26"/>
      <c r="AC318" s="26"/>
      <c r="AD318" s="26"/>
      <c r="AE318" s="26"/>
      <c r="AG318" s="187"/>
      <c r="AN318" s="26"/>
      <c r="AO318" s="26"/>
      <c r="AP318" s="26"/>
      <c r="AQ318" s="26"/>
      <c r="AR318" s="26"/>
      <c r="AS318" s="26"/>
      <c r="AT318" s="26"/>
      <c r="AU318" s="26"/>
    </row>
    <row r="319" spans="22:48">
      <c r="V319" s="26"/>
      <c r="AA319" s="26"/>
      <c r="AB319" s="26"/>
      <c r="AC319" s="26"/>
      <c r="AD319" s="26"/>
      <c r="AE319" s="26"/>
      <c r="AG319" s="187"/>
      <c r="AN319" s="26"/>
      <c r="AO319" s="26"/>
      <c r="AP319" s="26"/>
      <c r="AQ319" s="26"/>
      <c r="AR319" s="26"/>
      <c r="AS319" s="26"/>
      <c r="AT319" s="26"/>
      <c r="AU319" s="26"/>
    </row>
    <row r="320" spans="22:48">
      <c r="V320" s="26"/>
      <c r="AA320" s="26"/>
      <c r="AB320" s="26"/>
      <c r="AC320" s="26"/>
      <c r="AD320" s="26"/>
      <c r="AE320" s="26"/>
      <c r="AG320" s="187"/>
      <c r="AN320" s="26"/>
      <c r="AO320" s="26"/>
      <c r="AP320" s="26"/>
      <c r="AQ320" s="26"/>
      <c r="AR320" s="26"/>
      <c r="AS320" s="26"/>
      <c r="AT320" s="26"/>
      <c r="AU320" s="26"/>
    </row>
    <row r="321" spans="22:48">
      <c r="V321" s="26"/>
      <c r="AA321" s="26"/>
      <c r="AB321" s="26"/>
      <c r="AC321" s="26"/>
      <c r="AD321" s="26"/>
      <c r="AE321" s="26"/>
      <c r="AG321" s="187"/>
      <c r="AN321" s="26"/>
      <c r="AO321" s="26"/>
      <c r="AP321" s="26"/>
      <c r="AQ321" s="26"/>
      <c r="AR321" s="26"/>
      <c r="AS321" s="26"/>
      <c r="AT321" s="26"/>
      <c r="AU321" s="26"/>
    </row>
    <row r="322" spans="22:48">
      <c r="V322" s="26"/>
      <c r="AA322" s="26"/>
      <c r="AB322" s="26"/>
      <c r="AC322" s="26"/>
      <c r="AD322" s="26"/>
      <c r="AE322" s="26"/>
      <c r="AG322" s="187"/>
      <c r="AN322" s="26"/>
      <c r="AO322" s="26"/>
      <c r="AP322" s="26"/>
      <c r="AQ322" s="26"/>
      <c r="AR322" s="26"/>
      <c r="AS322" s="26"/>
      <c r="AT322" s="26"/>
      <c r="AU322" s="26"/>
      <c r="AV322" s="26"/>
    </row>
    <row r="323" spans="22:48">
      <c r="V323" s="26"/>
      <c r="AA323" s="26"/>
      <c r="AB323" s="26"/>
      <c r="AC323" s="26"/>
      <c r="AD323" s="26"/>
      <c r="AE323" s="26"/>
      <c r="AG323" s="187"/>
      <c r="AN323" s="26"/>
      <c r="AO323" s="26"/>
      <c r="AP323" s="26"/>
      <c r="AQ323" s="26"/>
      <c r="AR323" s="26"/>
      <c r="AS323" s="26"/>
      <c r="AT323" s="26"/>
      <c r="AU323" s="26"/>
    </row>
    <row r="324" spans="22:48">
      <c r="V324" s="26"/>
      <c r="AA324" s="26"/>
      <c r="AB324" s="26"/>
      <c r="AC324" s="26"/>
      <c r="AD324" s="26"/>
      <c r="AE324" s="26"/>
      <c r="AG324" s="187"/>
      <c r="AN324" s="26"/>
      <c r="AO324" s="26"/>
      <c r="AP324" s="26"/>
      <c r="AQ324" s="26"/>
      <c r="AR324" s="26"/>
      <c r="AS324" s="26"/>
      <c r="AT324" s="26"/>
      <c r="AU324" s="26"/>
    </row>
    <row r="325" spans="22:48">
      <c r="V325" s="26"/>
      <c r="AA325" s="26"/>
      <c r="AB325" s="26"/>
      <c r="AC325" s="26"/>
      <c r="AD325" s="26"/>
      <c r="AE325" s="26"/>
      <c r="AG325" s="187"/>
      <c r="AN325" s="26"/>
      <c r="AO325" s="26"/>
      <c r="AP325" s="26"/>
      <c r="AQ325" s="26"/>
      <c r="AR325" s="26"/>
      <c r="AS325" s="26"/>
      <c r="AT325" s="26"/>
      <c r="AU325" s="26"/>
    </row>
    <row r="326" spans="22:48">
      <c r="V326" s="26"/>
      <c r="AA326" s="26"/>
      <c r="AB326" s="26"/>
      <c r="AC326" s="26"/>
      <c r="AD326" s="26"/>
      <c r="AE326" s="26"/>
      <c r="AG326" s="187"/>
      <c r="AN326" s="26"/>
      <c r="AO326" s="26"/>
      <c r="AP326" s="26"/>
      <c r="AQ326" s="26"/>
      <c r="AR326" s="26"/>
      <c r="AS326" s="26"/>
      <c r="AT326" s="26"/>
      <c r="AU326" s="26"/>
    </row>
    <row r="327" spans="22:48">
      <c r="V327" s="26"/>
      <c r="AA327" s="26"/>
      <c r="AB327" s="26"/>
      <c r="AC327" s="26"/>
      <c r="AD327" s="26"/>
      <c r="AE327" s="26"/>
      <c r="AG327" s="187"/>
      <c r="AN327" s="26"/>
      <c r="AO327" s="26"/>
      <c r="AP327" s="26"/>
      <c r="AQ327" s="26"/>
      <c r="AR327" s="26"/>
      <c r="AS327" s="26"/>
      <c r="AT327" s="26"/>
      <c r="AU327" s="26"/>
    </row>
    <row r="328" spans="22:48">
      <c r="V328" s="26"/>
      <c r="AA328" s="26"/>
      <c r="AB328" s="26"/>
      <c r="AC328" s="26"/>
      <c r="AD328" s="26"/>
      <c r="AE328" s="26"/>
      <c r="AG328" s="187"/>
      <c r="AN328" s="26"/>
      <c r="AO328" s="26"/>
      <c r="AP328" s="26"/>
      <c r="AQ328" s="26"/>
      <c r="AR328" s="26"/>
      <c r="AS328" s="26"/>
      <c r="AT328" s="26"/>
      <c r="AU328" s="26"/>
    </row>
    <row r="329" spans="22:48">
      <c r="V329" s="26"/>
      <c r="AA329" s="26"/>
      <c r="AB329" s="26"/>
      <c r="AC329" s="26"/>
      <c r="AD329" s="26"/>
      <c r="AE329" s="26"/>
      <c r="AG329" s="187"/>
      <c r="AN329" s="26"/>
      <c r="AO329" s="26"/>
      <c r="AP329" s="26"/>
      <c r="AQ329" s="26"/>
      <c r="AR329" s="26"/>
      <c r="AS329" s="26"/>
      <c r="AT329" s="26"/>
      <c r="AU329" s="26"/>
    </row>
    <row r="330" spans="22:48">
      <c r="V330" s="26"/>
      <c r="AA330" s="26"/>
      <c r="AB330" s="26"/>
      <c r="AC330" s="26"/>
      <c r="AD330" s="26"/>
      <c r="AE330" s="26"/>
      <c r="AG330" s="187"/>
      <c r="AN330" s="26"/>
      <c r="AO330" s="26"/>
      <c r="AP330" s="26"/>
      <c r="AQ330" s="26"/>
      <c r="AR330" s="26"/>
      <c r="AS330" s="26"/>
      <c r="AT330" s="26"/>
      <c r="AU330" s="26"/>
    </row>
    <row r="331" spans="22:48">
      <c r="V331" s="26"/>
      <c r="AA331" s="26"/>
      <c r="AB331" s="26"/>
      <c r="AC331" s="26"/>
      <c r="AD331" s="26"/>
      <c r="AE331" s="26"/>
      <c r="AG331" s="187"/>
      <c r="AN331" s="26"/>
      <c r="AO331" s="26"/>
      <c r="AP331" s="26"/>
      <c r="AQ331" s="26"/>
      <c r="AR331" s="26"/>
      <c r="AS331" s="26"/>
      <c r="AT331" s="26"/>
      <c r="AU331" s="26"/>
    </row>
    <row r="332" spans="22:48">
      <c r="V332" s="26"/>
      <c r="AA332" s="26"/>
      <c r="AB332" s="26"/>
      <c r="AC332" s="26"/>
      <c r="AD332" s="26"/>
      <c r="AE332" s="26"/>
      <c r="AG332" s="187"/>
      <c r="AN332" s="26"/>
      <c r="AO332" s="26"/>
      <c r="AP332" s="26"/>
      <c r="AQ332" s="26"/>
      <c r="AR332" s="26"/>
      <c r="AS332" s="26"/>
      <c r="AT332" s="26"/>
      <c r="AU332" s="26"/>
    </row>
    <row r="333" spans="22:48">
      <c r="V333" s="26"/>
      <c r="AA333" s="26"/>
      <c r="AB333" s="26"/>
      <c r="AC333" s="26"/>
      <c r="AD333" s="26"/>
      <c r="AE333" s="26"/>
      <c r="AG333" s="187"/>
      <c r="AN333" s="26"/>
      <c r="AO333" s="26"/>
      <c r="AP333" s="26"/>
      <c r="AQ333" s="26"/>
      <c r="AR333" s="26"/>
      <c r="AS333" s="26"/>
      <c r="AT333" s="26"/>
      <c r="AU333" s="26"/>
    </row>
    <row r="334" spans="22:48">
      <c r="V334" s="26"/>
      <c r="AA334" s="26"/>
      <c r="AB334" s="26"/>
      <c r="AC334" s="26"/>
      <c r="AD334" s="26"/>
      <c r="AE334" s="26"/>
      <c r="AG334" s="187"/>
      <c r="AN334" s="26"/>
      <c r="AO334" s="26"/>
      <c r="AP334" s="26"/>
      <c r="AQ334" s="26"/>
      <c r="AR334" s="26"/>
      <c r="AS334" s="26"/>
      <c r="AT334" s="26"/>
      <c r="AU334" s="26"/>
    </row>
    <row r="335" spans="22:48">
      <c r="V335" s="26"/>
      <c r="AA335" s="26"/>
      <c r="AB335" s="26"/>
      <c r="AC335" s="26"/>
      <c r="AD335" s="26"/>
      <c r="AE335" s="26"/>
      <c r="AG335" s="187"/>
      <c r="AN335" s="26"/>
      <c r="AO335" s="26"/>
      <c r="AP335" s="26"/>
      <c r="AQ335" s="26"/>
      <c r="AR335" s="26"/>
      <c r="AS335" s="26"/>
      <c r="AT335" s="26"/>
      <c r="AU335" s="26"/>
    </row>
    <row r="336" spans="22:48">
      <c r="V336" s="26"/>
      <c r="AA336" s="26"/>
      <c r="AB336" s="26"/>
      <c r="AC336" s="26"/>
      <c r="AD336" s="26"/>
      <c r="AE336" s="26"/>
      <c r="AG336" s="187"/>
      <c r="AN336" s="26"/>
      <c r="AO336" s="26"/>
      <c r="AP336" s="26"/>
      <c r="AQ336" s="26"/>
      <c r="AR336" s="26"/>
      <c r="AS336" s="26"/>
      <c r="AT336" s="26"/>
      <c r="AU336" s="26"/>
      <c r="AV336" s="26"/>
    </row>
    <row r="337" spans="22:47">
      <c r="V337" s="26"/>
      <c r="AA337" s="26"/>
      <c r="AB337" s="26"/>
      <c r="AC337" s="26"/>
      <c r="AD337" s="26"/>
      <c r="AE337" s="26"/>
      <c r="AG337" s="187"/>
      <c r="AN337" s="26"/>
      <c r="AO337" s="26"/>
      <c r="AP337" s="26"/>
      <c r="AQ337" s="26"/>
      <c r="AR337" s="26"/>
      <c r="AS337" s="26"/>
      <c r="AT337" s="26"/>
      <c r="AU337" s="26"/>
    </row>
    <row r="338" spans="22:47">
      <c r="V338" s="26"/>
      <c r="AA338" s="26"/>
      <c r="AB338" s="26"/>
      <c r="AC338" s="26"/>
      <c r="AD338" s="26"/>
      <c r="AE338" s="26"/>
      <c r="AG338" s="187"/>
      <c r="AN338" s="26"/>
      <c r="AO338" s="26"/>
      <c r="AP338" s="26"/>
      <c r="AQ338" s="26"/>
      <c r="AR338" s="26"/>
      <c r="AS338" s="26"/>
      <c r="AT338" s="26"/>
      <c r="AU338" s="26"/>
    </row>
    <row r="339" spans="22:47">
      <c r="V339" s="26"/>
      <c r="AA339" s="26"/>
      <c r="AB339" s="26"/>
      <c r="AC339" s="26"/>
      <c r="AD339" s="26"/>
      <c r="AE339" s="26"/>
      <c r="AG339" s="187"/>
      <c r="AN339" s="26"/>
      <c r="AO339" s="26"/>
      <c r="AP339" s="26"/>
      <c r="AQ339" s="26"/>
      <c r="AR339" s="26"/>
      <c r="AS339" s="26"/>
      <c r="AT339" s="26"/>
      <c r="AU339" s="26"/>
    </row>
    <row r="340" spans="22:47">
      <c r="V340" s="26"/>
      <c r="AA340" s="26"/>
      <c r="AB340" s="26"/>
      <c r="AC340" s="26"/>
      <c r="AD340" s="26"/>
      <c r="AE340" s="26"/>
      <c r="AG340" s="187"/>
      <c r="AN340" s="26"/>
      <c r="AO340" s="26"/>
      <c r="AP340" s="26"/>
      <c r="AQ340" s="26"/>
      <c r="AR340" s="26"/>
      <c r="AS340" s="26"/>
      <c r="AT340" s="26"/>
      <c r="AU340" s="26"/>
    </row>
    <row r="341" spans="22:47">
      <c r="V341" s="26"/>
      <c r="AA341" s="26"/>
      <c r="AB341" s="26"/>
      <c r="AC341" s="26"/>
      <c r="AD341" s="26"/>
      <c r="AE341" s="26"/>
      <c r="AG341" s="187"/>
      <c r="AN341" s="26"/>
      <c r="AO341" s="26"/>
      <c r="AP341" s="26"/>
      <c r="AQ341" s="26"/>
      <c r="AR341" s="26"/>
      <c r="AS341" s="26"/>
      <c r="AT341" s="26"/>
      <c r="AU341" s="26"/>
    </row>
    <row r="342" spans="22:47">
      <c r="V342" s="26"/>
      <c r="AA342" s="26"/>
      <c r="AB342" s="26"/>
      <c r="AC342" s="26"/>
      <c r="AD342" s="26"/>
      <c r="AE342" s="26"/>
      <c r="AG342" s="187"/>
      <c r="AN342" s="26"/>
      <c r="AO342" s="26"/>
      <c r="AP342" s="26"/>
      <c r="AQ342" s="26"/>
      <c r="AR342" s="26"/>
      <c r="AS342" s="26"/>
      <c r="AT342" s="26"/>
      <c r="AU342" s="26"/>
    </row>
    <row r="343" spans="22:47">
      <c r="V343" s="26"/>
      <c r="AA343" s="26"/>
      <c r="AB343" s="26"/>
      <c r="AC343" s="26"/>
      <c r="AD343" s="26"/>
      <c r="AE343" s="26"/>
      <c r="AG343" s="187"/>
      <c r="AN343" s="26"/>
      <c r="AO343" s="26"/>
      <c r="AP343" s="26"/>
      <c r="AQ343" s="26"/>
      <c r="AR343" s="26"/>
      <c r="AS343" s="26"/>
      <c r="AT343" s="26"/>
      <c r="AU343" s="26"/>
    </row>
    <row r="344" spans="22:47">
      <c r="V344" s="26"/>
      <c r="AA344" s="26"/>
      <c r="AB344" s="26"/>
      <c r="AC344" s="26"/>
      <c r="AD344" s="26"/>
      <c r="AE344" s="26"/>
      <c r="AG344" s="187"/>
      <c r="AN344" s="26"/>
      <c r="AO344" s="26"/>
      <c r="AP344" s="26"/>
      <c r="AQ344" s="26"/>
      <c r="AR344" s="26"/>
      <c r="AS344" s="26"/>
      <c r="AT344" s="26"/>
      <c r="AU344" s="26"/>
    </row>
    <row r="345" spans="22:47">
      <c r="V345" s="26"/>
      <c r="AA345" s="26"/>
      <c r="AB345" s="26"/>
      <c r="AC345" s="26"/>
      <c r="AD345" s="26"/>
      <c r="AE345" s="26"/>
      <c r="AG345" s="187"/>
      <c r="AN345" s="26"/>
      <c r="AO345" s="26"/>
      <c r="AP345" s="26"/>
      <c r="AQ345" s="26"/>
      <c r="AR345" s="26"/>
      <c r="AS345" s="26"/>
      <c r="AT345" s="26"/>
      <c r="AU345" s="26"/>
    </row>
    <row r="346" spans="22:47">
      <c r="V346" s="26"/>
      <c r="AA346" s="26"/>
      <c r="AB346" s="26"/>
      <c r="AC346" s="26"/>
      <c r="AD346" s="26"/>
      <c r="AE346" s="26"/>
      <c r="AG346" s="187"/>
      <c r="AN346" s="26"/>
      <c r="AO346" s="26"/>
      <c r="AP346" s="26"/>
      <c r="AQ346" s="26"/>
      <c r="AR346" s="26"/>
      <c r="AS346" s="26"/>
      <c r="AT346" s="26"/>
      <c r="AU346" s="26"/>
    </row>
    <row r="347" spans="22:47">
      <c r="V347" s="26"/>
      <c r="AA347" s="26"/>
      <c r="AB347" s="26"/>
      <c r="AC347" s="26"/>
      <c r="AD347" s="26"/>
      <c r="AE347" s="26"/>
      <c r="AG347" s="187"/>
      <c r="AN347" s="26"/>
      <c r="AO347" s="26"/>
      <c r="AP347" s="26"/>
      <c r="AQ347" s="26"/>
      <c r="AR347" s="26"/>
      <c r="AS347" s="26"/>
      <c r="AT347" s="26"/>
      <c r="AU347" s="26"/>
    </row>
    <row r="348" spans="22:47">
      <c r="V348" s="26"/>
      <c r="AA348" s="26"/>
      <c r="AB348" s="26"/>
      <c r="AC348" s="26"/>
      <c r="AD348" s="26"/>
      <c r="AE348" s="26"/>
      <c r="AG348" s="187"/>
      <c r="AN348" s="26"/>
      <c r="AO348" s="26"/>
      <c r="AP348" s="26"/>
      <c r="AQ348" s="26"/>
      <c r="AR348" s="26"/>
      <c r="AS348" s="26"/>
      <c r="AT348" s="26"/>
      <c r="AU348" s="26"/>
    </row>
    <row r="349" spans="22:47">
      <c r="V349" s="26"/>
      <c r="AA349" s="26"/>
      <c r="AB349" s="26"/>
      <c r="AC349" s="26"/>
      <c r="AD349" s="26"/>
      <c r="AE349" s="26"/>
      <c r="AG349" s="187"/>
      <c r="AN349" s="26"/>
      <c r="AO349" s="26"/>
      <c r="AP349" s="26"/>
      <c r="AQ349" s="26"/>
      <c r="AR349" s="26"/>
      <c r="AS349" s="26"/>
      <c r="AT349" s="26"/>
      <c r="AU349" s="26"/>
    </row>
    <row r="350" spans="22:47">
      <c r="V350" s="26"/>
      <c r="AA350" s="26"/>
      <c r="AB350" s="26"/>
      <c r="AC350" s="26"/>
      <c r="AD350" s="26"/>
      <c r="AE350" s="26"/>
      <c r="AG350" s="187"/>
      <c r="AN350" s="26"/>
      <c r="AO350" s="26"/>
      <c r="AP350" s="26"/>
      <c r="AQ350" s="26"/>
      <c r="AR350" s="26"/>
      <c r="AS350" s="26"/>
      <c r="AT350" s="26"/>
      <c r="AU350" s="26"/>
    </row>
    <row r="351" spans="22:47">
      <c r="V351" s="26"/>
      <c r="AA351" s="26"/>
      <c r="AB351" s="26"/>
      <c r="AC351" s="26"/>
      <c r="AD351" s="26"/>
      <c r="AE351" s="26"/>
      <c r="AG351" s="187"/>
      <c r="AN351" s="26"/>
      <c r="AO351" s="26"/>
      <c r="AP351" s="26"/>
      <c r="AQ351" s="26"/>
      <c r="AR351" s="26"/>
      <c r="AS351" s="26"/>
      <c r="AT351" s="26"/>
      <c r="AU351" s="26"/>
    </row>
    <row r="352" spans="22:47">
      <c r="V352" s="26"/>
      <c r="AA352" s="26"/>
      <c r="AB352" s="26"/>
      <c r="AC352" s="26"/>
      <c r="AD352" s="26"/>
      <c r="AE352" s="26"/>
      <c r="AG352" s="187"/>
      <c r="AN352" s="26"/>
      <c r="AO352" s="26"/>
      <c r="AP352" s="26"/>
      <c r="AQ352" s="26"/>
      <c r="AR352" s="26"/>
      <c r="AS352" s="26"/>
      <c r="AT352" s="26"/>
      <c r="AU352" s="26"/>
    </row>
    <row r="353" spans="27:64">
      <c r="AA353" s="26"/>
      <c r="AB353" s="26"/>
      <c r="AC353" s="26"/>
      <c r="AD353" s="26"/>
      <c r="AE353" s="26"/>
      <c r="AG353" s="187"/>
      <c r="AN353" s="26"/>
      <c r="AO353" s="26"/>
      <c r="AP353" s="26"/>
      <c r="AQ353" s="26"/>
      <c r="AR353" s="26"/>
      <c r="AS353" s="26"/>
      <c r="AT353" s="26"/>
      <c r="AU353" s="26"/>
    </row>
    <row r="354" spans="27:64">
      <c r="AA354" s="26"/>
      <c r="AB354" s="26"/>
      <c r="AC354" s="26"/>
      <c r="AD354" s="26"/>
      <c r="AE354" s="26"/>
      <c r="AG354" s="187"/>
      <c r="AN354" s="26"/>
      <c r="AO354" s="26"/>
      <c r="AP354" s="26"/>
      <c r="AQ354" s="26"/>
      <c r="AR354" s="26"/>
      <c r="AS354" s="26"/>
      <c r="AT354" s="26"/>
      <c r="AU354" s="26"/>
      <c r="AV354" s="26"/>
    </row>
    <row r="355" spans="27:64">
      <c r="AA355" s="26"/>
      <c r="AB355" s="26"/>
      <c r="AC355" s="26"/>
      <c r="AD355" s="26"/>
      <c r="AE355" s="26"/>
      <c r="AG355" s="187"/>
      <c r="AN355" s="26"/>
      <c r="AO355" s="26"/>
      <c r="AP355" s="26"/>
      <c r="AQ355" s="26"/>
      <c r="AR355" s="26"/>
      <c r="AS355" s="26"/>
      <c r="AT355" s="26"/>
      <c r="AU355" s="26"/>
    </row>
    <row r="356" spans="27:64">
      <c r="AA356" s="26"/>
      <c r="AB356" s="26"/>
      <c r="AC356" s="26"/>
      <c r="AD356" s="26"/>
      <c r="AE356" s="26"/>
      <c r="AG356" s="187"/>
      <c r="AN356" s="26"/>
      <c r="AO356" s="26"/>
      <c r="AP356" s="26"/>
      <c r="AQ356" s="26"/>
      <c r="AR356" s="26"/>
      <c r="AS356" s="26"/>
      <c r="AT356" s="26"/>
      <c r="AU356" s="26"/>
    </row>
    <row r="357" spans="27:64">
      <c r="AA357" s="26"/>
      <c r="AB357" s="26"/>
      <c r="AC357" s="26"/>
      <c r="AD357" s="26"/>
      <c r="AE357" s="26"/>
      <c r="AG357" s="187"/>
      <c r="AN357" s="26"/>
      <c r="AO357" s="26"/>
      <c r="AP357" s="26"/>
      <c r="AQ357" s="26"/>
      <c r="AR357" s="26"/>
      <c r="AS357" s="26"/>
      <c r="AT357" s="26"/>
      <c r="AU357" s="26"/>
    </row>
    <row r="358" spans="27:64">
      <c r="AA358" s="26"/>
      <c r="AB358" s="26"/>
      <c r="AC358" s="26"/>
      <c r="AD358" s="26"/>
      <c r="AE358" s="26"/>
      <c r="AG358" s="187"/>
      <c r="AN358" s="26"/>
      <c r="AO358" s="26"/>
      <c r="AP358" s="26"/>
      <c r="AQ358" s="26"/>
      <c r="AR358" s="26"/>
      <c r="AS358" s="26"/>
      <c r="AT358" s="26"/>
      <c r="AU358" s="26"/>
    </row>
    <row r="359" spans="27:64">
      <c r="AA359" s="26"/>
      <c r="AB359" s="26"/>
      <c r="AC359" s="26"/>
      <c r="AD359" s="26"/>
      <c r="AE359" s="26"/>
      <c r="AG359" s="187"/>
      <c r="AN359" s="26"/>
      <c r="AO359" s="26"/>
      <c r="AP359" s="26"/>
      <c r="AQ359" s="26"/>
      <c r="AR359" s="26"/>
      <c r="AS359" s="26"/>
      <c r="AT359" s="26"/>
      <c r="AU359" s="26"/>
    </row>
    <row r="360" spans="27:64">
      <c r="AA360" s="26"/>
      <c r="AB360" s="26"/>
      <c r="AC360" s="26"/>
      <c r="AD360" s="26"/>
      <c r="AE360" s="26"/>
      <c r="AG360" s="187"/>
      <c r="AN360" s="26"/>
      <c r="AO360" s="26"/>
      <c r="AP360" s="26"/>
      <c r="AQ360" s="26"/>
      <c r="AR360" s="26"/>
      <c r="AS360" s="26"/>
      <c r="AT360" s="26"/>
      <c r="AU360" s="26"/>
    </row>
    <row r="361" spans="27:64">
      <c r="AA361" s="26"/>
      <c r="AB361" s="26"/>
      <c r="AC361" s="26"/>
      <c r="AD361" s="26"/>
      <c r="AE361" s="26"/>
      <c r="AG361" s="187"/>
      <c r="AN361" s="26"/>
      <c r="AO361" s="26"/>
      <c r="AP361" s="26"/>
      <c r="AQ361" s="26"/>
      <c r="AR361" s="26"/>
      <c r="AS361" s="26"/>
      <c r="AT361" s="26"/>
      <c r="AU361" s="26"/>
    </row>
    <row r="362" spans="27:64">
      <c r="AA362" s="26"/>
      <c r="AB362" s="26"/>
      <c r="AC362" s="26"/>
      <c r="AD362" s="26"/>
      <c r="AE362" s="26"/>
      <c r="AG362" s="187"/>
      <c r="AN362" s="26"/>
      <c r="AO362" s="26"/>
      <c r="AP362" s="26"/>
      <c r="AQ362" s="26"/>
      <c r="AR362" s="26"/>
      <c r="AS362" s="26"/>
      <c r="AT362" s="26"/>
      <c r="AU362" s="26"/>
    </row>
    <row r="363" spans="27:64">
      <c r="AA363" s="26"/>
      <c r="AB363" s="26"/>
      <c r="AC363" s="26"/>
      <c r="AD363" s="26"/>
      <c r="AE363" s="26"/>
      <c r="AG363" s="187"/>
      <c r="AN363" s="26"/>
      <c r="AO363" s="26"/>
      <c r="AP363" s="26"/>
      <c r="AQ363" s="26"/>
      <c r="AR363" s="26"/>
      <c r="AS363" s="26"/>
      <c r="AT363" s="26"/>
      <c r="AU363" s="26"/>
    </row>
    <row r="364" spans="27:64">
      <c r="AA364" s="26"/>
      <c r="AB364" s="26"/>
      <c r="AC364" s="26"/>
      <c r="AD364" s="26"/>
      <c r="AE364" s="26"/>
      <c r="AG364" s="187"/>
      <c r="AN364" s="26"/>
      <c r="AO364" s="26"/>
      <c r="AP364" s="26"/>
      <c r="AQ364" s="26"/>
      <c r="AR364" s="26"/>
      <c r="AS364" s="26"/>
      <c r="AT364" s="26"/>
      <c r="AU364" s="26"/>
    </row>
    <row r="365" spans="27:64">
      <c r="AA365" s="26"/>
      <c r="AB365" s="26"/>
      <c r="AC365" s="26"/>
      <c r="AD365" s="26"/>
      <c r="AE365" s="26"/>
      <c r="AG365" s="187"/>
      <c r="AN365" s="26"/>
      <c r="AO365" s="26"/>
      <c r="AP365" s="26"/>
      <c r="AQ365" s="26"/>
      <c r="AR365" s="26"/>
      <c r="AS365" s="26"/>
      <c r="AT365" s="26"/>
      <c r="AU365" s="26"/>
    </row>
    <row r="366" spans="27:64">
      <c r="AA366" s="26"/>
      <c r="AB366" s="26"/>
      <c r="AC366" s="26"/>
      <c r="AD366" s="26"/>
      <c r="AE366" s="26"/>
      <c r="AG366" s="187"/>
      <c r="AN366" s="26"/>
      <c r="AO366" s="26"/>
      <c r="AP366" s="26"/>
      <c r="AQ366" s="26"/>
      <c r="AR366" s="26"/>
      <c r="AS366" s="26"/>
      <c r="AT366" s="26"/>
      <c r="AU366" s="26"/>
    </row>
    <row r="367" spans="27:64">
      <c r="AA367" s="26"/>
      <c r="AB367" s="26"/>
      <c r="AC367" s="26"/>
      <c r="AD367" s="26"/>
      <c r="AE367" s="26"/>
      <c r="AG367" s="187"/>
      <c r="AN367" s="26"/>
      <c r="AO367" s="26"/>
      <c r="AP367" s="26"/>
      <c r="AQ367" s="26"/>
      <c r="AR367" s="26"/>
      <c r="AS367" s="26"/>
      <c r="AT367" s="26"/>
      <c r="AU367" s="26"/>
    </row>
    <row r="368" spans="27:64">
      <c r="AA368" s="26"/>
      <c r="AB368" s="26"/>
      <c r="AC368" s="26"/>
      <c r="AD368" s="26"/>
      <c r="AE368" s="26"/>
      <c r="AG368" s="187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</row>
    <row r="369" spans="27:47">
      <c r="AA369" s="26"/>
      <c r="AB369" s="26"/>
      <c r="AC369" s="26"/>
      <c r="AD369" s="26"/>
      <c r="AE369" s="26"/>
      <c r="AG369" s="187"/>
      <c r="AN369" s="26"/>
      <c r="AO369" s="26"/>
      <c r="AP369" s="26"/>
      <c r="AQ369" s="26"/>
      <c r="AR369" s="26"/>
      <c r="AS369" s="26"/>
      <c r="AT369" s="26"/>
      <c r="AU369" s="26"/>
    </row>
    <row r="370" spans="27:47">
      <c r="AA370" s="26"/>
      <c r="AB370" s="26"/>
      <c r="AC370" s="26"/>
      <c r="AD370" s="26"/>
      <c r="AE370" s="26"/>
      <c r="AG370" s="187"/>
      <c r="AN370" s="26"/>
      <c r="AO370" s="26"/>
      <c r="AP370" s="26"/>
      <c r="AQ370" s="26"/>
      <c r="AR370" s="26"/>
      <c r="AS370" s="26"/>
      <c r="AT370" s="26"/>
      <c r="AU370" s="26"/>
    </row>
    <row r="371" spans="27:47">
      <c r="AA371" s="26"/>
      <c r="AB371" s="26"/>
      <c r="AC371" s="26"/>
      <c r="AD371" s="26"/>
      <c r="AE371" s="26"/>
      <c r="AG371" s="187"/>
      <c r="AN371" s="26"/>
      <c r="AO371" s="26"/>
      <c r="AP371" s="26"/>
      <c r="AQ371" s="26"/>
      <c r="AR371" s="26"/>
      <c r="AS371" s="26"/>
      <c r="AT371" s="26"/>
      <c r="AU371" s="26"/>
    </row>
    <row r="372" spans="27:47">
      <c r="AA372" s="26"/>
      <c r="AB372" s="26"/>
      <c r="AC372" s="26"/>
      <c r="AD372" s="26"/>
      <c r="AE372" s="26"/>
      <c r="AG372" s="187"/>
      <c r="AN372" s="26"/>
      <c r="AO372" s="26"/>
      <c r="AP372" s="26"/>
      <c r="AQ372" s="26"/>
      <c r="AR372" s="26"/>
      <c r="AS372" s="26"/>
      <c r="AT372" s="26"/>
      <c r="AU372" s="26"/>
    </row>
    <row r="373" spans="27:47">
      <c r="AA373" s="26"/>
      <c r="AB373" s="26"/>
      <c r="AC373" s="26"/>
      <c r="AD373" s="26"/>
      <c r="AE373" s="26"/>
      <c r="AG373" s="187"/>
      <c r="AN373" s="26"/>
      <c r="AO373" s="26"/>
      <c r="AP373" s="26"/>
      <c r="AQ373" s="26"/>
      <c r="AR373" s="26"/>
      <c r="AS373" s="26"/>
      <c r="AT373" s="26"/>
      <c r="AU373" s="26"/>
    </row>
    <row r="374" spans="27:47">
      <c r="AA374" s="26"/>
      <c r="AB374" s="26"/>
      <c r="AC374" s="26"/>
      <c r="AD374" s="26"/>
      <c r="AE374" s="26"/>
      <c r="AG374" s="187"/>
      <c r="AN374" s="26"/>
      <c r="AO374" s="26"/>
      <c r="AP374" s="26"/>
      <c r="AQ374" s="26"/>
      <c r="AR374" s="26"/>
      <c r="AS374" s="26"/>
      <c r="AT374" s="26"/>
      <c r="AU374" s="26"/>
    </row>
    <row r="375" spans="27:47">
      <c r="AA375" s="26"/>
      <c r="AB375" s="26"/>
      <c r="AC375" s="26"/>
      <c r="AD375" s="26"/>
      <c r="AE375" s="26"/>
      <c r="AG375" s="187"/>
      <c r="AN375" s="26"/>
      <c r="AO375" s="26"/>
      <c r="AP375" s="26"/>
      <c r="AQ375" s="26"/>
      <c r="AR375" s="26"/>
      <c r="AS375" s="26"/>
      <c r="AT375" s="26"/>
      <c r="AU375" s="26"/>
    </row>
    <row r="376" spans="27:47">
      <c r="AA376" s="26"/>
      <c r="AB376" s="26"/>
      <c r="AC376" s="26"/>
      <c r="AD376" s="26"/>
      <c r="AE376" s="26"/>
      <c r="AG376" s="187"/>
      <c r="AN376" s="26"/>
      <c r="AO376" s="26"/>
      <c r="AP376" s="26"/>
      <c r="AQ376" s="26"/>
      <c r="AR376" s="26"/>
      <c r="AS376" s="26"/>
      <c r="AT376" s="26"/>
      <c r="AU376" s="26"/>
    </row>
    <row r="377" spans="27:47">
      <c r="AA377" s="26"/>
      <c r="AB377" s="26"/>
      <c r="AC377" s="26"/>
      <c r="AD377" s="26"/>
      <c r="AE377" s="26"/>
      <c r="AG377" s="187"/>
      <c r="AN377" s="26"/>
      <c r="AO377" s="26"/>
      <c r="AP377" s="26"/>
      <c r="AQ377" s="26"/>
      <c r="AR377" s="26"/>
      <c r="AS377" s="26"/>
      <c r="AT377" s="26"/>
      <c r="AU377" s="26"/>
    </row>
    <row r="378" spans="27:47">
      <c r="AA378" s="26"/>
      <c r="AB378" s="26"/>
      <c r="AC378" s="26"/>
      <c r="AD378" s="26"/>
      <c r="AE378" s="26"/>
      <c r="AG378" s="187"/>
      <c r="AN378" s="26"/>
      <c r="AO378" s="26"/>
      <c r="AP378" s="26"/>
      <c r="AQ378" s="26"/>
      <c r="AR378" s="26"/>
      <c r="AS378" s="26"/>
      <c r="AT378" s="26"/>
      <c r="AU378" s="26"/>
    </row>
    <row r="379" spans="27:47">
      <c r="AA379" s="26"/>
      <c r="AB379" s="26"/>
      <c r="AC379" s="26"/>
      <c r="AD379" s="26"/>
      <c r="AE379" s="26"/>
      <c r="AG379" s="187"/>
      <c r="AN379" s="26"/>
      <c r="AO379" s="26"/>
      <c r="AP379" s="26"/>
      <c r="AQ379" s="26"/>
      <c r="AR379" s="26"/>
      <c r="AS379" s="26"/>
      <c r="AT379" s="26"/>
      <c r="AU379" s="26"/>
    </row>
    <row r="380" spans="27:47">
      <c r="AA380" s="26"/>
      <c r="AB380" s="26"/>
      <c r="AC380" s="26"/>
      <c r="AD380" s="26"/>
      <c r="AE380" s="26"/>
      <c r="AG380" s="187"/>
      <c r="AN380" s="26"/>
      <c r="AO380" s="26"/>
      <c r="AP380" s="26"/>
      <c r="AQ380" s="26"/>
      <c r="AR380" s="26"/>
      <c r="AS380" s="26"/>
      <c r="AT380" s="26"/>
      <c r="AU380" s="26"/>
    </row>
    <row r="381" spans="27:47">
      <c r="AA381" s="26"/>
      <c r="AB381" s="26"/>
      <c r="AC381" s="26"/>
      <c r="AD381" s="26"/>
      <c r="AE381" s="26"/>
      <c r="AG381" s="187"/>
      <c r="AN381" s="26"/>
      <c r="AO381" s="26"/>
      <c r="AP381" s="26"/>
      <c r="AQ381" s="26"/>
      <c r="AR381" s="26"/>
      <c r="AS381" s="26"/>
      <c r="AT381" s="26"/>
      <c r="AU381" s="26"/>
    </row>
    <row r="382" spans="27:47">
      <c r="AA382" s="26"/>
      <c r="AB382" s="26"/>
      <c r="AC382" s="26"/>
      <c r="AD382" s="26"/>
      <c r="AE382" s="26"/>
      <c r="AG382" s="187"/>
      <c r="AN382" s="26"/>
      <c r="AO382" s="26"/>
      <c r="AP382" s="26"/>
      <c r="AQ382" s="26"/>
      <c r="AR382" s="26"/>
      <c r="AS382" s="26"/>
      <c r="AT382" s="26"/>
      <c r="AU382" s="26"/>
    </row>
    <row r="383" spans="27:47">
      <c r="AA383" s="26"/>
      <c r="AB383" s="26"/>
      <c r="AC383" s="26"/>
      <c r="AD383" s="26"/>
      <c r="AE383" s="26"/>
      <c r="AG383" s="187"/>
      <c r="AN383" s="26"/>
      <c r="AO383" s="26"/>
      <c r="AP383" s="26"/>
      <c r="AQ383" s="26"/>
      <c r="AR383" s="26"/>
      <c r="AS383" s="26"/>
      <c r="AT383" s="26"/>
      <c r="AU383" s="26"/>
    </row>
    <row r="384" spans="27:47">
      <c r="AA384" s="26"/>
      <c r="AB384" s="26"/>
      <c r="AC384" s="26"/>
      <c r="AD384" s="26"/>
      <c r="AE384" s="26"/>
      <c r="AG384" s="187"/>
      <c r="AN384" s="26"/>
      <c r="AO384" s="26"/>
      <c r="AP384" s="26"/>
      <c r="AQ384" s="26"/>
      <c r="AR384" s="26"/>
      <c r="AS384" s="26"/>
      <c r="AT384" s="26"/>
      <c r="AU384" s="26"/>
    </row>
    <row r="385" spans="27:64">
      <c r="AA385" s="26"/>
      <c r="AB385" s="26"/>
      <c r="AC385" s="26"/>
      <c r="AD385" s="26"/>
      <c r="AE385" s="26"/>
      <c r="AG385" s="187"/>
      <c r="AN385" s="26"/>
      <c r="AO385" s="26"/>
      <c r="AP385" s="26"/>
      <c r="AQ385" s="26"/>
      <c r="AR385" s="26"/>
      <c r="AS385" s="26"/>
      <c r="AT385" s="26"/>
      <c r="AU385" s="26"/>
    </row>
    <row r="386" spans="27:64">
      <c r="AA386" s="26"/>
      <c r="AB386" s="26"/>
      <c r="AC386" s="26"/>
      <c r="AD386" s="26"/>
      <c r="AE386" s="26"/>
      <c r="AG386" s="187"/>
      <c r="AN386" s="26"/>
      <c r="AO386" s="26"/>
      <c r="AP386" s="26"/>
      <c r="AQ386" s="26"/>
      <c r="AR386" s="26"/>
      <c r="AS386" s="26"/>
      <c r="AT386" s="26"/>
      <c r="AU386" s="26"/>
    </row>
    <row r="387" spans="27:64">
      <c r="AA387" s="26"/>
      <c r="AB387" s="26"/>
      <c r="AC387" s="26"/>
      <c r="AD387" s="26"/>
      <c r="AE387" s="26"/>
      <c r="AG387" s="187"/>
      <c r="AN387" s="26"/>
      <c r="AO387" s="26"/>
      <c r="AP387" s="26"/>
      <c r="AQ387" s="26"/>
      <c r="AR387" s="26"/>
      <c r="AS387" s="26"/>
      <c r="AT387" s="26"/>
      <c r="AU387" s="26"/>
    </row>
    <row r="388" spans="27:64">
      <c r="AA388" s="26"/>
      <c r="AB388" s="26"/>
      <c r="AC388" s="26"/>
      <c r="AD388" s="26"/>
      <c r="AE388" s="26"/>
      <c r="AG388" s="187"/>
      <c r="AN388" s="26"/>
      <c r="AO388" s="26"/>
      <c r="AP388" s="26"/>
      <c r="AQ388" s="26"/>
      <c r="AR388" s="26"/>
      <c r="AS388" s="26"/>
      <c r="AT388" s="26"/>
      <c r="AU388" s="26"/>
    </row>
    <row r="389" spans="27:64">
      <c r="AA389" s="26"/>
      <c r="AB389" s="26"/>
      <c r="AC389" s="26"/>
      <c r="AD389" s="26"/>
      <c r="AE389" s="26"/>
      <c r="AG389" s="187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</row>
    <row r="390" spans="27:64">
      <c r="AA390" s="26"/>
      <c r="AB390" s="26"/>
      <c r="AC390" s="26"/>
      <c r="AD390" s="26"/>
      <c r="AE390" s="26"/>
      <c r="AG390" s="187"/>
      <c r="AN390" s="26"/>
      <c r="AO390" s="26"/>
      <c r="AP390" s="26"/>
      <c r="AQ390" s="26"/>
      <c r="AR390" s="26"/>
      <c r="AS390" s="26"/>
      <c r="AT390" s="26"/>
      <c r="AU390" s="26"/>
    </row>
    <row r="391" spans="27:64">
      <c r="AA391" s="26"/>
      <c r="AB391" s="26"/>
      <c r="AC391" s="26"/>
      <c r="AD391" s="26"/>
      <c r="AE391" s="26"/>
      <c r="AG391" s="187"/>
      <c r="AN391" s="26"/>
      <c r="AO391" s="26"/>
      <c r="AP391" s="26"/>
      <c r="AQ391" s="26"/>
      <c r="AR391" s="26"/>
      <c r="AS391" s="26"/>
      <c r="AT391" s="26"/>
      <c r="AU391" s="26"/>
      <c r="AV391" s="26"/>
    </row>
    <row r="392" spans="27:64">
      <c r="AA392" s="26"/>
      <c r="AB392" s="26"/>
      <c r="AC392" s="26"/>
      <c r="AD392" s="26"/>
      <c r="AE392" s="26"/>
      <c r="AG392" s="187"/>
      <c r="AN392" s="26"/>
      <c r="AO392" s="26"/>
      <c r="AP392" s="26"/>
      <c r="AQ392" s="26"/>
      <c r="AR392" s="26"/>
      <c r="AS392" s="26"/>
      <c r="AT392" s="26"/>
      <c r="AU392" s="26"/>
    </row>
    <row r="393" spans="27:64">
      <c r="AA393" s="26"/>
      <c r="AB393" s="26"/>
      <c r="AC393" s="26"/>
      <c r="AD393" s="26"/>
      <c r="AE393" s="26"/>
      <c r="AG393" s="187"/>
      <c r="AN393" s="26"/>
      <c r="AO393" s="26"/>
      <c r="AP393" s="26"/>
      <c r="AQ393" s="26"/>
      <c r="AR393" s="26"/>
      <c r="AS393" s="26"/>
      <c r="AT393" s="26"/>
      <c r="AU393" s="26"/>
    </row>
    <row r="394" spans="27:64">
      <c r="AA394" s="26"/>
      <c r="AB394" s="26"/>
      <c r="AC394" s="26"/>
      <c r="AD394" s="26"/>
      <c r="AE394" s="26"/>
      <c r="AG394" s="187"/>
      <c r="AN394" s="26"/>
      <c r="AO394" s="26"/>
      <c r="AP394" s="26"/>
      <c r="AQ394" s="26"/>
      <c r="AR394" s="26"/>
      <c r="AS394" s="26"/>
      <c r="AT394" s="26"/>
      <c r="AU394" s="26"/>
    </row>
    <row r="395" spans="27:64">
      <c r="AA395" s="26"/>
      <c r="AB395" s="26"/>
      <c r="AC395" s="26"/>
      <c r="AD395" s="26"/>
      <c r="AE395" s="26"/>
      <c r="AG395" s="187"/>
      <c r="AN395" s="26"/>
      <c r="AO395" s="26"/>
      <c r="AP395" s="26"/>
      <c r="AQ395" s="26"/>
      <c r="AR395" s="26"/>
      <c r="AS395" s="26"/>
      <c r="AT395" s="26"/>
      <c r="AU395" s="26"/>
    </row>
    <row r="396" spans="27:64">
      <c r="AA396" s="26"/>
      <c r="AB396" s="26"/>
      <c r="AC396" s="26"/>
      <c r="AD396" s="26"/>
      <c r="AE396" s="26"/>
      <c r="AG396" s="187"/>
      <c r="AN396" s="26"/>
      <c r="AO396" s="26"/>
      <c r="AP396" s="26"/>
      <c r="AQ396" s="26"/>
      <c r="AR396" s="26"/>
      <c r="AS396" s="26"/>
      <c r="AT396" s="26"/>
      <c r="AU396" s="26"/>
    </row>
    <row r="397" spans="27:64">
      <c r="AA397" s="26"/>
      <c r="AB397" s="26"/>
      <c r="AC397" s="26"/>
      <c r="AD397" s="26"/>
      <c r="AE397" s="26"/>
      <c r="AG397" s="187"/>
      <c r="AN397" s="26"/>
      <c r="AO397" s="26"/>
      <c r="AP397" s="26"/>
      <c r="AQ397" s="26"/>
      <c r="AR397" s="26"/>
      <c r="AS397" s="26"/>
      <c r="AT397" s="26"/>
      <c r="AU397" s="26"/>
    </row>
    <row r="398" spans="27:64">
      <c r="AA398" s="26"/>
      <c r="AB398" s="26"/>
      <c r="AC398" s="26"/>
      <c r="AD398" s="26"/>
      <c r="AE398" s="26"/>
      <c r="AG398" s="187"/>
      <c r="AN398" s="26"/>
      <c r="AO398" s="26"/>
      <c r="AP398" s="26"/>
      <c r="AQ398" s="26"/>
      <c r="AR398" s="26"/>
      <c r="AS398" s="26"/>
      <c r="AT398" s="26"/>
      <c r="AU398" s="26"/>
    </row>
    <row r="399" spans="27:64">
      <c r="AA399" s="26"/>
      <c r="AB399" s="26"/>
      <c r="AC399" s="26"/>
      <c r="AD399" s="26"/>
      <c r="AE399" s="26"/>
      <c r="AG399" s="187"/>
      <c r="AN399" s="26"/>
      <c r="AO399" s="26"/>
      <c r="AP399" s="26"/>
      <c r="AQ399" s="26"/>
      <c r="AR399" s="26"/>
      <c r="AS399" s="26"/>
      <c r="AT399" s="26"/>
      <c r="AU399" s="26"/>
    </row>
    <row r="400" spans="27:64">
      <c r="AA400" s="26"/>
      <c r="AB400" s="26"/>
      <c r="AC400" s="26"/>
      <c r="AD400" s="26"/>
      <c r="AE400" s="26"/>
      <c r="AG400" s="187"/>
      <c r="AN400" s="26"/>
      <c r="AO400" s="26"/>
      <c r="AP400" s="26"/>
      <c r="AQ400" s="26"/>
      <c r="AR400" s="26"/>
      <c r="AS400" s="26"/>
      <c r="AT400" s="26"/>
      <c r="AU400" s="26"/>
    </row>
    <row r="401" spans="27:64">
      <c r="AA401" s="26"/>
      <c r="AB401" s="26"/>
      <c r="AC401" s="26"/>
      <c r="AD401" s="26"/>
      <c r="AE401" s="26"/>
      <c r="AG401" s="187"/>
      <c r="AN401" s="26"/>
      <c r="AO401" s="26"/>
      <c r="AP401" s="26"/>
      <c r="AQ401" s="26"/>
      <c r="AR401" s="26"/>
      <c r="AS401" s="26"/>
      <c r="AT401" s="26"/>
      <c r="AU401" s="26"/>
    </row>
    <row r="402" spans="27:64">
      <c r="AA402" s="26"/>
      <c r="AB402" s="26"/>
      <c r="AC402" s="26"/>
      <c r="AD402" s="26"/>
      <c r="AE402" s="26"/>
      <c r="AG402" s="187"/>
      <c r="AN402" s="26"/>
      <c r="AO402" s="26"/>
      <c r="AP402" s="26"/>
      <c r="AQ402" s="26"/>
      <c r="AR402" s="26"/>
      <c r="AS402" s="26"/>
      <c r="AT402" s="26"/>
      <c r="AU402" s="26"/>
    </row>
    <row r="403" spans="27:64">
      <c r="AA403" s="26"/>
      <c r="AB403" s="26"/>
      <c r="AC403" s="26"/>
      <c r="AD403" s="26"/>
      <c r="AE403" s="26"/>
      <c r="AG403" s="187"/>
      <c r="AN403" s="26"/>
      <c r="AO403" s="26"/>
      <c r="AP403" s="26"/>
      <c r="AQ403" s="26"/>
      <c r="AR403" s="26"/>
      <c r="AS403" s="26"/>
      <c r="AT403" s="26"/>
      <c r="AU403" s="26"/>
    </row>
    <row r="404" spans="27:64">
      <c r="AA404" s="26"/>
      <c r="AB404" s="26"/>
      <c r="AC404" s="26"/>
      <c r="AD404" s="26"/>
      <c r="AE404" s="26"/>
      <c r="AG404" s="187"/>
      <c r="AN404" s="26"/>
      <c r="AO404" s="26"/>
      <c r="AP404" s="26"/>
      <c r="AQ404" s="26"/>
      <c r="AR404" s="26"/>
      <c r="AS404" s="26"/>
      <c r="AT404" s="26"/>
      <c r="AU404" s="26"/>
    </row>
    <row r="405" spans="27:64">
      <c r="AA405" s="26"/>
      <c r="AB405" s="26"/>
      <c r="AC405" s="26"/>
      <c r="AD405" s="26"/>
      <c r="AE405" s="26"/>
      <c r="AG405" s="187"/>
      <c r="AN405" s="26"/>
      <c r="AO405" s="26"/>
      <c r="AP405" s="26"/>
      <c r="AQ405" s="26"/>
      <c r="AR405" s="26"/>
      <c r="AS405" s="26"/>
      <c r="AT405" s="26"/>
      <c r="AU405" s="26"/>
    </row>
    <row r="406" spans="27:64">
      <c r="AA406" s="26"/>
      <c r="AB406" s="26"/>
      <c r="AC406" s="26"/>
      <c r="AD406" s="26"/>
      <c r="AE406" s="26"/>
      <c r="AG406" s="187"/>
      <c r="AN406" s="26"/>
      <c r="AO406" s="26"/>
      <c r="AP406" s="26"/>
      <c r="AQ406" s="26"/>
      <c r="AR406" s="26"/>
      <c r="AS406" s="26"/>
      <c r="AT406" s="26"/>
      <c r="AU406" s="26"/>
    </row>
    <row r="407" spans="27:64">
      <c r="AA407" s="26"/>
      <c r="AB407" s="26"/>
      <c r="AC407" s="26"/>
      <c r="AD407" s="26"/>
      <c r="AE407" s="26"/>
      <c r="AG407" s="187"/>
      <c r="AN407" s="26"/>
      <c r="AO407" s="26"/>
      <c r="AP407" s="26"/>
      <c r="AQ407" s="26"/>
      <c r="AR407" s="26"/>
      <c r="AS407" s="26"/>
      <c r="AT407" s="26"/>
      <c r="AU407" s="26"/>
    </row>
    <row r="408" spans="27:64">
      <c r="AA408" s="26"/>
      <c r="AB408" s="26"/>
      <c r="AC408" s="26"/>
      <c r="AD408" s="26"/>
      <c r="AE408" s="26"/>
      <c r="AG408" s="187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</row>
    <row r="409" spans="27:64">
      <c r="AA409" s="26"/>
      <c r="AB409" s="26"/>
      <c r="AC409" s="26"/>
      <c r="AD409" s="26"/>
      <c r="AE409" s="26"/>
      <c r="AG409" s="187"/>
      <c r="AN409" s="26"/>
      <c r="AO409" s="26"/>
      <c r="AP409" s="26"/>
      <c r="AQ409" s="26"/>
      <c r="AR409" s="26"/>
      <c r="AS409" s="26"/>
      <c r="AT409" s="26"/>
      <c r="AU409" s="26"/>
      <c r="AV409" s="26"/>
    </row>
    <row r="410" spans="27:64">
      <c r="AA410" s="26"/>
      <c r="AB410" s="26"/>
      <c r="AC410" s="26"/>
      <c r="AD410" s="26"/>
      <c r="AE410" s="26"/>
      <c r="AG410" s="187"/>
      <c r="AN410" s="26"/>
      <c r="AO410" s="26"/>
      <c r="AP410" s="26"/>
      <c r="AQ410" s="26"/>
      <c r="AR410" s="26"/>
      <c r="AS410" s="26"/>
      <c r="AT410" s="26"/>
      <c r="AU410" s="26"/>
      <c r="AV410" s="26"/>
      <c r="AX410" s="26"/>
    </row>
    <row r="411" spans="27:64">
      <c r="AA411" s="26"/>
      <c r="AB411" s="26"/>
      <c r="AC411" s="26"/>
      <c r="AD411" s="26"/>
      <c r="AE411" s="26"/>
      <c r="AG411" s="187"/>
      <c r="AN411" s="26"/>
      <c r="AO411" s="26"/>
      <c r="AP411" s="26"/>
      <c r="AQ411" s="26"/>
      <c r="AR411" s="26"/>
      <c r="AS411" s="26"/>
      <c r="AT411" s="26"/>
      <c r="AU411" s="26"/>
    </row>
    <row r="412" spans="27:64">
      <c r="AA412" s="26"/>
      <c r="AB412" s="26"/>
      <c r="AC412" s="26"/>
      <c r="AD412" s="26"/>
      <c r="AE412" s="26"/>
      <c r="AG412" s="187"/>
      <c r="AN412" s="26"/>
      <c r="AO412" s="26"/>
      <c r="AP412" s="26"/>
      <c r="AQ412" s="26"/>
      <c r="AR412" s="26"/>
      <c r="AS412" s="26"/>
      <c r="AT412" s="26"/>
      <c r="AU412" s="26"/>
    </row>
    <row r="413" spans="27:64">
      <c r="AA413" s="26"/>
      <c r="AB413" s="26"/>
      <c r="AC413" s="26"/>
      <c r="AD413" s="26"/>
      <c r="AE413" s="26"/>
      <c r="AG413" s="187"/>
      <c r="AN413" s="26"/>
      <c r="AO413" s="26"/>
      <c r="AP413" s="26"/>
      <c r="AQ413" s="26"/>
      <c r="AR413" s="26"/>
      <c r="AS413" s="26"/>
      <c r="AT413" s="26"/>
      <c r="AU413" s="26"/>
    </row>
    <row r="414" spans="27:64">
      <c r="AA414" s="26"/>
      <c r="AB414" s="26"/>
      <c r="AC414" s="26"/>
      <c r="AD414" s="26"/>
      <c r="AE414" s="26"/>
      <c r="AG414" s="187"/>
      <c r="AN414" s="26"/>
      <c r="AO414" s="26"/>
      <c r="AP414" s="26"/>
      <c r="AQ414" s="26"/>
      <c r="AR414" s="26"/>
      <c r="AS414" s="26"/>
      <c r="AT414" s="26"/>
      <c r="AU414" s="26"/>
      <c r="AV414" s="26"/>
    </row>
    <row r="415" spans="27:64">
      <c r="AA415" s="26"/>
      <c r="AB415" s="26"/>
      <c r="AC415" s="26"/>
      <c r="AD415" s="26"/>
      <c r="AE415" s="26"/>
      <c r="AG415" s="187"/>
      <c r="AN415" s="26"/>
      <c r="AO415" s="26"/>
      <c r="AP415" s="26"/>
      <c r="AQ415" s="26"/>
      <c r="AR415" s="26"/>
      <c r="AS415" s="26"/>
      <c r="AT415" s="26"/>
      <c r="AU415" s="26"/>
    </row>
    <row r="416" spans="27:64">
      <c r="AA416" s="26"/>
      <c r="AB416" s="26"/>
      <c r="AC416" s="26"/>
      <c r="AD416" s="26"/>
      <c r="AE416" s="26"/>
      <c r="AG416" s="187"/>
      <c r="AN416" s="26"/>
      <c r="AO416" s="26"/>
      <c r="AP416" s="26"/>
      <c r="AQ416" s="26"/>
      <c r="AR416" s="26"/>
      <c r="AS416" s="26"/>
      <c r="AT416" s="26"/>
      <c r="AU416" s="26"/>
    </row>
    <row r="417" spans="27:47">
      <c r="AA417" s="26"/>
      <c r="AB417" s="26"/>
      <c r="AC417" s="26"/>
      <c r="AD417" s="26"/>
      <c r="AE417" s="26"/>
      <c r="AG417" s="187"/>
      <c r="AN417" s="26"/>
      <c r="AO417" s="26"/>
      <c r="AP417" s="26"/>
      <c r="AQ417" s="26"/>
      <c r="AR417" s="26"/>
      <c r="AS417" s="26"/>
      <c r="AT417" s="26"/>
      <c r="AU417" s="26"/>
    </row>
    <row r="418" spans="27:47">
      <c r="AA418" s="26"/>
      <c r="AB418" s="26"/>
      <c r="AC418" s="26"/>
      <c r="AD418" s="26"/>
      <c r="AE418" s="26"/>
      <c r="AG418" s="187"/>
      <c r="AN418" s="26"/>
      <c r="AO418" s="26"/>
      <c r="AP418" s="26"/>
      <c r="AQ418" s="26"/>
      <c r="AR418" s="26"/>
      <c r="AS418" s="26"/>
      <c r="AT418" s="26"/>
      <c r="AU418" s="26"/>
    </row>
    <row r="419" spans="27:47">
      <c r="AA419" s="26"/>
      <c r="AB419" s="26"/>
      <c r="AC419" s="26"/>
      <c r="AD419" s="26"/>
      <c r="AE419" s="26"/>
      <c r="AG419" s="187"/>
      <c r="AN419" s="26"/>
      <c r="AO419" s="26"/>
      <c r="AP419" s="26"/>
      <c r="AQ419" s="26"/>
      <c r="AR419" s="26"/>
      <c r="AS419" s="26"/>
      <c r="AT419" s="26"/>
      <c r="AU419" s="26"/>
    </row>
    <row r="420" spans="27:47">
      <c r="AA420" s="26"/>
      <c r="AB420" s="26"/>
      <c r="AC420" s="26"/>
      <c r="AD420" s="26"/>
      <c r="AE420" s="26"/>
      <c r="AG420" s="187"/>
      <c r="AN420" s="26"/>
      <c r="AO420" s="26"/>
      <c r="AP420" s="26"/>
      <c r="AQ420" s="26"/>
      <c r="AR420" s="26"/>
      <c r="AS420" s="26"/>
      <c r="AT420" s="26"/>
      <c r="AU420" s="26"/>
    </row>
    <row r="421" spans="27:47">
      <c r="AA421" s="26"/>
      <c r="AB421" s="26"/>
      <c r="AC421" s="26"/>
      <c r="AD421" s="26"/>
      <c r="AE421" s="26"/>
      <c r="AG421" s="187"/>
      <c r="AN421" s="26"/>
      <c r="AO421" s="26"/>
      <c r="AP421" s="26"/>
      <c r="AQ421" s="26"/>
      <c r="AR421" s="26"/>
      <c r="AS421" s="26"/>
      <c r="AT421" s="26"/>
      <c r="AU421" s="26"/>
    </row>
    <row r="422" spans="27:47">
      <c r="AA422" s="26"/>
      <c r="AB422" s="26"/>
      <c r="AC422" s="26"/>
      <c r="AD422" s="26"/>
      <c r="AE422" s="26"/>
      <c r="AG422" s="187"/>
      <c r="AN422" s="26"/>
      <c r="AO422" s="26"/>
      <c r="AP422" s="26"/>
      <c r="AQ422" s="26"/>
      <c r="AR422" s="26"/>
      <c r="AS422" s="26"/>
      <c r="AT422" s="26"/>
      <c r="AU422" s="26"/>
    </row>
    <row r="423" spans="27:47">
      <c r="AA423" s="26"/>
      <c r="AB423" s="26"/>
      <c r="AC423" s="26"/>
      <c r="AD423" s="26"/>
      <c r="AE423" s="26"/>
      <c r="AG423" s="187"/>
      <c r="AN423" s="26"/>
      <c r="AO423" s="26"/>
      <c r="AP423" s="26"/>
      <c r="AQ423" s="26"/>
      <c r="AR423" s="26"/>
      <c r="AS423" s="26"/>
      <c r="AT423" s="26"/>
      <c r="AU423" s="26"/>
    </row>
    <row r="424" spans="27:47">
      <c r="AA424" s="26"/>
      <c r="AB424" s="26"/>
      <c r="AC424" s="26"/>
      <c r="AD424" s="26"/>
      <c r="AE424" s="26"/>
      <c r="AG424" s="187"/>
      <c r="AN424" s="26"/>
      <c r="AO424" s="26"/>
      <c r="AP424" s="26"/>
      <c r="AQ424" s="26"/>
      <c r="AR424" s="26"/>
      <c r="AS424" s="26"/>
      <c r="AT424" s="26"/>
      <c r="AU424" s="26"/>
    </row>
    <row r="425" spans="27:47">
      <c r="AA425" s="26"/>
      <c r="AB425" s="26"/>
      <c r="AC425" s="26"/>
      <c r="AD425" s="26"/>
      <c r="AE425" s="26"/>
      <c r="AG425" s="187"/>
      <c r="AN425" s="26"/>
      <c r="AO425" s="26"/>
      <c r="AP425" s="26"/>
      <c r="AQ425" s="26"/>
      <c r="AR425" s="26"/>
      <c r="AS425" s="26"/>
      <c r="AT425" s="26"/>
      <c r="AU425" s="26"/>
    </row>
    <row r="426" spans="27:47">
      <c r="AA426" s="26"/>
      <c r="AB426" s="26"/>
      <c r="AC426" s="26"/>
      <c r="AD426" s="26"/>
      <c r="AE426" s="26"/>
      <c r="AG426" s="187"/>
      <c r="AN426" s="26"/>
      <c r="AO426" s="26"/>
      <c r="AP426" s="26"/>
      <c r="AQ426" s="26"/>
      <c r="AR426" s="26"/>
      <c r="AS426" s="26"/>
      <c r="AT426" s="26"/>
      <c r="AU426" s="26"/>
    </row>
    <row r="427" spans="27:47">
      <c r="AA427" s="26"/>
      <c r="AB427" s="26"/>
      <c r="AC427" s="26"/>
      <c r="AD427" s="26"/>
      <c r="AE427" s="26"/>
      <c r="AG427" s="187"/>
      <c r="AN427" s="26"/>
      <c r="AO427" s="26"/>
      <c r="AP427" s="26"/>
      <c r="AQ427" s="26"/>
      <c r="AR427" s="26"/>
      <c r="AS427" s="26"/>
      <c r="AT427" s="26"/>
      <c r="AU427" s="26"/>
    </row>
    <row r="428" spans="27:47">
      <c r="AA428" s="26"/>
      <c r="AB428" s="26"/>
      <c r="AC428" s="26"/>
      <c r="AD428" s="26"/>
      <c r="AE428" s="26"/>
      <c r="AG428" s="187"/>
      <c r="AN428" s="26"/>
      <c r="AO428" s="26"/>
      <c r="AP428" s="26"/>
      <c r="AQ428" s="26"/>
      <c r="AR428" s="26"/>
      <c r="AS428" s="26"/>
      <c r="AT428" s="26"/>
      <c r="AU428" s="26"/>
    </row>
    <row r="429" spans="27:47">
      <c r="AA429" s="26"/>
      <c r="AB429" s="26"/>
      <c r="AC429" s="26"/>
      <c r="AD429" s="26"/>
      <c r="AE429" s="26"/>
      <c r="AG429" s="187"/>
      <c r="AN429" s="26"/>
      <c r="AO429" s="26"/>
      <c r="AP429" s="26"/>
      <c r="AQ429" s="26"/>
      <c r="AR429" s="26"/>
      <c r="AS429" s="26"/>
      <c r="AT429" s="26"/>
      <c r="AU429" s="26"/>
    </row>
    <row r="430" spans="27:47">
      <c r="AA430" s="26"/>
      <c r="AB430" s="26"/>
      <c r="AC430" s="26"/>
      <c r="AD430" s="26"/>
      <c r="AE430" s="26"/>
      <c r="AG430" s="187"/>
      <c r="AN430" s="26"/>
      <c r="AO430" s="26"/>
      <c r="AP430" s="26"/>
      <c r="AQ430" s="26"/>
      <c r="AR430" s="26"/>
      <c r="AS430" s="26"/>
      <c r="AT430" s="26"/>
      <c r="AU430" s="26"/>
    </row>
    <row r="431" spans="27:47">
      <c r="AA431" s="26"/>
      <c r="AB431" s="26"/>
      <c r="AC431" s="26"/>
      <c r="AD431" s="26"/>
      <c r="AE431" s="26"/>
      <c r="AG431" s="187"/>
      <c r="AN431" s="26"/>
      <c r="AO431" s="26"/>
      <c r="AP431" s="26"/>
      <c r="AQ431" s="26"/>
      <c r="AR431" s="26"/>
      <c r="AS431" s="26"/>
      <c r="AT431" s="26"/>
      <c r="AU431" s="26"/>
    </row>
    <row r="432" spans="27:47">
      <c r="AA432" s="26"/>
      <c r="AB432" s="26"/>
      <c r="AC432" s="26"/>
      <c r="AD432" s="26"/>
      <c r="AE432" s="26"/>
      <c r="AG432" s="187"/>
      <c r="AN432" s="26"/>
      <c r="AO432" s="26"/>
      <c r="AP432" s="26"/>
      <c r="AQ432" s="26"/>
      <c r="AR432" s="26"/>
      <c r="AS432" s="26"/>
      <c r="AT432" s="26"/>
      <c r="AU432" s="26"/>
    </row>
    <row r="433" spans="27:47">
      <c r="AA433" s="26"/>
      <c r="AB433" s="26"/>
      <c r="AC433" s="26"/>
      <c r="AD433" s="26"/>
      <c r="AE433" s="26"/>
      <c r="AG433" s="187"/>
      <c r="AN433" s="26"/>
      <c r="AO433" s="26"/>
      <c r="AP433" s="26"/>
      <c r="AQ433" s="26"/>
      <c r="AR433" s="26"/>
      <c r="AS433" s="26"/>
      <c r="AT433" s="26"/>
      <c r="AU433" s="26"/>
    </row>
    <row r="434" spans="27:47">
      <c r="AA434" s="26"/>
      <c r="AB434" s="26"/>
      <c r="AC434" s="26"/>
      <c r="AD434" s="26"/>
      <c r="AE434" s="26"/>
      <c r="AG434" s="187"/>
      <c r="AN434" s="26"/>
      <c r="AO434" s="26"/>
      <c r="AP434" s="26"/>
      <c r="AQ434" s="26"/>
      <c r="AR434" s="26"/>
      <c r="AS434" s="26"/>
      <c r="AT434" s="26"/>
      <c r="AU434" s="26"/>
    </row>
    <row r="435" spans="27:47">
      <c r="AA435" s="26"/>
      <c r="AB435" s="26"/>
      <c r="AC435" s="26"/>
      <c r="AD435" s="26"/>
      <c r="AE435" s="26"/>
      <c r="AG435" s="187"/>
      <c r="AN435" s="26"/>
      <c r="AO435" s="26"/>
      <c r="AP435" s="26"/>
      <c r="AQ435" s="26"/>
      <c r="AR435" s="26"/>
      <c r="AS435" s="26"/>
      <c r="AT435" s="26"/>
      <c r="AU435" s="26"/>
    </row>
    <row r="436" spans="27:47">
      <c r="AA436" s="26"/>
      <c r="AB436" s="26"/>
      <c r="AC436" s="26"/>
      <c r="AD436" s="26"/>
      <c r="AE436" s="26"/>
      <c r="AG436" s="187"/>
      <c r="AN436" s="26"/>
      <c r="AO436" s="26"/>
      <c r="AP436" s="26"/>
      <c r="AQ436" s="26"/>
      <c r="AR436" s="26"/>
      <c r="AS436" s="26"/>
      <c r="AT436" s="26"/>
      <c r="AU436" s="26"/>
    </row>
    <row r="437" spans="27:47">
      <c r="AA437" s="26"/>
      <c r="AB437" s="26"/>
      <c r="AC437" s="26"/>
      <c r="AD437" s="26"/>
      <c r="AE437" s="26"/>
      <c r="AG437" s="187"/>
      <c r="AN437" s="26"/>
      <c r="AO437" s="26"/>
      <c r="AP437" s="26"/>
      <c r="AQ437" s="26"/>
      <c r="AR437" s="26"/>
      <c r="AS437" s="26"/>
      <c r="AT437" s="26"/>
      <c r="AU437" s="26"/>
    </row>
    <row r="438" spans="27:47">
      <c r="AA438" s="26"/>
      <c r="AB438" s="26"/>
      <c r="AC438" s="26"/>
      <c r="AD438" s="26"/>
      <c r="AE438" s="26"/>
      <c r="AG438" s="187"/>
      <c r="AN438" s="26"/>
      <c r="AO438" s="26"/>
      <c r="AP438" s="26"/>
      <c r="AQ438" s="26"/>
      <c r="AR438" s="26"/>
      <c r="AS438" s="26"/>
      <c r="AT438" s="26"/>
      <c r="AU438" s="26"/>
    </row>
    <row r="439" spans="27:47">
      <c r="AA439" s="26"/>
      <c r="AB439" s="26"/>
      <c r="AC439" s="26"/>
      <c r="AD439" s="26"/>
      <c r="AE439" s="26"/>
      <c r="AG439" s="187"/>
      <c r="AN439" s="26"/>
      <c r="AO439" s="26"/>
      <c r="AP439" s="26"/>
      <c r="AQ439" s="26"/>
      <c r="AR439" s="26"/>
      <c r="AS439" s="26"/>
      <c r="AT439" s="26"/>
      <c r="AU439" s="26"/>
    </row>
    <row r="440" spans="27:47">
      <c r="AA440" s="26"/>
      <c r="AB440" s="26"/>
      <c r="AC440" s="26"/>
      <c r="AD440" s="26"/>
      <c r="AE440" s="26"/>
      <c r="AG440" s="187"/>
      <c r="AN440" s="26"/>
      <c r="AO440" s="26"/>
      <c r="AP440" s="26"/>
      <c r="AQ440" s="26"/>
      <c r="AR440" s="26"/>
      <c r="AS440" s="26"/>
      <c r="AT440" s="26"/>
      <c r="AU440" s="26"/>
    </row>
    <row r="441" spans="27:47">
      <c r="AA441" s="26"/>
      <c r="AB441" s="26"/>
      <c r="AC441" s="26"/>
      <c r="AD441" s="26"/>
      <c r="AE441" s="26"/>
      <c r="AG441" s="187"/>
      <c r="AN441" s="26"/>
      <c r="AO441" s="26"/>
      <c r="AP441" s="26"/>
      <c r="AQ441" s="26"/>
      <c r="AR441" s="26"/>
      <c r="AS441" s="26"/>
      <c r="AT441" s="26"/>
      <c r="AU441" s="26"/>
    </row>
    <row r="442" spans="27:47">
      <c r="AA442" s="26"/>
      <c r="AB442" s="26"/>
      <c r="AC442" s="26"/>
      <c r="AD442" s="26"/>
      <c r="AE442" s="26"/>
      <c r="AG442" s="187"/>
      <c r="AN442" s="26"/>
      <c r="AO442" s="26"/>
      <c r="AP442" s="26"/>
      <c r="AQ442" s="26"/>
      <c r="AR442" s="26"/>
      <c r="AS442" s="26"/>
      <c r="AT442" s="26"/>
      <c r="AU442" s="26"/>
    </row>
    <row r="443" spans="27:47">
      <c r="AA443" s="26"/>
      <c r="AB443" s="26"/>
      <c r="AC443" s="26"/>
      <c r="AD443" s="26"/>
      <c r="AE443" s="26"/>
      <c r="AG443" s="187"/>
      <c r="AN443" s="26"/>
      <c r="AO443" s="26"/>
      <c r="AP443" s="26"/>
      <c r="AQ443" s="26"/>
      <c r="AR443" s="26"/>
      <c r="AS443" s="26"/>
      <c r="AT443" s="26"/>
      <c r="AU443" s="26"/>
    </row>
    <row r="444" spans="27:47">
      <c r="AA444" s="26"/>
      <c r="AB444" s="26"/>
      <c r="AC444" s="26"/>
      <c r="AD444" s="26"/>
      <c r="AE444" s="26"/>
      <c r="AG444" s="187"/>
      <c r="AN444" s="26"/>
      <c r="AO444" s="26"/>
      <c r="AP444" s="26"/>
      <c r="AQ444" s="26"/>
      <c r="AR444" s="26"/>
      <c r="AS444" s="26"/>
      <c r="AT444" s="26"/>
      <c r="AU444" s="26"/>
    </row>
    <row r="445" spans="27:47">
      <c r="AA445" s="26"/>
      <c r="AB445" s="26"/>
      <c r="AC445" s="26"/>
      <c r="AD445" s="26"/>
      <c r="AE445" s="26"/>
      <c r="AG445" s="187"/>
      <c r="AN445" s="26"/>
      <c r="AO445" s="26"/>
      <c r="AP445" s="26"/>
      <c r="AQ445" s="26"/>
      <c r="AR445" s="26"/>
      <c r="AS445" s="26"/>
      <c r="AT445" s="26"/>
      <c r="AU445" s="26"/>
    </row>
    <row r="446" spans="27:47">
      <c r="AA446" s="26"/>
      <c r="AB446" s="26"/>
      <c r="AC446" s="26"/>
      <c r="AD446" s="26"/>
      <c r="AE446" s="26"/>
      <c r="AG446" s="187"/>
      <c r="AN446" s="26"/>
      <c r="AO446" s="26"/>
      <c r="AP446" s="26"/>
      <c r="AQ446" s="26"/>
      <c r="AR446" s="26"/>
      <c r="AS446" s="26"/>
      <c r="AT446" s="26"/>
      <c r="AU446" s="26"/>
    </row>
    <row r="447" spans="27:47">
      <c r="AA447" s="26"/>
      <c r="AB447" s="26"/>
      <c r="AC447" s="26"/>
      <c r="AD447" s="26"/>
      <c r="AE447" s="26"/>
      <c r="AG447" s="187"/>
      <c r="AN447" s="26"/>
      <c r="AO447" s="26"/>
      <c r="AP447" s="26"/>
      <c r="AQ447" s="26"/>
      <c r="AR447" s="26"/>
      <c r="AS447" s="26"/>
      <c r="AT447" s="26"/>
      <c r="AU447" s="26"/>
    </row>
    <row r="448" spans="27:47">
      <c r="AA448" s="26"/>
      <c r="AB448" s="26"/>
      <c r="AC448" s="26"/>
      <c r="AD448" s="26"/>
      <c r="AE448" s="26"/>
      <c r="AG448" s="187"/>
      <c r="AN448" s="26"/>
      <c r="AO448" s="26"/>
      <c r="AP448" s="26"/>
      <c r="AQ448" s="26"/>
      <c r="AR448" s="26"/>
      <c r="AS448" s="26"/>
      <c r="AT448" s="26"/>
      <c r="AU448" s="26"/>
    </row>
    <row r="449" spans="27:47">
      <c r="AA449" s="26"/>
      <c r="AB449" s="26"/>
      <c r="AC449" s="26"/>
      <c r="AD449" s="26"/>
      <c r="AE449" s="26"/>
      <c r="AG449" s="187"/>
      <c r="AN449" s="26"/>
      <c r="AO449" s="26"/>
      <c r="AP449" s="26"/>
      <c r="AQ449" s="26"/>
      <c r="AR449" s="26"/>
      <c r="AS449" s="26"/>
      <c r="AT449" s="26"/>
      <c r="AU449" s="26"/>
    </row>
    <row r="450" spans="27:47">
      <c r="AA450" s="26"/>
      <c r="AB450" s="26"/>
      <c r="AC450" s="26"/>
      <c r="AD450" s="26"/>
      <c r="AE450" s="26"/>
      <c r="AG450" s="187"/>
      <c r="AN450" s="26"/>
      <c r="AO450" s="26"/>
      <c r="AP450" s="26"/>
      <c r="AQ450" s="26"/>
      <c r="AR450" s="26"/>
      <c r="AS450" s="26"/>
      <c r="AT450" s="26"/>
      <c r="AU450" s="26"/>
    </row>
    <row r="451" spans="27:47">
      <c r="AA451" s="26"/>
      <c r="AB451" s="26"/>
      <c r="AC451" s="26"/>
      <c r="AD451" s="26"/>
      <c r="AE451" s="26"/>
      <c r="AG451" s="187"/>
      <c r="AN451" s="26"/>
      <c r="AO451" s="26"/>
      <c r="AP451" s="26"/>
      <c r="AQ451" s="26"/>
      <c r="AR451" s="26"/>
      <c r="AS451" s="26"/>
      <c r="AT451" s="26"/>
      <c r="AU451" s="26"/>
    </row>
    <row r="452" spans="27:47">
      <c r="AA452" s="26"/>
      <c r="AB452" s="26"/>
      <c r="AC452" s="26"/>
      <c r="AD452" s="26"/>
      <c r="AE452" s="26"/>
      <c r="AG452" s="187"/>
      <c r="AN452" s="26"/>
      <c r="AO452" s="26"/>
      <c r="AP452" s="26"/>
      <c r="AQ452" s="26"/>
      <c r="AR452" s="26"/>
      <c r="AS452" s="26"/>
      <c r="AT452" s="26"/>
      <c r="AU452" s="26"/>
    </row>
    <row r="453" spans="27:47">
      <c r="AA453" s="26"/>
      <c r="AB453" s="26"/>
      <c r="AC453" s="26"/>
      <c r="AD453" s="26"/>
      <c r="AE453" s="26"/>
      <c r="AG453" s="187"/>
      <c r="AN453" s="26"/>
      <c r="AO453" s="26"/>
      <c r="AP453" s="26"/>
      <c r="AQ453" s="26"/>
      <c r="AR453" s="26"/>
      <c r="AS453" s="26"/>
      <c r="AT453" s="26"/>
      <c r="AU453" s="26"/>
    </row>
    <row r="454" spans="27:47">
      <c r="AA454" s="26"/>
      <c r="AB454" s="26"/>
      <c r="AC454" s="26"/>
      <c r="AD454" s="26"/>
      <c r="AE454" s="26"/>
      <c r="AG454" s="187"/>
      <c r="AN454" s="26"/>
      <c r="AO454" s="26"/>
      <c r="AP454" s="26"/>
      <c r="AQ454" s="26"/>
      <c r="AR454" s="26"/>
      <c r="AS454" s="26"/>
      <c r="AT454" s="26"/>
      <c r="AU454" s="26"/>
    </row>
    <row r="455" spans="27:47">
      <c r="AA455" s="26"/>
      <c r="AB455" s="26"/>
      <c r="AC455" s="26"/>
      <c r="AD455" s="26"/>
      <c r="AE455" s="26"/>
      <c r="AG455" s="187"/>
      <c r="AN455" s="26"/>
      <c r="AO455" s="26"/>
      <c r="AP455" s="26"/>
      <c r="AQ455" s="26"/>
      <c r="AR455" s="26"/>
      <c r="AS455" s="26"/>
      <c r="AT455" s="26"/>
      <c r="AU455" s="26"/>
    </row>
    <row r="456" spans="27:47">
      <c r="AA456" s="26"/>
      <c r="AB456" s="26"/>
      <c r="AC456" s="26"/>
      <c r="AD456" s="26"/>
      <c r="AE456" s="26"/>
      <c r="AG456" s="187"/>
      <c r="AN456" s="26"/>
      <c r="AO456" s="26"/>
      <c r="AP456" s="26"/>
      <c r="AQ456" s="26"/>
      <c r="AR456" s="26"/>
      <c r="AS456" s="26"/>
      <c r="AT456" s="26"/>
      <c r="AU456" s="26"/>
    </row>
    <row r="457" spans="27:47">
      <c r="AA457" s="26"/>
      <c r="AB457" s="26"/>
      <c r="AC457" s="26"/>
      <c r="AD457" s="26"/>
      <c r="AE457" s="26"/>
      <c r="AG457" s="187"/>
      <c r="AN457" s="26"/>
      <c r="AO457" s="26"/>
      <c r="AP457" s="26"/>
      <c r="AQ457" s="26"/>
      <c r="AR457" s="26"/>
      <c r="AS457" s="26"/>
      <c r="AT457" s="26"/>
      <c r="AU457" s="26"/>
    </row>
    <row r="458" spans="27:47">
      <c r="AA458" s="26"/>
      <c r="AB458" s="26"/>
      <c r="AC458" s="26"/>
      <c r="AD458" s="26"/>
      <c r="AE458" s="26"/>
      <c r="AG458" s="187"/>
      <c r="AN458" s="26"/>
      <c r="AO458" s="26"/>
      <c r="AP458" s="26"/>
      <c r="AQ458" s="26"/>
      <c r="AR458" s="26"/>
      <c r="AS458" s="26"/>
      <c r="AT458" s="26"/>
      <c r="AU458" s="26"/>
    </row>
    <row r="459" spans="27:47">
      <c r="AA459" s="26"/>
      <c r="AB459" s="26"/>
      <c r="AC459" s="26"/>
      <c r="AD459" s="26"/>
      <c r="AE459" s="26"/>
      <c r="AG459" s="187"/>
      <c r="AN459" s="26"/>
      <c r="AO459" s="26"/>
      <c r="AP459" s="26"/>
      <c r="AQ459" s="26"/>
      <c r="AR459" s="26"/>
      <c r="AS459" s="26"/>
      <c r="AT459" s="26"/>
      <c r="AU459" s="26"/>
    </row>
    <row r="460" spans="27:47">
      <c r="AA460" s="26"/>
      <c r="AB460" s="26"/>
      <c r="AC460" s="26"/>
      <c r="AD460" s="26"/>
      <c r="AE460" s="26"/>
      <c r="AG460" s="187"/>
      <c r="AN460" s="26"/>
      <c r="AO460" s="26"/>
      <c r="AP460" s="26"/>
      <c r="AQ460" s="26"/>
      <c r="AR460" s="26"/>
      <c r="AS460" s="26"/>
      <c r="AT460" s="26"/>
      <c r="AU460" s="26"/>
    </row>
    <row r="461" spans="27:47">
      <c r="AA461" s="26"/>
      <c r="AB461" s="26"/>
      <c r="AC461" s="26"/>
      <c r="AD461" s="26"/>
      <c r="AE461" s="26"/>
      <c r="AG461" s="187"/>
      <c r="AN461" s="26"/>
      <c r="AO461" s="26"/>
      <c r="AP461" s="26"/>
      <c r="AQ461" s="26"/>
      <c r="AR461" s="26"/>
      <c r="AS461" s="26"/>
      <c r="AT461" s="26"/>
      <c r="AU461" s="26"/>
    </row>
    <row r="462" spans="27:47">
      <c r="AA462" s="26"/>
      <c r="AB462" s="26"/>
      <c r="AC462" s="26"/>
      <c r="AD462" s="26"/>
      <c r="AE462" s="26"/>
      <c r="AG462" s="187"/>
      <c r="AN462" s="26"/>
      <c r="AO462" s="26"/>
      <c r="AP462" s="26"/>
      <c r="AQ462" s="26"/>
      <c r="AR462" s="26"/>
      <c r="AS462" s="26"/>
      <c r="AT462" s="26"/>
      <c r="AU462" s="26"/>
    </row>
    <row r="463" spans="27:47">
      <c r="AA463" s="26"/>
      <c r="AB463" s="26"/>
      <c r="AC463" s="26"/>
      <c r="AD463" s="26"/>
      <c r="AE463" s="26"/>
      <c r="AG463" s="187"/>
      <c r="AN463" s="26"/>
      <c r="AO463" s="26"/>
      <c r="AP463" s="26"/>
      <c r="AQ463" s="26"/>
      <c r="AR463" s="26"/>
      <c r="AS463" s="26"/>
      <c r="AT463" s="26"/>
      <c r="AU463" s="26"/>
    </row>
    <row r="464" spans="27:47">
      <c r="AA464" s="26"/>
      <c r="AB464" s="26"/>
      <c r="AC464" s="26"/>
      <c r="AD464" s="26"/>
      <c r="AE464" s="26"/>
      <c r="AG464" s="187"/>
      <c r="AN464" s="26"/>
      <c r="AO464" s="26"/>
      <c r="AP464" s="26"/>
      <c r="AQ464" s="26"/>
      <c r="AR464" s="26"/>
      <c r="AS464" s="26"/>
      <c r="AT464" s="26"/>
      <c r="AU464" s="26"/>
    </row>
    <row r="465" spans="27:50">
      <c r="AA465" s="26"/>
      <c r="AB465" s="26"/>
      <c r="AC465" s="26"/>
      <c r="AD465" s="26"/>
      <c r="AE465" s="26"/>
      <c r="AG465" s="187"/>
      <c r="AN465" s="26"/>
      <c r="AO465" s="26"/>
      <c r="AP465" s="26"/>
      <c r="AQ465" s="26"/>
      <c r="AR465" s="26"/>
      <c r="AS465" s="26"/>
      <c r="AT465" s="26"/>
      <c r="AU465" s="26"/>
    </row>
    <row r="466" spans="27:50">
      <c r="AA466" s="26"/>
      <c r="AB466" s="26"/>
      <c r="AC466" s="26"/>
      <c r="AD466" s="26"/>
      <c r="AE466" s="26"/>
      <c r="AG466" s="187"/>
      <c r="AN466" s="26"/>
      <c r="AO466" s="26"/>
      <c r="AP466" s="26"/>
      <c r="AQ466" s="26"/>
      <c r="AR466" s="26"/>
      <c r="AS466" s="26"/>
      <c r="AT466" s="26"/>
      <c r="AU466" s="26"/>
    </row>
    <row r="467" spans="27:50">
      <c r="AA467" s="26"/>
      <c r="AB467" s="26"/>
      <c r="AC467" s="26"/>
      <c r="AD467" s="26"/>
      <c r="AE467" s="26"/>
      <c r="AG467" s="187"/>
      <c r="AN467" s="26"/>
      <c r="AO467" s="26"/>
      <c r="AP467" s="26"/>
      <c r="AQ467" s="26"/>
      <c r="AR467" s="26"/>
      <c r="AS467" s="26"/>
      <c r="AT467" s="26"/>
      <c r="AU467" s="26"/>
    </row>
    <row r="468" spans="27:50">
      <c r="AA468" s="26"/>
      <c r="AB468" s="26"/>
      <c r="AC468" s="26"/>
      <c r="AD468" s="26"/>
      <c r="AE468" s="26"/>
      <c r="AG468" s="187"/>
      <c r="AN468" s="26"/>
      <c r="AO468" s="26"/>
      <c r="AP468" s="26"/>
      <c r="AQ468" s="26"/>
      <c r="AR468" s="26"/>
      <c r="AS468" s="26"/>
      <c r="AT468" s="26"/>
      <c r="AU468" s="26"/>
    </row>
    <row r="469" spans="27:50">
      <c r="AA469" s="26"/>
      <c r="AB469" s="26"/>
      <c r="AC469" s="26"/>
      <c r="AD469" s="26"/>
      <c r="AE469" s="26"/>
      <c r="AG469" s="187"/>
      <c r="AN469" s="26"/>
      <c r="AO469" s="26"/>
      <c r="AP469" s="26"/>
      <c r="AQ469" s="26"/>
      <c r="AR469" s="26"/>
      <c r="AS469" s="26"/>
      <c r="AT469" s="26"/>
      <c r="AU469" s="26"/>
    </row>
    <row r="470" spans="27:50">
      <c r="AA470" s="26"/>
      <c r="AB470" s="26"/>
      <c r="AC470" s="26"/>
      <c r="AD470" s="26"/>
      <c r="AE470" s="26"/>
      <c r="AG470" s="187"/>
      <c r="AN470" s="26"/>
      <c r="AO470" s="26"/>
      <c r="AP470" s="26"/>
      <c r="AQ470" s="26"/>
      <c r="AR470" s="26"/>
      <c r="AS470" s="26"/>
      <c r="AT470" s="26"/>
      <c r="AU470" s="26"/>
    </row>
    <row r="471" spans="27:50">
      <c r="AA471" s="26"/>
      <c r="AB471" s="26"/>
      <c r="AC471" s="26"/>
      <c r="AD471" s="26"/>
      <c r="AE471" s="26"/>
      <c r="AG471" s="187"/>
      <c r="AN471" s="26"/>
      <c r="AO471" s="26"/>
      <c r="AP471" s="26"/>
      <c r="AQ471" s="26"/>
      <c r="AR471" s="26"/>
      <c r="AS471" s="26"/>
      <c r="AT471" s="26"/>
      <c r="AU471" s="26"/>
    </row>
    <row r="472" spans="27:50">
      <c r="AA472" s="26"/>
      <c r="AB472" s="26"/>
      <c r="AC472" s="26"/>
      <c r="AD472" s="26"/>
      <c r="AE472" s="26"/>
      <c r="AG472" s="187"/>
      <c r="AN472" s="26"/>
      <c r="AO472" s="26"/>
      <c r="AP472" s="26"/>
      <c r="AQ472" s="26"/>
      <c r="AR472" s="26"/>
      <c r="AS472" s="26"/>
      <c r="AT472" s="26"/>
      <c r="AU472" s="26"/>
      <c r="AV472" s="26"/>
      <c r="AX472" s="26"/>
    </row>
    <row r="473" spans="27:50">
      <c r="AA473" s="26"/>
      <c r="AB473" s="26"/>
      <c r="AC473" s="26"/>
      <c r="AD473" s="26"/>
      <c r="AE473" s="26"/>
      <c r="AG473" s="187"/>
      <c r="AN473" s="26"/>
      <c r="AO473" s="26"/>
      <c r="AP473" s="26"/>
      <c r="AQ473" s="26"/>
      <c r="AR473" s="26"/>
      <c r="AS473" s="26"/>
      <c r="AT473" s="26"/>
      <c r="AU473" s="26"/>
    </row>
    <row r="474" spans="27:50">
      <c r="AA474" s="26"/>
      <c r="AB474" s="26"/>
      <c r="AC474" s="26"/>
      <c r="AD474" s="26"/>
      <c r="AE474" s="26"/>
      <c r="AG474" s="187"/>
      <c r="AN474" s="26"/>
      <c r="AO474" s="26"/>
      <c r="AP474" s="26"/>
      <c r="AQ474" s="26"/>
      <c r="AR474" s="26"/>
      <c r="AS474" s="26"/>
      <c r="AT474" s="26"/>
      <c r="AU474" s="26"/>
    </row>
    <row r="475" spans="27:50">
      <c r="AA475" s="26"/>
      <c r="AB475" s="26"/>
      <c r="AC475" s="26"/>
      <c r="AD475" s="26"/>
      <c r="AE475" s="26"/>
      <c r="AG475" s="187"/>
      <c r="AN475" s="26"/>
      <c r="AO475" s="26"/>
      <c r="AP475" s="26"/>
      <c r="AQ475" s="26"/>
      <c r="AR475" s="26"/>
      <c r="AS475" s="26"/>
      <c r="AT475" s="26"/>
      <c r="AU475" s="26"/>
    </row>
    <row r="476" spans="27:50">
      <c r="AA476" s="26"/>
      <c r="AB476" s="26"/>
      <c r="AC476" s="26"/>
      <c r="AD476" s="26"/>
      <c r="AE476" s="26"/>
      <c r="AG476" s="187"/>
      <c r="AN476" s="26"/>
      <c r="AO476" s="26"/>
      <c r="AP476" s="26"/>
      <c r="AQ476" s="26"/>
      <c r="AR476" s="26"/>
      <c r="AS476" s="26"/>
      <c r="AT476" s="26"/>
      <c r="AU476" s="26"/>
    </row>
    <row r="477" spans="27:50">
      <c r="AA477" s="26"/>
      <c r="AB477" s="26"/>
      <c r="AC477" s="26"/>
      <c r="AD477" s="26"/>
      <c r="AE477" s="26"/>
      <c r="AG477" s="187"/>
      <c r="AN477" s="26"/>
      <c r="AO477" s="26"/>
      <c r="AP477" s="26"/>
      <c r="AQ477" s="26"/>
      <c r="AR477" s="26"/>
      <c r="AS477" s="26"/>
      <c r="AT477" s="26"/>
      <c r="AU477" s="26"/>
    </row>
    <row r="478" spans="27:50">
      <c r="AA478" s="26"/>
      <c r="AB478" s="26"/>
      <c r="AC478" s="26"/>
      <c r="AD478" s="26"/>
      <c r="AE478" s="26"/>
      <c r="AG478" s="187"/>
      <c r="AN478" s="26"/>
      <c r="AO478" s="26"/>
      <c r="AP478" s="26"/>
      <c r="AQ478" s="26"/>
      <c r="AR478" s="26"/>
      <c r="AS478" s="26"/>
      <c r="AT478" s="26"/>
      <c r="AU478" s="26"/>
    </row>
    <row r="479" spans="27:50">
      <c r="AA479" s="26"/>
      <c r="AB479" s="26"/>
      <c r="AC479" s="26"/>
      <c r="AD479" s="26"/>
      <c r="AE479" s="26"/>
      <c r="AG479" s="187"/>
      <c r="AN479" s="26"/>
      <c r="AO479" s="26"/>
      <c r="AP479" s="26"/>
      <c r="AQ479" s="26"/>
      <c r="AR479" s="26"/>
      <c r="AS479" s="26"/>
      <c r="AT479" s="26"/>
      <c r="AU479" s="26"/>
    </row>
    <row r="480" spans="27:50">
      <c r="AA480" s="26"/>
      <c r="AB480" s="26"/>
      <c r="AC480" s="26"/>
      <c r="AD480" s="26"/>
      <c r="AE480" s="26"/>
      <c r="AG480" s="187"/>
      <c r="AN480" s="26"/>
      <c r="AO480" s="26"/>
      <c r="AP480" s="26"/>
      <c r="AQ480" s="26"/>
      <c r="AR480" s="26"/>
      <c r="AS480" s="26"/>
      <c r="AT480" s="26"/>
      <c r="AU480" s="26"/>
    </row>
    <row r="481" spans="27:64">
      <c r="AA481" s="26"/>
      <c r="AB481" s="26"/>
      <c r="AC481" s="26"/>
      <c r="AD481" s="26"/>
      <c r="AE481" s="26"/>
      <c r="AG481" s="187"/>
      <c r="AN481" s="26"/>
      <c r="AO481" s="26"/>
      <c r="AP481" s="26"/>
      <c r="AQ481" s="26"/>
      <c r="AR481" s="26"/>
      <c r="AS481" s="26"/>
      <c r="AT481" s="26"/>
      <c r="AU481" s="26"/>
    </row>
    <row r="482" spans="27:64">
      <c r="AA482" s="26"/>
      <c r="AB482" s="26"/>
      <c r="AC482" s="26"/>
      <c r="AD482" s="26"/>
      <c r="AE482" s="26"/>
      <c r="AG482" s="187"/>
      <c r="AN482" s="26"/>
      <c r="AO482" s="26"/>
      <c r="AP482" s="26"/>
      <c r="AQ482" s="26"/>
      <c r="AR482" s="26"/>
      <c r="AS482" s="26"/>
      <c r="AT482" s="26"/>
      <c r="AU482" s="26"/>
    </row>
    <row r="483" spans="27:64">
      <c r="AA483" s="26"/>
      <c r="AB483" s="26"/>
      <c r="AC483" s="26"/>
      <c r="AD483" s="26"/>
      <c r="AE483" s="26"/>
      <c r="AG483" s="187"/>
      <c r="AN483" s="26"/>
      <c r="AO483" s="26"/>
      <c r="AP483" s="26"/>
      <c r="AQ483" s="26"/>
      <c r="AR483" s="26"/>
      <c r="AS483" s="26"/>
      <c r="AT483" s="26"/>
      <c r="AU483" s="26"/>
    </row>
    <row r="484" spans="27:64">
      <c r="AA484" s="26"/>
      <c r="AB484" s="26"/>
      <c r="AC484" s="26"/>
      <c r="AD484" s="26"/>
      <c r="AE484" s="26"/>
      <c r="AG484" s="187"/>
      <c r="AN484" s="26"/>
      <c r="AO484" s="26"/>
      <c r="AP484" s="26"/>
      <c r="AQ484" s="26"/>
      <c r="AR484" s="26"/>
      <c r="AS484" s="26"/>
      <c r="AT484" s="26"/>
      <c r="AU484" s="26"/>
    </row>
    <row r="485" spans="27:64">
      <c r="AA485" s="26"/>
      <c r="AB485" s="26"/>
      <c r="AC485" s="26"/>
      <c r="AD485" s="26"/>
      <c r="AE485" s="26"/>
      <c r="AG485" s="187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</row>
    <row r="486" spans="27:64">
      <c r="AA486" s="26"/>
      <c r="AB486" s="26"/>
      <c r="AC486" s="26"/>
      <c r="AD486" s="26"/>
      <c r="AE486" s="26"/>
      <c r="AG486" s="187"/>
      <c r="AN486" s="26"/>
      <c r="AO486" s="26"/>
      <c r="AP486" s="26"/>
      <c r="AQ486" s="26"/>
      <c r="AR486" s="26"/>
      <c r="AS486" s="26"/>
      <c r="AT486" s="26"/>
      <c r="AU486" s="26"/>
    </row>
    <row r="487" spans="27:64">
      <c r="AA487" s="26"/>
      <c r="AB487" s="26"/>
      <c r="AC487" s="26"/>
      <c r="AD487" s="26"/>
      <c r="AE487" s="26"/>
      <c r="AG487" s="187"/>
      <c r="AN487" s="26"/>
      <c r="AO487" s="26"/>
      <c r="AP487" s="26"/>
      <c r="AQ487" s="26"/>
      <c r="AR487" s="26"/>
      <c r="AS487" s="26"/>
      <c r="AT487" s="26"/>
      <c r="AU487" s="26"/>
    </row>
    <row r="488" spans="27:64">
      <c r="AA488" s="26"/>
      <c r="AB488" s="26"/>
      <c r="AC488" s="26"/>
      <c r="AD488" s="26"/>
      <c r="AE488" s="26"/>
      <c r="AG488" s="187"/>
      <c r="AN488" s="26"/>
      <c r="AO488" s="26"/>
      <c r="AP488" s="26"/>
      <c r="AQ488" s="26"/>
      <c r="AR488" s="26"/>
      <c r="AS488" s="26"/>
      <c r="AT488" s="26"/>
      <c r="AU488" s="26"/>
    </row>
    <row r="489" spans="27:64">
      <c r="AA489" s="26"/>
      <c r="AB489" s="26"/>
      <c r="AC489" s="26"/>
      <c r="AD489" s="26"/>
      <c r="AE489" s="26"/>
      <c r="AG489" s="187"/>
      <c r="AN489" s="26"/>
      <c r="AO489" s="26"/>
      <c r="AP489" s="26"/>
      <c r="AQ489" s="26"/>
      <c r="AR489" s="26"/>
      <c r="AS489" s="26"/>
      <c r="AT489" s="26"/>
      <c r="AU489" s="26"/>
    </row>
    <row r="490" spans="27:64">
      <c r="AA490" s="26"/>
      <c r="AB490" s="26"/>
      <c r="AC490" s="26"/>
      <c r="AD490" s="26"/>
      <c r="AE490" s="26"/>
      <c r="AG490" s="187"/>
      <c r="AN490" s="26"/>
      <c r="AO490" s="26"/>
      <c r="AP490" s="26"/>
      <c r="AQ490" s="26"/>
      <c r="AR490" s="26"/>
      <c r="AS490" s="26"/>
      <c r="AT490" s="26"/>
      <c r="AU490" s="26"/>
    </row>
    <row r="491" spans="27:64">
      <c r="AA491" s="26"/>
      <c r="AB491" s="26"/>
      <c r="AC491" s="26"/>
      <c r="AD491" s="26"/>
      <c r="AE491" s="26"/>
      <c r="AG491" s="187"/>
      <c r="AN491" s="26"/>
      <c r="AO491" s="26"/>
      <c r="AP491" s="26"/>
      <c r="AQ491" s="26"/>
      <c r="AR491" s="26"/>
      <c r="AS491" s="26"/>
      <c r="AT491" s="26"/>
      <c r="AU491" s="26"/>
    </row>
    <row r="492" spans="27:64">
      <c r="AA492" s="26"/>
      <c r="AB492" s="26"/>
      <c r="AC492" s="26"/>
      <c r="AD492" s="26"/>
      <c r="AE492" s="26"/>
      <c r="AG492" s="187"/>
      <c r="AN492" s="26"/>
      <c r="AO492" s="26"/>
      <c r="AP492" s="26"/>
      <c r="AQ492" s="26"/>
      <c r="AR492" s="26"/>
      <c r="AS492" s="26"/>
      <c r="AT492" s="26"/>
      <c r="AU492" s="26"/>
    </row>
    <row r="493" spans="27:64">
      <c r="AA493" s="26"/>
      <c r="AB493" s="26"/>
      <c r="AC493" s="26"/>
      <c r="AD493" s="26"/>
      <c r="AE493" s="26"/>
      <c r="AG493" s="187"/>
      <c r="AN493" s="26"/>
      <c r="AO493" s="26"/>
      <c r="AP493" s="26"/>
      <c r="AQ493" s="26"/>
      <c r="AR493" s="26"/>
      <c r="AS493" s="26"/>
      <c r="AT493" s="26"/>
      <c r="AU493" s="26"/>
    </row>
    <row r="494" spans="27:64">
      <c r="AA494" s="26"/>
      <c r="AB494" s="26"/>
      <c r="AC494" s="26"/>
      <c r="AD494" s="26"/>
      <c r="AE494" s="26"/>
      <c r="AG494" s="187"/>
      <c r="AN494" s="26"/>
      <c r="AO494" s="26"/>
      <c r="AP494" s="26"/>
      <c r="AQ494" s="26"/>
      <c r="AR494" s="26"/>
      <c r="AS494" s="26"/>
      <c r="AT494" s="26"/>
      <c r="AU494" s="26"/>
    </row>
    <row r="495" spans="27:64">
      <c r="AA495" s="26"/>
      <c r="AB495" s="26"/>
      <c r="AC495" s="26"/>
      <c r="AD495" s="26"/>
      <c r="AE495" s="26"/>
      <c r="AG495" s="187"/>
      <c r="AN495" s="26"/>
      <c r="AO495" s="26"/>
      <c r="AP495" s="26"/>
      <c r="AQ495" s="26"/>
      <c r="AR495" s="26"/>
      <c r="AS495" s="26"/>
      <c r="AT495" s="26"/>
      <c r="AU495" s="26"/>
    </row>
    <row r="496" spans="27:64">
      <c r="AA496" s="26"/>
      <c r="AB496" s="26"/>
      <c r="AC496" s="26"/>
      <c r="AD496" s="26"/>
      <c r="AE496" s="26"/>
      <c r="AG496" s="187"/>
      <c r="AN496" s="26"/>
      <c r="AO496" s="26"/>
      <c r="AP496" s="26"/>
      <c r="AQ496" s="26"/>
      <c r="AR496" s="26"/>
      <c r="AS496" s="26"/>
      <c r="AT496" s="26"/>
      <c r="AU496" s="26"/>
    </row>
    <row r="497" spans="27:47">
      <c r="AA497" s="26"/>
      <c r="AB497" s="26"/>
      <c r="AC497" s="26"/>
      <c r="AD497" s="26"/>
      <c r="AE497" s="26"/>
      <c r="AG497" s="187"/>
      <c r="AN497" s="26"/>
      <c r="AO497" s="26"/>
      <c r="AP497" s="26"/>
      <c r="AQ497" s="26"/>
      <c r="AR497" s="26"/>
      <c r="AS497" s="26"/>
      <c r="AT497" s="26"/>
      <c r="AU497" s="26"/>
    </row>
    <row r="498" spans="27:47">
      <c r="AA498" s="26"/>
      <c r="AB498" s="26"/>
      <c r="AC498" s="26"/>
      <c r="AD498" s="26"/>
      <c r="AE498" s="26"/>
      <c r="AG498" s="187"/>
      <c r="AN498" s="26"/>
      <c r="AO498" s="26"/>
      <c r="AP498" s="26"/>
      <c r="AQ498" s="26"/>
      <c r="AR498" s="26"/>
      <c r="AS498" s="26"/>
      <c r="AT498" s="26"/>
      <c r="AU498" s="26"/>
    </row>
    <row r="499" spans="27:47">
      <c r="AA499" s="26"/>
      <c r="AB499" s="26"/>
      <c r="AC499" s="26"/>
      <c r="AD499" s="26"/>
      <c r="AE499" s="26"/>
      <c r="AG499" s="187"/>
      <c r="AN499" s="26"/>
      <c r="AO499" s="26"/>
      <c r="AP499" s="26"/>
      <c r="AQ499" s="26"/>
      <c r="AR499" s="26"/>
      <c r="AS499" s="26"/>
      <c r="AT499" s="26"/>
      <c r="AU499" s="26"/>
    </row>
    <row r="500" spans="27:47">
      <c r="AA500" s="26"/>
      <c r="AB500" s="26"/>
      <c r="AC500" s="26"/>
      <c r="AD500" s="26"/>
      <c r="AE500" s="26"/>
      <c r="AG500" s="187"/>
      <c r="AN500" s="26"/>
      <c r="AO500" s="26"/>
      <c r="AP500" s="26"/>
      <c r="AQ500" s="26"/>
      <c r="AR500" s="26"/>
      <c r="AS500" s="26"/>
      <c r="AT500" s="26"/>
      <c r="AU500" s="26"/>
    </row>
    <row r="501" spans="27:47">
      <c r="AA501" s="26"/>
      <c r="AB501" s="26"/>
      <c r="AC501" s="26"/>
      <c r="AD501" s="26"/>
      <c r="AE501" s="26"/>
      <c r="AG501" s="187"/>
      <c r="AN501" s="26"/>
      <c r="AO501" s="26"/>
      <c r="AP501" s="26"/>
      <c r="AQ501" s="26"/>
      <c r="AR501" s="26"/>
      <c r="AS501" s="26"/>
      <c r="AT501" s="26"/>
      <c r="AU501" s="26"/>
    </row>
    <row r="502" spans="27:47">
      <c r="AA502" s="26"/>
      <c r="AB502" s="26"/>
      <c r="AC502" s="26"/>
      <c r="AD502" s="26"/>
      <c r="AE502" s="26"/>
      <c r="AG502" s="187"/>
      <c r="AN502" s="26"/>
      <c r="AO502" s="26"/>
      <c r="AP502" s="26"/>
      <c r="AQ502" s="26"/>
      <c r="AR502" s="26"/>
      <c r="AS502" s="26"/>
      <c r="AT502" s="26"/>
      <c r="AU502" s="26"/>
    </row>
    <row r="503" spans="27:47">
      <c r="AA503" s="26"/>
      <c r="AB503" s="26"/>
      <c r="AC503" s="26"/>
      <c r="AD503" s="26"/>
      <c r="AE503" s="26"/>
      <c r="AG503" s="187"/>
      <c r="AN503" s="26"/>
      <c r="AO503" s="26"/>
      <c r="AP503" s="26"/>
      <c r="AQ503" s="26"/>
      <c r="AR503" s="26"/>
      <c r="AS503" s="26"/>
      <c r="AT503" s="26"/>
      <c r="AU503" s="26"/>
    </row>
    <row r="504" spans="27:47">
      <c r="AA504" s="26"/>
      <c r="AB504" s="26"/>
      <c r="AC504" s="26"/>
      <c r="AD504" s="26"/>
      <c r="AE504" s="26"/>
      <c r="AG504" s="187"/>
      <c r="AN504" s="26"/>
      <c r="AO504" s="26"/>
      <c r="AP504" s="26"/>
      <c r="AQ504" s="26"/>
      <c r="AR504" s="26"/>
      <c r="AS504" s="26"/>
      <c r="AT504" s="26"/>
      <c r="AU504" s="26"/>
    </row>
    <row r="505" spans="27:47">
      <c r="AA505" s="26"/>
      <c r="AB505" s="26"/>
      <c r="AC505" s="26"/>
      <c r="AD505" s="26"/>
      <c r="AE505" s="26"/>
      <c r="AG505" s="187"/>
      <c r="AN505" s="26"/>
      <c r="AO505" s="26"/>
      <c r="AP505" s="26"/>
      <c r="AQ505" s="26"/>
      <c r="AR505" s="26"/>
      <c r="AS505" s="26"/>
      <c r="AT505" s="26"/>
      <c r="AU505" s="26"/>
    </row>
    <row r="506" spans="27:47">
      <c r="AA506" s="26"/>
      <c r="AB506" s="26"/>
      <c r="AC506" s="26"/>
      <c r="AD506" s="26"/>
      <c r="AE506" s="26"/>
      <c r="AG506" s="187"/>
      <c r="AN506" s="26"/>
      <c r="AO506" s="26"/>
      <c r="AP506" s="26"/>
      <c r="AQ506" s="26"/>
      <c r="AR506" s="26"/>
      <c r="AS506" s="26"/>
      <c r="AT506" s="26"/>
      <c r="AU506" s="26"/>
    </row>
    <row r="507" spans="27:47">
      <c r="AA507" s="26"/>
      <c r="AB507" s="26"/>
      <c r="AC507" s="26"/>
      <c r="AD507" s="26"/>
      <c r="AE507" s="26"/>
      <c r="AG507" s="187"/>
      <c r="AN507" s="26"/>
      <c r="AO507" s="26"/>
      <c r="AP507" s="26"/>
      <c r="AQ507" s="26"/>
      <c r="AR507" s="26"/>
      <c r="AS507" s="26"/>
      <c r="AT507" s="26"/>
      <c r="AU507" s="26"/>
    </row>
    <row r="508" spans="27:47">
      <c r="AA508" s="26"/>
      <c r="AB508" s="26"/>
      <c r="AC508" s="26"/>
      <c r="AD508" s="26"/>
      <c r="AE508" s="26"/>
      <c r="AG508" s="187"/>
      <c r="AN508" s="26"/>
      <c r="AO508" s="26"/>
      <c r="AP508" s="26"/>
      <c r="AQ508" s="26"/>
      <c r="AR508" s="26"/>
      <c r="AS508" s="26"/>
      <c r="AT508" s="26"/>
      <c r="AU508" s="26"/>
    </row>
    <row r="509" spans="27:47">
      <c r="AA509" s="26"/>
      <c r="AB509" s="26"/>
      <c r="AC509" s="26"/>
      <c r="AD509" s="26"/>
      <c r="AE509" s="26"/>
      <c r="AG509" s="187"/>
      <c r="AN509" s="26"/>
      <c r="AO509" s="26"/>
      <c r="AP509" s="26"/>
      <c r="AQ509" s="26"/>
      <c r="AR509" s="26"/>
      <c r="AS509" s="26"/>
      <c r="AT509" s="26"/>
      <c r="AU509" s="26"/>
    </row>
    <row r="510" spans="27:47">
      <c r="AA510" s="26"/>
      <c r="AB510" s="26"/>
      <c r="AC510" s="26"/>
      <c r="AD510" s="26"/>
      <c r="AE510" s="26"/>
      <c r="AG510" s="187"/>
      <c r="AN510" s="26"/>
      <c r="AO510" s="26"/>
      <c r="AP510" s="26"/>
      <c r="AQ510" s="26"/>
      <c r="AR510" s="26"/>
      <c r="AS510" s="26"/>
      <c r="AT510" s="26"/>
      <c r="AU510" s="26"/>
    </row>
    <row r="511" spans="27:47">
      <c r="AA511" s="26"/>
      <c r="AB511" s="26"/>
      <c r="AC511" s="26"/>
      <c r="AD511" s="26"/>
      <c r="AE511" s="26"/>
      <c r="AG511" s="187"/>
      <c r="AN511" s="26"/>
      <c r="AO511" s="26"/>
      <c r="AP511" s="26"/>
      <c r="AQ511" s="26"/>
      <c r="AR511" s="26"/>
      <c r="AS511" s="26"/>
      <c r="AT511" s="26"/>
      <c r="AU511" s="26"/>
    </row>
    <row r="512" spans="27:47">
      <c r="AA512" s="26"/>
      <c r="AB512" s="26"/>
      <c r="AC512" s="26"/>
      <c r="AD512" s="26"/>
      <c r="AE512" s="26"/>
      <c r="AG512" s="187"/>
      <c r="AN512" s="26"/>
      <c r="AO512" s="26"/>
      <c r="AP512" s="26"/>
      <c r="AQ512" s="26"/>
      <c r="AR512" s="26"/>
      <c r="AS512" s="26"/>
      <c r="AT512" s="26"/>
      <c r="AU512" s="26"/>
    </row>
    <row r="513" spans="27:64">
      <c r="AA513" s="26"/>
      <c r="AB513" s="26"/>
      <c r="AC513" s="26"/>
      <c r="AD513" s="26"/>
      <c r="AE513" s="26"/>
      <c r="AG513" s="187"/>
      <c r="AN513" s="26"/>
      <c r="AO513" s="26"/>
      <c r="AP513" s="26"/>
      <c r="AQ513" s="26"/>
      <c r="AR513" s="26"/>
      <c r="AS513" s="26"/>
      <c r="AT513" s="26"/>
      <c r="AU513" s="26"/>
    </row>
    <row r="514" spans="27:64">
      <c r="AA514" s="26"/>
      <c r="AB514" s="26"/>
      <c r="AC514" s="26"/>
      <c r="AD514" s="26"/>
      <c r="AE514" s="26"/>
      <c r="AG514" s="187"/>
      <c r="AN514" s="26"/>
      <c r="AO514" s="26"/>
      <c r="AP514" s="26"/>
      <c r="AQ514" s="26"/>
      <c r="AR514" s="26"/>
      <c r="AS514" s="26"/>
      <c r="AT514" s="26"/>
      <c r="AU514" s="26"/>
    </row>
    <row r="515" spans="27:64">
      <c r="AA515" s="26"/>
      <c r="AB515" s="26"/>
      <c r="AC515" s="26"/>
      <c r="AD515" s="26"/>
      <c r="AE515" s="26"/>
      <c r="AG515" s="187"/>
      <c r="AN515" s="26"/>
      <c r="AO515" s="26"/>
      <c r="AP515" s="26"/>
      <c r="AQ515" s="26"/>
      <c r="AR515" s="26"/>
      <c r="AS515" s="26"/>
      <c r="AT515" s="26"/>
      <c r="AU515" s="26"/>
      <c r="AV515" s="26"/>
    </row>
    <row r="516" spans="27:64">
      <c r="AA516" s="26"/>
      <c r="AB516" s="26"/>
      <c r="AC516" s="26"/>
      <c r="AD516" s="26"/>
      <c r="AE516" s="26"/>
      <c r="AG516" s="187"/>
      <c r="AN516" s="26"/>
      <c r="AO516" s="26"/>
      <c r="AP516" s="26"/>
      <c r="AQ516" s="26"/>
      <c r="AR516" s="26"/>
      <c r="AS516" s="26"/>
      <c r="AT516" s="26"/>
      <c r="AU516" s="26"/>
    </row>
    <row r="517" spans="27:64">
      <c r="AA517" s="26"/>
      <c r="AB517" s="26"/>
      <c r="AC517" s="26"/>
      <c r="AD517" s="26"/>
      <c r="AE517" s="26"/>
      <c r="AG517" s="187"/>
      <c r="AN517" s="26"/>
      <c r="AO517" s="26"/>
      <c r="AP517" s="26"/>
      <c r="AQ517" s="26"/>
      <c r="AR517" s="26"/>
      <c r="AS517" s="26"/>
      <c r="AT517" s="26"/>
      <c r="AU517" s="26"/>
    </row>
    <row r="518" spans="27:64">
      <c r="AA518" s="26"/>
      <c r="AB518" s="26"/>
      <c r="AC518" s="26"/>
      <c r="AD518" s="26"/>
      <c r="AE518" s="26"/>
      <c r="AG518" s="187"/>
      <c r="AN518" s="26"/>
      <c r="AO518" s="26"/>
      <c r="AP518" s="26"/>
      <c r="AQ518" s="26"/>
      <c r="AR518" s="26"/>
      <c r="AS518" s="26"/>
      <c r="AT518" s="26"/>
      <c r="AU518" s="26"/>
      <c r="AV518" s="26"/>
    </row>
    <row r="519" spans="27:64">
      <c r="AA519" s="26"/>
      <c r="AB519" s="26"/>
      <c r="AC519" s="26"/>
      <c r="AD519" s="26"/>
      <c r="AE519" s="26"/>
      <c r="AG519" s="187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</row>
    <row r="520" spans="27:64">
      <c r="AA520" s="26"/>
      <c r="AB520" s="26"/>
      <c r="AC520" s="26"/>
      <c r="AD520" s="26"/>
      <c r="AE520" s="26"/>
      <c r="AG520" s="187"/>
      <c r="AN520" s="26"/>
      <c r="AO520" s="26"/>
      <c r="AP520" s="26"/>
      <c r="AQ520" s="26"/>
      <c r="AR520" s="26"/>
      <c r="AS520" s="26"/>
      <c r="AT520" s="26"/>
      <c r="AU520" s="26"/>
    </row>
    <row r="521" spans="27:64">
      <c r="AA521" s="26"/>
      <c r="AB521" s="26"/>
      <c r="AC521" s="26"/>
      <c r="AD521" s="26"/>
      <c r="AE521" s="26"/>
      <c r="AG521" s="187"/>
      <c r="AN521" s="26"/>
      <c r="AO521" s="26"/>
      <c r="AP521" s="26"/>
      <c r="AQ521" s="26"/>
      <c r="AR521" s="26"/>
      <c r="AS521" s="26"/>
      <c r="AT521" s="26"/>
      <c r="AU521" s="26"/>
    </row>
    <row r="522" spans="27:64">
      <c r="AA522" s="26"/>
      <c r="AB522" s="26"/>
      <c r="AC522" s="26"/>
      <c r="AD522" s="26"/>
      <c r="AE522" s="26"/>
      <c r="AG522" s="187"/>
      <c r="AN522" s="26"/>
      <c r="AO522" s="26"/>
      <c r="AP522" s="26"/>
      <c r="AQ522" s="26"/>
      <c r="AR522" s="26"/>
      <c r="AS522" s="26"/>
      <c r="AT522" s="26"/>
      <c r="AU522" s="26"/>
    </row>
    <row r="523" spans="27:64">
      <c r="AA523" s="26"/>
      <c r="AB523" s="26"/>
      <c r="AC523" s="26"/>
      <c r="AD523" s="26"/>
      <c r="AE523" s="26"/>
      <c r="AG523" s="187"/>
      <c r="AN523" s="26"/>
      <c r="AO523" s="26"/>
      <c r="AP523" s="26"/>
      <c r="AQ523" s="26"/>
      <c r="AR523" s="26"/>
      <c r="AS523" s="26"/>
      <c r="AT523" s="26"/>
      <c r="AU523" s="26"/>
    </row>
    <row r="524" spans="27:64">
      <c r="AA524" s="26"/>
      <c r="AB524" s="26"/>
      <c r="AC524" s="26"/>
      <c r="AD524" s="26"/>
      <c r="AE524" s="26"/>
      <c r="AG524" s="187"/>
      <c r="AN524" s="26"/>
      <c r="AO524" s="26"/>
      <c r="AP524" s="26"/>
      <c r="AQ524" s="26"/>
      <c r="AR524" s="26"/>
      <c r="AS524" s="26"/>
      <c r="AT524" s="26"/>
      <c r="AU524" s="26"/>
    </row>
    <row r="525" spans="27:64">
      <c r="AA525" s="26"/>
      <c r="AB525" s="26"/>
      <c r="AC525" s="26"/>
      <c r="AD525" s="26"/>
      <c r="AE525" s="26"/>
      <c r="AG525" s="187"/>
      <c r="AN525" s="26"/>
      <c r="AO525" s="26"/>
      <c r="AP525" s="26"/>
      <c r="AQ525" s="26"/>
      <c r="AR525" s="26"/>
      <c r="AS525" s="26"/>
      <c r="AT525" s="26"/>
      <c r="AU525" s="26"/>
    </row>
    <row r="526" spans="27:64">
      <c r="AA526" s="26"/>
      <c r="AB526" s="26"/>
      <c r="AC526" s="26"/>
      <c r="AD526" s="26"/>
      <c r="AE526" s="26"/>
      <c r="AG526" s="187"/>
      <c r="AN526" s="26"/>
      <c r="AO526" s="26"/>
      <c r="AP526" s="26"/>
      <c r="AQ526" s="26"/>
      <c r="AR526" s="26"/>
      <c r="AS526" s="26"/>
      <c r="AT526" s="26"/>
      <c r="AU526" s="26"/>
    </row>
    <row r="527" spans="27:64">
      <c r="AA527" s="26"/>
      <c r="AB527" s="26"/>
      <c r="AC527" s="26"/>
      <c r="AD527" s="26"/>
      <c r="AE527" s="26"/>
      <c r="AG527" s="187"/>
      <c r="AN527" s="26"/>
      <c r="AO527" s="26"/>
      <c r="AP527" s="26"/>
      <c r="AQ527" s="26"/>
      <c r="AR527" s="26"/>
      <c r="AS527" s="26"/>
      <c r="AT527" s="26"/>
      <c r="AU527" s="26"/>
    </row>
    <row r="528" spans="27:64">
      <c r="AA528" s="26"/>
      <c r="AB528" s="26"/>
      <c r="AC528" s="26"/>
      <c r="AD528" s="26"/>
      <c r="AE528" s="26"/>
      <c r="AG528" s="187"/>
      <c r="AN528" s="26"/>
      <c r="AO528" s="26"/>
      <c r="AP528" s="26"/>
      <c r="AQ528" s="26"/>
      <c r="AR528" s="26"/>
      <c r="AS528" s="26"/>
      <c r="AT528" s="26"/>
      <c r="AU528" s="26"/>
      <c r="AV528" s="26"/>
      <c r="AX528" s="26"/>
    </row>
    <row r="529" spans="27:64">
      <c r="AA529" s="26"/>
      <c r="AB529" s="26"/>
      <c r="AC529" s="26"/>
      <c r="AD529" s="26"/>
      <c r="AE529" s="26"/>
      <c r="AG529" s="187"/>
      <c r="AN529" s="26"/>
      <c r="AO529" s="26"/>
      <c r="AP529" s="26"/>
      <c r="AQ529" s="26"/>
      <c r="AR529" s="26"/>
      <c r="AS529" s="26"/>
      <c r="AT529" s="26"/>
      <c r="AU529" s="26"/>
    </row>
    <row r="530" spans="27:64">
      <c r="AA530" s="26"/>
      <c r="AB530" s="26"/>
      <c r="AC530" s="26"/>
      <c r="AD530" s="26"/>
      <c r="AE530" s="26"/>
      <c r="AG530" s="187"/>
      <c r="AN530" s="26"/>
      <c r="AO530" s="26"/>
      <c r="AP530" s="26"/>
      <c r="AQ530" s="26"/>
      <c r="AR530" s="26"/>
      <c r="AS530" s="26"/>
      <c r="AT530" s="26"/>
      <c r="AU530" s="26"/>
    </row>
    <row r="531" spans="27:64">
      <c r="AA531" s="26"/>
      <c r="AB531" s="26"/>
      <c r="AC531" s="26"/>
      <c r="AD531" s="26"/>
      <c r="AE531" s="26"/>
      <c r="AG531" s="187"/>
      <c r="AN531" s="26"/>
      <c r="AO531" s="26"/>
      <c r="AP531" s="26"/>
      <c r="AQ531" s="26"/>
      <c r="AR531" s="26"/>
      <c r="AS531" s="26"/>
      <c r="AT531" s="26"/>
      <c r="AU531" s="26"/>
    </row>
    <row r="532" spans="27:64">
      <c r="AA532" s="26"/>
      <c r="AB532" s="26"/>
      <c r="AC532" s="26"/>
      <c r="AD532" s="26"/>
      <c r="AE532" s="26"/>
      <c r="AG532" s="187"/>
      <c r="AN532" s="26"/>
      <c r="AO532" s="26"/>
      <c r="AP532" s="26"/>
      <c r="AQ532" s="26"/>
      <c r="AR532" s="26"/>
      <c r="AS532" s="26"/>
      <c r="AT532" s="26"/>
      <c r="AU532" s="26"/>
    </row>
    <row r="533" spans="27:64">
      <c r="AA533" s="26"/>
      <c r="AB533" s="26"/>
      <c r="AC533" s="26"/>
      <c r="AD533" s="26"/>
      <c r="AE533" s="26"/>
      <c r="AG533" s="187"/>
      <c r="AN533" s="26"/>
      <c r="AO533" s="26"/>
      <c r="AP533" s="26"/>
      <c r="AQ533" s="26"/>
      <c r="AR533" s="26"/>
      <c r="AS533" s="26"/>
      <c r="AT533" s="26"/>
      <c r="AU533" s="26"/>
    </row>
    <row r="534" spans="27:64">
      <c r="AA534" s="26"/>
      <c r="AB534" s="26"/>
      <c r="AC534" s="26"/>
      <c r="AD534" s="26"/>
      <c r="AE534" s="26"/>
      <c r="AG534" s="187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</row>
    <row r="535" spans="27:64">
      <c r="AA535" s="26"/>
      <c r="AB535" s="26"/>
      <c r="AC535" s="26"/>
      <c r="AD535" s="26"/>
      <c r="AE535" s="26"/>
      <c r="AG535" s="187"/>
      <c r="AN535" s="26"/>
      <c r="AO535" s="26"/>
      <c r="AP535" s="26"/>
      <c r="AQ535" s="26"/>
      <c r="AR535" s="26"/>
      <c r="AS535" s="26"/>
      <c r="AT535" s="26"/>
      <c r="AU535" s="26"/>
    </row>
    <row r="536" spans="27:64">
      <c r="AA536" s="26"/>
      <c r="AB536" s="26"/>
      <c r="AC536" s="26"/>
      <c r="AD536" s="26"/>
      <c r="AE536" s="26"/>
      <c r="AG536" s="187"/>
      <c r="AN536" s="26"/>
      <c r="AO536" s="26"/>
      <c r="AP536" s="26"/>
      <c r="AQ536" s="26"/>
      <c r="AR536" s="26"/>
      <c r="AS536" s="26"/>
      <c r="AT536" s="26"/>
      <c r="AU536" s="26"/>
    </row>
    <row r="537" spans="27:64">
      <c r="AA537" s="26"/>
      <c r="AB537" s="26"/>
      <c r="AC537" s="26"/>
      <c r="AD537" s="26"/>
      <c r="AE537" s="26"/>
      <c r="AG537" s="187"/>
      <c r="AN537" s="26"/>
      <c r="AO537" s="26"/>
      <c r="AP537" s="26"/>
      <c r="AQ537" s="26"/>
      <c r="AR537" s="26"/>
      <c r="AS537" s="26"/>
      <c r="AT537" s="26"/>
      <c r="AU537" s="26"/>
    </row>
    <row r="538" spans="27:64">
      <c r="AA538" s="26"/>
      <c r="AB538" s="26"/>
      <c r="AC538" s="26"/>
      <c r="AD538" s="26"/>
      <c r="AE538" s="26"/>
      <c r="AG538" s="187"/>
      <c r="AN538" s="26"/>
      <c r="AO538" s="26"/>
      <c r="AP538" s="26"/>
      <c r="AQ538" s="26"/>
      <c r="AR538" s="26"/>
      <c r="AS538" s="26"/>
      <c r="AT538" s="26"/>
      <c r="AU538" s="26"/>
    </row>
    <row r="539" spans="27:64">
      <c r="AA539" s="26"/>
      <c r="AB539" s="26"/>
      <c r="AC539" s="26"/>
      <c r="AD539" s="26"/>
      <c r="AE539" s="26"/>
      <c r="AG539" s="187"/>
      <c r="AN539" s="26"/>
      <c r="AO539" s="26"/>
      <c r="AP539" s="26"/>
      <c r="AQ539" s="26"/>
      <c r="AR539" s="26"/>
      <c r="AS539" s="26"/>
      <c r="AT539" s="26"/>
      <c r="AU539" s="26"/>
    </row>
    <row r="540" spans="27:64">
      <c r="AA540" s="26"/>
      <c r="AB540" s="26"/>
      <c r="AC540" s="26"/>
      <c r="AD540" s="26"/>
      <c r="AE540" s="26"/>
      <c r="AG540" s="187"/>
      <c r="AN540" s="26"/>
      <c r="AO540" s="26"/>
      <c r="AP540" s="26"/>
      <c r="AQ540" s="26"/>
      <c r="AR540" s="26"/>
      <c r="AS540" s="26"/>
      <c r="AT540" s="26"/>
      <c r="AU540" s="26"/>
    </row>
    <row r="541" spans="27:64">
      <c r="AA541" s="26"/>
      <c r="AB541" s="26"/>
      <c r="AC541" s="26"/>
      <c r="AD541" s="26"/>
      <c r="AE541" s="26"/>
      <c r="AG541" s="187"/>
      <c r="AN541" s="26"/>
      <c r="AO541" s="26"/>
      <c r="AP541" s="26"/>
      <c r="AQ541" s="26"/>
      <c r="AR541" s="26"/>
      <c r="AS541" s="26"/>
      <c r="AT541" s="26"/>
      <c r="AU541" s="26"/>
    </row>
    <row r="542" spans="27:64">
      <c r="AA542" s="26"/>
      <c r="AB542" s="26"/>
      <c r="AC542" s="26"/>
      <c r="AD542" s="26"/>
      <c r="AE542" s="26"/>
      <c r="AG542" s="187"/>
      <c r="AN542" s="26"/>
      <c r="AO542" s="26"/>
      <c r="AP542" s="26"/>
      <c r="AQ542" s="26"/>
      <c r="AR542" s="26"/>
      <c r="AS542" s="26"/>
      <c r="AT542" s="26"/>
      <c r="AU542" s="26"/>
    </row>
    <row r="543" spans="27:64">
      <c r="AA543" s="26"/>
      <c r="AB543" s="26"/>
      <c r="AC543" s="26"/>
      <c r="AD543" s="26"/>
      <c r="AE543" s="26"/>
      <c r="AG543" s="187"/>
      <c r="AN543" s="26"/>
      <c r="AO543" s="26"/>
      <c r="AP543" s="26"/>
      <c r="AQ543" s="26"/>
      <c r="AR543" s="26"/>
      <c r="AS543" s="26"/>
      <c r="AT543" s="26"/>
      <c r="AU543" s="26"/>
    </row>
    <row r="544" spans="27:64">
      <c r="AA544" s="26"/>
      <c r="AB544" s="26"/>
      <c r="AC544" s="26"/>
      <c r="AD544" s="26"/>
      <c r="AE544" s="26"/>
      <c r="AG544" s="187"/>
      <c r="AN544" s="26"/>
      <c r="AO544" s="26"/>
      <c r="AP544" s="26"/>
      <c r="AQ544" s="26"/>
      <c r="AR544" s="26"/>
      <c r="AS544" s="26"/>
      <c r="AT544" s="26"/>
      <c r="AU544" s="26"/>
    </row>
    <row r="545" spans="27:48">
      <c r="AA545" s="26"/>
      <c r="AB545" s="26"/>
      <c r="AC545" s="26"/>
      <c r="AD545" s="26"/>
      <c r="AE545" s="26"/>
      <c r="AG545" s="187"/>
      <c r="AN545" s="26"/>
      <c r="AO545" s="26"/>
      <c r="AP545" s="26"/>
      <c r="AQ545" s="26"/>
      <c r="AR545" s="26"/>
      <c r="AS545" s="26"/>
      <c r="AT545" s="26"/>
      <c r="AU545" s="26"/>
    </row>
    <row r="546" spans="27:48">
      <c r="AA546" s="26"/>
      <c r="AB546" s="26"/>
      <c r="AC546" s="26"/>
      <c r="AD546" s="26"/>
      <c r="AE546" s="26"/>
      <c r="AG546" s="187"/>
      <c r="AN546" s="26"/>
      <c r="AO546" s="26"/>
      <c r="AP546" s="26"/>
      <c r="AQ546" s="26"/>
      <c r="AR546" s="26"/>
      <c r="AS546" s="26"/>
      <c r="AT546" s="26"/>
      <c r="AU546" s="26"/>
    </row>
    <row r="547" spans="27:48">
      <c r="AA547" s="26"/>
      <c r="AB547" s="26"/>
      <c r="AC547" s="26"/>
      <c r="AD547" s="26"/>
      <c r="AE547" s="26"/>
      <c r="AG547" s="187"/>
      <c r="AN547" s="26"/>
      <c r="AO547" s="26"/>
      <c r="AP547" s="26"/>
      <c r="AQ547" s="26"/>
      <c r="AR547" s="26"/>
      <c r="AS547" s="26"/>
      <c r="AT547" s="26"/>
      <c r="AU547" s="26"/>
    </row>
    <row r="548" spans="27:48">
      <c r="AA548" s="26"/>
      <c r="AB548" s="26"/>
      <c r="AC548" s="26"/>
      <c r="AD548" s="26"/>
      <c r="AE548" s="26"/>
      <c r="AG548" s="187"/>
      <c r="AN548" s="26"/>
      <c r="AO548" s="26"/>
      <c r="AP548" s="26"/>
      <c r="AQ548" s="26"/>
      <c r="AR548" s="26"/>
      <c r="AS548" s="26"/>
      <c r="AT548" s="26"/>
      <c r="AU548" s="26"/>
    </row>
    <row r="549" spans="27:48">
      <c r="AA549" s="26"/>
      <c r="AB549" s="26"/>
      <c r="AC549" s="26"/>
      <c r="AD549" s="26"/>
      <c r="AE549" s="26"/>
      <c r="AG549" s="187"/>
      <c r="AN549" s="26"/>
      <c r="AO549" s="26"/>
      <c r="AP549" s="26"/>
      <c r="AQ549" s="26"/>
      <c r="AR549" s="26"/>
      <c r="AS549" s="26"/>
      <c r="AT549" s="26"/>
      <c r="AU549" s="26"/>
    </row>
    <row r="550" spans="27:48">
      <c r="AA550" s="26"/>
      <c r="AB550" s="26"/>
      <c r="AC550" s="26"/>
      <c r="AD550" s="26"/>
      <c r="AE550" s="26"/>
      <c r="AG550" s="187"/>
      <c r="AN550" s="26"/>
      <c r="AO550" s="26"/>
      <c r="AP550" s="26"/>
      <c r="AQ550" s="26"/>
      <c r="AR550" s="26"/>
      <c r="AS550" s="26"/>
      <c r="AT550" s="26"/>
      <c r="AU550" s="26"/>
    </row>
    <row r="551" spans="27:48">
      <c r="AA551" s="26"/>
      <c r="AB551" s="26"/>
      <c r="AC551" s="26"/>
      <c r="AD551" s="26"/>
      <c r="AE551" s="26"/>
      <c r="AG551" s="187"/>
      <c r="AN551" s="26"/>
      <c r="AO551" s="26"/>
      <c r="AP551" s="26"/>
      <c r="AQ551" s="26"/>
      <c r="AR551" s="26"/>
      <c r="AS551" s="26"/>
      <c r="AT551" s="26"/>
      <c r="AU551" s="26"/>
    </row>
    <row r="552" spans="27:48">
      <c r="AA552" s="26"/>
      <c r="AB552" s="26"/>
      <c r="AC552" s="26"/>
      <c r="AD552" s="26"/>
      <c r="AE552" s="26"/>
      <c r="AG552" s="187"/>
      <c r="AN552" s="26"/>
      <c r="AO552" s="26"/>
      <c r="AP552" s="26"/>
      <c r="AQ552" s="26"/>
      <c r="AR552" s="26"/>
      <c r="AS552" s="26"/>
      <c r="AT552" s="26"/>
      <c r="AU552" s="26"/>
    </row>
    <row r="553" spans="27:48">
      <c r="AA553" s="26"/>
      <c r="AB553" s="26"/>
      <c r="AC553" s="26"/>
      <c r="AD553" s="26"/>
      <c r="AE553" s="26"/>
      <c r="AG553" s="187"/>
      <c r="AN553" s="26"/>
      <c r="AO553" s="26"/>
      <c r="AP553" s="26"/>
      <c r="AQ553" s="26"/>
      <c r="AR553" s="26"/>
      <c r="AS553" s="26"/>
      <c r="AT553" s="26"/>
      <c r="AU553" s="26"/>
    </row>
    <row r="554" spans="27:48">
      <c r="AA554" s="26"/>
      <c r="AB554" s="26"/>
      <c r="AC554" s="26"/>
      <c r="AD554" s="26"/>
      <c r="AE554" s="26"/>
      <c r="AG554" s="187"/>
      <c r="AN554" s="26"/>
      <c r="AO554" s="26"/>
      <c r="AP554" s="26"/>
      <c r="AQ554" s="26"/>
      <c r="AR554" s="26"/>
      <c r="AS554" s="26"/>
      <c r="AT554" s="26"/>
      <c r="AU554" s="26"/>
    </row>
    <row r="555" spans="27:48">
      <c r="AA555" s="26"/>
      <c r="AB555" s="26"/>
      <c r="AC555" s="26"/>
      <c r="AD555" s="26"/>
      <c r="AE555" s="26"/>
      <c r="AG555" s="187"/>
      <c r="AN555" s="26"/>
      <c r="AO555" s="26"/>
      <c r="AP555" s="26"/>
      <c r="AQ555" s="26"/>
      <c r="AR555" s="26"/>
      <c r="AS555" s="26"/>
      <c r="AT555" s="26"/>
      <c r="AU555" s="26"/>
    </row>
    <row r="556" spans="27:48">
      <c r="AA556" s="26"/>
      <c r="AB556" s="26"/>
      <c r="AC556" s="26"/>
      <c r="AD556" s="26"/>
      <c r="AE556" s="26"/>
      <c r="AG556" s="187"/>
      <c r="AN556" s="26"/>
      <c r="AO556" s="26"/>
      <c r="AP556" s="26"/>
      <c r="AQ556" s="26"/>
      <c r="AR556" s="26"/>
      <c r="AS556" s="26"/>
      <c r="AT556" s="26"/>
      <c r="AU556" s="26"/>
    </row>
    <row r="557" spans="27:48">
      <c r="AA557" s="26"/>
      <c r="AB557" s="26"/>
      <c r="AC557" s="26"/>
      <c r="AD557" s="26"/>
      <c r="AE557" s="26"/>
      <c r="AG557" s="187"/>
      <c r="AN557" s="26"/>
      <c r="AO557" s="26"/>
      <c r="AP557" s="26"/>
      <c r="AQ557" s="26"/>
      <c r="AR557" s="26"/>
      <c r="AS557" s="26"/>
      <c r="AT557" s="26"/>
      <c r="AU557" s="26"/>
    </row>
    <row r="558" spans="27:48">
      <c r="AA558" s="26"/>
      <c r="AB558" s="26"/>
      <c r="AC558" s="26"/>
      <c r="AD558" s="26"/>
      <c r="AE558" s="26"/>
      <c r="AG558" s="187"/>
      <c r="AN558" s="26"/>
      <c r="AO558" s="26"/>
      <c r="AP558" s="26"/>
      <c r="AQ558" s="26"/>
      <c r="AR558" s="26"/>
      <c r="AS558" s="26"/>
      <c r="AT558" s="26"/>
      <c r="AU558" s="26"/>
    </row>
    <row r="559" spans="27:48">
      <c r="AA559" s="26"/>
      <c r="AB559" s="26"/>
      <c r="AC559" s="26"/>
      <c r="AD559" s="26"/>
      <c r="AE559" s="26"/>
      <c r="AG559" s="187"/>
      <c r="AN559" s="26"/>
      <c r="AO559" s="26"/>
      <c r="AP559" s="26"/>
      <c r="AQ559" s="26"/>
      <c r="AR559" s="26"/>
      <c r="AS559" s="26"/>
      <c r="AT559" s="26"/>
      <c r="AU559" s="26"/>
      <c r="AV559" s="26"/>
    </row>
    <row r="560" spans="27:48">
      <c r="AA560" s="26"/>
      <c r="AB560" s="26"/>
      <c r="AC560" s="26"/>
      <c r="AD560" s="26"/>
      <c r="AE560" s="26"/>
      <c r="AG560" s="187"/>
      <c r="AN560" s="26"/>
      <c r="AO560" s="26"/>
      <c r="AP560" s="26"/>
      <c r="AQ560" s="26"/>
      <c r="AR560" s="26"/>
      <c r="AS560" s="26"/>
      <c r="AT560" s="26"/>
      <c r="AU560" s="26"/>
    </row>
    <row r="561" spans="27:47">
      <c r="AA561" s="26"/>
      <c r="AB561" s="26"/>
      <c r="AC561" s="26"/>
      <c r="AD561" s="26"/>
      <c r="AE561" s="26"/>
      <c r="AG561" s="187"/>
      <c r="AN561" s="26"/>
      <c r="AO561" s="26"/>
      <c r="AP561" s="26"/>
      <c r="AQ561" s="26"/>
      <c r="AR561" s="26"/>
      <c r="AS561" s="26"/>
      <c r="AT561" s="26"/>
      <c r="AU561" s="26"/>
    </row>
    <row r="562" spans="27:47">
      <c r="AA562" s="26"/>
      <c r="AB562" s="26"/>
      <c r="AC562" s="26"/>
      <c r="AD562" s="26"/>
      <c r="AE562" s="26"/>
      <c r="AG562" s="187"/>
      <c r="AN562" s="26"/>
      <c r="AO562" s="26"/>
      <c r="AP562" s="26"/>
      <c r="AQ562" s="26"/>
      <c r="AR562" s="26"/>
      <c r="AS562" s="26"/>
      <c r="AT562" s="26"/>
      <c r="AU562" s="26"/>
    </row>
    <row r="563" spans="27:47">
      <c r="AA563" s="26"/>
      <c r="AB563" s="26"/>
      <c r="AC563" s="26"/>
      <c r="AD563" s="26"/>
      <c r="AE563" s="26"/>
      <c r="AG563" s="187"/>
      <c r="AN563" s="26"/>
      <c r="AO563" s="26"/>
      <c r="AP563" s="26"/>
      <c r="AQ563" s="26"/>
      <c r="AR563" s="26"/>
      <c r="AS563" s="26"/>
      <c r="AT563" s="26"/>
      <c r="AU563" s="26"/>
    </row>
    <row r="564" spans="27:47">
      <c r="AA564" s="26"/>
      <c r="AB564" s="26"/>
      <c r="AC564" s="26"/>
      <c r="AD564" s="26"/>
      <c r="AE564" s="26"/>
      <c r="AG564" s="187"/>
      <c r="AN564" s="26"/>
      <c r="AO564" s="26"/>
      <c r="AP564" s="26"/>
      <c r="AQ564" s="26"/>
      <c r="AR564" s="26"/>
      <c r="AS564" s="26"/>
      <c r="AT564" s="26"/>
      <c r="AU564" s="26"/>
    </row>
    <row r="565" spans="27:47">
      <c r="AA565" s="26"/>
      <c r="AB565" s="26"/>
      <c r="AC565" s="26"/>
      <c r="AD565" s="26"/>
      <c r="AE565" s="26"/>
      <c r="AG565" s="187"/>
      <c r="AN565" s="26"/>
      <c r="AO565" s="26"/>
      <c r="AP565" s="26"/>
      <c r="AQ565" s="26"/>
      <c r="AR565" s="26"/>
      <c r="AS565" s="26"/>
      <c r="AT565" s="26"/>
      <c r="AU565" s="26"/>
    </row>
    <row r="566" spans="27:47">
      <c r="AA566" s="26"/>
      <c r="AB566" s="26"/>
      <c r="AC566" s="26"/>
      <c r="AD566" s="26"/>
      <c r="AE566" s="26"/>
      <c r="AG566" s="187"/>
      <c r="AN566" s="26"/>
      <c r="AO566" s="26"/>
      <c r="AP566" s="26"/>
      <c r="AQ566" s="26"/>
      <c r="AR566" s="26"/>
      <c r="AS566" s="26"/>
      <c r="AT566" s="26"/>
      <c r="AU566" s="26"/>
    </row>
    <row r="567" spans="27:47">
      <c r="AA567" s="26"/>
      <c r="AB567" s="26"/>
      <c r="AC567" s="26"/>
      <c r="AD567" s="26"/>
      <c r="AE567" s="26"/>
      <c r="AG567" s="187"/>
      <c r="AN567" s="26"/>
      <c r="AO567" s="26"/>
      <c r="AP567" s="26"/>
      <c r="AQ567" s="26"/>
      <c r="AR567" s="26"/>
      <c r="AS567" s="26"/>
      <c r="AT567" s="26"/>
      <c r="AU567" s="26"/>
    </row>
    <row r="568" spans="27:47">
      <c r="AA568" s="26"/>
      <c r="AB568" s="26"/>
      <c r="AC568" s="26"/>
      <c r="AD568" s="26"/>
      <c r="AE568" s="26"/>
      <c r="AG568" s="187"/>
      <c r="AN568" s="26"/>
      <c r="AO568" s="26"/>
      <c r="AP568" s="26"/>
      <c r="AQ568" s="26"/>
      <c r="AR568" s="26"/>
      <c r="AS568" s="26"/>
      <c r="AT568" s="26"/>
      <c r="AU568" s="26"/>
    </row>
    <row r="569" spans="27:47">
      <c r="AA569" s="26"/>
      <c r="AB569" s="26"/>
      <c r="AC569" s="26"/>
      <c r="AD569" s="26"/>
      <c r="AE569" s="26"/>
      <c r="AG569" s="187"/>
      <c r="AN569" s="26"/>
      <c r="AO569" s="26"/>
      <c r="AP569" s="26"/>
      <c r="AQ569" s="26"/>
      <c r="AR569" s="26"/>
      <c r="AS569" s="26"/>
      <c r="AT569" s="26"/>
      <c r="AU569" s="26"/>
    </row>
    <row r="570" spans="27:47">
      <c r="AA570" s="26"/>
      <c r="AB570" s="26"/>
      <c r="AC570" s="26"/>
      <c r="AD570" s="26"/>
      <c r="AE570" s="26"/>
      <c r="AG570" s="187"/>
      <c r="AN570" s="26"/>
      <c r="AO570" s="26"/>
      <c r="AP570" s="26"/>
      <c r="AQ570" s="26"/>
      <c r="AR570" s="26"/>
      <c r="AS570" s="26"/>
      <c r="AT570" s="26"/>
      <c r="AU570" s="26"/>
    </row>
    <row r="571" spans="27:47">
      <c r="AA571" s="26"/>
      <c r="AB571" s="26"/>
      <c r="AC571" s="26"/>
      <c r="AD571" s="26"/>
      <c r="AE571" s="26"/>
      <c r="AG571" s="187"/>
      <c r="AN571" s="26"/>
      <c r="AO571" s="26"/>
      <c r="AP571" s="26"/>
      <c r="AQ571" s="26"/>
      <c r="AR571" s="26"/>
      <c r="AS571" s="26"/>
      <c r="AT571" s="26"/>
      <c r="AU571" s="26"/>
    </row>
    <row r="572" spans="27:47">
      <c r="AA572" s="26"/>
      <c r="AB572" s="26"/>
      <c r="AC572" s="26"/>
      <c r="AD572" s="26"/>
      <c r="AE572" s="26"/>
      <c r="AG572" s="187"/>
      <c r="AN572" s="26"/>
      <c r="AO572" s="26"/>
      <c r="AP572" s="26"/>
      <c r="AQ572" s="26"/>
      <c r="AR572" s="26"/>
      <c r="AS572" s="26"/>
      <c r="AT572" s="26"/>
      <c r="AU572" s="26"/>
    </row>
    <row r="573" spans="27:47">
      <c r="AA573" s="26"/>
      <c r="AB573" s="26"/>
      <c r="AC573" s="26"/>
      <c r="AD573" s="26"/>
      <c r="AE573" s="26"/>
      <c r="AG573" s="187"/>
      <c r="AN573" s="26"/>
      <c r="AO573" s="26"/>
      <c r="AP573" s="26"/>
      <c r="AQ573" s="26"/>
      <c r="AR573" s="26"/>
      <c r="AS573" s="26"/>
      <c r="AT573" s="26"/>
      <c r="AU573" s="26"/>
    </row>
    <row r="574" spans="27:47">
      <c r="AA574" s="26"/>
      <c r="AB574" s="26"/>
      <c r="AC574" s="26"/>
      <c r="AD574" s="26"/>
      <c r="AE574" s="26"/>
      <c r="AG574" s="187"/>
      <c r="AN574" s="26"/>
      <c r="AO574" s="26"/>
      <c r="AP574" s="26"/>
      <c r="AQ574" s="26"/>
      <c r="AR574" s="26"/>
      <c r="AS574" s="26"/>
      <c r="AT574" s="26"/>
      <c r="AU574" s="26"/>
    </row>
    <row r="575" spans="27:47">
      <c r="AA575" s="26"/>
      <c r="AB575" s="26"/>
      <c r="AC575" s="26"/>
      <c r="AD575" s="26"/>
      <c r="AE575" s="26"/>
      <c r="AG575" s="187"/>
      <c r="AN575" s="26"/>
      <c r="AO575" s="26"/>
      <c r="AP575" s="26"/>
      <c r="AQ575" s="26"/>
      <c r="AR575" s="26"/>
      <c r="AS575" s="26"/>
      <c r="AT575" s="26"/>
      <c r="AU575" s="26"/>
    </row>
    <row r="576" spans="27:47">
      <c r="AA576" s="26"/>
      <c r="AB576" s="26"/>
      <c r="AC576" s="26"/>
      <c r="AD576" s="26"/>
      <c r="AE576" s="26"/>
      <c r="AG576" s="187"/>
      <c r="AN576" s="26"/>
      <c r="AO576" s="26"/>
      <c r="AP576" s="26"/>
      <c r="AQ576" s="26"/>
      <c r="AR576" s="26"/>
      <c r="AS576" s="26"/>
      <c r="AT576" s="26"/>
      <c r="AU576" s="26"/>
    </row>
    <row r="577" spans="27:48">
      <c r="AA577" s="26"/>
      <c r="AB577" s="26"/>
      <c r="AC577" s="26"/>
      <c r="AD577" s="26"/>
      <c r="AE577" s="26"/>
      <c r="AG577" s="187"/>
      <c r="AN577" s="26"/>
      <c r="AO577" s="26"/>
      <c r="AP577" s="26"/>
      <c r="AQ577" s="26"/>
      <c r="AR577" s="26"/>
      <c r="AS577" s="26"/>
      <c r="AT577" s="26"/>
      <c r="AU577" s="26"/>
    </row>
    <row r="578" spans="27:48">
      <c r="AA578" s="26"/>
      <c r="AB578" s="26"/>
      <c r="AC578" s="26"/>
      <c r="AD578" s="26"/>
      <c r="AE578" s="26"/>
      <c r="AG578" s="187"/>
      <c r="AN578" s="26"/>
      <c r="AO578" s="26"/>
      <c r="AP578" s="26"/>
      <c r="AQ578" s="26"/>
      <c r="AR578" s="26"/>
      <c r="AS578" s="26"/>
      <c r="AT578" s="26"/>
      <c r="AU578" s="26"/>
    </row>
    <row r="579" spans="27:48">
      <c r="AA579" s="26"/>
      <c r="AB579" s="26"/>
      <c r="AC579" s="26"/>
      <c r="AD579" s="26"/>
      <c r="AE579" s="26"/>
      <c r="AG579" s="187"/>
      <c r="AN579" s="26"/>
      <c r="AO579" s="26"/>
      <c r="AP579" s="26"/>
      <c r="AQ579" s="26"/>
      <c r="AR579" s="26"/>
      <c r="AS579" s="26"/>
      <c r="AT579" s="26"/>
      <c r="AU579" s="26"/>
      <c r="AV579" s="26"/>
    </row>
    <row r="580" spans="27:48">
      <c r="AA580" s="26"/>
      <c r="AB580" s="26"/>
      <c r="AC580" s="26"/>
      <c r="AD580" s="26"/>
      <c r="AE580" s="26"/>
      <c r="AG580" s="187"/>
      <c r="AN580" s="26"/>
      <c r="AO580" s="26"/>
      <c r="AP580" s="26"/>
      <c r="AQ580" s="26"/>
      <c r="AR580" s="26"/>
      <c r="AS580" s="26"/>
      <c r="AT580" s="26"/>
      <c r="AU580" s="26"/>
    </row>
    <row r="581" spans="27:48">
      <c r="AA581" s="26"/>
      <c r="AB581" s="26"/>
      <c r="AC581" s="26"/>
      <c r="AD581" s="26"/>
      <c r="AE581" s="26"/>
      <c r="AG581" s="187"/>
      <c r="AN581" s="26"/>
      <c r="AO581" s="26"/>
      <c r="AP581" s="26"/>
      <c r="AQ581" s="26"/>
      <c r="AR581" s="26"/>
      <c r="AS581" s="26"/>
      <c r="AT581" s="26"/>
      <c r="AU581" s="26"/>
    </row>
    <row r="582" spans="27:48">
      <c r="AA582" s="26"/>
      <c r="AB582" s="26"/>
      <c r="AC582" s="26"/>
      <c r="AD582" s="26"/>
      <c r="AE582" s="26"/>
      <c r="AG582" s="187"/>
      <c r="AN582" s="26"/>
      <c r="AO582" s="26"/>
      <c r="AP582" s="26"/>
      <c r="AQ582" s="26"/>
      <c r="AR582" s="26"/>
      <c r="AS582" s="26"/>
      <c r="AT582" s="26"/>
      <c r="AU582" s="26"/>
    </row>
    <row r="583" spans="27:48">
      <c r="AA583" s="26"/>
      <c r="AB583" s="26"/>
      <c r="AC583" s="26"/>
      <c r="AD583" s="26"/>
      <c r="AE583" s="26"/>
      <c r="AG583" s="187"/>
      <c r="AN583" s="26"/>
      <c r="AO583" s="26"/>
      <c r="AP583" s="26"/>
      <c r="AQ583" s="26"/>
      <c r="AR583" s="26"/>
      <c r="AS583" s="26"/>
      <c r="AT583" s="26"/>
      <c r="AU583" s="26"/>
    </row>
    <row r="584" spans="27:48">
      <c r="AA584" s="26"/>
      <c r="AB584" s="26"/>
      <c r="AC584" s="26"/>
      <c r="AD584" s="26"/>
      <c r="AE584" s="26"/>
      <c r="AG584" s="187"/>
      <c r="AN584" s="26"/>
      <c r="AO584" s="26"/>
      <c r="AP584" s="26"/>
      <c r="AQ584" s="26"/>
      <c r="AR584" s="26"/>
      <c r="AS584" s="26"/>
      <c r="AT584" s="26"/>
      <c r="AU584" s="26"/>
    </row>
    <row r="585" spans="27:48">
      <c r="AA585" s="26"/>
      <c r="AB585" s="26"/>
      <c r="AC585" s="26"/>
      <c r="AD585" s="26"/>
      <c r="AE585" s="26"/>
      <c r="AG585" s="187"/>
      <c r="AN585" s="26"/>
      <c r="AO585" s="26"/>
      <c r="AP585" s="26"/>
      <c r="AQ585" s="26"/>
      <c r="AR585" s="26"/>
      <c r="AS585" s="26"/>
      <c r="AT585" s="26"/>
      <c r="AU585" s="26"/>
    </row>
    <row r="586" spans="27:48">
      <c r="AA586" s="26"/>
      <c r="AB586" s="26"/>
      <c r="AC586" s="26"/>
      <c r="AD586" s="26"/>
      <c r="AE586" s="26"/>
      <c r="AG586" s="187"/>
      <c r="AN586" s="26"/>
      <c r="AO586" s="26"/>
      <c r="AP586" s="26"/>
      <c r="AQ586" s="26"/>
      <c r="AR586" s="26"/>
      <c r="AS586" s="26"/>
      <c r="AT586" s="26"/>
      <c r="AU586" s="26"/>
    </row>
    <row r="587" spans="27:48">
      <c r="AA587" s="26"/>
      <c r="AB587" s="26"/>
      <c r="AC587" s="26"/>
      <c r="AD587" s="26"/>
      <c r="AE587" s="26"/>
      <c r="AG587" s="187"/>
      <c r="AN587" s="26"/>
      <c r="AO587" s="26"/>
      <c r="AP587" s="26"/>
      <c r="AQ587" s="26"/>
      <c r="AR587" s="26"/>
      <c r="AS587" s="26"/>
      <c r="AT587" s="26"/>
      <c r="AU587" s="26"/>
    </row>
    <row r="588" spans="27:48">
      <c r="AA588" s="26"/>
      <c r="AB588" s="26"/>
      <c r="AC588" s="26"/>
      <c r="AD588" s="26"/>
      <c r="AE588" s="26"/>
      <c r="AG588" s="187"/>
      <c r="AN588" s="26"/>
      <c r="AO588" s="26"/>
      <c r="AP588" s="26"/>
      <c r="AQ588" s="26"/>
      <c r="AR588" s="26"/>
      <c r="AS588" s="26"/>
      <c r="AT588" s="26"/>
      <c r="AU588" s="26"/>
    </row>
    <row r="589" spans="27:48">
      <c r="AA589" s="26"/>
      <c r="AB589" s="26"/>
      <c r="AC589" s="26"/>
      <c r="AD589" s="26"/>
      <c r="AE589" s="26"/>
      <c r="AG589" s="187"/>
      <c r="AN589" s="26"/>
      <c r="AO589" s="26"/>
      <c r="AP589" s="26"/>
      <c r="AQ589" s="26"/>
      <c r="AR589" s="26"/>
      <c r="AS589" s="26"/>
      <c r="AT589" s="26"/>
      <c r="AU589" s="26"/>
    </row>
    <row r="590" spans="27:48">
      <c r="AA590" s="26"/>
      <c r="AB590" s="26"/>
      <c r="AC590" s="26"/>
      <c r="AD590" s="26"/>
      <c r="AE590" s="26"/>
      <c r="AG590" s="187"/>
      <c r="AN590" s="26"/>
      <c r="AO590" s="26"/>
      <c r="AP590" s="26"/>
      <c r="AQ590" s="26"/>
      <c r="AR590" s="26"/>
      <c r="AS590" s="26"/>
      <c r="AT590" s="26"/>
      <c r="AU590" s="26"/>
    </row>
    <row r="591" spans="27:48">
      <c r="AA591" s="26"/>
      <c r="AB591" s="26"/>
      <c r="AC591" s="26"/>
      <c r="AD591" s="26"/>
      <c r="AE591" s="26"/>
      <c r="AG591" s="187"/>
      <c r="AN591" s="26"/>
      <c r="AO591" s="26"/>
      <c r="AP591" s="26"/>
      <c r="AQ591" s="26"/>
      <c r="AR591" s="26"/>
      <c r="AS591" s="26"/>
      <c r="AT591" s="26"/>
      <c r="AU591" s="26"/>
      <c r="AV591" s="26"/>
    </row>
    <row r="592" spans="27:48">
      <c r="AA592" s="26"/>
      <c r="AB592" s="26"/>
      <c r="AC592" s="26"/>
      <c r="AD592" s="26"/>
      <c r="AE592" s="26"/>
      <c r="AG592" s="187"/>
      <c r="AN592" s="26"/>
      <c r="AO592" s="26"/>
      <c r="AP592" s="26"/>
      <c r="AQ592" s="26"/>
      <c r="AR592" s="26"/>
      <c r="AS592" s="26"/>
      <c r="AT592" s="26"/>
      <c r="AU592" s="26"/>
      <c r="AV592" s="26"/>
    </row>
    <row r="593" spans="27:64">
      <c r="AA593" s="26"/>
      <c r="AB593" s="26"/>
      <c r="AC593" s="26"/>
      <c r="AD593" s="26"/>
      <c r="AE593" s="26"/>
      <c r="AG593" s="187"/>
      <c r="AN593" s="26"/>
      <c r="AO593" s="26"/>
      <c r="AP593" s="26"/>
      <c r="AQ593" s="26"/>
      <c r="AR593" s="26"/>
      <c r="AS593" s="26"/>
      <c r="AT593" s="26"/>
      <c r="AU593" s="26"/>
      <c r="AV593" s="26"/>
      <c r="AX593" s="26"/>
    </row>
    <row r="594" spans="27:64">
      <c r="AA594" s="26"/>
      <c r="AB594" s="26"/>
      <c r="AC594" s="26"/>
      <c r="AD594" s="26"/>
      <c r="AE594" s="26"/>
      <c r="AG594" s="187"/>
      <c r="AN594" s="26"/>
      <c r="AO594" s="26"/>
      <c r="AP594" s="26"/>
      <c r="AQ594" s="26"/>
      <c r="AR594" s="26"/>
      <c r="AS594" s="26"/>
      <c r="AT594" s="26"/>
      <c r="AU594" s="26"/>
      <c r="AV594" s="26"/>
    </row>
    <row r="595" spans="27:64">
      <c r="AA595" s="26"/>
      <c r="AB595" s="26"/>
      <c r="AC595" s="26"/>
      <c r="AD595" s="26"/>
      <c r="AE595" s="26"/>
      <c r="AG595" s="187"/>
      <c r="AN595" s="26"/>
      <c r="AO595" s="26"/>
      <c r="AP595" s="26"/>
      <c r="AQ595" s="26"/>
      <c r="AR595" s="26"/>
      <c r="AS595" s="26"/>
      <c r="AT595" s="26"/>
      <c r="AU595" s="26"/>
    </row>
    <row r="596" spans="27:64">
      <c r="AA596" s="26"/>
      <c r="AB596" s="26"/>
      <c r="AC596" s="26"/>
      <c r="AD596" s="26"/>
      <c r="AE596" s="26"/>
      <c r="AG596" s="187"/>
      <c r="AN596" s="26"/>
      <c r="AO596" s="26"/>
      <c r="AP596" s="26"/>
      <c r="AQ596" s="26"/>
      <c r="AR596" s="26"/>
      <c r="AS596" s="26"/>
      <c r="AT596" s="26"/>
      <c r="AU596" s="26"/>
    </row>
    <row r="597" spans="27:64">
      <c r="AA597" s="26"/>
      <c r="AB597" s="26"/>
      <c r="AC597" s="26"/>
      <c r="AD597" s="26"/>
      <c r="AE597" s="26"/>
      <c r="AG597" s="187"/>
      <c r="AN597" s="26"/>
      <c r="AO597" s="26"/>
      <c r="AP597" s="26"/>
      <c r="AQ597" s="26"/>
      <c r="AR597" s="26"/>
      <c r="AS597" s="26"/>
      <c r="AT597" s="26"/>
      <c r="AU597" s="26"/>
    </row>
    <row r="598" spans="27:64">
      <c r="AA598" s="26"/>
      <c r="AB598" s="26"/>
      <c r="AC598" s="26"/>
      <c r="AD598" s="26"/>
      <c r="AE598" s="26"/>
      <c r="AG598" s="187"/>
      <c r="AN598" s="26"/>
      <c r="AO598" s="26"/>
      <c r="AP598" s="26"/>
      <c r="AQ598" s="26"/>
      <c r="AR598" s="26"/>
      <c r="AS598" s="26"/>
      <c r="AT598" s="26"/>
      <c r="AU598" s="26"/>
    </row>
    <row r="599" spans="27:64">
      <c r="AA599" s="26"/>
      <c r="AB599" s="26"/>
      <c r="AC599" s="26"/>
      <c r="AD599" s="26"/>
      <c r="AE599" s="26"/>
      <c r="AG599" s="187"/>
      <c r="AN599" s="26"/>
      <c r="AO599" s="26"/>
      <c r="AP599" s="26"/>
      <c r="AQ599" s="26"/>
      <c r="AR599" s="26"/>
      <c r="AS599" s="26"/>
      <c r="AT599" s="26"/>
      <c r="AU599" s="26"/>
    </row>
    <row r="600" spans="27:64">
      <c r="AA600" s="26"/>
      <c r="AB600" s="26"/>
      <c r="AC600" s="26"/>
      <c r="AD600" s="26"/>
      <c r="AE600" s="26"/>
      <c r="AG600" s="187"/>
      <c r="AN600" s="26"/>
      <c r="AO600" s="26"/>
      <c r="AP600" s="26"/>
      <c r="AQ600" s="26"/>
      <c r="AR600" s="26"/>
      <c r="AS600" s="26"/>
      <c r="AT600" s="26"/>
      <c r="AU600" s="26"/>
    </row>
    <row r="601" spans="27:64">
      <c r="AA601" s="26"/>
      <c r="AB601" s="26"/>
      <c r="AC601" s="26"/>
      <c r="AD601" s="26"/>
      <c r="AE601" s="26"/>
      <c r="AG601" s="187"/>
      <c r="AN601" s="26"/>
      <c r="AO601" s="26"/>
      <c r="AP601" s="26"/>
      <c r="AQ601" s="26"/>
      <c r="AR601" s="26"/>
      <c r="AS601" s="26"/>
      <c r="AT601" s="26"/>
      <c r="AU601" s="26"/>
    </row>
    <row r="602" spans="27:64">
      <c r="AA602" s="26"/>
      <c r="AB602" s="26"/>
      <c r="AC602" s="26"/>
      <c r="AD602" s="26"/>
      <c r="AE602" s="26"/>
      <c r="AG602" s="187"/>
      <c r="AN602" s="26"/>
      <c r="AO602" s="26"/>
      <c r="AP602" s="26"/>
      <c r="AQ602" s="26"/>
      <c r="AR602" s="26"/>
      <c r="AS602" s="26"/>
      <c r="AT602" s="26"/>
      <c r="AU602" s="26"/>
    </row>
    <row r="603" spans="27:64">
      <c r="AA603" s="26"/>
      <c r="AB603" s="26"/>
      <c r="AC603" s="26"/>
      <c r="AD603" s="26"/>
      <c r="AE603" s="26"/>
      <c r="AG603" s="187"/>
      <c r="AN603" s="26"/>
      <c r="AO603" s="26"/>
      <c r="AP603" s="26"/>
      <c r="AQ603" s="26"/>
      <c r="AR603" s="26"/>
      <c r="AS603" s="26"/>
      <c r="AT603" s="26"/>
      <c r="AU603" s="26"/>
    </row>
    <row r="604" spans="27:64">
      <c r="AA604" s="26"/>
      <c r="AB604" s="26"/>
      <c r="AC604" s="26"/>
      <c r="AD604" s="26"/>
      <c r="AE604" s="26"/>
      <c r="AG604" s="187"/>
      <c r="AN604" s="26"/>
      <c r="AO604" s="26"/>
      <c r="AP604" s="26"/>
      <c r="AQ604" s="26"/>
      <c r="AR604" s="26"/>
      <c r="AS604" s="26"/>
      <c r="AT604" s="26"/>
      <c r="AU604" s="26"/>
    </row>
    <row r="605" spans="27:64">
      <c r="AA605" s="26"/>
      <c r="AB605" s="26"/>
      <c r="AC605" s="26"/>
      <c r="AD605" s="26"/>
      <c r="AE605" s="26"/>
      <c r="AG605" s="187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</row>
    <row r="606" spans="27:64">
      <c r="AA606" s="26"/>
      <c r="AB606" s="26"/>
      <c r="AC606" s="26"/>
      <c r="AD606" s="26"/>
      <c r="AE606" s="26"/>
      <c r="AG606" s="187"/>
      <c r="AN606" s="26"/>
      <c r="AO606" s="26"/>
      <c r="AP606" s="26"/>
      <c r="AQ606" s="26"/>
      <c r="AR606" s="26"/>
      <c r="AS606" s="26"/>
      <c r="AT606" s="26"/>
      <c r="AU606" s="26"/>
    </row>
    <row r="607" spans="27:64">
      <c r="AA607" s="26"/>
      <c r="AB607" s="26"/>
      <c r="AC607" s="26"/>
      <c r="AD607" s="26"/>
      <c r="AE607" s="26"/>
      <c r="AG607" s="187"/>
      <c r="AN607" s="26"/>
      <c r="AO607" s="26"/>
      <c r="AP607" s="26"/>
      <c r="AQ607" s="26"/>
      <c r="AR607" s="26"/>
      <c r="AS607" s="26"/>
      <c r="AT607" s="26"/>
      <c r="AU607" s="26"/>
    </row>
    <row r="608" spans="27:64">
      <c r="AA608" s="26"/>
      <c r="AB608" s="26"/>
      <c r="AC608" s="26"/>
      <c r="AD608" s="26"/>
      <c r="AE608" s="26"/>
      <c r="AG608" s="187"/>
      <c r="AN608" s="26"/>
      <c r="AO608" s="26"/>
      <c r="AP608" s="26"/>
      <c r="AQ608" s="26"/>
      <c r="AR608" s="26"/>
      <c r="AS608" s="26"/>
      <c r="AT608" s="26"/>
      <c r="AU608" s="26"/>
    </row>
    <row r="609" spans="27:64">
      <c r="AA609" s="26"/>
      <c r="AB609" s="26"/>
      <c r="AC609" s="26"/>
      <c r="AD609" s="26"/>
      <c r="AE609" s="26"/>
      <c r="AG609" s="187"/>
      <c r="AN609" s="26"/>
      <c r="AO609" s="26"/>
      <c r="AP609" s="26"/>
      <c r="AQ609" s="26"/>
      <c r="AR609" s="26"/>
      <c r="AS609" s="26"/>
      <c r="AT609" s="26"/>
      <c r="AU609" s="26"/>
    </row>
    <row r="610" spans="27:64">
      <c r="AA610" s="26"/>
      <c r="AB610" s="26"/>
      <c r="AC610" s="26"/>
      <c r="AD610" s="26"/>
      <c r="AE610" s="26"/>
      <c r="AG610" s="187"/>
      <c r="AN610" s="26"/>
      <c r="AO610" s="26"/>
      <c r="AP610" s="26"/>
      <c r="AQ610" s="26"/>
      <c r="AR610" s="26"/>
      <c r="AS610" s="26"/>
      <c r="AT610" s="26"/>
      <c r="AU610" s="26"/>
    </row>
    <row r="611" spans="27:64">
      <c r="AA611" s="26"/>
      <c r="AB611" s="26"/>
      <c r="AC611" s="26"/>
      <c r="AD611" s="26"/>
      <c r="AE611" s="26"/>
      <c r="AG611" s="187"/>
      <c r="AN611" s="26"/>
      <c r="AO611" s="26"/>
      <c r="AP611" s="26"/>
      <c r="AQ611" s="26"/>
      <c r="AR611" s="26"/>
      <c r="AS611" s="26"/>
      <c r="AT611" s="26"/>
      <c r="AU611" s="26"/>
    </row>
    <row r="612" spans="27:64">
      <c r="AA612" s="26"/>
      <c r="AB612" s="26"/>
      <c r="AC612" s="26"/>
      <c r="AD612" s="26"/>
      <c r="AE612" s="26"/>
      <c r="AG612" s="187"/>
      <c r="AN612" s="26"/>
      <c r="AO612" s="26"/>
      <c r="AP612" s="26"/>
      <c r="AQ612" s="26"/>
      <c r="AR612" s="26"/>
      <c r="AS612" s="26"/>
      <c r="AT612" s="26"/>
      <c r="AU612" s="26"/>
    </row>
    <row r="613" spans="27:64">
      <c r="AA613" s="26"/>
      <c r="AB613" s="26"/>
      <c r="AC613" s="26"/>
      <c r="AD613" s="26"/>
      <c r="AE613" s="26"/>
      <c r="AG613" s="187"/>
      <c r="AN613" s="26"/>
      <c r="AO613" s="26"/>
      <c r="AP613" s="26"/>
      <c r="AQ613" s="26"/>
      <c r="AR613" s="26"/>
      <c r="AS613" s="26"/>
      <c r="AT613" s="26"/>
      <c r="AU613" s="26"/>
    </row>
    <row r="614" spans="27:64">
      <c r="AA614" s="26"/>
      <c r="AB614" s="26"/>
      <c r="AC614" s="26"/>
      <c r="AD614" s="26"/>
      <c r="AE614" s="26"/>
      <c r="AG614" s="187"/>
      <c r="AN614" s="26"/>
      <c r="AO614" s="26"/>
      <c r="AP614" s="26"/>
      <c r="AQ614" s="26"/>
      <c r="AR614" s="26"/>
      <c r="AS614" s="26"/>
      <c r="AT614" s="26"/>
      <c r="AU614" s="26"/>
      <c r="AV614" s="26"/>
    </row>
    <row r="615" spans="27:64">
      <c r="AA615" s="26"/>
      <c r="AB615" s="26"/>
      <c r="AC615" s="26"/>
      <c r="AD615" s="26"/>
      <c r="AE615" s="26"/>
      <c r="AG615" s="187"/>
      <c r="AN615" s="26"/>
      <c r="AO615" s="26"/>
      <c r="AP615" s="26"/>
      <c r="AQ615" s="26"/>
      <c r="AR615" s="26"/>
      <c r="AS615" s="26"/>
      <c r="AT615" s="26"/>
      <c r="AU615" s="26"/>
    </row>
    <row r="616" spans="27:64">
      <c r="AA616" s="26"/>
      <c r="AB616" s="26"/>
      <c r="AC616" s="26"/>
      <c r="AD616" s="26"/>
      <c r="AE616" s="26"/>
      <c r="AG616" s="187"/>
      <c r="AN616" s="26"/>
      <c r="AO616" s="26"/>
      <c r="AP616" s="26"/>
      <c r="AQ616" s="26"/>
      <c r="AR616" s="26"/>
      <c r="AS616" s="26"/>
      <c r="AT616" s="26"/>
      <c r="AU616" s="26"/>
    </row>
    <row r="617" spans="27:64">
      <c r="AA617" s="26"/>
      <c r="AB617" s="26"/>
      <c r="AC617" s="26"/>
      <c r="AD617" s="26"/>
      <c r="AE617" s="26"/>
      <c r="AG617" s="187"/>
      <c r="AN617" s="26"/>
      <c r="AO617" s="26"/>
      <c r="AP617" s="26"/>
      <c r="AQ617" s="26"/>
      <c r="AR617" s="26"/>
      <c r="AS617" s="26"/>
      <c r="AT617" s="26"/>
      <c r="AU617" s="26"/>
    </row>
    <row r="618" spans="27:64">
      <c r="AA618" s="26"/>
      <c r="AB618" s="26"/>
      <c r="AC618" s="26"/>
      <c r="AD618" s="26"/>
      <c r="AE618" s="26"/>
      <c r="AG618" s="187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</row>
    <row r="619" spans="27:64">
      <c r="AA619" s="26"/>
      <c r="AB619" s="26"/>
      <c r="AC619" s="26"/>
      <c r="AD619" s="26"/>
      <c r="AE619" s="26"/>
      <c r="AG619" s="187"/>
      <c r="AN619" s="26"/>
      <c r="AO619" s="26"/>
      <c r="AP619" s="26"/>
      <c r="AQ619" s="26"/>
      <c r="AR619" s="26"/>
      <c r="AS619" s="26"/>
      <c r="AT619" s="26"/>
      <c r="AU619" s="26"/>
    </row>
    <row r="620" spans="27:64">
      <c r="AA620" s="26"/>
      <c r="AB620" s="26"/>
      <c r="AC620" s="26"/>
      <c r="AD620" s="26"/>
      <c r="AE620" s="26"/>
      <c r="AG620" s="187"/>
      <c r="AN620" s="26"/>
      <c r="AO620" s="26"/>
      <c r="AP620" s="26"/>
      <c r="AQ620" s="26"/>
      <c r="AR620" s="26"/>
      <c r="AS620" s="26"/>
      <c r="AT620" s="26"/>
      <c r="AU620" s="26"/>
    </row>
    <row r="621" spans="27:64">
      <c r="AA621" s="26"/>
      <c r="AB621" s="26"/>
      <c r="AC621" s="26"/>
      <c r="AD621" s="26"/>
      <c r="AE621" s="26"/>
      <c r="AG621" s="187"/>
      <c r="AN621" s="26"/>
      <c r="AO621" s="26"/>
      <c r="AP621" s="26"/>
      <c r="AQ621" s="26"/>
      <c r="AR621" s="26"/>
      <c r="AS621" s="26"/>
      <c r="AT621" s="26"/>
      <c r="AU621" s="26"/>
    </row>
    <row r="622" spans="27:64">
      <c r="AA622" s="26"/>
      <c r="AB622" s="26"/>
      <c r="AC622" s="26"/>
      <c r="AD622" s="26"/>
      <c r="AE622" s="26"/>
      <c r="AG622" s="187"/>
      <c r="AN622" s="26"/>
      <c r="AO622" s="26"/>
      <c r="AP622" s="26"/>
      <c r="AQ622" s="26"/>
      <c r="AR622" s="26"/>
      <c r="AS622" s="26"/>
      <c r="AT622" s="26"/>
      <c r="AU622" s="26"/>
    </row>
    <row r="623" spans="27:64">
      <c r="AA623" s="26"/>
      <c r="AB623" s="26"/>
      <c r="AC623" s="26"/>
      <c r="AD623" s="26"/>
      <c r="AE623" s="26"/>
      <c r="AG623" s="187"/>
      <c r="AN623" s="26"/>
      <c r="AO623" s="26"/>
      <c r="AP623" s="26"/>
      <c r="AQ623" s="26"/>
      <c r="AR623" s="26"/>
      <c r="AS623" s="26"/>
      <c r="AT623" s="26"/>
      <c r="AU623" s="26"/>
    </row>
    <row r="624" spans="27:64">
      <c r="AA624" s="26"/>
      <c r="AB624" s="26"/>
      <c r="AC624" s="26"/>
      <c r="AD624" s="26"/>
      <c r="AE624" s="26"/>
      <c r="AG624" s="187"/>
      <c r="AN624" s="26"/>
      <c r="AO624" s="26"/>
      <c r="AP624" s="26"/>
      <c r="AQ624" s="26"/>
      <c r="AR624" s="26"/>
      <c r="AS624" s="26"/>
      <c r="AT624" s="26"/>
      <c r="AU624" s="26"/>
    </row>
    <row r="625" spans="27:64">
      <c r="AA625" s="26"/>
      <c r="AB625" s="26"/>
      <c r="AC625" s="26"/>
      <c r="AD625" s="26"/>
      <c r="AE625" s="26"/>
      <c r="AG625" s="187"/>
      <c r="AN625" s="26"/>
      <c r="AO625" s="26"/>
      <c r="AP625" s="26"/>
      <c r="AQ625" s="26"/>
      <c r="AR625" s="26"/>
      <c r="AS625" s="26"/>
      <c r="AT625" s="26"/>
      <c r="AU625" s="26"/>
    </row>
    <row r="626" spans="27:64">
      <c r="AA626" s="26"/>
      <c r="AB626" s="26"/>
      <c r="AC626" s="26"/>
      <c r="AD626" s="26"/>
      <c r="AE626" s="26"/>
      <c r="AG626" s="187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</row>
    <row r="627" spans="27:64">
      <c r="AA627" s="26"/>
      <c r="AB627" s="26"/>
      <c r="AC627" s="26"/>
      <c r="AD627" s="26"/>
      <c r="AE627" s="26"/>
      <c r="AG627" s="187"/>
      <c r="AN627" s="26"/>
      <c r="AO627" s="26"/>
      <c r="AP627" s="26"/>
      <c r="AQ627" s="26"/>
      <c r="AR627" s="26"/>
      <c r="AS627" s="26"/>
      <c r="AT627" s="26"/>
      <c r="AU627" s="26"/>
    </row>
    <row r="628" spans="27:64">
      <c r="AA628" s="26"/>
      <c r="AB628" s="26"/>
      <c r="AC628" s="26"/>
      <c r="AD628" s="26"/>
      <c r="AE628" s="26"/>
      <c r="AG628" s="187"/>
      <c r="AN628" s="26"/>
      <c r="AO628" s="26"/>
      <c r="AP628" s="26"/>
      <c r="AQ628" s="26"/>
      <c r="AR628" s="26"/>
      <c r="AS628" s="26"/>
      <c r="AT628" s="26"/>
      <c r="AU628" s="26"/>
    </row>
    <row r="629" spans="27:64">
      <c r="AA629" s="26"/>
      <c r="AB629" s="26"/>
      <c r="AC629" s="26"/>
      <c r="AD629" s="26"/>
      <c r="AE629" s="26"/>
      <c r="AG629" s="187"/>
      <c r="AN629" s="26"/>
      <c r="AO629" s="26"/>
      <c r="AP629" s="26"/>
      <c r="AQ629" s="26"/>
      <c r="AR629" s="26"/>
      <c r="AS629" s="26"/>
      <c r="AT629" s="26"/>
      <c r="AU629" s="26"/>
    </row>
    <row r="630" spans="27:64">
      <c r="AA630" s="26"/>
      <c r="AB630" s="26"/>
      <c r="AC630" s="26"/>
      <c r="AD630" s="26"/>
      <c r="AE630" s="26"/>
      <c r="AG630" s="187"/>
      <c r="AN630" s="26"/>
      <c r="AO630" s="26"/>
      <c r="AP630" s="26"/>
      <c r="AQ630" s="26"/>
      <c r="AR630" s="26"/>
      <c r="AS630" s="26"/>
      <c r="AT630" s="26"/>
      <c r="AU630" s="26"/>
    </row>
    <row r="631" spans="27:64">
      <c r="AA631" s="26"/>
      <c r="AB631" s="26"/>
      <c r="AC631" s="26"/>
      <c r="AD631" s="26"/>
      <c r="AE631" s="26"/>
      <c r="AG631" s="187"/>
      <c r="AN631" s="26"/>
      <c r="AO631" s="26"/>
      <c r="AP631" s="26"/>
      <c r="AQ631" s="26"/>
      <c r="AR631" s="26"/>
      <c r="AS631" s="26"/>
      <c r="AT631" s="26"/>
      <c r="AU631" s="26"/>
    </row>
    <row r="632" spans="27:64">
      <c r="AA632" s="26"/>
      <c r="AB632" s="26"/>
      <c r="AC632" s="26"/>
      <c r="AD632" s="26"/>
      <c r="AE632" s="26"/>
      <c r="AG632" s="187"/>
      <c r="AN632" s="26"/>
      <c r="AO632" s="26"/>
      <c r="AP632" s="26"/>
      <c r="AQ632" s="26"/>
      <c r="AR632" s="26"/>
      <c r="AS632" s="26"/>
      <c r="AT632" s="26"/>
      <c r="AU632" s="26"/>
    </row>
    <row r="633" spans="27:64">
      <c r="AA633" s="26"/>
      <c r="AB633" s="26"/>
      <c r="AC633" s="26"/>
      <c r="AD633" s="26"/>
      <c r="AE633" s="26"/>
      <c r="AG633" s="187"/>
      <c r="AN633" s="26"/>
      <c r="AO633" s="26"/>
      <c r="AP633" s="26"/>
      <c r="AQ633" s="26"/>
      <c r="AR633" s="26"/>
      <c r="AS633" s="26"/>
      <c r="AT633" s="26"/>
      <c r="AU633" s="26"/>
    </row>
    <row r="634" spans="27:64">
      <c r="AA634" s="26"/>
      <c r="AB634" s="26"/>
      <c r="AC634" s="26"/>
      <c r="AD634" s="26"/>
      <c r="AE634" s="26"/>
      <c r="AG634" s="187"/>
      <c r="AN634" s="26"/>
      <c r="AO634" s="26"/>
      <c r="AP634" s="26"/>
      <c r="AQ634" s="26"/>
      <c r="AR634" s="26"/>
      <c r="AS634" s="26"/>
      <c r="AT634" s="26"/>
      <c r="AU634" s="26"/>
    </row>
    <row r="635" spans="27:64">
      <c r="AA635" s="26"/>
      <c r="AB635" s="26"/>
      <c r="AC635" s="26"/>
      <c r="AD635" s="26"/>
      <c r="AE635" s="26"/>
      <c r="AG635" s="187"/>
      <c r="AN635" s="26"/>
      <c r="AO635" s="26"/>
      <c r="AP635" s="26"/>
      <c r="AQ635" s="26"/>
      <c r="AR635" s="26"/>
      <c r="AS635" s="26"/>
      <c r="AT635" s="26"/>
      <c r="AU635" s="26"/>
    </row>
    <row r="636" spans="27:64">
      <c r="AA636" s="26"/>
      <c r="AB636" s="26"/>
      <c r="AC636" s="26"/>
      <c r="AD636" s="26"/>
      <c r="AE636" s="26"/>
      <c r="AG636" s="187"/>
      <c r="AN636" s="26"/>
      <c r="AO636" s="26"/>
      <c r="AP636" s="26"/>
      <c r="AQ636" s="26"/>
      <c r="AR636" s="26"/>
      <c r="AS636" s="26"/>
      <c r="AT636" s="26"/>
      <c r="AU636" s="26"/>
    </row>
    <row r="637" spans="27:64">
      <c r="AA637" s="26"/>
      <c r="AB637" s="26"/>
      <c r="AC637" s="26"/>
      <c r="AD637" s="26"/>
      <c r="AE637" s="26"/>
      <c r="AG637" s="187"/>
      <c r="AN637" s="26"/>
      <c r="AO637" s="26"/>
      <c r="AP637" s="26"/>
      <c r="AQ637" s="26"/>
      <c r="AR637" s="26"/>
      <c r="AS637" s="26"/>
      <c r="AT637" s="26"/>
      <c r="AU637" s="26"/>
    </row>
    <row r="638" spans="27:64">
      <c r="AA638" s="26"/>
      <c r="AB638" s="26"/>
      <c r="AC638" s="26"/>
      <c r="AD638" s="26"/>
      <c r="AE638" s="26"/>
      <c r="AG638" s="187"/>
      <c r="AN638" s="26"/>
      <c r="AO638" s="26"/>
      <c r="AP638" s="26"/>
      <c r="AQ638" s="26"/>
      <c r="AR638" s="26"/>
      <c r="AS638" s="26"/>
      <c r="AT638" s="26"/>
      <c r="AU638" s="26"/>
    </row>
    <row r="639" spans="27:64">
      <c r="AA639" s="26"/>
      <c r="AB639" s="26"/>
      <c r="AC639" s="26"/>
      <c r="AD639" s="26"/>
      <c r="AE639" s="26"/>
      <c r="AG639" s="187"/>
      <c r="AN639" s="26"/>
      <c r="AO639" s="26"/>
      <c r="AP639" s="26"/>
      <c r="AQ639" s="26"/>
      <c r="AR639" s="26"/>
      <c r="AS639" s="26"/>
      <c r="AT639" s="26"/>
      <c r="AU639" s="26"/>
    </row>
    <row r="640" spans="27:64">
      <c r="AA640" s="26"/>
      <c r="AB640" s="26"/>
      <c r="AC640" s="26"/>
      <c r="AD640" s="26"/>
      <c r="AE640" s="26"/>
      <c r="AG640" s="187"/>
      <c r="AN640" s="26"/>
      <c r="AO640" s="26"/>
      <c r="AP640" s="26"/>
      <c r="AQ640" s="26"/>
      <c r="AR640" s="26"/>
      <c r="AS640" s="26"/>
      <c r="AT640" s="26"/>
      <c r="AU640" s="26"/>
      <c r="AV640" s="26"/>
    </row>
    <row r="641" spans="27:47">
      <c r="AA641" s="26"/>
      <c r="AB641" s="26"/>
      <c r="AC641" s="26"/>
      <c r="AD641" s="26"/>
      <c r="AE641" s="26"/>
      <c r="AG641" s="187"/>
      <c r="AN641" s="26"/>
      <c r="AO641" s="26"/>
      <c r="AP641" s="26"/>
      <c r="AQ641" s="26"/>
      <c r="AR641" s="26"/>
      <c r="AS641" s="26"/>
      <c r="AT641" s="26"/>
      <c r="AU641" s="26"/>
    </row>
    <row r="642" spans="27:47">
      <c r="AA642" s="26"/>
      <c r="AB642" s="26"/>
      <c r="AC642" s="26"/>
      <c r="AD642" s="26"/>
      <c r="AE642" s="26"/>
      <c r="AG642" s="187"/>
      <c r="AN642" s="26"/>
      <c r="AO642" s="26"/>
      <c r="AP642" s="26"/>
      <c r="AQ642" s="26"/>
      <c r="AR642" s="26"/>
      <c r="AS642" s="26"/>
      <c r="AT642" s="26"/>
      <c r="AU642" s="26"/>
    </row>
    <row r="643" spans="27:47">
      <c r="AA643" s="26"/>
      <c r="AB643" s="26"/>
      <c r="AC643" s="26"/>
      <c r="AD643" s="26"/>
      <c r="AE643" s="26"/>
      <c r="AG643" s="187"/>
      <c r="AN643" s="26"/>
      <c r="AO643" s="26"/>
      <c r="AP643" s="26"/>
      <c r="AQ643" s="26"/>
      <c r="AR643" s="26"/>
      <c r="AS643" s="26"/>
      <c r="AT643" s="26"/>
      <c r="AU643" s="26"/>
    </row>
    <row r="644" spans="27:47">
      <c r="AA644" s="26"/>
      <c r="AB644" s="26"/>
      <c r="AC644" s="26"/>
      <c r="AD644" s="26"/>
      <c r="AE644" s="26"/>
      <c r="AG644" s="187"/>
      <c r="AN644" s="26"/>
      <c r="AO644" s="26"/>
      <c r="AP644" s="26"/>
      <c r="AQ644" s="26"/>
      <c r="AR644" s="26"/>
      <c r="AS644" s="26"/>
      <c r="AT644" s="26"/>
      <c r="AU644" s="26"/>
    </row>
    <row r="645" spans="27:47">
      <c r="AA645" s="26"/>
      <c r="AB645" s="26"/>
      <c r="AC645" s="26"/>
      <c r="AD645" s="26"/>
      <c r="AE645" s="26"/>
      <c r="AG645" s="187"/>
      <c r="AN645" s="26"/>
      <c r="AO645" s="26"/>
      <c r="AP645" s="26"/>
      <c r="AQ645" s="26"/>
      <c r="AR645" s="26"/>
      <c r="AS645" s="26"/>
      <c r="AT645" s="26"/>
      <c r="AU645" s="26"/>
    </row>
    <row r="646" spans="27:47">
      <c r="AA646" s="26"/>
      <c r="AB646" s="26"/>
      <c r="AC646" s="26"/>
      <c r="AD646" s="26"/>
      <c r="AE646" s="26"/>
      <c r="AG646" s="187"/>
      <c r="AN646" s="26"/>
      <c r="AO646" s="26"/>
      <c r="AP646" s="26"/>
      <c r="AQ646" s="26"/>
      <c r="AR646" s="26"/>
      <c r="AS646" s="26"/>
      <c r="AT646" s="26"/>
      <c r="AU646" s="26"/>
    </row>
    <row r="647" spans="27:47">
      <c r="AA647" s="26"/>
      <c r="AB647" s="26"/>
      <c r="AC647" s="26"/>
      <c r="AD647" s="26"/>
      <c r="AE647" s="26"/>
      <c r="AG647" s="187"/>
      <c r="AN647" s="26"/>
      <c r="AO647" s="26"/>
      <c r="AP647" s="26"/>
      <c r="AQ647" s="26"/>
      <c r="AR647" s="26"/>
      <c r="AS647" s="26"/>
      <c r="AT647" s="26"/>
      <c r="AU647" s="26"/>
    </row>
    <row r="648" spans="27:47">
      <c r="AA648" s="26"/>
      <c r="AB648" s="26"/>
      <c r="AC648" s="26"/>
      <c r="AD648" s="26"/>
      <c r="AE648" s="26"/>
      <c r="AG648" s="187"/>
      <c r="AN648" s="26"/>
      <c r="AO648" s="26"/>
      <c r="AP648" s="26"/>
      <c r="AQ648" s="26"/>
      <c r="AR648" s="26"/>
      <c r="AS648" s="26"/>
      <c r="AT648" s="26"/>
      <c r="AU648" s="26"/>
    </row>
    <row r="649" spans="27:47">
      <c r="AA649" s="26"/>
      <c r="AB649" s="26"/>
      <c r="AC649" s="26"/>
      <c r="AD649" s="26"/>
      <c r="AE649" s="26"/>
      <c r="AG649" s="187"/>
      <c r="AN649" s="26"/>
      <c r="AO649" s="26"/>
      <c r="AP649" s="26"/>
      <c r="AQ649" s="26"/>
      <c r="AR649" s="26"/>
      <c r="AS649" s="26"/>
      <c r="AT649" s="26"/>
      <c r="AU649" s="26"/>
    </row>
    <row r="650" spans="27:47">
      <c r="AA650" s="26"/>
      <c r="AB650" s="26"/>
      <c r="AC650" s="26"/>
      <c r="AD650" s="26"/>
      <c r="AE650" s="26"/>
      <c r="AG650" s="187"/>
      <c r="AN650" s="26"/>
      <c r="AO650" s="26"/>
      <c r="AP650" s="26"/>
      <c r="AQ650" s="26"/>
      <c r="AR650" s="26"/>
      <c r="AS650" s="26"/>
      <c r="AT650" s="26"/>
      <c r="AU650" s="26"/>
    </row>
    <row r="651" spans="27:47">
      <c r="AA651" s="26"/>
      <c r="AB651" s="26"/>
      <c r="AC651" s="26"/>
      <c r="AD651" s="26"/>
      <c r="AE651" s="26"/>
      <c r="AG651" s="187"/>
      <c r="AN651" s="26"/>
      <c r="AO651" s="26"/>
      <c r="AP651" s="26"/>
      <c r="AQ651" s="26"/>
      <c r="AR651" s="26"/>
      <c r="AS651" s="26"/>
      <c r="AT651" s="26"/>
      <c r="AU651" s="26"/>
    </row>
    <row r="652" spans="27:47">
      <c r="AA652" s="26"/>
      <c r="AB652" s="26"/>
      <c r="AC652" s="26"/>
      <c r="AD652" s="26"/>
      <c r="AE652" s="26"/>
      <c r="AG652" s="187"/>
      <c r="AN652" s="26"/>
      <c r="AO652" s="26"/>
      <c r="AP652" s="26"/>
      <c r="AQ652" s="26"/>
      <c r="AR652" s="26"/>
      <c r="AS652" s="26"/>
      <c r="AT652" s="26"/>
      <c r="AU652" s="26"/>
    </row>
    <row r="653" spans="27:47">
      <c r="AA653" s="26"/>
      <c r="AB653" s="26"/>
      <c r="AC653" s="26"/>
      <c r="AD653" s="26"/>
      <c r="AE653" s="26"/>
      <c r="AG653" s="187"/>
      <c r="AN653" s="26"/>
      <c r="AO653" s="26"/>
      <c r="AP653" s="26"/>
      <c r="AQ653" s="26"/>
      <c r="AR653" s="26"/>
      <c r="AS653" s="26"/>
      <c r="AT653" s="26"/>
      <c r="AU653" s="26"/>
    </row>
    <row r="654" spans="27:47">
      <c r="AA654" s="26"/>
      <c r="AB654" s="26"/>
      <c r="AC654" s="26"/>
      <c r="AD654" s="26"/>
      <c r="AE654" s="26"/>
      <c r="AG654" s="187"/>
      <c r="AN654" s="26"/>
      <c r="AO654" s="26"/>
      <c r="AP654" s="26"/>
      <c r="AQ654" s="26"/>
      <c r="AR654" s="26"/>
      <c r="AS654" s="26"/>
      <c r="AT654" s="26"/>
      <c r="AU654" s="26"/>
    </row>
    <row r="655" spans="27:47">
      <c r="AA655" s="26"/>
      <c r="AB655" s="26"/>
      <c r="AC655" s="26"/>
      <c r="AD655" s="26"/>
      <c r="AE655" s="26"/>
      <c r="AG655" s="187"/>
      <c r="AN655" s="26"/>
      <c r="AO655" s="26"/>
      <c r="AP655" s="26"/>
      <c r="AQ655" s="26"/>
      <c r="AR655" s="26"/>
      <c r="AS655" s="26"/>
      <c r="AT655" s="26"/>
      <c r="AU655" s="26"/>
    </row>
    <row r="656" spans="27:47">
      <c r="AA656" s="26"/>
      <c r="AB656" s="26"/>
      <c r="AC656" s="26"/>
      <c r="AD656" s="26"/>
      <c r="AE656" s="26"/>
      <c r="AG656" s="187"/>
      <c r="AN656" s="26"/>
      <c r="AO656" s="26"/>
      <c r="AP656" s="26"/>
      <c r="AQ656" s="26"/>
      <c r="AR656" s="26"/>
      <c r="AS656" s="26"/>
      <c r="AT656" s="26"/>
      <c r="AU656" s="26"/>
    </row>
    <row r="657" spans="27:64">
      <c r="AA657" s="26"/>
      <c r="AB657" s="26"/>
      <c r="AC657" s="26"/>
      <c r="AD657" s="26"/>
      <c r="AE657" s="26"/>
      <c r="AG657" s="187"/>
      <c r="AN657" s="26"/>
      <c r="AO657" s="26"/>
      <c r="AP657" s="26"/>
      <c r="AQ657" s="26"/>
      <c r="AR657" s="26"/>
      <c r="AS657" s="26"/>
      <c r="AT657" s="26"/>
      <c r="AU657" s="26"/>
    </row>
    <row r="658" spans="27:64">
      <c r="AA658" s="26"/>
      <c r="AB658" s="26"/>
      <c r="AC658" s="26"/>
      <c r="AD658" s="26"/>
      <c r="AE658" s="26"/>
      <c r="AG658" s="187"/>
      <c r="AN658" s="26"/>
      <c r="AO658" s="26"/>
      <c r="AP658" s="26"/>
      <c r="AQ658" s="26"/>
      <c r="AR658" s="26"/>
      <c r="AS658" s="26"/>
      <c r="AT658" s="26"/>
      <c r="AU658" s="26"/>
    </row>
    <row r="659" spans="27:64">
      <c r="AA659" s="26"/>
      <c r="AB659" s="26"/>
      <c r="AC659" s="26"/>
      <c r="AD659" s="26"/>
      <c r="AE659" s="26"/>
      <c r="AG659" s="187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</row>
    <row r="660" spans="27:64">
      <c r="AA660" s="26"/>
      <c r="AB660" s="26"/>
      <c r="AC660" s="26"/>
      <c r="AD660" s="26"/>
      <c r="AE660" s="26"/>
      <c r="AG660" s="187"/>
      <c r="AN660" s="26"/>
      <c r="AO660" s="26"/>
      <c r="AP660" s="26"/>
      <c r="AQ660" s="26"/>
      <c r="AR660" s="26"/>
      <c r="AS660" s="26"/>
      <c r="AT660" s="26"/>
      <c r="AU660" s="26"/>
    </row>
    <row r="661" spans="27:64">
      <c r="AA661" s="26"/>
      <c r="AB661" s="26"/>
      <c r="AC661" s="26"/>
      <c r="AD661" s="26"/>
      <c r="AE661" s="26"/>
      <c r="AG661" s="187"/>
      <c r="AN661" s="26"/>
      <c r="AO661" s="26"/>
      <c r="AP661" s="26"/>
      <c r="AQ661" s="26"/>
      <c r="AR661" s="26"/>
      <c r="AS661" s="26"/>
      <c r="AT661" s="26"/>
      <c r="AU661" s="26"/>
    </row>
    <row r="662" spans="27:64">
      <c r="AA662" s="26"/>
      <c r="AB662" s="26"/>
      <c r="AC662" s="26"/>
      <c r="AD662" s="26"/>
      <c r="AE662" s="26"/>
      <c r="AG662" s="187"/>
      <c r="AN662" s="26"/>
      <c r="AO662" s="26"/>
      <c r="AP662" s="26"/>
      <c r="AQ662" s="26"/>
      <c r="AR662" s="26"/>
      <c r="AS662" s="26"/>
      <c r="AT662" s="26"/>
      <c r="AU662" s="26"/>
    </row>
    <row r="663" spans="27:64">
      <c r="AA663" s="26"/>
      <c r="AB663" s="26"/>
      <c r="AC663" s="26"/>
      <c r="AD663" s="26"/>
      <c r="AE663" s="26"/>
      <c r="AG663" s="187"/>
      <c r="AN663" s="26"/>
      <c r="AO663" s="26"/>
      <c r="AP663" s="26"/>
      <c r="AQ663" s="26"/>
      <c r="AR663" s="26"/>
      <c r="AS663" s="26"/>
      <c r="AT663" s="26"/>
      <c r="AU663" s="26"/>
    </row>
    <row r="664" spans="27:64">
      <c r="AA664" s="26"/>
      <c r="AB664" s="26"/>
      <c r="AC664" s="26"/>
      <c r="AD664" s="26"/>
      <c r="AE664" s="26"/>
      <c r="AG664" s="187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</row>
    <row r="665" spans="27:64">
      <c r="AA665" s="26"/>
      <c r="AB665" s="26"/>
      <c r="AC665" s="26"/>
      <c r="AD665" s="26"/>
      <c r="AE665" s="26"/>
      <c r="AG665" s="187"/>
      <c r="AN665" s="26"/>
      <c r="AO665" s="26"/>
      <c r="AP665" s="26"/>
      <c r="AQ665" s="26"/>
      <c r="AR665" s="26"/>
      <c r="AS665" s="26"/>
      <c r="AT665" s="26"/>
      <c r="AU665" s="26"/>
    </row>
    <row r="666" spans="27:64">
      <c r="AA666" s="26"/>
      <c r="AB666" s="26"/>
      <c r="AC666" s="26"/>
      <c r="AD666" s="26"/>
      <c r="AE666" s="26"/>
      <c r="AG666" s="187"/>
      <c r="AN666" s="26"/>
      <c r="AO666" s="26"/>
      <c r="AP666" s="26"/>
      <c r="AQ666" s="26"/>
      <c r="AR666" s="26"/>
      <c r="AS666" s="26"/>
      <c r="AT666" s="26"/>
      <c r="AU666" s="26"/>
    </row>
    <row r="667" spans="27:64">
      <c r="AA667" s="26"/>
      <c r="AB667" s="26"/>
      <c r="AC667" s="26"/>
      <c r="AD667" s="26"/>
      <c r="AE667" s="26"/>
      <c r="AG667" s="187"/>
      <c r="AN667" s="26"/>
      <c r="AO667" s="26"/>
      <c r="AP667" s="26"/>
      <c r="AQ667" s="26"/>
      <c r="AR667" s="26"/>
      <c r="AS667" s="26"/>
      <c r="AT667" s="26"/>
      <c r="AU667" s="26"/>
    </row>
    <row r="668" spans="27:64">
      <c r="AA668" s="26"/>
      <c r="AB668" s="26"/>
      <c r="AC668" s="26"/>
      <c r="AD668" s="26"/>
      <c r="AE668" s="26"/>
      <c r="AG668" s="187"/>
      <c r="AN668" s="26"/>
      <c r="AO668" s="26"/>
      <c r="AP668" s="26"/>
      <c r="AQ668" s="26"/>
      <c r="AR668" s="26"/>
      <c r="AS668" s="26"/>
      <c r="AT668" s="26"/>
      <c r="AU668" s="26"/>
    </row>
    <row r="669" spans="27:64">
      <c r="AA669" s="26"/>
      <c r="AB669" s="26"/>
      <c r="AC669" s="26"/>
      <c r="AD669" s="26"/>
      <c r="AE669" s="26"/>
      <c r="AG669" s="187"/>
      <c r="AN669" s="26"/>
      <c r="AO669" s="26"/>
      <c r="AP669" s="26"/>
      <c r="AQ669" s="26"/>
      <c r="AR669" s="26"/>
      <c r="AS669" s="26"/>
      <c r="AT669" s="26"/>
      <c r="AU669" s="26"/>
      <c r="AV669" s="26"/>
      <c r="AX669" s="26"/>
    </row>
    <row r="670" spans="27:64">
      <c r="AA670" s="26"/>
      <c r="AB670" s="26"/>
      <c r="AC670" s="26"/>
      <c r="AD670" s="26"/>
      <c r="AE670" s="26"/>
      <c r="AG670" s="187"/>
      <c r="AN670" s="26"/>
      <c r="AO670" s="26"/>
      <c r="AP670" s="26"/>
      <c r="AQ670" s="26"/>
      <c r="AR670" s="26"/>
      <c r="AS670" s="26"/>
      <c r="AT670" s="26"/>
      <c r="AU670" s="26"/>
    </row>
    <row r="671" spans="27:64">
      <c r="AA671" s="26"/>
      <c r="AB671" s="26"/>
      <c r="AC671" s="26"/>
      <c r="AD671" s="26"/>
      <c r="AE671" s="26"/>
      <c r="AG671" s="187"/>
      <c r="AN671" s="26"/>
      <c r="AO671" s="26"/>
      <c r="AP671" s="26"/>
      <c r="AQ671" s="26"/>
      <c r="AR671" s="26"/>
      <c r="AS671" s="26"/>
      <c r="AT671" s="26"/>
      <c r="AU671" s="26"/>
    </row>
    <row r="672" spans="27:64">
      <c r="AA672" s="26"/>
      <c r="AB672" s="26"/>
      <c r="AC672" s="26"/>
      <c r="AD672" s="26"/>
      <c r="AE672" s="26"/>
      <c r="AG672" s="187"/>
      <c r="AN672" s="26"/>
      <c r="AO672" s="26"/>
      <c r="AP672" s="26"/>
      <c r="AQ672" s="26"/>
      <c r="AR672" s="26"/>
      <c r="AS672" s="26"/>
      <c r="AT672" s="26"/>
      <c r="AU672" s="26"/>
    </row>
    <row r="673" spans="27:47">
      <c r="AA673" s="26"/>
      <c r="AB673" s="26"/>
      <c r="AC673" s="26"/>
      <c r="AD673" s="26"/>
      <c r="AE673" s="26"/>
      <c r="AG673" s="187"/>
      <c r="AN673" s="26"/>
      <c r="AO673" s="26"/>
      <c r="AP673" s="26"/>
      <c r="AQ673" s="26"/>
      <c r="AR673" s="26"/>
      <c r="AS673" s="26"/>
      <c r="AT673" s="26"/>
      <c r="AU673" s="26"/>
    </row>
    <row r="674" spans="27:47">
      <c r="AA674" s="26"/>
      <c r="AB674" s="26"/>
      <c r="AC674" s="26"/>
      <c r="AD674" s="26"/>
      <c r="AE674" s="26"/>
      <c r="AG674" s="187"/>
      <c r="AN674" s="26"/>
      <c r="AO674" s="26"/>
      <c r="AP674" s="26"/>
      <c r="AQ674" s="26"/>
      <c r="AR674" s="26"/>
      <c r="AS674" s="26"/>
      <c r="AT674" s="26"/>
      <c r="AU674" s="26"/>
    </row>
    <row r="675" spans="27:47">
      <c r="AA675" s="26"/>
      <c r="AB675" s="26"/>
      <c r="AC675" s="26"/>
      <c r="AD675" s="26"/>
      <c r="AE675" s="26"/>
      <c r="AG675" s="187"/>
      <c r="AN675" s="26"/>
      <c r="AO675" s="26"/>
      <c r="AP675" s="26"/>
      <c r="AQ675" s="26"/>
      <c r="AR675" s="26"/>
      <c r="AS675" s="26"/>
      <c r="AT675" s="26"/>
      <c r="AU675" s="26"/>
    </row>
    <row r="676" spans="27:47">
      <c r="AA676" s="26"/>
      <c r="AB676" s="26"/>
      <c r="AC676" s="26"/>
      <c r="AD676" s="26"/>
      <c r="AE676" s="26"/>
      <c r="AG676" s="187"/>
      <c r="AN676" s="26"/>
      <c r="AO676" s="26"/>
      <c r="AP676" s="26"/>
      <c r="AQ676" s="26"/>
      <c r="AR676" s="26"/>
      <c r="AS676" s="26"/>
      <c r="AT676" s="26"/>
      <c r="AU676" s="26"/>
    </row>
    <row r="677" spans="27:47">
      <c r="AA677" s="26"/>
      <c r="AB677" s="26"/>
      <c r="AC677" s="26"/>
      <c r="AD677" s="26"/>
      <c r="AE677" s="26"/>
      <c r="AG677" s="187"/>
      <c r="AN677" s="26"/>
      <c r="AO677" s="26"/>
      <c r="AP677" s="26"/>
      <c r="AQ677" s="26"/>
      <c r="AR677" s="26"/>
      <c r="AS677" s="26"/>
      <c r="AT677" s="26"/>
      <c r="AU677" s="26"/>
    </row>
    <row r="678" spans="27:47">
      <c r="AA678" s="26"/>
      <c r="AB678" s="26"/>
      <c r="AC678" s="26"/>
      <c r="AD678" s="26"/>
      <c r="AE678" s="26"/>
      <c r="AG678" s="187"/>
      <c r="AN678" s="26"/>
      <c r="AO678" s="26"/>
      <c r="AP678" s="26"/>
      <c r="AQ678" s="26"/>
      <c r="AR678" s="26"/>
      <c r="AS678" s="26"/>
      <c r="AT678" s="26"/>
      <c r="AU678" s="26"/>
    </row>
    <row r="679" spans="27:47">
      <c r="AA679" s="26"/>
      <c r="AB679" s="26"/>
      <c r="AC679" s="26"/>
      <c r="AD679" s="26"/>
      <c r="AE679" s="26"/>
      <c r="AG679" s="187"/>
      <c r="AN679" s="26"/>
      <c r="AO679" s="26"/>
      <c r="AP679" s="26"/>
      <c r="AQ679" s="26"/>
      <c r="AR679" s="26"/>
      <c r="AS679" s="26"/>
      <c r="AT679" s="26"/>
      <c r="AU679" s="26"/>
    </row>
    <row r="680" spans="27:47">
      <c r="AA680" s="26"/>
      <c r="AB680" s="26"/>
      <c r="AC680" s="26"/>
      <c r="AD680" s="26"/>
      <c r="AE680" s="26"/>
      <c r="AG680" s="187"/>
      <c r="AN680" s="26"/>
      <c r="AO680" s="26"/>
      <c r="AP680" s="26"/>
      <c r="AQ680" s="26"/>
      <c r="AR680" s="26"/>
      <c r="AS680" s="26"/>
      <c r="AT680" s="26"/>
      <c r="AU680" s="26"/>
    </row>
    <row r="681" spans="27:47">
      <c r="AA681" s="26"/>
      <c r="AB681" s="26"/>
      <c r="AC681" s="26"/>
      <c r="AD681" s="26"/>
      <c r="AE681" s="26"/>
      <c r="AG681" s="187"/>
      <c r="AN681" s="26"/>
      <c r="AO681" s="26"/>
      <c r="AP681" s="26"/>
      <c r="AQ681" s="26"/>
      <c r="AR681" s="26"/>
      <c r="AS681" s="26"/>
      <c r="AT681" s="26"/>
      <c r="AU681" s="26"/>
    </row>
    <row r="682" spans="27:47">
      <c r="AA682" s="26"/>
      <c r="AB682" s="26"/>
      <c r="AC682" s="26"/>
      <c r="AD682" s="26"/>
      <c r="AE682" s="26"/>
      <c r="AG682" s="187"/>
      <c r="AN682" s="26"/>
      <c r="AO682" s="26"/>
      <c r="AP682" s="26"/>
      <c r="AQ682" s="26"/>
      <c r="AR682" s="26"/>
      <c r="AS682" s="26"/>
      <c r="AT682" s="26"/>
      <c r="AU682" s="26"/>
    </row>
    <row r="683" spans="27:47">
      <c r="AA683" s="26"/>
      <c r="AB683" s="26"/>
      <c r="AC683" s="26"/>
      <c r="AD683" s="26"/>
      <c r="AE683" s="26"/>
      <c r="AG683" s="187"/>
      <c r="AN683" s="26"/>
      <c r="AO683" s="26"/>
      <c r="AP683" s="26"/>
      <c r="AQ683" s="26"/>
      <c r="AR683" s="26"/>
      <c r="AS683" s="26"/>
      <c r="AT683" s="26"/>
      <c r="AU683" s="26"/>
    </row>
    <row r="684" spans="27:47">
      <c r="AA684" s="26"/>
      <c r="AB684" s="26"/>
      <c r="AC684" s="26"/>
      <c r="AD684" s="26"/>
      <c r="AE684" s="26"/>
      <c r="AG684" s="187"/>
      <c r="AN684" s="26"/>
      <c r="AO684" s="26"/>
      <c r="AP684" s="26"/>
      <c r="AQ684" s="26"/>
      <c r="AR684" s="26"/>
      <c r="AS684" s="26"/>
      <c r="AT684" s="26"/>
      <c r="AU684" s="26"/>
    </row>
    <row r="685" spans="27:47">
      <c r="AA685" s="26"/>
      <c r="AB685" s="26"/>
      <c r="AC685" s="26"/>
      <c r="AD685" s="26"/>
      <c r="AE685" s="26"/>
      <c r="AG685" s="187"/>
      <c r="AN685" s="26"/>
      <c r="AO685" s="26"/>
      <c r="AP685" s="26"/>
      <c r="AQ685" s="26"/>
      <c r="AR685" s="26"/>
      <c r="AS685" s="26"/>
      <c r="AT685" s="26"/>
      <c r="AU685" s="26"/>
    </row>
    <row r="686" spans="27:47">
      <c r="AA686" s="26"/>
      <c r="AB686" s="26"/>
      <c r="AC686" s="26"/>
      <c r="AD686" s="26"/>
      <c r="AE686" s="26"/>
      <c r="AG686" s="187"/>
      <c r="AN686" s="26"/>
      <c r="AO686" s="26"/>
      <c r="AP686" s="26"/>
      <c r="AQ686" s="26"/>
      <c r="AR686" s="26"/>
      <c r="AS686" s="26"/>
      <c r="AT686" s="26"/>
      <c r="AU686" s="26"/>
    </row>
    <row r="687" spans="27:47">
      <c r="AA687" s="26"/>
      <c r="AB687" s="26"/>
      <c r="AC687" s="26"/>
      <c r="AD687" s="26"/>
      <c r="AE687" s="26"/>
      <c r="AG687" s="187"/>
      <c r="AN687" s="26"/>
      <c r="AO687" s="26"/>
      <c r="AP687" s="26"/>
      <c r="AQ687" s="26"/>
      <c r="AR687" s="26"/>
      <c r="AS687" s="26"/>
      <c r="AT687" s="26"/>
      <c r="AU687" s="26"/>
    </row>
    <row r="688" spans="27:47">
      <c r="AA688" s="26"/>
      <c r="AB688" s="26"/>
      <c r="AC688" s="26"/>
      <c r="AD688" s="26"/>
      <c r="AE688" s="26"/>
      <c r="AG688" s="187"/>
      <c r="AN688" s="26"/>
      <c r="AO688" s="26"/>
      <c r="AP688" s="26"/>
      <c r="AQ688" s="26"/>
      <c r="AR688" s="26"/>
      <c r="AS688" s="26"/>
      <c r="AT688" s="26"/>
      <c r="AU688" s="26"/>
    </row>
    <row r="689" spans="27:64">
      <c r="AA689" s="26"/>
      <c r="AB689" s="26"/>
      <c r="AC689" s="26"/>
      <c r="AD689" s="26"/>
      <c r="AE689" s="26"/>
      <c r="AG689" s="187"/>
      <c r="AN689" s="26"/>
      <c r="AO689" s="26"/>
      <c r="AP689" s="26"/>
      <c r="AQ689" s="26"/>
      <c r="AR689" s="26"/>
      <c r="AS689" s="26"/>
      <c r="AT689" s="26"/>
      <c r="AU689" s="26"/>
    </row>
    <row r="690" spans="27:64">
      <c r="AA690" s="26"/>
      <c r="AB690" s="26"/>
      <c r="AC690" s="26"/>
      <c r="AD690" s="26"/>
      <c r="AE690" s="26"/>
      <c r="AG690" s="187"/>
      <c r="AN690" s="26"/>
      <c r="AO690" s="26"/>
      <c r="AP690" s="26"/>
      <c r="AQ690" s="26"/>
      <c r="AR690" s="26"/>
      <c r="AS690" s="26"/>
      <c r="AT690" s="26"/>
      <c r="AU690" s="26"/>
    </row>
    <row r="691" spans="27:64">
      <c r="AA691" s="26"/>
      <c r="AB691" s="26"/>
      <c r="AC691" s="26"/>
      <c r="AD691" s="26"/>
      <c r="AE691" s="26"/>
      <c r="AG691" s="187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</row>
    <row r="692" spans="27:64">
      <c r="AA692" s="26"/>
      <c r="AB692" s="26"/>
      <c r="AC692" s="26"/>
      <c r="AD692" s="26"/>
      <c r="AE692" s="26"/>
      <c r="AG692" s="187"/>
      <c r="AN692" s="26"/>
      <c r="AO692" s="26"/>
      <c r="AP692" s="26"/>
      <c r="AQ692" s="26"/>
      <c r="AR692" s="26"/>
      <c r="AS692" s="26"/>
      <c r="AT692" s="26"/>
      <c r="AU692" s="26"/>
    </row>
    <row r="693" spans="27:64">
      <c r="AA693" s="26"/>
      <c r="AB693" s="26"/>
      <c r="AC693" s="26"/>
      <c r="AD693" s="26"/>
      <c r="AE693" s="26"/>
      <c r="AG693" s="187"/>
      <c r="AN693" s="26"/>
      <c r="AO693" s="26"/>
      <c r="AP693" s="26"/>
      <c r="AQ693" s="26"/>
      <c r="AR693" s="26"/>
      <c r="AS693" s="26"/>
      <c r="AT693" s="26"/>
      <c r="AU693" s="26"/>
    </row>
    <row r="694" spans="27:64">
      <c r="AA694" s="26"/>
      <c r="AB694" s="26"/>
      <c r="AC694" s="26"/>
      <c r="AD694" s="26"/>
      <c r="AE694" s="26"/>
      <c r="AG694" s="187"/>
      <c r="AN694" s="26"/>
      <c r="AO694" s="26"/>
      <c r="AP694" s="26"/>
      <c r="AQ694" s="26"/>
      <c r="AR694" s="26"/>
      <c r="AS694" s="26"/>
      <c r="AT694" s="26"/>
      <c r="AU694" s="26"/>
    </row>
    <row r="695" spans="27:64">
      <c r="AA695" s="26"/>
      <c r="AB695" s="26"/>
      <c r="AC695" s="26"/>
      <c r="AD695" s="26"/>
      <c r="AE695" s="26"/>
      <c r="AG695" s="187"/>
      <c r="AN695" s="26"/>
      <c r="AO695" s="26"/>
      <c r="AP695" s="26"/>
      <c r="AQ695" s="26"/>
      <c r="AR695" s="26"/>
      <c r="AS695" s="26"/>
      <c r="AT695" s="26"/>
      <c r="AU695" s="26"/>
    </row>
    <row r="696" spans="27:64">
      <c r="AA696" s="26"/>
      <c r="AB696" s="26"/>
      <c r="AC696" s="26"/>
      <c r="AD696" s="26"/>
      <c r="AE696" s="26"/>
      <c r="AG696" s="187"/>
      <c r="AN696" s="26"/>
      <c r="AO696" s="26"/>
      <c r="AP696" s="26"/>
      <c r="AQ696" s="26"/>
      <c r="AR696" s="26"/>
      <c r="AS696" s="26"/>
      <c r="AT696" s="26"/>
      <c r="AU696" s="26"/>
    </row>
    <row r="697" spans="27:64">
      <c r="AA697" s="26"/>
      <c r="AB697" s="26"/>
      <c r="AC697" s="26"/>
      <c r="AD697" s="26"/>
      <c r="AE697" s="26"/>
      <c r="AG697" s="187"/>
      <c r="AN697" s="26"/>
      <c r="AO697" s="26"/>
      <c r="AP697" s="26"/>
      <c r="AQ697" s="26"/>
      <c r="AR697" s="26"/>
      <c r="AS697" s="26"/>
      <c r="AT697" s="26"/>
      <c r="AU697" s="26"/>
    </row>
    <row r="698" spans="27:64">
      <c r="AA698" s="26"/>
      <c r="AB698" s="26"/>
      <c r="AC698" s="26"/>
      <c r="AD698" s="26"/>
      <c r="AE698" s="26"/>
      <c r="AG698" s="187"/>
      <c r="AN698" s="26"/>
      <c r="AO698" s="26"/>
      <c r="AP698" s="26"/>
      <c r="AQ698" s="26"/>
      <c r="AR698" s="26"/>
      <c r="AS698" s="26"/>
      <c r="AT698" s="26"/>
      <c r="AU698" s="26"/>
    </row>
    <row r="699" spans="27:64">
      <c r="AA699" s="26"/>
      <c r="AB699" s="26"/>
      <c r="AC699" s="26"/>
      <c r="AD699" s="26"/>
      <c r="AE699" s="26"/>
      <c r="AG699" s="187"/>
      <c r="AN699" s="26"/>
      <c r="AO699" s="26"/>
      <c r="AP699" s="26"/>
      <c r="AQ699" s="26"/>
      <c r="AR699" s="26"/>
      <c r="AS699" s="26"/>
      <c r="AT699" s="26"/>
      <c r="AU699" s="26"/>
    </row>
    <row r="700" spans="27:64">
      <c r="AA700" s="26"/>
      <c r="AB700" s="26"/>
      <c r="AC700" s="26"/>
      <c r="AD700" s="26"/>
      <c r="AE700" s="26"/>
      <c r="AG700" s="187"/>
      <c r="AN700" s="26"/>
      <c r="AO700" s="26"/>
      <c r="AP700" s="26"/>
      <c r="AQ700" s="26"/>
      <c r="AR700" s="26"/>
      <c r="AS700" s="26"/>
      <c r="AT700" s="26"/>
      <c r="AU700" s="26"/>
    </row>
    <row r="701" spans="27:64">
      <c r="AA701" s="26"/>
      <c r="AB701" s="26"/>
      <c r="AC701" s="26"/>
      <c r="AD701" s="26"/>
      <c r="AE701" s="26"/>
      <c r="AG701" s="187"/>
      <c r="AN701" s="26"/>
      <c r="AO701" s="26"/>
      <c r="AP701" s="26"/>
      <c r="AQ701" s="26"/>
      <c r="AR701" s="26"/>
      <c r="AS701" s="26"/>
      <c r="AT701" s="26"/>
      <c r="AU701" s="26"/>
    </row>
    <row r="702" spans="27:64">
      <c r="AA702" s="26"/>
      <c r="AB702" s="26"/>
      <c r="AC702" s="26"/>
      <c r="AD702" s="26"/>
      <c r="AE702" s="26"/>
      <c r="AG702" s="187"/>
      <c r="AN702" s="26"/>
      <c r="AO702" s="26"/>
      <c r="AP702" s="26"/>
      <c r="AQ702" s="26"/>
      <c r="AR702" s="26"/>
      <c r="AS702" s="26"/>
      <c r="AT702" s="26"/>
      <c r="AU702" s="26"/>
    </row>
    <row r="703" spans="27:64">
      <c r="AA703" s="26"/>
      <c r="AB703" s="26"/>
      <c r="AC703" s="26"/>
      <c r="AD703" s="26"/>
      <c r="AE703" s="26"/>
      <c r="AG703" s="187"/>
      <c r="AN703" s="26"/>
      <c r="AO703" s="26"/>
      <c r="AP703" s="26"/>
      <c r="AQ703" s="26"/>
      <c r="AR703" s="26"/>
      <c r="AS703" s="26"/>
      <c r="AT703" s="26"/>
      <c r="AU703" s="26"/>
    </row>
    <row r="704" spans="27:64">
      <c r="AA704" s="26"/>
      <c r="AB704" s="26"/>
      <c r="AC704" s="26"/>
      <c r="AD704" s="26"/>
      <c r="AE704" s="26"/>
      <c r="AG704" s="187"/>
      <c r="AN704" s="26"/>
      <c r="AO704" s="26"/>
      <c r="AP704" s="26"/>
      <c r="AQ704" s="26"/>
      <c r="AR704" s="26"/>
      <c r="AS704" s="26"/>
      <c r="AT704" s="26"/>
      <c r="AU704" s="26"/>
    </row>
    <row r="705" spans="27:47">
      <c r="AA705" s="26"/>
      <c r="AB705" s="26"/>
      <c r="AC705" s="26"/>
      <c r="AD705" s="26"/>
      <c r="AE705" s="26"/>
      <c r="AG705" s="187"/>
      <c r="AN705" s="26"/>
      <c r="AO705" s="26"/>
      <c r="AP705" s="26"/>
      <c r="AQ705" s="26"/>
      <c r="AR705" s="26"/>
      <c r="AS705" s="26"/>
      <c r="AT705" s="26"/>
      <c r="AU705" s="26"/>
    </row>
    <row r="706" spans="27:47">
      <c r="AA706" s="26"/>
      <c r="AB706" s="26"/>
      <c r="AC706" s="26"/>
      <c r="AD706" s="26"/>
      <c r="AE706" s="26"/>
      <c r="AG706" s="187"/>
      <c r="AN706" s="26"/>
      <c r="AO706" s="26"/>
      <c r="AP706" s="26"/>
      <c r="AQ706" s="26"/>
      <c r="AR706" s="26"/>
      <c r="AS706" s="26"/>
      <c r="AT706" s="26"/>
      <c r="AU706" s="26"/>
    </row>
    <row r="707" spans="27:47">
      <c r="AA707" s="26"/>
      <c r="AB707" s="26"/>
      <c r="AC707" s="26"/>
      <c r="AD707" s="26"/>
      <c r="AE707" s="26"/>
      <c r="AG707" s="187"/>
      <c r="AN707" s="26"/>
      <c r="AO707" s="26"/>
      <c r="AP707" s="26"/>
      <c r="AQ707" s="26"/>
      <c r="AR707" s="26"/>
      <c r="AS707" s="26"/>
      <c r="AT707" s="26"/>
      <c r="AU707" s="26"/>
    </row>
    <row r="708" spans="27:47">
      <c r="AA708" s="26"/>
      <c r="AB708" s="26"/>
      <c r="AC708" s="26"/>
      <c r="AD708" s="26"/>
      <c r="AE708" s="26"/>
      <c r="AG708" s="187"/>
      <c r="AN708" s="26"/>
      <c r="AO708" s="26"/>
      <c r="AP708" s="26"/>
      <c r="AQ708" s="26"/>
      <c r="AR708" s="26"/>
      <c r="AS708" s="26"/>
      <c r="AT708" s="26"/>
      <c r="AU708" s="26"/>
    </row>
    <row r="709" spans="27:47">
      <c r="AA709" s="26"/>
      <c r="AB709" s="26"/>
      <c r="AC709" s="26"/>
      <c r="AD709" s="26"/>
      <c r="AE709" s="26"/>
      <c r="AG709" s="187"/>
      <c r="AN709" s="26"/>
      <c r="AO709" s="26"/>
      <c r="AP709" s="26"/>
      <c r="AQ709" s="26"/>
      <c r="AR709" s="26"/>
      <c r="AS709" s="26"/>
      <c r="AT709" s="26"/>
      <c r="AU709" s="26"/>
    </row>
    <row r="710" spans="27:47">
      <c r="AA710" s="26"/>
      <c r="AB710" s="26"/>
      <c r="AC710" s="26"/>
      <c r="AD710" s="26"/>
      <c r="AE710" s="26"/>
      <c r="AG710" s="187"/>
      <c r="AN710" s="26"/>
      <c r="AO710" s="26"/>
      <c r="AP710" s="26"/>
      <c r="AQ710" s="26"/>
      <c r="AR710" s="26"/>
      <c r="AS710" s="26"/>
      <c r="AT710" s="26"/>
      <c r="AU710" s="26"/>
    </row>
    <row r="711" spans="27:47">
      <c r="AA711" s="26"/>
      <c r="AB711" s="26"/>
      <c r="AC711" s="26"/>
      <c r="AD711" s="26"/>
      <c r="AE711" s="26"/>
      <c r="AG711" s="187"/>
      <c r="AN711" s="26"/>
      <c r="AO711" s="26"/>
      <c r="AP711" s="26"/>
      <c r="AQ711" s="26"/>
      <c r="AR711" s="26"/>
      <c r="AS711" s="26"/>
      <c r="AT711" s="26"/>
      <c r="AU711" s="26"/>
    </row>
    <row r="712" spans="27:47">
      <c r="AA712" s="26"/>
      <c r="AB712" s="26"/>
      <c r="AC712" s="26"/>
      <c r="AD712" s="26"/>
      <c r="AE712" s="26"/>
      <c r="AG712" s="187"/>
      <c r="AN712" s="26"/>
      <c r="AO712" s="26"/>
      <c r="AP712" s="26"/>
      <c r="AQ712" s="26"/>
      <c r="AR712" s="26"/>
      <c r="AS712" s="26"/>
      <c r="AT712" s="26"/>
      <c r="AU712" s="26"/>
    </row>
    <row r="713" spans="27:47">
      <c r="AA713" s="26"/>
      <c r="AB713" s="26"/>
      <c r="AC713" s="26"/>
      <c r="AD713" s="26"/>
      <c r="AE713" s="26"/>
      <c r="AG713" s="187"/>
      <c r="AN713" s="26"/>
      <c r="AO713" s="26"/>
      <c r="AP713" s="26"/>
      <c r="AQ713" s="26"/>
      <c r="AR713" s="26"/>
      <c r="AS713" s="26"/>
      <c r="AT713" s="26"/>
      <c r="AU713" s="26"/>
    </row>
    <row r="714" spans="27:47">
      <c r="AA714" s="26"/>
      <c r="AB714" s="26"/>
      <c r="AC714" s="26"/>
      <c r="AD714" s="26"/>
      <c r="AE714" s="26"/>
      <c r="AG714" s="187"/>
      <c r="AN714" s="26"/>
      <c r="AO714" s="26"/>
      <c r="AP714" s="26"/>
      <c r="AQ714" s="26"/>
      <c r="AR714" s="26"/>
      <c r="AS714" s="26"/>
      <c r="AT714" s="26"/>
      <c r="AU714" s="26"/>
    </row>
    <row r="715" spans="27:47">
      <c r="AA715" s="26"/>
      <c r="AB715" s="26"/>
      <c r="AC715" s="26"/>
      <c r="AD715" s="26"/>
      <c r="AE715" s="26"/>
      <c r="AG715" s="187"/>
      <c r="AN715" s="26"/>
      <c r="AO715" s="26"/>
      <c r="AP715" s="26"/>
      <c r="AQ715" s="26"/>
      <c r="AR715" s="26"/>
      <c r="AS715" s="26"/>
      <c r="AT715" s="26"/>
      <c r="AU715" s="26"/>
    </row>
    <row r="716" spans="27:47">
      <c r="AA716" s="26"/>
      <c r="AB716" s="26"/>
      <c r="AC716" s="26"/>
      <c r="AD716" s="26"/>
      <c r="AE716" s="26"/>
      <c r="AG716" s="187"/>
      <c r="AN716" s="26"/>
      <c r="AO716" s="26"/>
      <c r="AP716" s="26"/>
      <c r="AQ716" s="26"/>
      <c r="AR716" s="26"/>
      <c r="AS716" s="26"/>
      <c r="AT716" s="26"/>
      <c r="AU716" s="26"/>
    </row>
    <row r="717" spans="27:47">
      <c r="AA717" s="26"/>
      <c r="AB717" s="26"/>
      <c r="AC717" s="26"/>
      <c r="AD717" s="26"/>
      <c r="AE717" s="26"/>
      <c r="AG717" s="187"/>
      <c r="AN717" s="26"/>
      <c r="AO717" s="26"/>
      <c r="AP717" s="26"/>
      <c r="AQ717" s="26"/>
      <c r="AR717" s="26"/>
      <c r="AS717" s="26"/>
      <c r="AT717" s="26"/>
      <c r="AU717" s="26"/>
    </row>
    <row r="718" spans="27:47">
      <c r="AA718" s="26"/>
      <c r="AB718" s="26"/>
      <c r="AC718" s="26"/>
      <c r="AD718" s="26"/>
      <c r="AE718" s="26"/>
      <c r="AG718" s="187"/>
      <c r="AN718" s="26"/>
      <c r="AO718" s="26"/>
      <c r="AP718" s="26"/>
      <c r="AQ718" s="26"/>
      <c r="AR718" s="26"/>
      <c r="AS718" s="26"/>
      <c r="AT718" s="26"/>
      <c r="AU718" s="26"/>
    </row>
    <row r="719" spans="27:47">
      <c r="AA719" s="26"/>
      <c r="AB719" s="26"/>
      <c r="AC719" s="26"/>
      <c r="AD719" s="26"/>
      <c r="AE719" s="26"/>
      <c r="AG719" s="187"/>
      <c r="AN719" s="26"/>
      <c r="AO719" s="26"/>
      <c r="AP719" s="26"/>
      <c r="AQ719" s="26"/>
      <c r="AR719" s="26"/>
      <c r="AS719" s="26"/>
      <c r="AT719" s="26"/>
      <c r="AU719" s="26"/>
    </row>
    <row r="720" spans="27:47">
      <c r="AA720" s="26"/>
      <c r="AB720" s="26"/>
      <c r="AC720" s="26"/>
      <c r="AD720" s="26"/>
      <c r="AE720" s="26"/>
      <c r="AG720" s="187"/>
      <c r="AN720" s="26"/>
      <c r="AO720" s="26"/>
      <c r="AP720" s="26"/>
      <c r="AQ720" s="26"/>
      <c r="AR720" s="26"/>
      <c r="AS720" s="26"/>
      <c r="AT720" s="26"/>
      <c r="AU720" s="26"/>
    </row>
    <row r="721" spans="27:64">
      <c r="AA721" s="26"/>
      <c r="AB721" s="26"/>
      <c r="AC721" s="26"/>
      <c r="AD721" s="26"/>
      <c r="AE721" s="26"/>
      <c r="AG721" s="187"/>
      <c r="AN721" s="26"/>
      <c r="AO721" s="26"/>
      <c r="AP721" s="26"/>
      <c r="AQ721" s="26"/>
      <c r="AR721" s="26"/>
      <c r="AS721" s="26"/>
      <c r="AT721" s="26"/>
      <c r="AU721" s="26"/>
    </row>
    <row r="722" spans="27:64">
      <c r="AA722" s="26"/>
      <c r="AB722" s="26"/>
      <c r="AC722" s="26"/>
      <c r="AD722" s="26"/>
      <c r="AE722" s="26"/>
      <c r="AG722" s="187"/>
      <c r="AN722" s="26"/>
      <c r="AO722" s="26"/>
      <c r="AP722" s="26"/>
      <c r="AQ722" s="26"/>
      <c r="AR722" s="26"/>
      <c r="AS722" s="26"/>
      <c r="AT722" s="26"/>
      <c r="AU722" s="26"/>
    </row>
    <row r="723" spans="27:64">
      <c r="AA723" s="26"/>
      <c r="AB723" s="26"/>
      <c r="AC723" s="26"/>
      <c r="AD723" s="26"/>
      <c r="AE723" s="26"/>
      <c r="AG723" s="187"/>
      <c r="AN723" s="26"/>
      <c r="AO723" s="26"/>
      <c r="AP723" s="26"/>
      <c r="AQ723" s="26"/>
      <c r="AR723" s="26"/>
      <c r="AS723" s="26"/>
      <c r="AT723" s="26"/>
      <c r="AU723" s="26"/>
    </row>
    <row r="724" spans="27:64">
      <c r="AA724" s="26"/>
      <c r="AB724" s="26"/>
      <c r="AC724" s="26"/>
      <c r="AD724" s="26"/>
      <c r="AE724" s="26"/>
      <c r="AG724" s="187"/>
      <c r="AN724" s="26"/>
      <c r="AO724" s="26"/>
      <c r="AP724" s="26"/>
      <c r="AQ724" s="26"/>
      <c r="AR724" s="26"/>
      <c r="AS724" s="26"/>
      <c r="AT724" s="26"/>
      <c r="AU724" s="26"/>
    </row>
    <row r="725" spans="27:64">
      <c r="AA725" s="26"/>
      <c r="AB725" s="26"/>
      <c r="AC725" s="26"/>
      <c r="AD725" s="26"/>
      <c r="AE725" s="26"/>
      <c r="AG725" s="187"/>
      <c r="AN725" s="26"/>
      <c r="AO725" s="26"/>
      <c r="AP725" s="26"/>
      <c r="AQ725" s="26"/>
      <c r="AR725" s="26"/>
      <c r="AS725" s="26"/>
      <c r="AT725" s="26"/>
      <c r="AU725" s="26"/>
    </row>
    <row r="726" spans="27:64">
      <c r="AA726" s="26"/>
      <c r="AB726" s="26"/>
      <c r="AC726" s="26"/>
      <c r="AD726" s="26"/>
      <c r="AE726" s="26"/>
      <c r="AG726" s="187"/>
      <c r="AN726" s="26"/>
      <c r="AO726" s="26"/>
      <c r="AP726" s="26"/>
      <c r="AQ726" s="26"/>
      <c r="AR726" s="26"/>
      <c r="AS726" s="26"/>
      <c r="AT726" s="26"/>
      <c r="AU726" s="26"/>
    </row>
    <row r="727" spans="27:64">
      <c r="AA727" s="26"/>
      <c r="AB727" s="26"/>
      <c r="AC727" s="26"/>
      <c r="AD727" s="26"/>
      <c r="AE727" s="26"/>
      <c r="AG727" s="187"/>
      <c r="AN727" s="26"/>
      <c r="AO727" s="26"/>
      <c r="AP727" s="26"/>
      <c r="AQ727" s="26"/>
      <c r="AR727" s="26"/>
      <c r="AS727" s="26"/>
      <c r="AT727" s="26"/>
      <c r="AU727" s="26"/>
      <c r="AV727" s="26"/>
    </row>
    <row r="728" spans="27:64">
      <c r="AA728" s="26"/>
      <c r="AB728" s="26"/>
      <c r="AC728" s="26"/>
      <c r="AD728" s="26"/>
      <c r="AE728" s="26"/>
      <c r="AG728" s="187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</row>
    <row r="729" spans="27:64">
      <c r="AA729" s="26"/>
      <c r="AB729" s="26"/>
      <c r="AC729" s="26"/>
      <c r="AD729" s="26"/>
      <c r="AE729" s="26"/>
      <c r="AG729" s="187"/>
      <c r="AN729" s="26"/>
      <c r="AO729" s="26"/>
      <c r="AP729" s="26"/>
      <c r="AQ729" s="26"/>
      <c r="AR729" s="26"/>
      <c r="AS729" s="26"/>
      <c r="AT729" s="26"/>
      <c r="AU729" s="26"/>
    </row>
    <row r="730" spans="27:64">
      <c r="AA730" s="26"/>
      <c r="AB730" s="26"/>
      <c r="AC730" s="26"/>
      <c r="AD730" s="26"/>
      <c r="AE730" s="26"/>
      <c r="AG730" s="187"/>
      <c r="AN730" s="26"/>
      <c r="AO730" s="26"/>
      <c r="AP730" s="26"/>
      <c r="AQ730" s="26"/>
      <c r="AR730" s="26"/>
      <c r="AS730" s="26"/>
      <c r="AT730" s="26"/>
      <c r="AU730" s="26"/>
    </row>
    <row r="731" spans="27:64">
      <c r="AA731" s="26"/>
      <c r="AB731" s="26"/>
      <c r="AC731" s="26"/>
      <c r="AD731" s="26"/>
      <c r="AE731" s="26"/>
      <c r="AG731" s="187"/>
      <c r="AN731" s="26"/>
      <c r="AO731" s="26"/>
      <c r="AP731" s="26"/>
      <c r="AQ731" s="26"/>
      <c r="AR731" s="26"/>
      <c r="AS731" s="26"/>
      <c r="AT731" s="26"/>
      <c r="AU731" s="26"/>
    </row>
    <row r="732" spans="27:64">
      <c r="AA732" s="26"/>
      <c r="AB732" s="26"/>
      <c r="AC732" s="26"/>
      <c r="AD732" s="26"/>
      <c r="AE732" s="26"/>
      <c r="AG732" s="187"/>
      <c r="AN732" s="26"/>
      <c r="AO732" s="26"/>
      <c r="AP732" s="26"/>
      <c r="AQ732" s="26"/>
      <c r="AR732" s="26"/>
      <c r="AS732" s="26"/>
      <c r="AT732" s="26"/>
      <c r="AU732" s="26"/>
    </row>
    <row r="733" spans="27:64">
      <c r="AA733" s="26"/>
      <c r="AB733" s="26"/>
      <c r="AC733" s="26"/>
      <c r="AD733" s="26"/>
      <c r="AE733" s="26"/>
      <c r="AG733" s="187"/>
      <c r="AN733" s="26"/>
      <c r="AO733" s="26"/>
      <c r="AP733" s="26"/>
      <c r="AQ733" s="26"/>
      <c r="AR733" s="26"/>
      <c r="AS733" s="26"/>
      <c r="AT733" s="26"/>
      <c r="AU733" s="26"/>
    </row>
    <row r="734" spans="27:64">
      <c r="AA734" s="26"/>
      <c r="AB734" s="26"/>
      <c r="AC734" s="26"/>
      <c r="AD734" s="26"/>
      <c r="AE734" s="26"/>
      <c r="AG734" s="187"/>
      <c r="AN734" s="26"/>
      <c r="AO734" s="26"/>
      <c r="AP734" s="26"/>
      <c r="AQ734" s="26"/>
      <c r="AR734" s="26"/>
      <c r="AS734" s="26"/>
      <c r="AT734" s="26"/>
      <c r="AU734" s="26"/>
    </row>
    <row r="735" spans="27:64">
      <c r="AA735" s="26"/>
      <c r="AB735" s="26"/>
      <c r="AC735" s="26"/>
      <c r="AD735" s="26"/>
      <c r="AE735" s="26"/>
      <c r="AG735" s="187"/>
      <c r="AN735" s="26"/>
      <c r="AO735" s="26"/>
      <c r="AP735" s="26"/>
      <c r="AQ735" s="26"/>
      <c r="AR735" s="26"/>
      <c r="AS735" s="26"/>
      <c r="AT735" s="26"/>
      <c r="AU735" s="26"/>
    </row>
    <row r="736" spans="27:64">
      <c r="AA736" s="26"/>
      <c r="AB736" s="26"/>
      <c r="AC736" s="26"/>
      <c r="AD736" s="26"/>
      <c r="AE736" s="26"/>
      <c r="AG736" s="187"/>
      <c r="AN736" s="26"/>
      <c r="AO736" s="26"/>
      <c r="AP736" s="26"/>
      <c r="AQ736" s="26"/>
      <c r="AR736" s="26"/>
      <c r="AS736" s="26"/>
      <c r="AT736" s="26"/>
      <c r="AU736" s="26"/>
    </row>
    <row r="737" spans="27:64">
      <c r="AA737" s="26"/>
      <c r="AB737" s="26"/>
      <c r="AC737" s="26"/>
      <c r="AD737" s="26"/>
      <c r="AE737" s="26"/>
      <c r="AG737" s="187"/>
      <c r="AN737" s="26"/>
      <c r="AO737" s="26"/>
      <c r="AP737" s="26"/>
      <c r="AQ737" s="26"/>
      <c r="AR737" s="26"/>
      <c r="AS737" s="26"/>
      <c r="AT737" s="26"/>
      <c r="AU737" s="26"/>
    </row>
    <row r="738" spans="27:64">
      <c r="AA738" s="26"/>
      <c r="AB738" s="26"/>
      <c r="AC738" s="26"/>
      <c r="AD738" s="26"/>
      <c r="AE738" s="26"/>
      <c r="AG738" s="187"/>
      <c r="AN738" s="26"/>
      <c r="AO738" s="26"/>
      <c r="AP738" s="26"/>
      <c r="AQ738" s="26"/>
      <c r="AR738" s="26"/>
      <c r="AS738" s="26"/>
      <c r="AT738" s="26"/>
      <c r="AU738" s="26"/>
    </row>
    <row r="739" spans="27:64">
      <c r="AA739" s="26"/>
      <c r="AB739" s="26"/>
      <c r="AC739" s="26"/>
      <c r="AD739" s="26"/>
      <c r="AE739" s="26"/>
      <c r="AG739" s="187"/>
      <c r="AN739" s="26"/>
      <c r="AO739" s="26"/>
      <c r="AP739" s="26"/>
      <c r="AQ739" s="26"/>
      <c r="AR739" s="26"/>
      <c r="AS739" s="26"/>
      <c r="AT739" s="26"/>
      <c r="AU739" s="26"/>
    </row>
    <row r="740" spans="27:64">
      <c r="AA740" s="26"/>
      <c r="AB740" s="26"/>
      <c r="AC740" s="26"/>
      <c r="AD740" s="26"/>
      <c r="AE740" s="26"/>
      <c r="AG740" s="187"/>
      <c r="AN740" s="26"/>
      <c r="AO740" s="26"/>
      <c r="AP740" s="26"/>
      <c r="AQ740" s="26"/>
      <c r="AR740" s="26"/>
      <c r="AS740" s="26"/>
      <c r="AT740" s="26"/>
      <c r="AU740" s="26"/>
    </row>
    <row r="741" spans="27:64">
      <c r="AA741" s="26"/>
      <c r="AB741" s="26"/>
      <c r="AC741" s="26"/>
      <c r="AD741" s="26"/>
      <c r="AE741" s="26"/>
      <c r="AG741" s="187"/>
      <c r="AN741" s="26"/>
      <c r="AO741" s="26"/>
      <c r="AP741" s="26"/>
      <c r="AQ741" s="26"/>
      <c r="AR741" s="26"/>
      <c r="AS741" s="26"/>
      <c r="AT741" s="26"/>
      <c r="AU741" s="26"/>
    </row>
    <row r="742" spans="27:64">
      <c r="AA742" s="26"/>
      <c r="AB742" s="26"/>
      <c r="AC742" s="26"/>
      <c r="AD742" s="26"/>
      <c r="AE742" s="26"/>
      <c r="AG742" s="187"/>
      <c r="AN742" s="26"/>
      <c r="AO742" s="26"/>
      <c r="AP742" s="26"/>
      <c r="AQ742" s="26"/>
      <c r="AR742" s="26"/>
      <c r="AS742" s="26"/>
      <c r="AT742" s="26"/>
      <c r="AU742" s="26"/>
    </row>
    <row r="743" spans="27:64">
      <c r="AA743" s="26"/>
      <c r="AB743" s="26"/>
      <c r="AC743" s="26"/>
      <c r="AD743" s="26"/>
      <c r="AE743" s="26"/>
      <c r="AG743" s="187"/>
      <c r="AN743" s="26"/>
      <c r="AO743" s="26"/>
      <c r="AP743" s="26"/>
      <c r="AQ743" s="26"/>
      <c r="AR743" s="26"/>
      <c r="AS743" s="26"/>
      <c r="AT743" s="26"/>
      <c r="AU743" s="26"/>
    </row>
    <row r="744" spans="27:64">
      <c r="AA744" s="26"/>
      <c r="AB744" s="26"/>
      <c r="AC744" s="26"/>
      <c r="AD744" s="26"/>
      <c r="AE744" s="26"/>
      <c r="AG744" s="187"/>
      <c r="AN744" s="26"/>
      <c r="AO744" s="26"/>
      <c r="AP744" s="26"/>
      <c r="AQ744" s="26"/>
      <c r="AR744" s="26"/>
      <c r="AS744" s="26"/>
      <c r="AT744" s="26"/>
      <c r="AU744" s="26"/>
    </row>
    <row r="745" spans="27:64">
      <c r="AA745" s="26"/>
      <c r="AB745" s="26"/>
      <c r="AC745" s="26"/>
      <c r="AD745" s="26"/>
      <c r="AE745" s="26"/>
      <c r="AG745" s="187"/>
      <c r="AN745" s="26"/>
      <c r="AO745" s="26"/>
      <c r="AP745" s="26"/>
      <c r="AQ745" s="26"/>
      <c r="AR745" s="26"/>
      <c r="AS745" s="26"/>
      <c r="AT745" s="26"/>
      <c r="AU745" s="26"/>
    </row>
    <row r="746" spans="27:64">
      <c r="AA746" s="26"/>
      <c r="AB746" s="26"/>
      <c r="AC746" s="26"/>
      <c r="AD746" s="26"/>
      <c r="AE746" s="26"/>
      <c r="AG746" s="187"/>
      <c r="AN746" s="26"/>
      <c r="AO746" s="26"/>
      <c r="AP746" s="26"/>
      <c r="AQ746" s="26"/>
      <c r="AR746" s="26"/>
      <c r="AS746" s="26"/>
      <c r="AT746" s="26"/>
      <c r="AU746" s="26"/>
    </row>
    <row r="747" spans="27:64">
      <c r="AA747" s="26"/>
      <c r="AB747" s="26"/>
      <c r="AC747" s="26"/>
      <c r="AD747" s="26"/>
      <c r="AE747" s="26"/>
      <c r="AG747" s="187"/>
      <c r="AN747" s="26"/>
      <c r="AO747" s="26"/>
      <c r="AP747" s="26"/>
      <c r="AQ747" s="26"/>
      <c r="AR747" s="26"/>
      <c r="AS747" s="26"/>
      <c r="AT747" s="26"/>
      <c r="AU747" s="26"/>
    </row>
    <row r="748" spans="27:64">
      <c r="AA748" s="26"/>
      <c r="AB748" s="26"/>
      <c r="AC748" s="26"/>
      <c r="AD748" s="26"/>
      <c r="AE748" s="26"/>
      <c r="AG748" s="187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</row>
    <row r="749" spans="27:64">
      <c r="AA749" s="26"/>
      <c r="AB749" s="26"/>
      <c r="AC749" s="26"/>
      <c r="AD749" s="26"/>
      <c r="AE749" s="26"/>
      <c r="AG749" s="187"/>
      <c r="AN749" s="26"/>
      <c r="AO749" s="26"/>
      <c r="AP749" s="26"/>
      <c r="AQ749" s="26"/>
      <c r="AR749" s="26"/>
      <c r="AS749" s="26"/>
      <c r="AT749" s="26"/>
      <c r="AU749" s="26"/>
    </row>
    <row r="750" spans="27:64">
      <c r="AA750" s="26"/>
      <c r="AB750" s="26"/>
      <c r="AC750" s="26"/>
      <c r="AD750" s="26"/>
      <c r="AE750" s="26"/>
      <c r="AG750" s="187"/>
      <c r="AN750" s="26"/>
      <c r="AO750" s="26"/>
      <c r="AP750" s="26"/>
      <c r="AQ750" s="26"/>
      <c r="AR750" s="26"/>
      <c r="AS750" s="26"/>
      <c r="AT750" s="26"/>
      <c r="AU750" s="26"/>
    </row>
    <row r="751" spans="27:64">
      <c r="AA751" s="26"/>
      <c r="AB751" s="26"/>
      <c r="AC751" s="26"/>
      <c r="AD751" s="26"/>
      <c r="AE751" s="26"/>
      <c r="AG751" s="187"/>
      <c r="AN751" s="26"/>
      <c r="AO751" s="26"/>
      <c r="AP751" s="26"/>
      <c r="AQ751" s="26"/>
      <c r="AR751" s="26"/>
      <c r="AS751" s="26"/>
      <c r="AT751" s="26"/>
      <c r="AU751" s="26"/>
    </row>
    <row r="752" spans="27:64">
      <c r="AA752" s="26"/>
      <c r="AB752" s="26"/>
      <c r="AC752" s="26"/>
      <c r="AD752" s="26"/>
      <c r="AE752" s="26"/>
      <c r="AG752" s="187"/>
      <c r="AN752" s="26"/>
      <c r="AO752" s="26"/>
      <c r="AP752" s="26"/>
      <c r="AQ752" s="26"/>
      <c r="AR752" s="26"/>
      <c r="AS752" s="26"/>
      <c r="AT752" s="26"/>
      <c r="AU752" s="26"/>
    </row>
    <row r="753" spans="27:48">
      <c r="AA753" s="26"/>
      <c r="AB753" s="26"/>
      <c r="AC753" s="26"/>
      <c r="AD753" s="26"/>
      <c r="AE753" s="26"/>
      <c r="AG753" s="187"/>
      <c r="AN753" s="26"/>
      <c r="AO753" s="26"/>
      <c r="AP753" s="26"/>
      <c r="AQ753" s="26"/>
      <c r="AR753" s="26"/>
      <c r="AS753" s="26"/>
      <c r="AT753" s="26"/>
      <c r="AU753" s="26"/>
    </row>
    <row r="754" spans="27:48">
      <c r="AA754" s="26"/>
      <c r="AB754" s="26"/>
      <c r="AC754" s="26"/>
      <c r="AD754" s="26"/>
      <c r="AE754" s="26"/>
      <c r="AG754" s="187"/>
      <c r="AN754" s="26"/>
      <c r="AO754" s="26"/>
      <c r="AP754" s="26"/>
      <c r="AQ754" s="26"/>
      <c r="AR754" s="26"/>
      <c r="AS754" s="26"/>
      <c r="AT754" s="26"/>
      <c r="AU754" s="26"/>
    </row>
    <row r="755" spans="27:48">
      <c r="AA755" s="26"/>
      <c r="AB755" s="26"/>
      <c r="AC755" s="26"/>
      <c r="AD755" s="26"/>
      <c r="AE755" s="26"/>
      <c r="AG755" s="187"/>
      <c r="AN755" s="26"/>
      <c r="AO755" s="26"/>
      <c r="AP755" s="26"/>
      <c r="AQ755" s="26"/>
      <c r="AR755" s="26"/>
      <c r="AS755" s="26"/>
      <c r="AT755" s="26"/>
      <c r="AU755" s="26"/>
    </row>
    <row r="756" spans="27:48">
      <c r="AA756" s="26"/>
      <c r="AB756" s="26"/>
      <c r="AC756" s="26"/>
      <c r="AD756" s="26"/>
      <c r="AE756" s="26"/>
      <c r="AG756" s="187"/>
      <c r="AN756" s="26"/>
      <c r="AO756" s="26"/>
      <c r="AP756" s="26"/>
      <c r="AQ756" s="26"/>
      <c r="AR756" s="26"/>
      <c r="AS756" s="26"/>
      <c r="AT756" s="26"/>
      <c r="AU756" s="26"/>
    </row>
    <row r="757" spans="27:48">
      <c r="AA757" s="26"/>
      <c r="AB757" s="26"/>
      <c r="AC757" s="26"/>
      <c r="AD757" s="26"/>
      <c r="AE757" s="26"/>
      <c r="AG757" s="187"/>
      <c r="AN757" s="26"/>
      <c r="AO757" s="26"/>
      <c r="AP757" s="26"/>
      <c r="AQ757" s="26"/>
      <c r="AR757" s="26"/>
      <c r="AS757" s="26"/>
      <c r="AT757" s="26"/>
      <c r="AU757" s="26"/>
    </row>
    <row r="758" spans="27:48">
      <c r="AA758" s="26"/>
      <c r="AB758" s="26"/>
      <c r="AC758" s="26"/>
      <c r="AD758" s="26"/>
      <c r="AE758" s="26"/>
      <c r="AG758" s="187"/>
      <c r="AN758" s="26"/>
      <c r="AO758" s="26"/>
      <c r="AP758" s="26"/>
      <c r="AQ758" s="26"/>
      <c r="AR758" s="26"/>
      <c r="AS758" s="26"/>
      <c r="AT758" s="26"/>
      <c r="AU758" s="26"/>
    </row>
    <row r="759" spans="27:48">
      <c r="AA759" s="26"/>
      <c r="AB759" s="26"/>
      <c r="AC759" s="26"/>
      <c r="AD759" s="26"/>
      <c r="AE759" s="26"/>
      <c r="AG759" s="187"/>
      <c r="AN759" s="26"/>
      <c r="AO759" s="26"/>
      <c r="AP759" s="26"/>
      <c r="AQ759" s="26"/>
      <c r="AR759" s="26"/>
      <c r="AS759" s="26"/>
      <c r="AT759" s="26"/>
      <c r="AU759" s="26"/>
      <c r="AV759" s="26"/>
    </row>
    <row r="760" spans="27:48">
      <c r="AA760" s="26"/>
      <c r="AB760" s="26"/>
      <c r="AC760" s="26"/>
      <c r="AD760" s="26"/>
      <c r="AE760" s="26"/>
      <c r="AG760" s="187"/>
      <c r="AN760" s="26"/>
      <c r="AO760" s="26"/>
      <c r="AP760" s="26"/>
      <c r="AQ760" s="26"/>
      <c r="AR760" s="26"/>
      <c r="AS760" s="26"/>
      <c r="AT760" s="26"/>
      <c r="AU760" s="26"/>
    </row>
    <row r="761" spans="27:48">
      <c r="AA761" s="26"/>
      <c r="AB761" s="26"/>
      <c r="AC761" s="26"/>
      <c r="AD761" s="26"/>
      <c r="AE761" s="26"/>
      <c r="AG761" s="187"/>
      <c r="AN761" s="26"/>
      <c r="AO761" s="26"/>
      <c r="AP761" s="26"/>
      <c r="AQ761" s="26"/>
      <c r="AR761" s="26"/>
      <c r="AS761" s="26"/>
      <c r="AT761" s="26"/>
      <c r="AU761" s="26"/>
    </row>
    <row r="762" spans="27:48">
      <c r="AA762" s="26"/>
      <c r="AB762" s="26"/>
      <c r="AC762" s="26"/>
      <c r="AD762" s="26"/>
      <c r="AE762" s="26"/>
      <c r="AG762" s="187"/>
      <c r="AN762" s="26"/>
      <c r="AO762" s="26"/>
      <c r="AP762" s="26"/>
      <c r="AQ762" s="26"/>
      <c r="AR762" s="26"/>
      <c r="AS762" s="26"/>
      <c r="AT762" s="26"/>
      <c r="AU762" s="26"/>
    </row>
    <row r="763" spans="27:48">
      <c r="AA763" s="26"/>
      <c r="AB763" s="26"/>
      <c r="AC763" s="26"/>
      <c r="AD763" s="26"/>
      <c r="AE763" s="26"/>
      <c r="AG763" s="187"/>
      <c r="AN763" s="26"/>
      <c r="AO763" s="26"/>
      <c r="AP763" s="26"/>
      <c r="AQ763" s="26"/>
      <c r="AR763" s="26"/>
      <c r="AS763" s="26"/>
      <c r="AT763" s="26"/>
      <c r="AU763" s="26"/>
    </row>
    <row r="764" spans="27:48">
      <c r="AA764" s="26"/>
      <c r="AB764" s="26"/>
      <c r="AC764" s="26"/>
      <c r="AD764" s="26"/>
      <c r="AE764" s="26"/>
      <c r="AG764" s="187"/>
      <c r="AN764" s="26"/>
      <c r="AO764" s="26"/>
      <c r="AP764" s="26"/>
      <c r="AQ764" s="26"/>
      <c r="AR764" s="26"/>
      <c r="AS764" s="26"/>
      <c r="AT764" s="26"/>
      <c r="AU764" s="26"/>
    </row>
    <row r="765" spans="27:48">
      <c r="AA765" s="26"/>
      <c r="AB765" s="26"/>
      <c r="AC765" s="26"/>
      <c r="AD765" s="26"/>
      <c r="AE765" s="26"/>
      <c r="AG765" s="187"/>
      <c r="AN765" s="26"/>
      <c r="AO765" s="26"/>
      <c r="AP765" s="26"/>
      <c r="AQ765" s="26"/>
      <c r="AR765" s="26"/>
      <c r="AS765" s="26"/>
      <c r="AT765" s="26"/>
      <c r="AU765" s="26"/>
    </row>
    <row r="766" spans="27:48">
      <c r="AA766" s="26"/>
      <c r="AB766" s="26"/>
      <c r="AC766" s="26"/>
      <c r="AD766" s="26"/>
      <c r="AE766" s="26"/>
      <c r="AG766" s="187"/>
      <c r="AN766" s="26"/>
      <c r="AO766" s="26"/>
      <c r="AP766" s="26"/>
      <c r="AQ766" s="26"/>
      <c r="AR766" s="26"/>
      <c r="AS766" s="26"/>
      <c r="AT766" s="26"/>
      <c r="AU766" s="26"/>
    </row>
    <row r="767" spans="27:48">
      <c r="AA767" s="26"/>
      <c r="AB767" s="26"/>
      <c r="AC767" s="26"/>
      <c r="AD767" s="26"/>
      <c r="AE767" s="26"/>
      <c r="AG767" s="187"/>
      <c r="AN767" s="26"/>
      <c r="AO767" s="26"/>
      <c r="AP767" s="26"/>
      <c r="AQ767" s="26"/>
      <c r="AR767" s="26"/>
      <c r="AS767" s="26"/>
      <c r="AT767" s="26"/>
      <c r="AU767" s="26"/>
    </row>
    <row r="768" spans="27:48">
      <c r="AA768" s="26"/>
      <c r="AB768" s="26"/>
      <c r="AC768" s="26"/>
      <c r="AD768" s="26"/>
      <c r="AE768" s="26"/>
      <c r="AG768" s="187"/>
      <c r="AN768" s="26"/>
      <c r="AO768" s="26"/>
      <c r="AP768" s="26"/>
      <c r="AQ768" s="26"/>
      <c r="AR768" s="26"/>
      <c r="AS768" s="26"/>
      <c r="AT768" s="26"/>
      <c r="AU768" s="26"/>
    </row>
    <row r="769" spans="27:64">
      <c r="AA769" s="26"/>
      <c r="AB769" s="26"/>
      <c r="AC769" s="26"/>
      <c r="AD769" s="26"/>
      <c r="AE769" s="26"/>
      <c r="AG769" s="187"/>
      <c r="AN769" s="26"/>
      <c r="AO769" s="26"/>
      <c r="AP769" s="26"/>
      <c r="AQ769" s="26"/>
      <c r="AR769" s="26"/>
      <c r="AS769" s="26"/>
      <c r="AT769" s="26"/>
      <c r="AU769" s="26"/>
      <c r="AV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</row>
    <row r="770" spans="27:64">
      <c r="AA770" s="26"/>
      <c r="AB770" s="26"/>
      <c r="AC770" s="26"/>
      <c r="AD770" s="26"/>
      <c r="AE770" s="26"/>
      <c r="AG770" s="187"/>
      <c r="AN770" s="26"/>
      <c r="AO770" s="26"/>
      <c r="AP770" s="26"/>
      <c r="AQ770" s="26"/>
      <c r="AR770" s="26"/>
      <c r="AS770" s="26"/>
      <c r="AT770" s="26"/>
      <c r="AU770" s="26"/>
    </row>
    <row r="771" spans="27:64">
      <c r="AA771" s="26"/>
      <c r="AB771" s="26"/>
      <c r="AC771" s="26"/>
      <c r="AD771" s="26"/>
      <c r="AE771" s="26"/>
      <c r="AG771" s="187"/>
      <c r="AN771" s="26"/>
      <c r="AO771" s="26"/>
      <c r="AP771" s="26"/>
      <c r="AQ771" s="26"/>
      <c r="AR771" s="26"/>
      <c r="AS771" s="26"/>
      <c r="AT771" s="26"/>
      <c r="AU771" s="26"/>
    </row>
    <row r="772" spans="27:64">
      <c r="AA772" s="26"/>
      <c r="AB772" s="26"/>
      <c r="AC772" s="26"/>
      <c r="AD772" s="26"/>
      <c r="AE772" s="26"/>
      <c r="AG772" s="187"/>
      <c r="AN772" s="26"/>
      <c r="AO772" s="26"/>
      <c r="AP772" s="26"/>
      <c r="AQ772" s="26"/>
      <c r="AR772" s="26"/>
      <c r="AS772" s="26"/>
      <c r="AT772" s="26"/>
      <c r="AU772" s="26"/>
    </row>
    <row r="773" spans="27:64">
      <c r="AA773" s="26"/>
      <c r="AB773" s="26"/>
      <c r="AC773" s="26"/>
      <c r="AD773" s="26"/>
      <c r="AE773" s="26"/>
      <c r="AG773" s="187"/>
      <c r="AN773" s="26"/>
      <c r="AO773" s="26"/>
      <c r="AP773" s="26"/>
      <c r="AQ773" s="26"/>
      <c r="AR773" s="26"/>
      <c r="AS773" s="26"/>
      <c r="AT773" s="26"/>
      <c r="AU773" s="26"/>
    </row>
    <row r="774" spans="27:64">
      <c r="AA774" s="26"/>
      <c r="AB774" s="26"/>
      <c r="AC774" s="26"/>
      <c r="AD774" s="26"/>
      <c r="AE774" s="26"/>
      <c r="AG774" s="187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</row>
    <row r="775" spans="27:64">
      <c r="AA775" s="26"/>
      <c r="AB775" s="26"/>
      <c r="AC775" s="26"/>
      <c r="AD775" s="26"/>
      <c r="AE775" s="26"/>
      <c r="AG775" s="187"/>
      <c r="AN775" s="26"/>
      <c r="AO775" s="26"/>
      <c r="AP775" s="26"/>
      <c r="AQ775" s="26"/>
      <c r="AR775" s="26"/>
      <c r="AS775" s="26"/>
      <c r="AT775" s="26"/>
      <c r="AU775" s="26"/>
    </row>
    <row r="776" spans="27:64">
      <c r="AA776" s="26"/>
      <c r="AB776" s="26"/>
      <c r="AC776" s="26"/>
      <c r="AD776" s="26"/>
      <c r="AE776" s="26"/>
      <c r="AG776" s="187"/>
      <c r="AN776" s="26"/>
      <c r="AO776" s="26"/>
      <c r="AP776" s="26"/>
      <c r="AQ776" s="26"/>
      <c r="AR776" s="26"/>
      <c r="AS776" s="26"/>
      <c r="AT776" s="26"/>
      <c r="AU776" s="26"/>
    </row>
    <row r="777" spans="27:64">
      <c r="AA777" s="26"/>
      <c r="AB777" s="26"/>
      <c r="AC777" s="26"/>
      <c r="AD777" s="26"/>
      <c r="AE777" s="26"/>
      <c r="AG777" s="187"/>
      <c r="AN777" s="26"/>
      <c r="AO777" s="26"/>
      <c r="AP777" s="26"/>
      <c r="AQ777" s="26"/>
      <c r="AR777" s="26"/>
      <c r="AS777" s="26"/>
      <c r="AT777" s="26"/>
      <c r="AU777" s="26"/>
    </row>
    <row r="778" spans="27:64">
      <c r="AA778" s="26"/>
      <c r="AB778" s="26"/>
      <c r="AC778" s="26"/>
      <c r="AD778" s="26"/>
      <c r="AE778" s="26"/>
      <c r="AG778" s="187"/>
      <c r="AN778" s="26"/>
      <c r="AO778" s="26"/>
      <c r="AP778" s="26"/>
      <c r="AQ778" s="26"/>
      <c r="AR778" s="26"/>
      <c r="AS778" s="26"/>
      <c r="AT778" s="26"/>
      <c r="AU778" s="26"/>
    </row>
    <row r="779" spans="27:64">
      <c r="AA779" s="26"/>
      <c r="AB779" s="26"/>
      <c r="AC779" s="26"/>
      <c r="AD779" s="26"/>
      <c r="AE779" s="26"/>
      <c r="AG779" s="187"/>
      <c r="AN779" s="26"/>
      <c r="AO779" s="26"/>
      <c r="AP779" s="26"/>
      <c r="AQ779" s="26"/>
      <c r="AR779" s="26"/>
      <c r="AS779" s="26"/>
      <c r="AT779" s="26"/>
      <c r="AU779" s="26"/>
    </row>
    <row r="780" spans="27:64">
      <c r="AA780" s="26"/>
      <c r="AB780" s="26"/>
      <c r="AC780" s="26"/>
      <c r="AD780" s="26"/>
      <c r="AE780" s="26"/>
      <c r="AG780" s="187"/>
      <c r="AN780" s="26"/>
      <c r="AO780" s="26"/>
      <c r="AP780" s="26"/>
      <c r="AQ780" s="26"/>
      <c r="AR780" s="26"/>
      <c r="AS780" s="26"/>
      <c r="AT780" s="26"/>
      <c r="AU780" s="26"/>
    </row>
    <row r="781" spans="27:64">
      <c r="AA781" s="26"/>
      <c r="AB781" s="26"/>
      <c r="AC781" s="26"/>
      <c r="AD781" s="26"/>
      <c r="AE781" s="26"/>
      <c r="AG781" s="187"/>
      <c r="AN781" s="26"/>
      <c r="AO781" s="26"/>
      <c r="AP781" s="26"/>
      <c r="AQ781" s="26"/>
      <c r="AR781" s="26"/>
      <c r="AS781" s="26"/>
      <c r="AT781" s="26"/>
      <c r="AU781" s="26"/>
    </row>
    <row r="782" spans="27:64">
      <c r="AA782" s="26"/>
      <c r="AB782" s="26"/>
      <c r="AC782" s="26"/>
      <c r="AD782" s="26"/>
      <c r="AE782" s="26"/>
      <c r="AG782" s="187"/>
      <c r="AN782" s="26"/>
      <c r="AO782" s="26"/>
      <c r="AP782" s="26"/>
      <c r="AQ782" s="26"/>
      <c r="AR782" s="26"/>
      <c r="AS782" s="26"/>
      <c r="AT782" s="26"/>
      <c r="AU782" s="26"/>
    </row>
    <row r="783" spans="27:64">
      <c r="AA783" s="26"/>
      <c r="AB783" s="26"/>
      <c r="AC783" s="26"/>
      <c r="AD783" s="26"/>
      <c r="AE783" s="26"/>
      <c r="AG783" s="187"/>
      <c r="AN783" s="26"/>
      <c r="AO783" s="26"/>
      <c r="AP783" s="26"/>
      <c r="AQ783" s="26"/>
      <c r="AR783" s="26"/>
      <c r="AS783" s="26"/>
      <c r="AT783" s="26"/>
      <c r="AU783" s="26"/>
      <c r="AV783" s="26"/>
    </row>
    <row r="784" spans="27:64">
      <c r="AA784" s="26"/>
      <c r="AB784" s="26"/>
      <c r="AC784" s="26"/>
      <c r="AD784" s="26"/>
      <c r="AE784" s="26"/>
      <c r="AG784" s="187"/>
      <c r="AN784" s="26"/>
      <c r="AO784" s="26"/>
      <c r="AP784" s="26"/>
      <c r="AQ784" s="26"/>
      <c r="AR784" s="26"/>
      <c r="AS784" s="26"/>
      <c r="AT784" s="26"/>
      <c r="AU784" s="26"/>
    </row>
    <row r="785" spans="27:47">
      <c r="AA785" s="26"/>
      <c r="AB785" s="26"/>
      <c r="AC785" s="26"/>
      <c r="AD785" s="26"/>
      <c r="AE785" s="26"/>
      <c r="AG785" s="187"/>
      <c r="AN785" s="26"/>
      <c r="AO785" s="26"/>
      <c r="AP785" s="26"/>
      <c r="AQ785" s="26"/>
      <c r="AR785" s="26"/>
      <c r="AS785" s="26"/>
      <c r="AT785" s="26"/>
      <c r="AU785" s="26"/>
    </row>
    <row r="786" spans="27:47">
      <c r="AA786" s="26"/>
      <c r="AB786" s="26"/>
      <c r="AC786" s="26"/>
      <c r="AD786" s="26"/>
      <c r="AE786" s="26"/>
      <c r="AG786" s="187"/>
      <c r="AN786" s="26"/>
      <c r="AO786" s="26"/>
      <c r="AP786" s="26"/>
      <c r="AQ786" s="26"/>
      <c r="AR786" s="26"/>
      <c r="AS786" s="26"/>
      <c r="AT786" s="26"/>
      <c r="AU786" s="26"/>
    </row>
    <row r="787" spans="27:47">
      <c r="AA787" s="26"/>
      <c r="AB787" s="26"/>
      <c r="AC787" s="26"/>
      <c r="AD787" s="26"/>
      <c r="AE787" s="26"/>
      <c r="AG787" s="187"/>
      <c r="AN787" s="26"/>
      <c r="AO787" s="26"/>
      <c r="AP787" s="26"/>
      <c r="AQ787" s="26"/>
      <c r="AR787" s="26"/>
      <c r="AS787" s="26"/>
      <c r="AT787" s="26"/>
      <c r="AU787" s="26"/>
    </row>
    <row r="788" spans="27:47">
      <c r="AA788" s="26"/>
      <c r="AB788" s="26"/>
      <c r="AC788" s="26"/>
      <c r="AD788" s="26"/>
      <c r="AE788" s="26"/>
      <c r="AG788" s="187"/>
      <c r="AN788" s="26"/>
      <c r="AO788" s="26"/>
      <c r="AP788" s="26"/>
      <c r="AQ788" s="26"/>
      <c r="AR788" s="26"/>
      <c r="AS788" s="26"/>
      <c r="AT788" s="26"/>
      <c r="AU788" s="26"/>
    </row>
    <row r="789" spans="27:47">
      <c r="AA789" s="26"/>
      <c r="AB789" s="26"/>
      <c r="AC789" s="26"/>
      <c r="AD789" s="26"/>
      <c r="AE789" s="26"/>
      <c r="AG789" s="187"/>
      <c r="AN789" s="26"/>
      <c r="AO789" s="26"/>
      <c r="AP789" s="26"/>
      <c r="AQ789" s="26"/>
      <c r="AR789" s="26"/>
      <c r="AS789" s="26"/>
      <c r="AT789" s="26"/>
      <c r="AU789" s="26"/>
    </row>
    <row r="790" spans="27:47">
      <c r="AA790" s="26"/>
      <c r="AB790" s="26"/>
      <c r="AC790" s="26"/>
      <c r="AD790" s="26"/>
      <c r="AE790" s="26"/>
      <c r="AG790" s="187"/>
      <c r="AN790" s="26"/>
      <c r="AO790" s="26"/>
      <c r="AP790" s="26"/>
      <c r="AQ790" s="26"/>
      <c r="AR790" s="26"/>
      <c r="AS790" s="26"/>
      <c r="AT790" s="26"/>
      <c r="AU790" s="26"/>
    </row>
    <row r="791" spans="27:47">
      <c r="AA791" s="26"/>
      <c r="AB791" s="26"/>
      <c r="AC791" s="26"/>
      <c r="AD791" s="26"/>
      <c r="AE791" s="26"/>
      <c r="AG791" s="187"/>
      <c r="AN791" s="26"/>
      <c r="AO791" s="26"/>
      <c r="AP791" s="26"/>
      <c r="AQ791" s="26"/>
      <c r="AR791" s="26"/>
      <c r="AS791" s="26"/>
      <c r="AT791" s="26"/>
      <c r="AU791" s="26"/>
    </row>
    <row r="792" spans="27:47">
      <c r="AA792" s="26"/>
      <c r="AB792" s="26"/>
      <c r="AC792" s="26"/>
      <c r="AD792" s="26"/>
      <c r="AE792" s="26"/>
      <c r="AG792" s="187"/>
      <c r="AN792" s="26"/>
      <c r="AO792" s="26"/>
      <c r="AP792" s="26"/>
      <c r="AQ792" s="26"/>
      <c r="AR792" s="26"/>
      <c r="AS792" s="26"/>
      <c r="AT792" s="26"/>
      <c r="AU792" s="26"/>
    </row>
    <row r="793" spans="27:47">
      <c r="AA793" s="26"/>
      <c r="AB793" s="26"/>
      <c r="AC793" s="26"/>
      <c r="AD793" s="26"/>
      <c r="AE793" s="26"/>
      <c r="AG793" s="187"/>
      <c r="AN793" s="26"/>
      <c r="AO793" s="26"/>
      <c r="AP793" s="26"/>
      <c r="AQ793" s="26"/>
      <c r="AR793" s="26"/>
      <c r="AS793" s="26"/>
      <c r="AT793" s="26"/>
      <c r="AU793" s="26"/>
    </row>
    <row r="794" spans="27:47">
      <c r="AA794" s="26"/>
      <c r="AB794" s="26"/>
      <c r="AC794" s="26"/>
      <c r="AD794" s="26"/>
      <c r="AE794" s="26"/>
      <c r="AG794" s="187"/>
      <c r="AN794" s="26"/>
      <c r="AO794" s="26"/>
      <c r="AP794" s="26"/>
      <c r="AQ794" s="26"/>
      <c r="AR794" s="26"/>
      <c r="AS794" s="26"/>
      <c r="AT794" s="26"/>
      <c r="AU794" s="26"/>
    </row>
    <row r="795" spans="27:47">
      <c r="AA795" s="26"/>
      <c r="AB795" s="26"/>
      <c r="AC795" s="26"/>
      <c r="AD795" s="26"/>
      <c r="AE795" s="26"/>
      <c r="AG795" s="187"/>
      <c r="AN795" s="26"/>
      <c r="AO795" s="26"/>
      <c r="AP795" s="26"/>
      <c r="AQ795" s="26"/>
      <c r="AR795" s="26"/>
      <c r="AS795" s="26"/>
      <c r="AT795" s="26"/>
      <c r="AU795" s="26"/>
    </row>
    <row r="796" spans="27:47">
      <c r="AA796" s="26"/>
      <c r="AB796" s="26"/>
      <c r="AC796" s="26"/>
      <c r="AD796" s="26"/>
      <c r="AE796" s="26"/>
      <c r="AG796" s="187"/>
      <c r="AN796" s="26"/>
      <c r="AO796" s="26"/>
      <c r="AP796" s="26"/>
      <c r="AQ796" s="26"/>
      <c r="AR796" s="26"/>
      <c r="AS796" s="26"/>
      <c r="AT796" s="26"/>
      <c r="AU796" s="26"/>
    </row>
    <row r="797" spans="27:47">
      <c r="AA797" s="26"/>
      <c r="AB797" s="26"/>
      <c r="AC797" s="26"/>
      <c r="AD797" s="26"/>
      <c r="AE797" s="26"/>
      <c r="AG797" s="187"/>
      <c r="AN797" s="26"/>
      <c r="AO797" s="26"/>
      <c r="AP797" s="26"/>
      <c r="AQ797" s="26"/>
      <c r="AR797" s="26"/>
      <c r="AS797" s="26"/>
      <c r="AT797" s="26"/>
      <c r="AU797" s="26"/>
    </row>
    <row r="798" spans="27:47">
      <c r="AA798" s="26"/>
      <c r="AB798" s="26"/>
      <c r="AC798" s="26"/>
      <c r="AD798" s="26"/>
      <c r="AE798" s="26"/>
      <c r="AG798" s="187"/>
      <c r="AN798" s="26"/>
      <c r="AO798" s="26"/>
      <c r="AP798" s="26"/>
      <c r="AQ798" s="26"/>
      <c r="AR798" s="26"/>
      <c r="AS798" s="26"/>
      <c r="AT798" s="26"/>
      <c r="AU798" s="26"/>
    </row>
    <row r="799" spans="27:47">
      <c r="AA799" s="26"/>
      <c r="AB799" s="26"/>
      <c r="AC799" s="26"/>
      <c r="AD799" s="26"/>
      <c r="AE799" s="26"/>
      <c r="AG799" s="187"/>
      <c r="AN799" s="26"/>
      <c r="AO799" s="26"/>
      <c r="AP799" s="26"/>
      <c r="AQ799" s="26"/>
      <c r="AR799" s="26"/>
      <c r="AS799" s="26"/>
      <c r="AT799" s="26"/>
      <c r="AU799" s="26"/>
    </row>
    <row r="800" spans="27:47">
      <c r="AA800" s="26"/>
      <c r="AB800" s="26"/>
      <c r="AC800" s="26"/>
      <c r="AD800" s="26"/>
      <c r="AE800" s="26"/>
      <c r="AG800" s="187"/>
      <c r="AN800" s="26"/>
      <c r="AO800" s="26"/>
      <c r="AP800" s="26"/>
      <c r="AQ800" s="26"/>
      <c r="AR800" s="26"/>
      <c r="AS800" s="26"/>
      <c r="AT800" s="26"/>
      <c r="AU800" s="26"/>
    </row>
    <row r="801" spans="27:47">
      <c r="AA801" s="26"/>
      <c r="AB801" s="26"/>
      <c r="AC801" s="26"/>
      <c r="AD801" s="26"/>
      <c r="AE801" s="26"/>
      <c r="AG801" s="187"/>
      <c r="AN801" s="26"/>
      <c r="AO801" s="26"/>
      <c r="AP801" s="26"/>
      <c r="AQ801" s="26"/>
      <c r="AR801" s="26"/>
      <c r="AS801" s="26"/>
      <c r="AT801" s="26"/>
      <c r="AU801" s="26"/>
    </row>
    <row r="802" spans="27:47">
      <c r="AA802" s="26"/>
      <c r="AB802" s="26"/>
      <c r="AC802" s="26"/>
      <c r="AD802" s="26"/>
      <c r="AE802" s="26"/>
      <c r="AG802" s="187"/>
      <c r="AN802" s="26"/>
      <c r="AO802" s="26"/>
      <c r="AP802" s="26"/>
      <c r="AQ802" s="26"/>
      <c r="AR802" s="26"/>
      <c r="AS802" s="26"/>
      <c r="AT802" s="26"/>
      <c r="AU802" s="26"/>
    </row>
    <row r="803" spans="27:47">
      <c r="AA803" s="26"/>
      <c r="AB803" s="26"/>
      <c r="AC803" s="26"/>
      <c r="AD803" s="26"/>
      <c r="AE803" s="26"/>
      <c r="AG803" s="187"/>
      <c r="AN803" s="26"/>
      <c r="AO803" s="26"/>
      <c r="AP803" s="26"/>
      <c r="AQ803" s="26"/>
      <c r="AR803" s="26"/>
      <c r="AS803" s="26"/>
      <c r="AT803" s="26"/>
      <c r="AU803" s="26"/>
    </row>
    <row r="804" spans="27:47">
      <c r="AA804" s="26"/>
      <c r="AB804" s="26"/>
      <c r="AC804" s="26"/>
      <c r="AD804" s="26"/>
      <c r="AE804" s="26"/>
      <c r="AG804" s="187"/>
      <c r="AN804" s="26"/>
      <c r="AO804" s="26"/>
      <c r="AP804" s="26"/>
      <c r="AQ804" s="26"/>
      <c r="AR804" s="26"/>
      <c r="AS804" s="26"/>
      <c r="AT804" s="26"/>
      <c r="AU804" s="26"/>
    </row>
    <row r="805" spans="27:47">
      <c r="AA805" s="26"/>
      <c r="AB805" s="26"/>
      <c r="AC805" s="26"/>
      <c r="AD805" s="26"/>
      <c r="AE805" s="26"/>
      <c r="AG805" s="187"/>
      <c r="AN805" s="26"/>
      <c r="AO805" s="26"/>
      <c r="AP805" s="26"/>
      <c r="AQ805" s="26"/>
      <c r="AR805" s="26"/>
      <c r="AS805" s="26"/>
      <c r="AT805" s="26"/>
      <c r="AU805" s="26"/>
    </row>
    <row r="806" spans="27:47">
      <c r="AA806" s="26"/>
      <c r="AB806" s="26"/>
      <c r="AC806" s="26"/>
      <c r="AD806" s="26"/>
      <c r="AE806" s="26"/>
      <c r="AG806" s="187"/>
      <c r="AN806" s="26"/>
      <c r="AO806" s="26"/>
      <c r="AP806" s="26"/>
      <c r="AQ806" s="26"/>
      <c r="AR806" s="26"/>
      <c r="AS806" s="26"/>
      <c r="AT806" s="26"/>
      <c r="AU806" s="26"/>
    </row>
    <row r="807" spans="27:47">
      <c r="AA807" s="26"/>
      <c r="AB807" s="26"/>
      <c r="AC807" s="26"/>
      <c r="AD807" s="26"/>
      <c r="AE807" s="26"/>
      <c r="AG807" s="187"/>
      <c r="AN807" s="26"/>
      <c r="AO807" s="26"/>
      <c r="AP807" s="26"/>
      <c r="AQ807" s="26"/>
      <c r="AR807" s="26"/>
      <c r="AS807" s="26"/>
      <c r="AT807" s="26"/>
      <c r="AU807" s="26"/>
    </row>
    <row r="808" spans="27:47">
      <c r="AA808" s="26"/>
      <c r="AB808" s="26"/>
      <c r="AC808" s="26"/>
      <c r="AD808" s="26"/>
      <c r="AE808" s="26"/>
      <c r="AG808" s="187"/>
      <c r="AN808" s="26"/>
      <c r="AO808" s="26"/>
      <c r="AP808" s="26"/>
      <c r="AQ808" s="26"/>
      <c r="AR808" s="26"/>
      <c r="AS808" s="26"/>
      <c r="AT808" s="26"/>
      <c r="AU808" s="26"/>
    </row>
    <row r="809" spans="27:47">
      <c r="AA809" s="26"/>
      <c r="AB809" s="26"/>
      <c r="AC809" s="26"/>
      <c r="AD809" s="26"/>
      <c r="AE809" s="26"/>
      <c r="AG809" s="187"/>
      <c r="AN809" s="26"/>
      <c r="AO809" s="26"/>
      <c r="AP809" s="26"/>
      <c r="AQ809" s="26"/>
      <c r="AR809" s="26"/>
      <c r="AS809" s="26"/>
      <c r="AT809" s="26"/>
      <c r="AU809" s="26"/>
    </row>
    <row r="810" spans="27:47">
      <c r="AA810" s="26"/>
      <c r="AB810" s="26"/>
      <c r="AC810" s="26"/>
      <c r="AD810" s="26"/>
      <c r="AE810" s="26"/>
      <c r="AG810" s="187"/>
      <c r="AN810" s="26"/>
      <c r="AO810" s="26"/>
      <c r="AP810" s="26"/>
      <c r="AQ810" s="26"/>
      <c r="AR810" s="26"/>
      <c r="AS810" s="26"/>
      <c r="AT810" s="26"/>
      <c r="AU810" s="26"/>
    </row>
    <row r="811" spans="27:47">
      <c r="AA811" s="26"/>
      <c r="AB811" s="26"/>
      <c r="AC811" s="26"/>
      <c r="AD811" s="26"/>
      <c r="AE811" s="26"/>
      <c r="AG811" s="187"/>
      <c r="AN811" s="26"/>
      <c r="AO811" s="26"/>
      <c r="AP811" s="26"/>
      <c r="AQ811" s="26"/>
      <c r="AR811" s="26"/>
      <c r="AS811" s="26"/>
      <c r="AT811" s="26"/>
      <c r="AU811" s="26"/>
    </row>
    <row r="812" spans="27:47">
      <c r="AA812" s="26"/>
      <c r="AB812" s="26"/>
      <c r="AC812" s="26"/>
      <c r="AD812" s="26"/>
      <c r="AE812" s="26"/>
      <c r="AG812" s="187"/>
      <c r="AN812" s="26"/>
      <c r="AO812" s="26"/>
      <c r="AP812" s="26"/>
      <c r="AQ812" s="26"/>
      <c r="AR812" s="26"/>
      <c r="AS812" s="26"/>
      <c r="AT812" s="26"/>
      <c r="AU812" s="26"/>
    </row>
    <row r="813" spans="27:47">
      <c r="AA813" s="26"/>
      <c r="AB813" s="26"/>
      <c r="AC813" s="26"/>
      <c r="AD813" s="26"/>
      <c r="AE813" s="26"/>
      <c r="AG813" s="187"/>
      <c r="AN813" s="26"/>
      <c r="AO813" s="26"/>
      <c r="AP813" s="26"/>
      <c r="AQ813" s="26"/>
      <c r="AR813" s="26"/>
      <c r="AS813" s="26"/>
      <c r="AT813" s="26"/>
      <c r="AU813" s="26"/>
    </row>
    <row r="814" spans="27:47">
      <c r="AA814" s="26"/>
      <c r="AB814" s="26"/>
      <c r="AC814" s="26"/>
      <c r="AD814" s="26"/>
      <c r="AE814" s="26"/>
      <c r="AG814" s="187"/>
      <c r="AN814" s="26"/>
      <c r="AO814" s="26"/>
      <c r="AP814" s="26"/>
      <c r="AQ814" s="26"/>
      <c r="AR814" s="26"/>
      <c r="AS814" s="26"/>
      <c r="AT814" s="26"/>
      <c r="AU814" s="26"/>
    </row>
    <row r="815" spans="27:47">
      <c r="AA815" s="26"/>
      <c r="AB815" s="26"/>
      <c r="AC815" s="26"/>
      <c r="AD815" s="26"/>
      <c r="AE815" s="26"/>
      <c r="AG815" s="187"/>
      <c r="AN815" s="26"/>
      <c r="AO815" s="26"/>
      <c r="AP815" s="26"/>
      <c r="AQ815" s="26"/>
      <c r="AR815" s="26"/>
      <c r="AS815" s="26"/>
      <c r="AT815" s="26"/>
      <c r="AU815" s="26"/>
    </row>
    <row r="816" spans="27:47">
      <c r="AA816" s="26"/>
      <c r="AB816" s="26"/>
      <c r="AC816" s="26"/>
      <c r="AD816" s="26"/>
      <c r="AE816" s="26"/>
      <c r="AG816" s="187"/>
      <c r="AN816" s="26"/>
      <c r="AO816" s="26"/>
      <c r="AP816" s="26"/>
      <c r="AQ816" s="26"/>
      <c r="AR816" s="26"/>
      <c r="AS816" s="26"/>
      <c r="AT816" s="26"/>
      <c r="AU816" s="26"/>
    </row>
    <row r="817" spans="27:64">
      <c r="AA817" s="26"/>
      <c r="AB817" s="26"/>
      <c r="AC817" s="26"/>
      <c r="AD817" s="26"/>
      <c r="AE817" s="26"/>
      <c r="AG817" s="187"/>
      <c r="AN817" s="26"/>
      <c r="AO817" s="26"/>
      <c r="AP817" s="26"/>
      <c r="AQ817" s="26"/>
      <c r="AR817" s="26"/>
      <c r="AS817" s="26"/>
      <c r="AT817" s="26"/>
      <c r="AU817" s="26"/>
    </row>
    <row r="818" spans="27:64">
      <c r="AA818" s="26"/>
      <c r="AB818" s="26"/>
      <c r="AC818" s="26"/>
      <c r="AD818" s="26"/>
      <c r="AE818" s="26"/>
      <c r="AG818" s="187"/>
      <c r="AN818" s="26"/>
      <c r="AO818" s="26"/>
      <c r="AP818" s="26"/>
      <c r="AQ818" s="26"/>
      <c r="AR818" s="26"/>
      <c r="AS818" s="26"/>
      <c r="AT818" s="26"/>
      <c r="AU818" s="26"/>
    </row>
    <row r="819" spans="27:64">
      <c r="AA819" s="26"/>
      <c r="AB819" s="26"/>
      <c r="AC819" s="26"/>
      <c r="AD819" s="26"/>
      <c r="AE819" s="26"/>
      <c r="AG819" s="187"/>
      <c r="AN819" s="26"/>
      <c r="AO819" s="26"/>
      <c r="AP819" s="26"/>
      <c r="AQ819" s="26"/>
      <c r="AR819" s="26"/>
      <c r="AS819" s="26"/>
      <c r="AT819" s="26"/>
      <c r="AU819" s="26"/>
    </row>
    <row r="820" spans="27:64">
      <c r="AA820" s="26"/>
      <c r="AB820" s="26"/>
      <c r="AC820" s="26"/>
      <c r="AD820" s="26"/>
      <c r="AE820" s="26"/>
      <c r="AG820" s="187"/>
      <c r="AN820" s="26"/>
      <c r="AO820" s="26"/>
      <c r="AP820" s="26"/>
      <c r="AQ820" s="26"/>
      <c r="AR820" s="26"/>
      <c r="AS820" s="26"/>
      <c r="AT820" s="26"/>
      <c r="AU820" s="26"/>
    </row>
    <row r="821" spans="27:64">
      <c r="AA821" s="26"/>
      <c r="AB821" s="26"/>
      <c r="AC821" s="26"/>
      <c r="AD821" s="26"/>
      <c r="AE821" s="26"/>
      <c r="AG821" s="187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</row>
    <row r="822" spans="27:64">
      <c r="AA822" s="26"/>
      <c r="AB822" s="26"/>
      <c r="AC822" s="26"/>
      <c r="AD822" s="26"/>
      <c r="AE822" s="26"/>
      <c r="AG822" s="187"/>
      <c r="AN822" s="26"/>
      <c r="AO822" s="26"/>
      <c r="AP822" s="26"/>
      <c r="AQ822" s="26"/>
      <c r="AR822" s="26"/>
      <c r="AS822" s="26"/>
      <c r="AT822" s="26"/>
      <c r="AU822" s="26"/>
      <c r="AV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</row>
    <row r="823" spans="27:64">
      <c r="AA823" s="26"/>
      <c r="AB823" s="26"/>
      <c r="AC823" s="26"/>
      <c r="AD823" s="26"/>
      <c r="AE823" s="26"/>
      <c r="AG823" s="187"/>
      <c r="AN823" s="26"/>
      <c r="AO823" s="26"/>
      <c r="AP823" s="26"/>
      <c r="AQ823" s="26"/>
      <c r="AR823" s="26"/>
      <c r="AS823" s="26"/>
      <c r="AT823" s="26"/>
      <c r="AU823" s="26"/>
    </row>
    <row r="824" spans="27:64">
      <c r="AA824" s="26"/>
      <c r="AB824" s="26"/>
      <c r="AC824" s="26"/>
      <c r="AD824" s="26"/>
      <c r="AE824" s="26"/>
      <c r="AG824" s="187"/>
      <c r="AN824" s="26"/>
      <c r="AO824" s="26"/>
      <c r="AP824" s="26"/>
      <c r="AQ824" s="26"/>
      <c r="AR824" s="26"/>
      <c r="AS824" s="26"/>
      <c r="AT824" s="26"/>
      <c r="AU824" s="26"/>
    </row>
    <row r="825" spans="27:64">
      <c r="AA825" s="26"/>
      <c r="AB825" s="26"/>
      <c r="AC825" s="26"/>
      <c r="AD825" s="26"/>
      <c r="AE825" s="26"/>
      <c r="AG825" s="187"/>
      <c r="AN825" s="26"/>
      <c r="AO825" s="26"/>
      <c r="AP825" s="26"/>
      <c r="AQ825" s="26"/>
      <c r="AR825" s="26"/>
      <c r="AS825" s="26"/>
      <c r="AT825" s="26"/>
      <c r="AU825" s="26"/>
    </row>
    <row r="826" spans="27:64">
      <c r="AA826" s="26"/>
      <c r="AB826" s="26"/>
      <c r="AC826" s="26"/>
      <c r="AD826" s="26"/>
      <c r="AE826" s="26"/>
      <c r="AG826" s="187"/>
      <c r="AN826" s="26"/>
      <c r="AO826" s="26"/>
      <c r="AP826" s="26"/>
      <c r="AQ826" s="26"/>
      <c r="AR826" s="26"/>
      <c r="AS826" s="26"/>
      <c r="AT826" s="26"/>
      <c r="AU826" s="26"/>
    </row>
    <row r="827" spans="27:64">
      <c r="AA827" s="26"/>
      <c r="AB827" s="26"/>
      <c r="AC827" s="26"/>
      <c r="AD827" s="26"/>
      <c r="AE827" s="26"/>
      <c r="AG827" s="187"/>
      <c r="AN827" s="26"/>
      <c r="AO827" s="26"/>
      <c r="AP827" s="26"/>
      <c r="AQ827" s="26"/>
      <c r="AR827" s="26"/>
      <c r="AS827" s="26"/>
      <c r="AT827" s="26"/>
      <c r="AU827" s="26"/>
    </row>
    <row r="828" spans="27:64">
      <c r="AA828" s="26"/>
      <c r="AB828" s="26"/>
      <c r="AC828" s="26"/>
      <c r="AD828" s="26"/>
      <c r="AE828" s="26"/>
      <c r="AG828" s="187"/>
      <c r="AN828" s="26"/>
      <c r="AO828" s="26"/>
      <c r="AP828" s="26"/>
      <c r="AQ828" s="26"/>
      <c r="AR828" s="26"/>
      <c r="AS828" s="26"/>
      <c r="AT828" s="26"/>
      <c r="AU828" s="26"/>
    </row>
    <row r="829" spans="27:64">
      <c r="AA829" s="26"/>
      <c r="AB829" s="26"/>
      <c r="AC829" s="26"/>
      <c r="AD829" s="26"/>
      <c r="AE829" s="26"/>
      <c r="AG829" s="187"/>
      <c r="AN829" s="26"/>
      <c r="AO829" s="26"/>
      <c r="AP829" s="26"/>
      <c r="AQ829" s="26"/>
      <c r="AR829" s="26"/>
      <c r="AS829" s="26"/>
      <c r="AT829" s="26"/>
      <c r="AU829" s="26"/>
    </row>
    <row r="830" spans="27:64">
      <c r="AA830" s="26"/>
      <c r="AB830" s="26"/>
      <c r="AC830" s="26"/>
      <c r="AD830" s="26"/>
      <c r="AE830" s="26"/>
      <c r="AG830" s="187"/>
      <c r="AN830" s="26"/>
      <c r="AO830" s="26"/>
      <c r="AP830" s="26"/>
      <c r="AQ830" s="26"/>
      <c r="AR830" s="26"/>
      <c r="AS830" s="26"/>
      <c r="AT830" s="26"/>
      <c r="AU830" s="26"/>
    </row>
    <row r="831" spans="27:64">
      <c r="AA831" s="26"/>
      <c r="AB831" s="26"/>
      <c r="AC831" s="26"/>
      <c r="AD831" s="26"/>
      <c r="AE831" s="26"/>
      <c r="AG831" s="187"/>
      <c r="AN831" s="26"/>
      <c r="AO831" s="26"/>
      <c r="AP831" s="26"/>
      <c r="AQ831" s="26"/>
      <c r="AR831" s="26"/>
      <c r="AS831" s="26"/>
      <c r="AT831" s="26"/>
      <c r="AU831" s="26"/>
    </row>
    <row r="832" spans="27:64">
      <c r="AA832" s="26"/>
      <c r="AB832" s="26"/>
      <c r="AC832" s="26"/>
      <c r="AD832" s="26"/>
      <c r="AE832" s="26"/>
      <c r="AG832" s="187"/>
      <c r="AN832" s="26"/>
      <c r="AO832" s="26"/>
      <c r="AP832" s="26"/>
      <c r="AQ832" s="26"/>
      <c r="AR832" s="26"/>
      <c r="AS832" s="26"/>
      <c r="AT832" s="26"/>
      <c r="AU832" s="26"/>
    </row>
    <row r="833" spans="27:50">
      <c r="AA833" s="26"/>
      <c r="AB833" s="26"/>
      <c r="AC833" s="26"/>
      <c r="AD833" s="26"/>
      <c r="AE833" s="26"/>
      <c r="AG833" s="187"/>
      <c r="AN833" s="26"/>
      <c r="AO833" s="26"/>
      <c r="AP833" s="26"/>
      <c r="AQ833" s="26"/>
      <c r="AR833" s="26"/>
      <c r="AS833" s="26"/>
      <c r="AT833" s="26"/>
      <c r="AU833" s="26"/>
      <c r="AV833" s="26"/>
      <c r="AX833" s="26"/>
    </row>
    <row r="834" spans="27:50">
      <c r="AA834" s="26"/>
      <c r="AB834" s="26"/>
      <c r="AC834" s="26"/>
      <c r="AD834" s="26"/>
      <c r="AE834" s="26"/>
      <c r="AG834" s="187"/>
      <c r="AN834" s="26"/>
      <c r="AO834" s="26"/>
      <c r="AP834" s="26"/>
      <c r="AQ834" s="26"/>
      <c r="AR834" s="26"/>
      <c r="AS834" s="26"/>
      <c r="AT834" s="26"/>
      <c r="AU834" s="26"/>
    </row>
    <row r="835" spans="27:50">
      <c r="AA835" s="26"/>
      <c r="AB835" s="26"/>
      <c r="AC835" s="26"/>
      <c r="AD835" s="26"/>
      <c r="AE835" s="26"/>
      <c r="AG835" s="187"/>
      <c r="AN835" s="26"/>
      <c r="AO835" s="26"/>
      <c r="AP835" s="26"/>
      <c r="AQ835" s="26"/>
      <c r="AR835" s="26"/>
      <c r="AS835" s="26"/>
      <c r="AT835" s="26"/>
      <c r="AU835" s="26"/>
    </row>
    <row r="836" spans="27:50">
      <c r="AA836" s="26"/>
      <c r="AB836" s="26"/>
      <c r="AC836" s="26"/>
      <c r="AD836" s="26"/>
      <c r="AE836" s="26"/>
      <c r="AG836" s="187"/>
      <c r="AN836" s="26"/>
      <c r="AO836" s="26"/>
      <c r="AP836" s="26"/>
      <c r="AQ836" s="26"/>
      <c r="AR836" s="26"/>
      <c r="AS836" s="26"/>
      <c r="AT836" s="26"/>
      <c r="AU836" s="26"/>
    </row>
    <row r="837" spans="27:50">
      <c r="AA837" s="26"/>
      <c r="AB837" s="26"/>
      <c r="AC837" s="26"/>
      <c r="AD837" s="26"/>
      <c r="AE837" s="26"/>
      <c r="AG837" s="187"/>
      <c r="AN837" s="26"/>
      <c r="AO837" s="26"/>
      <c r="AP837" s="26"/>
      <c r="AQ837" s="26"/>
      <c r="AR837" s="26"/>
      <c r="AS837" s="26"/>
      <c r="AT837" s="26"/>
      <c r="AU837" s="26"/>
    </row>
    <row r="838" spans="27:50">
      <c r="AA838" s="26"/>
      <c r="AB838" s="26"/>
      <c r="AC838" s="26"/>
      <c r="AD838" s="26"/>
      <c r="AE838" s="26"/>
      <c r="AG838" s="187"/>
      <c r="AN838" s="26"/>
      <c r="AO838" s="26"/>
      <c r="AP838" s="26"/>
      <c r="AQ838" s="26"/>
      <c r="AR838" s="26"/>
      <c r="AS838" s="26"/>
      <c r="AT838" s="26"/>
      <c r="AU838" s="26"/>
    </row>
    <row r="839" spans="27:50">
      <c r="AA839" s="26"/>
      <c r="AB839" s="26"/>
      <c r="AC839" s="26"/>
      <c r="AD839" s="26"/>
      <c r="AE839" s="26"/>
      <c r="AG839" s="187"/>
      <c r="AN839" s="26"/>
      <c r="AO839" s="26"/>
      <c r="AP839" s="26"/>
      <c r="AQ839" s="26"/>
      <c r="AR839" s="26"/>
      <c r="AS839" s="26"/>
      <c r="AT839" s="26"/>
      <c r="AU839" s="26"/>
    </row>
    <row r="840" spans="27:50">
      <c r="AA840" s="26"/>
      <c r="AB840" s="26"/>
      <c r="AC840" s="26"/>
      <c r="AD840" s="26"/>
      <c r="AE840" s="26"/>
      <c r="AG840" s="187"/>
      <c r="AN840" s="26"/>
      <c r="AO840" s="26"/>
      <c r="AP840" s="26"/>
      <c r="AQ840" s="26"/>
      <c r="AR840" s="26"/>
      <c r="AS840" s="26"/>
      <c r="AT840" s="26"/>
      <c r="AU840" s="26"/>
    </row>
    <row r="841" spans="27:50">
      <c r="AA841" s="26"/>
      <c r="AB841" s="26"/>
      <c r="AC841" s="26"/>
      <c r="AD841" s="26"/>
      <c r="AE841" s="26"/>
      <c r="AG841" s="187"/>
      <c r="AN841" s="26"/>
      <c r="AO841" s="26"/>
      <c r="AP841" s="26"/>
      <c r="AQ841" s="26"/>
      <c r="AR841" s="26"/>
      <c r="AS841" s="26"/>
      <c r="AT841" s="26"/>
      <c r="AU841" s="26"/>
    </row>
    <row r="842" spans="27:50">
      <c r="AA842" s="26"/>
      <c r="AB842" s="26"/>
      <c r="AC842" s="26"/>
      <c r="AD842" s="26"/>
      <c r="AE842" s="26"/>
      <c r="AG842" s="187"/>
      <c r="AN842" s="26"/>
      <c r="AO842" s="26"/>
      <c r="AP842" s="26"/>
      <c r="AQ842" s="26"/>
      <c r="AR842" s="26"/>
      <c r="AS842" s="26"/>
      <c r="AT842" s="26"/>
      <c r="AU842" s="26"/>
    </row>
    <row r="843" spans="27:50">
      <c r="AA843" s="26"/>
      <c r="AB843" s="26"/>
      <c r="AC843" s="26"/>
      <c r="AD843" s="26"/>
      <c r="AE843" s="26"/>
      <c r="AG843" s="187"/>
      <c r="AN843" s="26"/>
      <c r="AO843" s="26"/>
      <c r="AP843" s="26"/>
      <c r="AQ843" s="26"/>
      <c r="AR843" s="26"/>
      <c r="AS843" s="26"/>
      <c r="AT843" s="26"/>
      <c r="AU843" s="26"/>
    </row>
    <row r="844" spans="27:50">
      <c r="AA844" s="26"/>
      <c r="AB844" s="26"/>
      <c r="AC844" s="26"/>
      <c r="AD844" s="26"/>
      <c r="AE844" s="26"/>
      <c r="AG844" s="187"/>
      <c r="AN844" s="26"/>
      <c r="AO844" s="26"/>
      <c r="AP844" s="26"/>
      <c r="AQ844" s="26"/>
      <c r="AR844" s="26"/>
      <c r="AS844" s="26"/>
      <c r="AT844" s="26"/>
      <c r="AU844" s="26"/>
    </row>
    <row r="845" spans="27:50">
      <c r="AA845" s="26"/>
      <c r="AB845" s="26"/>
      <c r="AC845" s="26"/>
      <c r="AD845" s="26"/>
      <c r="AE845" s="26"/>
      <c r="AG845" s="187"/>
      <c r="AN845" s="26"/>
      <c r="AO845" s="26"/>
      <c r="AP845" s="26"/>
      <c r="AQ845" s="26"/>
      <c r="AR845" s="26"/>
      <c r="AS845" s="26"/>
      <c r="AT845" s="26"/>
      <c r="AU845" s="26"/>
    </row>
    <row r="846" spans="27:50">
      <c r="AA846" s="26"/>
      <c r="AB846" s="26"/>
      <c r="AC846" s="26"/>
      <c r="AD846" s="26"/>
      <c r="AE846" s="26"/>
      <c r="AG846" s="187"/>
      <c r="AN846" s="26"/>
      <c r="AO846" s="26"/>
      <c r="AP846" s="26"/>
      <c r="AQ846" s="26"/>
      <c r="AR846" s="26"/>
      <c r="AS846" s="26"/>
      <c r="AT846" s="26"/>
      <c r="AU846" s="26"/>
    </row>
    <row r="847" spans="27:50">
      <c r="AA847" s="26"/>
      <c r="AB847" s="26"/>
      <c r="AC847" s="26"/>
      <c r="AD847" s="26"/>
      <c r="AE847" s="26"/>
      <c r="AG847" s="187"/>
      <c r="AN847" s="26"/>
      <c r="AO847" s="26"/>
      <c r="AP847" s="26"/>
      <c r="AQ847" s="26"/>
      <c r="AR847" s="26"/>
      <c r="AS847" s="26"/>
      <c r="AT847" s="26"/>
      <c r="AU847" s="26"/>
    </row>
    <row r="848" spans="27:50">
      <c r="AA848" s="26"/>
      <c r="AB848" s="26"/>
      <c r="AC848" s="26"/>
      <c r="AD848" s="26"/>
      <c r="AE848" s="26"/>
      <c r="AG848" s="187"/>
      <c r="AN848" s="26"/>
      <c r="AO848" s="26"/>
      <c r="AP848" s="26"/>
      <c r="AQ848" s="26"/>
      <c r="AR848" s="26"/>
      <c r="AS848" s="26"/>
      <c r="AT848" s="26"/>
      <c r="AU848" s="26"/>
    </row>
    <row r="849" spans="27:47">
      <c r="AA849" s="26"/>
      <c r="AB849" s="26"/>
      <c r="AC849" s="26"/>
      <c r="AD849" s="26"/>
      <c r="AE849" s="26"/>
      <c r="AG849" s="187"/>
      <c r="AN849" s="26"/>
      <c r="AO849" s="26"/>
      <c r="AP849" s="26"/>
      <c r="AQ849" s="26"/>
      <c r="AR849" s="26"/>
      <c r="AS849" s="26"/>
      <c r="AT849" s="26"/>
      <c r="AU849" s="26"/>
    </row>
    <row r="850" spans="27:47">
      <c r="AA850" s="26"/>
      <c r="AB850" s="26"/>
      <c r="AC850" s="26"/>
      <c r="AD850" s="26"/>
      <c r="AE850" s="26"/>
      <c r="AG850" s="187"/>
      <c r="AN850" s="26"/>
      <c r="AO850" s="26"/>
      <c r="AP850" s="26"/>
      <c r="AQ850" s="26"/>
      <c r="AR850" s="26"/>
      <c r="AS850" s="26"/>
      <c r="AT850" s="26"/>
      <c r="AU850" s="26"/>
    </row>
    <row r="851" spans="27:47">
      <c r="AA851" s="26"/>
      <c r="AB851" s="26"/>
      <c r="AC851" s="26"/>
      <c r="AD851" s="26"/>
      <c r="AE851" s="26"/>
      <c r="AG851" s="187"/>
      <c r="AN851" s="26"/>
      <c r="AO851" s="26"/>
      <c r="AP851" s="26"/>
      <c r="AQ851" s="26"/>
      <c r="AR851" s="26"/>
      <c r="AS851" s="26"/>
      <c r="AT851" s="26"/>
      <c r="AU851" s="26"/>
    </row>
    <row r="852" spans="27:47">
      <c r="AA852" s="26"/>
      <c r="AB852" s="26"/>
      <c r="AC852" s="26"/>
      <c r="AD852" s="26"/>
      <c r="AE852" s="26"/>
      <c r="AG852" s="187"/>
      <c r="AN852" s="26"/>
      <c r="AO852" s="26"/>
      <c r="AP852" s="26"/>
      <c r="AQ852" s="26"/>
      <c r="AR852" s="26"/>
      <c r="AS852" s="26"/>
      <c r="AT852" s="26"/>
      <c r="AU852" s="26"/>
    </row>
    <row r="853" spans="27:47">
      <c r="AA853" s="26"/>
      <c r="AB853" s="26"/>
      <c r="AC853" s="26"/>
      <c r="AD853" s="26"/>
      <c r="AE853" s="26"/>
      <c r="AG853" s="187"/>
      <c r="AN853" s="26"/>
      <c r="AO853" s="26"/>
      <c r="AP853" s="26"/>
      <c r="AQ853" s="26"/>
      <c r="AR853" s="26"/>
      <c r="AS853" s="26"/>
      <c r="AT853" s="26"/>
      <c r="AU853" s="26"/>
    </row>
    <row r="854" spans="27:47">
      <c r="AA854" s="26"/>
      <c r="AB854" s="26"/>
      <c r="AC854" s="26"/>
      <c r="AD854" s="26"/>
      <c r="AE854" s="26"/>
      <c r="AG854" s="187"/>
      <c r="AN854" s="26"/>
      <c r="AO854" s="26"/>
      <c r="AP854" s="26"/>
      <c r="AQ854" s="26"/>
      <c r="AR854" s="26"/>
      <c r="AS854" s="26"/>
      <c r="AT854" s="26"/>
      <c r="AU854" s="26"/>
    </row>
    <row r="855" spans="27:47">
      <c r="AA855" s="26"/>
      <c r="AB855" s="26"/>
      <c r="AC855" s="26"/>
      <c r="AD855" s="26"/>
      <c r="AE855" s="26"/>
      <c r="AG855" s="187"/>
      <c r="AN855" s="26"/>
      <c r="AO855" s="26"/>
      <c r="AP855" s="26"/>
      <c r="AQ855" s="26"/>
      <c r="AR855" s="26"/>
      <c r="AS855" s="26"/>
      <c r="AT855" s="26"/>
      <c r="AU855" s="26"/>
    </row>
    <row r="856" spans="27:47">
      <c r="AA856" s="26"/>
      <c r="AB856" s="26"/>
      <c r="AC856" s="26"/>
      <c r="AD856" s="26"/>
      <c r="AE856" s="26"/>
      <c r="AG856" s="187"/>
      <c r="AN856" s="26"/>
      <c r="AO856" s="26"/>
      <c r="AP856" s="26"/>
      <c r="AQ856" s="26"/>
      <c r="AR856" s="26"/>
      <c r="AS856" s="26"/>
      <c r="AT856" s="26"/>
      <c r="AU856" s="26"/>
    </row>
    <row r="857" spans="27:47">
      <c r="AA857" s="26"/>
      <c r="AB857" s="26"/>
      <c r="AC857" s="26"/>
      <c r="AD857" s="26"/>
      <c r="AE857" s="26"/>
      <c r="AG857" s="187"/>
      <c r="AN857" s="26"/>
      <c r="AO857" s="26"/>
      <c r="AP857" s="26"/>
      <c r="AQ857" s="26"/>
      <c r="AR857" s="26"/>
      <c r="AS857" s="26"/>
      <c r="AT857" s="26"/>
      <c r="AU857" s="26"/>
    </row>
    <row r="858" spans="27:47">
      <c r="AA858" s="26"/>
      <c r="AB858" s="26"/>
      <c r="AC858" s="26"/>
      <c r="AD858" s="26"/>
      <c r="AE858" s="26"/>
      <c r="AG858" s="187"/>
      <c r="AN858" s="26"/>
      <c r="AO858" s="26"/>
      <c r="AP858" s="26"/>
      <c r="AQ858" s="26"/>
      <c r="AR858" s="26"/>
      <c r="AS858" s="26"/>
      <c r="AT858" s="26"/>
      <c r="AU858" s="26"/>
    </row>
    <row r="859" spans="27:47">
      <c r="AA859" s="26"/>
      <c r="AB859" s="26"/>
      <c r="AC859" s="26"/>
      <c r="AD859" s="26"/>
      <c r="AE859" s="26"/>
      <c r="AG859" s="187"/>
      <c r="AN859" s="26"/>
      <c r="AO859" s="26"/>
      <c r="AP859" s="26"/>
      <c r="AQ859" s="26"/>
      <c r="AR859" s="26"/>
      <c r="AS859" s="26"/>
      <c r="AT859" s="26"/>
      <c r="AU859" s="26"/>
    </row>
    <row r="860" spans="27:47">
      <c r="AA860" s="26"/>
      <c r="AB860" s="26"/>
      <c r="AC860" s="26"/>
      <c r="AD860" s="26"/>
      <c r="AE860" s="26"/>
      <c r="AG860" s="187"/>
      <c r="AN860" s="26"/>
      <c r="AO860" s="26"/>
      <c r="AP860" s="26"/>
      <c r="AQ860" s="26"/>
      <c r="AR860" s="26"/>
      <c r="AS860" s="26"/>
      <c r="AT860" s="26"/>
      <c r="AU860" s="26"/>
    </row>
    <row r="861" spans="27:47">
      <c r="AA861" s="26"/>
      <c r="AB861" s="26"/>
      <c r="AC861" s="26"/>
      <c r="AD861" s="26"/>
      <c r="AE861" s="26"/>
      <c r="AG861" s="187"/>
      <c r="AN861" s="26"/>
      <c r="AO861" s="26"/>
      <c r="AP861" s="26"/>
      <c r="AQ861" s="26"/>
      <c r="AR861" s="26"/>
      <c r="AS861" s="26"/>
      <c r="AT861" s="26"/>
      <c r="AU861" s="26"/>
    </row>
    <row r="862" spans="27:47">
      <c r="AA862" s="26"/>
      <c r="AB862" s="26"/>
      <c r="AC862" s="26"/>
      <c r="AD862" s="26"/>
      <c r="AE862" s="26"/>
      <c r="AG862" s="187"/>
      <c r="AN862" s="26"/>
      <c r="AO862" s="26"/>
      <c r="AP862" s="26"/>
      <c r="AQ862" s="26"/>
      <c r="AR862" s="26"/>
      <c r="AS862" s="26"/>
      <c r="AT862" s="26"/>
      <c r="AU862" s="26"/>
    </row>
    <row r="863" spans="27:47">
      <c r="AA863" s="26"/>
      <c r="AB863" s="26"/>
      <c r="AC863" s="26"/>
      <c r="AD863" s="26"/>
      <c r="AE863" s="26"/>
      <c r="AG863" s="187"/>
      <c r="AN863" s="26"/>
      <c r="AO863" s="26"/>
      <c r="AP863" s="26"/>
      <c r="AQ863" s="26"/>
      <c r="AR863" s="26"/>
      <c r="AS863" s="26"/>
      <c r="AT863" s="26"/>
      <c r="AU863" s="26"/>
    </row>
    <row r="864" spans="27:47">
      <c r="AA864" s="26"/>
      <c r="AB864" s="26"/>
      <c r="AC864" s="26"/>
      <c r="AD864" s="26"/>
      <c r="AE864" s="26"/>
      <c r="AG864" s="187"/>
      <c r="AN864" s="26"/>
      <c r="AO864" s="26"/>
      <c r="AP864" s="26"/>
      <c r="AQ864" s="26"/>
      <c r="AR864" s="26"/>
      <c r="AS864" s="26"/>
      <c r="AT864" s="26"/>
      <c r="AU864" s="26"/>
    </row>
    <row r="865" spans="27:47">
      <c r="AA865" s="26"/>
      <c r="AB865" s="26"/>
      <c r="AC865" s="26"/>
      <c r="AD865" s="26"/>
      <c r="AE865" s="26"/>
      <c r="AG865" s="187"/>
      <c r="AN865" s="26"/>
      <c r="AO865" s="26"/>
      <c r="AP865" s="26"/>
      <c r="AQ865" s="26"/>
      <c r="AR865" s="26"/>
      <c r="AS865" s="26"/>
      <c r="AT865" s="26"/>
      <c r="AU865" s="26"/>
    </row>
    <row r="866" spans="27:47">
      <c r="AA866" s="26"/>
      <c r="AB866" s="26"/>
      <c r="AC866" s="26"/>
      <c r="AD866" s="26"/>
      <c r="AE866" s="26"/>
      <c r="AG866" s="187"/>
      <c r="AN866" s="26"/>
      <c r="AO866" s="26"/>
      <c r="AP866" s="26"/>
      <c r="AQ866" s="26"/>
      <c r="AR866" s="26"/>
      <c r="AS866" s="26"/>
      <c r="AT866" s="26"/>
      <c r="AU866" s="26"/>
    </row>
    <row r="867" spans="27:47">
      <c r="AA867" s="26"/>
      <c r="AB867" s="26"/>
      <c r="AC867" s="26"/>
      <c r="AD867" s="26"/>
      <c r="AE867" s="26"/>
      <c r="AG867" s="187"/>
      <c r="AN867" s="26"/>
      <c r="AO867" s="26"/>
      <c r="AP867" s="26"/>
      <c r="AQ867" s="26"/>
      <c r="AR867" s="26"/>
      <c r="AS867" s="26"/>
      <c r="AT867" s="26"/>
      <c r="AU867" s="26"/>
    </row>
    <row r="868" spans="27:47">
      <c r="AA868" s="26"/>
      <c r="AB868" s="26"/>
      <c r="AC868" s="26"/>
      <c r="AD868" s="26"/>
      <c r="AE868" s="26"/>
      <c r="AG868" s="187"/>
      <c r="AN868" s="26"/>
      <c r="AO868" s="26"/>
      <c r="AP868" s="26"/>
      <c r="AQ868" s="26"/>
      <c r="AR868" s="26"/>
      <c r="AS868" s="26"/>
      <c r="AT868" s="26"/>
      <c r="AU868" s="26"/>
    </row>
    <row r="869" spans="27:47">
      <c r="AA869" s="26"/>
      <c r="AB869" s="26"/>
      <c r="AC869" s="26"/>
      <c r="AD869" s="26"/>
      <c r="AE869" s="26"/>
      <c r="AG869" s="187"/>
      <c r="AN869" s="26"/>
      <c r="AO869" s="26"/>
      <c r="AP869" s="26"/>
      <c r="AQ869" s="26"/>
      <c r="AR869" s="26"/>
      <c r="AS869" s="26"/>
      <c r="AT869" s="26"/>
      <c r="AU869" s="26"/>
    </row>
    <row r="870" spans="27:47">
      <c r="AA870" s="26"/>
      <c r="AB870" s="26"/>
      <c r="AC870" s="26"/>
      <c r="AD870" s="26"/>
      <c r="AE870" s="26"/>
      <c r="AG870" s="187"/>
      <c r="AN870" s="26"/>
      <c r="AO870" s="26"/>
      <c r="AP870" s="26"/>
      <c r="AQ870" s="26"/>
      <c r="AR870" s="26"/>
      <c r="AS870" s="26"/>
      <c r="AT870" s="26"/>
      <c r="AU870" s="26"/>
    </row>
    <row r="871" spans="27:47">
      <c r="AA871" s="26"/>
      <c r="AB871" s="26"/>
      <c r="AC871" s="26"/>
      <c r="AD871" s="26"/>
      <c r="AE871" s="26"/>
      <c r="AG871" s="187"/>
      <c r="AN871" s="26"/>
      <c r="AO871" s="26"/>
      <c r="AP871" s="26"/>
      <c r="AQ871" s="26"/>
      <c r="AR871" s="26"/>
      <c r="AS871" s="26"/>
      <c r="AT871" s="26"/>
      <c r="AU871" s="26"/>
    </row>
    <row r="872" spans="27:47">
      <c r="AA872" s="26"/>
      <c r="AB872" s="26"/>
      <c r="AC872" s="26"/>
      <c r="AD872" s="26"/>
      <c r="AE872" s="26"/>
      <c r="AG872" s="187"/>
      <c r="AN872" s="26"/>
      <c r="AO872" s="26"/>
      <c r="AP872" s="26"/>
      <c r="AQ872" s="26"/>
      <c r="AR872" s="26"/>
      <c r="AS872" s="26"/>
      <c r="AT872" s="26"/>
      <c r="AU872" s="26"/>
    </row>
    <row r="873" spans="27:47">
      <c r="AA873" s="26"/>
      <c r="AB873" s="26"/>
      <c r="AC873" s="26"/>
      <c r="AD873" s="26"/>
      <c r="AE873" s="26"/>
      <c r="AG873" s="187"/>
      <c r="AN873" s="26"/>
      <c r="AO873" s="26"/>
      <c r="AP873" s="26"/>
      <c r="AQ873" s="26"/>
      <c r="AR873" s="26"/>
      <c r="AS873" s="26"/>
      <c r="AT873" s="26"/>
      <c r="AU873" s="26"/>
    </row>
    <row r="874" spans="27:47">
      <c r="AA874" s="26"/>
      <c r="AB874" s="26"/>
      <c r="AC874" s="26"/>
      <c r="AD874" s="26"/>
      <c r="AE874" s="26"/>
      <c r="AG874" s="187"/>
      <c r="AN874" s="26"/>
      <c r="AO874" s="26"/>
      <c r="AP874" s="26"/>
      <c r="AQ874" s="26"/>
      <c r="AR874" s="26"/>
      <c r="AS874" s="26"/>
      <c r="AT874" s="26"/>
      <c r="AU874" s="26"/>
    </row>
    <row r="875" spans="27:47">
      <c r="AA875" s="26"/>
      <c r="AB875" s="26"/>
      <c r="AC875" s="26"/>
      <c r="AD875" s="26"/>
      <c r="AE875" s="26"/>
      <c r="AG875" s="187"/>
      <c r="AN875" s="26"/>
      <c r="AO875" s="26"/>
      <c r="AP875" s="26"/>
      <c r="AQ875" s="26"/>
      <c r="AR875" s="26"/>
      <c r="AS875" s="26"/>
      <c r="AT875" s="26"/>
      <c r="AU875" s="26"/>
    </row>
    <row r="876" spans="27:47">
      <c r="AA876" s="26"/>
      <c r="AB876" s="26"/>
      <c r="AC876" s="26"/>
      <c r="AD876" s="26"/>
      <c r="AE876" s="26"/>
      <c r="AG876" s="187"/>
      <c r="AN876" s="26"/>
      <c r="AO876" s="26"/>
      <c r="AP876" s="26"/>
      <c r="AQ876" s="26"/>
      <c r="AR876" s="26"/>
      <c r="AS876" s="26"/>
      <c r="AT876" s="26"/>
      <c r="AU876" s="26"/>
    </row>
    <row r="877" spans="27:47">
      <c r="AA877" s="26"/>
      <c r="AB877" s="26"/>
      <c r="AC877" s="26"/>
      <c r="AD877" s="26"/>
      <c r="AE877" s="26"/>
      <c r="AG877" s="187"/>
      <c r="AN877" s="26"/>
      <c r="AO877" s="26"/>
      <c r="AP877" s="26"/>
      <c r="AQ877" s="26"/>
      <c r="AR877" s="26"/>
      <c r="AS877" s="26"/>
      <c r="AT877" s="26"/>
      <c r="AU877" s="26"/>
    </row>
    <row r="878" spans="27:47">
      <c r="AA878" s="26"/>
      <c r="AB878" s="26"/>
      <c r="AC878" s="26"/>
      <c r="AD878" s="26"/>
      <c r="AE878" s="26"/>
      <c r="AG878" s="187"/>
      <c r="AN878" s="26"/>
      <c r="AO878" s="26"/>
      <c r="AP878" s="26"/>
      <c r="AQ878" s="26"/>
      <c r="AR878" s="26"/>
      <c r="AS878" s="26"/>
      <c r="AT878" s="26"/>
      <c r="AU878" s="26"/>
    </row>
    <row r="879" spans="27:47">
      <c r="AA879" s="26"/>
      <c r="AB879" s="26"/>
      <c r="AC879" s="26"/>
      <c r="AD879" s="26"/>
      <c r="AE879" s="26"/>
      <c r="AG879" s="187"/>
      <c r="AN879" s="26"/>
      <c r="AO879" s="26"/>
      <c r="AP879" s="26"/>
      <c r="AQ879" s="26"/>
      <c r="AR879" s="26"/>
      <c r="AS879" s="26"/>
      <c r="AT879" s="26"/>
      <c r="AU879" s="26"/>
    </row>
    <row r="880" spans="27:47">
      <c r="AA880" s="26"/>
      <c r="AB880" s="26"/>
      <c r="AC880" s="26"/>
      <c r="AD880" s="26"/>
      <c r="AE880" s="26"/>
      <c r="AG880" s="187"/>
      <c r="AN880" s="26"/>
      <c r="AO880" s="26"/>
      <c r="AP880" s="26"/>
      <c r="AQ880" s="26"/>
      <c r="AR880" s="26"/>
      <c r="AS880" s="26"/>
      <c r="AT880" s="26"/>
      <c r="AU880" s="26"/>
    </row>
    <row r="881" spans="27:48">
      <c r="AA881" s="26"/>
      <c r="AB881" s="26"/>
      <c r="AC881" s="26"/>
      <c r="AD881" s="26"/>
      <c r="AE881" s="26"/>
      <c r="AG881" s="187"/>
      <c r="AN881" s="26"/>
      <c r="AO881" s="26"/>
      <c r="AP881" s="26"/>
      <c r="AQ881" s="26"/>
      <c r="AR881" s="26"/>
      <c r="AS881" s="26"/>
      <c r="AT881" s="26"/>
      <c r="AU881" s="26"/>
    </row>
    <row r="882" spans="27:48">
      <c r="AA882" s="26"/>
      <c r="AB882" s="26"/>
      <c r="AC882" s="26"/>
      <c r="AD882" s="26"/>
      <c r="AE882" s="26"/>
      <c r="AG882" s="187"/>
      <c r="AN882" s="26"/>
      <c r="AO882" s="26"/>
      <c r="AP882" s="26"/>
      <c r="AQ882" s="26"/>
      <c r="AR882" s="26"/>
      <c r="AS882" s="26"/>
      <c r="AT882" s="26"/>
      <c r="AU882" s="26"/>
    </row>
    <row r="883" spans="27:48">
      <c r="AA883" s="26"/>
      <c r="AB883" s="26"/>
      <c r="AC883" s="26"/>
      <c r="AD883" s="26"/>
      <c r="AE883" s="26"/>
      <c r="AG883" s="187"/>
      <c r="AN883" s="26"/>
      <c r="AO883" s="26"/>
      <c r="AP883" s="26"/>
      <c r="AQ883" s="26"/>
      <c r="AR883" s="26"/>
      <c r="AS883" s="26"/>
      <c r="AT883" s="26"/>
      <c r="AU883" s="26"/>
    </row>
    <row r="884" spans="27:48">
      <c r="AA884" s="26"/>
      <c r="AB884" s="26"/>
      <c r="AC884" s="26"/>
      <c r="AD884" s="26"/>
      <c r="AE884" s="26"/>
      <c r="AG884" s="187"/>
      <c r="AN884" s="26"/>
      <c r="AO884" s="26"/>
      <c r="AP884" s="26"/>
      <c r="AQ884" s="26"/>
      <c r="AR884" s="26"/>
      <c r="AS884" s="26"/>
      <c r="AT884" s="26"/>
      <c r="AU884" s="26"/>
    </row>
    <row r="885" spans="27:48">
      <c r="AA885" s="26"/>
      <c r="AB885" s="26"/>
      <c r="AC885" s="26"/>
      <c r="AD885" s="26"/>
      <c r="AE885" s="26"/>
      <c r="AG885" s="187"/>
      <c r="AN885" s="26"/>
      <c r="AO885" s="26"/>
      <c r="AP885" s="26"/>
      <c r="AQ885" s="26"/>
      <c r="AR885" s="26"/>
      <c r="AS885" s="26"/>
      <c r="AT885" s="26"/>
      <c r="AU885" s="26"/>
    </row>
    <row r="886" spans="27:48">
      <c r="AA886" s="26"/>
      <c r="AB886" s="26"/>
      <c r="AC886" s="26"/>
      <c r="AD886" s="26"/>
      <c r="AE886" s="26"/>
      <c r="AG886" s="187"/>
      <c r="AN886" s="26"/>
      <c r="AO886" s="26"/>
      <c r="AP886" s="26"/>
      <c r="AQ886" s="26"/>
      <c r="AR886" s="26"/>
      <c r="AS886" s="26"/>
      <c r="AT886" s="26"/>
      <c r="AU886" s="26"/>
    </row>
    <row r="887" spans="27:48">
      <c r="AA887" s="26"/>
      <c r="AB887" s="26"/>
      <c r="AC887" s="26"/>
      <c r="AD887" s="26"/>
      <c r="AE887" s="26"/>
      <c r="AG887" s="187"/>
      <c r="AN887" s="26"/>
      <c r="AO887" s="26"/>
      <c r="AP887" s="26"/>
      <c r="AQ887" s="26"/>
      <c r="AR887" s="26"/>
      <c r="AS887" s="26"/>
      <c r="AT887" s="26"/>
      <c r="AU887" s="26"/>
    </row>
    <row r="888" spans="27:48">
      <c r="AA888" s="26"/>
      <c r="AB888" s="26"/>
      <c r="AC888" s="26"/>
      <c r="AD888" s="26"/>
      <c r="AE888" s="26"/>
      <c r="AG888" s="187"/>
      <c r="AN888" s="26"/>
      <c r="AO888" s="26"/>
      <c r="AP888" s="26"/>
      <c r="AQ888" s="26"/>
      <c r="AR888" s="26"/>
      <c r="AS888" s="26"/>
      <c r="AT888" s="26"/>
      <c r="AU888" s="26"/>
      <c r="AV888" s="26"/>
    </row>
    <row r="889" spans="27:48">
      <c r="AA889" s="26"/>
      <c r="AB889" s="26"/>
      <c r="AC889" s="26"/>
      <c r="AD889" s="26"/>
      <c r="AE889" s="26"/>
      <c r="AG889" s="187"/>
      <c r="AN889" s="26"/>
      <c r="AO889" s="26"/>
      <c r="AP889" s="26"/>
      <c r="AQ889" s="26"/>
      <c r="AR889" s="26"/>
      <c r="AS889" s="26"/>
      <c r="AT889" s="26"/>
      <c r="AU889" s="26"/>
    </row>
    <row r="890" spans="27:48">
      <c r="AA890" s="26"/>
      <c r="AB890" s="26"/>
      <c r="AC890" s="26"/>
      <c r="AD890" s="26"/>
      <c r="AE890" s="26"/>
      <c r="AG890" s="187"/>
      <c r="AN890" s="26"/>
      <c r="AO890" s="26"/>
      <c r="AP890" s="26"/>
      <c r="AQ890" s="26"/>
      <c r="AR890" s="26"/>
      <c r="AS890" s="26"/>
      <c r="AT890" s="26"/>
      <c r="AU890" s="26"/>
    </row>
    <row r="891" spans="27:48">
      <c r="AA891" s="26"/>
      <c r="AB891" s="26"/>
      <c r="AC891" s="26"/>
      <c r="AD891" s="26"/>
      <c r="AE891" s="26"/>
      <c r="AG891" s="187"/>
      <c r="AN891" s="26"/>
      <c r="AO891" s="26"/>
      <c r="AP891" s="26"/>
      <c r="AQ891" s="26"/>
      <c r="AR891" s="26"/>
      <c r="AS891" s="26"/>
      <c r="AT891" s="26"/>
      <c r="AU891" s="26"/>
    </row>
    <row r="892" spans="27:48">
      <c r="AA892" s="26"/>
      <c r="AB892" s="26"/>
      <c r="AC892" s="26"/>
      <c r="AD892" s="26"/>
      <c r="AE892" s="26"/>
      <c r="AG892" s="187"/>
      <c r="AN892" s="26"/>
      <c r="AO892" s="26"/>
      <c r="AP892" s="26"/>
      <c r="AQ892" s="26"/>
      <c r="AR892" s="26"/>
      <c r="AS892" s="26"/>
      <c r="AT892" s="26"/>
      <c r="AU892" s="26"/>
    </row>
    <row r="893" spans="27:48">
      <c r="AA893" s="26"/>
      <c r="AB893" s="26"/>
      <c r="AC893" s="26"/>
      <c r="AD893" s="26"/>
      <c r="AE893" s="26"/>
      <c r="AG893" s="187"/>
      <c r="AN893" s="26"/>
      <c r="AO893" s="26"/>
      <c r="AP893" s="26"/>
      <c r="AQ893" s="26"/>
      <c r="AR893" s="26"/>
      <c r="AS893" s="26"/>
      <c r="AT893" s="26"/>
      <c r="AU893" s="26"/>
    </row>
    <row r="894" spans="27:48">
      <c r="AA894" s="26"/>
      <c r="AB894" s="26"/>
      <c r="AC894" s="26"/>
      <c r="AD894" s="26"/>
      <c r="AE894" s="26"/>
      <c r="AG894" s="187"/>
      <c r="AN894" s="26"/>
      <c r="AO894" s="26"/>
      <c r="AP894" s="26"/>
      <c r="AQ894" s="26"/>
      <c r="AR894" s="26"/>
      <c r="AS894" s="26"/>
      <c r="AT894" s="26"/>
      <c r="AU894" s="26"/>
    </row>
    <row r="895" spans="27:48">
      <c r="AA895" s="26"/>
      <c r="AB895" s="26"/>
      <c r="AC895" s="26"/>
      <c r="AD895" s="26"/>
      <c r="AE895" s="26"/>
      <c r="AG895" s="187"/>
      <c r="AN895" s="26"/>
      <c r="AO895" s="26"/>
      <c r="AP895" s="26"/>
      <c r="AQ895" s="26"/>
      <c r="AR895" s="26"/>
      <c r="AS895" s="26"/>
      <c r="AT895" s="26"/>
      <c r="AU895" s="26"/>
    </row>
    <row r="896" spans="27:48">
      <c r="AA896" s="26"/>
      <c r="AB896" s="26"/>
      <c r="AC896" s="26"/>
      <c r="AD896" s="26"/>
      <c r="AE896" s="26"/>
      <c r="AG896" s="187"/>
      <c r="AN896" s="26"/>
      <c r="AO896" s="26"/>
      <c r="AP896" s="26"/>
      <c r="AQ896" s="26"/>
      <c r="AR896" s="26"/>
      <c r="AS896" s="26"/>
      <c r="AT896" s="26"/>
      <c r="AU896" s="26"/>
    </row>
    <row r="897" spans="26:64">
      <c r="AA897" s="26"/>
      <c r="AB897" s="26"/>
      <c r="AC897" s="26"/>
      <c r="AD897" s="26"/>
      <c r="AE897" s="26"/>
      <c r="AG897" s="187"/>
      <c r="AN897" s="26"/>
      <c r="AO897" s="26"/>
      <c r="AP897" s="26"/>
      <c r="AQ897" s="26"/>
      <c r="AR897" s="26"/>
      <c r="AS897" s="26"/>
      <c r="AT897" s="26"/>
      <c r="AU897" s="26"/>
    </row>
    <row r="898" spans="26:64">
      <c r="AA898" s="26"/>
      <c r="AB898" s="26"/>
      <c r="AC898" s="26"/>
      <c r="AD898" s="26"/>
      <c r="AE898" s="26"/>
      <c r="AG898" s="187"/>
      <c r="AN898" s="26"/>
      <c r="AO898" s="26"/>
      <c r="AP898" s="26"/>
      <c r="AQ898" s="26"/>
      <c r="AR898" s="26"/>
      <c r="AS898" s="26"/>
      <c r="AT898" s="26"/>
      <c r="AU898" s="26"/>
    </row>
    <row r="899" spans="26:64">
      <c r="AA899" s="26"/>
      <c r="AB899" s="26"/>
      <c r="AC899" s="26"/>
      <c r="AD899" s="26"/>
      <c r="AE899" s="26"/>
      <c r="AG899" s="187"/>
      <c r="AN899" s="26"/>
      <c r="AO899" s="26"/>
      <c r="AP899" s="26"/>
      <c r="AQ899" s="26"/>
      <c r="AR899" s="26"/>
      <c r="AS899" s="26"/>
      <c r="AT899" s="26"/>
      <c r="AU899" s="26"/>
    </row>
    <row r="900" spans="26:64">
      <c r="AA900" s="26"/>
      <c r="AB900" s="26"/>
      <c r="AC900" s="26"/>
      <c r="AD900" s="26"/>
      <c r="AE900" s="26"/>
      <c r="AG900" s="187"/>
      <c r="AN900" s="26"/>
      <c r="AO900" s="26"/>
      <c r="AP900" s="26"/>
      <c r="AQ900" s="26"/>
      <c r="AR900" s="26"/>
      <c r="AS900" s="26"/>
      <c r="AT900" s="26"/>
      <c r="AU900" s="26"/>
    </row>
    <row r="901" spans="26:64">
      <c r="AA901" s="26"/>
      <c r="AB901" s="26"/>
      <c r="AC901" s="26"/>
      <c r="AD901" s="26"/>
      <c r="AE901" s="26"/>
      <c r="AG901" s="187"/>
      <c r="AN901" s="26"/>
      <c r="AO901" s="26"/>
      <c r="AP901" s="26"/>
      <c r="AQ901" s="26"/>
      <c r="AR901" s="26"/>
      <c r="AS901" s="26"/>
      <c r="AT901" s="26"/>
      <c r="AU901" s="26"/>
    </row>
    <row r="902" spans="26:64">
      <c r="AA902" s="26"/>
      <c r="AB902" s="26"/>
      <c r="AC902" s="26"/>
      <c r="AD902" s="26"/>
      <c r="AE902" s="26"/>
      <c r="AG902" s="187"/>
      <c r="AN902" s="26"/>
      <c r="AO902" s="26"/>
      <c r="AP902" s="26"/>
      <c r="AQ902" s="26"/>
      <c r="AR902" s="26"/>
      <c r="AS902" s="26"/>
      <c r="AT902" s="26"/>
      <c r="AU902" s="26"/>
    </row>
    <row r="903" spans="26:64">
      <c r="AA903" s="26"/>
      <c r="AB903" s="26"/>
      <c r="AC903" s="26"/>
      <c r="AD903" s="26"/>
      <c r="AE903" s="26"/>
      <c r="AG903" s="187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</row>
    <row r="904" spans="26:64">
      <c r="AA904" s="26"/>
      <c r="AB904" s="26"/>
      <c r="AC904" s="26"/>
      <c r="AD904" s="26"/>
      <c r="AE904" s="26"/>
      <c r="AG904" s="187"/>
      <c r="AN904" s="26"/>
      <c r="AO904" s="26"/>
      <c r="AP904" s="26"/>
      <c r="AQ904" s="26"/>
      <c r="AR904" s="26"/>
      <c r="AS904" s="26"/>
      <c r="AT904" s="26"/>
      <c r="AU904" s="26"/>
    </row>
    <row r="905" spans="26:64">
      <c r="AA905" s="26"/>
      <c r="AB905" s="26"/>
      <c r="AC905" s="26"/>
      <c r="AD905" s="26"/>
      <c r="AE905" s="26"/>
      <c r="AG905" s="187"/>
      <c r="AN905" s="26"/>
      <c r="AO905" s="26"/>
      <c r="AP905" s="26"/>
      <c r="AQ905" s="26"/>
      <c r="AR905" s="26"/>
      <c r="AS905" s="26"/>
      <c r="AT905" s="26"/>
      <c r="AU905" s="26"/>
    </row>
    <row r="906" spans="26:64">
      <c r="Z906">
        <f t="shared" ref="Z906:Z969" si="202">F906</f>
        <v>0</v>
      </c>
      <c r="AA906" s="26">
        <f t="shared" ref="AA906:AA969" si="203">AB$3+AB$4*Z906+AB$5*Z906^2+AH906</f>
        <v>2.0309229835135684E-3</v>
      </c>
      <c r="AB906" s="26">
        <f t="shared" ref="AB906:AB969" si="204">IF(S906&lt;&gt;0,G906-AH906, -9999)</f>
        <v>-9999</v>
      </c>
      <c r="AC906" s="26">
        <f t="shared" ref="AC906:AC969" si="205">+G906-P906</f>
        <v>0</v>
      </c>
      <c r="AD906" s="26">
        <f t="shared" ref="AD906:AD969" si="206">IF(S906&lt;&gt;0,G906-AA906, -9999)</f>
        <v>-9999</v>
      </c>
      <c r="AE906" s="26">
        <f t="shared" ref="AE906:AE969" si="207">+(G906-AA906)^2*S906</f>
        <v>0</v>
      </c>
      <c r="AF906">
        <f t="shared" ref="AF906:AF969" si="208">IF(S906&lt;&gt;0,G906-P906, -9999)</f>
        <v>-9999</v>
      </c>
      <c r="AG906" s="187"/>
      <c r="AH906">
        <f t="shared" ref="AH906:AH969" si="209">$AB$6*($AB$11/AI906*AJ906+$AB$12)</f>
        <v>-2.9382213915712355E-4</v>
      </c>
      <c r="AI906">
        <f t="shared" ref="AI906:AI969" si="210">1+$AB$7*COS(AL906)</f>
        <v>0.56321412153041595</v>
      </c>
      <c r="AJ906">
        <f t="shared" ref="AJ906:AJ969" si="211">SIN(AL906+RADIANS($AB$9))</f>
        <v>-0.29022162196877349</v>
      </c>
      <c r="AK906">
        <f t="shared" ref="AK906:AK969" si="212">$AB$7*SIN(AL906)</f>
        <v>0.22686228227079117</v>
      </c>
      <c r="AL906">
        <f t="shared" ref="AL906:AL969" si="213">2*ATAN(AM906)</f>
        <v>2.6625535282756823</v>
      </c>
      <c r="AM906">
        <f t="shared" ref="AM906:AM969" si="214">SQRT((1+$AB$7)/(1-$AB$7))*TAN(AN906/2)</f>
        <v>4.0948774322335311</v>
      </c>
      <c r="AN906" s="26">
        <f t="shared" ref="AN906:AT915" si="215">$AU906+$AB$7*SIN(AO906)</f>
        <v>-3.9344997747660178</v>
      </c>
      <c r="AO906" s="26">
        <f t="shared" si="215"/>
        <v>-3.9351643489502139</v>
      </c>
      <c r="AP906" s="26">
        <f t="shared" si="215"/>
        <v>-3.9332408904645653</v>
      </c>
      <c r="AQ906" s="26">
        <f t="shared" si="215"/>
        <v>-3.9388182558839882</v>
      </c>
      <c r="AR906" s="26">
        <f t="shared" si="215"/>
        <v>-3.9227315190112741</v>
      </c>
      <c r="AS906" s="26">
        <f t="shared" si="215"/>
        <v>-3.9698775001583364</v>
      </c>
      <c r="AT906" s="26">
        <f t="shared" si="215"/>
        <v>-3.8373723372171344</v>
      </c>
      <c r="AU906" s="26">
        <f t="shared" ref="AU906:AU969" si="216">RADIANS($AB$9)+$AB$18*(F906-AB$15)</f>
        <v>-4.2853617650403137</v>
      </c>
    </row>
    <row r="907" spans="26:64">
      <c r="Z907">
        <f t="shared" si="202"/>
        <v>0</v>
      </c>
      <c r="AA907" s="26">
        <f t="shared" si="203"/>
        <v>2.0309229835135684E-3</v>
      </c>
      <c r="AB907" s="26">
        <f t="shared" si="204"/>
        <v>-9999</v>
      </c>
      <c r="AC907" s="26">
        <f t="shared" si="205"/>
        <v>0</v>
      </c>
      <c r="AD907" s="26">
        <f t="shared" si="206"/>
        <v>-9999</v>
      </c>
      <c r="AE907" s="26">
        <f t="shared" si="207"/>
        <v>0</v>
      </c>
      <c r="AF907">
        <f t="shared" si="208"/>
        <v>-9999</v>
      </c>
      <c r="AG907" s="187"/>
      <c r="AH907">
        <f t="shared" si="209"/>
        <v>-2.9382213915712355E-4</v>
      </c>
      <c r="AI907">
        <f t="shared" si="210"/>
        <v>0.56321412153041595</v>
      </c>
      <c r="AJ907">
        <f t="shared" si="211"/>
        <v>-0.29022162196877349</v>
      </c>
      <c r="AK907">
        <f t="shared" si="212"/>
        <v>0.22686228227079117</v>
      </c>
      <c r="AL907">
        <f t="shared" si="213"/>
        <v>2.6625535282756823</v>
      </c>
      <c r="AM907">
        <f t="shared" si="214"/>
        <v>4.0948774322335311</v>
      </c>
      <c r="AN907" s="26">
        <f t="shared" si="215"/>
        <v>-3.9344997747660178</v>
      </c>
      <c r="AO907" s="26">
        <f t="shared" si="215"/>
        <v>-3.9351643489502139</v>
      </c>
      <c r="AP907" s="26">
        <f t="shared" si="215"/>
        <v>-3.9332408904645653</v>
      </c>
      <c r="AQ907" s="26">
        <f t="shared" si="215"/>
        <v>-3.9388182558839882</v>
      </c>
      <c r="AR907" s="26">
        <f t="shared" si="215"/>
        <v>-3.9227315190112741</v>
      </c>
      <c r="AS907" s="26">
        <f t="shared" si="215"/>
        <v>-3.9698775001583364</v>
      </c>
      <c r="AT907" s="26">
        <f t="shared" si="215"/>
        <v>-3.8373723372171344</v>
      </c>
      <c r="AU907" s="26">
        <f t="shared" si="216"/>
        <v>-4.2853617650403137</v>
      </c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</row>
    <row r="908" spans="26:64">
      <c r="Z908">
        <f t="shared" si="202"/>
        <v>0</v>
      </c>
      <c r="AA908" s="26">
        <f t="shared" si="203"/>
        <v>2.0309229835135684E-3</v>
      </c>
      <c r="AB908" s="26">
        <f t="shared" si="204"/>
        <v>-9999</v>
      </c>
      <c r="AC908" s="26">
        <f t="shared" si="205"/>
        <v>0</v>
      </c>
      <c r="AD908" s="26">
        <f t="shared" si="206"/>
        <v>-9999</v>
      </c>
      <c r="AE908" s="26">
        <f t="shared" si="207"/>
        <v>0</v>
      </c>
      <c r="AF908">
        <f t="shared" si="208"/>
        <v>-9999</v>
      </c>
      <c r="AG908" s="187"/>
      <c r="AH908">
        <f t="shared" si="209"/>
        <v>-2.9382213915712355E-4</v>
      </c>
      <c r="AI908">
        <f t="shared" si="210"/>
        <v>0.56321412153041595</v>
      </c>
      <c r="AJ908">
        <f t="shared" si="211"/>
        <v>-0.29022162196877349</v>
      </c>
      <c r="AK908">
        <f t="shared" si="212"/>
        <v>0.22686228227079117</v>
      </c>
      <c r="AL908">
        <f t="shared" si="213"/>
        <v>2.6625535282756823</v>
      </c>
      <c r="AM908">
        <f t="shared" si="214"/>
        <v>4.0948774322335311</v>
      </c>
      <c r="AN908" s="26">
        <f t="shared" si="215"/>
        <v>-3.9344997747660178</v>
      </c>
      <c r="AO908" s="26">
        <f t="shared" si="215"/>
        <v>-3.9351643489502139</v>
      </c>
      <c r="AP908" s="26">
        <f t="shared" si="215"/>
        <v>-3.9332408904645653</v>
      </c>
      <c r="AQ908" s="26">
        <f t="shared" si="215"/>
        <v>-3.9388182558839882</v>
      </c>
      <c r="AR908" s="26">
        <f t="shared" si="215"/>
        <v>-3.9227315190112741</v>
      </c>
      <c r="AS908" s="26">
        <f t="shared" si="215"/>
        <v>-3.9698775001583364</v>
      </c>
      <c r="AT908" s="26">
        <f t="shared" si="215"/>
        <v>-3.8373723372171344</v>
      </c>
      <c r="AU908" s="26">
        <f t="shared" si="216"/>
        <v>-4.2853617650403137</v>
      </c>
    </row>
    <row r="909" spans="26:64">
      <c r="Z909">
        <f t="shared" si="202"/>
        <v>0</v>
      </c>
      <c r="AA909" s="26">
        <f t="shared" si="203"/>
        <v>2.0309229835135684E-3</v>
      </c>
      <c r="AB909" s="26">
        <f t="shared" si="204"/>
        <v>-9999</v>
      </c>
      <c r="AC909" s="26">
        <f t="shared" si="205"/>
        <v>0</v>
      </c>
      <c r="AD909" s="26">
        <f t="shared" si="206"/>
        <v>-9999</v>
      </c>
      <c r="AE909" s="26">
        <f t="shared" si="207"/>
        <v>0</v>
      </c>
      <c r="AF909">
        <f t="shared" si="208"/>
        <v>-9999</v>
      </c>
      <c r="AG909" s="187"/>
      <c r="AH909">
        <f t="shared" si="209"/>
        <v>-2.9382213915712355E-4</v>
      </c>
      <c r="AI909">
        <f t="shared" si="210"/>
        <v>0.56321412153041595</v>
      </c>
      <c r="AJ909">
        <f t="shared" si="211"/>
        <v>-0.29022162196877349</v>
      </c>
      <c r="AK909">
        <f t="shared" si="212"/>
        <v>0.22686228227079117</v>
      </c>
      <c r="AL909">
        <f t="shared" si="213"/>
        <v>2.6625535282756823</v>
      </c>
      <c r="AM909">
        <f t="shared" si="214"/>
        <v>4.0948774322335311</v>
      </c>
      <c r="AN909" s="26">
        <f t="shared" si="215"/>
        <v>-3.9344997747660178</v>
      </c>
      <c r="AO909" s="26">
        <f t="shared" si="215"/>
        <v>-3.9351643489502139</v>
      </c>
      <c r="AP909" s="26">
        <f t="shared" si="215"/>
        <v>-3.9332408904645653</v>
      </c>
      <c r="AQ909" s="26">
        <f t="shared" si="215"/>
        <v>-3.9388182558839882</v>
      </c>
      <c r="AR909" s="26">
        <f t="shared" si="215"/>
        <v>-3.9227315190112741</v>
      </c>
      <c r="AS909" s="26">
        <f t="shared" si="215"/>
        <v>-3.9698775001583364</v>
      </c>
      <c r="AT909" s="26">
        <f t="shared" si="215"/>
        <v>-3.8373723372171344</v>
      </c>
      <c r="AU909" s="26">
        <f t="shared" si="216"/>
        <v>-4.2853617650403137</v>
      </c>
    </row>
    <row r="910" spans="26:64">
      <c r="Z910">
        <f t="shared" si="202"/>
        <v>0</v>
      </c>
      <c r="AA910" s="26">
        <f t="shared" si="203"/>
        <v>2.0309229835135684E-3</v>
      </c>
      <c r="AB910" s="26">
        <f t="shared" si="204"/>
        <v>-9999</v>
      </c>
      <c r="AC910" s="26">
        <f t="shared" si="205"/>
        <v>0</v>
      </c>
      <c r="AD910" s="26">
        <f t="shared" si="206"/>
        <v>-9999</v>
      </c>
      <c r="AE910" s="26">
        <f t="shared" si="207"/>
        <v>0</v>
      </c>
      <c r="AF910">
        <f t="shared" si="208"/>
        <v>-9999</v>
      </c>
      <c r="AG910" s="187"/>
      <c r="AH910">
        <f t="shared" si="209"/>
        <v>-2.9382213915712355E-4</v>
      </c>
      <c r="AI910">
        <f t="shared" si="210"/>
        <v>0.56321412153041595</v>
      </c>
      <c r="AJ910">
        <f t="shared" si="211"/>
        <v>-0.29022162196877349</v>
      </c>
      <c r="AK910">
        <f t="shared" si="212"/>
        <v>0.22686228227079117</v>
      </c>
      <c r="AL910">
        <f t="shared" si="213"/>
        <v>2.6625535282756823</v>
      </c>
      <c r="AM910">
        <f t="shared" si="214"/>
        <v>4.0948774322335311</v>
      </c>
      <c r="AN910" s="26">
        <f t="shared" si="215"/>
        <v>-3.9344997747660178</v>
      </c>
      <c r="AO910" s="26">
        <f t="shared" si="215"/>
        <v>-3.9351643489502139</v>
      </c>
      <c r="AP910" s="26">
        <f t="shared" si="215"/>
        <v>-3.9332408904645653</v>
      </c>
      <c r="AQ910" s="26">
        <f t="shared" si="215"/>
        <v>-3.9388182558839882</v>
      </c>
      <c r="AR910" s="26">
        <f t="shared" si="215"/>
        <v>-3.9227315190112741</v>
      </c>
      <c r="AS910" s="26">
        <f t="shared" si="215"/>
        <v>-3.9698775001583364</v>
      </c>
      <c r="AT910" s="26">
        <f t="shared" si="215"/>
        <v>-3.8373723372171344</v>
      </c>
      <c r="AU910" s="26">
        <f t="shared" si="216"/>
        <v>-4.2853617650403137</v>
      </c>
    </row>
    <row r="911" spans="26:64">
      <c r="Z911">
        <f t="shared" si="202"/>
        <v>0</v>
      </c>
      <c r="AA911" s="26">
        <f t="shared" si="203"/>
        <v>2.0309229835135684E-3</v>
      </c>
      <c r="AB911" s="26">
        <f t="shared" si="204"/>
        <v>-9999</v>
      </c>
      <c r="AC911" s="26">
        <f t="shared" si="205"/>
        <v>0</v>
      </c>
      <c r="AD911" s="26">
        <f t="shared" si="206"/>
        <v>-9999</v>
      </c>
      <c r="AE911" s="26">
        <f t="shared" si="207"/>
        <v>0</v>
      </c>
      <c r="AF911">
        <f t="shared" si="208"/>
        <v>-9999</v>
      </c>
      <c r="AG911" s="187"/>
      <c r="AH911">
        <f t="shared" si="209"/>
        <v>-2.9382213915712355E-4</v>
      </c>
      <c r="AI911">
        <f t="shared" si="210"/>
        <v>0.56321412153041595</v>
      </c>
      <c r="AJ911">
        <f t="shared" si="211"/>
        <v>-0.29022162196877349</v>
      </c>
      <c r="AK911">
        <f t="shared" si="212"/>
        <v>0.22686228227079117</v>
      </c>
      <c r="AL911">
        <f t="shared" si="213"/>
        <v>2.6625535282756823</v>
      </c>
      <c r="AM911">
        <f t="shared" si="214"/>
        <v>4.0948774322335311</v>
      </c>
      <c r="AN911" s="26">
        <f t="shared" si="215"/>
        <v>-3.9344997747660178</v>
      </c>
      <c r="AO911" s="26">
        <f t="shared" si="215"/>
        <v>-3.9351643489502139</v>
      </c>
      <c r="AP911" s="26">
        <f t="shared" si="215"/>
        <v>-3.9332408904645653</v>
      </c>
      <c r="AQ911" s="26">
        <f t="shared" si="215"/>
        <v>-3.9388182558839882</v>
      </c>
      <c r="AR911" s="26">
        <f t="shared" si="215"/>
        <v>-3.9227315190112741</v>
      </c>
      <c r="AS911" s="26">
        <f t="shared" si="215"/>
        <v>-3.9698775001583364</v>
      </c>
      <c r="AT911" s="26">
        <f t="shared" si="215"/>
        <v>-3.8373723372171344</v>
      </c>
      <c r="AU911" s="26">
        <f t="shared" si="216"/>
        <v>-4.2853617650403137</v>
      </c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</row>
    <row r="912" spans="26:64">
      <c r="Z912">
        <f t="shared" si="202"/>
        <v>0</v>
      </c>
      <c r="AA912" s="26">
        <f t="shared" si="203"/>
        <v>2.0309229835135684E-3</v>
      </c>
      <c r="AB912" s="26">
        <f t="shared" si="204"/>
        <v>-9999</v>
      </c>
      <c r="AC912" s="26">
        <f t="shared" si="205"/>
        <v>0</v>
      </c>
      <c r="AD912" s="26">
        <f t="shared" si="206"/>
        <v>-9999</v>
      </c>
      <c r="AE912" s="26">
        <f t="shared" si="207"/>
        <v>0</v>
      </c>
      <c r="AF912">
        <f t="shared" si="208"/>
        <v>-9999</v>
      </c>
      <c r="AG912" s="187"/>
      <c r="AH912">
        <f t="shared" si="209"/>
        <v>-2.9382213915712355E-4</v>
      </c>
      <c r="AI912">
        <f t="shared" si="210"/>
        <v>0.56321412153041595</v>
      </c>
      <c r="AJ912">
        <f t="shared" si="211"/>
        <v>-0.29022162196877349</v>
      </c>
      <c r="AK912">
        <f t="shared" si="212"/>
        <v>0.22686228227079117</v>
      </c>
      <c r="AL912">
        <f t="shared" si="213"/>
        <v>2.6625535282756823</v>
      </c>
      <c r="AM912">
        <f t="shared" si="214"/>
        <v>4.0948774322335311</v>
      </c>
      <c r="AN912" s="26">
        <f t="shared" si="215"/>
        <v>-3.9344997747660178</v>
      </c>
      <c r="AO912" s="26">
        <f t="shared" si="215"/>
        <v>-3.9351643489502139</v>
      </c>
      <c r="AP912" s="26">
        <f t="shared" si="215"/>
        <v>-3.9332408904645653</v>
      </c>
      <c r="AQ912" s="26">
        <f t="shared" si="215"/>
        <v>-3.9388182558839882</v>
      </c>
      <c r="AR912" s="26">
        <f t="shared" si="215"/>
        <v>-3.9227315190112741</v>
      </c>
      <c r="AS912" s="26">
        <f t="shared" si="215"/>
        <v>-3.9698775001583364</v>
      </c>
      <c r="AT912" s="26">
        <f t="shared" si="215"/>
        <v>-3.8373723372171344</v>
      </c>
      <c r="AU912" s="26">
        <f t="shared" si="216"/>
        <v>-4.2853617650403137</v>
      </c>
    </row>
    <row r="913" spans="26:64">
      <c r="Z913">
        <f t="shared" si="202"/>
        <v>0</v>
      </c>
      <c r="AA913" s="26">
        <f t="shared" si="203"/>
        <v>2.0309229835135684E-3</v>
      </c>
      <c r="AB913" s="26">
        <f t="shared" si="204"/>
        <v>-9999</v>
      </c>
      <c r="AC913" s="26">
        <f t="shared" si="205"/>
        <v>0</v>
      </c>
      <c r="AD913" s="26">
        <f t="shared" si="206"/>
        <v>-9999</v>
      </c>
      <c r="AE913" s="26">
        <f t="shared" si="207"/>
        <v>0</v>
      </c>
      <c r="AF913">
        <f t="shared" si="208"/>
        <v>-9999</v>
      </c>
      <c r="AG913" s="187"/>
      <c r="AH913">
        <f t="shared" si="209"/>
        <v>-2.9382213915712355E-4</v>
      </c>
      <c r="AI913">
        <f t="shared" si="210"/>
        <v>0.56321412153041595</v>
      </c>
      <c r="AJ913">
        <f t="shared" si="211"/>
        <v>-0.29022162196877349</v>
      </c>
      <c r="AK913">
        <f t="shared" si="212"/>
        <v>0.22686228227079117</v>
      </c>
      <c r="AL913">
        <f t="shared" si="213"/>
        <v>2.6625535282756823</v>
      </c>
      <c r="AM913">
        <f t="shared" si="214"/>
        <v>4.0948774322335311</v>
      </c>
      <c r="AN913" s="26">
        <f t="shared" si="215"/>
        <v>-3.9344997747660178</v>
      </c>
      <c r="AO913" s="26">
        <f t="shared" si="215"/>
        <v>-3.9351643489502139</v>
      </c>
      <c r="AP913" s="26">
        <f t="shared" si="215"/>
        <v>-3.9332408904645653</v>
      </c>
      <c r="AQ913" s="26">
        <f t="shared" si="215"/>
        <v>-3.9388182558839882</v>
      </c>
      <c r="AR913" s="26">
        <f t="shared" si="215"/>
        <v>-3.9227315190112741</v>
      </c>
      <c r="AS913" s="26">
        <f t="shared" si="215"/>
        <v>-3.9698775001583364</v>
      </c>
      <c r="AT913" s="26">
        <f t="shared" si="215"/>
        <v>-3.8373723372171344</v>
      </c>
      <c r="AU913" s="26">
        <f t="shared" si="216"/>
        <v>-4.2853617650403137</v>
      </c>
    </row>
    <row r="914" spans="26:64">
      <c r="Z914">
        <f t="shared" si="202"/>
        <v>0</v>
      </c>
      <c r="AA914" s="26">
        <f t="shared" si="203"/>
        <v>2.0309229835135684E-3</v>
      </c>
      <c r="AB914" s="26">
        <f t="shared" si="204"/>
        <v>-9999</v>
      </c>
      <c r="AC914" s="26">
        <f t="shared" si="205"/>
        <v>0</v>
      </c>
      <c r="AD914" s="26">
        <f t="shared" si="206"/>
        <v>-9999</v>
      </c>
      <c r="AE914" s="26">
        <f t="shared" si="207"/>
        <v>0</v>
      </c>
      <c r="AF914">
        <f t="shared" si="208"/>
        <v>-9999</v>
      </c>
      <c r="AG914" s="187"/>
      <c r="AH914">
        <f t="shared" si="209"/>
        <v>-2.9382213915712355E-4</v>
      </c>
      <c r="AI914">
        <f t="shared" si="210"/>
        <v>0.56321412153041595</v>
      </c>
      <c r="AJ914">
        <f t="shared" si="211"/>
        <v>-0.29022162196877349</v>
      </c>
      <c r="AK914">
        <f t="shared" si="212"/>
        <v>0.22686228227079117</v>
      </c>
      <c r="AL914">
        <f t="shared" si="213"/>
        <v>2.6625535282756823</v>
      </c>
      <c r="AM914">
        <f t="shared" si="214"/>
        <v>4.0948774322335311</v>
      </c>
      <c r="AN914" s="26">
        <f t="shared" si="215"/>
        <v>-3.9344997747660178</v>
      </c>
      <c r="AO914" s="26">
        <f t="shared" si="215"/>
        <v>-3.9351643489502139</v>
      </c>
      <c r="AP914" s="26">
        <f t="shared" si="215"/>
        <v>-3.9332408904645653</v>
      </c>
      <c r="AQ914" s="26">
        <f t="shared" si="215"/>
        <v>-3.9388182558839882</v>
      </c>
      <c r="AR914" s="26">
        <f t="shared" si="215"/>
        <v>-3.9227315190112741</v>
      </c>
      <c r="AS914" s="26">
        <f t="shared" si="215"/>
        <v>-3.9698775001583364</v>
      </c>
      <c r="AT914" s="26">
        <f t="shared" si="215"/>
        <v>-3.8373723372171344</v>
      </c>
      <c r="AU914" s="26">
        <f t="shared" si="216"/>
        <v>-4.2853617650403137</v>
      </c>
    </row>
    <row r="915" spans="26:64">
      <c r="Z915">
        <f t="shared" si="202"/>
        <v>0</v>
      </c>
      <c r="AA915" s="26">
        <f t="shared" si="203"/>
        <v>2.0309229835135684E-3</v>
      </c>
      <c r="AB915" s="26">
        <f t="shared" si="204"/>
        <v>-9999</v>
      </c>
      <c r="AC915" s="26">
        <f t="shared" si="205"/>
        <v>0</v>
      </c>
      <c r="AD915" s="26">
        <f t="shared" si="206"/>
        <v>-9999</v>
      </c>
      <c r="AE915" s="26">
        <f t="shared" si="207"/>
        <v>0</v>
      </c>
      <c r="AF915">
        <f t="shared" si="208"/>
        <v>-9999</v>
      </c>
      <c r="AG915" s="187"/>
      <c r="AH915">
        <f t="shared" si="209"/>
        <v>-2.9382213915712355E-4</v>
      </c>
      <c r="AI915">
        <f t="shared" si="210"/>
        <v>0.56321412153041595</v>
      </c>
      <c r="AJ915">
        <f t="shared" si="211"/>
        <v>-0.29022162196877349</v>
      </c>
      <c r="AK915">
        <f t="shared" si="212"/>
        <v>0.22686228227079117</v>
      </c>
      <c r="AL915">
        <f t="shared" si="213"/>
        <v>2.6625535282756823</v>
      </c>
      <c r="AM915">
        <f t="shared" si="214"/>
        <v>4.0948774322335311</v>
      </c>
      <c r="AN915" s="26">
        <f t="shared" si="215"/>
        <v>-3.9344997747660178</v>
      </c>
      <c r="AO915" s="26">
        <f t="shared" si="215"/>
        <v>-3.9351643489502139</v>
      </c>
      <c r="AP915" s="26">
        <f t="shared" si="215"/>
        <v>-3.9332408904645653</v>
      </c>
      <c r="AQ915" s="26">
        <f t="shared" si="215"/>
        <v>-3.9388182558839882</v>
      </c>
      <c r="AR915" s="26">
        <f t="shared" si="215"/>
        <v>-3.9227315190112741</v>
      </c>
      <c r="AS915" s="26">
        <f t="shared" si="215"/>
        <v>-3.9698775001583364</v>
      </c>
      <c r="AT915" s="26">
        <f t="shared" si="215"/>
        <v>-3.8373723372171344</v>
      </c>
      <c r="AU915" s="26">
        <f t="shared" si="216"/>
        <v>-4.2853617650403137</v>
      </c>
    </row>
    <row r="916" spans="26:64">
      <c r="Z916">
        <f t="shared" si="202"/>
        <v>0</v>
      </c>
      <c r="AA916" s="26">
        <f t="shared" si="203"/>
        <v>2.0309229835135684E-3</v>
      </c>
      <c r="AB916" s="26">
        <f t="shared" si="204"/>
        <v>-9999</v>
      </c>
      <c r="AC916" s="26">
        <f t="shared" si="205"/>
        <v>0</v>
      </c>
      <c r="AD916" s="26">
        <f t="shared" si="206"/>
        <v>-9999</v>
      </c>
      <c r="AE916" s="26">
        <f t="shared" si="207"/>
        <v>0</v>
      </c>
      <c r="AF916">
        <f t="shared" si="208"/>
        <v>-9999</v>
      </c>
      <c r="AG916" s="187"/>
      <c r="AH916">
        <f t="shared" si="209"/>
        <v>-2.9382213915712355E-4</v>
      </c>
      <c r="AI916">
        <f t="shared" si="210"/>
        <v>0.56321412153041595</v>
      </c>
      <c r="AJ916">
        <f t="shared" si="211"/>
        <v>-0.29022162196877349</v>
      </c>
      <c r="AK916">
        <f t="shared" si="212"/>
        <v>0.22686228227079117</v>
      </c>
      <c r="AL916">
        <f t="shared" si="213"/>
        <v>2.6625535282756823</v>
      </c>
      <c r="AM916">
        <f t="shared" si="214"/>
        <v>4.0948774322335311</v>
      </c>
      <c r="AN916" s="26">
        <f t="shared" ref="AN916:AT925" si="217">$AU916+$AB$7*SIN(AO916)</f>
        <v>-3.9344997747660178</v>
      </c>
      <c r="AO916" s="26">
        <f t="shared" si="217"/>
        <v>-3.9351643489502139</v>
      </c>
      <c r="AP916" s="26">
        <f t="shared" si="217"/>
        <v>-3.9332408904645653</v>
      </c>
      <c r="AQ916" s="26">
        <f t="shared" si="217"/>
        <v>-3.9388182558839882</v>
      </c>
      <c r="AR916" s="26">
        <f t="shared" si="217"/>
        <v>-3.9227315190112741</v>
      </c>
      <c r="AS916" s="26">
        <f t="shared" si="217"/>
        <v>-3.9698775001583364</v>
      </c>
      <c r="AT916" s="26">
        <f t="shared" si="217"/>
        <v>-3.8373723372171344</v>
      </c>
      <c r="AU916" s="26">
        <f t="shared" si="216"/>
        <v>-4.2853617650403137</v>
      </c>
    </row>
    <row r="917" spans="26:64">
      <c r="Z917">
        <f t="shared" si="202"/>
        <v>0</v>
      </c>
      <c r="AA917" s="26">
        <f t="shared" si="203"/>
        <v>2.0309229835135684E-3</v>
      </c>
      <c r="AB917" s="26">
        <f t="shared" si="204"/>
        <v>-9999</v>
      </c>
      <c r="AC917" s="26">
        <f t="shared" si="205"/>
        <v>0</v>
      </c>
      <c r="AD917" s="26">
        <f t="shared" si="206"/>
        <v>-9999</v>
      </c>
      <c r="AE917" s="26">
        <f t="shared" si="207"/>
        <v>0</v>
      </c>
      <c r="AF917">
        <f t="shared" si="208"/>
        <v>-9999</v>
      </c>
      <c r="AG917" s="187"/>
      <c r="AH917">
        <f t="shared" si="209"/>
        <v>-2.9382213915712355E-4</v>
      </c>
      <c r="AI917">
        <f t="shared" si="210"/>
        <v>0.56321412153041595</v>
      </c>
      <c r="AJ917">
        <f t="shared" si="211"/>
        <v>-0.29022162196877349</v>
      </c>
      <c r="AK917">
        <f t="shared" si="212"/>
        <v>0.22686228227079117</v>
      </c>
      <c r="AL917">
        <f t="shared" si="213"/>
        <v>2.6625535282756823</v>
      </c>
      <c r="AM917">
        <f t="shared" si="214"/>
        <v>4.0948774322335311</v>
      </c>
      <c r="AN917" s="26">
        <f t="shared" si="217"/>
        <v>-3.9344997747660178</v>
      </c>
      <c r="AO917" s="26">
        <f t="shared" si="217"/>
        <v>-3.9351643489502139</v>
      </c>
      <c r="AP917" s="26">
        <f t="shared" si="217"/>
        <v>-3.9332408904645653</v>
      </c>
      <c r="AQ917" s="26">
        <f t="shared" si="217"/>
        <v>-3.9388182558839882</v>
      </c>
      <c r="AR917" s="26">
        <f t="shared" si="217"/>
        <v>-3.9227315190112741</v>
      </c>
      <c r="AS917" s="26">
        <f t="shared" si="217"/>
        <v>-3.9698775001583364</v>
      </c>
      <c r="AT917" s="26">
        <f t="shared" si="217"/>
        <v>-3.8373723372171344</v>
      </c>
      <c r="AU917" s="26">
        <f t="shared" si="216"/>
        <v>-4.2853617650403137</v>
      </c>
    </row>
    <row r="918" spans="26:64">
      <c r="Z918">
        <f t="shared" si="202"/>
        <v>0</v>
      </c>
      <c r="AA918" s="26">
        <f t="shared" si="203"/>
        <v>2.0309229835135684E-3</v>
      </c>
      <c r="AB918" s="26">
        <f t="shared" si="204"/>
        <v>-9999</v>
      </c>
      <c r="AC918" s="26">
        <f t="shared" si="205"/>
        <v>0</v>
      </c>
      <c r="AD918" s="26">
        <f t="shared" si="206"/>
        <v>-9999</v>
      </c>
      <c r="AE918" s="26">
        <f t="shared" si="207"/>
        <v>0</v>
      </c>
      <c r="AF918">
        <f t="shared" si="208"/>
        <v>-9999</v>
      </c>
      <c r="AG918" s="187"/>
      <c r="AH918">
        <f t="shared" si="209"/>
        <v>-2.9382213915712355E-4</v>
      </c>
      <c r="AI918">
        <f t="shared" si="210"/>
        <v>0.56321412153041595</v>
      </c>
      <c r="AJ918">
        <f t="shared" si="211"/>
        <v>-0.29022162196877349</v>
      </c>
      <c r="AK918">
        <f t="shared" si="212"/>
        <v>0.22686228227079117</v>
      </c>
      <c r="AL918">
        <f t="shared" si="213"/>
        <v>2.6625535282756823</v>
      </c>
      <c r="AM918">
        <f t="shared" si="214"/>
        <v>4.0948774322335311</v>
      </c>
      <c r="AN918" s="26">
        <f t="shared" si="217"/>
        <v>-3.9344997747660178</v>
      </c>
      <c r="AO918" s="26">
        <f t="shared" si="217"/>
        <v>-3.9351643489502139</v>
      </c>
      <c r="AP918" s="26">
        <f t="shared" si="217"/>
        <v>-3.9332408904645653</v>
      </c>
      <c r="AQ918" s="26">
        <f t="shared" si="217"/>
        <v>-3.9388182558839882</v>
      </c>
      <c r="AR918" s="26">
        <f t="shared" si="217"/>
        <v>-3.9227315190112741</v>
      </c>
      <c r="AS918" s="26">
        <f t="shared" si="217"/>
        <v>-3.9698775001583364</v>
      </c>
      <c r="AT918" s="26">
        <f t="shared" si="217"/>
        <v>-3.8373723372171344</v>
      </c>
      <c r="AU918" s="26">
        <f t="shared" si="216"/>
        <v>-4.2853617650403137</v>
      </c>
    </row>
    <row r="919" spans="26:64">
      <c r="Z919">
        <f t="shared" si="202"/>
        <v>0</v>
      </c>
      <c r="AA919" s="26">
        <f t="shared" si="203"/>
        <v>2.0309229835135684E-3</v>
      </c>
      <c r="AB919" s="26">
        <f t="shared" si="204"/>
        <v>-9999</v>
      </c>
      <c r="AC919" s="26">
        <f t="shared" si="205"/>
        <v>0</v>
      </c>
      <c r="AD919" s="26">
        <f t="shared" si="206"/>
        <v>-9999</v>
      </c>
      <c r="AE919" s="26">
        <f t="shared" si="207"/>
        <v>0</v>
      </c>
      <c r="AF919">
        <f t="shared" si="208"/>
        <v>-9999</v>
      </c>
      <c r="AG919" s="187"/>
      <c r="AH919">
        <f t="shared" si="209"/>
        <v>-2.9382213915712355E-4</v>
      </c>
      <c r="AI919">
        <f t="shared" si="210"/>
        <v>0.56321412153041595</v>
      </c>
      <c r="AJ919">
        <f t="shared" si="211"/>
        <v>-0.29022162196877349</v>
      </c>
      <c r="AK919">
        <f t="shared" si="212"/>
        <v>0.22686228227079117</v>
      </c>
      <c r="AL919">
        <f t="shared" si="213"/>
        <v>2.6625535282756823</v>
      </c>
      <c r="AM919">
        <f t="shared" si="214"/>
        <v>4.0948774322335311</v>
      </c>
      <c r="AN919" s="26">
        <f t="shared" si="217"/>
        <v>-3.9344997747660178</v>
      </c>
      <c r="AO919" s="26">
        <f t="shared" si="217"/>
        <v>-3.9351643489502139</v>
      </c>
      <c r="AP919" s="26">
        <f t="shared" si="217"/>
        <v>-3.9332408904645653</v>
      </c>
      <c r="AQ919" s="26">
        <f t="shared" si="217"/>
        <v>-3.9388182558839882</v>
      </c>
      <c r="AR919" s="26">
        <f t="shared" si="217"/>
        <v>-3.9227315190112741</v>
      </c>
      <c r="AS919" s="26">
        <f t="shared" si="217"/>
        <v>-3.9698775001583364</v>
      </c>
      <c r="AT919" s="26">
        <f t="shared" si="217"/>
        <v>-3.8373723372171344</v>
      </c>
      <c r="AU919" s="26">
        <f t="shared" si="216"/>
        <v>-4.2853617650403137</v>
      </c>
    </row>
    <row r="920" spans="26:64">
      <c r="Z920">
        <f t="shared" si="202"/>
        <v>0</v>
      </c>
      <c r="AA920" s="26">
        <f t="shared" si="203"/>
        <v>2.0309229835135684E-3</v>
      </c>
      <c r="AB920" s="26">
        <f t="shared" si="204"/>
        <v>-9999</v>
      </c>
      <c r="AC920" s="26">
        <f t="shared" si="205"/>
        <v>0</v>
      </c>
      <c r="AD920" s="26">
        <f t="shared" si="206"/>
        <v>-9999</v>
      </c>
      <c r="AE920" s="26">
        <f t="shared" si="207"/>
        <v>0</v>
      </c>
      <c r="AF920">
        <f t="shared" si="208"/>
        <v>-9999</v>
      </c>
      <c r="AG920" s="187"/>
      <c r="AH920">
        <f t="shared" si="209"/>
        <v>-2.9382213915712355E-4</v>
      </c>
      <c r="AI920">
        <f t="shared" si="210"/>
        <v>0.56321412153041595</v>
      </c>
      <c r="AJ920">
        <f t="shared" si="211"/>
        <v>-0.29022162196877349</v>
      </c>
      <c r="AK920">
        <f t="shared" si="212"/>
        <v>0.22686228227079117</v>
      </c>
      <c r="AL920">
        <f t="shared" si="213"/>
        <v>2.6625535282756823</v>
      </c>
      <c r="AM920">
        <f t="shared" si="214"/>
        <v>4.0948774322335311</v>
      </c>
      <c r="AN920" s="26">
        <f t="shared" si="217"/>
        <v>-3.9344997747660178</v>
      </c>
      <c r="AO920" s="26">
        <f t="shared" si="217"/>
        <v>-3.9351643489502139</v>
      </c>
      <c r="AP920" s="26">
        <f t="shared" si="217"/>
        <v>-3.9332408904645653</v>
      </c>
      <c r="AQ920" s="26">
        <f t="shared" si="217"/>
        <v>-3.9388182558839882</v>
      </c>
      <c r="AR920" s="26">
        <f t="shared" si="217"/>
        <v>-3.9227315190112741</v>
      </c>
      <c r="AS920" s="26">
        <f t="shared" si="217"/>
        <v>-3.9698775001583364</v>
      </c>
      <c r="AT920" s="26">
        <f t="shared" si="217"/>
        <v>-3.8373723372171344</v>
      </c>
      <c r="AU920" s="26">
        <f t="shared" si="216"/>
        <v>-4.2853617650403137</v>
      </c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</row>
    <row r="921" spans="26:64">
      <c r="Z921">
        <f t="shared" si="202"/>
        <v>0</v>
      </c>
      <c r="AA921" s="26">
        <f t="shared" si="203"/>
        <v>2.0309229835135684E-3</v>
      </c>
      <c r="AB921" s="26">
        <f t="shared" si="204"/>
        <v>-9999</v>
      </c>
      <c r="AC921" s="26">
        <f t="shared" si="205"/>
        <v>0</v>
      </c>
      <c r="AD921" s="26">
        <f t="shared" si="206"/>
        <v>-9999</v>
      </c>
      <c r="AE921" s="26">
        <f t="shared" si="207"/>
        <v>0</v>
      </c>
      <c r="AF921">
        <f t="shared" si="208"/>
        <v>-9999</v>
      </c>
      <c r="AG921" s="187"/>
      <c r="AH921">
        <f t="shared" si="209"/>
        <v>-2.9382213915712355E-4</v>
      </c>
      <c r="AI921">
        <f t="shared" si="210"/>
        <v>0.56321412153041595</v>
      </c>
      <c r="AJ921">
        <f t="shared" si="211"/>
        <v>-0.29022162196877349</v>
      </c>
      <c r="AK921">
        <f t="shared" si="212"/>
        <v>0.22686228227079117</v>
      </c>
      <c r="AL921">
        <f t="shared" si="213"/>
        <v>2.6625535282756823</v>
      </c>
      <c r="AM921">
        <f t="shared" si="214"/>
        <v>4.0948774322335311</v>
      </c>
      <c r="AN921" s="26">
        <f t="shared" si="217"/>
        <v>-3.9344997747660178</v>
      </c>
      <c r="AO921" s="26">
        <f t="shared" si="217"/>
        <v>-3.9351643489502139</v>
      </c>
      <c r="AP921" s="26">
        <f t="shared" si="217"/>
        <v>-3.9332408904645653</v>
      </c>
      <c r="AQ921" s="26">
        <f t="shared" si="217"/>
        <v>-3.9388182558839882</v>
      </c>
      <c r="AR921" s="26">
        <f t="shared" si="217"/>
        <v>-3.9227315190112741</v>
      </c>
      <c r="AS921" s="26">
        <f t="shared" si="217"/>
        <v>-3.9698775001583364</v>
      </c>
      <c r="AT921" s="26">
        <f t="shared" si="217"/>
        <v>-3.8373723372171344</v>
      </c>
      <c r="AU921" s="26">
        <f t="shared" si="216"/>
        <v>-4.2853617650403137</v>
      </c>
    </row>
    <row r="922" spans="26:64">
      <c r="Z922">
        <f t="shared" si="202"/>
        <v>0</v>
      </c>
      <c r="AA922" s="26">
        <f t="shared" si="203"/>
        <v>2.0309229835135684E-3</v>
      </c>
      <c r="AB922" s="26">
        <f t="shared" si="204"/>
        <v>-9999</v>
      </c>
      <c r="AC922" s="26">
        <f t="shared" si="205"/>
        <v>0</v>
      </c>
      <c r="AD922" s="26">
        <f t="shared" si="206"/>
        <v>-9999</v>
      </c>
      <c r="AE922" s="26">
        <f t="shared" si="207"/>
        <v>0</v>
      </c>
      <c r="AF922">
        <f t="shared" si="208"/>
        <v>-9999</v>
      </c>
      <c r="AG922" s="187"/>
      <c r="AH922">
        <f t="shared" si="209"/>
        <v>-2.9382213915712355E-4</v>
      </c>
      <c r="AI922">
        <f t="shared" si="210"/>
        <v>0.56321412153041595</v>
      </c>
      <c r="AJ922">
        <f t="shared" si="211"/>
        <v>-0.29022162196877349</v>
      </c>
      <c r="AK922">
        <f t="shared" si="212"/>
        <v>0.22686228227079117</v>
      </c>
      <c r="AL922">
        <f t="shared" si="213"/>
        <v>2.6625535282756823</v>
      </c>
      <c r="AM922">
        <f t="shared" si="214"/>
        <v>4.0948774322335311</v>
      </c>
      <c r="AN922" s="26">
        <f t="shared" si="217"/>
        <v>-3.9344997747660178</v>
      </c>
      <c r="AO922" s="26">
        <f t="shared" si="217"/>
        <v>-3.9351643489502139</v>
      </c>
      <c r="AP922" s="26">
        <f t="shared" si="217"/>
        <v>-3.9332408904645653</v>
      </c>
      <c r="AQ922" s="26">
        <f t="shared" si="217"/>
        <v>-3.9388182558839882</v>
      </c>
      <c r="AR922" s="26">
        <f t="shared" si="217"/>
        <v>-3.9227315190112741</v>
      </c>
      <c r="AS922" s="26">
        <f t="shared" si="217"/>
        <v>-3.9698775001583364</v>
      </c>
      <c r="AT922" s="26">
        <f t="shared" si="217"/>
        <v>-3.8373723372171344</v>
      </c>
      <c r="AU922" s="26">
        <f t="shared" si="216"/>
        <v>-4.2853617650403137</v>
      </c>
    </row>
    <row r="923" spans="26:64">
      <c r="Z923">
        <f t="shared" si="202"/>
        <v>0</v>
      </c>
      <c r="AA923" s="26">
        <f t="shared" si="203"/>
        <v>2.0309229835135684E-3</v>
      </c>
      <c r="AB923" s="26">
        <f t="shared" si="204"/>
        <v>-9999</v>
      </c>
      <c r="AC923" s="26">
        <f t="shared" si="205"/>
        <v>0</v>
      </c>
      <c r="AD923" s="26">
        <f t="shared" si="206"/>
        <v>-9999</v>
      </c>
      <c r="AE923" s="26">
        <f t="shared" si="207"/>
        <v>0</v>
      </c>
      <c r="AF923">
        <f t="shared" si="208"/>
        <v>-9999</v>
      </c>
      <c r="AG923" s="187"/>
      <c r="AH923">
        <f t="shared" si="209"/>
        <v>-2.9382213915712355E-4</v>
      </c>
      <c r="AI923">
        <f t="shared" si="210"/>
        <v>0.56321412153041595</v>
      </c>
      <c r="AJ923">
        <f t="shared" si="211"/>
        <v>-0.29022162196877349</v>
      </c>
      <c r="AK923">
        <f t="shared" si="212"/>
        <v>0.22686228227079117</v>
      </c>
      <c r="AL923">
        <f t="shared" si="213"/>
        <v>2.6625535282756823</v>
      </c>
      <c r="AM923">
        <f t="shared" si="214"/>
        <v>4.0948774322335311</v>
      </c>
      <c r="AN923" s="26">
        <f t="shared" si="217"/>
        <v>-3.9344997747660178</v>
      </c>
      <c r="AO923" s="26">
        <f t="shared" si="217"/>
        <v>-3.9351643489502139</v>
      </c>
      <c r="AP923" s="26">
        <f t="shared" si="217"/>
        <v>-3.9332408904645653</v>
      </c>
      <c r="AQ923" s="26">
        <f t="shared" si="217"/>
        <v>-3.9388182558839882</v>
      </c>
      <c r="AR923" s="26">
        <f t="shared" si="217"/>
        <v>-3.9227315190112741</v>
      </c>
      <c r="AS923" s="26">
        <f t="shared" si="217"/>
        <v>-3.9698775001583364</v>
      </c>
      <c r="AT923" s="26">
        <f t="shared" si="217"/>
        <v>-3.8373723372171344</v>
      </c>
      <c r="AU923" s="26">
        <f t="shared" si="216"/>
        <v>-4.2853617650403137</v>
      </c>
    </row>
    <row r="924" spans="26:64">
      <c r="Z924">
        <f t="shared" si="202"/>
        <v>0</v>
      </c>
      <c r="AA924" s="26">
        <f t="shared" si="203"/>
        <v>2.0309229835135684E-3</v>
      </c>
      <c r="AB924" s="26">
        <f t="shared" si="204"/>
        <v>-9999</v>
      </c>
      <c r="AC924" s="26">
        <f t="shared" si="205"/>
        <v>0</v>
      </c>
      <c r="AD924" s="26">
        <f t="shared" si="206"/>
        <v>-9999</v>
      </c>
      <c r="AE924" s="26">
        <f t="shared" si="207"/>
        <v>0</v>
      </c>
      <c r="AF924">
        <f t="shared" si="208"/>
        <v>-9999</v>
      </c>
      <c r="AG924" s="187"/>
      <c r="AH924">
        <f t="shared" si="209"/>
        <v>-2.9382213915712355E-4</v>
      </c>
      <c r="AI924">
        <f t="shared" si="210"/>
        <v>0.56321412153041595</v>
      </c>
      <c r="AJ924">
        <f t="shared" si="211"/>
        <v>-0.29022162196877349</v>
      </c>
      <c r="AK924">
        <f t="shared" si="212"/>
        <v>0.22686228227079117</v>
      </c>
      <c r="AL924">
        <f t="shared" si="213"/>
        <v>2.6625535282756823</v>
      </c>
      <c r="AM924">
        <f t="shared" si="214"/>
        <v>4.0948774322335311</v>
      </c>
      <c r="AN924" s="26">
        <f t="shared" si="217"/>
        <v>-3.9344997747660178</v>
      </c>
      <c r="AO924" s="26">
        <f t="shared" si="217"/>
        <v>-3.9351643489502139</v>
      </c>
      <c r="AP924" s="26">
        <f t="shared" si="217"/>
        <v>-3.9332408904645653</v>
      </c>
      <c r="AQ924" s="26">
        <f t="shared" si="217"/>
        <v>-3.9388182558839882</v>
      </c>
      <c r="AR924" s="26">
        <f t="shared" si="217"/>
        <v>-3.9227315190112741</v>
      </c>
      <c r="AS924" s="26">
        <f t="shared" si="217"/>
        <v>-3.9698775001583364</v>
      </c>
      <c r="AT924" s="26">
        <f t="shared" si="217"/>
        <v>-3.8373723372171344</v>
      </c>
      <c r="AU924" s="26">
        <f t="shared" si="216"/>
        <v>-4.2853617650403137</v>
      </c>
    </row>
    <row r="925" spans="26:64">
      <c r="Z925">
        <f t="shared" si="202"/>
        <v>0</v>
      </c>
      <c r="AA925" s="26">
        <f t="shared" si="203"/>
        <v>2.0309229835135684E-3</v>
      </c>
      <c r="AB925" s="26">
        <f t="shared" si="204"/>
        <v>-9999</v>
      </c>
      <c r="AC925" s="26">
        <f t="shared" si="205"/>
        <v>0</v>
      </c>
      <c r="AD925" s="26">
        <f t="shared" si="206"/>
        <v>-9999</v>
      </c>
      <c r="AE925" s="26">
        <f t="shared" si="207"/>
        <v>0</v>
      </c>
      <c r="AF925">
        <f t="shared" si="208"/>
        <v>-9999</v>
      </c>
      <c r="AG925" s="187"/>
      <c r="AH925">
        <f t="shared" si="209"/>
        <v>-2.9382213915712355E-4</v>
      </c>
      <c r="AI925">
        <f t="shared" si="210"/>
        <v>0.56321412153041595</v>
      </c>
      <c r="AJ925">
        <f t="shared" si="211"/>
        <v>-0.29022162196877349</v>
      </c>
      <c r="AK925">
        <f t="shared" si="212"/>
        <v>0.22686228227079117</v>
      </c>
      <c r="AL925">
        <f t="shared" si="213"/>
        <v>2.6625535282756823</v>
      </c>
      <c r="AM925">
        <f t="shared" si="214"/>
        <v>4.0948774322335311</v>
      </c>
      <c r="AN925" s="26">
        <f t="shared" si="217"/>
        <v>-3.9344997747660178</v>
      </c>
      <c r="AO925" s="26">
        <f t="shared" si="217"/>
        <v>-3.9351643489502139</v>
      </c>
      <c r="AP925" s="26">
        <f t="shared" si="217"/>
        <v>-3.9332408904645653</v>
      </c>
      <c r="AQ925" s="26">
        <f t="shared" si="217"/>
        <v>-3.9388182558839882</v>
      </c>
      <c r="AR925" s="26">
        <f t="shared" si="217"/>
        <v>-3.9227315190112741</v>
      </c>
      <c r="AS925" s="26">
        <f t="shared" si="217"/>
        <v>-3.9698775001583364</v>
      </c>
      <c r="AT925" s="26">
        <f t="shared" si="217"/>
        <v>-3.8373723372171344</v>
      </c>
      <c r="AU925" s="26">
        <f t="shared" si="216"/>
        <v>-4.2853617650403137</v>
      </c>
    </row>
    <row r="926" spans="26:64">
      <c r="Z926">
        <f t="shared" si="202"/>
        <v>0</v>
      </c>
      <c r="AA926" s="26">
        <f t="shared" si="203"/>
        <v>2.0309229835135684E-3</v>
      </c>
      <c r="AB926" s="26">
        <f t="shared" si="204"/>
        <v>-9999</v>
      </c>
      <c r="AC926" s="26">
        <f t="shared" si="205"/>
        <v>0</v>
      </c>
      <c r="AD926" s="26">
        <f t="shared" si="206"/>
        <v>-9999</v>
      </c>
      <c r="AE926" s="26">
        <f t="shared" si="207"/>
        <v>0</v>
      </c>
      <c r="AF926">
        <f t="shared" si="208"/>
        <v>-9999</v>
      </c>
      <c r="AG926" s="187"/>
      <c r="AH926">
        <f t="shared" si="209"/>
        <v>-2.9382213915712355E-4</v>
      </c>
      <c r="AI926">
        <f t="shared" si="210"/>
        <v>0.56321412153041595</v>
      </c>
      <c r="AJ926">
        <f t="shared" si="211"/>
        <v>-0.29022162196877349</v>
      </c>
      <c r="AK926">
        <f t="shared" si="212"/>
        <v>0.22686228227079117</v>
      </c>
      <c r="AL926">
        <f t="shared" si="213"/>
        <v>2.6625535282756823</v>
      </c>
      <c r="AM926">
        <f t="shared" si="214"/>
        <v>4.0948774322335311</v>
      </c>
      <c r="AN926" s="26">
        <f t="shared" ref="AN926:AT935" si="218">$AU926+$AB$7*SIN(AO926)</f>
        <v>-3.9344997747660178</v>
      </c>
      <c r="AO926" s="26">
        <f t="shared" si="218"/>
        <v>-3.9351643489502139</v>
      </c>
      <c r="AP926" s="26">
        <f t="shared" si="218"/>
        <v>-3.9332408904645653</v>
      </c>
      <c r="AQ926" s="26">
        <f t="shared" si="218"/>
        <v>-3.9388182558839882</v>
      </c>
      <c r="AR926" s="26">
        <f t="shared" si="218"/>
        <v>-3.9227315190112741</v>
      </c>
      <c r="AS926" s="26">
        <f t="shared" si="218"/>
        <v>-3.9698775001583364</v>
      </c>
      <c r="AT926" s="26">
        <f t="shared" si="218"/>
        <v>-3.8373723372171344</v>
      </c>
      <c r="AU926" s="26">
        <f t="shared" si="216"/>
        <v>-4.2853617650403137</v>
      </c>
    </row>
    <row r="927" spans="26:64">
      <c r="Z927">
        <f t="shared" si="202"/>
        <v>0</v>
      </c>
      <c r="AA927" s="26">
        <f t="shared" si="203"/>
        <v>2.0309229835135684E-3</v>
      </c>
      <c r="AB927" s="26">
        <f t="shared" si="204"/>
        <v>-9999</v>
      </c>
      <c r="AC927" s="26">
        <f t="shared" si="205"/>
        <v>0</v>
      </c>
      <c r="AD927" s="26">
        <f t="shared" si="206"/>
        <v>-9999</v>
      </c>
      <c r="AE927" s="26">
        <f t="shared" si="207"/>
        <v>0</v>
      </c>
      <c r="AF927">
        <f t="shared" si="208"/>
        <v>-9999</v>
      </c>
      <c r="AG927" s="187"/>
      <c r="AH927">
        <f t="shared" si="209"/>
        <v>-2.9382213915712355E-4</v>
      </c>
      <c r="AI927">
        <f t="shared" si="210"/>
        <v>0.56321412153041595</v>
      </c>
      <c r="AJ927">
        <f t="shared" si="211"/>
        <v>-0.29022162196877349</v>
      </c>
      <c r="AK927">
        <f t="shared" si="212"/>
        <v>0.22686228227079117</v>
      </c>
      <c r="AL927">
        <f t="shared" si="213"/>
        <v>2.6625535282756823</v>
      </c>
      <c r="AM927">
        <f t="shared" si="214"/>
        <v>4.0948774322335311</v>
      </c>
      <c r="AN927" s="26">
        <f t="shared" si="218"/>
        <v>-3.9344997747660178</v>
      </c>
      <c r="AO927" s="26">
        <f t="shared" si="218"/>
        <v>-3.9351643489502139</v>
      </c>
      <c r="AP927" s="26">
        <f t="shared" si="218"/>
        <v>-3.9332408904645653</v>
      </c>
      <c r="AQ927" s="26">
        <f t="shared" si="218"/>
        <v>-3.9388182558839882</v>
      </c>
      <c r="AR927" s="26">
        <f t="shared" si="218"/>
        <v>-3.9227315190112741</v>
      </c>
      <c r="AS927" s="26">
        <f t="shared" si="218"/>
        <v>-3.9698775001583364</v>
      </c>
      <c r="AT927" s="26">
        <f t="shared" si="218"/>
        <v>-3.8373723372171344</v>
      </c>
      <c r="AU927" s="26">
        <f t="shared" si="216"/>
        <v>-4.2853617650403137</v>
      </c>
    </row>
    <row r="928" spans="26:64">
      <c r="Z928">
        <f t="shared" si="202"/>
        <v>0</v>
      </c>
      <c r="AA928" s="26">
        <f t="shared" si="203"/>
        <v>2.0309229835135684E-3</v>
      </c>
      <c r="AB928" s="26">
        <f t="shared" si="204"/>
        <v>-9999</v>
      </c>
      <c r="AC928" s="26">
        <f t="shared" si="205"/>
        <v>0</v>
      </c>
      <c r="AD928" s="26">
        <f t="shared" si="206"/>
        <v>-9999</v>
      </c>
      <c r="AE928" s="26">
        <f t="shared" si="207"/>
        <v>0</v>
      </c>
      <c r="AF928">
        <f t="shared" si="208"/>
        <v>-9999</v>
      </c>
      <c r="AG928" s="187"/>
      <c r="AH928">
        <f t="shared" si="209"/>
        <v>-2.9382213915712355E-4</v>
      </c>
      <c r="AI928">
        <f t="shared" si="210"/>
        <v>0.56321412153041595</v>
      </c>
      <c r="AJ928">
        <f t="shared" si="211"/>
        <v>-0.29022162196877349</v>
      </c>
      <c r="AK928">
        <f t="shared" si="212"/>
        <v>0.22686228227079117</v>
      </c>
      <c r="AL928">
        <f t="shared" si="213"/>
        <v>2.6625535282756823</v>
      </c>
      <c r="AM928">
        <f t="shared" si="214"/>
        <v>4.0948774322335311</v>
      </c>
      <c r="AN928" s="26">
        <f t="shared" si="218"/>
        <v>-3.9344997747660178</v>
      </c>
      <c r="AO928" s="26">
        <f t="shared" si="218"/>
        <v>-3.9351643489502139</v>
      </c>
      <c r="AP928" s="26">
        <f t="shared" si="218"/>
        <v>-3.9332408904645653</v>
      </c>
      <c r="AQ928" s="26">
        <f t="shared" si="218"/>
        <v>-3.9388182558839882</v>
      </c>
      <c r="AR928" s="26">
        <f t="shared" si="218"/>
        <v>-3.9227315190112741</v>
      </c>
      <c r="AS928" s="26">
        <f t="shared" si="218"/>
        <v>-3.9698775001583364</v>
      </c>
      <c r="AT928" s="26">
        <f t="shared" si="218"/>
        <v>-3.8373723372171344</v>
      </c>
      <c r="AU928" s="26">
        <f t="shared" si="216"/>
        <v>-4.2853617650403137</v>
      </c>
    </row>
    <row r="929" spans="26:64">
      <c r="Z929">
        <f t="shared" si="202"/>
        <v>0</v>
      </c>
      <c r="AA929" s="26">
        <f t="shared" si="203"/>
        <v>2.0309229835135684E-3</v>
      </c>
      <c r="AB929" s="26">
        <f t="shared" si="204"/>
        <v>-9999</v>
      </c>
      <c r="AC929" s="26">
        <f t="shared" si="205"/>
        <v>0</v>
      </c>
      <c r="AD929" s="26">
        <f t="shared" si="206"/>
        <v>-9999</v>
      </c>
      <c r="AE929" s="26">
        <f t="shared" si="207"/>
        <v>0</v>
      </c>
      <c r="AF929">
        <f t="shared" si="208"/>
        <v>-9999</v>
      </c>
      <c r="AG929" s="187"/>
      <c r="AH929">
        <f t="shared" si="209"/>
        <v>-2.9382213915712355E-4</v>
      </c>
      <c r="AI929">
        <f t="shared" si="210"/>
        <v>0.56321412153041595</v>
      </c>
      <c r="AJ929">
        <f t="shared" si="211"/>
        <v>-0.29022162196877349</v>
      </c>
      <c r="AK929">
        <f t="shared" si="212"/>
        <v>0.22686228227079117</v>
      </c>
      <c r="AL929">
        <f t="shared" si="213"/>
        <v>2.6625535282756823</v>
      </c>
      <c r="AM929">
        <f t="shared" si="214"/>
        <v>4.0948774322335311</v>
      </c>
      <c r="AN929" s="26">
        <f t="shared" si="218"/>
        <v>-3.9344997747660178</v>
      </c>
      <c r="AO929" s="26">
        <f t="shared" si="218"/>
        <v>-3.9351643489502139</v>
      </c>
      <c r="AP929" s="26">
        <f t="shared" si="218"/>
        <v>-3.9332408904645653</v>
      </c>
      <c r="AQ929" s="26">
        <f t="shared" si="218"/>
        <v>-3.9388182558839882</v>
      </c>
      <c r="AR929" s="26">
        <f t="shared" si="218"/>
        <v>-3.9227315190112741</v>
      </c>
      <c r="AS929" s="26">
        <f t="shared" si="218"/>
        <v>-3.9698775001583364</v>
      </c>
      <c r="AT929" s="26">
        <f t="shared" si="218"/>
        <v>-3.8373723372171344</v>
      </c>
      <c r="AU929" s="26">
        <f t="shared" si="216"/>
        <v>-4.2853617650403137</v>
      </c>
    </row>
    <row r="930" spans="26:64">
      <c r="Z930">
        <f t="shared" si="202"/>
        <v>0</v>
      </c>
      <c r="AA930" s="26">
        <f t="shared" si="203"/>
        <v>2.0309229835135684E-3</v>
      </c>
      <c r="AB930" s="26">
        <f t="shared" si="204"/>
        <v>-9999</v>
      </c>
      <c r="AC930" s="26">
        <f t="shared" si="205"/>
        <v>0</v>
      </c>
      <c r="AD930" s="26">
        <f t="shared" si="206"/>
        <v>-9999</v>
      </c>
      <c r="AE930" s="26">
        <f t="shared" si="207"/>
        <v>0</v>
      </c>
      <c r="AF930">
        <f t="shared" si="208"/>
        <v>-9999</v>
      </c>
      <c r="AG930" s="187"/>
      <c r="AH930">
        <f t="shared" si="209"/>
        <v>-2.9382213915712355E-4</v>
      </c>
      <c r="AI930">
        <f t="shared" si="210"/>
        <v>0.56321412153041595</v>
      </c>
      <c r="AJ930">
        <f t="shared" si="211"/>
        <v>-0.29022162196877349</v>
      </c>
      <c r="AK930">
        <f t="shared" si="212"/>
        <v>0.22686228227079117</v>
      </c>
      <c r="AL930">
        <f t="shared" si="213"/>
        <v>2.6625535282756823</v>
      </c>
      <c r="AM930">
        <f t="shared" si="214"/>
        <v>4.0948774322335311</v>
      </c>
      <c r="AN930" s="26">
        <f t="shared" si="218"/>
        <v>-3.9344997747660178</v>
      </c>
      <c r="AO930" s="26">
        <f t="shared" si="218"/>
        <v>-3.9351643489502139</v>
      </c>
      <c r="AP930" s="26">
        <f t="shared" si="218"/>
        <v>-3.9332408904645653</v>
      </c>
      <c r="AQ930" s="26">
        <f t="shared" si="218"/>
        <v>-3.9388182558839882</v>
      </c>
      <c r="AR930" s="26">
        <f t="shared" si="218"/>
        <v>-3.9227315190112741</v>
      </c>
      <c r="AS930" s="26">
        <f t="shared" si="218"/>
        <v>-3.9698775001583364</v>
      </c>
      <c r="AT930" s="26">
        <f t="shared" si="218"/>
        <v>-3.8373723372171344</v>
      </c>
      <c r="AU930" s="26">
        <f t="shared" si="216"/>
        <v>-4.2853617650403137</v>
      </c>
    </row>
    <row r="931" spans="26:64">
      <c r="Z931">
        <f t="shared" si="202"/>
        <v>0</v>
      </c>
      <c r="AA931" s="26">
        <f t="shared" si="203"/>
        <v>2.0309229835135684E-3</v>
      </c>
      <c r="AB931" s="26">
        <f t="shared" si="204"/>
        <v>-9999</v>
      </c>
      <c r="AC931" s="26">
        <f t="shared" si="205"/>
        <v>0</v>
      </c>
      <c r="AD931" s="26">
        <f t="shared" si="206"/>
        <v>-9999</v>
      </c>
      <c r="AE931" s="26">
        <f t="shared" si="207"/>
        <v>0</v>
      </c>
      <c r="AF931">
        <f t="shared" si="208"/>
        <v>-9999</v>
      </c>
      <c r="AG931" s="187"/>
      <c r="AH931">
        <f t="shared" si="209"/>
        <v>-2.9382213915712355E-4</v>
      </c>
      <c r="AI931">
        <f t="shared" si="210"/>
        <v>0.56321412153041595</v>
      </c>
      <c r="AJ931">
        <f t="shared" si="211"/>
        <v>-0.29022162196877349</v>
      </c>
      <c r="AK931">
        <f t="shared" si="212"/>
        <v>0.22686228227079117</v>
      </c>
      <c r="AL931">
        <f t="shared" si="213"/>
        <v>2.6625535282756823</v>
      </c>
      <c r="AM931">
        <f t="shared" si="214"/>
        <v>4.0948774322335311</v>
      </c>
      <c r="AN931" s="26">
        <f t="shared" si="218"/>
        <v>-3.9344997747660178</v>
      </c>
      <c r="AO931" s="26">
        <f t="shared" si="218"/>
        <v>-3.9351643489502139</v>
      </c>
      <c r="AP931" s="26">
        <f t="shared" si="218"/>
        <v>-3.9332408904645653</v>
      </c>
      <c r="AQ931" s="26">
        <f t="shared" si="218"/>
        <v>-3.9388182558839882</v>
      </c>
      <c r="AR931" s="26">
        <f t="shared" si="218"/>
        <v>-3.9227315190112741</v>
      </c>
      <c r="AS931" s="26">
        <f t="shared" si="218"/>
        <v>-3.9698775001583364</v>
      </c>
      <c r="AT931" s="26">
        <f t="shared" si="218"/>
        <v>-3.8373723372171344</v>
      </c>
      <c r="AU931" s="26">
        <f t="shared" si="216"/>
        <v>-4.2853617650403137</v>
      </c>
    </row>
    <row r="932" spans="26:64">
      <c r="Z932">
        <f t="shared" si="202"/>
        <v>0</v>
      </c>
      <c r="AA932" s="26">
        <f t="shared" si="203"/>
        <v>2.0309229835135684E-3</v>
      </c>
      <c r="AB932" s="26">
        <f t="shared" si="204"/>
        <v>-9999</v>
      </c>
      <c r="AC932" s="26">
        <f t="shared" si="205"/>
        <v>0</v>
      </c>
      <c r="AD932" s="26">
        <f t="shared" si="206"/>
        <v>-9999</v>
      </c>
      <c r="AE932" s="26">
        <f t="shared" si="207"/>
        <v>0</v>
      </c>
      <c r="AF932">
        <f t="shared" si="208"/>
        <v>-9999</v>
      </c>
      <c r="AG932" s="187"/>
      <c r="AH932">
        <f t="shared" si="209"/>
        <v>-2.9382213915712355E-4</v>
      </c>
      <c r="AI932">
        <f t="shared" si="210"/>
        <v>0.56321412153041595</v>
      </c>
      <c r="AJ932">
        <f t="shared" si="211"/>
        <v>-0.29022162196877349</v>
      </c>
      <c r="AK932">
        <f t="shared" si="212"/>
        <v>0.22686228227079117</v>
      </c>
      <c r="AL932">
        <f t="shared" si="213"/>
        <v>2.6625535282756823</v>
      </c>
      <c r="AM932">
        <f t="shared" si="214"/>
        <v>4.0948774322335311</v>
      </c>
      <c r="AN932" s="26">
        <f t="shared" si="218"/>
        <v>-3.9344997747660178</v>
      </c>
      <c r="AO932" s="26">
        <f t="shared" si="218"/>
        <v>-3.9351643489502139</v>
      </c>
      <c r="AP932" s="26">
        <f t="shared" si="218"/>
        <v>-3.9332408904645653</v>
      </c>
      <c r="AQ932" s="26">
        <f t="shared" si="218"/>
        <v>-3.9388182558839882</v>
      </c>
      <c r="AR932" s="26">
        <f t="shared" si="218"/>
        <v>-3.9227315190112741</v>
      </c>
      <c r="AS932" s="26">
        <f t="shared" si="218"/>
        <v>-3.9698775001583364</v>
      </c>
      <c r="AT932" s="26">
        <f t="shared" si="218"/>
        <v>-3.8373723372171344</v>
      </c>
      <c r="AU932" s="26">
        <f t="shared" si="216"/>
        <v>-4.2853617650403137</v>
      </c>
    </row>
    <row r="933" spans="26:64">
      <c r="Z933">
        <f t="shared" si="202"/>
        <v>0</v>
      </c>
      <c r="AA933" s="26">
        <f t="shared" si="203"/>
        <v>2.0309229835135684E-3</v>
      </c>
      <c r="AB933" s="26">
        <f t="shared" si="204"/>
        <v>-9999</v>
      </c>
      <c r="AC933" s="26">
        <f t="shared" si="205"/>
        <v>0</v>
      </c>
      <c r="AD933" s="26">
        <f t="shared" si="206"/>
        <v>-9999</v>
      </c>
      <c r="AE933" s="26">
        <f t="shared" si="207"/>
        <v>0</v>
      </c>
      <c r="AF933">
        <f t="shared" si="208"/>
        <v>-9999</v>
      </c>
      <c r="AG933" s="187"/>
      <c r="AH933">
        <f t="shared" si="209"/>
        <v>-2.9382213915712355E-4</v>
      </c>
      <c r="AI933">
        <f t="shared" si="210"/>
        <v>0.56321412153041595</v>
      </c>
      <c r="AJ933">
        <f t="shared" si="211"/>
        <v>-0.29022162196877349</v>
      </c>
      <c r="AK933">
        <f t="shared" si="212"/>
        <v>0.22686228227079117</v>
      </c>
      <c r="AL933">
        <f t="shared" si="213"/>
        <v>2.6625535282756823</v>
      </c>
      <c r="AM933">
        <f t="shared" si="214"/>
        <v>4.0948774322335311</v>
      </c>
      <c r="AN933" s="26">
        <f t="shared" si="218"/>
        <v>-3.9344997747660178</v>
      </c>
      <c r="AO933" s="26">
        <f t="shared" si="218"/>
        <v>-3.9351643489502139</v>
      </c>
      <c r="AP933" s="26">
        <f t="shared" si="218"/>
        <v>-3.9332408904645653</v>
      </c>
      <c r="AQ933" s="26">
        <f t="shared" si="218"/>
        <v>-3.9388182558839882</v>
      </c>
      <c r="AR933" s="26">
        <f t="shared" si="218"/>
        <v>-3.9227315190112741</v>
      </c>
      <c r="AS933" s="26">
        <f t="shared" si="218"/>
        <v>-3.9698775001583364</v>
      </c>
      <c r="AT933" s="26">
        <f t="shared" si="218"/>
        <v>-3.8373723372171344</v>
      </c>
      <c r="AU933" s="26">
        <f t="shared" si="216"/>
        <v>-4.2853617650403137</v>
      </c>
    </row>
    <row r="934" spans="26:64">
      <c r="Z934">
        <f t="shared" si="202"/>
        <v>0</v>
      </c>
      <c r="AA934" s="26">
        <f t="shared" si="203"/>
        <v>2.0309229835135684E-3</v>
      </c>
      <c r="AB934" s="26">
        <f t="shared" si="204"/>
        <v>-9999</v>
      </c>
      <c r="AC934" s="26">
        <f t="shared" si="205"/>
        <v>0</v>
      </c>
      <c r="AD934" s="26">
        <f t="shared" si="206"/>
        <v>-9999</v>
      </c>
      <c r="AE934" s="26">
        <f t="shared" si="207"/>
        <v>0</v>
      </c>
      <c r="AF934">
        <f t="shared" si="208"/>
        <v>-9999</v>
      </c>
      <c r="AG934" s="187"/>
      <c r="AH934">
        <f t="shared" si="209"/>
        <v>-2.9382213915712355E-4</v>
      </c>
      <c r="AI934">
        <f t="shared" si="210"/>
        <v>0.56321412153041595</v>
      </c>
      <c r="AJ934">
        <f t="shared" si="211"/>
        <v>-0.29022162196877349</v>
      </c>
      <c r="AK934">
        <f t="shared" si="212"/>
        <v>0.22686228227079117</v>
      </c>
      <c r="AL934">
        <f t="shared" si="213"/>
        <v>2.6625535282756823</v>
      </c>
      <c r="AM934">
        <f t="shared" si="214"/>
        <v>4.0948774322335311</v>
      </c>
      <c r="AN934" s="26">
        <f t="shared" si="218"/>
        <v>-3.9344997747660178</v>
      </c>
      <c r="AO934" s="26">
        <f t="shared" si="218"/>
        <v>-3.9351643489502139</v>
      </c>
      <c r="AP934" s="26">
        <f t="shared" si="218"/>
        <v>-3.9332408904645653</v>
      </c>
      <c r="AQ934" s="26">
        <f t="shared" si="218"/>
        <v>-3.9388182558839882</v>
      </c>
      <c r="AR934" s="26">
        <f t="shared" si="218"/>
        <v>-3.9227315190112741</v>
      </c>
      <c r="AS934" s="26">
        <f t="shared" si="218"/>
        <v>-3.9698775001583364</v>
      </c>
      <c r="AT934" s="26">
        <f t="shared" si="218"/>
        <v>-3.8373723372171344</v>
      </c>
      <c r="AU934" s="26">
        <f t="shared" si="216"/>
        <v>-4.2853617650403137</v>
      </c>
    </row>
    <row r="935" spans="26:64">
      <c r="Z935">
        <f t="shared" si="202"/>
        <v>0</v>
      </c>
      <c r="AA935" s="26">
        <f t="shared" si="203"/>
        <v>2.0309229835135684E-3</v>
      </c>
      <c r="AB935" s="26">
        <f t="shared" si="204"/>
        <v>-9999</v>
      </c>
      <c r="AC935" s="26">
        <f t="shared" si="205"/>
        <v>0</v>
      </c>
      <c r="AD935" s="26">
        <f t="shared" si="206"/>
        <v>-9999</v>
      </c>
      <c r="AE935" s="26">
        <f t="shared" si="207"/>
        <v>0</v>
      </c>
      <c r="AF935">
        <f t="shared" si="208"/>
        <v>-9999</v>
      </c>
      <c r="AG935" s="187"/>
      <c r="AH935">
        <f t="shared" si="209"/>
        <v>-2.9382213915712355E-4</v>
      </c>
      <c r="AI935">
        <f t="shared" si="210"/>
        <v>0.56321412153041595</v>
      </c>
      <c r="AJ935">
        <f t="shared" si="211"/>
        <v>-0.29022162196877349</v>
      </c>
      <c r="AK935">
        <f t="shared" si="212"/>
        <v>0.22686228227079117</v>
      </c>
      <c r="AL935">
        <f t="shared" si="213"/>
        <v>2.6625535282756823</v>
      </c>
      <c r="AM935">
        <f t="shared" si="214"/>
        <v>4.0948774322335311</v>
      </c>
      <c r="AN935" s="26">
        <f t="shared" si="218"/>
        <v>-3.9344997747660178</v>
      </c>
      <c r="AO935" s="26">
        <f t="shared" si="218"/>
        <v>-3.9351643489502139</v>
      </c>
      <c r="AP935" s="26">
        <f t="shared" si="218"/>
        <v>-3.9332408904645653</v>
      </c>
      <c r="AQ935" s="26">
        <f t="shared" si="218"/>
        <v>-3.9388182558839882</v>
      </c>
      <c r="AR935" s="26">
        <f t="shared" si="218"/>
        <v>-3.9227315190112741</v>
      </c>
      <c r="AS935" s="26">
        <f t="shared" si="218"/>
        <v>-3.9698775001583364</v>
      </c>
      <c r="AT935" s="26">
        <f t="shared" si="218"/>
        <v>-3.8373723372171344</v>
      </c>
      <c r="AU935" s="26">
        <f t="shared" si="216"/>
        <v>-4.2853617650403137</v>
      </c>
    </row>
    <row r="936" spans="26:64">
      <c r="Z936">
        <f t="shared" si="202"/>
        <v>0</v>
      </c>
      <c r="AA936" s="26">
        <f t="shared" si="203"/>
        <v>2.0309229835135684E-3</v>
      </c>
      <c r="AB936" s="26">
        <f t="shared" si="204"/>
        <v>-9999</v>
      </c>
      <c r="AC936" s="26">
        <f t="shared" si="205"/>
        <v>0</v>
      </c>
      <c r="AD936" s="26">
        <f t="shared" si="206"/>
        <v>-9999</v>
      </c>
      <c r="AE936" s="26">
        <f t="shared" si="207"/>
        <v>0</v>
      </c>
      <c r="AF936">
        <f t="shared" si="208"/>
        <v>-9999</v>
      </c>
      <c r="AG936" s="187"/>
      <c r="AH936">
        <f t="shared" si="209"/>
        <v>-2.9382213915712355E-4</v>
      </c>
      <c r="AI936">
        <f t="shared" si="210"/>
        <v>0.56321412153041595</v>
      </c>
      <c r="AJ936">
        <f t="shared" si="211"/>
        <v>-0.29022162196877349</v>
      </c>
      <c r="AK936">
        <f t="shared" si="212"/>
        <v>0.22686228227079117</v>
      </c>
      <c r="AL936">
        <f t="shared" si="213"/>
        <v>2.6625535282756823</v>
      </c>
      <c r="AM936">
        <f t="shared" si="214"/>
        <v>4.0948774322335311</v>
      </c>
      <c r="AN936" s="26">
        <f t="shared" ref="AN936:AT945" si="219">$AU936+$AB$7*SIN(AO936)</f>
        <v>-3.9344997747660178</v>
      </c>
      <c r="AO936" s="26">
        <f t="shared" si="219"/>
        <v>-3.9351643489502139</v>
      </c>
      <c r="AP936" s="26">
        <f t="shared" si="219"/>
        <v>-3.9332408904645653</v>
      </c>
      <c r="AQ936" s="26">
        <f t="shared" si="219"/>
        <v>-3.9388182558839882</v>
      </c>
      <c r="AR936" s="26">
        <f t="shared" si="219"/>
        <v>-3.9227315190112741</v>
      </c>
      <c r="AS936" s="26">
        <f t="shared" si="219"/>
        <v>-3.9698775001583364</v>
      </c>
      <c r="AT936" s="26">
        <f t="shared" si="219"/>
        <v>-3.8373723372171344</v>
      </c>
      <c r="AU936" s="26">
        <f t="shared" si="216"/>
        <v>-4.2853617650403137</v>
      </c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</row>
    <row r="937" spans="26:64">
      <c r="Z937">
        <f t="shared" si="202"/>
        <v>0</v>
      </c>
      <c r="AA937" s="26">
        <f t="shared" si="203"/>
        <v>2.0309229835135684E-3</v>
      </c>
      <c r="AB937" s="26">
        <f t="shared" si="204"/>
        <v>-9999</v>
      </c>
      <c r="AC937" s="26">
        <f t="shared" si="205"/>
        <v>0</v>
      </c>
      <c r="AD937" s="26">
        <f t="shared" si="206"/>
        <v>-9999</v>
      </c>
      <c r="AE937" s="26">
        <f t="shared" si="207"/>
        <v>0</v>
      </c>
      <c r="AF937">
        <f t="shared" si="208"/>
        <v>-9999</v>
      </c>
      <c r="AG937" s="187"/>
      <c r="AH937">
        <f t="shared" si="209"/>
        <v>-2.9382213915712355E-4</v>
      </c>
      <c r="AI937">
        <f t="shared" si="210"/>
        <v>0.56321412153041595</v>
      </c>
      <c r="AJ937">
        <f t="shared" si="211"/>
        <v>-0.29022162196877349</v>
      </c>
      <c r="AK937">
        <f t="shared" si="212"/>
        <v>0.22686228227079117</v>
      </c>
      <c r="AL937">
        <f t="shared" si="213"/>
        <v>2.6625535282756823</v>
      </c>
      <c r="AM937">
        <f t="shared" si="214"/>
        <v>4.0948774322335311</v>
      </c>
      <c r="AN937" s="26">
        <f t="shared" si="219"/>
        <v>-3.9344997747660178</v>
      </c>
      <c r="AO937" s="26">
        <f t="shared" si="219"/>
        <v>-3.9351643489502139</v>
      </c>
      <c r="AP937" s="26">
        <f t="shared" si="219"/>
        <v>-3.9332408904645653</v>
      </c>
      <c r="AQ937" s="26">
        <f t="shared" si="219"/>
        <v>-3.9388182558839882</v>
      </c>
      <c r="AR937" s="26">
        <f t="shared" si="219"/>
        <v>-3.9227315190112741</v>
      </c>
      <c r="AS937" s="26">
        <f t="shared" si="219"/>
        <v>-3.9698775001583364</v>
      </c>
      <c r="AT937" s="26">
        <f t="shared" si="219"/>
        <v>-3.8373723372171344</v>
      </c>
      <c r="AU937" s="26">
        <f t="shared" si="216"/>
        <v>-4.2853617650403137</v>
      </c>
    </row>
    <row r="938" spans="26:64">
      <c r="Z938">
        <f t="shared" si="202"/>
        <v>0</v>
      </c>
      <c r="AA938" s="26">
        <f t="shared" si="203"/>
        <v>2.0309229835135684E-3</v>
      </c>
      <c r="AB938" s="26">
        <f t="shared" si="204"/>
        <v>-9999</v>
      </c>
      <c r="AC938" s="26">
        <f t="shared" si="205"/>
        <v>0</v>
      </c>
      <c r="AD938" s="26">
        <f t="shared" si="206"/>
        <v>-9999</v>
      </c>
      <c r="AE938" s="26">
        <f t="shared" si="207"/>
        <v>0</v>
      </c>
      <c r="AF938">
        <f t="shared" si="208"/>
        <v>-9999</v>
      </c>
      <c r="AG938" s="187"/>
      <c r="AH938">
        <f t="shared" si="209"/>
        <v>-2.9382213915712355E-4</v>
      </c>
      <c r="AI938">
        <f t="shared" si="210"/>
        <v>0.56321412153041595</v>
      </c>
      <c r="AJ938">
        <f t="shared" si="211"/>
        <v>-0.29022162196877349</v>
      </c>
      <c r="AK938">
        <f t="shared" si="212"/>
        <v>0.22686228227079117</v>
      </c>
      <c r="AL938">
        <f t="shared" si="213"/>
        <v>2.6625535282756823</v>
      </c>
      <c r="AM938">
        <f t="shared" si="214"/>
        <v>4.0948774322335311</v>
      </c>
      <c r="AN938" s="26">
        <f t="shared" si="219"/>
        <v>-3.9344997747660178</v>
      </c>
      <c r="AO938" s="26">
        <f t="shared" si="219"/>
        <v>-3.9351643489502139</v>
      </c>
      <c r="AP938" s="26">
        <f t="shared" si="219"/>
        <v>-3.9332408904645653</v>
      </c>
      <c r="AQ938" s="26">
        <f t="shared" si="219"/>
        <v>-3.9388182558839882</v>
      </c>
      <c r="AR938" s="26">
        <f t="shared" si="219"/>
        <v>-3.9227315190112741</v>
      </c>
      <c r="AS938" s="26">
        <f t="shared" si="219"/>
        <v>-3.9698775001583364</v>
      </c>
      <c r="AT938" s="26">
        <f t="shared" si="219"/>
        <v>-3.8373723372171344</v>
      </c>
      <c r="AU938" s="26">
        <f t="shared" si="216"/>
        <v>-4.2853617650403137</v>
      </c>
    </row>
    <row r="939" spans="26:64">
      <c r="Z939">
        <f t="shared" si="202"/>
        <v>0</v>
      </c>
      <c r="AA939" s="26">
        <f t="shared" si="203"/>
        <v>2.0309229835135684E-3</v>
      </c>
      <c r="AB939" s="26">
        <f t="shared" si="204"/>
        <v>-9999</v>
      </c>
      <c r="AC939" s="26">
        <f t="shared" si="205"/>
        <v>0</v>
      </c>
      <c r="AD939" s="26">
        <f t="shared" si="206"/>
        <v>-9999</v>
      </c>
      <c r="AE939" s="26">
        <f t="shared" si="207"/>
        <v>0</v>
      </c>
      <c r="AF939">
        <f t="shared" si="208"/>
        <v>-9999</v>
      </c>
      <c r="AG939" s="187"/>
      <c r="AH939">
        <f t="shared" si="209"/>
        <v>-2.9382213915712355E-4</v>
      </c>
      <c r="AI939">
        <f t="shared" si="210"/>
        <v>0.56321412153041595</v>
      </c>
      <c r="AJ939">
        <f t="shared" si="211"/>
        <v>-0.29022162196877349</v>
      </c>
      <c r="AK939">
        <f t="shared" si="212"/>
        <v>0.22686228227079117</v>
      </c>
      <c r="AL939">
        <f t="shared" si="213"/>
        <v>2.6625535282756823</v>
      </c>
      <c r="AM939">
        <f t="shared" si="214"/>
        <v>4.0948774322335311</v>
      </c>
      <c r="AN939" s="26">
        <f t="shared" si="219"/>
        <v>-3.9344997747660178</v>
      </c>
      <c r="AO939" s="26">
        <f t="shared" si="219"/>
        <v>-3.9351643489502139</v>
      </c>
      <c r="AP939" s="26">
        <f t="shared" si="219"/>
        <v>-3.9332408904645653</v>
      </c>
      <c r="AQ939" s="26">
        <f t="shared" si="219"/>
        <v>-3.9388182558839882</v>
      </c>
      <c r="AR939" s="26">
        <f t="shared" si="219"/>
        <v>-3.9227315190112741</v>
      </c>
      <c r="AS939" s="26">
        <f t="shared" si="219"/>
        <v>-3.9698775001583364</v>
      </c>
      <c r="AT939" s="26">
        <f t="shared" si="219"/>
        <v>-3.8373723372171344</v>
      </c>
      <c r="AU939" s="26">
        <f t="shared" si="216"/>
        <v>-4.2853617650403137</v>
      </c>
    </row>
    <row r="940" spans="26:64">
      <c r="Z940">
        <f t="shared" si="202"/>
        <v>0</v>
      </c>
      <c r="AA940" s="26">
        <f t="shared" si="203"/>
        <v>2.0309229835135684E-3</v>
      </c>
      <c r="AB940" s="26">
        <f t="shared" si="204"/>
        <v>-9999</v>
      </c>
      <c r="AC940" s="26">
        <f t="shared" si="205"/>
        <v>0</v>
      </c>
      <c r="AD940" s="26">
        <f t="shared" si="206"/>
        <v>-9999</v>
      </c>
      <c r="AE940" s="26">
        <f t="shared" si="207"/>
        <v>0</v>
      </c>
      <c r="AF940">
        <f t="shared" si="208"/>
        <v>-9999</v>
      </c>
      <c r="AG940" s="187"/>
      <c r="AH940">
        <f t="shared" si="209"/>
        <v>-2.9382213915712355E-4</v>
      </c>
      <c r="AI940">
        <f t="shared" si="210"/>
        <v>0.56321412153041595</v>
      </c>
      <c r="AJ940">
        <f t="shared" si="211"/>
        <v>-0.29022162196877349</v>
      </c>
      <c r="AK940">
        <f t="shared" si="212"/>
        <v>0.22686228227079117</v>
      </c>
      <c r="AL940">
        <f t="shared" si="213"/>
        <v>2.6625535282756823</v>
      </c>
      <c r="AM940">
        <f t="shared" si="214"/>
        <v>4.0948774322335311</v>
      </c>
      <c r="AN940" s="26">
        <f t="shared" si="219"/>
        <v>-3.9344997747660178</v>
      </c>
      <c r="AO940" s="26">
        <f t="shared" si="219"/>
        <v>-3.9351643489502139</v>
      </c>
      <c r="AP940" s="26">
        <f t="shared" si="219"/>
        <v>-3.9332408904645653</v>
      </c>
      <c r="AQ940" s="26">
        <f t="shared" si="219"/>
        <v>-3.9388182558839882</v>
      </c>
      <c r="AR940" s="26">
        <f t="shared" si="219"/>
        <v>-3.9227315190112741</v>
      </c>
      <c r="AS940" s="26">
        <f t="shared" si="219"/>
        <v>-3.9698775001583364</v>
      </c>
      <c r="AT940" s="26">
        <f t="shared" si="219"/>
        <v>-3.8373723372171344</v>
      </c>
      <c r="AU940" s="26">
        <f t="shared" si="216"/>
        <v>-4.2853617650403137</v>
      </c>
    </row>
    <row r="941" spans="26:64">
      <c r="Z941">
        <f t="shared" si="202"/>
        <v>0</v>
      </c>
      <c r="AA941" s="26">
        <f t="shared" si="203"/>
        <v>2.0309229835135684E-3</v>
      </c>
      <c r="AB941" s="26">
        <f t="shared" si="204"/>
        <v>-9999</v>
      </c>
      <c r="AC941" s="26">
        <f t="shared" si="205"/>
        <v>0</v>
      </c>
      <c r="AD941" s="26">
        <f t="shared" si="206"/>
        <v>-9999</v>
      </c>
      <c r="AE941" s="26">
        <f t="shared" si="207"/>
        <v>0</v>
      </c>
      <c r="AF941">
        <f t="shared" si="208"/>
        <v>-9999</v>
      </c>
      <c r="AG941" s="187"/>
      <c r="AH941">
        <f t="shared" si="209"/>
        <v>-2.9382213915712355E-4</v>
      </c>
      <c r="AI941">
        <f t="shared" si="210"/>
        <v>0.56321412153041595</v>
      </c>
      <c r="AJ941">
        <f t="shared" si="211"/>
        <v>-0.29022162196877349</v>
      </c>
      <c r="AK941">
        <f t="shared" si="212"/>
        <v>0.22686228227079117</v>
      </c>
      <c r="AL941">
        <f t="shared" si="213"/>
        <v>2.6625535282756823</v>
      </c>
      <c r="AM941">
        <f t="shared" si="214"/>
        <v>4.0948774322335311</v>
      </c>
      <c r="AN941" s="26">
        <f t="shared" si="219"/>
        <v>-3.9344997747660178</v>
      </c>
      <c r="AO941" s="26">
        <f t="shared" si="219"/>
        <v>-3.9351643489502139</v>
      </c>
      <c r="AP941" s="26">
        <f t="shared" si="219"/>
        <v>-3.9332408904645653</v>
      </c>
      <c r="AQ941" s="26">
        <f t="shared" si="219"/>
        <v>-3.9388182558839882</v>
      </c>
      <c r="AR941" s="26">
        <f t="shared" si="219"/>
        <v>-3.9227315190112741</v>
      </c>
      <c r="AS941" s="26">
        <f t="shared" si="219"/>
        <v>-3.9698775001583364</v>
      </c>
      <c r="AT941" s="26">
        <f t="shared" si="219"/>
        <v>-3.8373723372171344</v>
      </c>
      <c r="AU941" s="26">
        <f t="shared" si="216"/>
        <v>-4.2853617650403137</v>
      </c>
    </row>
    <row r="942" spans="26:64">
      <c r="Z942">
        <f t="shared" si="202"/>
        <v>0</v>
      </c>
      <c r="AA942" s="26">
        <f t="shared" si="203"/>
        <v>2.0309229835135684E-3</v>
      </c>
      <c r="AB942" s="26">
        <f t="shared" si="204"/>
        <v>-9999</v>
      </c>
      <c r="AC942" s="26">
        <f t="shared" si="205"/>
        <v>0</v>
      </c>
      <c r="AD942" s="26">
        <f t="shared" si="206"/>
        <v>-9999</v>
      </c>
      <c r="AE942" s="26">
        <f t="shared" si="207"/>
        <v>0</v>
      </c>
      <c r="AF942">
        <f t="shared" si="208"/>
        <v>-9999</v>
      </c>
      <c r="AG942" s="187"/>
      <c r="AH942">
        <f t="shared" si="209"/>
        <v>-2.9382213915712355E-4</v>
      </c>
      <c r="AI942">
        <f t="shared" si="210"/>
        <v>0.56321412153041595</v>
      </c>
      <c r="AJ942">
        <f t="shared" si="211"/>
        <v>-0.29022162196877349</v>
      </c>
      <c r="AK942">
        <f t="shared" si="212"/>
        <v>0.22686228227079117</v>
      </c>
      <c r="AL942">
        <f t="shared" si="213"/>
        <v>2.6625535282756823</v>
      </c>
      <c r="AM942">
        <f t="shared" si="214"/>
        <v>4.0948774322335311</v>
      </c>
      <c r="AN942" s="26">
        <f t="shared" si="219"/>
        <v>-3.9344997747660178</v>
      </c>
      <c r="AO942" s="26">
        <f t="shared" si="219"/>
        <v>-3.9351643489502139</v>
      </c>
      <c r="AP942" s="26">
        <f t="shared" si="219"/>
        <v>-3.9332408904645653</v>
      </c>
      <c r="AQ942" s="26">
        <f t="shared" si="219"/>
        <v>-3.9388182558839882</v>
      </c>
      <c r="AR942" s="26">
        <f t="shared" si="219"/>
        <v>-3.9227315190112741</v>
      </c>
      <c r="AS942" s="26">
        <f t="shared" si="219"/>
        <v>-3.9698775001583364</v>
      </c>
      <c r="AT942" s="26">
        <f t="shared" si="219"/>
        <v>-3.8373723372171344</v>
      </c>
      <c r="AU942" s="26">
        <f t="shared" si="216"/>
        <v>-4.2853617650403137</v>
      </c>
    </row>
    <row r="943" spans="26:64">
      <c r="Z943">
        <f t="shared" si="202"/>
        <v>0</v>
      </c>
      <c r="AA943" s="26">
        <f t="shared" si="203"/>
        <v>2.0309229835135684E-3</v>
      </c>
      <c r="AB943" s="26">
        <f t="shared" si="204"/>
        <v>-9999</v>
      </c>
      <c r="AC943" s="26">
        <f t="shared" si="205"/>
        <v>0</v>
      </c>
      <c r="AD943" s="26">
        <f t="shared" si="206"/>
        <v>-9999</v>
      </c>
      <c r="AE943" s="26">
        <f t="shared" si="207"/>
        <v>0</v>
      </c>
      <c r="AF943">
        <f t="shared" si="208"/>
        <v>-9999</v>
      </c>
      <c r="AG943" s="187"/>
      <c r="AH943">
        <f t="shared" si="209"/>
        <v>-2.9382213915712355E-4</v>
      </c>
      <c r="AI943">
        <f t="shared" si="210"/>
        <v>0.56321412153041595</v>
      </c>
      <c r="AJ943">
        <f t="shared" si="211"/>
        <v>-0.29022162196877349</v>
      </c>
      <c r="AK943">
        <f t="shared" si="212"/>
        <v>0.22686228227079117</v>
      </c>
      <c r="AL943">
        <f t="shared" si="213"/>
        <v>2.6625535282756823</v>
      </c>
      <c r="AM943">
        <f t="shared" si="214"/>
        <v>4.0948774322335311</v>
      </c>
      <c r="AN943" s="26">
        <f t="shared" si="219"/>
        <v>-3.9344997747660178</v>
      </c>
      <c r="AO943" s="26">
        <f t="shared" si="219"/>
        <v>-3.9351643489502139</v>
      </c>
      <c r="AP943" s="26">
        <f t="shared" si="219"/>
        <v>-3.9332408904645653</v>
      </c>
      <c r="AQ943" s="26">
        <f t="shared" si="219"/>
        <v>-3.9388182558839882</v>
      </c>
      <c r="AR943" s="26">
        <f t="shared" si="219"/>
        <v>-3.9227315190112741</v>
      </c>
      <c r="AS943" s="26">
        <f t="shared" si="219"/>
        <v>-3.9698775001583364</v>
      </c>
      <c r="AT943" s="26">
        <f t="shared" si="219"/>
        <v>-3.8373723372171344</v>
      </c>
      <c r="AU943" s="26">
        <f t="shared" si="216"/>
        <v>-4.2853617650403137</v>
      </c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</row>
    <row r="944" spans="26:64">
      <c r="Z944">
        <f t="shared" si="202"/>
        <v>0</v>
      </c>
      <c r="AA944" s="26">
        <f t="shared" si="203"/>
        <v>2.0309229835135684E-3</v>
      </c>
      <c r="AB944" s="26">
        <f t="shared" si="204"/>
        <v>-9999</v>
      </c>
      <c r="AC944" s="26">
        <f t="shared" si="205"/>
        <v>0</v>
      </c>
      <c r="AD944" s="26">
        <f t="shared" si="206"/>
        <v>-9999</v>
      </c>
      <c r="AE944" s="26">
        <f t="shared" si="207"/>
        <v>0</v>
      </c>
      <c r="AF944">
        <f t="shared" si="208"/>
        <v>-9999</v>
      </c>
      <c r="AG944" s="187"/>
      <c r="AH944">
        <f t="shared" si="209"/>
        <v>-2.9382213915712355E-4</v>
      </c>
      <c r="AI944">
        <f t="shared" si="210"/>
        <v>0.56321412153041595</v>
      </c>
      <c r="AJ944">
        <f t="shared" si="211"/>
        <v>-0.29022162196877349</v>
      </c>
      <c r="AK944">
        <f t="shared" si="212"/>
        <v>0.22686228227079117</v>
      </c>
      <c r="AL944">
        <f t="shared" si="213"/>
        <v>2.6625535282756823</v>
      </c>
      <c r="AM944">
        <f t="shared" si="214"/>
        <v>4.0948774322335311</v>
      </c>
      <c r="AN944" s="26">
        <f t="shared" si="219"/>
        <v>-3.9344997747660178</v>
      </c>
      <c r="AO944" s="26">
        <f t="shared" si="219"/>
        <v>-3.9351643489502139</v>
      </c>
      <c r="AP944" s="26">
        <f t="shared" si="219"/>
        <v>-3.9332408904645653</v>
      </c>
      <c r="AQ944" s="26">
        <f t="shared" si="219"/>
        <v>-3.9388182558839882</v>
      </c>
      <c r="AR944" s="26">
        <f t="shared" si="219"/>
        <v>-3.9227315190112741</v>
      </c>
      <c r="AS944" s="26">
        <f t="shared" si="219"/>
        <v>-3.9698775001583364</v>
      </c>
      <c r="AT944" s="26">
        <f t="shared" si="219"/>
        <v>-3.8373723372171344</v>
      </c>
      <c r="AU944" s="26">
        <f t="shared" si="216"/>
        <v>-4.2853617650403137</v>
      </c>
    </row>
    <row r="945" spans="26:64">
      <c r="Z945">
        <f t="shared" si="202"/>
        <v>0</v>
      </c>
      <c r="AA945" s="26">
        <f t="shared" si="203"/>
        <v>2.0309229835135684E-3</v>
      </c>
      <c r="AB945" s="26">
        <f t="shared" si="204"/>
        <v>-9999</v>
      </c>
      <c r="AC945" s="26">
        <f t="shared" si="205"/>
        <v>0</v>
      </c>
      <c r="AD945" s="26">
        <f t="shared" si="206"/>
        <v>-9999</v>
      </c>
      <c r="AE945" s="26">
        <f t="shared" si="207"/>
        <v>0</v>
      </c>
      <c r="AF945">
        <f t="shared" si="208"/>
        <v>-9999</v>
      </c>
      <c r="AG945" s="187"/>
      <c r="AH945">
        <f t="shared" si="209"/>
        <v>-2.9382213915712355E-4</v>
      </c>
      <c r="AI945">
        <f t="shared" si="210"/>
        <v>0.56321412153041595</v>
      </c>
      <c r="AJ945">
        <f t="shared" si="211"/>
        <v>-0.29022162196877349</v>
      </c>
      <c r="AK945">
        <f t="shared" si="212"/>
        <v>0.22686228227079117</v>
      </c>
      <c r="AL945">
        <f t="shared" si="213"/>
        <v>2.6625535282756823</v>
      </c>
      <c r="AM945">
        <f t="shared" si="214"/>
        <v>4.0948774322335311</v>
      </c>
      <c r="AN945" s="26">
        <f t="shared" si="219"/>
        <v>-3.9344997747660178</v>
      </c>
      <c r="AO945" s="26">
        <f t="shared" si="219"/>
        <v>-3.9351643489502139</v>
      </c>
      <c r="AP945" s="26">
        <f t="shared" si="219"/>
        <v>-3.9332408904645653</v>
      </c>
      <c r="AQ945" s="26">
        <f t="shared" si="219"/>
        <v>-3.9388182558839882</v>
      </c>
      <c r="AR945" s="26">
        <f t="shared" si="219"/>
        <v>-3.9227315190112741</v>
      </c>
      <c r="AS945" s="26">
        <f t="shared" si="219"/>
        <v>-3.9698775001583364</v>
      </c>
      <c r="AT945" s="26">
        <f t="shared" si="219"/>
        <v>-3.8373723372171344</v>
      </c>
      <c r="AU945" s="26">
        <f t="shared" si="216"/>
        <v>-4.2853617650403137</v>
      </c>
    </row>
    <row r="946" spans="26:64">
      <c r="Z946">
        <f t="shared" si="202"/>
        <v>0</v>
      </c>
      <c r="AA946" s="26">
        <f t="shared" si="203"/>
        <v>2.0309229835135684E-3</v>
      </c>
      <c r="AB946" s="26">
        <f t="shared" si="204"/>
        <v>-9999</v>
      </c>
      <c r="AC946" s="26">
        <f t="shared" si="205"/>
        <v>0</v>
      </c>
      <c r="AD946" s="26">
        <f t="shared" si="206"/>
        <v>-9999</v>
      </c>
      <c r="AE946" s="26">
        <f t="shared" si="207"/>
        <v>0</v>
      </c>
      <c r="AF946">
        <f t="shared" si="208"/>
        <v>-9999</v>
      </c>
      <c r="AG946" s="187"/>
      <c r="AH946">
        <f t="shared" si="209"/>
        <v>-2.9382213915712355E-4</v>
      </c>
      <c r="AI946">
        <f t="shared" si="210"/>
        <v>0.56321412153041595</v>
      </c>
      <c r="AJ946">
        <f t="shared" si="211"/>
        <v>-0.29022162196877349</v>
      </c>
      <c r="AK946">
        <f t="shared" si="212"/>
        <v>0.22686228227079117</v>
      </c>
      <c r="AL946">
        <f t="shared" si="213"/>
        <v>2.6625535282756823</v>
      </c>
      <c r="AM946">
        <f t="shared" si="214"/>
        <v>4.0948774322335311</v>
      </c>
      <c r="AN946" s="26">
        <f t="shared" ref="AN946:AT955" si="220">$AU946+$AB$7*SIN(AO946)</f>
        <v>-3.9344997747660178</v>
      </c>
      <c r="AO946" s="26">
        <f t="shared" si="220"/>
        <v>-3.9351643489502139</v>
      </c>
      <c r="AP946" s="26">
        <f t="shared" si="220"/>
        <v>-3.9332408904645653</v>
      </c>
      <c r="AQ946" s="26">
        <f t="shared" si="220"/>
        <v>-3.9388182558839882</v>
      </c>
      <c r="AR946" s="26">
        <f t="shared" si="220"/>
        <v>-3.9227315190112741</v>
      </c>
      <c r="AS946" s="26">
        <f t="shared" si="220"/>
        <v>-3.9698775001583364</v>
      </c>
      <c r="AT946" s="26">
        <f t="shared" si="220"/>
        <v>-3.8373723372171344</v>
      </c>
      <c r="AU946" s="26">
        <f t="shared" si="216"/>
        <v>-4.2853617650403137</v>
      </c>
    </row>
    <row r="947" spans="26:64">
      <c r="Z947">
        <f t="shared" si="202"/>
        <v>0</v>
      </c>
      <c r="AA947" s="26">
        <f t="shared" si="203"/>
        <v>2.0309229835135684E-3</v>
      </c>
      <c r="AB947" s="26">
        <f t="shared" si="204"/>
        <v>-9999</v>
      </c>
      <c r="AC947" s="26">
        <f t="shared" si="205"/>
        <v>0</v>
      </c>
      <c r="AD947" s="26">
        <f t="shared" si="206"/>
        <v>-9999</v>
      </c>
      <c r="AE947" s="26">
        <f t="shared" si="207"/>
        <v>0</v>
      </c>
      <c r="AF947">
        <f t="shared" si="208"/>
        <v>-9999</v>
      </c>
      <c r="AG947" s="187"/>
      <c r="AH947">
        <f t="shared" si="209"/>
        <v>-2.9382213915712355E-4</v>
      </c>
      <c r="AI947">
        <f t="shared" si="210"/>
        <v>0.56321412153041595</v>
      </c>
      <c r="AJ947">
        <f t="shared" si="211"/>
        <v>-0.29022162196877349</v>
      </c>
      <c r="AK947">
        <f t="shared" si="212"/>
        <v>0.22686228227079117</v>
      </c>
      <c r="AL947">
        <f t="shared" si="213"/>
        <v>2.6625535282756823</v>
      </c>
      <c r="AM947">
        <f t="shared" si="214"/>
        <v>4.0948774322335311</v>
      </c>
      <c r="AN947" s="26">
        <f t="shared" si="220"/>
        <v>-3.9344997747660178</v>
      </c>
      <c r="AO947" s="26">
        <f t="shared" si="220"/>
        <v>-3.9351643489502139</v>
      </c>
      <c r="AP947" s="26">
        <f t="shared" si="220"/>
        <v>-3.9332408904645653</v>
      </c>
      <c r="AQ947" s="26">
        <f t="shared" si="220"/>
        <v>-3.9388182558839882</v>
      </c>
      <c r="AR947" s="26">
        <f t="shared" si="220"/>
        <v>-3.9227315190112741</v>
      </c>
      <c r="AS947" s="26">
        <f t="shared" si="220"/>
        <v>-3.9698775001583364</v>
      </c>
      <c r="AT947" s="26">
        <f t="shared" si="220"/>
        <v>-3.8373723372171344</v>
      </c>
      <c r="AU947" s="26">
        <f t="shared" si="216"/>
        <v>-4.2853617650403137</v>
      </c>
    </row>
    <row r="948" spans="26:64">
      <c r="Z948">
        <f t="shared" si="202"/>
        <v>0</v>
      </c>
      <c r="AA948" s="26">
        <f t="shared" si="203"/>
        <v>2.0309229835135684E-3</v>
      </c>
      <c r="AB948" s="26">
        <f t="shared" si="204"/>
        <v>-9999</v>
      </c>
      <c r="AC948" s="26">
        <f t="shared" si="205"/>
        <v>0</v>
      </c>
      <c r="AD948" s="26">
        <f t="shared" si="206"/>
        <v>-9999</v>
      </c>
      <c r="AE948" s="26">
        <f t="shared" si="207"/>
        <v>0</v>
      </c>
      <c r="AF948">
        <f t="shared" si="208"/>
        <v>-9999</v>
      </c>
      <c r="AG948" s="187"/>
      <c r="AH948">
        <f t="shared" si="209"/>
        <v>-2.9382213915712355E-4</v>
      </c>
      <c r="AI948">
        <f t="shared" si="210"/>
        <v>0.56321412153041595</v>
      </c>
      <c r="AJ948">
        <f t="shared" si="211"/>
        <v>-0.29022162196877349</v>
      </c>
      <c r="AK948">
        <f t="shared" si="212"/>
        <v>0.22686228227079117</v>
      </c>
      <c r="AL948">
        <f t="shared" si="213"/>
        <v>2.6625535282756823</v>
      </c>
      <c r="AM948">
        <f t="shared" si="214"/>
        <v>4.0948774322335311</v>
      </c>
      <c r="AN948" s="26">
        <f t="shared" si="220"/>
        <v>-3.9344997747660178</v>
      </c>
      <c r="AO948" s="26">
        <f t="shared" si="220"/>
        <v>-3.9351643489502139</v>
      </c>
      <c r="AP948" s="26">
        <f t="shared" si="220"/>
        <v>-3.9332408904645653</v>
      </c>
      <c r="AQ948" s="26">
        <f t="shared" si="220"/>
        <v>-3.9388182558839882</v>
      </c>
      <c r="AR948" s="26">
        <f t="shared" si="220"/>
        <v>-3.9227315190112741</v>
      </c>
      <c r="AS948" s="26">
        <f t="shared" si="220"/>
        <v>-3.9698775001583364</v>
      </c>
      <c r="AT948" s="26">
        <f t="shared" si="220"/>
        <v>-3.8373723372171344</v>
      </c>
      <c r="AU948" s="26">
        <f t="shared" si="216"/>
        <v>-4.2853617650403137</v>
      </c>
    </row>
    <row r="949" spans="26:64">
      <c r="Z949">
        <f t="shared" si="202"/>
        <v>0</v>
      </c>
      <c r="AA949" s="26">
        <f t="shared" si="203"/>
        <v>2.0309229835135684E-3</v>
      </c>
      <c r="AB949" s="26">
        <f t="shared" si="204"/>
        <v>-9999</v>
      </c>
      <c r="AC949" s="26">
        <f t="shared" si="205"/>
        <v>0</v>
      </c>
      <c r="AD949" s="26">
        <f t="shared" si="206"/>
        <v>-9999</v>
      </c>
      <c r="AE949" s="26">
        <f t="shared" si="207"/>
        <v>0</v>
      </c>
      <c r="AF949">
        <f t="shared" si="208"/>
        <v>-9999</v>
      </c>
      <c r="AG949" s="187"/>
      <c r="AH949">
        <f t="shared" si="209"/>
        <v>-2.9382213915712355E-4</v>
      </c>
      <c r="AI949">
        <f t="shared" si="210"/>
        <v>0.56321412153041595</v>
      </c>
      <c r="AJ949">
        <f t="shared" si="211"/>
        <v>-0.29022162196877349</v>
      </c>
      <c r="AK949">
        <f t="shared" si="212"/>
        <v>0.22686228227079117</v>
      </c>
      <c r="AL949">
        <f t="shared" si="213"/>
        <v>2.6625535282756823</v>
      </c>
      <c r="AM949">
        <f t="shared" si="214"/>
        <v>4.0948774322335311</v>
      </c>
      <c r="AN949" s="26">
        <f t="shared" si="220"/>
        <v>-3.9344997747660178</v>
      </c>
      <c r="AO949" s="26">
        <f t="shared" si="220"/>
        <v>-3.9351643489502139</v>
      </c>
      <c r="AP949" s="26">
        <f t="shared" si="220"/>
        <v>-3.9332408904645653</v>
      </c>
      <c r="AQ949" s="26">
        <f t="shared" si="220"/>
        <v>-3.9388182558839882</v>
      </c>
      <c r="AR949" s="26">
        <f t="shared" si="220"/>
        <v>-3.9227315190112741</v>
      </c>
      <c r="AS949" s="26">
        <f t="shared" si="220"/>
        <v>-3.9698775001583364</v>
      </c>
      <c r="AT949" s="26">
        <f t="shared" si="220"/>
        <v>-3.8373723372171344</v>
      </c>
      <c r="AU949" s="26">
        <f t="shared" si="216"/>
        <v>-4.2853617650403137</v>
      </c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</row>
    <row r="950" spans="26:64">
      <c r="Z950">
        <f t="shared" si="202"/>
        <v>0</v>
      </c>
      <c r="AA950" s="26">
        <f t="shared" si="203"/>
        <v>2.0309229835135684E-3</v>
      </c>
      <c r="AB950" s="26">
        <f t="shared" si="204"/>
        <v>-9999</v>
      </c>
      <c r="AC950" s="26">
        <f t="shared" si="205"/>
        <v>0</v>
      </c>
      <c r="AD950" s="26">
        <f t="shared" si="206"/>
        <v>-9999</v>
      </c>
      <c r="AE950" s="26">
        <f t="shared" si="207"/>
        <v>0</v>
      </c>
      <c r="AF950">
        <f t="shared" si="208"/>
        <v>-9999</v>
      </c>
      <c r="AG950" s="187"/>
      <c r="AH950">
        <f t="shared" si="209"/>
        <v>-2.9382213915712355E-4</v>
      </c>
      <c r="AI950">
        <f t="shared" si="210"/>
        <v>0.56321412153041595</v>
      </c>
      <c r="AJ950">
        <f t="shared" si="211"/>
        <v>-0.29022162196877349</v>
      </c>
      <c r="AK950">
        <f t="shared" si="212"/>
        <v>0.22686228227079117</v>
      </c>
      <c r="AL950">
        <f t="shared" si="213"/>
        <v>2.6625535282756823</v>
      </c>
      <c r="AM950">
        <f t="shared" si="214"/>
        <v>4.0948774322335311</v>
      </c>
      <c r="AN950" s="26">
        <f t="shared" si="220"/>
        <v>-3.9344997747660178</v>
      </c>
      <c r="AO950" s="26">
        <f t="shared" si="220"/>
        <v>-3.9351643489502139</v>
      </c>
      <c r="AP950" s="26">
        <f t="shared" si="220"/>
        <v>-3.9332408904645653</v>
      </c>
      <c r="AQ950" s="26">
        <f t="shared" si="220"/>
        <v>-3.9388182558839882</v>
      </c>
      <c r="AR950" s="26">
        <f t="shared" si="220"/>
        <v>-3.9227315190112741</v>
      </c>
      <c r="AS950" s="26">
        <f t="shared" si="220"/>
        <v>-3.9698775001583364</v>
      </c>
      <c r="AT950" s="26">
        <f t="shared" si="220"/>
        <v>-3.8373723372171344</v>
      </c>
      <c r="AU950" s="26">
        <f t="shared" si="216"/>
        <v>-4.2853617650403137</v>
      </c>
    </row>
    <row r="951" spans="26:64">
      <c r="Z951">
        <f t="shared" si="202"/>
        <v>0</v>
      </c>
      <c r="AA951" s="26">
        <f t="shared" si="203"/>
        <v>2.0309229835135684E-3</v>
      </c>
      <c r="AB951" s="26">
        <f t="shared" si="204"/>
        <v>-9999</v>
      </c>
      <c r="AC951" s="26">
        <f t="shared" si="205"/>
        <v>0</v>
      </c>
      <c r="AD951" s="26">
        <f t="shared" si="206"/>
        <v>-9999</v>
      </c>
      <c r="AE951" s="26">
        <f t="shared" si="207"/>
        <v>0</v>
      </c>
      <c r="AF951">
        <f t="shared" si="208"/>
        <v>-9999</v>
      </c>
      <c r="AG951" s="187"/>
      <c r="AH951">
        <f t="shared" si="209"/>
        <v>-2.9382213915712355E-4</v>
      </c>
      <c r="AI951">
        <f t="shared" si="210"/>
        <v>0.56321412153041595</v>
      </c>
      <c r="AJ951">
        <f t="shared" si="211"/>
        <v>-0.29022162196877349</v>
      </c>
      <c r="AK951">
        <f t="shared" si="212"/>
        <v>0.22686228227079117</v>
      </c>
      <c r="AL951">
        <f t="shared" si="213"/>
        <v>2.6625535282756823</v>
      </c>
      <c r="AM951">
        <f t="shared" si="214"/>
        <v>4.0948774322335311</v>
      </c>
      <c r="AN951" s="26">
        <f t="shared" si="220"/>
        <v>-3.9344997747660178</v>
      </c>
      <c r="AO951" s="26">
        <f t="shared" si="220"/>
        <v>-3.9351643489502139</v>
      </c>
      <c r="AP951" s="26">
        <f t="shared" si="220"/>
        <v>-3.9332408904645653</v>
      </c>
      <c r="AQ951" s="26">
        <f t="shared" si="220"/>
        <v>-3.9388182558839882</v>
      </c>
      <c r="AR951" s="26">
        <f t="shared" si="220"/>
        <v>-3.9227315190112741</v>
      </c>
      <c r="AS951" s="26">
        <f t="shared" si="220"/>
        <v>-3.9698775001583364</v>
      </c>
      <c r="AT951" s="26">
        <f t="shared" si="220"/>
        <v>-3.8373723372171344</v>
      </c>
      <c r="AU951" s="26">
        <f t="shared" si="216"/>
        <v>-4.2853617650403137</v>
      </c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</row>
    <row r="952" spans="26:64">
      <c r="Z952">
        <f t="shared" si="202"/>
        <v>0</v>
      </c>
      <c r="AA952" s="26">
        <f t="shared" si="203"/>
        <v>2.0309229835135684E-3</v>
      </c>
      <c r="AB952" s="26">
        <f t="shared" si="204"/>
        <v>-9999</v>
      </c>
      <c r="AC952" s="26">
        <f t="shared" si="205"/>
        <v>0</v>
      </c>
      <c r="AD952" s="26">
        <f t="shared" si="206"/>
        <v>-9999</v>
      </c>
      <c r="AE952" s="26">
        <f t="shared" si="207"/>
        <v>0</v>
      </c>
      <c r="AF952">
        <f t="shared" si="208"/>
        <v>-9999</v>
      </c>
      <c r="AG952" s="187"/>
      <c r="AH952">
        <f t="shared" si="209"/>
        <v>-2.9382213915712355E-4</v>
      </c>
      <c r="AI952">
        <f t="shared" si="210"/>
        <v>0.56321412153041595</v>
      </c>
      <c r="AJ952">
        <f t="shared" si="211"/>
        <v>-0.29022162196877349</v>
      </c>
      <c r="AK952">
        <f t="shared" si="212"/>
        <v>0.22686228227079117</v>
      </c>
      <c r="AL952">
        <f t="shared" si="213"/>
        <v>2.6625535282756823</v>
      </c>
      <c r="AM952">
        <f t="shared" si="214"/>
        <v>4.0948774322335311</v>
      </c>
      <c r="AN952" s="26">
        <f t="shared" si="220"/>
        <v>-3.9344997747660178</v>
      </c>
      <c r="AO952" s="26">
        <f t="shared" si="220"/>
        <v>-3.9351643489502139</v>
      </c>
      <c r="AP952" s="26">
        <f t="shared" si="220"/>
        <v>-3.9332408904645653</v>
      </c>
      <c r="AQ952" s="26">
        <f t="shared" si="220"/>
        <v>-3.9388182558839882</v>
      </c>
      <c r="AR952" s="26">
        <f t="shared" si="220"/>
        <v>-3.9227315190112741</v>
      </c>
      <c r="AS952" s="26">
        <f t="shared" si="220"/>
        <v>-3.9698775001583364</v>
      </c>
      <c r="AT952" s="26">
        <f t="shared" si="220"/>
        <v>-3.8373723372171344</v>
      </c>
      <c r="AU952" s="26">
        <f t="shared" si="216"/>
        <v>-4.2853617650403137</v>
      </c>
    </row>
    <row r="953" spans="26:64">
      <c r="Z953">
        <f t="shared" si="202"/>
        <v>0</v>
      </c>
      <c r="AA953" s="26">
        <f t="shared" si="203"/>
        <v>2.0309229835135684E-3</v>
      </c>
      <c r="AB953" s="26">
        <f t="shared" si="204"/>
        <v>-9999</v>
      </c>
      <c r="AC953" s="26">
        <f t="shared" si="205"/>
        <v>0</v>
      </c>
      <c r="AD953" s="26">
        <f t="shared" si="206"/>
        <v>-9999</v>
      </c>
      <c r="AE953" s="26">
        <f t="shared" si="207"/>
        <v>0</v>
      </c>
      <c r="AF953">
        <f t="shared" si="208"/>
        <v>-9999</v>
      </c>
      <c r="AG953" s="187"/>
      <c r="AH953">
        <f t="shared" si="209"/>
        <v>-2.9382213915712355E-4</v>
      </c>
      <c r="AI953">
        <f t="shared" si="210"/>
        <v>0.56321412153041595</v>
      </c>
      <c r="AJ953">
        <f t="shared" si="211"/>
        <v>-0.29022162196877349</v>
      </c>
      <c r="AK953">
        <f t="shared" si="212"/>
        <v>0.22686228227079117</v>
      </c>
      <c r="AL953">
        <f t="shared" si="213"/>
        <v>2.6625535282756823</v>
      </c>
      <c r="AM953">
        <f t="shared" si="214"/>
        <v>4.0948774322335311</v>
      </c>
      <c r="AN953" s="26">
        <f t="shared" si="220"/>
        <v>-3.9344997747660178</v>
      </c>
      <c r="AO953" s="26">
        <f t="shared" si="220"/>
        <v>-3.9351643489502139</v>
      </c>
      <c r="AP953" s="26">
        <f t="shared" si="220"/>
        <v>-3.9332408904645653</v>
      </c>
      <c r="AQ953" s="26">
        <f t="shared" si="220"/>
        <v>-3.9388182558839882</v>
      </c>
      <c r="AR953" s="26">
        <f t="shared" si="220"/>
        <v>-3.9227315190112741</v>
      </c>
      <c r="AS953" s="26">
        <f t="shared" si="220"/>
        <v>-3.9698775001583364</v>
      </c>
      <c r="AT953" s="26">
        <f t="shared" si="220"/>
        <v>-3.8373723372171344</v>
      </c>
      <c r="AU953" s="26">
        <f t="shared" si="216"/>
        <v>-4.2853617650403137</v>
      </c>
      <c r="AV953" s="26"/>
    </row>
    <row r="954" spans="26:64">
      <c r="Z954">
        <f t="shared" si="202"/>
        <v>0</v>
      </c>
      <c r="AA954" s="26">
        <f t="shared" si="203"/>
        <v>2.0309229835135684E-3</v>
      </c>
      <c r="AB954" s="26">
        <f t="shared" si="204"/>
        <v>-9999</v>
      </c>
      <c r="AC954" s="26">
        <f t="shared" si="205"/>
        <v>0</v>
      </c>
      <c r="AD954" s="26">
        <f t="shared" si="206"/>
        <v>-9999</v>
      </c>
      <c r="AE954" s="26">
        <f t="shared" si="207"/>
        <v>0</v>
      </c>
      <c r="AF954">
        <f t="shared" si="208"/>
        <v>-9999</v>
      </c>
      <c r="AG954" s="187"/>
      <c r="AH954">
        <f t="shared" si="209"/>
        <v>-2.9382213915712355E-4</v>
      </c>
      <c r="AI954">
        <f t="shared" si="210"/>
        <v>0.56321412153041595</v>
      </c>
      <c r="AJ954">
        <f t="shared" si="211"/>
        <v>-0.29022162196877349</v>
      </c>
      <c r="AK954">
        <f t="shared" si="212"/>
        <v>0.22686228227079117</v>
      </c>
      <c r="AL954">
        <f t="shared" si="213"/>
        <v>2.6625535282756823</v>
      </c>
      <c r="AM954">
        <f t="shared" si="214"/>
        <v>4.0948774322335311</v>
      </c>
      <c r="AN954" s="26">
        <f t="shared" si="220"/>
        <v>-3.9344997747660178</v>
      </c>
      <c r="AO954" s="26">
        <f t="shared" si="220"/>
        <v>-3.9351643489502139</v>
      </c>
      <c r="AP954" s="26">
        <f t="shared" si="220"/>
        <v>-3.9332408904645653</v>
      </c>
      <c r="AQ954" s="26">
        <f t="shared" si="220"/>
        <v>-3.9388182558839882</v>
      </c>
      <c r="AR954" s="26">
        <f t="shared" si="220"/>
        <v>-3.9227315190112741</v>
      </c>
      <c r="AS954" s="26">
        <f t="shared" si="220"/>
        <v>-3.9698775001583364</v>
      </c>
      <c r="AT954" s="26">
        <f t="shared" si="220"/>
        <v>-3.8373723372171344</v>
      </c>
      <c r="AU954" s="26">
        <f t="shared" si="216"/>
        <v>-4.2853617650403137</v>
      </c>
    </row>
    <row r="955" spans="26:64">
      <c r="Z955">
        <f t="shared" si="202"/>
        <v>0</v>
      </c>
      <c r="AA955" s="26">
        <f t="shared" si="203"/>
        <v>2.0309229835135684E-3</v>
      </c>
      <c r="AB955" s="26">
        <f t="shared" si="204"/>
        <v>-9999</v>
      </c>
      <c r="AC955" s="26">
        <f t="shared" si="205"/>
        <v>0</v>
      </c>
      <c r="AD955" s="26">
        <f t="shared" si="206"/>
        <v>-9999</v>
      </c>
      <c r="AE955" s="26">
        <f t="shared" si="207"/>
        <v>0</v>
      </c>
      <c r="AF955">
        <f t="shared" si="208"/>
        <v>-9999</v>
      </c>
      <c r="AG955" s="187"/>
      <c r="AH955">
        <f t="shared" si="209"/>
        <v>-2.9382213915712355E-4</v>
      </c>
      <c r="AI955">
        <f t="shared" si="210"/>
        <v>0.56321412153041595</v>
      </c>
      <c r="AJ955">
        <f t="shared" si="211"/>
        <v>-0.29022162196877349</v>
      </c>
      <c r="AK955">
        <f t="shared" si="212"/>
        <v>0.22686228227079117</v>
      </c>
      <c r="AL955">
        <f t="shared" si="213"/>
        <v>2.6625535282756823</v>
      </c>
      <c r="AM955">
        <f t="shared" si="214"/>
        <v>4.0948774322335311</v>
      </c>
      <c r="AN955" s="26">
        <f t="shared" si="220"/>
        <v>-3.9344997747660178</v>
      </c>
      <c r="AO955" s="26">
        <f t="shared" si="220"/>
        <v>-3.9351643489502139</v>
      </c>
      <c r="AP955" s="26">
        <f t="shared" si="220"/>
        <v>-3.9332408904645653</v>
      </c>
      <c r="AQ955" s="26">
        <f t="shared" si="220"/>
        <v>-3.9388182558839882</v>
      </c>
      <c r="AR955" s="26">
        <f t="shared" si="220"/>
        <v>-3.9227315190112741</v>
      </c>
      <c r="AS955" s="26">
        <f t="shared" si="220"/>
        <v>-3.9698775001583364</v>
      </c>
      <c r="AT955" s="26">
        <f t="shared" si="220"/>
        <v>-3.8373723372171344</v>
      </c>
      <c r="AU955" s="26">
        <f t="shared" si="216"/>
        <v>-4.2853617650403137</v>
      </c>
    </row>
    <row r="956" spans="26:64">
      <c r="Z956">
        <f t="shared" si="202"/>
        <v>0</v>
      </c>
      <c r="AA956" s="26">
        <f t="shared" si="203"/>
        <v>2.0309229835135684E-3</v>
      </c>
      <c r="AB956" s="26">
        <f t="shared" si="204"/>
        <v>-9999</v>
      </c>
      <c r="AC956" s="26">
        <f t="shared" si="205"/>
        <v>0</v>
      </c>
      <c r="AD956" s="26">
        <f t="shared" si="206"/>
        <v>-9999</v>
      </c>
      <c r="AE956" s="26">
        <f t="shared" si="207"/>
        <v>0</v>
      </c>
      <c r="AF956">
        <f t="shared" si="208"/>
        <v>-9999</v>
      </c>
      <c r="AG956" s="187"/>
      <c r="AH956">
        <f t="shared" si="209"/>
        <v>-2.9382213915712355E-4</v>
      </c>
      <c r="AI956">
        <f t="shared" si="210"/>
        <v>0.56321412153041595</v>
      </c>
      <c r="AJ956">
        <f t="shared" si="211"/>
        <v>-0.29022162196877349</v>
      </c>
      <c r="AK956">
        <f t="shared" si="212"/>
        <v>0.22686228227079117</v>
      </c>
      <c r="AL956">
        <f t="shared" si="213"/>
        <v>2.6625535282756823</v>
      </c>
      <c r="AM956">
        <f t="shared" si="214"/>
        <v>4.0948774322335311</v>
      </c>
      <c r="AN956" s="26">
        <f t="shared" ref="AN956:AT965" si="221">$AU956+$AB$7*SIN(AO956)</f>
        <v>-3.9344997747660178</v>
      </c>
      <c r="AO956" s="26">
        <f t="shared" si="221"/>
        <v>-3.9351643489502139</v>
      </c>
      <c r="AP956" s="26">
        <f t="shared" si="221"/>
        <v>-3.9332408904645653</v>
      </c>
      <c r="AQ956" s="26">
        <f t="shared" si="221"/>
        <v>-3.9388182558839882</v>
      </c>
      <c r="AR956" s="26">
        <f t="shared" si="221"/>
        <v>-3.9227315190112741</v>
      </c>
      <c r="AS956" s="26">
        <f t="shared" si="221"/>
        <v>-3.9698775001583364</v>
      </c>
      <c r="AT956" s="26">
        <f t="shared" si="221"/>
        <v>-3.8373723372171344</v>
      </c>
      <c r="AU956" s="26">
        <f t="shared" si="216"/>
        <v>-4.2853617650403137</v>
      </c>
    </row>
    <row r="957" spans="26:64">
      <c r="Z957">
        <f t="shared" si="202"/>
        <v>0</v>
      </c>
      <c r="AA957" s="26">
        <f t="shared" si="203"/>
        <v>2.0309229835135684E-3</v>
      </c>
      <c r="AB957" s="26">
        <f t="shared" si="204"/>
        <v>-9999</v>
      </c>
      <c r="AC957" s="26">
        <f t="shared" si="205"/>
        <v>0</v>
      </c>
      <c r="AD957" s="26">
        <f t="shared" si="206"/>
        <v>-9999</v>
      </c>
      <c r="AE957" s="26">
        <f t="shared" si="207"/>
        <v>0</v>
      </c>
      <c r="AF957">
        <f t="shared" si="208"/>
        <v>-9999</v>
      </c>
      <c r="AG957" s="187"/>
      <c r="AH957">
        <f t="shared" si="209"/>
        <v>-2.9382213915712355E-4</v>
      </c>
      <c r="AI957">
        <f t="shared" si="210"/>
        <v>0.56321412153041595</v>
      </c>
      <c r="AJ957">
        <f t="shared" si="211"/>
        <v>-0.29022162196877349</v>
      </c>
      <c r="AK957">
        <f t="shared" si="212"/>
        <v>0.22686228227079117</v>
      </c>
      <c r="AL957">
        <f t="shared" si="213"/>
        <v>2.6625535282756823</v>
      </c>
      <c r="AM957">
        <f t="shared" si="214"/>
        <v>4.0948774322335311</v>
      </c>
      <c r="AN957" s="26">
        <f t="shared" si="221"/>
        <v>-3.9344997747660178</v>
      </c>
      <c r="AO957" s="26">
        <f t="shared" si="221"/>
        <v>-3.9351643489502139</v>
      </c>
      <c r="AP957" s="26">
        <f t="shared" si="221"/>
        <v>-3.9332408904645653</v>
      </c>
      <c r="AQ957" s="26">
        <f t="shared" si="221"/>
        <v>-3.9388182558839882</v>
      </c>
      <c r="AR957" s="26">
        <f t="shared" si="221"/>
        <v>-3.9227315190112741</v>
      </c>
      <c r="AS957" s="26">
        <f t="shared" si="221"/>
        <v>-3.9698775001583364</v>
      </c>
      <c r="AT957" s="26">
        <f t="shared" si="221"/>
        <v>-3.8373723372171344</v>
      </c>
      <c r="AU957" s="26">
        <f t="shared" si="216"/>
        <v>-4.2853617650403137</v>
      </c>
    </row>
    <row r="958" spans="26:64">
      <c r="Z958">
        <f t="shared" si="202"/>
        <v>0</v>
      </c>
      <c r="AA958" s="26">
        <f t="shared" si="203"/>
        <v>2.0309229835135684E-3</v>
      </c>
      <c r="AB958" s="26">
        <f t="shared" si="204"/>
        <v>-9999</v>
      </c>
      <c r="AC958" s="26">
        <f t="shared" si="205"/>
        <v>0</v>
      </c>
      <c r="AD958" s="26">
        <f t="shared" si="206"/>
        <v>-9999</v>
      </c>
      <c r="AE958" s="26">
        <f t="shared" si="207"/>
        <v>0</v>
      </c>
      <c r="AF958">
        <f t="shared" si="208"/>
        <v>-9999</v>
      </c>
      <c r="AG958" s="187"/>
      <c r="AH958">
        <f t="shared" si="209"/>
        <v>-2.9382213915712355E-4</v>
      </c>
      <c r="AI958">
        <f t="shared" si="210"/>
        <v>0.56321412153041595</v>
      </c>
      <c r="AJ958">
        <f t="shared" si="211"/>
        <v>-0.29022162196877349</v>
      </c>
      <c r="AK958">
        <f t="shared" si="212"/>
        <v>0.22686228227079117</v>
      </c>
      <c r="AL958">
        <f t="shared" si="213"/>
        <v>2.6625535282756823</v>
      </c>
      <c r="AM958">
        <f t="shared" si="214"/>
        <v>4.0948774322335311</v>
      </c>
      <c r="AN958" s="26">
        <f t="shared" si="221"/>
        <v>-3.9344997747660178</v>
      </c>
      <c r="AO958" s="26">
        <f t="shared" si="221"/>
        <v>-3.9351643489502139</v>
      </c>
      <c r="AP958" s="26">
        <f t="shared" si="221"/>
        <v>-3.9332408904645653</v>
      </c>
      <c r="AQ958" s="26">
        <f t="shared" si="221"/>
        <v>-3.9388182558839882</v>
      </c>
      <c r="AR958" s="26">
        <f t="shared" si="221"/>
        <v>-3.9227315190112741</v>
      </c>
      <c r="AS958" s="26">
        <f t="shared" si="221"/>
        <v>-3.9698775001583364</v>
      </c>
      <c r="AT958" s="26">
        <f t="shared" si="221"/>
        <v>-3.8373723372171344</v>
      </c>
      <c r="AU958" s="26">
        <f t="shared" si="216"/>
        <v>-4.2853617650403137</v>
      </c>
    </row>
    <row r="959" spans="26:64">
      <c r="Z959">
        <f t="shared" si="202"/>
        <v>0</v>
      </c>
      <c r="AA959" s="26">
        <f t="shared" si="203"/>
        <v>2.0309229835135684E-3</v>
      </c>
      <c r="AB959" s="26">
        <f t="shared" si="204"/>
        <v>-9999</v>
      </c>
      <c r="AC959" s="26">
        <f t="shared" si="205"/>
        <v>0</v>
      </c>
      <c r="AD959" s="26">
        <f t="shared" si="206"/>
        <v>-9999</v>
      </c>
      <c r="AE959" s="26">
        <f t="shared" si="207"/>
        <v>0</v>
      </c>
      <c r="AF959">
        <f t="shared" si="208"/>
        <v>-9999</v>
      </c>
      <c r="AG959" s="187"/>
      <c r="AH959">
        <f t="shared" si="209"/>
        <v>-2.9382213915712355E-4</v>
      </c>
      <c r="AI959">
        <f t="shared" si="210"/>
        <v>0.56321412153041595</v>
      </c>
      <c r="AJ959">
        <f t="shared" si="211"/>
        <v>-0.29022162196877349</v>
      </c>
      <c r="AK959">
        <f t="shared" si="212"/>
        <v>0.22686228227079117</v>
      </c>
      <c r="AL959">
        <f t="shared" si="213"/>
        <v>2.6625535282756823</v>
      </c>
      <c r="AM959">
        <f t="shared" si="214"/>
        <v>4.0948774322335311</v>
      </c>
      <c r="AN959" s="26">
        <f t="shared" si="221"/>
        <v>-3.9344997747660178</v>
      </c>
      <c r="AO959" s="26">
        <f t="shared" si="221"/>
        <v>-3.9351643489502139</v>
      </c>
      <c r="AP959" s="26">
        <f t="shared" si="221"/>
        <v>-3.9332408904645653</v>
      </c>
      <c r="AQ959" s="26">
        <f t="shared" si="221"/>
        <v>-3.9388182558839882</v>
      </c>
      <c r="AR959" s="26">
        <f t="shared" si="221"/>
        <v>-3.9227315190112741</v>
      </c>
      <c r="AS959" s="26">
        <f t="shared" si="221"/>
        <v>-3.9698775001583364</v>
      </c>
      <c r="AT959" s="26">
        <f t="shared" si="221"/>
        <v>-3.8373723372171344</v>
      </c>
      <c r="AU959" s="26">
        <f t="shared" si="216"/>
        <v>-4.2853617650403137</v>
      </c>
      <c r="AV959" s="26"/>
    </row>
    <row r="960" spans="26:64">
      <c r="Z960">
        <f t="shared" si="202"/>
        <v>0</v>
      </c>
      <c r="AA960" s="26">
        <f t="shared" si="203"/>
        <v>2.0309229835135684E-3</v>
      </c>
      <c r="AB960" s="26">
        <f t="shared" si="204"/>
        <v>-9999</v>
      </c>
      <c r="AC960" s="26">
        <f t="shared" si="205"/>
        <v>0</v>
      </c>
      <c r="AD960" s="26">
        <f t="shared" si="206"/>
        <v>-9999</v>
      </c>
      <c r="AE960" s="26">
        <f t="shared" si="207"/>
        <v>0</v>
      </c>
      <c r="AF960">
        <f t="shared" si="208"/>
        <v>-9999</v>
      </c>
      <c r="AG960" s="187"/>
      <c r="AH960">
        <f t="shared" si="209"/>
        <v>-2.9382213915712355E-4</v>
      </c>
      <c r="AI960">
        <f t="shared" si="210"/>
        <v>0.56321412153041595</v>
      </c>
      <c r="AJ960">
        <f t="shared" si="211"/>
        <v>-0.29022162196877349</v>
      </c>
      <c r="AK960">
        <f t="shared" si="212"/>
        <v>0.22686228227079117</v>
      </c>
      <c r="AL960">
        <f t="shared" si="213"/>
        <v>2.6625535282756823</v>
      </c>
      <c r="AM960">
        <f t="shared" si="214"/>
        <v>4.0948774322335311</v>
      </c>
      <c r="AN960" s="26">
        <f t="shared" si="221"/>
        <v>-3.9344997747660178</v>
      </c>
      <c r="AO960" s="26">
        <f t="shared" si="221"/>
        <v>-3.9351643489502139</v>
      </c>
      <c r="AP960" s="26">
        <f t="shared" si="221"/>
        <v>-3.9332408904645653</v>
      </c>
      <c r="AQ960" s="26">
        <f t="shared" si="221"/>
        <v>-3.9388182558839882</v>
      </c>
      <c r="AR960" s="26">
        <f t="shared" si="221"/>
        <v>-3.9227315190112741</v>
      </c>
      <c r="AS960" s="26">
        <f t="shared" si="221"/>
        <v>-3.9698775001583364</v>
      </c>
      <c r="AT960" s="26">
        <f t="shared" si="221"/>
        <v>-3.8373723372171344</v>
      </c>
      <c r="AU960" s="26">
        <f t="shared" si="216"/>
        <v>-4.2853617650403137</v>
      </c>
    </row>
    <row r="961" spans="26:48">
      <c r="Z961">
        <f t="shared" si="202"/>
        <v>0</v>
      </c>
      <c r="AA961" s="26">
        <f t="shared" si="203"/>
        <v>2.0309229835135684E-3</v>
      </c>
      <c r="AB961" s="26">
        <f t="shared" si="204"/>
        <v>-9999</v>
      </c>
      <c r="AC961" s="26">
        <f t="shared" si="205"/>
        <v>0</v>
      </c>
      <c r="AD961" s="26">
        <f t="shared" si="206"/>
        <v>-9999</v>
      </c>
      <c r="AE961" s="26">
        <f t="shared" si="207"/>
        <v>0</v>
      </c>
      <c r="AF961">
        <f t="shared" si="208"/>
        <v>-9999</v>
      </c>
      <c r="AG961" s="187"/>
      <c r="AH961">
        <f t="shared" si="209"/>
        <v>-2.9382213915712355E-4</v>
      </c>
      <c r="AI961">
        <f t="shared" si="210"/>
        <v>0.56321412153041595</v>
      </c>
      <c r="AJ961">
        <f t="shared" si="211"/>
        <v>-0.29022162196877349</v>
      </c>
      <c r="AK961">
        <f t="shared" si="212"/>
        <v>0.22686228227079117</v>
      </c>
      <c r="AL961">
        <f t="shared" si="213"/>
        <v>2.6625535282756823</v>
      </c>
      <c r="AM961">
        <f t="shared" si="214"/>
        <v>4.0948774322335311</v>
      </c>
      <c r="AN961" s="26">
        <f t="shared" si="221"/>
        <v>-3.9344997747660178</v>
      </c>
      <c r="AO961" s="26">
        <f t="shared" si="221"/>
        <v>-3.9351643489502139</v>
      </c>
      <c r="AP961" s="26">
        <f t="shared" si="221"/>
        <v>-3.9332408904645653</v>
      </c>
      <c r="AQ961" s="26">
        <f t="shared" si="221"/>
        <v>-3.9388182558839882</v>
      </c>
      <c r="AR961" s="26">
        <f t="shared" si="221"/>
        <v>-3.9227315190112741</v>
      </c>
      <c r="AS961" s="26">
        <f t="shared" si="221"/>
        <v>-3.9698775001583364</v>
      </c>
      <c r="AT961" s="26">
        <f t="shared" si="221"/>
        <v>-3.8373723372171344</v>
      </c>
      <c r="AU961" s="26">
        <f t="shared" si="216"/>
        <v>-4.2853617650403137</v>
      </c>
    </row>
    <row r="962" spans="26:48">
      <c r="Z962">
        <f t="shared" si="202"/>
        <v>0</v>
      </c>
      <c r="AA962" s="26">
        <f t="shared" si="203"/>
        <v>2.0309229835135684E-3</v>
      </c>
      <c r="AB962" s="26">
        <f t="shared" si="204"/>
        <v>-9999</v>
      </c>
      <c r="AC962" s="26">
        <f t="shared" si="205"/>
        <v>0</v>
      </c>
      <c r="AD962" s="26">
        <f t="shared" si="206"/>
        <v>-9999</v>
      </c>
      <c r="AE962" s="26">
        <f t="shared" si="207"/>
        <v>0</v>
      </c>
      <c r="AF962">
        <f t="shared" si="208"/>
        <v>-9999</v>
      </c>
      <c r="AG962" s="187"/>
      <c r="AH962">
        <f t="shared" si="209"/>
        <v>-2.9382213915712355E-4</v>
      </c>
      <c r="AI962">
        <f t="shared" si="210"/>
        <v>0.56321412153041595</v>
      </c>
      <c r="AJ962">
        <f t="shared" si="211"/>
        <v>-0.29022162196877349</v>
      </c>
      <c r="AK962">
        <f t="shared" si="212"/>
        <v>0.22686228227079117</v>
      </c>
      <c r="AL962">
        <f t="shared" si="213"/>
        <v>2.6625535282756823</v>
      </c>
      <c r="AM962">
        <f t="shared" si="214"/>
        <v>4.0948774322335311</v>
      </c>
      <c r="AN962" s="26">
        <f t="shared" si="221"/>
        <v>-3.9344997747660178</v>
      </c>
      <c r="AO962" s="26">
        <f t="shared" si="221"/>
        <v>-3.9351643489502139</v>
      </c>
      <c r="AP962" s="26">
        <f t="shared" si="221"/>
        <v>-3.9332408904645653</v>
      </c>
      <c r="AQ962" s="26">
        <f t="shared" si="221"/>
        <v>-3.9388182558839882</v>
      </c>
      <c r="AR962" s="26">
        <f t="shared" si="221"/>
        <v>-3.9227315190112741</v>
      </c>
      <c r="AS962" s="26">
        <f t="shared" si="221"/>
        <v>-3.9698775001583364</v>
      </c>
      <c r="AT962" s="26">
        <f t="shared" si="221"/>
        <v>-3.8373723372171344</v>
      </c>
      <c r="AU962" s="26">
        <f t="shared" si="216"/>
        <v>-4.2853617650403137</v>
      </c>
    </row>
    <row r="963" spans="26:48">
      <c r="Z963">
        <f t="shared" si="202"/>
        <v>0</v>
      </c>
      <c r="AA963" s="26">
        <f t="shared" si="203"/>
        <v>2.0309229835135684E-3</v>
      </c>
      <c r="AB963" s="26">
        <f t="shared" si="204"/>
        <v>-9999</v>
      </c>
      <c r="AC963" s="26">
        <f t="shared" si="205"/>
        <v>0</v>
      </c>
      <c r="AD963" s="26">
        <f t="shared" si="206"/>
        <v>-9999</v>
      </c>
      <c r="AE963" s="26">
        <f t="shared" si="207"/>
        <v>0</v>
      </c>
      <c r="AF963">
        <f t="shared" si="208"/>
        <v>-9999</v>
      </c>
      <c r="AG963" s="187"/>
      <c r="AH963">
        <f t="shared" si="209"/>
        <v>-2.9382213915712355E-4</v>
      </c>
      <c r="AI963">
        <f t="shared" si="210"/>
        <v>0.56321412153041595</v>
      </c>
      <c r="AJ963">
        <f t="shared" si="211"/>
        <v>-0.29022162196877349</v>
      </c>
      <c r="AK963">
        <f t="shared" si="212"/>
        <v>0.22686228227079117</v>
      </c>
      <c r="AL963">
        <f t="shared" si="213"/>
        <v>2.6625535282756823</v>
      </c>
      <c r="AM963">
        <f t="shared" si="214"/>
        <v>4.0948774322335311</v>
      </c>
      <c r="AN963" s="26">
        <f t="shared" si="221"/>
        <v>-3.9344997747660178</v>
      </c>
      <c r="AO963" s="26">
        <f t="shared" si="221"/>
        <v>-3.9351643489502139</v>
      </c>
      <c r="AP963" s="26">
        <f t="shared" si="221"/>
        <v>-3.9332408904645653</v>
      </c>
      <c r="AQ963" s="26">
        <f t="shared" si="221"/>
        <v>-3.9388182558839882</v>
      </c>
      <c r="AR963" s="26">
        <f t="shared" si="221"/>
        <v>-3.9227315190112741</v>
      </c>
      <c r="AS963" s="26">
        <f t="shared" si="221"/>
        <v>-3.9698775001583364</v>
      </c>
      <c r="AT963" s="26">
        <f t="shared" si="221"/>
        <v>-3.8373723372171344</v>
      </c>
      <c r="AU963" s="26">
        <f t="shared" si="216"/>
        <v>-4.2853617650403137</v>
      </c>
    </row>
    <row r="964" spans="26:48">
      <c r="Z964">
        <f t="shared" si="202"/>
        <v>0</v>
      </c>
      <c r="AA964" s="26">
        <f t="shared" si="203"/>
        <v>2.0309229835135684E-3</v>
      </c>
      <c r="AB964" s="26">
        <f t="shared" si="204"/>
        <v>-9999</v>
      </c>
      <c r="AC964" s="26">
        <f t="shared" si="205"/>
        <v>0</v>
      </c>
      <c r="AD964" s="26">
        <f t="shared" si="206"/>
        <v>-9999</v>
      </c>
      <c r="AE964" s="26">
        <f t="shared" si="207"/>
        <v>0</v>
      </c>
      <c r="AF964">
        <f t="shared" si="208"/>
        <v>-9999</v>
      </c>
      <c r="AG964" s="187"/>
      <c r="AH964">
        <f t="shared" si="209"/>
        <v>-2.9382213915712355E-4</v>
      </c>
      <c r="AI964">
        <f t="shared" si="210"/>
        <v>0.56321412153041595</v>
      </c>
      <c r="AJ964">
        <f t="shared" si="211"/>
        <v>-0.29022162196877349</v>
      </c>
      <c r="AK964">
        <f t="shared" si="212"/>
        <v>0.22686228227079117</v>
      </c>
      <c r="AL964">
        <f t="shared" si="213"/>
        <v>2.6625535282756823</v>
      </c>
      <c r="AM964">
        <f t="shared" si="214"/>
        <v>4.0948774322335311</v>
      </c>
      <c r="AN964" s="26">
        <f t="shared" si="221"/>
        <v>-3.9344997747660178</v>
      </c>
      <c r="AO964" s="26">
        <f t="shared" si="221"/>
        <v>-3.9351643489502139</v>
      </c>
      <c r="AP964" s="26">
        <f t="shared" si="221"/>
        <v>-3.9332408904645653</v>
      </c>
      <c r="AQ964" s="26">
        <f t="shared" si="221"/>
        <v>-3.9388182558839882</v>
      </c>
      <c r="AR964" s="26">
        <f t="shared" si="221"/>
        <v>-3.9227315190112741</v>
      </c>
      <c r="AS964" s="26">
        <f t="shared" si="221"/>
        <v>-3.9698775001583364</v>
      </c>
      <c r="AT964" s="26">
        <f t="shared" si="221"/>
        <v>-3.8373723372171344</v>
      </c>
      <c r="AU964" s="26">
        <f t="shared" si="216"/>
        <v>-4.2853617650403137</v>
      </c>
    </row>
    <row r="965" spans="26:48">
      <c r="Z965">
        <f t="shared" si="202"/>
        <v>0</v>
      </c>
      <c r="AA965" s="26">
        <f t="shared" si="203"/>
        <v>2.0309229835135684E-3</v>
      </c>
      <c r="AB965" s="26">
        <f t="shared" si="204"/>
        <v>-9999</v>
      </c>
      <c r="AC965" s="26">
        <f t="shared" si="205"/>
        <v>0</v>
      </c>
      <c r="AD965" s="26">
        <f t="shared" si="206"/>
        <v>-9999</v>
      </c>
      <c r="AE965" s="26">
        <f t="shared" si="207"/>
        <v>0</v>
      </c>
      <c r="AF965">
        <f t="shared" si="208"/>
        <v>-9999</v>
      </c>
      <c r="AG965" s="187"/>
      <c r="AH965">
        <f t="shared" si="209"/>
        <v>-2.9382213915712355E-4</v>
      </c>
      <c r="AI965">
        <f t="shared" si="210"/>
        <v>0.56321412153041595</v>
      </c>
      <c r="AJ965">
        <f t="shared" si="211"/>
        <v>-0.29022162196877349</v>
      </c>
      <c r="AK965">
        <f t="shared" si="212"/>
        <v>0.22686228227079117</v>
      </c>
      <c r="AL965">
        <f t="shared" si="213"/>
        <v>2.6625535282756823</v>
      </c>
      <c r="AM965">
        <f t="shared" si="214"/>
        <v>4.0948774322335311</v>
      </c>
      <c r="AN965" s="26">
        <f t="shared" si="221"/>
        <v>-3.9344997747660178</v>
      </c>
      <c r="AO965" s="26">
        <f t="shared" si="221"/>
        <v>-3.9351643489502139</v>
      </c>
      <c r="AP965" s="26">
        <f t="shared" si="221"/>
        <v>-3.9332408904645653</v>
      </c>
      <c r="AQ965" s="26">
        <f t="shared" si="221"/>
        <v>-3.9388182558839882</v>
      </c>
      <c r="AR965" s="26">
        <f t="shared" si="221"/>
        <v>-3.9227315190112741</v>
      </c>
      <c r="AS965" s="26">
        <f t="shared" si="221"/>
        <v>-3.9698775001583364</v>
      </c>
      <c r="AT965" s="26">
        <f t="shared" si="221"/>
        <v>-3.8373723372171344</v>
      </c>
      <c r="AU965" s="26">
        <f t="shared" si="216"/>
        <v>-4.2853617650403137</v>
      </c>
    </row>
    <row r="966" spans="26:48">
      <c r="Z966">
        <f t="shared" si="202"/>
        <v>0</v>
      </c>
      <c r="AA966" s="26">
        <f t="shared" si="203"/>
        <v>2.0309229835135684E-3</v>
      </c>
      <c r="AB966" s="26">
        <f t="shared" si="204"/>
        <v>-9999</v>
      </c>
      <c r="AC966" s="26">
        <f t="shared" si="205"/>
        <v>0</v>
      </c>
      <c r="AD966" s="26">
        <f t="shared" si="206"/>
        <v>-9999</v>
      </c>
      <c r="AE966" s="26">
        <f t="shared" si="207"/>
        <v>0</v>
      </c>
      <c r="AF966">
        <f t="shared" si="208"/>
        <v>-9999</v>
      </c>
      <c r="AG966" s="187"/>
      <c r="AH966">
        <f t="shared" si="209"/>
        <v>-2.9382213915712355E-4</v>
      </c>
      <c r="AI966">
        <f t="shared" si="210"/>
        <v>0.56321412153041595</v>
      </c>
      <c r="AJ966">
        <f t="shared" si="211"/>
        <v>-0.29022162196877349</v>
      </c>
      <c r="AK966">
        <f t="shared" si="212"/>
        <v>0.22686228227079117</v>
      </c>
      <c r="AL966">
        <f t="shared" si="213"/>
        <v>2.6625535282756823</v>
      </c>
      <c r="AM966">
        <f t="shared" si="214"/>
        <v>4.0948774322335311</v>
      </c>
      <c r="AN966" s="26">
        <f t="shared" ref="AN966:AT975" si="222">$AU966+$AB$7*SIN(AO966)</f>
        <v>-3.9344997747660178</v>
      </c>
      <c r="AO966" s="26">
        <f t="shared" si="222"/>
        <v>-3.9351643489502139</v>
      </c>
      <c r="AP966" s="26">
        <f t="shared" si="222"/>
        <v>-3.9332408904645653</v>
      </c>
      <c r="AQ966" s="26">
        <f t="shared" si="222"/>
        <v>-3.9388182558839882</v>
      </c>
      <c r="AR966" s="26">
        <f t="shared" si="222"/>
        <v>-3.9227315190112741</v>
      </c>
      <c r="AS966" s="26">
        <f t="shared" si="222"/>
        <v>-3.9698775001583364</v>
      </c>
      <c r="AT966" s="26">
        <f t="shared" si="222"/>
        <v>-3.8373723372171344</v>
      </c>
      <c r="AU966" s="26">
        <f t="shared" si="216"/>
        <v>-4.2853617650403137</v>
      </c>
    </row>
    <row r="967" spans="26:48">
      <c r="Z967">
        <f t="shared" si="202"/>
        <v>0</v>
      </c>
      <c r="AA967" s="26">
        <f t="shared" si="203"/>
        <v>2.0309229835135684E-3</v>
      </c>
      <c r="AB967" s="26">
        <f t="shared" si="204"/>
        <v>-9999</v>
      </c>
      <c r="AC967" s="26">
        <f t="shared" si="205"/>
        <v>0</v>
      </c>
      <c r="AD967" s="26">
        <f t="shared" si="206"/>
        <v>-9999</v>
      </c>
      <c r="AE967" s="26">
        <f t="shared" si="207"/>
        <v>0</v>
      </c>
      <c r="AF967">
        <f t="shared" si="208"/>
        <v>-9999</v>
      </c>
      <c r="AG967" s="187"/>
      <c r="AH967">
        <f t="shared" si="209"/>
        <v>-2.9382213915712355E-4</v>
      </c>
      <c r="AI967">
        <f t="shared" si="210"/>
        <v>0.56321412153041595</v>
      </c>
      <c r="AJ967">
        <f t="shared" si="211"/>
        <v>-0.29022162196877349</v>
      </c>
      <c r="AK967">
        <f t="shared" si="212"/>
        <v>0.22686228227079117</v>
      </c>
      <c r="AL967">
        <f t="shared" si="213"/>
        <v>2.6625535282756823</v>
      </c>
      <c r="AM967">
        <f t="shared" si="214"/>
        <v>4.0948774322335311</v>
      </c>
      <c r="AN967" s="26">
        <f t="shared" si="222"/>
        <v>-3.9344997747660178</v>
      </c>
      <c r="AO967" s="26">
        <f t="shared" si="222"/>
        <v>-3.9351643489502139</v>
      </c>
      <c r="AP967" s="26">
        <f t="shared" si="222"/>
        <v>-3.9332408904645653</v>
      </c>
      <c r="AQ967" s="26">
        <f t="shared" si="222"/>
        <v>-3.9388182558839882</v>
      </c>
      <c r="AR967" s="26">
        <f t="shared" si="222"/>
        <v>-3.9227315190112741</v>
      </c>
      <c r="AS967" s="26">
        <f t="shared" si="222"/>
        <v>-3.9698775001583364</v>
      </c>
      <c r="AT967" s="26">
        <f t="shared" si="222"/>
        <v>-3.8373723372171344</v>
      </c>
      <c r="AU967" s="26">
        <f t="shared" si="216"/>
        <v>-4.2853617650403137</v>
      </c>
    </row>
    <row r="968" spans="26:48">
      <c r="Z968">
        <f t="shared" si="202"/>
        <v>0</v>
      </c>
      <c r="AA968" s="26">
        <f t="shared" si="203"/>
        <v>2.0309229835135684E-3</v>
      </c>
      <c r="AB968" s="26">
        <f t="shared" si="204"/>
        <v>-9999</v>
      </c>
      <c r="AC968" s="26">
        <f t="shared" si="205"/>
        <v>0</v>
      </c>
      <c r="AD968" s="26">
        <f t="shared" si="206"/>
        <v>-9999</v>
      </c>
      <c r="AE968" s="26">
        <f t="shared" si="207"/>
        <v>0</v>
      </c>
      <c r="AF968">
        <f t="shared" si="208"/>
        <v>-9999</v>
      </c>
      <c r="AG968" s="187"/>
      <c r="AH968">
        <f t="shared" si="209"/>
        <v>-2.9382213915712355E-4</v>
      </c>
      <c r="AI968">
        <f t="shared" si="210"/>
        <v>0.56321412153041595</v>
      </c>
      <c r="AJ968">
        <f t="shared" si="211"/>
        <v>-0.29022162196877349</v>
      </c>
      <c r="AK968">
        <f t="shared" si="212"/>
        <v>0.22686228227079117</v>
      </c>
      <c r="AL968">
        <f t="shared" si="213"/>
        <v>2.6625535282756823</v>
      </c>
      <c r="AM968">
        <f t="shared" si="214"/>
        <v>4.0948774322335311</v>
      </c>
      <c r="AN968" s="26">
        <f t="shared" si="222"/>
        <v>-3.9344997747660178</v>
      </c>
      <c r="AO968" s="26">
        <f t="shared" si="222"/>
        <v>-3.9351643489502139</v>
      </c>
      <c r="AP968" s="26">
        <f t="shared" si="222"/>
        <v>-3.9332408904645653</v>
      </c>
      <c r="AQ968" s="26">
        <f t="shared" si="222"/>
        <v>-3.9388182558839882</v>
      </c>
      <c r="AR968" s="26">
        <f t="shared" si="222"/>
        <v>-3.9227315190112741</v>
      </c>
      <c r="AS968" s="26">
        <f t="shared" si="222"/>
        <v>-3.9698775001583364</v>
      </c>
      <c r="AT968" s="26">
        <f t="shared" si="222"/>
        <v>-3.8373723372171344</v>
      </c>
      <c r="AU968" s="26">
        <f t="shared" si="216"/>
        <v>-4.2853617650403137</v>
      </c>
    </row>
    <row r="969" spans="26:48">
      <c r="Z969">
        <f t="shared" si="202"/>
        <v>0</v>
      </c>
      <c r="AA969" s="26">
        <f t="shared" si="203"/>
        <v>2.0309229835135684E-3</v>
      </c>
      <c r="AB969" s="26">
        <f t="shared" si="204"/>
        <v>-9999</v>
      </c>
      <c r="AC969" s="26">
        <f t="shared" si="205"/>
        <v>0</v>
      </c>
      <c r="AD969" s="26">
        <f t="shared" si="206"/>
        <v>-9999</v>
      </c>
      <c r="AE969" s="26">
        <f t="shared" si="207"/>
        <v>0</v>
      </c>
      <c r="AF969">
        <f t="shared" si="208"/>
        <v>-9999</v>
      </c>
      <c r="AG969" s="187"/>
      <c r="AH969">
        <f t="shared" si="209"/>
        <v>-2.9382213915712355E-4</v>
      </c>
      <c r="AI969">
        <f t="shared" si="210"/>
        <v>0.56321412153041595</v>
      </c>
      <c r="AJ969">
        <f t="shared" si="211"/>
        <v>-0.29022162196877349</v>
      </c>
      <c r="AK969">
        <f t="shared" si="212"/>
        <v>0.22686228227079117</v>
      </c>
      <c r="AL969">
        <f t="shared" si="213"/>
        <v>2.6625535282756823</v>
      </c>
      <c r="AM969">
        <f t="shared" si="214"/>
        <v>4.0948774322335311</v>
      </c>
      <c r="AN969" s="26">
        <f t="shared" si="222"/>
        <v>-3.9344997747660178</v>
      </c>
      <c r="AO969" s="26">
        <f t="shared" si="222"/>
        <v>-3.9351643489502139</v>
      </c>
      <c r="AP969" s="26">
        <f t="shared" si="222"/>
        <v>-3.9332408904645653</v>
      </c>
      <c r="AQ969" s="26">
        <f t="shared" si="222"/>
        <v>-3.9388182558839882</v>
      </c>
      <c r="AR969" s="26">
        <f t="shared" si="222"/>
        <v>-3.9227315190112741</v>
      </c>
      <c r="AS969" s="26">
        <f t="shared" si="222"/>
        <v>-3.9698775001583364</v>
      </c>
      <c r="AT969" s="26">
        <f t="shared" si="222"/>
        <v>-3.8373723372171344</v>
      </c>
      <c r="AU969" s="26">
        <f t="shared" si="216"/>
        <v>-4.2853617650403137</v>
      </c>
    </row>
    <row r="970" spans="26:48">
      <c r="Z970">
        <f t="shared" ref="Z970:Z1033" si="223">F970</f>
        <v>0</v>
      </c>
      <c r="AA970" s="26">
        <f t="shared" ref="AA970:AA1033" si="224">AB$3+AB$4*Z970+AB$5*Z970^2+AH970</f>
        <v>2.0309229835135684E-3</v>
      </c>
      <c r="AB970" s="26">
        <f t="shared" ref="AB970:AB1033" si="225">IF(S970&lt;&gt;0,G970-AH970, -9999)</f>
        <v>-9999</v>
      </c>
      <c r="AC970" s="26">
        <f t="shared" ref="AC970:AC1033" si="226">+G970-P970</f>
        <v>0</v>
      </c>
      <c r="AD970" s="26">
        <f t="shared" ref="AD970:AD1033" si="227">IF(S970&lt;&gt;0,G970-AA970, -9999)</f>
        <v>-9999</v>
      </c>
      <c r="AE970" s="26">
        <f t="shared" ref="AE970:AE1033" si="228">+(G970-AA970)^2*S970</f>
        <v>0</v>
      </c>
      <c r="AF970">
        <f t="shared" ref="AF970:AF1033" si="229">IF(S970&lt;&gt;0,G970-P970, -9999)</f>
        <v>-9999</v>
      </c>
      <c r="AG970" s="187"/>
      <c r="AH970">
        <f t="shared" ref="AH970:AH1033" si="230">$AB$6*($AB$11/AI970*AJ970+$AB$12)</f>
        <v>-2.9382213915712355E-4</v>
      </c>
      <c r="AI970">
        <f t="shared" ref="AI970:AI1033" si="231">1+$AB$7*COS(AL970)</f>
        <v>0.56321412153041595</v>
      </c>
      <c r="AJ970">
        <f t="shared" ref="AJ970:AJ1033" si="232">SIN(AL970+RADIANS($AB$9))</f>
        <v>-0.29022162196877349</v>
      </c>
      <c r="AK970">
        <f t="shared" ref="AK970:AK1033" si="233">$AB$7*SIN(AL970)</f>
        <v>0.22686228227079117</v>
      </c>
      <c r="AL970">
        <f t="shared" ref="AL970:AL1033" si="234">2*ATAN(AM970)</f>
        <v>2.6625535282756823</v>
      </c>
      <c r="AM970">
        <f t="shared" ref="AM970:AM1033" si="235">SQRT((1+$AB$7)/(1-$AB$7))*TAN(AN970/2)</f>
        <v>4.0948774322335311</v>
      </c>
      <c r="AN970" s="26">
        <f t="shared" si="222"/>
        <v>-3.9344997747660178</v>
      </c>
      <c r="AO970" s="26">
        <f t="shared" si="222"/>
        <v>-3.9351643489502139</v>
      </c>
      <c r="AP970" s="26">
        <f t="shared" si="222"/>
        <v>-3.9332408904645653</v>
      </c>
      <c r="AQ970" s="26">
        <f t="shared" si="222"/>
        <v>-3.9388182558839882</v>
      </c>
      <c r="AR970" s="26">
        <f t="shared" si="222"/>
        <v>-3.9227315190112741</v>
      </c>
      <c r="AS970" s="26">
        <f t="shared" si="222"/>
        <v>-3.9698775001583364</v>
      </c>
      <c r="AT970" s="26">
        <f t="shared" si="222"/>
        <v>-3.8373723372171344</v>
      </c>
      <c r="AU970" s="26">
        <f t="shared" ref="AU970:AU1033" si="236">RADIANS($AB$9)+$AB$18*(F970-AB$15)</f>
        <v>-4.2853617650403137</v>
      </c>
      <c r="AV970" s="26"/>
    </row>
    <row r="971" spans="26:48">
      <c r="Z971">
        <f t="shared" si="223"/>
        <v>0</v>
      </c>
      <c r="AA971" s="26">
        <f t="shared" si="224"/>
        <v>2.0309229835135684E-3</v>
      </c>
      <c r="AB971" s="26">
        <f t="shared" si="225"/>
        <v>-9999</v>
      </c>
      <c r="AC971" s="26">
        <f t="shared" si="226"/>
        <v>0</v>
      </c>
      <c r="AD971" s="26">
        <f t="shared" si="227"/>
        <v>-9999</v>
      </c>
      <c r="AE971" s="26">
        <f t="shared" si="228"/>
        <v>0</v>
      </c>
      <c r="AF971">
        <f t="shared" si="229"/>
        <v>-9999</v>
      </c>
      <c r="AG971" s="187"/>
      <c r="AH971">
        <f t="shared" si="230"/>
        <v>-2.9382213915712355E-4</v>
      </c>
      <c r="AI971">
        <f t="shared" si="231"/>
        <v>0.56321412153041595</v>
      </c>
      <c r="AJ971">
        <f t="shared" si="232"/>
        <v>-0.29022162196877349</v>
      </c>
      <c r="AK971">
        <f t="shared" si="233"/>
        <v>0.22686228227079117</v>
      </c>
      <c r="AL971">
        <f t="shared" si="234"/>
        <v>2.6625535282756823</v>
      </c>
      <c r="AM971">
        <f t="shared" si="235"/>
        <v>4.0948774322335311</v>
      </c>
      <c r="AN971" s="26">
        <f t="shared" si="222"/>
        <v>-3.9344997747660178</v>
      </c>
      <c r="AO971" s="26">
        <f t="shared" si="222"/>
        <v>-3.9351643489502139</v>
      </c>
      <c r="AP971" s="26">
        <f t="shared" si="222"/>
        <v>-3.9332408904645653</v>
      </c>
      <c r="AQ971" s="26">
        <f t="shared" si="222"/>
        <v>-3.9388182558839882</v>
      </c>
      <c r="AR971" s="26">
        <f t="shared" si="222"/>
        <v>-3.9227315190112741</v>
      </c>
      <c r="AS971" s="26">
        <f t="shared" si="222"/>
        <v>-3.9698775001583364</v>
      </c>
      <c r="AT971" s="26">
        <f t="shared" si="222"/>
        <v>-3.8373723372171344</v>
      </c>
      <c r="AU971" s="26">
        <f t="shared" si="236"/>
        <v>-4.2853617650403137</v>
      </c>
    </row>
    <row r="972" spans="26:48">
      <c r="Z972">
        <f t="shared" si="223"/>
        <v>0</v>
      </c>
      <c r="AA972" s="26">
        <f t="shared" si="224"/>
        <v>2.0309229835135684E-3</v>
      </c>
      <c r="AB972" s="26">
        <f t="shared" si="225"/>
        <v>-9999</v>
      </c>
      <c r="AC972" s="26">
        <f t="shared" si="226"/>
        <v>0</v>
      </c>
      <c r="AD972" s="26">
        <f t="shared" si="227"/>
        <v>-9999</v>
      </c>
      <c r="AE972" s="26">
        <f t="shared" si="228"/>
        <v>0</v>
      </c>
      <c r="AF972">
        <f t="shared" si="229"/>
        <v>-9999</v>
      </c>
      <c r="AG972" s="187"/>
      <c r="AH972">
        <f t="shared" si="230"/>
        <v>-2.9382213915712355E-4</v>
      </c>
      <c r="AI972">
        <f t="shared" si="231"/>
        <v>0.56321412153041595</v>
      </c>
      <c r="AJ972">
        <f t="shared" si="232"/>
        <v>-0.29022162196877349</v>
      </c>
      <c r="AK972">
        <f t="shared" si="233"/>
        <v>0.22686228227079117</v>
      </c>
      <c r="AL972">
        <f t="shared" si="234"/>
        <v>2.6625535282756823</v>
      </c>
      <c r="AM972">
        <f t="shared" si="235"/>
        <v>4.0948774322335311</v>
      </c>
      <c r="AN972" s="26">
        <f t="shared" si="222"/>
        <v>-3.9344997747660178</v>
      </c>
      <c r="AO972" s="26">
        <f t="shared" si="222"/>
        <v>-3.9351643489502139</v>
      </c>
      <c r="AP972" s="26">
        <f t="shared" si="222"/>
        <v>-3.9332408904645653</v>
      </c>
      <c r="AQ972" s="26">
        <f t="shared" si="222"/>
        <v>-3.9388182558839882</v>
      </c>
      <c r="AR972" s="26">
        <f t="shared" si="222"/>
        <v>-3.9227315190112741</v>
      </c>
      <c r="AS972" s="26">
        <f t="shared" si="222"/>
        <v>-3.9698775001583364</v>
      </c>
      <c r="AT972" s="26">
        <f t="shared" si="222"/>
        <v>-3.8373723372171344</v>
      </c>
      <c r="AU972" s="26">
        <f t="shared" si="236"/>
        <v>-4.2853617650403137</v>
      </c>
    </row>
    <row r="973" spans="26:48">
      <c r="Z973">
        <f t="shared" si="223"/>
        <v>0</v>
      </c>
      <c r="AA973" s="26">
        <f t="shared" si="224"/>
        <v>2.0309229835135684E-3</v>
      </c>
      <c r="AB973" s="26">
        <f t="shared" si="225"/>
        <v>-9999</v>
      </c>
      <c r="AC973" s="26">
        <f t="shared" si="226"/>
        <v>0</v>
      </c>
      <c r="AD973" s="26">
        <f t="shared" si="227"/>
        <v>-9999</v>
      </c>
      <c r="AE973" s="26">
        <f t="shared" si="228"/>
        <v>0</v>
      </c>
      <c r="AF973">
        <f t="shared" si="229"/>
        <v>-9999</v>
      </c>
      <c r="AG973" s="187"/>
      <c r="AH973">
        <f t="shared" si="230"/>
        <v>-2.9382213915712355E-4</v>
      </c>
      <c r="AI973">
        <f t="shared" si="231"/>
        <v>0.56321412153041595</v>
      </c>
      <c r="AJ973">
        <f t="shared" si="232"/>
        <v>-0.29022162196877349</v>
      </c>
      <c r="AK973">
        <f t="shared" si="233"/>
        <v>0.22686228227079117</v>
      </c>
      <c r="AL973">
        <f t="shared" si="234"/>
        <v>2.6625535282756823</v>
      </c>
      <c r="AM973">
        <f t="shared" si="235"/>
        <v>4.0948774322335311</v>
      </c>
      <c r="AN973" s="26">
        <f t="shared" si="222"/>
        <v>-3.9344997747660178</v>
      </c>
      <c r="AO973" s="26">
        <f t="shared" si="222"/>
        <v>-3.9351643489502139</v>
      </c>
      <c r="AP973" s="26">
        <f t="shared" si="222"/>
        <v>-3.9332408904645653</v>
      </c>
      <c r="AQ973" s="26">
        <f t="shared" si="222"/>
        <v>-3.9388182558839882</v>
      </c>
      <c r="AR973" s="26">
        <f t="shared" si="222"/>
        <v>-3.9227315190112741</v>
      </c>
      <c r="AS973" s="26">
        <f t="shared" si="222"/>
        <v>-3.9698775001583364</v>
      </c>
      <c r="AT973" s="26">
        <f t="shared" si="222"/>
        <v>-3.8373723372171344</v>
      </c>
      <c r="AU973" s="26">
        <f t="shared" si="236"/>
        <v>-4.2853617650403137</v>
      </c>
    </row>
    <row r="974" spans="26:48">
      <c r="Z974">
        <f t="shared" si="223"/>
        <v>0</v>
      </c>
      <c r="AA974" s="26">
        <f t="shared" si="224"/>
        <v>2.0309229835135684E-3</v>
      </c>
      <c r="AB974" s="26">
        <f t="shared" si="225"/>
        <v>-9999</v>
      </c>
      <c r="AC974" s="26">
        <f t="shared" si="226"/>
        <v>0</v>
      </c>
      <c r="AD974" s="26">
        <f t="shared" si="227"/>
        <v>-9999</v>
      </c>
      <c r="AE974" s="26">
        <f t="shared" si="228"/>
        <v>0</v>
      </c>
      <c r="AF974">
        <f t="shared" si="229"/>
        <v>-9999</v>
      </c>
      <c r="AG974" s="187"/>
      <c r="AH974">
        <f t="shared" si="230"/>
        <v>-2.9382213915712355E-4</v>
      </c>
      <c r="AI974">
        <f t="shared" si="231"/>
        <v>0.56321412153041595</v>
      </c>
      <c r="AJ974">
        <f t="shared" si="232"/>
        <v>-0.29022162196877349</v>
      </c>
      <c r="AK974">
        <f t="shared" si="233"/>
        <v>0.22686228227079117</v>
      </c>
      <c r="AL974">
        <f t="shared" si="234"/>
        <v>2.6625535282756823</v>
      </c>
      <c r="AM974">
        <f t="shared" si="235"/>
        <v>4.0948774322335311</v>
      </c>
      <c r="AN974" s="26">
        <f t="shared" si="222"/>
        <v>-3.9344997747660178</v>
      </c>
      <c r="AO974" s="26">
        <f t="shared" si="222"/>
        <v>-3.9351643489502139</v>
      </c>
      <c r="AP974" s="26">
        <f t="shared" si="222"/>
        <v>-3.9332408904645653</v>
      </c>
      <c r="AQ974" s="26">
        <f t="shared" si="222"/>
        <v>-3.9388182558839882</v>
      </c>
      <c r="AR974" s="26">
        <f t="shared" si="222"/>
        <v>-3.9227315190112741</v>
      </c>
      <c r="AS974" s="26">
        <f t="shared" si="222"/>
        <v>-3.9698775001583364</v>
      </c>
      <c r="AT974" s="26">
        <f t="shared" si="222"/>
        <v>-3.8373723372171344</v>
      </c>
      <c r="AU974" s="26">
        <f t="shared" si="236"/>
        <v>-4.2853617650403137</v>
      </c>
    </row>
    <row r="975" spans="26:48">
      <c r="Z975">
        <f t="shared" si="223"/>
        <v>0</v>
      </c>
      <c r="AA975" s="26">
        <f t="shared" si="224"/>
        <v>2.0309229835135684E-3</v>
      </c>
      <c r="AB975" s="26">
        <f t="shared" si="225"/>
        <v>-9999</v>
      </c>
      <c r="AC975" s="26">
        <f t="shared" si="226"/>
        <v>0</v>
      </c>
      <c r="AD975" s="26">
        <f t="shared" si="227"/>
        <v>-9999</v>
      </c>
      <c r="AE975" s="26">
        <f t="shared" si="228"/>
        <v>0</v>
      </c>
      <c r="AF975">
        <f t="shared" si="229"/>
        <v>-9999</v>
      </c>
      <c r="AG975" s="187"/>
      <c r="AH975">
        <f t="shared" si="230"/>
        <v>-2.9382213915712355E-4</v>
      </c>
      <c r="AI975">
        <f t="shared" si="231"/>
        <v>0.56321412153041595</v>
      </c>
      <c r="AJ975">
        <f t="shared" si="232"/>
        <v>-0.29022162196877349</v>
      </c>
      <c r="AK975">
        <f t="shared" si="233"/>
        <v>0.22686228227079117</v>
      </c>
      <c r="AL975">
        <f t="shared" si="234"/>
        <v>2.6625535282756823</v>
      </c>
      <c r="AM975">
        <f t="shared" si="235"/>
        <v>4.0948774322335311</v>
      </c>
      <c r="AN975" s="26">
        <f t="shared" si="222"/>
        <v>-3.9344997747660178</v>
      </c>
      <c r="AO975" s="26">
        <f t="shared" si="222"/>
        <v>-3.9351643489502139</v>
      </c>
      <c r="AP975" s="26">
        <f t="shared" si="222"/>
        <v>-3.9332408904645653</v>
      </c>
      <c r="AQ975" s="26">
        <f t="shared" si="222"/>
        <v>-3.9388182558839882</v>
      </c>
      <c r="AR975" s="26">
        <f t="shared" si="222"/>
        <v>-3.9227315190112741</v>
      </c>
      <c r="AS975" s="26">
        <f t="shared" si="222"/>
        <v>-3.9698775001583364</v>
      </c>
      <c r="AT975" s="26">
        <f t="shared" si="222"/>
        <v>-3.8373723372171344</v>
      </c>
      <c r="AU975" s="26">
        <f t="shared" si="236"/>
        <v>-4.2853617650403137</v>
      </c>
    </row>
    <row r="976" spans="26:48">
      <c r="Z976">
        <f t="shared" si="223"/>
        <v>0</v>
      </c>
      <c r="AA976" s="26">
        <f t="shared" si="224"/>
        <v>2.0309229835135684E-3</v>
      </c>
      <c r="AB976" s="26">
        <f t="shared" si="225"/>
        <v>-9999</v>
      </c>
      <c r="AC976" s="26">
        <f t="shared" si="226"/>
        <v>0</v>
      </c>
      <c r="AD976" s="26">
        <f t="shared" si="227"/>
        <v>-9999</v>
      </c>
      <c r="AE976" s="26">
        <f t="shared" si="228"/>
        <v>0</v>
      </c>
      <c r="AF976">
        <f t="shared" si="229"/>
        <v>-9999</v>
      </c>
      <c r="AG976" s="187"/>
      <c r="AH976">
        <f t="shared" si="230"/>
        <v>-2.9382213915712355E-4</v>
      </c>
      <c r="AI976">
        <f t="shared" si="231"/>
        <v>0.56321412153041595</v>
      </c>
      <c r="AJ976">
        <f t="shared" si="232"/>
        <v>-0.29022162196877349</v>
      </c>
      <c r="AK976">
        <f t="shared" si="233"/>
        <v>0.22686228227079117</v>
      </c>
      <c r="AL976">
        <f t="shared" si="234"/>
        <v>2.6625535282756823</v>
      </c>
      <c r="AM976">
        <f t="shared" si="235"/>
        <v>4.0948774322335311</v>
      </c>
      <c r="AN976" s="26">
        <f t="shared" ref="AN976:AT985" si="237">$AU976+$AB$7*SIN(AO976)</f>
        <v>-3.9344997747660178</v>
      </c>
      <c r="AO976" s="26">
        <f t="shared" si="237"/>
        <v>-3.9351643489502139</v>
      </c>
      <c r="AP976" s="26">
        <f t="shared" si="237"/>
        <v>-3.9332408904645653</v>
      </c>
      <c r="AQ976" s="26">
        <f t="shared" si="237"/>
        <v>-3.9388182558839882</v>
      </c>
      <c r="AR976" s="26">
        <f t="shared" si="237"/>
        <v>-3.9227315190112741</v>
      </c>
      <c r="AS976" s="26">
        <f t="shared" si="237"/>
        <v>-3.9698775001583364</v>
      </c>
      <c r="AT976" s="26">
        <f t="shared" si="237"/>
        <v>-3.8373723372171344</v>
      </c>
      <c r="AU976" s="26">
        <f t="shared" si="236"/>
        <v>-4.2853617650403137</v>
      </c>
      <c r="AV976" s="26"/>
    </row>
    <row r="977" spans="26:64">
      <c r="Z977">
        <f t="shared" si="223"/>
        <v>0</v>
      </c>
      <c r="AA977" s="26">
        <f t="shared" si="224"/>
        <v>2.0309229835135684E-3</v>
      </c>
      <c r="AB977" s="26">
        <f t="shared" si="225"/>
        <v>-9999</v>
      </c>
      <c r="AC977" s="26">
        <f t="shared" si="226"/>
        <v>0</v>
      </c>
      <c r="AD977" s="26">
        <f t="shared" si="227"/>
        <v>-9999</v>
      </c>
      <c r="AE977" s="26">
        <f t="shared" si="228"/>
        <v>0</v>
      </c>
      <c r="AF977">
        <f t="shared" si="229"/>
        <v>-9999</v>
      </c>
      <c r="AG977" s="187"/>
      <c r="AH977">
        <f t="shared" si="230"/>
        <v>-2.9382213915712355E-4</v>
      </c>
      <c r="AI977">
        <f t="shared" si="231"/>
        <v>0.56321412153041595</v>
      </c>
      <c r="AJ977">
        <f t="shared" si="232"/>
        <v>-0.29022162196877349</v>
      </c>
      <c r="AK977">
        <f t="shared" si="233"/>
        <v>0.22686228227079117</v>
      </c>
      <c r="AL977">
        <f t="shared" si="234"/>
        <v>2.6625535282756823</v>
      </c>
      <c r="AM977">
        <f t="shared" si="235"/>
        <v>4.0948774322335311</v>
      </c>
      <c r="AN977" s="26">
        <f t="shared" si="237"/>
        <v>-3.9344997747660178</v>
      </c>
      <c r="AO977" s="26">
        <f t="shared" si="237"/>
        <v>-3.9351643489502139</v>
      </c>
      <c r="AP977" s="26">
        <f t="shared" si="237"/>
        <v>-3.9332408904645653</v>
      </c>
      <c r="AQ977" s="26">
        <f t="shared" si="237"/>
        <v>-3.9388182558839882</v>
      </c>
      <c r="AR977" s="26">
        <f t="shared" si="237"/>
        <v>-3.9227315190112741</v>
      </c>
      <c r="AS977" s="26">
        <f t="shared" si="237"/>
        <v>-3.9698775001583364</v>
      </c>
      <c r="AT977" s="26">
        <f t="shared" si="237"/>
        <v>-3.8373723372171344</v>
      </c>
      <c r="AU977" s="26">
        <f t="shared" si="236"/>
        <v>-4.2853617650403137</v>
      </c>
    </row>
    <row r="978" spans="26:64">
      <c r="Z978">
        <f t="shared" si="223"/>
        <v>0</v>
      </c>
      <c r="AA978" s="26">
        <f t="shared" si="224"/>
        <v>2.0309229835135684E-3</v>
      </c>
      <c r="AB978" s="26">
        <f t="shared" si="225"/>
        <v>-9999</v>
      </c>
      <c r="AC978" s="26">
        <f t="shared" si="226"/>
        <v>0</v>
      </c>
      <c r="AD978" s="26">
        <f t="shared" si="227"/>
        <v>-9999</v>
      </c>
      <c r="AE978" s="26">
        <f t="shared" si="228"/>
        <v>0</v>
      </c>
      <c r="AF978">
        <f t="shared" si="229"/>
        <v>-9999</v>
      </c>
      <c r="AG978" s="187"/>
      <c r="AH978">
        <f t="shared" si="230"/>
        <v>-2.9382213915712355E-4</v>
      </c>
      <c r="AI978">
        <f t="shared" si="231"/>
        <v>0.56321412153041595</v>
      </c>
      <c r="AJ978">
        <f t="shared" si="232"/>
        <v>-0.29022162196877349</v>
      </c>
      <c r="AK978">
        <f t="shared" si="233"/>
        <v>0.22686228227079117</v>
      </c>
      <c r="AL978">
        <f t="shared" si="234"/>
        <v>2.6625535282756823</v>
      </c>
      <c r="AM978">
        <f t="shared" si="235"/>
        <v>4.0948774322335311</v>
      </c>
      <c r="AN978" s="26">
        <f t="shared" si="237"/>
        <v>-3.9344997747660178</v>
      </c>
      <c r="AO978" s="26">
        <f t="shared" si="237"/>
        <v>-3.9351643489502139</v>
      </c>
      <c r="AP978" s="26">
        <f t="shared" si="237"/>
        <v>-3.9332408904645653</v>
      </c>
      <c r="AQ978" s="26">
        <f t="shared" si="237"/>
        <v>-3.9388182558839882</v>
      </c>
      <c r="AR978" s="26">
        <f t="shared" si="237"/>
        <v>-3.9227315190112741</v>
      </c>
      <c r="AS978" s="26">
        <f t="shared" si="237"/>
        <v>-3.9698775001583364</v>
      </c>
      <c r="AT978" s="26">
        <f t="shared" si="237"/>
        <v>-3.8373723372171344</v>
      </c>
      <c r="AU978" s="26">
        <f t="shared" si="236"/>
        <v>-4.2853617650403137</v>
      </c>
    </row>
    <row r="979" spans="26:64">
      <c r="Z979">
        <f t="shared" si="223"/>
        <v>0</v>
      </c>
      <c r="AA979" s="26">
        <f t="shared" si="224"/>
        <v>2.0309229835135684E-3</v>
      </c>
      <c r="AB979" s="26">
        <f t="shared" si="225"/>
        <v>-9999</v>
      </c>
      <c r="AC979" s="26">
        <f t="shared" si="226"/>
        <v>0</v>
      </c>
      <c r="AD979" s="26">
        <f t="shared" si="227"/>
        <v>-9999</v>
      </c>
      <c r="AE979" s="26">
        <f t="shared" si="228"/>
        <v>0</v>
      </c>
      <c r="AF979">
        <f t="shared" si="229"/>
        <v>-9999</v>
      </c>
      <c r="AG979" s="187"/>
      <c r="AH979">
        <f t="shared" si="230"/>
        <v>-2.9382213915712355E-4</v>
      </c>
      <c r="AI979">
        <f t="shared" si="231"/>
        <v>0.56321412153041595</v>
      </c>
      <c r="AJ979">
        <f t="shared" si="232"/>
        <v>-0.29022162196877349</v>
      </c>
      <c r="AK979">
        <f t="shared" si="233"/>
        <v>0.22686228227079117</v>
      </c>
      <c r="AL979">
        <f t="shared" si="234"/>
        <v>2.6625535282756823</v>
      </c>
      <c r="AM979">
        <f t="shared" si="235"/>
        <v>4.0948774322335311</v>
      </c>
      <c r="AN979" s="26">
        <f t="shared" si="237"/>
        <v>-3.9344997747660178</v>
      </c>
      <c r="AO979" s="26">
        <f t="shared" si="237"/>
        <v>-3.9351643489502139</v>
      </c>
      <c r="AP979" s="26">
        <f t="shared" si="237"/>
        <v>-3.9332408904645653</v>
      </c>
      <c r="AQ979" s="26">
        <f t="shared" si="237"/>
        <v>-3.9388182558839882</v>
      </c>
      <c r="AR979" s="26">
        <f t="shared" si="237"/>
        <v>-3.9227315190112741</v>
      </c>
      <c r="AS979" s="26">
        <f t="shared" si="237"/>
        <v>-3.9698775001583364</v>
      </c>
      <c r="AT979" s="26">
        <f t="shared" si="237"/>
        <v>-3.8373723372171344</v>
      </c>
      <c r="AU979" s="26">
        <f t="shared" si="236"/>
        <v>-4.2853617650403137</v>
      </c>
    </row>
    <row r="980" spans="26:64">
      <c r="Z980">
        <f t="shared" si="223"/>
        <v>0</v>
      </c>
      <c r="AA980" s="26">
        <f t="shared" si="224"/>
        <v>2.0309229835135684E-3</v>
      </c>
      <c r="AB980" s="26">
        <f t="shared" si="225"/>
        <v>-9999</v>
      </c>
      <c r="AC980" s="26">
        <f t="shared" si="226"/>
        <v>0</v>
      </c>
      <c r="AD980" s="26">
        <f t="shared" si="227"/>
        <v>-9999</v>
      </c>
      <c r="AE980" s="26">
        <f t="shared" si="228"/>
        <v>0</v>
      </c>
      <c r="AF980">
        <f t="shared" si="229"/>
        <v>-9999</v>
      </c>
      <c r="AG980" s="187"/>
      <c r="AH980">
        <f t="shared" si="230"/>
        <v>-2.9382213915712355E-4</v>
      </c>
      <c r="AI980">
        <f t="shared" si="231"/>
        <v>0.56321412153041595</v>
      </c>
      <c r="AJ980">
        <f t="shared" si="232"/>
        <v>-0.29022162196877349</v>
      </c>
      <c r="AK980">
        <f t="shared" si="233"/>
        <v>0.22686228227079117</v>
      </c>
      <c r="AL980">
        <f t="shared" si="234"/>
        <v>2.6625535282756823</v>
      </c>
      <c r="AM980">
        <f t="shared" si="235"/>
        <v>4.0948774322335311</v>
      </c>
      <c r="AN980" s="26">
        <f t="shared" si="237"/>
        <v>-3.9344997747660178</v>
      </c>
      <c r="AO980" s="26">
        <f t="shared" si="237"/>
        <v>-3.9351643489502139</v>
      </c>
      <c r="AP980" s="26">
        <f t="shared" si="237"/>
        <v>-3.9332408904645653</v>
      </c>
      <c r="AQ980" s="26">
        <f t="shared" si="237"/>
        <v>-3.9388182558839882</v>
      </c>
      <c r="AR980" s="26">
        <f t="shared" si="237"/>
        <v>-3.9227315190112741</v>
      </c>
      <c r="AS980" s="26">
        <f t="shared" si="237"/>
        <v>-3.9698775001583364</v>
      </c>
      <c r="AT980" s="26">
        <f t="shared" si="237"/>
        <v>-3.8373723372171344</v>
      </c>
      <c r="AU980" s="26">
        <f t="shared" si="236"/>
        <v>-4.2853617650403137</v>
      </c>
    </row>
    <row r="981" spans="26:64">
      <c r="Z981">
        <f t="shared" si="223"/>
        <v>0</v>
      </c>
      <c r="AA981" s="26">
        <f t="shared" si="224"/>
        <v>2.0309229835135684E-3</v>
      </c>
      <c r="AB981" s="26">
        <f t="shared" si="225"/>
        <v>-9999</v>
      </c>
      <c r="AC981" s="26">
        <f t="shared" si="226"/>
        <v>0</v>
      </c>
      <c r="AD981" s="26">
        <f t="shared" si="227"/>
        <v>-9999</v>
      </c>
      <c r="AE981" s="26">
        <f t="shared" si="228"/>
        <v>0</v>
      </c>
      <c r="AF981">
        <f t="shared" si="229"/>
        <v>-9999</v>
      </c>
      <c r="AG981" s="187"/>
      <c r="AH981">
        <f t="shared" si="230"/>
        <v>-2.9382213915712355E-4</v>
      </c>
      <c r="AI981">
        <f t="shared" si="231"/>
        <v>0.56321412153041595</v>
      </c>
      <c r="AJ981">
        <f t="shared" si="232"/>
        <v>-0.29022162196877349</v>
      </c>
      <c r="AK981">
        <f t="shared" si="233"/>
        <v>0.22686228227079117</v>
      </c>
      <c r="AL981">
        <f t="shared" si="234"/>
        <v>2.6625535282756823</v>
      </c>
      <c r="AM981">
        <f t="shared" si="235"/>
        <v>4.0948774322335311</v>
      </c>
      <c r="AN981" s="26">
        <f t="shared" si="237"/>
        <v>-3.9344997747660178</v>
      </c>
      <c r="AO981" s="26">
        <f t="shared" si="237"/>
        <v>-3.9351643489502139</v>
      </c>
      <c r="AP981" s="26">
        <f t="shared" si="237"/>
        <v>-3.9332408904645653</v>
      </c>
      <c r="AQ981" s="26">
        <f t="shared" si="237"/>
        <v>-3.9388182558839882</v>
      </c>
      <c r="AR981" s="26">
        <f t="shared" si="237"/>
        <v>-3.9227315190112741</v>
      </c>
      <c r="AS981" s="26">
        <f t="shared" si="237"/>
        <v>-3.9698775001583364</v>
      </c>
      <c r="AT981" s="26">
        <f t="shared" si="237"/>
        <v>-3.8373723372171344</v>
      </c>
      <c r="AU981" s="26">
        <f t="shared" si="236"/>
        <v>-4.2853617650403137</v>
      </c>
    </row>
    <row r="982" spans="26:64">
      <c r="Z982">
        <f t="shared" si="223"/>
        <v>0</v>
      </c>
      <c r="AA982" s="26">
        <f t="shared" si="224"/>
        <v>2.0309229835135684E-3</v>
      </c>
      <c r="AB982" s="26">
        <f t="shared" si="225"/>
        <v>-9999</v>
      </c>
      <c r="AC982" s="26">
        <f t="shared" si="226"/>
        <v>0</v>
      </c>
      <c r="AD982" s="26">
        <f t="shared" si="227"/>
        <v>-9999</v>
      </c>
      <c r="AE982" s="26">
        <f t="shared" si="228"/>
        <v>0</v>
      </c>
      <c r="AF982">
        <f t="shared" si="229"/>
        <v>-9999</v>
      </c>
      <c r="AG982" s="187"/>
      <c r="AH982">
        <f t="shared" si="230"/>
        <v>-2.9382213915712355E-4</v>
      </c>
      <c r="AI982">
        <f t="shared" si="231"/>
        <v>0.56321412153041595</v>
      </c>
      <c r="AJ982">
        <f t="shared" si="232"/>
        <v>-0.29022162196877349</v>
      </c>
      <c r="AK982">
        <f t="shared" si="233"/>
        <v>0.22686228227079117</v>
      </c>
      <c r="AL982">
        <f t="shared" si="234"/>
        <v>2.6625535282756823</v>
      </c>
      <c r="AM982">
        <f t="shared" si="235"/>
        <v>4.0948774322335311</v>
      </c>
      <c r="AN982" s="26">
        <f t="shared" si="237"/>
        <v>-3.9344997747660178</v>
      </c>
      <c r="AO982" s="26">
        <f t="shared" si="237"/>
        <v>-3.9351643489502139</v>
      </c>
      <c r="AP982" s="26">
        <f t="shared" si="237"/>
        <v>-3.9332408904645653</v>
      </c>
      <c r="AQ982" s="26">
        <f t="shared" si="237"/>
        <v>-3.9388182558839882</v>
      </c>
      <c r="AR982" s="26">
        <f t="shared" si="237"/>
        <v>-3.9227315190112741</v>
      </c>
      <c r="AS982" s="26">
        <f t="shared" si="237"/>
        <v>-3.9698775001583364</v>
      </c>
      <c r="AT982" s="26">
        <f t="shared" si="237"/>
        <v>-3.8373723372171344</v>
      </c>
      <c r="AU982" s="26">
        <f t="shared" si="236"/>
        <v>-4.2853617650403137</v>
      </c>
    </row>
    <row r="983" spans="26:64">
      <c r="Z983">
        <f t="shared" si="223"/>
        <v>0</v>
      </c>
      <c r="AA983" s="26">
        <f t="shared" si="224"/>
        <v>2.0309229835135684E-3</v>
      </c>
      <c r="AB983" s="26">
        <f t="shared" si="225"/>
        <v>-9999</v>
      </c>
      <c r="AC983" s="26">
        <f t="shared" si="226"/>
        <v>0</v>
      </c>
      <c r="AD983" s="26">
        <f t="shared" si="227"/>
        <v>-9999</v>
      </c>
      <c r="AE983" s="26">
        <f t="shared" si="228"/>
        <v>0</v>
      </c>
      <c r="AF983">
        <f t="shared" si="229"/>
        <v>-9999</v>
      </c>
      <c r="AG983" s="187"/>
      <c r="AH983">
        <f t="shared" si="230"/>
        <v>-2.9382213915712355E-4</v>
      </c>
      <c r="AI983">
        <f t="shared" si="231"/>
        <v>0.56321412153041595</v>
      </c>
      <c r="AJ983">
        <f t="shared" si="232"/>
        <v>-0.29022162196877349</v>
      </c>
      <c r="AK983">
        <f t="shared" si="233"/>
        <v>0.22686228227079117</v>
      </c>
      <c r="AL983">
        <f t="shared" si="234"/>
        <v>2.6625535282756823</v>
      </c>
      <c r="AM983">
        <f t="shared" si="235"/>
        <v>4.0948774322335311</v>
      </c>
      <c r="AN983" s="26">
        <f t="shared" si="237"/>
        <v>-3.9344997747660178</v>
      </c>
      <c r="AO983" s="26">
        <f t="shared" si="237"/>
        <v>-3.9351643489502139</v>
      </c>
      <c r="AP983" s="26">
        <f t="shared" si="237"/>
        <v>-3.9332408904645653</v>
      </c>
      <c r="AQ983" s="26">
        <f t="shared" si="237"/>
        <v>-3.9388182558839882</v>
      </c>
      <c r="AR983" s="26">
        <f t="shared" si="237"/>
        <v>-3.9227315190112741</v>
      </c>
      <c r="AS983" s="26">
        <f t="shared" si="237"/>
        <v>-3.9698775001583364</v>
      </c>
      <c r="AT983" s="26">
        <f t="shared" si="237"/>
        <v>-3.8373723372171344</v>
      </c>
      <c r="AU983" s="26">
        <f t="shared" si="236"/>
        <v>-4.2853617650403137</v>
      </c>
    </row>
    <row r="984" spans="26:64">
      <c r="Z984">
        <f t="shared" si="223"/>
        <v>0</v>
      </c>
      <c r="AA984" s="26">
        <f t="shared" si="224"/>
        <v>2.0309229835135684E-3</v>
      </c>
      <c r="AB984" s="26">
        <f t="shared" si="225"/>
        <v>-9999</v>
      </c>
      <c r="AC984" s="26">
        <f t="shared" si="226"/>
        <v>0</v>
      </c>
      <c r="AD984" s="26">
        <f t="shared" si="227"/>
        <v>-9999</v>
      </c>
      <c r="AE984" s="26">
        <f t="shared" si="228"/>
        <v>0</v>
      </c>
      <c r="AF984">
        <f t="shared" si="229"/>
        <v>-9999</v>
      </c>
      <c r="AG984" s="187"/>
      <c r="AH984">
        <f t="shared" si="230"/>
        <v>-2.9382213915712355E-4</v>
      </c>
      <c r="AI984">
        <f t="shared" si="231"/>
        <v>0.56321412153041595</v>
      </c>
      <c r="AJ984">
        <f t="shared" si="232"/>
        <v>-0.29022162196877349</v>
      </c>
      <c r="AK984">
        <f t="shared" si="233"/>
        <v>0.22686228227079117</v>
      </c>
      <c r="AL984">
        <f t="shared" si="234"/>
        <v>2.6625535282756823</v>
      </c>
      <c r="AM984">
        <f t="shared" si="235"/>
        <v>4.0948774322335311</v>
      </c>
      <c r="AN984" s="26">
        <f t="shared" si="237"/>
        <v>-3.9344997747660178</v>
      </c>
      <c r="AO984" s="26">
        <f t="shared" si="237"/>
        <v>-3.9351643489502139</v>
      </c>
      <c r="AP984" s="26">
        <f t="shared" si="237"/>
        <v>-3.9332408904645653</v>
      </c>
      <c r="AQ984" s="26">
        <f t="shared" si="237"/>
        <v>-3.9388182558839882</v>
      </c>
      <c r="AR984" s="26">
        <f t="shared" si="237"/>
        <v>-3.9227315190112741</v>
      </c>
      <c r="AS984" s="26">
        <f t="shared" si="237"/>
        <v>-3.9698775001583364</v>
      </c>
      <c r="AT984" s="26">
        <f t="shared" si="237"/>
        <v>-3.8373723372171344</v>
      </c>
      <c r="AU984" s="26">
        <f t="shared" si="236"/>
        <v>-4.2853617650403137</v>
      </c>
    </row>
    <row r="985" spans="26:64">
      <c r="Z985">
        <f t="shared" si="223"/>
        <v>0</v>
      </c>
      <c r="AA985" s="26">
        <f t="shared" si="224"/>
        <v>2.0309229835135684E-3</v>
      </c>
      <c r="AB985" s="26">
        <f t="shared" si="225"/>
        <v>-9999</v>
      </c>
      <c r="AC985" s="26">
        <f t="shared" si="226"/>
        <v>0</v>
      </c>
      <c r="AD985" s="26">
        <f t="shared" si="227"/>
        <v>-9999</v>
      </c>
      <c r="AE985" s="26">
        <f t="shared" si="228"/>
        <v>0</v>
      </c>
      <c r="AF985">
        <f t="shared" si="229"/>
        <v>-9999</v>
      </c>
      <c r="AG985" s="187"/>
      <c r="AH985">
        <f t="shared" si="230"/>
        <v>-2.9382213915712355E-4</v>
      </c>
      <c r="AI985">
        <f t="shared" si="231"/>
        <v>0.56321412153041595</v>
      </c>
      <c r="AJ985">
        <f t="shared" si="232"/>
        <v>-0.29022162196877349</v>
      </c>
      <c r="AK985">
        <f t="shared" si="233"/>
        <v>0.22686228227079117</v>
      </c>
      <c r="AL985">
        <f t="shared" si="234"/>
        <v>2.6625535282756823</v>
      </c>
      <c r="AM985">
        <f t="shared" si="235"/>
        <v>4.0948774322335311</v>
      </c>
      <c r="AN985" s="26">
        <f t="shared" si="237"/>
        <v>-3.9344997747660178</v>
      </c>
      <c r="AO985" s="26">
        <f t="shared" si="237"/>
        <v>-3.9351643489502139</v>
      </c>
      <c r="AP985" s="26">
        <f t="shared" si="237"/>
        <v>-3.9332408904645653</v>
      </c>
      <c r="AQ985" s="26">
        <f t="shared" si="237"/>
        <v>-3.9388182558839882</v>
      </c>
      <c r="AR985" s="26">
        <f t="shared" si="237"/>
        <v>-3.9227315190112741</v>
      </c>
      <c r="AS985" s="26">
        <f t="shared" si="237"/>
        <v>-3.9698775001583364</v>
      </c>
      <c r="AT985" s="26">
        <f t="shared" si="237"/>
        <v>-3.8373723372171344</v>
      </c>
      <c r="AU985" s="26">
        <f t="shared" si="236"/>
        <v>-4.2853617650403137</v>
      </c>
    </row>
    <row r="986" spans="26:64">
      <c r="Z986">
        <f t="shared" si="223"/>
        <v>0</v>
      </c>
      <c r="AA986" s="26">
        <f t="shared" si="224"/>
        <v>2.0309229835135684E-3</v>
      </c>
      <c r="AB986" s="26">
        <f t="shared" si="225"/>
        <v>-9999</v>
      </c>
      <c r="AC986" s="26">
        <f t="shared" si="226"/>
        <v>0</v>
      </c>
      <c r="AD986" s="26">
        <f t="shared" si="227"/>
        <v>-9999</v>
      </c>
      <c r="AE986" s="26">
        <f t="shared" si="228"/>
        <v>0</v>
      </c>
      <c r="AF986">
        <f t="shared" si="229"/>
        <v>-9999</v>
      </c>
      <c r="AG986" s="187"/>
      <c r="AH986">
        <f t="shared" si="230"/>
        <v>-2.9382213915712355E-4</v>
      </c>
      <c r="AI986">
        <f t="shared" si="231"/>
        <v>0.56321412153041595</v>
      </c>
      <c r="AJ986">
        <f t="shared" si="232"/>
        <v>-0.29022162196877349</v>
      </c>
      <c r="AK986">
        <f t="shared" si="233"/>
        <v>0.22686228227079117</v>
      </c>
      <c r="AL986">
        <f t="shared" si="234"/>
        <v>2.6625535282756823</v>
      </c>
      <c r="AM986">
        <f t="shared" si="235"/>
        <v>4.0948774322335311</v>
      </c>
      <c r="AN986" s="26">
        <f t="shared" ref="AN986:AT995" si="238">$AU986+$AB$7*SIN(AO986)</f>
        <v>-3.9344997747660178</v>
      </c>
      <c r="AO986" s="26">
        <f t="shared" si="238"/>
        <v>-3.9351643489502139</v>
      </c>
      <c r="AP986" s="26">
        <f t="shared" si="238"/>
        <v>-3.9332408904645653</v>
      </c>
      <c r="AQ986" s="26">
        <f t="shared" si="238"/>
        <v>-3.9388182558839882</v>
      </c>
      <c r="AR986" s="26">
        <f t="shared" si="238"/>
        <v>-3.9227315190112741</v>
      </c>
      <c r="AS986" s="26">
        <f t="shared" si="238"/>
        <v>-3.9698775001583364</v>
      </c>
      <c r="AT986" s="26">
        <f t="shared" si="238"/>
        <v>-3.8373723372171344</v>
      </c>
      <c r="AU986" s="26">
        <f t="shared" si="236"/>
        <v>-4.2853617650403137</v>
      </c>
    </row>
    <row r="987" spans="26:64">
      <c r="Z987">
        <f t="shared" si="223"/>
        <v>0</v>
      </c>
      <c r="AA987" s="26">
        <f t="shared" si="224"/>
        <v>2.0309229835135684E-3</v>
      </c>
      <c r="AB987" s="26">
        <f t="shared" si="225"/>
        <v>-9999</v>
      </c>
      <c r="AC987" s="26">
        <f t="shared" si="226"/>
        <v>0</v>
      </c>
      <c r="AD987" s="26">
        <f t="shared" si="227"/>
        <v>-9999</v>
      </c>
      <c r="AE987" s="26">
        <f t="shared" si="228"/>
        <v>0</v>
      </c>
      <c r="AF987">
        <f t="shared" si="229"/>
        <v>-9999</v>
      </c>
      <c r="AG987" s="187"/>
      <c r="AH987">
        <f t="shared" si="230"/>
        <v>-2.9382213915712355E-4</v>
      </c>
      <c r="AI987">
        <f t="shared" si="231"/>
        <v>0.56321412153041595</v>
      </c>
      <c r="AJ987">
        <f t="shared" si="232"/>
        <v>-0.29022162196877349</v>
      </c>
      <c r="AK987">
        <f t="shared" si="233"/>
        <v>0.22686228227079117</v>
      </c>
      <c r="AL987">
        <f t="shared" si="234"/>
        <v>2.6625535282756823</v>
      </c>
      <c r="AM987">
        <f t="shared" si="235"/>
        <v>4.0948774322335311</v>
      </c>
      <c r="AN987" s="26">
        <f t="shared" si="238"/>
        <v>-3.9344997747660178</v>
      </c>
      <c r="AO987" s="26">
        <f t="shared" si="238"/>
        <v>-3.9351643489502139</v>
      </c>
      <c r="AP987" s="26">
        <f t="shared" si="238"/>
        <v>-3.9332408904645653</v>
      </c>
      <c r="AQ987" s="26">
        <f t="shared" si="238"/>
        <v>-3.9388182558839882</v>
      </c>
      <c r="AR987" s="26">
        <f t="shared" si="238"/>
        <v>-3.9227315190112741</v>
      </c>
      <c r="AS987" s="26">
        <f t="shared" si="238"/>
        <v>-3.9698775001583364</v>
      </c>
      <c r="AT987" s="26">
        <f t="shared" si="238"/>
        <v>-3.8373723372171344</v>
      </c>
      <c r="AU987" s="26">
        <f t="shared" si="236"/>
        <v>-4.2853617650403137</v>
      </c>
    </row>
    <row r="988" spans="26:64">
      <c r="Z988">
        <f t="shared" si="223"/>
        <v>0</v>
      </c>
      <c r="AA988" s="26">
        <f t="shared" si="224"/>
        <v>2.0309229835135684E-3</v>
      </c>
      <c r="AB988" s="26">
        <f t="shared" si="225"/>
        <v>-9999</v>
      </c>
      <c r="AC988" s="26">
        <f t="shared" si="226"/>
        <v>0</v>
      </c>
      <c r="AD988" s="26">
        <f t="shared" si="227"/>
        <v>-9999</v>
      </c>
      <c r="AE988" s="26">
        <f t="shared" si="228"/>
        <v>0</v>
      </c>
      <c r="AF988">
        <f t="shared" si="229"/>
        <v>-9999</v>
      </c>
      <c r="AG988" s="187"/>
      <c r="AH988">
        <f t="shared" si="230"/>
        <v>-2.9382213915712355E-4</v>
      </c>
      <c r="AI988">
        <f t="shared" si="231"/>
        <v>0.56321412153041595</v>
      </c>
      <c r="AJ988">
        <f t="shared" si="232"/>
        <v>-0.29022162196877349</v>
      </c>
      <c r="AK988">
        <f t="shared" si="233"/>
        <v>0.22686228227079117</v>
      </c>
      <c r="AL988">
        <f t="shared" si="234"/>
        <v>2.6625535282756823</v>
      </c>
      <c r="AM988">
        <f t="shared" si="235"/>
        <v>4.0948774322335311</v>
      </c>
      <c r="AN988" s="26">
        <f t="shared" si="238"/>
        <v>-3.9344997747660178</v>
      </c>
      <c r="AO988" s="26">
        <f t="shared" si="238"/>
        <v>-3.9351643489502139</v>
      </c>
      <c r="AP988" s="26">
        <f t="shared" si="238"/>
        <v>-3.9332408904645653</v>
      </c>
      <c r="AQ988" s="26">
        <f t="shared" si="238"/>
        <v>-3.9388182558839882</v>
      </c>
      <c r="AR988" s="26">
        <f t="shared" si="238"/>
        <v>-3.9227315190112741</v>
      </c>
      <c r="AS988" s="26">
        <f t="shared" si="238"/>
        <v>-3.9698775001583364</v>
      </c>
      <c r="AT988" s="26">
        <f t="shared" si="238"/>
        <v>-3.8373723372171344</v>
      </c>
      <c r="AU988" s="26">
        <f t="shared" si="236"/>
        <v>-4.2853617650403137</v>
      </c>
    </row>
    <row r="989" spans="26:64">
      <c r="Z989">
        <f t="shared" si="223"/>
        <v>0</v>
      </c>
      <c r="AA989" s="26">
        <f t="shared" si="224"/>
        <v>2.0309229835135684E-3</v>
      </c>
      <c r="AB989" s="26">
        <f t="shared" si="225"/>
        <v>-9999</v>
      </c>
      <c r="AC989" s="26">
        <f t="shared" si="226"/>
        <v>0</v>
      </c>
      <c r="AD989" s="26">
        <f t="shared" si="227"/>
        <v>-9999</v>
      </c>
      <c r="AE989" s="26">
        <f t="shared" si="228"/>
        <v>0</v>
      </c>
      <c r="AF989">
        <f t="shared" si="229"/>
        <v>-9999</v>
      </c>
      <c r="AG989" s="187"/>
      <c r="AH989">
        <f t="shared" si="230"/>
        <v>-2.9382213915712355E-4</v>
      </c>
      <c r="AI989">
        <f t="shared" si="231"/>
        <v>0.56321412153041595</v>
      </c>
      <c r="AJ989">
        <f t="shared" si="232"/>
        <v>-0.29022162196877349</v>
      </c>
      <c r="AK989">
        <f t="shared" si="233"/>
        <v>0.22686228227079117</v>
      </c>
      <c r="AL989">
        <f t="shared" si="234"/>
        <v>2.6625535282756823</v>
      </c>
      <c r="AM989">
        <f t="shared" si="235"/>
        <v>4.0948774322335311</v>
      </c>
      <c r="AN989" s="26">
        <f t="shared" si="238"/>
        <v>-3.9344997747660178</v>
      </c>
      <c r="AO989" s="26">
        <f t="shared" si="238"/>
        <v>-3.9351643489502139</v>
      </c>
      <c r="AP989" s="26">
        <f t="shared" si="238"/>
        <v>-3.9332408904645653</v>
      </c>
      <c r="AQ989" s="26">
        <f t="shared" si="238"/>
        <v>-3.9388182558839882</v>
      </c>
      <c r="AR989" s="26">
        <f t="shared" si="238"/>
        <v>-3.9227315190112741</v>
      </c>
      <c r="AS989" s="26">
        <f t="shared" si="238"/>
        <v>-3.9698775001583364</v>
      </c>
      <c r="AT989" s="26">
        <f t="shared" si="238"/>
        <v>-3.8373723372171344</v>
      </c>
      <c r="AU989" s="26">
        <f t="shared" si="236"/>
        <v>-4.2853617650403137</v>
      </c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</row>
    <row r="990" spans="26:64">
      <c r="Z990">
        <f t="shared" si="223"/>
        <v>0</v>
      </c>
      <c r="AA990" s="26">
        <f t="shared" si="224"/>
        <v>2.0309229835135684E-3</v>
      </c>
      <c r="AB990" s="26">
        <f t="shared" si="225"/>
        <v>-9999</v>
      </c>
      <c r="AC990" s="26">
        <f t="shared" si="226"/>
        <v>0</v>
      </c>
      <c r="AD990" s="26">
        <f t="shared" si="227"/>
        <v>-9999</v>
      </c>
      <c r="AE990" s="26">
        <f t="shared" si="228"/>
        <v>0</v>
      </c>
      <c r="AF990">
        <f t="shared" si="229"/>
        <v>-9999</v>
      </c>
      <c r="AG990" s="187"/>
      <c r="AH990">
        <f t="shared" si="230"/>
        <v>-2.9382213915712355E-4</v>
      </c>
      <c r="AI990">
        <f t="shared" si="231"/>
        <v>0.56321412153041595</v>
      </c>
      <c r="AJ990">
        <f t="shared" si="232"/>
        <v>-0.29022162196877349</v>
      </c>
      <c r="AK990">
        <f t="shared" si="233"/>
        <v>0.22686228227079117</v>
      </c>
      <c r="AL990">
        <f t="shared" si="234"/>
        <v>2.6625535282756823</v>
      </c>
      <c r="AM990">
        <f t="shared" si="235"/>
        <v>4.0948774322335311</v>
      </c>
      <c r="AN990" s="26">
        <f t="shared" si="238"/>
        <v>-3.9344997747660178</v>
      </c>
      <c r="AO990" s="26">
        <f t="shared" si="238"/>
        <v>-3.9351643489502139</v>
      </c>
      <c r="AP990" s="26">
        <f t="shared" si="238"/>
        <v>-3.9332408904645653</v>
      </c>
      <c r="AQ990" s="26">
        <f t="shared" si="238"/>
        <v>-3.9388182558839882</v>
      </c>
      <c r="AR990" s="26">
        <f t="shared" si="238"/>
        <v>-3.9227315190112741</v>
      </c>
      <c r="AS990" s="26">
        <f t="shared" si="238"/>
        <v>-3.9698775001583364</v>
      </c>
      <c r="AT990" s="26">
        <f t="shared" si="238"/>
        <v>-3.8373723372171344</v>
      </c>
      <c r="AU990" s="26">
        <f t="shared" si="236"/>
        <v>-4.2853617650403137</v>
      </c>
    </row>
    <row r="991" spans="26:64">
      <c r="Z991">
        <f t="shared" si="223"/>
        <v>0</v>
      </c>
      <c r="AA991" s="26">
        <f t="shared" si="224"/>
        <v>2.0309229835135684E-3</v>
      </c>
      <c r="AB991" s="26">
        <f t="shared" si="225"/>
        <v>-9999</v>
      </c>
      <c r="AC991" s="26">
        <f t="shared" si="226"/>
        <v>0</v>
      </c>
      <c r="AD991" s="26">
        <f t="shared" si="227"/>
        <v>-9999</v>
      </c>
      <c r="AE991" s="26">
        <f t="shared" si="228"/>
        <v>0</v>
      </c>
      <c r="AF991">
        <f t="shared" si="229"/>
        <v>-9999</v>
      </c>
      <c r="AG991" s="187"/>
      <c r="AH991">
        <f t="shared" si="230"/>
        <v>-2.9382213915712355E-4</v>
      </c>
      <c r="AI991">
        <f t="shared" si="231"/>
        <v>0.56321412153041595</v>
      </c>
      <c r="AJ991">
        <f t="shared" si="232"/>
        <v>-0.29022162196877349</v>
      </c>
      <c r="AK991">
        <f t="shared" si="233"/>
        <v>0.22686228227079117</v>
      </c>
      <c r="AL991">
        <f t="shared" si="234"/>
        <v>2.6625535282756823</v>
      </c>
      <c r="AM991">
        <f t="shared" si="235"/>
        <v>4.0948774322335311</v>
      </c>
      <c r="AN991" s="26">
        <f t="shared" si="238"/>
        <v>-3.9344997747660178</v>
      </c>
      <c r="AO991" s="26">
        <f t="shared" si="238"/>
        <v>-3.9351643489502139</v>
      </c>
      <c r="AP991" s="26">
        <f t="shared" si="238"/>
        <v>-3.9332408904645653</v>
      </c>
      <c r="AQ991" s="26">
        <f t="shared" si="238"/>
        <v>-3.9388182558839882</v>
      </c>
      <c r="AR991" s="26">
        <f t="shared" si="238"/>
        <v>-3.9227315190112741</v>
      </c>
      <c r="AS991" s="26">
        <f t="shared" si="238"/>
        <v>-3.9698775001583364</v>
      </c>
      <c r="AT991" s="26">
        <f t="shared" si="238"/>
        <v>-3.8373723372171344</v>
      </c>
      <c r="AU991" s="26">
        <f t="shared" si="236"/>
        <v>-4.2853617650403137</v>
      </c>
    </row>
    <row r="992" spans="26:64">
      <c r="Z992">
        <f t="shared" si="223"/>
        <v>0</v>
      </c>
      <c r="AA992" s="26">
        <f t="shared" si="224"/>
        <v>2.0309229835135684E-3</v>
      </c>
      <c r="AB992" s="26">
        <f t="shared" si="225"/>
        <v>-9999</v>
      </c>
      <c r="AC992" s="26">
        <f t="shared" si="226"/>
        <v>0</v>
      </c>
      <c r="AD992" s="26">
        <f t="shared" si="227"/>
        <v>-9999</v>
      </c>
      <c r="AE992" s="26">
        <f t="shared" si="228"/>
        <v>0</v>
      </c>
      <c r="AF992">
        <f t="shared" si="229"/>
        <v>-9999</v>
      </c>
      <c r="AG992" s="187"/>
      <c r="AH992">
        <f t="shared" si="230"/>
        <v>-2.9382213915712355E-4</v>
      </c>
      <c r="AI992">
        <f t="shared" si="231"/>
        <v>0.56321412153041595</v>
      </c>
      <c r="AJ992">
        <f t="shared" si="232"/>
        <v>-0.29022162196877349</v>
      </c>
      <c r="AK992">
        <f t="shared" si="233"/>
        <v>0.22686228227079117</v>
      </c>
      <c r="AL992">
        <f t="shared" si="234"/>
        <v>2.6625535282756823</v>
      </c>
      <c r="AM992">
        <f t="shared" si="235"/>
        <v>4.0948774322335311</v>
      </c>
      <c r="AN992" s="26">
        <f t="shared" si="238"/>
        <v>-3.9344997747660178</v>
      </c>
      <c r="AO992" s="26">
        <f t="shared" si="238"/>
        <v>-3.9351643489502139</v>
      </c>
      <c r="AP992" s="26">
        <f t="shared" si="238"/>
        <v>-3.9332408904645653</v>
      </c>
      <c r="AQ992" s="26">
        <f t="shared" si="238"/>
        <v>-3.9388182558839882</v>
      </c>
      <c r="AR992" s="26">
        <f t="shared" si="238"/>
        <v>-3.9227315190112741</v>
      </c>
      <c r="AS992" s="26">
        <f t="shared" si="238"/>
        <v>-3.9698775001583364</v>
      </c>
      <c r="AT992" s="26">
        <f t="shared" si="238"/>
        <v>-3.8373723372171344</v>
      </c>
      <c r="AU992" s="26">
        <f t="shared" si="236"/>
        <v>-4.2853617650403137</v>
      </c>
    </row>
    <row r="993" spans="26:64">
      <c r="Z993">
        <f t="shared" si="223"/>
        <v>0</v>
      </c>
      <c r="AA993" s="26">
        <f t="shared" si="224"/>
        <v>2.0309229835135684E-3</v>
      </c>
      <c r="AB993" s="26">
        <f t="shared" si="225"/>
        <v>-9999</v>
      </c>
      <c r="AC993" s="26">
        <f t="shared" si="226"/>
        <v>0</v>
      </c>
      <c r="AD993" s="26">
        <f t="shared" si="227"/>
        <v>-9999</v>
      </c>
      <c r="AE993" s="26">
        <f t="shared" si="228"/>
        <v>0</v>
      </c>
      <c r="AF993">
        <f t="shared" si="229"/>
        <v>-9999</v>
      </c>
      <c r="AG993" s="187"/>
      <c r="AH993">
        <f t="shared" si="230"/>
        <v>-2.9382213915712355E-4</v>
      </c>
      <c r="AI993">
        <f t="shared" si="231"/>
        <v>0.56321412153041595</v>
      </c>
      <c r="AJ993">
        <f t="shared" si="232"/>
        <v>-0.29022162196877349</v>
      </c>
      <c r="AK993">
        <f t="shared" si="233"/>
        <v>0.22686228227079117</v>
      </c>
      <c r="AL993">
        <f t="shared" si="234"/>
        <v>2.6625535282756823</v>
      </c>
      <c r="AM993">
        <f t="shared" si="235"/>
        <v>4.0948774322335311</v>
      </c>
      <c r="AN993" s="26">
        <f t="shared" si="238"/>
        <v>-3.9344997747660178</v>
      </c>
      <c r="AO993" s="26">
        <f t="shared" si="238"/>
        <v>-3.9351643489502139</v>
      </c>
      <c r="AP993" s="26">
        <f t="shared" si="238"/>
        <v>-3.9332408904645653</v>
      </c>
      <c r="AQ993" s="26">
        <f t="shared" si="238"/>
        <v>-3.9388182558839882</v>
      </c>
      <c r="AR993" s="26">
        <f t="shared" si="238"/>
        <v>-3.9227315190112741</v>
      </c>
      <c r="AS993" s="26">
        <f t="shared" si="238"/>
        <v>-3.9698775001583364</v>
      </c>
      <c r="AT993" s="26">
        <f t="shared" si="238"/>
        <v>-3.8373723372171344</v>
      </c>
      <c r="AU993" s="26">
        <f t="shared" si="236"/>
        <v>-4.2853617650403137</v>
      </c>
    </row>
    <row r="994" spans="26:64">
      <c r="Z994">
        <f t="shared" si="223"/>
        <v>0</v>
      </c>
      <c r="AA994" s="26">
        <f t="shared" si="224"/>
        <v>2.0309229835135684E-3</v>
      </c>
      <c r="AB994" s="26">
        <f t="shared" si="225"/>
        <v>-9999</v>
      </c>
      <c r="AC994" s="26">
        <f t="shared" si="226"/>
        <v>0</v>
      </c>
      <c r="AD994" s="26">
        <f t="shared" si="227"/>
        <v>-9999</v>
      </c>
      <c r="AE994" s="26">
        <f t="shared" si="228"/>
        <v>0</v>
      </c>
      <c r="AF994">
        <f t="shared" si="229"/>
        <v>-9999</v>
      </c>
      <c r="AG994" s="187"/>
      <c r="AH994">
        <f t="shared" si="230"/>
        <v>-2.9382213915712355E-4</v>
      </c>
      <c r="AI994">
        <f t="shared" si="231"/>
        <v>0.56321412153041595</v>
      </c>
      <c r="AJ994">
        <f t="shared" si="232"/>
        <v>-0.29022162196877349</v>
      </c>
      <c r="AK994">
        <f t="shared" si="233"/>
        <v>0.22686228227079117</v>
      </c>
      <c r="AL994">
        <f t="shared" si="234"/>
        <v>2.6625535282756823</v>
      </c>
      <c r="AM994">
        <f t="shared" si="235"/>
        <v>4.0948774322335311</v>
      </c>
      <c r="AN994" s="26">
        <f t="shared" si="238"/>
        <v>-3.9344997747660178</v>
      </c>
      <c r="AO994" s="26">
        <f t="shared" si="238"/>
        <v>-3.9351643489502139</v>
      </c>
      <c r="AP994" s="26">
        <f t="shared" si="238"/>
        <v>-3.9332408904645653</v>
      </c>
      <c r="AQ994" s="26">
        <f t="shared" si="238"/>
        <v>-3.9388182558839882</v>
      </c>
      <c r="AR994" s="26">
        <f t="shared" si="238"/>
        <v>-3.9227315190112741</v>
      </c>
      <c r="AS994" s="26">
        <f t="shared" si="238"/>
        <v>-3.9698775001583364</v>
      </c>
      <c r="AT994" s="26">
        <f t="shared" si="238"/>
        <v>-3.8373723372171344</v>
      </c>
      <c r="AU994" s="26">
        <f t="shared" si="236"/>
        <v>-4.2853617650403137</v>
      </c>
    </row>
    <row r="995" spans="26:64">
      <c r="Z995">
        <f t="shared" si="223"/>
        <v>0</v>
      </c>
      <c r="AA995" s="26">
        <f t="shared" si="224"/>
        <v>2.0309229835135684E-3</v>
      </c>
      <c r="AB995" s="26">
        <f t="shared" si="225"/>
        <v>-9999</v>
      </c>
      <c r="AC995" s="26">
        <f t="shared" si="226"/>
        <v>0</v>
      </c>
      <c r="AD995" s="26">
        <f t="shared" si="227"/>
        <v>-9999</v>
      </c>
      <c r="AE995" s="26">
        <f t="shared" si="228"/>
        <v>0</v>
      </c>
      <c r="AF995">
        <f t="shared" si="229"/>
        <v>-9999</v>
      </c>
      <c r="AG995" s="187"/>
      <c r="AH995">
        <f t="shared" si="230"/>
        <v>-2.9382213915712355E-4</v>
      </c>
      <c r="AI995">
        <f t="shared" si="231"/>
        <v>0.56321412153041595</v>
      </c>
      <c r="AJ995">
        <f t="shared" si="232"/>
        <v>-0.29022162196877349</v>
      </c>
      <c r="AK995">
        <f t="shared" si="233"/>
        <v>0.22686228227079117</v>
      </c>
      <c r="AL995">
        <f t="shared" si="234"/>
        <v>2.6625535282756823</v>
      </c>
      <c r="AM995">
        <f t="shared" si="235"/>
        <v>4.0948774322335311</v>
      </c>
      <c r="AN995" s="26">
        <f t="shared" si="238"/>
        <v>-3.9344997747660178</v>
      </c>
      <c r="AO995" s="26">
        <f t="shared" si="238"/>
        <v>-3.9351643489502139</v>
      </c>
      <c r="AP995" s="26">
        <f t="shared" si="238"/>
        <v>-3.9332408904645653</v>
      </c>
      <c r="AQ995" s="26">
        <f t="shared" si="238"/>
        <v>-3.9388182558839882</v>
      </c>
      <c r="AR995" s="26">
        <f t="shared" si="238"/>
        <v>-3.9227315190112741</v>
      </c>
      <c r="AS995" s="26">
        <f t="shared" si="238"/>
        <v>-3.9698775001583364</v>
      </c>
      <c r="AT995" s="26">
        <f t="shared" si="238"/>
        <v>-3.8373723372171344</v>
      </c>
      <c r="AU995" s="26">
        <f t="shared" si="236"/>
        <v>-4.2853617650403137</v>
      </c>
    </row>
    <row r="996" spans="26:64">
      <c r="Z996">
        <f t="shared" si="223"/>
        <v>0</v>
      </c>
      <c r="AA996" s="26">
        <f t="shared" si="224"/>
        <v>2.0309229835135684E-3</v>
      </c>
      <c r="AB996" s="26">
        <f t="shared" si="225"/>
        <v>-9999</v>
      </c>
      <c r="AC996" s="26">
        <f t="shared" si="226"/>
        <v>0</v>
      </c>
      <c r="AD996" s="26">
        <f t="shared" si="227"/>
        <v>-9999</v>
      </c>
      <c r="AE996" s="26">
        <f t="shared" si="228"/>
        <v>0</v>
      </c>
      <c r="AF996">
        <f t="shared" si="229"/>
        <v>-9999</v>
      </c>
      <c r="AG996" s="187"/>
      <c r="AH996">
        <f t="shared" si="230"/>
        <v>-2.9382213915712355E-4</v>
      </c>
      <c r="AI996">
        <f t="shared" si="231"/>
        <v>0.56321412153041595</v>
      </c>
      <c r="AJ996">
        <f t="shared" si="232"/>
        <v>-0.29022162196877349</v>
      </c>
      <c r="AK996">
        <f t="shared" si="233"/>
        <v>0.22686228227079117</v>
      </c>
      <c r="AL996">
        <f t="shared" si="234"/>
        <v>2.6625535282756823</v>
      </c>
      <c r="AM996">
        <f t="shared" si="235"/>
        <v>4.0948774322335311</v>
      </c>
      <c r="AN996" s="26">
        <f t="shared" ref="AN996:AT1005" si="239">$AU996+$AB$7*SIN(AO996)</f>
        <v>-3.9344997747660178</v>
      </c>
      <c r="AO996" s="26">
        <f t="shared" si="239"/>
        <v>-3.9351643489502139</v>
      </c>
      <c r="AP996" s="26">
        <f t="shared" si="239"/>
        <v>-3.9332408904645653</v>
      </c>
      <c r="AQ996" s="26">
        <f t="shared" si="239"/>
        <v>-3.9388182558839882</v>
      </c>
      <c r="AR996" s="26">
        <f t="shared" si="239"/>
        <v>-3.9227315190112741</v>
      </c>
      <c r="AS996" s="26">
        <f t="shared" si="239"/>
        <v>-3.9698775001583364</v>
      </c>
      <c r="AT996" s="26">
        <f t="shared" si="239"/>
        <v>-3.8373723372171344</v>
      </c>
      <c r="AU996" s="26">
        <f t="shared" si="236"/>
        <v>-4.2853617650403137</v>
      </c>
    </row>
    <row r="997" spans="26:64">
      <c r="Z997">
        <f t="shared" si="223"/>
        <v>0</v>
      </c>
      <c r="AA997" s="26">
        <f t="shared" si="224"/>
        <v>2.0309229835135684E-3</v>
      </c>
      <c r="AB997" s="26">
        <f t="shared" si="225"/>
        <v>-9999</v>
      </c>
      <c r="AC997" s="26">
        <f t="shared" si="226"/>
        <v>0</v>
      </c>
      <c r="AD997" s="26">
        <f t="shared" si="227"/>
        <v>-9999</v>
      </c>
      <c r="AE997" s="26">
        <f t="shared" si="228"/>
        <v>0</v>
      </c>
      <c r="AF997">
        <f t="shared" si="229"/>
        <v>-9999</v>
      </c>
      <c r="AG997" s="187"/>
      <c r="AH997">
        <f t="shared" si="230"/>
        <v>-2.9382213915712355E-4</v>
      </c>
      <c r="AI997">
        <f t="shared" si="231"/>
        <v>0.56321412153041595</v>
      </c>
      <c r="AJ997">
        <f t="shared" si="232"/>
        <v>-0.29022162196877349</v>
      </c>
      <c r="AK997">
        <f t="shared" si="233"/>
        <v>0.22686228227079117</v>
      </c>
      <c r="AL997">
        <f t="shared" si="234"/>
        <v>2.6625535282756823</v>
      </c>
      <c r="AM997">
        <f t="shared" si="235"/>
        <v>4.0948774322335311</v>
      </c>
      <c r="AN997" s="26">
        <f t="shared" si="239"/>
        <v>-3.9344997747660178</v>
      </c>
      <c r="AO997" s="26">
        <f t="shared" si="239"/>
        <v>-3.9351643489502139</v>
      </c>
      <c r="AP997" s="26">
        <f t="shared" si="239"/>
        <v>-3.9332408904645653</v>
      </c>
      <c r="AQ997" s="26">
        <f t="shared" si="239"/>
        <v>-3.9388182558839882</v>
      </c>
      <c r="AR997" s="26">
        <f t="shared" si="239"/>
        <v>-3.9227315190112741</v>
      </c>
      <c r="AS997" s="26">
        <f t="shared" si="239"/>
        <v>-3.9698775001583364</v>
      </c>
      <c r="AT997" s="26">
        <f t="shared" si="239"/>
        <v>-3.8373723372171344</v>
      </c>
      <c r="AU997" s="26">
        <f t="shared" si="236"/>
        <v>-4.2853617650403137</v>
      </c>
    </row>
    <row r="998" spans="26:64">
      <c r="Z998">
        <f t="shared" si="223"/>
        <v>0</v>
      </c>
      <c r="AA998" s="26">
        <f t="shared" si="224"/>
        <v>2.0309229835135684E-3</v>
      </c>
      <c r="AB998" s="26">
        <f t="shared" si="225"/>
        <v>-9999</v>
      </c>
      <c r="AC998" s="26">
        <f t="shared" si="226"/>
        <v>0</v>
      </c>
      <c r="AD998" s="26">
        <f t="shared" si="227"/>
        <v>-9999</v>
      </c>
      <c r="AE998" s="26">
        <f t="shared" si="228"/>
        <v>0</v>
      </c>
      <c r="AF998">
        <f t="shared" si="229"/>
        <v>-9999</v>
      </c>
      <c r="AG998" s="187"/>
      <c r="AH998">
        <f t="shared" si="230"/>
        <v>-2.9382213915712355E-4</v>
      </c>
      <c r="AI998">
        <f t="shared" si="231"/>
        <v>0.56321412153041595</v>
      </c>
      <c r="AJ998">
        <f t="shared" si="232"/>
        <v>-0.29022162196877349</v>
      </c>
      <c r="AK998">
        <f t="shared" si="233"/>
        <v>0.22686228227079117</v>
      </c>
      <c r="AL998">
        <f t="shared" si="234"/>
        <v>2.6625535282756823</v>
      </c>
      <c r="AM998">
        <f t="shared" si="235"/>
        <v>4.0948774322335311</v>
      </c>
      <c r="AN998" s="26">
        <f t="shared" si="239"/>
        <v>-3.9344997747660178</v>
      </c>
      <c r="AO998" s="26">
        <f t="shared" si="239"/>
        <v>-3.9351643489502139</v>
      </c>
      <c r="AP998" s="26">
        <f t="shared" si="239"/>
        <v>-3.9332408904645653</v>
      </c>
      <c r="AQ998" s="26">
        <f t="shared" si="239"/>
        <v>-3.9388182558839882</v>
      </c>
      <c r="AR998" s="26">
        <f t="shared" si="239"/>
        <v>-3.9227315190112741</v>
      </c>
      <c r="AS998" s="26">
        <f t="shared" si="239"/>
        <v>-3.9698775001583364</v>
      </c>
      <c r="AT998" s="26">
        <f t="shared" si="239"/>
        <v>-3.8373723372171344</v>
      </c>
      <c r="AU998" s="26">
        <f t="shared" si="236"/>
        <v>-4.2853617650403137</v>
      </c>
    </row>
    <row r="999" spans="26:64">
      <c r="Z999">
        <f t="shared" si="223"/>
        <v>0</v>
      </c>
      <c r="AA999" s="26">
        <f t="shared" si="224"/>
        <v>2.0309229835135684E-3</v>
      </c>
      <c r="AB999" s="26">
        <f t="shared" si="225"/>
        <v>-9999</v>
      </c>
      <c r="AC999" s="26">
        <f t="shared" si="226"/>
        <v>0</v>
      </c>
      <c r="AD999" s="26">
        <f t="shared" si="227"/>
        <v>-9999</v>
      </c>
      <c r="AE999" s="26">
        <f t="shared" si="228"/>
        <v>0</v>
      </c>
      <c r="AF999">
        <f t="shared" si="229"/>
        <v>-9999</v>
      </c>
      <c r="AG999" s="187"/>
      <c r="AH999">
        <f t="shared" si="230"/>
        <v>-2.9382213915712355E-4</v>
      </c>
      <c r="AI999">
        <f t="shared" si="231"/>
        <v>0.56321412153041595</v>
      </c>
      <c r="AJ999">
        <f t="shared" si="232"/>
        <v>-0.29022162196877349</v>
      </c>
      <c r="AK999">
        <f t="shared" si="233"/>
        <v>0.22686228227079117</v>
      </c>
      <c r="AL999">
        <f t="shared" si="234"/>
        <v>2.6625535282756823</v>
      </c>
      <c r="AM999">
        <f t="shared" si="235"/>
        <v>4.0948774322335311</v>
      </c>
      <c r="AN999" s="26">
        <f t="shared" si="239"/>
        <v>-3.9344997747660178</v>
      </c>
      <c r="AO999" s="26">
        <f t="shared" si="239"/>
        <v>-3.9351643489502139</v>
      </c>
      <c r="AP999" s="26">
        <f t="shared" si="239"/>
        <v>-3.9332408904645653</v>
      </c>
      <c r="AQ999" s="26">
        <f t="shared" si="239"/>
        <v>-3.9388182558839882</v>
      </c>
      <c r="AR999" s="26">
        <f t="shared" si="239"/>
        <v>-3.9227315190112741</v>
      </c>
      <c r="AS999" s="26">
        <f t="shared" si="239"/>
        <v>-3.9698775001583364</v>
      </c>
      <c r="AT999" s="26">
        <f t="shared" si="239"/>
        <v>-3.8373723372171344</v>
      </c>
      <c r="AU999" s="26">
        <f t="shared" si="236"/>
        <v>-4.2853617650403137</v>
      </c>
    </row>
    <row r="1000" spans="26:64">
      <c r="Z1000">
        <f t="shared" si="223"/>
        <v>0</v>
      </c>
      <c r="AA1000" s="26">
        <f t="shared" si="224"/>
        <v>2.0309229835135684E-3</v>
      </c>
      <c r="AB1000" s="26">
        <f t="shared" si="225"/>
        <v>-9999</v>
      </c>
      <c r="AC1000" s="26">
        <f t="shared" si="226"/>
        <v>0</v>
      </c>
      <c r="AD1000" s="26">
        <f t="shared" si="227"/>
        <v>-9999</v>
      </c>
      <c r="AE1000" s="26">
        <f t="shared" si="228"/>
        <v>0</v>
      </c>
      <c r="AF1000">
        <f t="shared" si="229"/>
        <v>-9999</v>
      </c>
      <c r="AG1000" s="187"/>
      <c r="AH1000">
        <f t="shared" si="230"/>
        <v>-2.9382213915712355E-4</v>
      </c>
      <c r="AI1000">
        <f t="shared" si="231"/>
        <v>0.56321412153041595</v>
      </c>
      <c r="AJ1000">
        <f t="shared" si="232"/>
        <v>-0.29022162196877349</v>
      </c>
      <c r="AK1000">
        <f t="shared" si="233"/>
        <v>0.22686228227079117</v>
      </c>
      <c r="AL1000">
        <f t="shared" si="234"/>
        <v>2.6625535282756823</v>
      </c>
      <c r="AM1000">
        <f t="shared" si="235"/>
        <v>4.0948774322335311</v>
      </c>
      <c r="AN1000" s="26">
        <f t="shared" si="239"/>
        <v>-3.9344997747660178</v>
      </c>
      <c r="AO1000" s="26">
        <f t="shared" si="239"/>
        <v>-3.9351643489502139</v>
      </c>
      <c r="AP1000" s="26">
        <f t="shared" si="239"/>
        <v>-3.9332408904645653</v>
      </c>
      <c r="AQ1000" s="26">
        <f t="shared" si="239"/>
        <v>-3.9388182558839882</v>
      </c>
      <c r="AR1000" s="26">
        <f t="shared" si="239"/>
        <v>-3.9227315190112741</v>
      </c>
      <c r="AS1000" s="26">
        <f t="shared" si="239"/>
        <v>-3.9698775001583364</v>
      </c>
      <c r="AT1000" s="26">
        <f t="shared" si="239"/>
        <v>-3.8373723372171344</v>
      </c>
      <c r="AU1000" s="26">
        <f t="shared" si="236"/>
        <v>-4.2853617650403137</v>
      </c>
    </row>
    <row r="1001" spans="26:64">
      <c r="Z1001">
        <f t="shared" si="223"/>
        <v>0</v>
      </c>
      <c r="AA1001" s="26">
        <f t="shared" si="224"/>
        <v>2.0309229835135684E-3</v>
      </c>
      <c r="AB1001" s="26">
        <f t="shared" si="225"/>
        <v>-9999</v>
      </c>
      <c r="AC1001" s="26">
        <f t="shared" si="226"/>
        <v>0</v>
      </c>
      <c r="AD1001" s="26">
        <f t="shared" si="227"/>
        <v>-9999</v>
      </c>
      <c r="AE1001" s="26">
        <f t="shared" si="228"/>
        <v>0</v>
      </c>
      <c r="AF1001">
        <f t="shared" si="229"/>
        <v>-9999</v>
      </c>
      <c r="AG1001" s="187"/>
      <c r="AH1001">
        <f t="shared" si="230"/>
        <v>-2.9382213915712355E-4</v>
      </c>
      <c r="AI1001">
        <f t="shared" si="231"/>
        <v>0.56321412153041595</v>
      </c>
      <c r="AJ1001">
        <f t="shared" si="232"/>
        <v>-0.29022162196877349</v>
      </c>
      <c r="AK1001">
        <f t="shared" si="233"/>
        <v>0.22686228227079117</v>
      </c>
      <c r="AL1001">
        <f t="shared" si="234"/>
        <v>2.6625535282756823</v>
      </c>
      <c r="AM1001">
        <f t="shared" si="235"/>
        <v>4.0948774322335311</v>
      </c>
      <c r="AN1001" s="26">
        <f t="shared" si="239"/>
        <v>-3.9344997747660178</v>
      </c>
      <c r="AO1001" s="26">
        <f t="shared" si="239"/>
        <v>-3.9351643489502139</v>
      </c>
      <c r="AP1001" s="26">
        <f t="shared" si="239"/>
        <v>-3.9332408904645653</v>
      </c>
      <c r="AQ1001" s="26">
        <f t="shared" si="239"/>
        <v>-3.9388182558839882</v>
      </c>
      <c r="AR1001" s="26">
        <f t="shared" si="239"/>
        <v>-3.9227315190112741</v>
      </c>
      <c r="AS1001" s="26">
        <f t="shared" si="239"/>
        <v>-3.9698775001583364</v>
      </c>
      <c r="AT1001" s="26">
        <f t="shared" si="239"/>
        <v>-3.8373723372171344</v>
      </c>
      <c r="AU1001" s="26">
        <f t="shared" si="236"/>
        <v>-4.2853617650403137</v>
      </c>
    </row>
    <row r="1002" spans="26:64">
      <c r="Z1002">
        <f t="shared" si="223"/>
        <v>0</v>
      </c>
      <c r="AA1002" s="26">
        <f t="shared" si="224"/>
        <v>2.0309229835135684E-3</v>
      </c>
      <c r="AB1002" s="26">
        <f t="shared" si="225"/>
        <v>-9999</v>
      </c>
      <c r="AC1002" s="26">
        <f t="shared" si="226"/>
        <v>0</v>
      </c>
      <c r="AD1002" s="26">
        <f t="shared" si="227"/>
        <v>-9999</v>
      </c>
      <c r="AE1002" s="26">
        <f t="shared" si="228"/>
        <v>0</v>
      </c>
      <c r="AF1002">
        <f t="shared" si="229"/>
        <v>-9999</v>
      </c>
      <c r="AG1002" s="187"/>
      <c r="AH1002">
        <f t="shared" si="230"/>
        <v>-2.9382213915712355E-4</v>
      </c>
      <c r="AI1002">
        <f t="shared" si="231"/>
        <v>0.56321412153041595</v>
      </c>
      <c r="AJ1002">
        <f t="shared" si="232"/>
        <v>-0.29022162196877349</v>
      </c>
      <c r="AK1002">
        <f t="shared" si="233"/>
        <v>0.22686228227079117</v>
      </c>
      <c r="AL1002">
        <f t="shared" si="234"/>
        <v>2.6625535282756823</v>
      </c>
      <c r="AM1002">
        <f t="shared" si="235"/>
        <v>4.0948774322335311</v>
      </c>
      <c r="AN1002" s="26">
        <f t="shared" si="239"/>
        <v>-3.9344997747660178</v>
      </c>
      <c r="AO1002" s="26">
        <f t="shared" si="239"/>
        <v>-3.9351643489502139</v>
      </c>
      <c r="AP1002" s="26">
        <f t="shared" si="239"/>
        <v>-3.9332408904645653</v>
      </c>
      <c r="AQ1002" s="26">
        <f t="shared" si="239"/>
        <v>-3.9388182558839882</v>
      </c>
      <c r="AR1002" s="26">
        <f t="shared" si="239"/>
        <v>-3.9227315190112741</v>
      </c>
      <c r="AS1002" s="26">
        <f t="shared" si="239"/>
        <v>-3.9698775001583364</v>
      </c>
      <c r="AT1002" s="26">
        <f t="shared" si="239"/>
        <v>-3.8373723372171344</v>
      </c>
      <c r="AU1002" s="26">
        <f t="shared" si="236"/>
        <v>-4.2853617650403137</v>
      </c>
    </row>
    <row r="1003" spans="26:64">
      <c r="Z1003">
        <f t="shared" si="223"/>
        <v>0</v>
      </c>
      <c r="AA1003" s="26">
        <f t="shared" si="224"/>
        <v>2.0309229835135684E-3</v>
      </c>
      <c r="AB1003" s="26">
        <f t="shared" si="225"/>
        <v>-9999</v>
      </c>
      <c r="AC1003" s="26">
        <f t="shared" si="226"/>
        <v>0</v>
      </c>
      <c r="AD1003" s="26">
        <f t="shared" si="227"/>
        <v>-9999</v>
      </c>
      <c r="AE1003" s="26">
        <f t="shared" si="228"/>
        <v>0</v>
      </c>
      <c r="AF1003">
        <f t="shared" si="229"/>
        <v>-9999</v>
      </c>
      <c r="AG1003" s="187"/>
      <c r="AH1003">
        <f t="shared" si="230"/>
        <v>-2.9382213915712355E-4</v>
      </c>
      <c r="AI1003">
        <f t="shared" si="231"/>
        <v>0.56321412153041595</v>
      </c>
      <c r="AJ1003">
        <f t="shared" si="232"/>
        <v>-0.29022162196877349</v>
      </c>
      <c r="AK1003">
        <f t="shared" si="233"/>
        <v>0.22686228227079117</v>
      </c>
      <c r="AL1003">
        <f t="shared" si="234"/>
        <v>2.6625535282756823</v>
      </c>
      <c r="AM1003">
        <f t="shared" si="235"/>
        <v>4.0948774322335311</v>
      </c>
      <c r="AN1003" s="26">
        <f t="shared" si="239"/>
        <v>-3.9344997747660178</v>
      </c>
      <c r="AO1003" s="26">
        <f t="shared" si="239"/>
        <v>-3.9351643489502139</v>
      </c>
      <c r="AP1003" s="26">
        <f t="shared" si="239"/>
        <v>-3.9332408904645653</v>
      </c>
      <c r="AQ1003" s="26">
        <f t="shared" si="239"/>
        <v>-3.9388182558839882</v>
      </c>
      <c r="AR1003" s="26">
        <f t="shared" si="239"/>
        <v>-3.9227315190112741</v>
      </c>
      <c r="AS1003" s="26">
        <f t="shared" si="239"/>
        <v>-3.9698775001583364</v>
      </c>
      <c r="AT1003" s="26">
        <f t="shared" si="239"/>
        <v>-3.8373723372171344</v>
      </c>
      <c r="AU1003" s="26">
        <f t="shared" si="236"/>
        <v>-4.2853617650403137</v>
      </c>
    </row>
    <row r="1004" spans="26:64">
      <c r="Z1004">
        <f t="shared" si="223"/>
        <v>0</v>
      </c>
      <c r="AA1004" s="26">
        <f t="shared" si="224"/>
        <v>2.0309229835135684E-3</v>
      </c>
      <c r="AB1004" s="26">
        <f t="shared" si="225"/>
        <v>-9999</v>
      </c>
      <c r="AC1004" s="26">
        <f t="shared" si="226"/>
        <v>0</v>
      </c>
      <c r="AD1004" s="26">
        <f t="shared" si="227"/>
        <v>-9999</v>
      </c>
      <c r="AE1004" s="26">
        <f t="shared" si="228"/>
        <v>0</v>
      </c>
      <c r="AF1004">
        <f t="shared" si="229"/>
        <v>-9999</v>
      </c>
      <c r="AG1004" s="187"/>
      <c r="AH1004">
        <f t="shared" si="230"/>
        <v>-2.9382213915712355E-4</v>
      </c>
      <c r="AI1004">
        <f t="shared" si="231"/>
        <v>0.56321412153041595</v>
      </c>
      <c r="AJ1004">
        <f t="shared" si="232"/>
        <v>-0.29022162196877349</v>
      </c>
      <c r="AK1004">
        <f t="shared" si="233"/>
        <v>0.22686228227079117</v>
      </c>
      <c r="AL1004">
        <f t="shared" si="234"/>
        <v>2.6625535282756823</v>
      </c>
      <c r="AM1004">
        <f t="shared" si="235"/>
        <v>4.0948774322335311</v>
      </c>
      <c r="AN1004" s="26">
        <f t="shared" si="239"/>
        <v>-3.9344997747660178</v>
      </c>
      <c r="AO1004" s="26">
        <f t="shared" si="239"/>
        <v>-3.9351643489502139</v>
      </c>
      <c r="AP1004" s="26">
        <f t="shared" si="239"/>
        <v>-3.9332408904645653</v>
      </c>
      <c r="AQ1004" s="26">
        <f t="shared" si="239"/>
        <v>-3.9388182558839882</v>
      </c>
      <c r="AR1004" s="26">
        <f t="shared" si="239"/>
        <v>-3.9227315190112741</v>
      </c>
      <c r="AS1004" s="26">
        <f t="shared" si="239"/>
        <v>-3.9698775001583364</v>
      </c>
      <c r="AT1004" s="26">
        <f t="shared" si="239"/>
        <v>-3.8373723372171344</v>
      </c>
      <c r="AU1004" s="26">
        <f t="shared" si="236"/>
        <v>-4.2853617650403137</v>
      </c>
    </row>
    <row r="1005" spans="26:64">
      <c r="Z1005">
        <f t="shared" si="223"/>
        <v>0</v>
      </c>
      <c r="AA1005" s="26">
        <f t="shared" si="224"/>
        <v>2.0309229835135684E-3</v>
      </c>
      <c r="AB1005" s="26">
        <f t="shared" si="225"/>
        <v>-9999</v>
      </c>
      <c r="AC1005" s="26">
        <f t="shared" si="226"/>
        <v>0</v>
      </c>
      <c r="AD1005" s="26">
        <f t="shared" si="227"/>
        <v>-9999</v>
      </c>
      <c r="AE1005" s="26">
        <f t="shared" si="228"/>
        <v>0</v>
      </c>
      <c r="AF1005">
        <f t="shared" si="229"/>
        <v>-9999</v>
      </c>
      <c r="AG1005" s="187"/>
      <c r="AH1005">
        <f t="shared" si="230"/>
        <v>-2.9382213915712355E-4</v>
      </c>
      <c r="AI1005">
        <f t="shared" si="231"/>
        <v>0.56321412153041595</v>
      </c>
      <c r="AJ1005">
        <f t="shared" si="232"/>
        <v>-0.29022162196877349</v>
      </c>
      <c r="AK1005">
        <f t="shared" si="233"/>
        <v>0.22686228227079117</v>
      </c>
      <c r="AL1005">
        <f t="shared" si="234"/>
        <v>2.6625535282756823</v>
      </c>
      <c r="AM1005">
        <f t="shared" si="235"/>
        <v>4.0948774322335311</v>
      </c>
      <c r="AN1005" s="26">
        <f t="shared" si="239"/>
        <v>-3.9344997747660178</v>
      </c>
      <c r="AO1005" s="26">
        <f t="shared" si="239"/>
        <v>-3.9351643489502139</v>
      </c>
      <c r="AP1005" s="26">
        <f t="shared" si="239"/>
        <v>-3.9332408904645653</v>
      </c>
      <c r="AQ1005" s="26">
        <f t="shared" si="239"/>
        <v>-3.9388182558839882</v>
      </c>
      <c r="AR1005" s="26">
        <f t="shared" si="239"/>
        <v>-3.9227315190112741</v>
      </c>
      <c r="AS1005" s="26">
        <f t="shared" si="239"/>
        <v>-3.9698775001583364</v>
      </c>
      <c r="AT1005" s="26">
        <f t="shared" si="239"/>
        <v>-3.8373723372171344</v>
      </c>
      <c r="AU1005" s="26">
        <f t="shared" si="236"/>
        <v>-4.2853617650403137</v>
      </c>
    </row>
    <row r="1006" spans="26:64">
      <c r="Z1006">
        <f t="shared" si="223"/>
        <v>0</v>
      </c>
      <c r="AA1006" s="26">
        <f t="shared" si="224"/>
        <v>2.0309229835135684E-3</v>
      </c>
      <c r="AB1006" s="26">
        <f t="shared" si="225"/>
        <v>-9999</v>
      </c>
      <c r="AC1006" s="26">
        <f t="shared" si="226"/>
        <v>0</v>
      </c>
      <c r="AD1006" s="26">
        <f t="shared" si="227"/>
        <v>-9999</v>
      </c>
      <c r="AE1006" s="26">
        <f t="shared" si="228"/>
        <v>0</v>
      </c>
      <c r="AF1006">
        <f t="shared" si="229"/>
        <v>-9999</v>
      </c>
      <c r="AG1006" s="187"/>
      <c r="AH1006">
        <f t="shared" si="230"/>
        <v>-2.9382213915712355E-4</v>
      </c>
      <c r="AI1006">
        <f t="shared" si="231"/>
        <v>0.56321412153041595</v>
      </c>
      <c r="AJ1006">
        <f t="shared" si="232"/>
        <v>-0.29022162196877349</v>
      </c>
      <c r="AK1006">
        <f t="shared" si="233"/>
        <v>0.22686228227079117</v>
      </c>
      <c r="AL1006">
        <f t="shared" si="234"/>
        <v>2.6625535282756823</v>
      </c>
      <c r="AM1006">
        <f t="shared" si="235"/>
        <v>4.0948774322335311</v>
      </c>
      <c r="AN1006" s="26">
        <f t="shared" ref="AN1006:AT1015" si="240">$AU1006+$AB$7*SIN(AO1006)</f>
        <v>-3.9344997747660178</v>
      </c>
      <c r="AO1006" s="26">
        <f t="shared" si="240"/>
        <v>-3.9351643489502139</v>
      </c>
      <c r="AP1006" s="26">
        <f t="shared" si="240"/>
        <v>-3.9332408904645653</v>
      </c>
      <c r="AQ1006" s="26">
        <f t="shared" si="240"/>
        <v>-3.9388182558839882</v>
      </c>
      <c r="AR1006" s="26">
        <f t="shared" si="240"/>
        <v>-3.9227315190112741</v>
      </c>
      <c r="AS1006" s="26">
        <f t="shared" si="240"/>
        <v>-3.9698775001583364</v>
      </c>
      <c r="AT1006" s="26">
        <f t="shared" si="240"/>
        <v>-3.8373723372171344</v>
      </c>
      <c r="AU1006" s="26">
        <f t="shared" si="236"/>
        <v>-4.2853617650403137</v>
      </c>
    </row>
    <row r="1007" spans="26:64">
      <c r="Z1007">
        <f t="shared" si="223"/>
        <v>0</v>
      </c>
      <c r="AA1007" s="26">
        <f t="shared" si="224"/>
        <v>2.0309229835135684E-3</v>
      </c>
      <c r="AB1007" s="26">
        <f t="shared" si="225"/>
        <v>-9999</v>
      </c>
      <c r="AC1007" s="26">
        <f t="shared" si="226"/>
        <v>0</v>
      </c>
      <c r="AD1007" s="26">
        <f t="shared" si="227"/>
        <v>-9999</v>
      </c>
      <c r="AE1007" s="26">
        <f t="shared" si="228"/>
        <v>0</v>
      </c>
      <c r="AF1007">
        <f t="shared" si="229"/>
        <v>-9999</v>
      </c>
      <c r="AG1007" s="187"/>
      <c r="AH1007">
        <f t="shared" si="230"/>
        <v>-2.9382213915712355E-4</v>
      </c>
      <c r="AI1007">
        <f t="shared" si="231"/>
        <v>0.56321412153041595</v>
      </c>
      <c r="AJ1007">
        <f t="shared" si="232"/>
        <v>-0.29022162196877349</v>
      </c>
      <c r="AK1007">
        <f t="shared" si="233"/>
        <v>0.22686228227079117</v>
      </c>
      <c r="AL1007">
        <f t="shared" si="234"/>
        <v>2.6625535282756823</v>
      </c>
      <c r="AM1007">
        <f t="shared" si="235"/>
        <v>4.0948774322335311</v>
      </c>
      <c r="AN1007" s="26">
        <f t="shared" si="240"/>
        <v>-3.9344997747660178</v>
      </c>
      <c r="AO1007" s="26">
        <f t="shared" si="240"/>
        <v>-3.9351643489502139</v>
      </c>
      <c r="AP1007" s="26">
        <f t="shared" si="240"/>
        <v>-3.9332408904645653</v>
      </c>
      <c r="AQ1007" s="26">
        <f t="shared" si="240"/>
        <v>-3.9388182558839882</v>
      </c>
      <c r="AR1007" s="26">
        <f t="shared" si="240"/>
        <v>-3.9227315190112741</v>
      </c>
      <c r="AS1007" s="26">
        <f t="shared" si="240"/>
        <v>-3.9698775001583364</v>
      </c>
      <c r="AT1007" s="26">
        <f t="shared" si="240"/>
        <v>-3.8373723372171344</v>
      </c>
      <c r="AU1007" s="26">
        <f t="shared" si="236"/>
        <v>-4.2853617650403137</v>
      </c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</row>
    <row r="1008" spans="26:64">
      <c r="Z1008">
        <f t="shared" si="223"/>
        <v>0</v>
      </c>
      <c r="AA1008" s="26">
        <f t="shared" si="224"/>
        <v>2.0309229835135684E-3</v>
      </c>
      <c r="AB1008" s="26">
        <f t="shared" si="225"/>
        <v>-9999</v>
      </c>
      <c r="AC1008" s="26">
        <f t="shared" si="226"/>
        <v>0</v>
      </c>
      <c r="AD1008" s="26">
        <f t="shared" si="227"/>
        <v>-9999</v>
      </c>
      <c r="AE1008" s="26">
        <f t="shared" si="228"/>
        <v>0</v>
      </c>
      <c r="AF1008">
        <f t="shared" si="229"/>
        <v>-9999</v>
      </c>
      <c r="AG1008" s="187"/>
      <c r="AH1008">
        <f t="shared" si="230"/>
        <v>-2.9382213915712355E-4</v>
      </c>
      <c r="AI1008">
        <f t="shared" si="231"/>
        <v>0.56321412153041595</v>
      </c>
      <c r="AJ1008">
        <f t="shared" si="232"/>
        <v>-0.29022162196877349</v>
      </c>
      <c r="AK1008">
        <f t="shared" si="233"/>
        <v>0.22686228227079117</v>
      </c>
      <c r="AL1008">
        <f t="shared" si="234"/>
        <v>2.6625535282756823</v>
      </c>
      <c r="AM1008">
        <f t="shared" si="235"/>
        <v>4.0948774322335311</v>
      </c>
      <c r="AN1008" s="26">
        <f t="shared" si="240"/>
        <v>-3.9344997747660178</v>
      </c>
      <c r="AO1008" s="26">
        <f t="shared" si="240"/>
        <v>-3.9351643489502139</v>
      </c>
      <c r="AP1008" s="26">
        <f t="shared" si="240"/>
        <v>-3.9332408904645653</v>
      </c>
      <c r="AQ1008" s="26">
        <f t="shared" si="240"/>
        <v>-3.9388182558839882</v>
      </c>
      <c r="AR1008" s="26">
        <f t="shared" si="240"/>
        <v>-3.9227315190112741</v>
      </c>
      <c r="AS1008" s="26">
        <f t="shared" si="240"/>
        <v>-3.9698775001583364</v>
      </c>
      <c r="AT1008" s="26">
        <f t="shared" si="240"/>
        <v>-3.8373723372171344</v>
      </c>
      <c r="AU1008" s="26">
        <f t="shared" si="236"/>
        <v>-4.2853617650403137</v>
      </c>
    </row>
    <row r="1009" spans="26:47">
      <c r="Z1009">
        <f t="shared" si="223"/>
        <v>0</v>
      </c>
      <c r="AA1009" s="26">
        <f t="shared" si="224"/>
        <v>2.0309229835135684E-3</v>
      </c>
      <c r="AB1009" s="26">
        <f t="shared" si="225"/>
        <v>-9999</v>
      </c>
      <c r="AC1009" s="26">
        <f t="shared" si="226"/>
        <v>0</v>
      </c>
      <c r="AD1009" s="26">
        <f t="shared" si="227"/>
        <v>-9999</v>
      </c>
      <c r="AE1009" s="26">
        <f t="shared" si="228"/>
        <v>0</v>
      </c>
      <c r="AF1009">
        <f t="shared" si="229"/>
        <v>-9999</v>
      </c>
      <c r="AG1009" s="187"/>
      <c r="AH1009">
        <f t="shared" si="230"/>
        <v>-2.9382213915712355E-4</v>
      </c>
      <c r="AI1009">
        <f t="shared" si="231"/>
        <v>0.56321412153041595</v>
      </c>
      <c r="AJ1009">
        <f t="shared" si="232"/>
        <v>-0.29022162196877349</v>
      </c>
      <c r="AK1009">
        <f t="shared" si="233"/>
        <v>0.22686228227079117</v>
      </c>
      <c r="AL1009">
        <f t="shared" si="234"/>
        <v>2.6625535282756823</v>
      </c>
      <c r="AM1009">
        <f t="shared" si="235"/>
        <v>4.0948774322335311</v>
      </c>
      <c r="AN1009" s="26">
        <f t="shared" si="240"/>
        <v>-3.9344997747660178</v>
      </c>
      <c r="AO1009" s="26">
        <f t="shared" si="240"/>
        <v>-3.9351643489502139</v>
      </c>
      <c r="AP1009" s="26">
        <f t="shared" si="240"/>
        <v>-3.9332408904645653</v>
      </c>
      <c r="AQ1009" s="26">
        <f t="shared" si="240"/>
        <v>-3.9388182558839882</v>
      </c>
      <c r="AR1009" s="26">
        <f t="shared" si="240"/>
        <v>-3.9227315190112741</v>
      </c>
      <c r="AS1009" s="26">
        <f t="shared" si="240"/>
        <v>-3.9698775001583364</v>
      </c>
      <c r="AT1009" s="26">
        <f t="shared" si="240"/>
        <v>-3.8373723372171344</v>
      </c>
      <c r="AU1009" s="26">
        <f t="shared" si="236"/>
        <v>-4.2853617650403137</v>
      </c>
    </row>
    <row r="1010" spans="26:47">
      <c r="Z1010">
        <f t="shared" si="223"/>
        <v>0</v>
      </c>
      <c r="AA1010" s="26">
        <f t="shared" si="224"/>
        <v>2.0309229835135684E-3</v>
      </c>
      <c r="AB1010" s="26">
        <f t="shared" si="225"/>
        <v>-9999</v>
      </c>
      <c r="AC1010" s="26">
        <f t="shared" si="226"/>
        <v>0</v>
      </c>
      <c r="AD1010" s="26">
        <f t="shared" si="227"/>
        <v>-9999</v>
      </c>
      <c r="AE1010" s="26">
        <f t="shared" si="228"/>
        <v>0</v>
      </c>
      <c r="AF1010">
        <f t="shared" si="229"/>
        <v>-9999</v>
      </c>
      <c r="AG1010" s="187"/>
      <c r="AH1010">
        <f t="shared" si="230"/>
        <v>-2.9382213915712355E-4</v>
      </c>
      <c r="AI1010">
        <f t="shared" si="231"/>
        <v>0.56321412153041595</v>
      </c>
      <c r="AJ1010">
        <f t="shared" si="232"/>
        <v>-0.29022162196877349</v>
      </c>
      <c r="AK1010">
        <f t="shared" si="233"/>
        <v>0.22686228227079117</v>
      </c>
      <c r="AL1010">
        <f t="shared" si="234"/>
        <v>2.6625535282756823</v>
      </c>
      <c r="AM1010">
        <f t="shared" si="235"/>
        <v>4.0948774322335311</v>
      </c>
      <c r="AN1010" s="26">
        <f t="shared" si="240"/>
        <v>-3.9344997747660178</v>
      </c>
      <c r="AO1010" s="26">
        <f t="shared" si="240"/>
        <v>-3.9351643489502139</v>
      </c>
      <c r="AP1010" s="26">
        <f t="shared" si="240"/>
        <v>-3.9332408904645653</v>
      </c>
      <c r="AQ1010" s="26">
        <f t="shared" si="240"/>
        <v>-3.9388182558839882</v>
      </c>
      <c r="AR1010" s="26">
        <f t="shared" si="240"/>
        <v>-3.9227315190112741</v>
      </c>
      <c r="AS1010" s="26">
        <f t="shared" si="240"/>
        <v>-3.9698775001583364</v>
      </c>
      <c r="AT1010" s="26">
        <f t="shared" si="240"/>
        <v>-3.8373723372171344</v>
      </c>
      <c r="AU1010" s="26">
        <f t="shared" si="236"/>
        <v>-4.2853617650403137</v>
      </c>
    </row>
    <row r="1011" spans="26:47">
      <c r="Z1011">
        <f t="shared" si="223"/>
        <v>0</v>
      </c>
      <c r="AA1011" s="26">
        <f t="shared" si="224"/>
        <v>2.0309229835135684E-3</v>
      </c>
      <c r="AB1011" s="26">
        <f t="shared" si="225"/>
        <v>-9999</v>
      </c>
      <c r="AC1011" s="26">
        <f t="shared" si="226"/>
        <v>0</v>
      </c>
      <c r="AD1011" s="26">
        <f t="shared" si="227"/>
        <v>-9999</v>
      </c>
      <c r="AE1011" s="26">
        <f t="shared" si="228"/>
        <v>0</v>
      </c>
      <c r="AF1011">
        <f t="shared" si="229"/>
        <v>-9999</v>
      </c>
      <c r="AG1011" s="187"/>
      <c r="AH1011">
        <f t="shared" si="230"/>
        <v>-2.9382213915712355E-4</v>
      </c>
      <c r="AI1011">
        <f t="shared" si="231"/>
        <v>0.56321412153041595</v>
      </c>
      <c r="AJ1011">
        <f t="shared" si="232"/>
        <v>-0.29022162196877349</v>
      </c>
      <c r="AK1011">
        <f t="shared" si="233"/>
        <v>0.22686228227079117</v>
      </c>
      <c r="AL1011">
        <f t="shared" si="234"/>
        <v>2.6625535282756823</v>
      </c>
      <c r="AM1011">
        <f t="shared" si="235"/>
        <v>4.0948774322335311</v>
      </c>
      <c r="AN1011" s="26">
        <f t="shared" si="240"/>
        <v>-3.9344997747660178</v>
      </c>
      <c r="AO1011" s="26">
        <f t="shared" si="240"/>
        <v>-3.9351643489502139</v>
      </c>
      <c r="AP1011" s="26">
        <f t="shared" si="240"/>
        <v>-3.9332408904645653</v>
      </c>
      <c r="AQ1011" s="26">
        <f t="shared" si="240"/>
        <v>-3.9388182558839882</v>
      </c>
      <c r="AR1011" s="26">
        <f t="shared" si="240"/>
        <v>-3.9227315190112741</v>
      </c>
      <c r="AS1011" s="26">
        <f t="shared" si="240"/>
        <v>-3.9698775001583364</v>
      </c>
      <c r="AT1011" s="26">
        <f t="shared" si="240"/>
        <v>-3.8373723372171344</v>
      </c>
      <c r="AU1011" s="26">
        <f t="shared" si="236"/>
        <v>-4.2853617650403137</v>
      </c>
    </row>
    <row r="1012" spans="26:47">
      <c r="Z1012">
        <f t="shared" si="223"/>
        <v>0</v>
      </c>
      <c r="AA1012" s="26">
        <f t="shared" si="224"/>
        <v>2.0309229835135684E-3</v>
      </c>
      <c r="AB1012" s="26">
        <f t="shared" si="225"/>
        <v>-9999</v>
      </c>
      <c r="AC1012" s="26">
        <f t="shared" si="226"/>
        <v>0</v>
      </c>
      <c r="AD1012" s="26">
        <f t="shared" si="227"/>
        <v>-9999</v>
      </c>
      <c r="AE1012" s="26">
        <f t="shared" si="228"/>
        <v>0</v>
      </c>
      <c r="AF1012">
        <f t="shared" si="229"/>
        <v>-9999</v>
      </c>
      <c r="AG1012" s="187"/>
      <c r="AH1012">
        <f t="shared" si="230"/>
        <v>-2.9382213915712355E-4</v>
      </c>
      <c r="AI1012">
        <f t="shared" si="231"/>
        <v>0.56321412153041595</v>
      </c>
      <c r="AJ1012">
        <f t="shared" si="232"/>
        <v>-0.29022162196877349</v>
      </c>
      <c r="AK1012">
        <f t="shared" si="233"/>
        <v>0.22686228227079117</v>
      </c>
      <c r="AL1012">
        <f t="shared" si="234"/>
        <v>2.6625535282756823</v>
      </c>
      <c r="AM1012">
        <f t="shared" si="235"/>
        <v>4.0948774322335311</v>
      </c>
      <c r="AN1012" s="26">
        <f t="shared" si="240"/>
        <v>-3.9344997747660178</v>
      </c>
      <c r="AO1012" s="26">
        <f t="shared" si="240"/>
        <v>-3.9351643489502139</v>
      </c>
      <c r="AP1012" s="26">
        <f t="shared" si="240"/>
        <v>-3.9332408904645653</v>
      </c>
      <c r="AQ1012" s="26">
        <f t="shared" si="240"/>
        <v>-3.9388182558839882</v>
      </c>
      <c r="AR1012" s="26">
        <f t="shared" si="240"/>
        <v>-3.9227315190112741</v>
      </c>
      <c r="AS1012" s="26">
        <f t="shared" si="240"/>
        <v>-3.9698775001583364</v>
      </c>
      <c r="AT1012" s="26">
        <f t="shared" si="240"/>
        <v>-3.8373723372171344</v>
      </c>
      <c r="AU1012" s="26">
        <f t="shared" si="236"/>
        <v>-4.2853617650403137</v>
      </c>
    </row>
    <row r="1013" spans="26:47">
      <c r="Z1013">
        <f t="shared" si="223"/>
        <v>0</v>
      </c>
      <c r="AA1013" s="26">
        <f t="shared" si="224"/>
        <v>2.0309229835135684E-3</v>
      </c>
      <c r="AB1013" s="26">
        <f t="shared" si="225"/>
        <v>-9999</v>
      </c>
      <c r="AC1013" s="26">
        <f t="shared" si="226"/>
        <v>0</v>
      </c>
      <c r="AD1013" s="26">
        <f t="shared" si="227"/>
        <v>-9999</v>
      </c>
      <c r="AE1013" s="26">
        <f t="shared" si="228"/>
        <v>0</v>
      </c>
      <c r="AF1013">
        <f t="shared" si="229"/>
        <v>-9999</v>
      </c>
      <c r="AG1013" s="187"/>
      <c r="AH1013">
        <f t="shared" si="230"/>
        <v>-2.9382213915712355E-4</v>
      </c>
      <c r="AI1013">
        <f t="shared" si="231"/>
        <v>0.56321412153041595</v>
      </c>
      <c r="AJ1013">
        <f t="shared" si="232"/>
        <v>-0.29022162196877349</v>
      </c>
      <c r="AK1013">
        <f t="shared" si="233"/>
        <v>0.22686228227079117</v>
      </c>
      <c r="AL1013">
        <f t="shared" si="234"/>
        <v>2.6625535282756823</v>
      </c>
      <c r="AM1013">
        <f t="shared" si="235"/>
        <v>4.0948774322335311</v>
      </c>
      <c r="AN1013" s="26">
        <f t="shared" si="240"/>
        <v>-3.9344997747660178</v>
      </c>
      <c r="AO1013" s="26">
        <f t="shared" si="240"/>
        <v>-3.9351643489502139</v>
      </c>
      <c r="AP1013" s="26">
        <f t="shared" si="240"/>
        <v>-3.9332408904645653</v>
      </c>
      <c r="AQ1013" s="26">
        <f t="shared" si="240"/>
        <v>-3.9388182558839882</v>
      </c>
      <c r="AR1013" s="26">
        <f t="shared" si="240"/>
        <v>-3.9227315190112741</v>
      </c>
      <c r="AS1013" s="26">
        <f t="shared" si="240"/>
        <v>-3.9698775001583364</v>
      </c>
      <c r="AT1013" s="26">
        <f t="shared" si="240"/>
        <v>-3.8373723372171344</v>
      </c>
      <c r="AU1013" s="26">
        <f t="shared" si="236"/>
        <v>-4.2853617650403137</v>
      </c>
    </row>
    <row r="1014" spans="26:47">
      <c r="Z1014">
        <f t="shared" si="223"/>
        <v>0</v>
      </c>
      <c r="AA1014" s="26">
        <f t="shared" si="224"/>
        <v>2.0309229835135684E-3</v>
      </c>
      <c r="AB1014" s="26">
        <f t="shared" si="225"/>
        <v>-9999</v>
      </c>
      <c r="AC1014" s="26">
        <f t="shared" si="226"/>
        <v>0</v>
      </c>
      <c r="AD1014" s="26">
        <f t="shared" si="227"/>
        <v>-9999</v>
      </c>
      <c r="AE1014" s="26">
        <f t="shared" si="228"/>
        <v>0</v>
      </c>
      <c r="AF1014">
        <f t="shared" si="229"/>
        <v>-9999</v>
      </c>
      <c r="AG1014" s="187"/>
      <c r="AH1014">
        <f t="shared" si="230"/>
        <v>-2.9382213915712355E-4</v>
      </c>
      <c r="AI1014">
        <f t="shared" si="231"/>
        <v>0.56321412153041595</v>
      </c>
      <c r="AJ1014">
        <f t="shared" si="232"/>
        <v>-0.29022162196877349</v>
      </c>
      <c r="AK1014">
        <f t="shared" si="233"/>
        <v>0.22686228227079117</v>
      </c>
      <c r="AL1014">
        <f t="shared" si="234"/>
        <v>2.6625535282756823</v>
      </c>
      <c r="AM1014">
        <f t="shared" si="235"/>
        <v>4.0948774322335311</v>
      </c>
      <c r="AN1014" s="26">
        <f t="shared" si="240"/>
        <v>-3.9344997747660178</v>
      </c>
      <c r="AO1014" s="26">
        <f t="shared" si="240"/>
        <v>-3.9351643489502139</v>
      </c>
      <c r="AP1014" s="26">
        <f t="shared" si="240"/>
        <v>-3.9332408904645653</v>
      </c>
      <c r="AQ1014" s="26">
        <f t="shared" si="240"/>
        <v>-3.9388182558839882</v>
      </c>
      <c r="AR1014" s="26">
        <f t="shared" si="240"/>
        <v>-3.9227315190112741</v>
      </c>
      <c r="AS1014" s="26">
        <f t="shared" si="240"/>
        <v>-3.9698775001583364</v>
      </c>
      <c r="AT1014" s="26">
        <f t="shared" si="240"/>
        <v>-3.8373723372171344</v>
      </c>
      <c r="AU1014" s="26">
        <f t="shared" si="236"/>
        <v>-4.2853617650403137</v>
      </c>
    </row>
    <row r="1015" spans="26:47">
      <c r="Z1015">
        <f t="shared" si="223"/>
        <v>0</v>
      </c>
      <c r="AA1015" s="26">
        <f t="shared" si="224"/>
        <v>2.0309229835135684E-3</v>
      </c>
      <c r="AB1015" s="26">
        <f t="shared" si="225"/>
        <v>-9999</v>
      </c>
      <c r="AC1015" s="26">
        <f t="shared" si="226"/>
        <v>0</v>
      </c>
      <c r="AD1015" s="26">
        <f t="shared" si="227"/>
        <v>-9999</v>
      </c>
      <c r="AE1015" s="26">
        <f t="shared" si="228"/>
        <v>0</v>
      </c>
      <c r="AF1015">
        <f t="shared" si="229"/>
        <v>-9999</v>
      </c>
      <c r="AG1015" s="187"/>
      <c r="AH1015">
        <f t="shared" si="230"/>
        <v>-2.9382213915712355E-4</v>
      </c>
      <c r="AI1015">
        <f t="shared" si="231"/>
        <v>0.56321412153041595</v>
      </c>
      <c r="AJ1015">
        <f t="shared" si="232"/>
        <v>-0.29022162196877349</v>
      </c>
      <c r="AK1015">
        <f t="shared" si="233"/>
        <v>0.22686228227079117</v>
      </c>
      <c r="AL1015">
        <f t="shared" si="234"/>
        <v>2.6625535282756823</v>
      </c>
      <c r="AM1015">
        <f t="shared" si="235"/>
        <v>4.0948774322335311</v>
      </c>
      <c r="AN1015" s="26">
        <f t="shared" si="240"/>
        <v>-3.9344997747660178</v>
      </c>
      <c r="AO1015" s="26">
        <f t="shared" si="240"/>
        <v>-3.9351643489502139</v>
      </c>
      <c r="AP1015" s="26">
        <f t="shared" si="240"/>
        <v>-3.9332408904645653</v>
      </c>
      <c r="AQ1015" s="26">
        <f t="shared" si="240"/>
        <v>-3.9388182558839882</v>
      </c>
      <c r="AR1015" s="26">
        <f t="shared" si="240"/>
        <v>-3.9227315190112741</v>
      </c>
      <c r="AS1015" s="26">
        <f t="shared" si="240"/>
        <v>-3.9698775001583364</v>
      </c>
      <c r="AT1015" s="26">
        <f t="shared" si="240"/>
        <v>-3.8373723372171344</v>
      </c>
      <c r="AU1015" s="26">
        <f t="shared" si="236"/>
        <v>-4.2853617650403137</v>
      </c>
    </row>
    <row r="1016" spans="26:47">
      <c r="Z1016">
        <f t="shared" si="223"/>
        <v>0</v>
      </c>
      <c r="AA1016" s="26">
        <f t="shared" si="224"/>
        <v>2.0309229835135684E-3</v>
      </c>
      <c r="AB1016" s="26">
        <f t="shared" si="225"/>
        <v>-9999</v>
      </c>
      <c r="AC1016" s="26">
        <f t="shared" si="226"/>
        <v>0</v>
      </c>
      <c r="AD1016" s="26">
        <f t="shared" si="227"/>
        <v>-9999</v>
      </c>
      <c r="AE1016" s="26">
        <f t="shared" si="228"/>
        <v>0</v>
      </c>
      <c r="AF1016">
        <f t="shared" si="229"/>
        <v>-9999</v>
      </c>
      <c r="AG1016" s="187"/>
      <c r="AH1016">
        <f t="shared" si="230"/>
        <v>-2.9382213915712355E-4</v>
      </c>
      <c r="AI1016">
        <f t="shared" si="231"/>
        <v>0.56321412153041595</v>
      </c>
      <c r="AJ1016">
        <f t="shared" si="232"/>
        <v>-0.29022162196877349</v>
      </c>
      <c r="AK1016">
        <f t="shared" si="233"/>
        <v>0.22686228227079117</v>
      </c>
      <c r="AL1016">
        <f t="shared" si="234"/>
        <v>2.6625535282756823</v>
      </c>
      <c r="AM1016">
        <f t="shared" si="235"/>
        <v>4.0948774322335311</v>
      </c>
      <c r="AN1016" s="26">
        <f t="shared" ref="AN1016:AT1025" si="241">$AU1016+$AB$7*SIN(AO1016)</f>
        <v>-3.9344997747660178</v>
      </c>
      <c r="AO1016" s="26">
        <f t="shared" si="241"/>
        <v>-3.9351643489502139</v>
      </c>
      <c r="AP1016" s="26">
        <f t="shared" si="241"/>
        <v>-3.9332408904645653</v>
      </c>
      <c r="AQ1016" s="26">
        <f t="shared" si="241"/>
        <v>-3.9388182558839882</v>
      </c>
      <c r="AR1016" s="26">
        <f t="shared" si="241"/>
        <v>-3.9227315190112741</v>
      </c>
      <c r="AS1016" s="26">
        <f t="shared" si="241"/>
        <v>-3.9698775001583364</v>
      </c>
      <c r="AT1016" s="26">
        <f t="shared" si="241"/>
        <v>-3.8373723372171344</v>
      </c>
      <c r="AU1016" s="26">
        <f t="shared" si="236"/>
        <v>-4.2853617650403137</v>
      </c>
    </row>
    <row r="1017" spans="26:47">
      <c r="Z1017">
        <f t="shared" si="223"/>
        <v>0</v>
      </c>
      <c r="AA1017" s="26">
        <f t="shared" si="224"/>
        <v>2.0309229835135684E-3</v>
      </c>
      <c r="AB1017" s="26">
        <f t="shared" si="225"/>
        <v>-9999</v>
      </c>
      <c r="AC1017" s="26">
        <f t="shared" si="226"/>
        <v>0</v>
      </c>
      <c r="AD1017" s="26">
        <f t="shared" si="227"/>
        <v>-9999</v>
      </c>
      <c r="AE1017" s="26">
        <f t="shared" si="228"/>
        <v>0</v>
      </c>
      <c r="AF1017">
        <f t="shared" si="229"/>
        <v>-9999</v>
      </c>
      <c r="AG1017" s="187"/>
      <c r="AH1017">
        <f t="shared" si="230"/>
        <v>-2.9382213915712355E-4</v>
      </c>
      <c r="AI1017">
        <f t="shared" si="231"/>
        <v>0.56321412153041595</v>
      </c>
      <c r="AJ1017">
        <f t="shared" si="232"/>
        <v>-0.29022162196877349</v>
      </c>
      <c r="AK1017">
        <f t="shared" si="233"/>
        <v>0.22686228227079117</v>
      </c>
      <c r="AL1017">
        <f t="shared" si="234"/>
        <v>2.6625535282756823</v>
      </c>
      <c r="AM1017">
        <f t="shared" si="235"/>
        <v>4.0948774322335311</v>
      </c>
      <c r="AN1017" s="26">
        <f t="shared" si="241"/>
        <v>-3.9344997747660178</v>
      </c>
      <c r="AO1017" s="26">
        <f t="shared" si="241"/>
        <v>-3.9351643489502139</v>
      </c>
      <c r="AP1017" s="26">
        <f t="shared" si="241"/>
        <v>-3.9332408904645653</v>
      </c>
      <c r="AQ1017" s="26">
        <f t="shared" si="241"/>
        <v>-3.9388182558839882</v>
      </c>
      <c r="AR1017" s="26">
        <f t="shared" si="241"/>
        <v>-3.9227315190112741</v>
      </c>
      <c r="AS1017" s="26">
        <f t="shared" si="241"/>
        <v>-3.9698775001583364</v>
      </c>
      <c r="AT1017" s="26">
        <f t="shared" si="241"/>
        <v>-3.8373723372171344</v>
      </c>
      <c r="AU1017" s="26">
        <f t="shared" si="236"/>
        <v>-4.2853617650403137</v>
      </c>
    </row>
    <row r="1018" spans="26:47">
      <c r="Z1018">
        <f t="shared" si="223"/>
        <v>0</v>
      </c>
      <c r="AA1018" s="26">
        <f t="shared" si="224"/>
        <v>2.0309229835135684E-3</v>
      </c>
      <c r="AB1018" s="26">
        <f t="shared" si="225"/>
        <v>-9999</v>
      </c>
      <c r="AC1018" s="26">
        <f t="shared" si="226"/>
        <v>0</v>
      </c>
      <c r="AD1018" s="26">
        <f t="shared" si="227"/>
        <v>-9999</v>
      </c>
      <c r="AE1018" s="26">
        <f t="shared" si="228"/>
        <v>0</v>
      </c>
      <c r="AF1018">
        <f t="shared" si="229"/>
        <v>-9999</v>
      </c>
      <c r="AG1018" s="187"/>
      <c r="AH1018">
        <f t="shared" si="230"/>
        <v>-2.9382213915712355E-4</v>
      </c>
      <c r="AI1018">
        <f t="shared" si="231"/>
        <v>0.56321412153041595</v>
      </c>
      <c r="AJ1018">
        <f t="shared" si="232"/>
        <v>-0.29022162196877349</v>
      </c>
      <c r="AK1018">
        <f t="shared" si="233"/>
        <v>0.22686228227079117</v>
      </c>
      <c r="AL1018">
        <f t="shared" si="234"/>
        <v>2.6625535282756823</v>
      </c>
      <c r="AM1018">
        <f t="shared" si="235"/>
        <v>4.0948774322335311</v>
      </c>
      <c r="AN1018" s="26">
        <f t="shared" si="241"/>
        <v>-3.9344997747660178</v>
      </c>
      <c r="AO1018" s="26">
        <f t="shared" si="241"/>
        <v>-3.9351643489502139</v>
      </c>
      <c r="AP1018" s="26">
        <f t="shared" si="241"/>
        <v>-3.9332408904645653</v>
      </c>
      <c r="AQ1018" s="26">
        <f t="shared" si="241"/>
        <v>-3.9388182558839882</v>
      </c>
      <c r="AR1018" s="26">
        <f t="shared" si="241"/>
        <v>-3.9227315190112741</v>
      </c>
      <c r="AS1018" s="26">
        <f t="shared" si="241"/>
        <v>-3.9698775001583364</v>
      </c>
      <c r="AT1018" s="26">
        <f t="shared" si="241"/>
        <v>-3.8373723372171344</v>
      </c>
      <c r="AU1018" s="26">
        <f t="shared" si="236"/>
        <v>-4.2853617650403137</v>
      </c>
    </row>
    <row r="1019" spans="26:47">
      <c r="Z1019">
        <f t="shared" si="223"/>
        <v>0</v>
      </c>
      <c r="AA1019" s="26">
        <f t="shared" si="224"/>
        <v>2.0309229835135684E-3</v>
      </c>
      <c r="AB1019" s="26">
        <f t="shared" si="225"/>
        <v>-9999</v>
      </c>
      <c r="AC1019" s="26">
        <f t="shared" si="226"/>
        <v>0</v>
      </c>
      <c r="AD1019" s="26">
        <f t="shared" si="227"/>
        <v>-9999</v>
      </c>
      <c r="AE1019" s="26">
        <f t="shared" si="228"/>
        <v>0</v>
      </c>
      <c r="AF1019">
        <f t="shared" si="229"/>
        <v>-9999</v>
      </c>
      <c r="AG1019" s="187"/>
      <c r="AH1019">
        <f t="shared" si="230"/>
        <v>-2.9382213915712355E-4</v>
      </c>
      <c r="AI1019">
        <f t="shared" si="231"/>
        <v>0.56321412153041595</v>
      </c>
      <c r="AJ1019">
        <f t="shared" si="232"/>
        <v>-0.29022162196877349</v>
      </c>
      <c r="AK1019">
        <f t="shared" si="233"/>
        <v>0.22686228227079117</v>
      </c>
      <c r="AL1019">
        <f t="shared" si="234"/>
        <v>2.6625535282756823</v>
      </c>
      <c r="AM1019">
        <f t="shared" si="235"/>
        <v>4.0948774322335311</v>
      </c>
      <c r="AN1019" s="26">
        <f t="shared" si="241"/>
        <v>-3.9344997747660178</v>
      </c>
      <c r="AO1019" s="26">
        <f t="shared" si="241"/>
        <v>-3.9351643489502139</v>
      </c>
      <c r="AP1019" s="26">
        <f t="shared" si="241"/>
        <v>-3.9332408904645653</v>
      </c>
      <c r="AQ1019" s="26">
        <f t="shared" si="241"/>
        <v>-3.9388182558839882</v>
      </c>
      <c r="AR1019" s="26">
        <f t="shared" si="241"/>
        <v>-3.9227315190112741</v>
      </c>
      <c r="AS1019" s="26">
        <f t="shared" si="241"/>
        <v>-3.9698775001583364</v>
      </c>
      <c r="AT1019" s="26">
        <f t="shared" si="241"/>
        <v>-3.8373723372171344</v>
      </c>
      <c r="AU1019" s="26">
        <f t="shared" si="236"/>
        <v>-4.2853617650403137</v>
      </c>
    </row>
    <row r="1020" spans="26:47">
      <c r="Z1020">
        <f t="shared" si="223"/>
        <v>0</v>
      </c>
      <c r="AA1020" s="26">
        <f t="shared" si="224"/>
        <v>2.0309229835135684E-3</v>
      </c>
      <c r="AB1020" s="26">
        <f t="shared" si="225"/>
        <v>-9999</v>
      </c>
      <c r="AC1020" s="26">
        <f t="shared" si="226"/>
        <v>0</v>
      </c>
      <c r="AD1020" s="26">
        <f t="shared" si="227"/>
        <v>-9999</v>
      </c>
      <c r="AE1020" s="26">
        <f t="shared" si="228"/>
        <v>0</v>
      </c>
      <c r="AF1020">
        <f t="shared" si="229"/>
        <v>-9999</v>
      </c>
      <c r="AG1020" s="187"/>
      <c r="AH1020">
        <f t="shared" si="230"/>
        <v>-2.9382213915712355E-4</v>
      </c>
      <c r="AI1020">
        <f t="shared" si="231"/>
        <v>0.56321412153041595</v>
      </c>
      <c r="AJ1020">
        <f t="shared" si="232"/>
        <v>-0.29022162196877349</v>
      </c>
      <c r="AK1020">
        <f t="shared" si="233"/>
        <v>0.22686228227079117</v>
      </c>
      <c r="AL1020">
        <f t="shared" si="234"/>
        <v>2.6625535282756823</v>
      </c>
      <c r="AM1020">
        <f t="shared" si="235"/>
        <v>4.0948774322335311</v>
      </c>
      <c r="AN1020" s="26">
        <f t="shared" si="241"/>
        <v>-3.9344997747660178</v>
      </c>
      <c r="AO1020" s="26">
        <f t="shared" si="241"/>
        <v>-3.9351643489502139</v>
      </c>
      <c r="AP1020" s="26">
        <f t="shared" si="241"/>
        <v>-3.9332408904645653</v>
      </c>
      <c r="AQ1020" s="26">
        <f t="shared" si="241"/>
        <v>-3.9388182558839882</v>
      </c>
      <c r="AR1020" s="26">
        <f t="shared" si="241"/>
        <v>-3.9227315190112741</v>
      </c>
      <c r="AS1020" s="26">
        <f t="shared" si="241"/>
        <v>-3.9698775001583364</v>
      </c>
      <c r="AT1020" s="26">
        <f t="shared" si="241"/>
        <v>-3.8373723372171344</v>
      </c>
      <c r="AU1020" s="26">
        <f t="shared" si="236"/>
        <v>-4.2853617650403137</v>
      </c>
    </row>
    <row r="1021" spans="26:47">
      <c r="Z1021">
        <f t="shared" si="223"/>
        <v>0</v>
      </c>
      <c r="AA1021" s="26">
        <f t="shared" si="224"/>
        <v>2.0309229835135684E-3</v>
      </c>
      <c r="AB1021" s="26">
        <f t="shared" si="225"/>
        <v>-9999</v>
      </c>
      <c r="AC1021" s="26">
        <f t="shared" si="226"/>
        <v>0</v>
      </c>
      <c r="AD1021" s="26">
        <f t="shared" si="227"/>
        <v>-9999</v>
      </c>
      <c r="AE1021" s="26">
        <f t="shared" si="228"/>
        <v>0</v>
      </c>
      <c r="AF1021">
        <f t="shared" si="229"/>
        <v>-9999</v>
      </c>
      <c r="AG1021" s="187"/>
      <c r="AH1021">
        <f t="shared" si="230"/>
        <v>-2.9382213915712355E-4</v>
      </c>
      <c r="AI1021">
        <f t="shared" si="231"/>
        <v>0.56321412153041595</v>
      </c>
      <c r="AJ1021">
        <f t="shared" si="232"/>
        <v>-0.29022162196877349</v>
      </c>
      <c r="AK1021">
        <f t="shared" si="233"/>
        <v>0.22686228227079117</v>
      </c>
      <c r="AL1021">
        <f t="shared" si="234"/>
        <v>2.6625535282756823</v>
      </c>
      <c r="AM1021">
        <f t="shared" si="235"/>
        <v>4.0948774322335311</v>
      </c>
      <c r="AN1021" s="26">
        <f t="shared" si="241"/>
        <v>-3.9344997747660178</v>
      </c>
      <c r="AO1021" s="26">
        <f t="shared" si="241"/>
        <v>-3.9351643489502139</v>
      </c>
      <c r="AP1021" s="26">
        <f t="shared" si="241"/>
        <v>-3.9332408904645653</v>
      </c>
      <c r="AQ1021" s="26">
        <f t="shared" si="241"/>
        <v>-3.9388182558839882</v>
      </c>
      <c r="AR1021" s="26">
        <f t="shared" si="241"/>
        <v>-3.9227315190112741</v>
      </c>
      <c r="AS1021" s="26">
        <f t="shared" si="241"/>
        <v>-3.9698775001583364</v>
      </c>
      <c r="AT1021" s="26">
        <f t="shared" si="241"/>
        <v>-3.8373723372171344</v>
      </c>
      <c r="AU1021" s="26">
        <f t="shared" si="236"/>
        <v>-4.2853617650403137</v>
      </c>
    </row>
    <row r="1022" spans="26:47">
      <c r="Z1022">
        <f t="shared" si="223"/>
        <v>0</v>
      </c>
      <c r="AA1022" s="26">
        <f t="shared" si="224"/>
        <v>2.0309229835135684E-3</v>
      </c>
      <c r="AB1022" s="26">
        <f t="shared" si="225"/>
        <v>-9999</v>
      </c>
      <c r="AC1022" s="26">
        <f t="shared" si="226"/>
        <v>0</v>
      </c>
      <c r="AD1022" s="26">
        <f t="shared" si="227"/>
        <v>-9999</v>
      </c>
      <c r="AE1022" s="26">
        <f t="shared" si="228"/>
        <v>0</v>
      </c>
      <c r="AF1022">
        <f t="shared" si="229"/>
        <v>-9999</v>
      </c>
      <c r="AG1022" s="187"/>
      <c r="AH1022">
        <f t="shared" si="230"/>
        <v>-2.9382213915712355E-4</v>
      </c>
      <c r="AI1022">
        <f t="shared" si="231"/>
        <v>0.56321412153041595</v>
      </c>
      <c r="AJ1022">
        <f t="shared" si="232"/>
        <v>-0.29022162196877349</v>
      </c>
      <c r="AK1022">
        <f t="shared" si="233"/>
        <v>0.22686228227079117</v>
      </c>
      <c r="AL1022">
        <f t="shared" si="234"/>
        <v>2.6625535282756823</v>
      </c>
      <c r="AM1022">
        <f t="shared" si="235"/>
        <v>4.0948774322335311</v>
      </c>
      <c r="AN1022" s="26">
        <f t="shared" si="241"/>
        <v>-3.9344997747660178</v>
      </c>
      <c r="AO1022" s="26">
        <f t="shared" si="241"/>
        <v>-3.9351643489502139</v>
      </c>
      <c r="AP1022" s="26">
        <f t="shared" si="241"/>
        <v>-3.9332408904645653</v>
      </c>
      <c r="AQ1022" s="26">
        <f t="shared" si="241"/>
        <v>-3.9388182558839882</v>
      </c>
      <c r="AR1022" s="26">
        <f t="shared" si="241"/>
        <v>-3.9227315190112741</v>
      </c>
      <c r="AS1022" s="26">
        <f t="shared" si="241"/>
        <v>-3.9698775001583364</v>
      </c>
      <c r="AT1022" s="26">
        <f t="shared" si="241"/>
        <v>-3.8373723372171344</v>
      </c>
      <c r="AU1022" s="26">
        <f t="shared" si="236"/>
        <v>-4.2853617650403137</v>
      </c>
    </row>
    <row r="1023" spans="26:47">
      <c r="Z1023">
        <f t="shared" si="223"/>
        <v>0</v>
      </c>
      <c r="AA1023" s="26">
        <f t="shared" si="224"/>
        <v>2.0309229835135684E-3</v>
      </c>
      <c r="AB1023" s="26">
        <f t="shared" si="225"/>
        <v>-9999</v>
      </c>
      <c r="AC1023" s="26">
        <f t="shared" si="226"/>
        <v>0</v>
      </c>
      <c r="AD1023" s="26">
        <f t="shared" si="227"/>
        <v>-9999</v>
      </c>
      <c r="AE1023" s="26">
        <f t="shared" si="228"/>
        <v>0</v>
      </c>
      <c r="AF1023">
        <f t="shared" si="229"/>
        <v>-9999</v>
      </c>
      <c r="AG1023" s="187"/>
      <c r="AH1023">
        <f t="shared" si="230"/>
        <v>-2.9382213915712355E-4</v>
      </c>
      <c r="AI1023">
        <f t="shared" si="231"/>
        <v>0.56321412153041595</v>
      </c>
      <c r="AJ1023">
        <f t="shared" si="232"/>
        <v>-0.29022162196877349</v>
      </c>
      <c r="AK1023">
        <f t="shared" si="233"/>
        <v>0.22686228227079117</v>
      </c>
      <c r="AL1023">
        <f t="shared" si="234"/>
        <v>2.6625535282756823</v>
      </c>
      <c r="AM1023">
        <f t="shared" si="235"/>
        <v>4.0948774322335311</v>
      </c>
      <c r="AN1023" s="26">
        <f t="shared" si="241"/>
        <v>-3.9344997747660178</v>
      </c>
      <c r="AO1023" s="26">
        <f t="shared" si="241"/>
        <v>-3.9351643489502139</v>
      </c>
      <c r="AP1023" s="26">
        <f t="shared" si="241"/>
        <v>-3.9332408904645653</v>
      </c>
      <c r="AQ1023" s="26">
        <f t="shared" si="241"/>
        <v>-3.9388182558839882</v>
      </c>
      <c r="AR1023" s="26">
        <f t="shared" si="241"/>
        <v>-3.9227315190112741</v>
      </c>
      <c r="AS1023" s="26">
        <f t="shared" si="241"/>
        <v>-3.9698775001583364</v>
      </c>
      <c r="AT1023" s="26">
        <f t="shared" si="241"/>
        <v>-3.8373723372171344</v>
      </c>
      <c r="AU1023" s="26">
        <f t="shared" si="236"/>
        <v>-4.2853617650403137</v>
      </c>
    </row>
    <row r="1024" spans="26:47">
      <c r="Z1024">
        <f t="shared" si="223"/>
        <v>0</v>
      </c>
      <c r="AA1024" s="26">
        <f t="shared" si="224"/>
        <v>2.0309229835135684E-3</v>
      </c>
      <c r="AB1024" s="26">
        <f t="shared" si="225"/>
        <v>-9999</v>
      </c>
      <c r="AC1024" s="26">
        <f t="shared" si="226"/>
        <v>0</v>
      </c>
      <c r="AD1024" s="26">
        <f t="shared" si="227"/>
        <v>-9999</v>
      </c>
      <c r="AE1024" s="26">
        <f t="shared" si="228"/>
        <v>0</v>
      </c>
      <c r="AF1024">
        <f t="shared" si="229"/>
        <v>-9999</v>
      </c>
      <c r="AG1024" s="187"/>
      <c r="AH1024">
        <f t="shared" si="230"/>
        <v>-2.9382213915712355E-4</v>
      </c>
      <c r="AI1024">
        <f t="shared" si="231"/>
        <v>0.56321412153041595</v>
      </c>
      <c r="AJ1024">
        <f t="shared" si="232"/>
        <v>-0.29022162196877349</v>
      </c>
      <c r="AK1024">
        <f t="shared" si="233"/>
        <v>0.22686228227079117</v>
      </c>
      <c r="AL1024">
        <f t="shared" si="234"/>
        <v>2.6625535282756823</v>
      </c>
      <c r="AM1024">
        <f t="shared" si="235"/>
        <v>4.0948774322335311</v>
      </c>
      <c r="AN1024" s="26">
        <f t="shared" si="241"/>
        <v>-3.9344997747660178</v>
      </c>
      <c r="AO1024" s="26">
        <f t="shared" si="241"/>
        <v>-3.9351643489502139</v>
      </c>
      <c r="AP1024" s="26">
        <f t="shared" si="241"/>
        <v>-3.9332408904645653</v>
      </c>
      <c r="AQ1024" s="26">
        <f t="shared" si="241"/>
        <v>-3.9388182558839882</v>
      </c>
      <c r="AR1024" s="26">
        <f t="shared" si="241"/>
        <v>-3.9227315190112741</v>
      </c>
      <c r="AS1024" s="26">
        <f t="shared" si="241"/>
        <v>-3.9698775001583364</v>
      </c>
      <c r="AT1024" s="26">
        <f t="shared" si="241"/>
        <v>-3.8373723372171344</v>
      </c>
      <c r="AU1024" s="26">
        <f t="shared" si="236"/>
        <v>-4.2853617650403137</v>
      </c>
    </row>
    <row r="1025" spans="26:47">
      <c r="Z1025">
        <f t="shared" si="223"/>
        <v>0</v>
      </c>
      <c r="AA1025" s="26">
        <f t="shared" si="224"/>
        <v>2.0309229835135684E-3</v>
      </c>
      <c r="AB1025" s="26">
        <f t="shared" si="225"/>
        <v>-9999</v>
      </c>
      <c r="AC1025" s="26">
        <f t="shared" si="226"/>
        <v>0</v>
      </c>
      <c r="AD1025" s="26">
        <f t="shared" si="227"/>
        <v>-9999</v>
      </c>
      <c r="AE1025" s="26">
        <f t="shared" si="228"/>
        <v>0</v>
      </c>
      <c r="AF1025">
        <f t="shared" si="229"/>
        <v>-9999</v>
      </c>
      <c r="AG1025" s="187"/>
      <c r="AH1025">
        <f t="shared" si="230"/>
        <v>-2.9382213915712355E-4</v>
      </c>
      <c r="AI1025">
        <f t="shared" si="231"/>
        <v>0.56321412153041595</v>
      </c>
      <c r="AJ1025">
        <f t="shared" si="232"/>
        <v>-0.29022162196877349</v>
      </c>
      <c r="AK1025">
        <f t="shared" si="233"/>
        <v>0.22686228227079117</v>
      </c>
      <c r="AL1025">
        <f t="shared" si="234"/>
        <v>2.6625535282756823</v>
      </c>
      <c r="AM1025">
        <f t="shared" si="235"/>
        <v>4.0948774322335311</v>
      </c>
      <c r="AN1025" s="26">
        <f t="shared" si="241"/>
        <v>-3.9344997747660178</v>
      </c>
      <c r="AO1025" s="26">
        <f t="shared" si="241"/>
        <v>-3.9351643489502139</v>
      </c>
      <c r="AP1025" s="26">
        <f t="shared" si="241"/>
        <v>-3.9332408904645653</v>
      </c>
      <c r="AQ1025" s="26">
        <f t="shared" si="241"/>
        <v>-3.9388182558839882</v>
      </c>
      <c r="AR1025" s="26">
        <f t="shared" si="241"/>
        <v>-3.9227315190112741</v>
      </c>
      <c r="AS1025" s="26">
        <f t="shared" si="241"/>
        <v>-3.9698775001583364</v>
      </c>
      <c r="AT1025" s="26">
        <f t="shared" si="241"/>
        <v>-3.8373723372171344</v>
      </c>
      <c r="AU1025" s="26">
        <f t="shared" si="236"/>
        <v>-4.2853617650403137</v>
      </c>
    </row>
    <row r="1026" spans="26:47">
      <c r="Z1026">
        <f t="shared" si="223"/>
        <v>0</v>
      </c>
      <c r="AA1026" s="26">
        <f t="shared" si="224"/>
        <v>2.0309229835135684E-3</v>
      </c>
      <c r="AB1026" s="26">
        <f t="shared" si="225"/>
        <v>-9999</v>
      </c>
      <c r="AC1026" s="26">
        <f t="shared" si="226"/>
        <v>0</v>
      </c>
      <c r="AD1026" s="26">
        <f t="shared" si="227"/>
        <v>-9999</v>
      </c>
      <c r="AE1026" s="26">
        <f t="shared" si="228"/>
        <v>0</v>
      </c>
      <c r="AF1026">
        <f t="shared" si="229"/>
        <v>-9999</v>
      </c>
      <c r="AG1026" s="187"/>
      <c r="AH1026">
        <f t="shared" si="230"/>
        <v>-2.9382213915712355E-4</v>
      </c>
      <c r="AI1026">
        <f t="shared" si="231"/>
        <v>0.56321412153041595</v>
      </c>
      <c r="AJ1026">
        <f t="shared" si="232"/>
        <v>-0.29022162196877349</v>
      </c>
      <c r="AK1026">
        <f t="shared" si="233"/>
        <v>0.22686228227079117</v>
      </c>
      <c r="AL1026">
        <f t="shared" si="234"/>
        <v>2.6625535282756823</v>
      </c>
      <c r="AM1026">
        <f t="shared" si="235"/>
        <v>4.0948774322335311</v>
      </c>
      <c r="AN1026" s="26">
        <f t="shared" ref="AN1026:AT1035" si="242">$AU1026+$AB$7*SIN(AO1026)</f>
        <v>-3.9344997747660178</v>
      </c>
      <c r="AO1026" s="26">
        <f t="shared" si="242"/>
        <v>-3.9351643489502139</v>
      </c>
      <c r="AP1026" s="26">
        <f t="shared" si="242"/>
        <v>-3.9332408904645653</v>
      </c>
      <c r="AQ1026" s="26">
        <f t="shared" si="242"/>
        <v>-3.9388182558839882</v>
      </c>
      <c r="AR1026" s="26">
        <f t="shared" si="242"/>
        <v>-3.9227315190112741</v>
      </c>
      <c r="AS1026" s="26">
        <f t="shared" si="242"/>
        <v>-3.9698775001583364</v>
      </c>
      <c r="AT1026" s="26">
        <f t="shared" si="242"/>
        <v>-3.8373723372171344</v>
      </c>
      <c r="AU1026" s="26">
        <f t="shared" si="236"/>
        <v>-4.2853617650403137</v>
      </c>
    </row>
    <row r="1027" spans="26:47">
      <c r="Z1027">
        <f t="shared" si="223"/>
        <v>0</v>
      </c>
      <c r="AA1027" s="26">
        <f t="shared" si="224"/>
        <v>2.0309229835135684E-3</v>
      </c>
      <c r="AB1027" s="26">
        <f t="shared" si="225"/>
        <v>-9999</v>
      </c>
      <c r="AC1027" s="26">
        <f t="shared" si="226"/>
        <v>0</v>
      </c>
      <c r="AD1027" s="26">
        <f t="shared" si="227"/>
        <v>-9999</v>
      </c>
      <c r="AE1027" s="26">
        <f t="shared" si="228"/>
        <v>0</v>
      </c>
      <c r="AF1027">
        <f t="shared" si="229"/>
        <v>-9999</v>
      </c>
      <c r="AG1027" s="187"/>
      <c r="AH1027">
        <f t="shared" si="230"/>
        <v>-2.9382213915712355E-4</v>
      </c>
      <c r="AI1027">
        <f t="shared" si="231"/>
        <v>0.56321412153041595</v>
      </c>
      <c r="AJ1027">
        <f t="shared" si="232"/>
        <v>-0.29022162196877349</v>
      </c>
      <c r="AK1027">
        <f t="shared" si="233"/>
        <v>0.22686228227079117</v>
      </c>
      <c r="AL1027">
        <f t="shared" si="234"/>
        <v>2.6625535282756823</v>
      </c>
      <c r="AM1027">
        <f t="shared" si="235"/>
        <v>4.0948774322335311</v>
      </c>
      <c r="AN1027" s="26">
        <f t="shared" si="242"/>
        <v>-3.9344997747660178</v>
      </c>
      <c r="AO1027" s="26">
        <f t="shared" si="242"/>
        <v>-3.9351643489502139</v>
      </c>
      <c r="AP1027" s="26">
        <f t="shared" si="242"/>
        <v>-3.9332408904645653</v>
      </c>
      <c r="AQ1027" s="26">
        <f t="shared" si="242"/>
        <v>-3.9388182558839882</v>
      </c>
      <c r="AR1027" s="26">
        <f t="shared" si="242"/>
        <v>-3.9227315190112741</v>
      </c>
      <c r="AS1027" s="26">
        <f t="shared" si="242"/>
        <v>-3.9698775001583364</v>
      </c>
      <c r="AT1027" s="26">
        <f t="shared" si="242"/>
        <v>-3.8373723372171344</v>
      </c>
      <c r="AU1027" s="26">
        <f t="shared" si="236"/>
        <v>-4.2853617650403137</v>
      </c>
    </row>
    <row r="1028" spans="26:47">
      <c r="Z1028">
        <f t="shared" si="223"/>
        <v>0</v>
      </c>
      <c r="AA1028" s="26">
        <f t="shared" si="224"/>
        <v>2.0309229835135684E-3</v>
      </c>
      <c r="AB1028" s="26">
        <f t="shared" si="225"/>
        <v>-9999</v>
      </c>
      <c r="AC1028" s="26">
        <f t="shared" si="226"/>
        <v>0</v>
      </c>
      <c r="AD1028" s="26">
        <f t="shared" si="227"/>
        <v>-9999</v>
      </c>
      <c r="AE1028" s="26">
        <f t="shared" si="228"/>
        <v>0</v>
      </c>
      <c r="AF1028">
        <f t="shared" si="229"/>
        <v>-9999</v>
      </c>
      <c r="AG1028" s="187"/>
      <c r="AH1028">
        <f t="shared" si="230"/>
        <v>-2.9382213915712355E-4</v>
      </c>
      <c r="AI1028">
        <f t="shared" si="231"/>
        <v>0.56321412153041595</v>
      </c>
      <c r="AJ1028">
        <f t="shared" si="232"/>
        <v>-0.29022162196877349</v>
      </c>
      <c r="AK1028">
        <f t="shared" si="233"/>
        <v>0.22686228227079117</v>
      </c>
      <c r="AL1028">
        <f t="shared" si="234"/>
        <v>2.6625535282756823</v>
      </c>
      <c r="AM1028">
        <f t="shared" si="235"/>
        <v>4.0948774322335311</v>
      </c>
      <c r="AN1028" s="26">
        <f t="shared" si="242"/>
        <v>-3.9344997747660178</v>
      </c>
      <c r="AO1028" s="26">
        <f t="shared" si="242"/>
        <v>-3.9351643489502139</v>
      </c>
      <c r="AP1028" s="26">
        <f t="shared" si="242"/>
        <v>-3.9332408904645653</v>
      </c>
      <c r="AQ1028" s="26">
        <f t="shared" si="242"/>
        <v>-3.9388182558839882</v>
      </c>
      <c r="AR1028" s="26">
        <f t="shared" si="242"/>
        <v>-3.9227315190112741</v>
      </c>
      <c r="AS1028" s="26">
        <f t="shared" si="242"/>
        <v>-3.9698775001583364</v>
      </c>
      <c r="AT1028" s="26">
        <f t="shared" si="242"/>
        <v>-3.8373723372171344</v>
      </c>
      <c r="AU1028" s="26">
        <f t="shared" si="236"/>
        <v>-4.2853617650403137</v>
      </c>
    </row>
    <row r="1029" spans="26:47">
      <c r="Z1029">
        <f t="shared" si="223"/>
        <v>0</v>
      </c>
      <c r="AA1029" s="26">
        <f t="shared" si="224"/>
        <v>2.0309229835135684E-3</v>
      </c>
      <c r="AB1029" s="26">
        <f t="shared" si="225"/>
        <v>-9999</v>
      </c>
      <c r="AC1029" s="26">
        <f t="shared" si="226"/>
        <v>0</v>
      </c>
      <c r="AD1029" s="26">
        <f t="shared" si="227"/>
        <v>-9999</v>
      </c>
      <c r="AE1029" s="26">
        <f t="shared" si="228"/>
        <v>0</v>
      </c>
      <c r="AF1029">
        <f t="shared" si="229"/>
        <v>-9999</v>
      </c>
      <c r="AG1029" s="187"/>
      <c r="AH1029">
        <f t="shared" si="230"/>
        <v>-2.9382213915712355E-4</v>
      </c>
      <c r="AI1029">
        <f t="shared" si="231"/>
        <v>0.56321412153041595</v>
      </c>
      <c r="AJ1029">
        <f t="shared" si="232"/>
        <v>-0.29022162196877349</v>
      </c>
      <c r="AK1029">
        <f t="shared" si="233"/>
        <v>0.22686228227079117</v>
      </c>
      <c r="AL1029">
        <f t="shared" si="234"/>
        <v>2.6625535282756823</v>
      </c>
      <c r="AM1029">
        <f t="shared" si="235"/>
        <v>4.0948774322335311</v>
      </c>
      <c r="AN1029" s="26">
        <f t="shared" si="242"/>
        <v>-3.9344997747660178</v>
      </c>
      <c r="AO1029" s="26">
        <f t="shared" si="242"/>
        <v>-3.9351643489502139</v>
      </c>
      <c r="AP1029" s="26">
        <f t="shared" si="242"/>
        <v>-3.9332408904645653</v>
      </c>
      <c r="AQ1029" s="26">
        <f t="shared" si="242"/>
        <v>-3.9388182558839882</v>
      </c>
      <c r="AR1029" s="26">
        <f t="shared" si="242"/>
        <v>-3.9227315190112741</v>
      </c>
      <c r="AS1029" s="26">
        <f t="shared" si="242"/>
        <v>-3.9698775001583364</v>
      </c>
      <c r="AT1029" s="26">
        <f t="shared" si="242"/>
        <v>-3.8373723372171344</v>
      </c>
      <c r="AU1029" s="26">
        <f t="shared" si="236"/>
        <v>-4.2853617650403137</v>
      </c>
    </row>
    <row r="1030" spans="26:47">
      <c r="Z1030">
        <f t="shared" si="223"/>
        <v>0</v>
      </c>
      <c r="AA1030" s="26">
        <f t="shared" si="224"/>
        <v>2.0309229835135684E-3</v>
      </c>
      <c r="AB1030" s="26">
        <f t="shared" si="225"/>
        <v>-9999</v>
      </c>
      <c r="AC1030" s="26">
        <f t="shared" si="226"/>
        <v>0</v>
      </c>
      <c r="AD1030" s="26">
        <f t="shared" si="227"/>
        <v>-9999</v>
      </c>
      <c r="AE1030" s="26">
        <f t="shared" si="228"/>
        <v>0</v>
      </c>
      <c r="AF1030">
        <f t="shared" si="229"/>
        <v>-9999</v>
      </c>
      <c r="AG1030" s="187"/>
      <c r="AH1030">
        <f t="shared" si="230"/>
        <v>-2.9382213915712355E-4</v>
      </c>
      <c r="AI1030">
        <f t="shared" si="231"/>
        <v>0.56321412153041595</v>
      </c>
      <c r="AJ1030">
        <f t="shared" si="232"/>
        <v>-0.29022162196877349</v>
      </c>
      <c r="AK1030">
        <f t="shared" si="233"/>
        <v>0.22686228227079117</v>
      </c>
      <c r="AL1030">
        <f t="shared" si="234"/>
        <v>2.6625535282756823</v>
      </c>
      <c r="AM1030">
        <f t="shared" si="235"/>
        <v>4.0948774322335311</v>
      </c>
      <c r="AN1030" s="26">
        <f t="shared" si="242"/>
        <v>-3.9344997747660178</v>
      </c>
      <c r="AO1030" s="26">
        <f t="shared" si="242"/>
        <v>-3.9351643489502139</v>
      </c>
      <c r="AP1030" s="26">
        <f t="shared" si="242"/>
        <v>-3.9332408904645653</v>
      </c>
      <c r="AQ1030" s="26">
        <f t="shared" si="242"/>
        <v>-3.9388182558839882</v>
      </c>
      <c r="AR1030" s="26">
        <f t="shared" si="242"/>
        <v>-3.9227315190112741</v>
      </c>
      <c r="AS1030" s="26">
        <f t="shared" si="242"/>
        <v>-3.9698775001583364</v>
      </c>
      <c r="AT1030" s="26">
        <f t="shared" si="242"/>
        <v>-3.8373723372171344</v>
      </c>
      <c r="AU1030" s="26">
        <f t="shared" si="236"/>
        <v>-4.2853617650403137</v>
      </c>
    </row>
    <row r="1031" spans="26:47">
      <c r="Z1031">
        <f t="shared" si="223"/>
        <v>0</v>
      </c>
      <c r="AA1031" s="26">
        <f t="shared" si="224"/>
        <v>2.0309229835135684E-3</v>
      </c>
      <c r="AB1031" s="26">
        <f t="shared" si="225"/>
        <v>-9999</v>
      </c>
      <c r="AC1031" s="26">
        <f t="shared" si="226"/>
        <v>0</v>
      </c>
      <c r="AD1031" s="26">
        <f t="shared" si="227"/>
        <v>-9999</v>
      </c>
      <c r="AE1031" s="26">
        <f t="shared" si="228"/>
        <v>0</v>
      </c>
      <c r="AF1031">
        <f t="shared" si="229"/>
        <v>-9999</v>
      </c>
      <c r="AG1031" s="187"/>
      <c r="AH1031">
        <f t="shared" si="230"/>
        <v>-2.9382213915712355E-4</v>
      </c>
      <c r="AI1031">
        <f t="shared" si="231"/>
        <v>0.56321412153041595</v>
      </c>
      <c r="AJ1031">
        <f t="shared" si="232"/>
        <v>-0.29022162196877349</v>
      </c>
      <c r="AK1031">
        <f t="shared" si="233"/>
        <v>0.22686228227079117</v>
      </c>
      <c r="AL1031">
        <f t="shared" si="234"/>
        <v>2.6625535282756823</v>
      </c>
      <c r="AM1031">
        <f t="shared" si="235"/>
        <v>4.0948774322335311</v>
      </c>
      <c r="AN1031" s="26">
        <f t="shared" si="242"/>
        <v>-3.9344997747660178</v>
      </c>
      <c r="AO1031" s="26">
        <f t="shared" si="242"/>
        <v>-3.9351643489502139</v>
      </c>
      <c r="AP1031" s="26">
        <f t="shared" si="242"/>
        <v>-3.9332408904645653</v>
      </c>
      <c r="AQ1031" s="26">
        <f t="shared" si="242"/>
        <v>-3.9388182558839882</v>
      </c>
      <c r="AR1031" s="26">
        <f t="shared" si="242"/>
        <v>-3.9227315190112741</v>
      </c>
      <c r="AS1031" s="26">
        <f t="shared" si="242"/>
        <v>-3.9698775001583364</v>
      </c>
      <c r="AT1031" s="26">
        <f t="shared" si="242"/>
        <v>-3.8373723372171344</v>
      </c>
      <c r="AU1031" s="26">
        <f t="shared" si="236"/>
        <v>-4.2853617650403137</v>
      </c>
    </row>
    <row r="1032" spans="26:47">
      <c r="Z1032">
        <f t="shared" si="223"/>
        <v>0</v>
      </c>
      <c r="AA1032" s="26">
        <f t="shared" si="224"/>
        <v>2.0309229835135684E-3</v>
      </c>
      <c r="AB1032" s="26">
        <f t="shared" si="225"/>
        <v>-9999</v>
      </c>
      <c r="AC1032" s="26">
        <f t="shared" si="226"/>
        <v>0</v>
      </c>
      <c r="AD1032" s="26">
        <f t="shared" si="227"/>
        <v>-9999</v>
      </c>
      <c r="AE1032" s="26">
        <f t="shared" si="228"/>
        <v>0</v>
      </c>
      <c r="AF1032">
        <f t="shared" si="229"/>
        <v>-9999</v>
      </c>
      <c r="AG1032" s="187"/>
      <c r="AH1032">
        <f t="shared" si="230"/>
        <v>-2.9382213915712355E-4</v>
      </c>
      <c r="AI1032">
        <f t="shared" si="231"/>
        <v>0.56321412153041595</v>
      </c>
      <c r="AJ1032">
        <f t="shared" si="232"/>
        <v>-0.29022162196877349</v>
      </c>
      <c r="AK1032">
        <f t="shared" si="233"/>
        <v>0.22686228227079117</v>
      </c>
      <c r="AL1032">
        <f t="shared" si="234"/>
        <v>2.6625535282756823</v>
      </c>
      <c r="AM1032">
        <f t="shared" si="235"/>
        <v>4.0948774322335311</v>
      </c>
      <c r="AN1032" s="26">
        <f t="shared" si="242"/>
        <v>-3.9344997747660178</v>
      </c>
      <c r="AO1032" s="26">
        <f t="shared" si="242"/>
        <v>-3.9351643489502139</v>
      </c>
      <c r="AP1032" s="26">
        <f t="shared" si="242"/>
        <v>-3.9332408904645653</v>
      </c>
      <c r="AQ1032" s="26">
        <f t="shared" si="242"/>
        <v>-3.9388182558839882</v>
      </c>
      <c r="AR1032" s="26">
        <f t="shared" si="242"/>
        <v>-3.9227315190112741</v>
      </c>
      <c r="AS1032" s="26">
        <f t="shared" si="242"/>
        <v>-3.9698775001583364</v>
      </c>
      <c r="AT1032" s="26">
        <f t="shared" si="242"/>
        <v>-3.8373723372171344</v>
      </c>
      <c r="AU1032" s="26">
        <f t="shared" si="236"/>
        <v>-4.2853617650403137</v>
      </c>
    </row>
    <row r="1033" spans="26:47">
      <c r="Z1033">
        <f t="shared" si="223"/>
        <v>0</v>
      </c>
      <c r="AA1033" s="26">
        <f t="shared" si="224"/>
        <v>2.0309229835135684E-3</v>
      </c>
      <c r="AB1033" s="26">
        <f t="shared" si="225"/>
        <v>-9999</v>
      </c>
      <c r="AC1033" s="26">
        <f t="shared" si="226"/>
        <v>0</v>
      </c>
      <c r="AD1033" s="26">
        <f t="shared" si="227"/>
        <v>-9999</v>
      </c>
      <c r="AE1033" s="26">
        <f t="shared" si="228"/>
        <v>0</v>
      </c>
      <c r="AF1033">
        <f t="shared" si="229"/>
        <v>-9999</v>
      </c>
      <c r="AG1033" s="187"/>
      <c r="AH1033">
        <f t="shared" si="230"/>
        <v>-2.9382213915712355E-4</v>
      </c>
      <c r="AI1033">
        <f t="shared" si="231"/>
        <v>0.56321412153041595</v>
      </c>
      <c r="AJ1033">
        <f t="shared" si="232"/>
        <v>-0.29022162196877349</v>
      </c>
      <c r="AK1033">
        <f t="shared" si="233"/>
        <v>0.22686228227079117</v>
      </c>
      <c r="AL1033">
        <f t="shared" si="234"/>
        <v>2.6625535282756823</v>
      </c>
      <c r="AM1033">
        <f t="shared" si="235"/>
        <v>4.0948774322335311</v>
      </c>
      <c r="AN1033" s="26">
        <f t="shared" si="242"/>
        <v>-3.9344997747660178</v>
      </c>
      <c r="AO1033" s="26">
        <f t="shared" si="242"/>
        <v>-3.9351643489502139</v>
      </c>
      <c r="AP1033" s="26">
        <f t="shared" si="242"/>
        <v>-3.9332408904645653</v>
      </c>
      <c r="AQ1033" s="26">
        <f t="shared" si="242"/>
        <v>-3.9388182558839882</v>
      </c>
      <c r="AR1033" s="26">
        <f t="shared" si="242"/>
        <v>-3.9227315190112741</v>
      </c>
      <c r="AS1033" s="26">
        <f t="shared" si="242"/>
        <v>-3.9698775001583364</v>
      </c>
      <c r="AT1033" s="26">
        <f t="shared" si="242"/>
        <v>-3.8373723372171344</v>
      </c>
      <c r="AU1033" s="26">
        <f t="shared" si="236"/>
        <v>-4.2853617650403137</v>
      </c>
    </row>
    <row r="1034" spans="26:47">
      <c r="Z1034">
        <f t="shared" ref="Z1034:Z1097" si="243">F1034</f>
        <v>0</v>
      </c>
      <c r="AA1034" s="26">
        <f t="shared" ref="AA1034:AA1097" si="244">AB$3+AB$4*Z1034+AB$5*Z1034^2+AH1034</f>
        <v>2.0309229835135684E-3</v>
      </c>
      <c r="AB1034" s="26">
        <f t="shared" ref="AB1034:AB1097" si="245">IF(S1034&lt;&gt;0,G1034-AH1034, -9999)</f>
        <v>-9999</v>
      </c>
      <c r="AC1034" s="26">
        <f t="shared" ref="AC1034:AC1097" si="246">+G1034-P1034</f>
        <v>0</v>
      </c>
      <c r="AD1034" s="26">
        <f t="shared" ref="AD1034:AD1097" si="247">IF(S1034&lt;&gt;0,G1034-AA1034, -9999)</f>
        <v>-9999</v>
      </c>
      <c r="AE1034" s="26">
        <f t="shared" ref="AE1034:AE1097" si="248">+(G1034-AA1034)^2*S1034</f>
        <v>0</v>
      </c>
      <c r="AF1034">
        <f t="shared" ref="AF1034:AF1097" si="249">IF(S1034&lt;&gt;0,G1034-P1034, -9999)</f>
        <v>-9999</v>
      </c>
      <c r="AG1034" s="187"/>
      <c r="AH1034">
        <f t="shared" ref="AH1034:AH1097" si="250">$AB$6*($AB$11/AI1034*AJ1034+$AB$12)</f>
        <v>-2.9382213915712355E-4</v>
      </c>
      <c r="AI1034">
        <f t="shared" ref="AI1034:AI1097" si="251">1+$AB$7*COS(AL1034)</f>
        <v>0.56321412153041595</v>
      </c>
      <c r="AJ1034">
        <f t="shared" ref="AJ1034:AJ1097" si="252">SIN(AL1034+RADIANS($AB$9))</f>
        <v>-0.29022162196877349</v>
      </c>
      <c r="AK1034">
        <f t="shared" ref="AK1034:AK1097" si="253">$AB$7*SIN(AL1034)</f>
        <v>0.22686228227079117</v>
      </c>
      <c r="AL1034">
        <f t="shared" ref="AL1034:AL1097" si="254">2*ATAN(AM1034)</f>
        <v>2.6625535282756823</v>
      </c>
      <c r="AM1034">
        <f t="shared" ref="AM1034:AM1097" si="255">SQRT((1+$AB$7)/(1-$AB$7))*TAN(AN1034/2)</f>
        <v>4.0948774322335311</v>
      </c>
      <c r="AN1034" s="26">
        <f t="shared" si="242"/>
        <v>-3.9344997747660178</v>
      </c>
      <c r="AO1034" s="26">
        <f t="shared" si="242"/>
        <v>-3.9351643489502139</v>
      </c>
      <c r="AP1034" s="26">
        <f t="shared" si="242"/>
        <v>-3.9332408904645653</v>
      </c>
      <c r="AQ1034" s="26">
        <f t="shared" si="242"/>
        <v>-3.9388182558839882</v>
      </c>
      <c r="AR1034" s="26">
        <f t="shared" si="242"/>
        <v>-3.9227315190112741</v>
      </c>
      <c r="AS1034" s="26">
        <f t="shared" si="242"/>
        <v>-3.9698775001583364</v>
      </c>
      <c r="AT1034" s="26">
        <f t="shared" si="242"/>
        <v>-3.8373723372171344</v>
      </c>
      <c r="AU1034" s="26">
        <f t="shared" ref="AU1034:AU1097" si="256">RADIANS($AB$9)+$AB$18*(F1034-AB$15)</f>
        <v>-4.2853617650403137</v>
      </c>
    </row>
    <row r="1035" spans="26:47">
      <c r="Z1035">
        <f t="shared" si="243"/>
        <v>0</v>
      </c>
      <c r="AA1035" s="26">
        <f t="shared" si="244"/>
        <v>2.0309229835135684E-3</v>
      </c>
      <c r="AB1035" s="26">
        <f t="shared" si="245"/>
        <v>-9999</v>
      </c>
      <c r="AC1035" s="26">
        <f t="shared" si="246"/>
        <v>0</v>
      </c>
      <c r="AD1035" s="26">
        <f t="shared" si="247"/>
        <v>-9999</v>
      </c>
      <c r="AE1035" s="26">
        <f t="shared" si="248"/>
        <v>0</v>
      </c>
      <c r="AF1035">
        <f t="shared" si="249"/>
        <v>-9999</v>
      </c>
      <c r="AG1035" s="187"/>
      <c r="AH1035">
        <f t="shared" si="250"/>
        <v>-2.9382213915712355E-4</v>
      </c>
      <c r="AI1035">
        <f t="shared" si="251"/>
        <v>0.56321412153041595</v>
      </c>
      <c r="AJ1035">
        <f t="shared" si="252"/>
        <v>-0.29022162196877349</v>
      </c>
      <c r="AK1035">
        <f t="shared" si="253"/>
        <v>0.22686228227079117</v>
      </c>
      <c r="AL1035">
        <f t="shared" si="254"/>
        <v>2.6625535282756823</v>
      </c>
      <c r="AM1035">
        <f t="shared" si="255"/>
        <v>4.0948774322335311</v>
      </c>
      <c r="AN1035" s="26">
        <f t="shared" si="242"/>
        <v>-3.9344997747660178</v>
      </c>
      <c r="AO1035" s="26">
        <f t="shared" si="242"/>
        <v>-3.9351643489502139</v>
      </c>
      <c r="AP1035" s="26">
        <f t="shared" si="242"/>
        <v>-3.9332408904645653</v>
      </c>
      <c r="AQ1035" s="26">
        <f t="shared" si="242"/>
        <v>-3.9388182558839882</v>
      </c>
      <c r="AR1035" s="26">
        <f t="shared" si="242"/>
        <v>-3.9227315190112741</v>
      </c>
      <c r="AS1035" s="26">
        <f t="shared" si="242"/>
        <v>-3.9698775001583364</v>
      </c>
      <c r="AT1035" s="26">
        <f t="shared" si="242"/>
        <v>-3.8373723372171344</v>
      </c>
      <c r="AU1035" s="26">
        <f t="shared" si="256"/>
        <v>-4.2853617650403137</v>
      </c>
    </row>
    <row r="1036" spans="26:47">
      <c r="Z1036">
        <f t="shared" si="243"/>
        <v>0</v>
      </c>
      <c r="AA1036" s="26">
        <f t="shared" si="244"/>
        <v>2.0309229835135684E-3</v>
      </c>
      <c r="AB1036" s="26">
        <f t="shared" si="245"/>
        <v>-9999</v>
      </c>
      <c r="AC1036" s="26">
        <f t="shared" si="246"/>
        <v>0</v>
      </c>
      <c r="AD1036" s="26">
        <f t="shared" si="247"/>
        <v>-9999</v>
      </c>
      <c r="AE1036" s="26">
        <f t="shared" si="248"/>
        <v>0</v>
      </c>
      <c r="AF1036">
        <f t="shared" si="249"/>
        <v>-9999</v>
      </c>
      <c r="AG1036" s="187"/>
      <c r="AH1036">
        <f t="shared" si="250"/>
        <v>-2.9382213915712355E-4</v>
      </c>
      <c r="AI1036">
        <f t="shared" si="251"/>
        <v>0.56321412153041595</v>
      </c>
      <c r="AJ1036">
        <f t="shared" si="252"/>
        <v>-0.29022162196877349</v>
      </c>
      <c r="AK1036">
        <f t="shared" si="253"/>
        <v>0.22686228227079117</v>
      </c>
      <c r="AL1036">
        <f t="shared" si="254"/>
        <v>2.6625535282756823</v>
      </c>
      <c r="AM1036">
        <f t="shared" si="255"/>
        <v>4.0948774322335311</v>
      </c>
      <c r="AN1036" s="26">
        <f t="shared" ref="AN1036:AT1045" si="257">$AU1036+$AB$7*SIN(AO1036)</f>
        <v>-3.9344997747660178</v>
      </c>
      <c r="AO1036" s="26">
        <f t="shared" si="257"/>
        <v>-3.9351643489502139</v>
      </c>
      <c r="AP1036" s="26">
        <f t="shared" si="257"/>
        <v>-3.9332408904645653</v>
      </c>
      <c r="AQ1036" s="26">
        <f t="shared" si="257"/>
        <v>-3.9388182558839882</v>
      </c>
      <c r="AR1036" s="26">
        <f t="shared" si="257"/>
        <v>-3.9227315190112741</v>
      </c>
      <c r="AS1036" s="26">
        <f t="shared" si="257"/>
        <v>-3.9698775001583364</v>
      </c>
      <c r="AT1036" s="26">
        <f t="shared" si="257"/>
        <v>-3.8373723372171344</v>
      </c>
      <c r="AU1036" s="26">
        <f t="shared" si="256"/>
        <v>-4.2853617650403137</v>
      </c>
    </row>
    <row r="1037" spans="26:47">
      <c r="Z1037">
        <f t="shared" si="243"/>
        <v>0</v>
      </c>
      <c r="AA1037" s="26">
        <f t="shared" si="244"/>
        <v>2.0309229835135684E-3</v>
      </c>
      <c r="AB1037" s="26">
        <f t="shared" si="245"/>
        <v>-9999</v>
      </c>
      <c r="AC1037" s="26">
        <f t="shared" si="246"/>
        <v>0</v>
      </c>
      <c r="AD1037" s="26">
        <f t="shared" si="247"/>
        <v>-9999</v>
      </c>
      <c r="AE1037" s="26">
        <f t="shared" si="248"/>
        <v>0</v>
      </c>
      <c r="AF1037">
        <f t="shared" si="249"/>
        <v>-9999</v>
      </c>
      <c r="AG1037" s="187"/>
      <c r="AH1037">
        <f t="shared" si="250"/>
        <v>-2.9382213915712355E-4</v>
      </c>
      <c r="AI1037">
        <f t="shared" si="251"/>
        <v>0.56321412153041595</v>
      </c>
      <c r="AJ1037">
        <f t="shared" si="252"/>
        <v>-0.29022162196877349</v>
      </c>
      <c r="AK1037">
        <f t="shared" si="253"/>
        <v>0.22686228227079117</v>
      </c>
      <c r="AL1037">
        <f t="shared" si="254"/>
        <v>2.6625535282756823</v>
      </c>
      <c r="AM1037">
        <f t="shared" si="255"/>
        <v>4.0948774322335311</v>
      </c>
      <c r="AN1037" s="26">
        <f t="shared" si="257"/>
        <v>-3.9344997747660178</v>
      </c>
      <c r="AO1037" s="26">
        <f t="shared" si="257"/>
        <v>-3.9351643489502139</v>
      </c>
      <c r="AP1037" s="26">
        <f t="shared" si="257"/>
        <v>-3.9332408904645653</v>
      </c>
      <c r="AQ1037" s="26">
        <f t="shared" si="257"/>
        <v>-3.9388182558839882</v>
      </c>
      <c r="AR1037" s="26">
        <f t="shared" si="257"/>
        <v>-3.9227315190112741</v>
      </c>
      <c r="AS1037" s="26">
        <f t="shared" si="257"/>
        <v>-3.9698775001583364</v>
      </c>
      <c r="AT1037" s="26">
        <f t="shared" si="257"/>
        <v>-3.8373723372171344</v>
      </c>
      <c r="AU1037" s="26">
        <f t="shared" si="256"/>
        <v>-4.2853617650403137</v>
      </c>
    </row>
    <row r="1038" spans="26:47">
      <c r="Z1038">
        <f t="shared" si="243"/>
        <v>0</v>
      </c>
      <c r="AA1038" s="26">
        <f t="shared" si="244"/>
        <v>2.0309229835135684E-3</v>
      </c>
      <c r="AB1038" s="26">
        <f t="shared" si="245"/>
        <v>-9999</v>
      </c>
      <c r="AC1038" s="26">
        <f t="shared" si="246"/>
        <v>0</v>
      </c>
      <c r="AD1038" s="26">
        <f t="shared" si="247"/>
        <v>-9999</v>
      </c>
      <c r="AE1038" s="26">
        <f t="shared" si="248"/>
        <v>0</v>
      </c>
      <c r="AF1038">
        <f t="shared" si="249"/>
        <v>-9999</v>
      </c>
      <c r="AG1038" s="187"/>
      <c r="AH1038">
        <f t="shared" si="250"/>
        <v>-2.9382213915712355E-4</v>
      </c>
      <c r="AI1038">
        <f t="shared" si="251"/>
        <v>0.56321412153041595</v>
      </c>
      <c r="AJ1038">
        <f t="shared" si="252"/>
        <v>-0.29022162196877349</v>
      </c>
      <c r="AK1038">
        <f t="shared" si="253"/>
        <v>0.22686228227079117</v>
      </c>
      <c r="AL1038">
        <f t="shared" si="254"/>
        <v>2.6625535282756823</v>
      </c>
      <c r="AM1038">
        <f t="shared" si="255"/>
        <v>4.0948774322335311</v>
      </c>
      <c r="AN1038" s="26">
        <f t="shared" si="257"/>
        <v>-3.9344997747660178</v>
      </c>
      <c r="AO1038" s="26">
        <f t="shared" si="257"/>
        <v>-3.9351643489502139</v>
      </c>
      <c r="AP1038" s="26">
        <f t="shared" si="257"/>
        <v>-3.9332408904645653</v>
      </c>
      <c r="AQ1038" s="26">
        <f t="shared" si="257"/>
        <v>-3.9388182558839882</v>
      </c>
      <c r="AR1038" s="26">
        <f t="shared" si="257"/>
        <v>-3.9227315190112741</v>
      </c>
      <c r="AS1038" s="26">
        <f t="shared" si="257"/>
        <v>-3.9698775001583364</v>
      </c>
      <c r="AT1038" s="26">
        <f t="shared" si="257"/>
        <v>-3.8373723372171344</v>
      </c>
      <c r="AU1038" s="26">
        <f t="shared" si="256"/>
        <v>-4.2853617650403137</v>
      </c>
    </row>
    <row r="1039" spans="26:47">
      <c r="Z1039">
        <f t="shared" si="243"/>
        <v>0</v>
      </c>
      <c r="AA1039" s="26">
        <f t="shared" si="244"/>
        <v>2.0309229835135684E-3</v>
      </c>
      <c r="AB1039" s="26">
        <f t="shared" si="245"/>
        <v>-9999</v>
      </c>
      <c r="AC1039" s="26">
        <f t="shared" si="246"/>
        <v>0</v>
      </c>
      <c r="AD1039" s="26">
        <f t="shared" si="247"/>
        <v>-9999</v>
      </c>
      <c r="AE1039" s="26">
        <f t="shared" si="248"/>
        <v>0</v>
      </c>
      <c r="AF1039">
        <f t="shared" si="249"/>
        <v>-9999</v>
      </c>
      <c r="AG1039" s="187"/>
      <c r="AH1039">
        <f t="shared" si="250"/>
        <v>-2.9382213915712355E-4</v>
      </c>
      <c r="AI1039">
        <f t="shared" si="251"/>
        <v>0.56321412153041595</v>
      </c>
      <c r="AJ1039">
        <f t="shared" si="252"/>
        <v>-0.29022162196877349</v>
      </c>
      <c r="AK1039">
        <f t="shared" si="253"/>
        <v>0.22686228227079117</v>
      </c>
      <c r="AL1039">
        <f t="shared" si="254"/>
        <v>2.6625535282756823</v>
      </c>
      <c r="AM1039">
        <f t="shared" si="255"/>
        <v>4.0948774322335311</v>
      </c>
      <c r="AN1039" s="26">
        <f t="shared" si="257"/>
        <v>-3.9344997747660178</v>
      </c>
      <c r="AO1039" s="26">
        <f t="shared" si="257"/>
        <v>-3.9351643489502139</v>
      </c>
      <c r="AP1039" s="26">
        <f t="shared" si="257"/>
        <v>-3.9332408904645653</v>
      </c>
      <c r="AQ1039" s="26">
        <f t="shared" si="257"/>
        <v>-3.9388182558839882</v>
      </c>
      <c r="AR1039" s="26">
        <f t="shared" si="257"/>
        <v>-3.9227315190112741</v>
      </c>
      <c r="AS1039" s="26">
        <f t="shared" si="257"/>
        <v>-3.9698775001583364</v>
      </c>
      <c r="AT1039" s="26">
        <f t="shared" si="257"/>
        <v>-3.8373723372171344</v>
      </c>
      <c r="AU1039" s="26">
        <f t="shared" si="256"/>
        <v>-4.2853617650403137</v>
      </c>
    </row>
    <row r="1040" spans="26:47">
      <c r="Z1040">
        <f t="shared" si="243"/>
        <v>0</v>
      </c>
      <c r="AA1040" s="26">
        <f t="shared" si="244"/>
        <v>2.0309229835135684E-3</v>
      </c>
      <c r="AB1040" s="26">
        <f t="shared" si="245"/>
        <v>-9999</v>
      </c>
      <c r="AC1040" s="26">
        <f t="shared" si="246"/>
        <v>0</v>
      </c>
      <c r="AD1040" s="26">
        <f t="shared" si="247"/>
        <v>-9999</v>
      </c>
      <c r="AE1040" s="26">
        <f t="shared" si="248"/>
        <v>0</v>
      </c>
      <c r="AF1040">
        <f t="shared" si="249"/>
        <v>-9999</v>
      </c>
      <c r="AG1040" s="187"/>
      <c r="AH1040">
        <f t="shared" si="250"/>
        <v>-2.9382213915712355E-4</v>
      </c>
      <c r="AI1040">
        <f t="shared" si="251"/>
        <v>0.56321412153041595</v>
      </c>
      <c r="AJ1040">
        <f t="shared" si="252"/>
        <v>-0.29022162196877349</v>
      </c>
      <c r="AK1040">
        <f t="shared" si="253"/>
        <v>0.22686228227079117</v>
      </c>
      <c r="AL1040">
        <f t="shared" si="254"/>
        <v>2.6625535282756823</v>
      </c>
      <c r="AM1040">
        <f t="shared" si="255"/>
        <v>4.0948774322335311</v>
      </c>
      <c r="AN1040" s="26">
        <f t="shared" si="257"/>
        <v>-3.9344997747660178</v>
      </c>
      <c r="AO1040" s="26">
        <f t="shared" si="257"/>
        <v>-3.9351643489502139</v>
      </c>
      <c r="AP1040" s="26">
        <f t="shared" si="257"/>
        <v>-3.9332408904645653</v>
      </c>
      <c r="AQ1040" s="26">
        <f t="shared" si="257"/>
        <v>-3.9388182558839882</v>
      </c>
      <c r="AR1040" s="26">
        <f t="shared" si="257"/>
        <v>-3.9227315190112741</v>
      </c>
      <c r="AS1040" s="26">
        <f t="shared" si="257"/>
        <v>-3.9698775001583364</v>
      </c>
      <c r="AT1040" s="26">
        <f t="shared" si="257"/>
        <v>-3.8373723372171344</v>
      </c>
      <c r="AU1040" s="26">
        <f t="shared" si="256"/>
        <v>-4.2853617650403137</v>
      </c>
    </row>
    <row r="1041" spans="26:48">
      <c r="Z1041">
        <f t="shared" si="243"/>
        <v>0</v>
      </c>
      <c r="AA1041" s="26">
        <f t="shared" si="244"/>
        <v>2.0309229835135684E-3</v>
      </c>
      <c r="AB1041" s="26">
        <f t="shared" si="245"/>
        <v>-9999</v>
      </c>
      <c r="AC1041" s="26">
        <f t="shared" si="246"/>
        <v>0</v>
      </c>
      <c r="AD1041" s="26">
        <f t="shared" si="247"/>
        <v>-9999</v>
      </c>
      <c r="AE1041" s="26">
        <f t="shared" si="248"/>
        <v>0</v>
      </c>
      <c r="AF1041">
        <f t="shared" si="249"/>
        <v>-9999</v>
      </c>
      <c r="AG1041" s="187"/>
      <c r="AH1041">
        <f t="shared" si="250"/>
        <v>-2.9382213915712355E-4</v>
      </c>
      <c r="AI1041">
        <f t="shared" si="251"/>
        <v>0.56321412153041595</v>
      </c>
      <c r="AJ1041">
        <f t="shared" si="252"/>
        <v>-0.29022162196877349</v>
      </c>
      <c r="AK1041">
        <f t="shared" si="253"/>
        <v>0.22686228227079117</v>
      </c>
      <c r="AL1041">
        <f t="shared" si="254"/>
        <v>2.6625535282756823</v>
      </c>
      <c r="AM1041">
        <f t="shared" si="255"/>
        <v>4.0948774322335311</v>
      </c>
      <c r="AN1041" s="26">
        <f t="shared" si="257"/>
        <v>-3.9344997747660178</v>
      </c>
      <c r="AO1041" s="26">
        <f t="shared" si="257"/>
        <v>-3.9351643489502139</v>
      </c>
      <c r="AP1041" s="26">
        <f t="shared" si="257"/>
        <v>-3.9332408904645653</v>
      </c>
      <c r="AQ1041" s="26">
        <f t="shared" si="257"/>
        <v>-3.9388182558839882</v>
      </c>
      <c r="AR1041" s="26">
        <f t="shared" si="257"/>
        <v>-3.9227315190112741</v>
      </c>
      <c r="AS1041" s="26">
        <f t="shared" si="257"/>
        <v>-3.9698775001583364</v>
      </c>
      <c r="AT1041" s="26">
        <f t="shared" si="257"/>
        <v>-3.8373723372171344</v>
      </c>
      <c r="AU1041" s="26">
        <f t="shared" si="256"/>
        <v>-4.2853617650403137</v>
      </c>
    </row>
    <row r="1042" spans="26:48">
      <c r="Z1042">
        <f t="shared" si="243"/>
        <v>0</v>
      </c>
      <c r="AA1042" s="26">
        <f t="shared" si="244"/>
        <v>2.0309229835135684E-3</v>
      </c>
      <c r="AB1042" s="26">
        <f t="shared" si="245"/>
        <v>-9999</v>
      </c>
      <c r="AC1042" s="26">
        <f t="shared" si="246"/>
        <v>0</v>
      </c>
      <c r="AD1042" s="26">
        <f t="shared" si="247"/>
        <v>-9999</v>
      </c>
      <c r="AE1042" s="26">
        <f t="shared" si="248"/>
        <v>0</v>
      </c>
      <c r="AF1042">
        <f t="shared" si="249"/>
        <v>-9999</v>
      </c>
      <c r="AG1042" s="187"/>
      <c r="AH1042">
        <f t="shared" si="250"/>
        <v>-2.9382213915712355E-4</v>
      </c>
      <c r="AI1042">
        <f t="shared" si="251"/>
        <v>0.56321412153041595</v>
      </c>
      <c r="AJ1042">
        <f t="shared" si="252"/>
        <v>-0.29022162196877349</v>
      </c>
      <c r="AK1042">
        <f t="shared" si="253"/>
        <v>0.22686228227079117</v>
      </c>
      <c r="AL1042">
        <f t="shared" si="254"/>
        <v>2.6625535282756823</v>
      </c>
      <c r="AM1042">
        <f t="shared" si="255"/>
        <v>4.0948774322335311</v>
      </c>
      <c r="AN1042" s="26">
        <f t="shared" si="257"/>
        <v>-3.9344997747660178</v>
      </c>
      <c r="AO1042" s="26">
        <f t="shared" si="257"/>
        <v>-3.9351643489502139</v>
      </c>
      <c r="AP1042" s="26">
        <f t="shared" si="257"/>
        <v>-3.9332408904645653</v>
      </c>
      <c r="AQ1042" s="26">
        <f t="shared" si="257"/>
        <v>-3.9388182558839882</v>
      </c>
      <c r="AR1042" s="26">
        <f t="shared" si="257"/>
        <v>-3.9227315190112741</v>
      </c>
      <c r="AS1042" s="26">
        <f t="shared" si="257"/>
        <v>-3.9698775001583364</v>
      </c>
      <c r="AT1042" s="26">
        <f t="shared" si="257"/>
        <v>-3.8373723372171344</v>
      </c>
      <c r="AU1042" s="26">
        <f t="shared" si="256"/>
        <v>-4.2853617650403137</v>
      </c>
    </row>
    <row r="1043" spans="26:48">
      <c r="Z1043">
        <f t="shared" si="243"/>
        <v>0</v>
      </c>
      <c r="AA1043" s="26">
        <f t="shared" si="244"/>
        <v>2.0309229835135684E-3</v>
      </c>
      <c r="AB1043" s="26">
        <f t="shared" si="245"/>
        <v>-9999</v>
      </c>
      <c r="AC1043" s="26">
        <f t="shared" si="246"/>
        <v>0</v>
      </c>
      <c r="AD1043" s="26">
        <f t="shared" si="247"/>
        <v>-9999</v>
      </c>
      <c r="AE1043" s="26">
        <f t="shared" si="248"/>
        <v>0</v>
      </c>
      <c r="AF1043">
        <f t="shared" si="249"/>
        <v>-9999</v>
      </c>
      <c r="AG1043" s="187"/>
      <c r="AH1043">
        <f t="shared" si="250"/>
        <v>-2.9382213915712355E-4</v>
      </c>
      <c r="AI1043">
        <f t="shared" si="251"/>
        <v>0.56321412153041595</v>
      </c>
      <c r="AJ1043">
        <f t="shared" si="252"/>
        <v>-0.29022162196877349</v>
      </c>
      <c r="AK1043">
        <f t="shared" si="253"/>
        <v>0.22686228227079117</v>
      </c>
      <c r="AL1043">
        <f t="shared" si="254"/>
        <v>2.6625535282756823</v>
      </c>
      <c r="AM1043">
        <f t="shared" si="255"/>
        <v>4.0948774322335311</v>
      </c>
      <c r="AN1043" s="26">
        <f t="shared" si="257"/>
        <v>-3.9344997747660178</v>
      </c>
      <c r="AO1043" s="26">
        <f t="shared" si="257"/>
        <v>-3.9351643489502139</v>
      </c>
      <c r="AP1043" s="26">
        <f t="shared" si="257"/>
        <v>-3.9332408904645653</v>
      </c>
      <c r="AQ1043" s="26">
        <f t="shared" si="257"/>
        <v>-3.9388182558839882</v>
      </c>
      <c r="AR1043" s="26">
        <f t="shared" si="257"/>
        <v>-3.9227315190112741</v>
      </c>
      <c r="AS1043" s="26">
        <f t="shared" si="257"/>
        <v>-3.9698775001583364</v>
      </c>
      <c r="AT1043" s="26">
        <f t="shared" si="257"/>
        <v>-3.8373723372171344</v>
      </c>
      <c r="AU1043" s="26">
        <f t="shared" si="256"/>
        <v>-4.2853617650403137</v>
      </c>
    </row>
    <row r="1044" spans="26:48">
      <c r="Z1044">
        <f t="shared" si="243"/>
        <v>0</v>
      </c>
      <c r="AA1044" s="26">
        <f t="shared" si="244"/>
        <v>2.0309229835135684E-3</v>
      </c>
      <c r="AB1044" s="26">
        <f t="shared" si="245"/>
        <v>-9999</v>
      </c>
      <c r="AC1044" s="26">
        <f t="shared" si="246"/>
        <v>0</v>
      </c>
      <c r="AD1044" s="26">
        <f t="shared" si="247"/>
        <v>-9999</v>
      </c>
      <c r="AE1044" s="26">
        <f t="shared" si="248"/>
        <v>0</v>
      </c>
      <c r="AF1044">
        <f t="shared" si="249"/>
        <v>-9999</v>
      </c>
      <c r="AG1044" s="187"/>
      <c r="AH1044">
        <f t="shared" si="250"/>
        <v>-2.9382213915712355E-4</v>
      </c>
      <c r="AI1044">
        <f t="shared" si="251"/>
        <v>0.56321412153041595</v>
      </c>
      <c r="AJ1044">
        <f t="shared" si="252"/>
        <v>-0.29022162196877349</v>
      </c>
      <c r="AK1044">
        <f t="shared" si="253"/>
        <v>0.22686228227079117</v>
      </c>
      <c r="AL1044">
        <f t="shared" si="254"/>
        <v>2.6625535282756823</v>
      </c>
      <c r="AM1044">
        <f t="shared" si="255"/>
        <v>4.0948774322335311</v>
      </c>
      <c r="AN1044" s="26">
        <f t="shared" si="257"/>
        <v>-3.9344997747660178</v>
      </c>
      <c r="AO1044" s="26">
        <f t="shared" si="257"/>
        <v>-3.9351643489502139</v>
      </c>
      <c r="AP1044" s="26">
        <f t="shared" si="257"/>
        <v>-3.9332408904645653</v>
      </c>
      <c r="AQ1044" s="26">
        <f t="shared" si="257"/>
        <v>-3.9388182558839882</v>
      </c>
      <c r="AR1044" s="26">
        <f t="shared" si="257"/>
        <v>-3.9227315190112741</v>
      </c>
      <c r="AS1044" s="26">
        <f t="shared" si="257"/>
        <v>-3.9698775001583364</v>
      </c>
      <c r="AT1044" s="26">
        <f t="shared" si="257"/>
        <v>-3.8373723372171344</v>
      </c>
      <c r="AU1044" s="26">
        <f t="shared" si="256"/>
        <v>-4.2853617650403137</v>
      </c>
      <c r="AV1044" s="26"/>
    </row>
    <row r="1045" spans="26:48">
      <c r="Z1045">
        <f t="shared" si="243"/>
        <v>0</v>
      </c>
      <c r="AA1045" s="26">
        <f t="shared" si="244"/>
        <v>2.0309229835135684E-3</v>
      </c>
      <c r="AB1045" s="26">
        <f t="shared" si="245"/>
        <v>-9999</v>
      </c>
      <c r="AC1045" s="26">
        <f t="shared" si="246"/>
        <v>0</v>
      </c>
      <c r="AD1045" s="26">
        <f t="shared" si="247"/>
        <v>-9999</v>
      </c>
      <c r="AE1045" s="26">
        <f t="shared" si="248"/>
        <v>0</v>
      </c>
      <c r="AF1045">
        <f t="shared" si="249"/>
        <v>-9999</v>
      </c>
      <c r="AG1045" s="187"/>
      <c r="AH1045">
        <f t="shared" si="250"/>
        <v>-2.9382213915712355E-4</v>
      </c>
      <c r="AI1045">
        <f t="shared" si="251"/>
        <v>0.56321412153041595</v>
      </c>
      <c r="AJ1045">
        <f t="shared" si="252"/>
        <v>-0.29022162196877349</v>
      </c>
      <c r="AK1045">
        <f t="shared" si="253"/>
        <v>0.22686228227079117</v>
      </c>
      <c r="AL1045">
        <f t="shared" si="254"/>
        <v>2.6625535282756823</v>
      </c>
      <c r="AM1045">
        <f t="shared" si="255"/>
        <v>4.0948774322335311</v>
      </c>
      <c r="AN1045" s="26">
        <f t="shared" si="257"/>
        <v>-3.9344997747660178</v>
      </c>
      <c r="AO1045" s="26">
        <f t="shared" si="257"/>
        <v>-3.9351643489502139</v>
      </c>
      <c r="AP1045" s="26">
        <f t="shared" si="257"/>
        <v>-3.9332408904645653</v>
      </c>
      <c r="AQ1045" s="26">
        <f t="shared" si="257"/>
        <v>-3.9388182558839882</v>
      </c>
      <c r="AR1045" s="26">
        <f t="shared" si="257"/>
        <v>-3.9227315190112741</v>
      </c>
      <c r="AS1045" s="26">
        <f t="shared" si="257"/>
        <v>-3.9698775001583364</v>
      </c>
      <c r="AT1045" s="26">
        <f t="shared" si="257"/>
        <v>-3.8373723372171344</v>
      </c>
      <c r="AU1045" s="26">
        <f t="shared" si="256"/>
        <v>-4.2853617650403137</v>
      </c>
      <c r="AV1045" s="26"/>
    </row>
    <row r="1046" spans="26:48">
      <c r="Z1046">
        <f t="shared" si="243"/>
        <v>0</v>
      </c>
      <c r="AA1046" s="26">
        <f t="shared" si="244"/>
        <v>2.0309229835135684E-3</v>
      </c>
      <c r="AB1046" s="26">
        <f t="shared" si="245"/>
        <v>-9999</v>
      </c>
      <c r="AC1046" s="26">
        <f t="shared" si="246"/>
        <v>0</v>
      </c>
      <c r="AD1046" s="26">
        <f t="shared" si="247"/>
        <v>-9999</v>
      </c>
      <c r="AE1046" s="26">
        <f t="shared" si="248"/>
        <v>0</v>
      </c>
      <c r="AF1046">
        <f t="shared" si="249"/>
        <v>-9999</v>
      </c>
      <c r="AG1046" s="187"/>
      <c r="AH1046">
        <f t="shared" si="250"/>
        <v>-2.9382213915712355E-4</v>
      </c>
      <c r="AI1046">
        <f t="shared" si="251"/>
        <v>0.56321412153041595</v>
      </c>
      <c r="AJ1046">
        <f t="shared" si="252"/>
        <v>-0.29022162196877349</v>
      </c>
      <c r="AK1046">
        <f t="shared" si="253"/>
        <v>0.22686228227079117</v>
      </c>
      <c r="AL1046">
        <f t="shared" si="254"/>
        <v>2.6625535282756823</v>
      </c>
      <c r="AM1046">
        <f t="shared" si="255"/>
        <v>4.0948774322335311</v>
      </c>
      <c r="AN1046" s="26">
        <f t="shared" ref="AN1046:AT1055" si="258">$AU1046+$AB$7*SIN(AO1046)</f>
        <v>-3.9344997747660178</v>
      </c>
      <c r="AO1046" s="26">
        <f t="shared" si="258"/>
        <v>-3.9351643489502139</v>
      </c>
      <c r="AP1046" s="26">
        <f t="shared" si="258"/>
        <v>-3.9332408904645653</v>
      </c>
      <c r="AQ1046" s="26">
        <f t="shared" si="258"/>
        <v>-3.9388182558839882</v>
      </c>
      <c r="AR1046" s="26">
        <f t="shared" si="258"/>
        <v>-3.9227315190112741</v>
      </c>
      <c r="AS1046" s="26">
        <f t="shared" si="258"/>
        <v>-3.9698775001583364</v>
      </c>
      <c r="AT1046" s="26">
        <f t="shared" si="258"/>
        <v>-3.8373723372171344</v>
      </c>
      <c r="AU1046" s="26">
        <f t="shared" si="256"/>
        <v>-4.2853617650403137</v>
      </c>
    </row>
    <row r="1047" spans="26:48">
      <c r="Z1047">
        <f t="shared" si="243"/>
        <v>0</v>
      </c>
      <c r="AA1047" s="26">
        <f t="shared" si="244"/>
        <v>2.0309229835135684E-3</v>
      </c>
      <c r="AB1047" s="26">
        <f t="shared" si="245"/>
        <v>-9999</v>
      </c>
      <c r="AC1047" s="26">
        <f t="shared" si="246"/>
        <v>0</v>
      </c>
      <c r="AD1047" s="26">
        <f t="shared" si="247"/>
        <v>-9999</v>
      </c>
      <c r="AE1047" s="26">
        <f t="shared" si="248"/>
        <v>0</v>
      </c>
      <c r="AF1047">
        <f t="shared" si="249"/>
        <v>-9999</v>
      </c>
      <c r="AG1047" s="187"/>
      <c r="AH1047">
        <f t="shared" si="250"/>
        <v>-2.9382213915712355E-4</v>
      </c>
      <c r="AI1047">
        <f t="shared" si="251"/>
        <v>0.56321412153041595</v>
      </c>
      <c r="AJ1047">
        <f t="shared" si="252"/>
        <v>-0.29022162196877349</v>
      </c>
      <c r="AK1047">
        <f t="shared" si="253"/>
        <v>0.22686228227079117</v>
      </c>
      <c r="AL1047">
        <f t="shared" si="254"/>
        <v>2.6625535282756823</v>
      </c>
      <c r="AM1047">
        <f t="shared" si="255"/>
        <v>4.0948774322335311</v>
      </c>
      <c r="AN1047" s="26">
        <f t="shared" si="258"/>
        <v>-3.9344997747660178</v>
      </c>
      <c r="AO1047" s="26">
        <f t="shared" si="258"/>
        <v>-3.9351643489502139</v>
      </c>
      <c r="AP1047" s="26">
        <f t="shared" si="258"/>
        <v>-3.9332408904645653</v>
      </c>
      <c r="AQ1047" s="26">
        <f t="shared" si="258"/>
        <v>-3.9388182558839882</v>
      </c>
      <c r="AR1047" s="26">
        <f t="shared" si="258"/>
        <v>-3.9227315190112741</v>
      </c>
      <c r="AS1047" s="26">
        <f t="shared" si="258"/>
        <v>-3.9698775001583364</v>
      </c>
      <c r="AT1047" s="26">
        <f t="shared" si="258"/>
        <v>-3.8373723372171344</v>
      </c>
      <c r="AU1047" s="26">
        <f t="shared" si="256"/>
        <v>-4.2853617650403137</v>
      </c>
    </row>
    <row r="1048" spans="26:48">
      <c r="Z1048">
        <f t="shared" si="243"/>
        <v>0</v>
      </c>
      <c r="AA1048" s="26">
        <f t="shared" si="244"/>
        <v>2.0309229835135684E-3</v>
      </c>
      <c r="AB1048" s="26">
        <f t="shared" si="245"/>
        <v>-9999</v>
      </c>
      <c r="AC1048" s="26">
        <f t="shared" si="246"/>
        <v>0</v>
      </c>
      <c r="AD1048" s="26">
        <f t="shared" si="247"/>
        <v>-9999</v>
      </c>
      <c r="AE1048" s="26">
        <f t="shared" si="248"/>
        <v>0</v>
      </c>
      <c r="AF1048">
        <f t="shared" si="249"/>
        <v>-9999</v>
      </c>
      <c r="AG1048" s="187"/>
      <c r="AH1048">
        <f t="shared" si="250"/>
        <v>-2.9382213915712355E-4</v>
      </c>
      <c r="AI1048">
        <f t="shared" si="251"/>
        <v>0.56321412153041595</v>
      </c>
      <c r="AJ1048">
        <f t="shared" si="252"/>
        <v>-0.29022162196877349</v>
      </c>
      <c r="AK1048">
        <f t="shared" si="253"/>
        <v>0.22686228227079117</v>
      </c>
      <c r="AL1048">
        <f t="shared" si="254"/>
        <v>2.6625535282756823</v>
      </c>
      <c r="AM1048">
        <f t="shared" si="255"/>
        <v>4.0948774322335311</v>
      </c>
      <c r="AN1048" s="26">
        <f t="shared" si="258"/>
        <v>-3.9344997747660178</v>
      </c>
      <c r="AO1048" s="26">
        <f t="shared" si="258"/>
        <v>-3.9351643489502139</v>
      </c>
      <c r="AP1048" s="26">
        <f t="shared" si="258"/>
        <v>-3.9332408904645653</v>
      </c>
      <c r="AQ1048" s="26">
        <f t="shared" si="258"/>
        <v>-3.9388182558839882</v>
      </c>
      <c r="AR1048" s="26">
        <f t="shared" si="258"/>
        <v>-3.9227315190112741</v>
      </c>
      <c r="AS1048" s="26">
        <f t="shared" si="258"/>
        <v>-3.9698775001583364</v>
      </c>
      <c r="AT1048" s="26">
        <f t="shared" si="258"/>
        <v>-3.8373723372171344</v>
      </c>
      <c r="AU1048" s="26">
        <f t="shared" si="256"/>
        <v>-4.2853617650403137</v>
      </c>
    </row>
    <row r="1049" spans="26:48">
      <c r="Z1049">
        <f t="shared" si="243"/>
        <v>0</v>
      </c>
      <c r="AA1049" s="26">
        <f t="shared" si="244"/>
        <v>2.0309229835135684E-3</v>
      </c>
      <c r="AB1049" s="26">
        <f t="shared" si="245"/>
        <v>-9999</v>
      </c>
      <c r="AC1049" s="26">
        <f t="shared" si="246"/>
        <v>0</v>
      </c>
      <c r="AD1049" s="26">
        <f t="shared" si="247"/>
        <v>-9999</v>
      </c>
      <c r="AE1049" s="26">
        <f t="shared" si="248"/>
        <v>0</v>
      </c>
      <c r="AF1049">
        <f t="shared" si="249"/>
        <v>-9999</v>
      </c>
      <c r="AG1049" s="187"/>
      <c r="AH1049">
        <f t="shared" si="250"/>
        <v>-2.9382213915712355E-4</v>
      </c>
      <c r="AI1049">
        <f t="shared" si="251"/>
        <v>0.56321412153041595</v>
      </c>
      <c r="AJ1049">
        <f t="shared" si="252"/>
        <v>-0.29022162196877349</v>
      </c>
      <c r="AK1049">
        <f t="shared" si="253"/>
        <v>0.22686228227079117</v>
      </c>
      <c r="AL1049">
        <f t="shared" si="254"/>
        <v>2.6625535282756823</v>
      </c>
      <c r="AM1049">
        <f t="shared" si="255"/>
        <v>4.0948774322335311</v>
      </c>
      <c r="AN1049" s="26">
        <f t="shared" si="258"/>
        <v>-3.9344997747660178</v>
      </c>
      <c r="AO1049" s="26">
        <f t="shared" si="258"/>
        <v>-3.9351643489502139</v>
      </c>
      <c r="AP1049" s="26">
        <f t="shared" si="258"/>
        <v>-3.9332408904645653</v>
      </c>
      <c r="AQ1049" s="26">
        <f t="shared" si="258"/>
        <v>-3.9388182558839882</v>
      </c>
      <c r="AR1049" s="26">
        <f t="shared" si="258"/>
        <v>-3.9227315190112741</v>
      </c>
      <c r="AS1049" s="26">
        <f t="shared" si="258"/>
        <v>-3.9698775001583364</v>
      </c>
      <c r="AT1049" s="26">
        <f t="shared" si="258"/>
        <v>-3.8373723372171344</v>
      </c>
      <c r="AU1049" s="26">
        <f t="shared" si="256"/>
        <v>-4.2853617650403137</v>
      </c>
    </row>
    <row r="1050" spans="26:48">
      <c r="Z1050">
        <f t="shared" si="243"/>
        <v>0</v>
      </c>
      <c r="AA1050" s="26">
        <f t="shared" si="244"/>
        <v>2.0309229835135684E-3</v>
      </c>
      <c r="AB1050" s="26">
        <f t="shared" si="245"/>
        <v>-9999</v>
      </c>
      <c r="AC1050" s="26">
        <f t="shared" si="246"/>
        <v>0</v>
      </c>
      <c r="AD1050" s="26">
        <f t="shared" si="247"/>
        <v>-9999</v>
      </c>
      <c r="AE1050" s="26">
        <f t="shared" si="248"/>
        <v>0</v>
      </c>
      <c r="AF1050">
        <f t="shared" si="249"/>
        <v>-9999</v>
      </c>
      <c r="AG1050" s="187"/>
      <c r="AH1050">
        <f t="shared" si="250"/>
        <v>-2.9382213915712355E-4</v>
      </c>
      <c r="AI1050">
        <f t="shared" si="251"/>
        <v>0.56321412153041595</v>
      </c>
      <c r="AJ1050">
        <f t="shared" si="252"/>
        <v>-0.29022162196877349</v>
      </c>
      <c r="AK1050">
        <f t="shared" si="253"/>
        <v>0.22686228227079117</v>
      </c>
      <c r="AL1050">
        <f t="shared" si="254"/>
        <v>2.6625535282756823</v>
      </c>
      <c r="AM1050">
        <f t="shared" si="255"/>
        <v>4.0948774322335311</v>
      </c>
      <c r="AN1050" s="26">
        <f t="shared" si="258"/>
        <v>-3.9344997747660178</v>
      </c>
      <c r="AO1050" s="26">
        <f t="shared" si="258"/>
        <v>-3.9351643489502139</v>
      </c>
      <c r="AP1050" s="26">
        <f t="shared" si="258"/>
        <v>-3.9332408904645653</v>
      </c>
      <c r="AQ1050" s="26">
        <f t="shared" si="258"/>
        <v>-3.9388182558839882</v>
      </c>
      <c r="AR1050" s="26">
        <f t="shared" si="258"/>
        <v>-3.9227315190112741</v>
      </c>
      <c r="AS1050" s="26">
        <f t="shared" si="258"/>
        <v>-3.9698775001583364</v>
      </c>
      <c r="AT1050" s="26">
        <f t="shared" si="258"/>
        <v>-3.8373723372171344</v>
      </c>
      <c r="AU1050" s="26">
        <f t="shared" si="256"/>
        <v>-4.2853617650403137</v>
      </c>
    </row>
    <row r="1051" spans="26:48">
      <c r="Z1051">
        <f t="shared" si="243"/>
        <v>0</v>
      </c>
      <c r="AA1051" s="26">
        <f t="shared" si="244"/>
        <v>2.0309229835135684E-3</v>
      </c>
      <c r="AB1051" s="26">
        <f t="shared" si="245"/>
        <v>-9999</v>
      </c>
      <c r="AC1051" s="26">
        <f t="shared" si="246"/>
        <v>0</v>
      </c>
      <c r="AD1051" s="26">
        <f t="shared" si="247"/>
        <v>-9999</v>
      </c>
      <c r="AE1051" s="26">
        <f t="shared" si="248"/>
        <v>0</v>
      </c>
      <c r="AF1051">
        <f t="shared" si="249"/>
        <v>-9999</v>
      </c>
      <c r="AG1051" s="187"/>
      <c r="AH1051">
        <f t="shared" si="250"/>
        <v>-2.9382213915712355E-4</v>
      </c>
      <c r="AI1051">
        <f t="shared" si="251"/>
        <v>0.56321412153041595</v>
      </c>
      <c r="AJ1051">
        <f t="shared" si="252"/>
        <v>-0.29022162196877349</v>
      </c>
      <c r="AK1051">
        <f t="shared" si="253"/>
        <v>0.22686228227079117</v>
      </c>
      <c r="AL1051">
        <f t="shared" si="254"/>
        <v>2.6625535282756823</v>
      </c>
      <c r="AM1051">
        <f t="shared" si="255"/>
        <v>4.0948774322335311</v>
      </c>
      <c r="AN1051" s="26">
        <f t="shared" si="258"/>
        <v>-3.9344997747660178</v>
      </c>
      <c r="AO1051" s="26">
        <f t="shared" si="258"/>
        <v>-3.9351643489502139</v>
      </c>
      <c r="AP1051" s="26">
        <f t="shared" si="258"/>
        <v>-3.9332408904645653</v>
      </c>
      <c r="AQ1051" s="26">
        <f t="shared" si="258"/>
        <v>-3.9388182558839882</v>
      </c>
      <c r="AR1051" s="26">
        <f t="shared" si="258"/>
        <v>-3.9227315190112741</v>
      </c>
      <c r="AS1051" s="26">
        <f t="shared" si="258"/>
        <v>-3.9698775001583364</v>
      </c>
      <c r="AT1051" s="26">
        <f t="shared" si="258"/>
        <v>-3.8373723372171344</v>
      </c>
      <c r="AU1051" s="26">
        <f t="shared" si="256"/>
        <v>-4.2853617650403137</v>
      </c>
    </row>
    <row r="1052" spans="26:48">
      <c r="Z1052">
        <f t="shared" si="243"/>
        <v>0</v>
      </c>
      <c r="AA1052" s="26">
        <f t="shared" si="244"/>
        <v>2.0309229835135684E-3</v>
      </c>
      <c r="AB1052" s="26">
        <f t="shared" si="245"/>
        <v>-9999</v>
      </c>
      <c r="AC1052" s="26">
        <f t="shared" si="246"/>
        <v>0</v>
      </c>
      <c r="AD1052" s="26">
        <f t="shared" si="247"/>
        <v>-9999</v>
      </c>
      <c r="AE1052" s="26">
        <f t="shared" si="248"/>
        <v>0</v>
      </c>
      <c r="AF1052">
        <f t="shared" si="249"/>
        <v>-9999</v>
      </c>
      <c r="AG1052" s="187"/>
      <c r="AH1052">
        <f t="shared" si="250"/>
        <v>-2.9382213915712355E-4</v>
      </c>
      <c r="AI1052">
        <f t="shared" si="251"/>
        <v>0.56321412153041595</v>
      </c>
      <c r="AJ1052">
        <f t="shared" si="252"/>
        <v>-0.29022162196877349</v>
      </c>
      <c r="AK1052">
        <f t="shared" si="253"/>
        <v>0.22686228227079117</v>
      </c>
      <c r="AL1052">
        <f t="shared" si="254"/>
        <v>2.6625535282756823</v>
      </c>
      <c r="AM1052">
        <f t="shared" si="255"/>
        <v>4.0948774322335311</v>
      </c>
      <c r="AN1052" s="26">
        <f t="shared" si="258"/>
        <v>-3.9344997747660178</v>
      </c>
      <c r="AO1052" s="26">
        <f t="shared" si="258"/>
        <v>-3.9351643489502139</v>
      </c>
      <c r="AP1052" s="26">
        <f t="shared" si="258"/>
        <v>-3.9332408904645653</v>
      </c>
      <c r="AQ1052" s="26">
        <f t="shared" si="258"/>
        <v>-3.9388182558839882</v>
      </c>
      <c r="AR1052" s="26">
        <f t="shared" si="258"/>
        <v>-3.9227315190112741</v>
      </c>
      <c r="AS1052" s="26">
        <f t="shared" si="258"/>
        <v>-3.9698775001583364</v>
      </c>
      <c r="AT1052" s="26">
        <f t="shared" si="258"/>
        <v>-3.8373723372171344</v>
      </c>
      <c r="AU1052" s="26">
        <f t="shared" si="256"/>
        <v>-4.2853617650403137</v>
      </c>
    </row>
    <row r="1053" spans="26:48">
      <c r="Z1053">
        <f t="shared" si="243"/>
        <v>0</v>
      </c>
      <c r="AA1053" s="26">
        <f t="shared" si="244"/>
        <v>2.0309229835135684E-3</v>
      </c>
      <c r="AB1053" s="26">
        <f t="shared" si="245"/>
        <v>-9999</v>
      </c>
      <c r="AC1053" s="26">
        <f t="shared" si="246"/>
        <v>0</v>
      </c>
      <c r="AD1053" s="26">
        <f t="shared" si="247"/>
        <v>-9999</v>
      </c>
      <c r="AE1053" s="26">
        <f t="shared" si="248"/>
        <v>0</v>
      </c>
      <c r="AF1053">
        <f t="shared" si="249"/>
        <v>-9999</v>
      </c>
      <c r="AG1053" s="187"/>
      <c r="AH1053">
        <f t="shared" si="250"/>
        <v>-2.9382213915712355E-4</v>
      </c>
      <c r="AI1053">
        <f t="shared" si="251"/>
        <v>0.56321412153041595</v>
      </c>
      <c r="AJ1053">
        <f t="shared" si="252"/>
        <v>-0.29022162196877349</v>
      </c>
      <c r="AK1053">
        <f t="shared" si="253"/>
        <v>0.22686228227079117</v>
      </c>
      <c r="AL1053">
        <f t="shared" si="254"/>
        <v>2.6625535282756823</v>
      </c>
      <c r="AM1053">
        <f t="shared" si="255"/>
        <v>4.0948774322335311</v>
      </c>
      <c r="AN1053" s="26">
        <f t="shared" si="258"/>
        <v>-3.9344997747660178</v>
      </c>
      <c r="AO1053" s="26">
        <f t="shared" si="258"/>
        <v>-3.9351643489502139</v>
      </c>
      <c r="AP1053" s="26">
        <f t="shared" si="258"/>
        <v>-3.9332408904645653</v>
      </c>
      <c r="AQ1053" s="26">
        <f t="shared" si="258"/>
        <v>-3.9388182558839882</v>
      </c>
      <c r="AR1053" s="26">
        <f t="shared" si="258"/>
        <v>-3.9227315190112741</v>
      </c>
      <c r="AS1053" s="26">
        <f t="shared" si="258"/>
        <v>-3.9698775001583364</v>
      </c>
      <c r="AT1053" s="26">
        <f t="shared" si="258"/>
        <v>-3.8373723372171344</v>
      </c>
      <c r="AU1053" s="26">
        <f t="shared" si="256"/>
        <v>-4.2853617650403137</v>
      </c>
    </row>
    <row r="1054" spans="26:48">
      <c r="Z1054">
        <f t="shared" si="243"/>
        <v>0</v>
      </c>
      <c r="AA1054" s="26">
        <f t="shared" si="244"/>
        <v>2.0309229835135684E-3</v>
      </c>
      <c r="AB1054" s="26">
        <f t="shared" si="245"/>
        <v>-9999</v>
      </c>
      <c r="AC1054" s="26">
        <f t="shared" si="246"/>
        <v>0</v>
      </c>
      <c r="AD1054" s="26">
        <f t="shared" si="247"/>
        <v>-9999</v>
      </c>
      <c r="AE1054" s="26">
        <f t="shared" si="248"/>
        <v>0</v>
      </c>
      <c r="AF1054">
        <f t="shared" si="249"/>
        <v>-9999</v>
      </c>
      <c r="AG1054" s="187"/>
      <c r="AH1054">
        <f t="shared" si="250"/>
        <v>-2.9382213915712355E-4</v>
      </c>
      <c r="AI1054">
        <f t="shared" si="251"/>
        <v>0.56321412153041595</v>
      </c>
      <c r="AJ1054">
        <f t="shared" si="252"/>
        <v>-0.29022162196877349</v>
      </c>
      <c r="AK1054">
        <f t="shared" si="253"/>
        <v>0.22686228227079117</v>
      </c>
      <c r="AL1054">
        <f t="shared" si="254"/>
        <v>2.6625535282756823</v>
      </c>
      <c r="AM1054">
        <f t="shared" si="255"/>
        <v>4.0948774322335311</v>
      </c>
      <c r="AN1054" s="26">
        <f t="shared" si="258"/>
        <v>-3.9344997747660178</v>
      </c>
      <c r="AO1054" s="26">
        <f t="shared" si="258"/>
        <v>-3.9351643489502139</v>
      </c>
      <c r="AP1054" s="26">
        <f t="shared" si="258"/>
        <v>-3.9332408904645653</v>
      </c>
      <c r="AQ1054" s="26">
        <f t="shared" si="258"/>
        <v>-3.9388182558839882</v>
      </c>
      <c r="AR1054" s="26">
        <f t="shared" si="258"/>
        <v>-3.9227315190112741</v>
      </c>
      <c r="AS1054" s="26">
        <f t="shared" si="258"/>
        <v>-3.9698775001583364</v>
      </c>
      <c r="AT1054" s="26">
        <f t="shared" si="258"/>
        <v>-3.8373723372171344</v>
      </c>
      <c r="AU1054" s="26">
        <f t="shared" si="256"/>
        <v>-4.2853617650403137</v>
      </c>
    </row>
    <row r="1055" spans="26:48">
      <c r="Z1055">
        <f t="shared" si="243"/>
        <v>0</v>
      </c>
      <c r="AA1055" s="26">
        <f t="shared" si="244"/>
        <v>2.0309229835135684E-3</v>
      </c>
      <c r="AB1055" s="26">
        <f t="shared" si="245"/>
        <v>-9999</v>
      </c>
      <c r="AC1055" s="26">
        <f t="shared" si="246"/>
        <v>0</v>
      </c>
      <c r="AD1055" s="26">
        <f t="shared" si="247"/>
        <v>-9999</v>
      </c>
      <c r="AE1055" s="26">
        <f t="shared" si="248"/>
        <v>0</v>
      </c>
      <c r="AF1055">
        <f t="shared" si="249"/>
        <v>-9999</v>
      </c>
      <c r="AG1055" s="187"/>
      <c r="AH1055">
        <f t="shared" si="250"/>
        <v>-2.9382213915712355E-4</v>
      </c>
      <c r="AI1055">
        <f t="shared" si="251"/>
        <v>0.56321412153041595</v>
      </c>
      <c r="AJ1055">
        <f t="shared" si="252"/>
        <v>-0.29022162196877349</v>
      </c>
      <c r="AK1055">
        <f t="shared" si="253"/>
        <v>0.22686228227079117</v>
      </c>
      <c r="AL1055">
        <f t="shared" si="254"/>
        <v>2.6625535282756823</v>
      </c>
      <c r="AM1055">
        <f t="shared" si="255"/>
        <v>4.0948774322335311</v>
      </c>
      <c r="AN1055" s="26">
        <f t="shared" si="258"/>
        <v>-3.9344997747660178</v>
      </c>
      <c r="AO1055" s="26">
        <f t="shared" si="258"/>
        <v>-3.9351643489502139</v>
      </c>
      <c r="AP1055" s="26">
        <f t="shared" si="258"/>
        <v>-3.9332408904645653</v>
      </c>
      <c r="AQ1055" s="26">
        <f t="shared" si="258"/>
        <v>-3.9388182558839882</v>
      </c>
      <c r="AR1055" s="26">
        <f t="shared" si="258"/>
        <v>-3.9227315190112741</v>
      </c>
      <c r="AS1055" s="26">
        <f t="shared" si="258"/>
        <v>-3.9698775001583364</v>
      </c>
      <c r="AT1055" s="26">
        <f t="shared" si="258"/>
        <v>-3.8373723372171344</v>
      </c>
      <c r="AU1055" s="26">
        <f t="shared" si="256"/>
        <v>-4.2853617650403137</v>
      </c>
    </row>
    <row r="1056" spans="26:48">
      <c r="Z1056">
        <f t="shared" si="243"/>
        <v>0</v>
      </c>
      <c r="AA1056" s="26">
        <f t="shared" si="244"/>
        <v>2.0309229835135684E-3</v>
      </c>
      <c r="AB1056" s="26">
        <f t="shared" si="245"/>
        <v>-9999</v>
      </c>
      <c r="AC1056" s="26">
        <f t="shared" si="246"/>
        <v>0</v>
      </c>
      <c r="AD1056" s="26">
        <f t="shared" si="247"/>
        <v>-9999</v>
      </c>
      <c r="AE1056" s="26">
        <f t="shared" si="248"/>
        <v>0</v>
      </c>
      <c r="AF1056">
        <f t="shared" si="249"/>
        <v>-9999</v>
      </c>
      <c r="AG1056" s="187"/>
      <c r="AH1056">
        <f t="shared" si="250"/>
        <v>-2.9382213915712355E-4</v>
      </c>
      <c r="AI1056">
        <f t="shared" si="251"/>
        <v>0.56321412153041595</v>
      </c>
      <c r="AJ1056">
        <f t="shared" si="252"/>
        <v>-0.29022162196877349</v>
      </c>
      <c r="AK1056">
        <f t="shared" si="253"/>
        <v>0.22686228227079117</v>
      </c>
      <c r="AL1056">
        <f t="shared" si="254"/>
        <v>2.6625535282756823</v>
      </c>
      <c r="AM1056">
        <f t="shared" si="255"/>
        <v>4.0948774322335311</v>
      </c>
      <c r="AN1056" s="26">
        <f t="shared" ref="AN1056:AT1065" si="259">$AU1056+$AB$7*SIN(AO1056)</f>
        <v>-3.9344997747660178</v>
      </c>
      <c r="AO1056" s="26">
        <f t="shared" si="259"/>
        <v>-3.9351643489502139</v>
      </c>
      <c r="AP1056" s="26">
        <f t="shared" si="259"/>
        <v>-3.9332408904645653</v>
      </c>
      <c r="AQ1056" s="26">
        <f t="shared" si="259"/>
        <v>-3.9388182558839882</v>
      </c>
      <c r="AR1056" s="26">
        <f t="shared" si="259"/>
        <v>-3.9227315190112741</v>
      </c>
      <c r="AS1056" s="26">
        <f t="shared" si="259"/>
        <v>-3.9698775001583364</v>
      </c>
      <c r="AT1056" s="26">
        <f t="shared" si="259"/>
        <v>-3.8373723372171344</v>
      </c>
      <c r="AU1056" s="26">
        <f t="shared" si="256"/>
        <v>-4.2853617650403137</v>
      </c>
    </row>
    <row r="1057" spans="26:64">
      <c r="Z1057">
        <f t="shared" si="243"/>
        <v>0</v>
      </c>
      <c r="AA1057" s="26">
        <f t="shared" si="244"/>
        <v>2.0309229835135684E-3</v>
      </c>
      <c r="AB1057" s="26">
        <f t="shared" si="245"/>
        <v>-9999</v>
      </c>
      <c r="AC1057" s="26">
        <f t="shared" si="246"/>
        <v>0</v>
      </c>
      <c r="AD1057" s="26">
        <f t="shared" si="247"/>
        <v>-9999</v>
      </c>
      <c r="AE1057" s="26">
        <f t="shared" si="248"/>
        <v>0</v>
      </c>
      <c r="AF1057">
        <f t="shared" si="249"/>
        <v>-9999</v>
      </c>
      <c r="AG1057" s="187"/>
      <c r="AH1057">
        <f t="shared" si="250"/>
        <v>-2.9382213915712355E-4</v>
      </c>
      <c r="AI1057">
        <f t="shared" si="251"/>
        <v>0.56321412153041595</v>
      </c>
      <c r="AJ1057">
        <f t="shared" si="252"/>
        <v>-0.29022162196877349</v>
      </c>
      <c r="AK1057">
        <f t="shared" si="253"/>
        <v>0.22686228227079117</v>
      </c>
      <c r="AL1057">
        <f t="shared" si="254"/>
        <v>2.6625535282756823</v>
      </c>
      <c r="AM1057">
        <f t="shared" si="255"/>
        <v>4.0948774322335311</v>
      </c>
      <c r="AN1057" s="26">
        <f t="shared" si="259"/>
        <v>-3.9344997747660178</v>
      </c>
      <c r="AO1057" s="26">
        <f t="shared" si="259"/>
        <v>-3.9351643489502139</v>
      </c>
      <c r="AP1057" s="26">
        <f t="shared" si="259"/>
        <v>-3.9332408904645653</v>
      </c>
      <c r="AQ1057" s="26">
        <f t="shared" si="259"/>
        <v>-3.9388182558839882</v>
      </c>
      <c r="AR1057" s="26">
        <f t="shared" si="259"/>
        <v>-3.9227315190112741</v>
      </c>
      <c r="AS1057" s="26">
        <f t="shared" si="259"/>
        <v>-3.9698775001583364</v>
      </c>
      <c r="AT1057" s="26">
        <f t="shared" si="259"/>
        <v>-3.8373723372171344</v>
      </c>
      <c r="AU1057" s="26">
        <f t="shared" si="256"/>
        <v>-4.2853617650403137</v>
      </c>
    </row>
    <row r="1058" spans="26:64">
      <c r="Z1058">
        <f t="shared" si="243"/>
        <v>0</v>
      </c>
      <c r="AA1058" s="26">
        <f t="shared" si="244"/>
        <v>2.0309229835135684E-3</v>
      </c>
      <c r="AB1058" s="26">
        <f t="shared" si="245"/>
        <v>-9999</v>
      </c>
      <c r="AC1058" s="26">
        <f t="shared" si="246"/>
        <v>0</v>
      </c>
      <c r="AD1058" s="26">
        <f t="shared" si="247"/>
        <v>-9999</v>
      </c>
      <c r="AE1058" s="26">
        <f t="shared" si="248"/>
        <v>0</v>
      </c>
      <c r="AF1058">
        <f t="shared" si="249"/>
        <v>-9999</v>
      </c>
      <c r="AG1058" s="187"/>
      <c r="AH1058">
        <f t="shared" si="250"/>
        <v>-2.9382213915712355E-4</v>
      </c>
      <c r="AI1058">
        <f t="shared" si="251"/>
        <v>0.56321412153041595</v>
      </c>
      <c r="AJ1058">
        <f t="shared" si="252"/>
        <v>-0.29022162196877349</v>
      </c>
      <c r="AK1058">
        <f t="shared" si="253"/>
        <v>0.22686228227079117</v>
      </c>
      <c r="AL1058">
        <f t="shared" si="254"/>
        <v>2.6625535282756823</v>
      </c>
      <c r="AM1058">
        <f t="shared" si="255"/>
        <v>4.0948774322335311</v>
      </c>
      <c r="AN1058" s="26">
        <f t="shared" si="259"/>
        <v>-3.9344997747660178</v>
      </c>
      <c r="AO1058" s="26">
        <f t="shared" si="259"/>
        <v>-3.9351643489502139</v>
      </c>
      <c r="AP1058" s="26">
        <f t="shared" si="259"/>
        <v>-3.9332408904645653</v>
      </c>
      <c r="AQ1058" s="26">
        <f t="shared" si="259"/>
        <v>-3.9388182558839882</v>
      </c>
      <c r="AR1058" s="26">
        <f t="shared" si="259"/>
        <v>-3.9227315190112741</v>
      </c>
      <c r="AS1058" s="26">
        <f t="shared" si="259"/>
        <v>-3.9698775001583364</v>
      </c>
      <c r="AT1058" s="26">
        <f t="shared" si="259"/>
        <v>-3.8373723372171344</v>
      </c>
      <c r="AU1058" s="26">
        <f t="shared" si="256"/>
        <v>-4.2853617650403137</v>
      </c>
    </row>
    <row r="1059" spans="26:64">
      <c r="Z1059">
        <f t="shared" si="243"/>
        <v>0</v>
      </c>
      <c r="AA1059" s="26">
        <f t="shared" si="244"/>
        <v>2.0309229835135684E-3</v>
      </c>
      <c r="AB1059" s="26">
        <f t="shared" si="245"/>
        <v>-9999</v>
      </c>
      <c r="AC1059" s="26">
        <f t="shared" si="246"/>
        <v>0</v>
      </c>
      <c r="AD1059" s="26">
        <f t="shared" si="247"/>
        <v>-9999</v>
      </c>
      <c r="AE1059" s="26">
        <f t="shared" si="248"/>
        <v>0</v>
      </c>
      <c r="AF1059">
        <f t="shared" si="249"/>
        <v>-9999</v>
      </c>
      <c r="AG1059" s="187"/>
      <c r="AH1059">
        <f t="shared" si="250"/>
        <v>-2.9382213915712355E-4</v>
      </c>
      <c r="AI1059">
        <f t="shared" si="251"/>
        <v>0.56321412153041595</v>
      </c>
      <c r="AJ1059">
        <f t="shared" si="252"/>
        <v>-0.29022162196877349</v>
      </c>
      <c r="AK1059">
        <f t="shared" si="253"/>
        <v>0.22686228227079117</v>
      </c>
      <c r="AL1059">
        <f t="shared" si="254"/>
        <v>2.6625535282756823</v>
      </c>
      <c r="AM1059">
        <f t="shared" si="255"/>
        <v>4.0948774322335311</v>
      </c>
      <c r="AN1059" s="26">
        <f t="shared" si="259"/>
        <v>-3.9344997747660178</v>
      </c>
      <c r="AO1059" s="26">
        <f t="shared" si="259"/>
        <v>-3.9351643489502139</v>
      </c>
      <c r="AP1059" s="26">
        <f t="shared" si="259"/>
        <v>-3.9332408904645653</v>
      </c>
      <c r="AQ1059" s="26">
        <f t="shared" si="259"/>
        <v>-3.9388182558839882</v>
      </c>
      <c r="AR1059" s="26">
        <f t="shared" si="259"/>
        <v>-3.9227315190112741</v>
      </c>
      <c r="AS1059" s="26">
        <f t="shared" si="259"/>
        <v>-3.9698775001583364</v>
      </c>
      <c r="AT1059" s="26">
        <f t="shared" si="259"/>
        <v>-3.8373723372171344</v>
      </c>
      <c r="AU1059" s="26">
        <f t="shared" si="256"/>
        <v>-4.2853617650403137</v>
      </c>
    </row>
    <row r="1060" spans="26:64">
      <c r="Z1060">
        <f t="shared" si="243"/>
        <v>0</v>
      </c>
      <c r="AA1060" s="26">
        <f t="shared" si="244"/>
        <v>2.0309229835135684E-3</v>
      </c>
      <c r="AB1060" s="26">
        <f t="shared" si="245"/>
        <v>-9999</v>
      </c>
      <c r="AC1060" s="26">
        <f t="shared" si="246"/>
        <v>0</v>
      </c>
      <c r="AD1060" s="26">
        <f t="shared" si="247"/>
        <v>-9999</v>
      </c>
      <c r="AE1060" s="26">
        <f t="shared" si="248"/>
        <v>0</v>
      </c>
      <c r="AF1060">
        <f t="shared" si="249"/>
        <v>-9999</v>
      </c>
      <c r="AG1060" s="187"/>
      <c r="AH1060">
        <f t="shared" si="250"/>
        <v>-2.9382213915712355E-4</v>
      </c>
      <c r="AI1060">
        <f t="shared" si="251"/>
        <v>0.56321412153041595</v>
      </c>
      <c r="AJ1060">
        <f t="shared" si="252"/>
        <v>-0.29022162196877349</v>
      </c>
      <c r="AK1060">
        <f t="shared" si="253"/>
        <v>0.22686228227079117</v>
      </c>
      <c r="AL1060">
        <f t="shared" si="254"/>
        <v>2.6625535282756823</v>
      </c>
      <c r="AM1060">
        <f t="shared" si="255"/>
        <v>4.0948774322335311</v>
      </c>
      <c r="AN1060" s="26">
        <f t="shared" si="259"/>
        <v>-3.9344997747660178</v>
      </c>
      <c r="AO1060" s="26">
        <f t="shared" si="259"/>
        <v>-3.9351643489502139</v>
      </c>
      <c r="AP1060" s="26">
        <f t="shared" si="259"/>
        <v>-3.9332408904645653</v>
      </c>
      <c r="AQ1060" s="26">
        <f t="shared" si="259"/>
        <v>-3.9388182558839882</v>
      </c>
      <c r="AR1060" s="26">
        <f t="shared" si="259"/>
        <v>-3.9227315190112741</v>
      </c>
      <c r="AS1060" s="26">
        <f t="shared" si="259"/>
        <v>-3.9698775001583364</v>
      </c>
      <c r="AT1060" s="26">
        <f t="shared" si="259"/>
        <v>-3.8373723372171344</v>
      </c>
      <c r="AU1060" s="26">
        <f t="shared" si="256"/>
        <v>-4.2853617650403137</v>
      </c>
    </row>
    <row r="1061" spans="26:64">
      <c r="Z1061">
        <f t="shared" si="243"/>
        <v>0</v>
      </c>
      <c r="AA1061" s="26">
        <f t="shared" si="244"/>
        <v>2.0309229835135684E-3</v>
      </c>
      <c r="AB1061" s="26">
        <f t="shared" si="245"/>
        <v>-9999</v>
      </c>
      <c r="AC1061" s="26">
        <f t="shared" si="246"/>
        <v>0</v>
      </c>
      <c r="AD1061" s="26">
        <f t="shared" si="247"/>
        <v>-9999</v>
      </c>
      <c r="AE1061" s="26">
        <f t="shared" si="248"/>
        <v>0</v>
      </c>
      <c r="AF1061">
        <f t="shared" si="249"/>
        <v>-9999</v>
      </c>
      <c r="AG1061" s="187"/>
      <c r="AH1061">
        <f t="shared" si="250"/>
        <v>-2.9382213915712355E-4</v>
      </c>
      <c r="AI1061">
        <f t="shared" si="251"/>
        <v>0.56321412153041595</v>
      </c>
      <c r="AJ1061">
        <f t="shared" si="252"/>
        <v>-0.29022162196877349</v>
      </c>
      <c r="AK1061">
        <f t="shared" si="253"/>
        <v>0.22686228227079117</v>
      </c>
      <c r="AL1061">
        <f t="shared" si="254"/>
        <v>2.6625535282756823</v>
      </c>
      <c r="AM1061">
        <f t="shared" si="255"/>
        <v>4.0948774322335311</v>
      </c>
      <c r="AN1061" s="26">
        <f t="shared" si="259"/>
        <v>-3.9344997747660178</v>
      </c>
      <c r="AO1061" s="26">
        <f t="shared" si="259"/>
        <v>-3.9351643489502139</v>
      </c>
      <c r="AP1061" s="26">
        <f t="shared" si="259"/>
        <v>-3.9332408904645653</v>
      </c>
      <c r="AQ1061" s="26">
        <f t="shared" si="259"/>
        <v>-3.9388182558839882</v>
      </c>
      <c r="AR1061" s="26">
        <f t="shared" si="259"/>
        <v>-3.9227315190112741</v>
      </c>
      <c r="AS1061" s="26">
        <f t="shared" si="259"/>
        <v>-3.9698775001583364</v>
      </c>
      <c r="AT1061" s="26">
        <f t="shared" si="259"/>
        <v>-3.8373723372171344</v>
      </c>
      <c r="AU1061" s="26">
        <f t="shared" si="256"/>
        <v>-4.2853617650403137</v>
      </c>
    </row>
    <row r="1062" spans="26:64">
      <c r="Z1062">
        <f t="shared" si="243"/>
        <v>0</v>
      </c>
      <c r="AA1062" s="26">
        <f t="shared" si="244"/>
        <v>2.0309229835135684E-3</v>
      </c>
      <c r="AB1062" s="26">
        <f t="shared" si="245"/>
        <v>-9999</v>
      </c>
      <c r="AC1062" s="26">
        <f t="shared" si="246"/>
        <v>0</v>
      </c>
      <c r="AD1062" s="26">
        <f t="shared" si="247"/>
        <v>-9999</v>
      </c>
      <c r="AE1062" s="26">
        <f t="shared" si="248"/>
        <v>0</v>
      </c>
      <c r="AF1062">
        <f t="shared" si="249"/>
        <v>-9999</v>
      </c>
      <c r="AG1062" s="187"/>
      <c r="AH1062">
        <f t="shared" si="250"/>
        <v>-2.9382213915712355E-4</v>
      </c>
      <c r="AI1062">
        <f t="shared" si="251"/>
        <v>0.56321412153041595</v>
      </c>
      <c r="AJ1062">
        <f t="shared" si="252"/>
        <v>-0.29022162196877349</v>
      </c>
      <c r="AK1062">
        <f t="shared" si="253"/>
        <v>0.22686228227079117</v>
      </c>
      <c r="AL1062">
        <f t="shared" si="254"/>
        <v>2.6625535282756823</v>
      </c>
      <c r="AM1062">
        <f t="shared" si="255"/>
        <v>4.0948774322335311</v>
      </c>
      <c r="AN1062" s="26">
        <f t="shared" si="259"/>
        <v>-3.9344997747660178</v>
      </c>
      <c r="AO1062" s="26">
        <f t="shared" si="259"/>
        <v>-3.9351643489502139</v>
      </c>
      <c r="AP1062" s="26">
        <f t="shared" si="259"/>
        <v>-3.9332408904645653</v>
      </c>
      <c r="AQ1062" s="26">
        <f t="shared" si="259"/>
        <v>-3.9388182558839882</v>
      </c>
      <c r="AR1062" s="26">
        <f t="shared" si="259"/>
        <v>-3.9227315190112741</v>
      </c>
      <c r="AS1062" s="26">
        <f t="shared" si="259"/>
        <v>-3.9698775001583364</v>
      </c>
      <c r="AT1062" s="26">
        <f t="shared" si="259"/>
        <v>-3.8373723372171344</v>
      </c>
      <c r="AU1062" s="26">
        <f t="shared" si="256"/>
        <v>-4.2853617650403137</v>
      </c>
    </row>
    <row r="1063" spans="26:64">
      <c r="Z1063">
        <f t="shared" si="243"/>
        <v>0</v>
      </c>
      <c r="AA1063" s="26">
        <f t="shared" si="244"/>
        <v>2.0309229835135684E-3</v>
      </c>
      <c r="AB1063" s="26">
        <f t="shared" si="245"/>
        <v>-9999</v>
      </c>
      <c r="AC1063" s="26">
        <f t="shared" si="246"/>
        <v>0</v>
      </c>
      <c r="AD1063" s="26">
        <f t="shared" si="247"/>
        <v>-9999</v>
      </c>
      <c r="AE1063" s="26">
        <f t="shared" si="248"/>
        <v>0</v>
      </c>
      <c r="AF1063">
        <f t="shared" si="249"/>
        <v>-9999</v>
      </c>
      <c r="AG1063" s="187"/>
      <c r="AH1063">
        <f t="shared" si="250"/>
        <v>-2.9382213915712355E-4</v>
      </c>
      <c r="AI1063">
        <f t="shared" si="251"/>
        <v>0.56321412153041595</v>
      </c>
      <c r="AJ1063">
        <f t="shared" si="252"/>
        <v>-0.29022162196877349</v>
      </c>
      <c r="AK1063">
        <f t="shared" si="253"/>
        <v>0.22686228227079117</v>
      </c>
      <c r="AL1063">
        <f t="shared" si="254"/>
        <v>2.6625535282756823</v>
      </c>
      <c r="AM1063">
        <f t="shared" si="255"/>
        <v>4.0948774322335311</v>
      </c>
      <c r="AN1063" s="26">
        <f t="shared" si="259"/>
        <v>-3.9344997747660178</v>
      </c>
      <c r="AO1063" s="26">
        <f t="shared" si="259"/>
        <v>-3.9351643489502139</v>
      </c>
      <c r="AP1063" s="26">
        <f t="shared" si="259"/>
        <v>-3.9332408904645653</v>
      </c>
      <c r="AQ1063" s="26">
        <f t="shared" si="259"/>
        <v>-3.9388182558839882</v>
      </c>
      <c r="AR1063" s="26">
        <f t="shared" si="259"/>
        <v>-3.9227315190112741</v>
      </c>
      <c r="AS1063" s="26">
        <f t="shared" si="259"/>
        <v>-3.9698775001583364</v>
      </c>
      <c r="AT1063" s="26">
        <f t="shared" si="259"/>
        <v>-3.8373723372171344</v>
      </c>
      <c r="AU1063" s="26">
        <f t="shared" si="256"/>
        <v>-4.2853617650403137</v>
      </c>
    </row>
    <row r="1064" spans="26:64">
      <c r="Z1064">
        <f t="shared" si="243"/>
        <v>0</v>
      </c>
      <c r="AA1064" s="26">
        <f t="shared" si="244"/>
        <v>2.0309229835135684E-3</v>
      </c>
      <c r="AB1064" s="26">
        <f t="shared" si="245"/>
        <v>-9999</v>
      </c>
      <c r="AC1064" s="26">
        <f t="shared" si="246"/>
        <v>0</v>
      </c>
      <c r="AD1064" s="26">
        <f t="shared" si="247"/>
        <v>-9999</v>
      </c>
      <c r="AE1064" s="26">
        <f t="shared" si="248"/>
        <v>0</v>
      </c>
      <c r="AF1064">
        <f t="shared" si="249"/>
        <v>-9999</v>
      </c>
      <c r="AG1064" s="187"/>
      <c r="AH1064">
        <f t="shared" si="250"/>
        <v>-2.9382213915712355E-4</v>
      </c>
      <c r="AI1064">
        <f t="shared" si="251"/>
        <v>0.56321412153041595</v>
      </c>
      <c r="AJ1064">
        <f t="shared" si="252"/>
        <v>-0.29022162196877349</v>
      </c>
      <c r="AK1064">
        <f t="shared" si="253"/>
        <v>0.22686228227079117</v>
      </c>
      <c r="AL1064">
        <f t="shared" si="254"/>
        <v>2.6625535282756823</v>
      </c>
      <c r="AM1064">
        <f t="shared" si="255"/>
        <v>4.0948774322335311</v>
      </c>
      <c r="AN1064" s="26">
        <f t="shared" si="259"/>
        <v>-3.9344997747660178</v>
      </c>
      <c r="AO1064" s="26">
        <f t="shared" si="259"/>
        <v>-3.9351643489502139</v>
      </c>
      <c r="AP1064" s="26">
        <f t="shared" si="259"/>
        <v>-3.9332408904645653</v>
      </c>
      <c r="AQ1064" s="26">
        <f t="shared" si="259"/>
        <v>-3.9388182558839882</v>
      </c>
      <c r="AR1064" s="26">
        <f t="shared" si="259"/>
        <v>-3.9227315190112741</v>
      </c>
      <c r="AS1064" s="26">
        <f t="shared" si="259"/>
        <v>-3.9698775001583364</v>
      </c>
      <c r="AT1064" s="26">
        <f t="shared" si="259"/>
        <v>-3.8373723372171344</v>
      </c>
      <c r="AU1064" s="26">
        <f t="shared" si="256"/>
        <v>-4.2853617650403137</v>
      </c>
    </row>
    <row r="1065" spans="26:64">
      <c r="Z1065">
        <f t="shared" si="243"/>
        <v>0</v>
      </c>
      <c r="AA1065" s="26">
        <f t="shared" si="244"/>
        <v>2.0309229835135684E-3</v>
      </c>
      <c r="AB1065" s="26">
        <f t="shared" si="245"/>
        <v>-9999</v>
      </c>
      <c r="AC1065" s="26">
        <f t="shared" si="246"/>
        <v>0</v>
      </c>
      <c r="AD1065" s="26">
        <f t="shared" si="247"/>
        <v>-9999</v>
      </c>
      <c r="AE1065" s="26">
        <f t="shared" si="248"/>
        <v>0</v>
      </c>
      <c r="AF1065">
        <f t="shared" si="249"/>
        <v>-9999</v>
      </c>
      <c r="AG1065" s="187"/>
      <c r="AH1065">
        <f t="shared" si="250"/>
        <v>-2.9382213915712355E-4</v>
      </c>
      <c r="AI1065">
        <f t="shared" si="251"/>
        <v>0.56321412153041595</v>
      </c>
      <c r="AJ1065">
        <f t="shared" si="252"/>
        <v>-0.29022162196877349</v>
      </c>
      <c r="AK1065">
        <f t="shared" si="253"/>
        <v>0.22686228227079117</v>
      </c>
      <c r="AL1065">
        <f t="shared" si="254"/>
        <v>2.6625535282756823</v>
      </c>
      <c r="AM1065">
        <f t="shared" si="255"/>
        <v>4.0948774322335311</v>
      </c>
      <c r="AN1065" s="26">
        <f t="shared" si="259"/>
        <v>-3.9344997747660178</v>
      </c>
      <c r="AO1065" s="26">
        <f t="shared" si="259"/>
        <v>-3.9351643489502139</v>
      </c>
      <c r="AP1065" s="26">
        <f t="shared" si="259"/>
        <v>-3.9332408904645653</v>
      </c>
      <c r="AQ1065" s="26">
        <f t="shared" si="259"/>
        <v>-3.9388182558839882</v>
      </c>
      <c r="AR1065" s="26">
        <f t="shared" si="259"/>
        <v>-3.9227315190112741</v>
      </c>
      <c r="AS1065" s="26">
        <f t="shared" si="259"/>
        <v>-3.9698775001583364</v>
      </c>
      <c r="AT1065" s="26">
        <f t="shared" si="259"/>
        <v>-3.8373723372171344</v>
      </c>
      <c r="AU1065" s="26">
        <f t="shared" si="256"/>
        <v>-4.2853617650403137</v>
      </c>
    </row>
    <row r="1066" spans="26:64">
      <c r="Z1066">
        <f t="shared" si="243"/>
        <v>0</v>
      </c>
      <c r="AA1066" s="26">
        <f t="shared" si="244"/>
        <v>2.0309229835135684E-3</v>
      </c>
      <c r="AB1066" s="26">
        <f t="shared" si="245"/>
        <v>-9999</v>
      </c>
      <c r="AC1066" s="26">
        <f t="shared" si="246"/>
        <v>0</v>
      </c>
      <c r="AD1066" s="26">
        <f t="shared" si="247"/>
        <v>-9999</v>
      </c>
      <c r="AE1066" s="26">
        <f t="shared" si="248"/>
        <v>0</v>
      </c>
      <c r="AF1066">
        <f t="shared" si="249"/>
        <v>-9999</v>
      </c>
      <c r="AG1066" s="187"/>
      <c r="AH1066">
        <f t="shared" si="250"/>
        <v>-2.9382213915712355E-4</v>
      </c>
      <c r="AI1066">
        <f t="shared" si="251"/>
        <v>0.56321412153041595</v>
      </c>
      <c r="AJ1066">
        <f t="shared" si="252"/>
        <v>-0.29022162196877349</v>
      </c>
      <c r="AK1066">
        <f t="shared" si="253"/>
        <v>0.22686228227079117</v>
      </c>
      <c r="AL1066">
        <f t="shared" si="254"/>
        <v>2.6625535282756823</v>
      </c>
      <c r="AM1066">
        <f t="shared" si="255"/>
        <v>4.0948774322335311</v>
      </c>
      <c r="AN1066" s="26">
        <f t="shared" ref="AN1066:AT1075" si="260">$AU1066+$AB$7*SIN(AO1066)</f>
        <v>-3.9344997747660178</v>
      </c>
      <c r="AO1066" s="26">
        <f t="shared" si="260"/>
        <v>-3.9351643489502139</v>
      </c>
      <c r="AP1066" s="26">
        <f t="shared" si="260"/>
        <v>-3.9332408904645653</v>
      </c>
      <c r="AQ1066" s="26">
        <f t="shared" si="260"/>
        <v>-3.9388182558839882</v>
      </c>
      <c r="AR1066" s="26">
        <f t="shared" si="260"/>
        <v>-3.9227315190112741</v>
      </c>
      <c r="AS1066" s="26">
        <f t="shared" si="260"/>
        <v>-3.9698775001583364</v>
      </c>
      <c r="AT1066" s="26">
        <f t="shared" si="260"/>
        <v>-3.8373723372171344</v>
      </c>
      <c r="AU1066" s="26">
        <f t="shared" si="256"/>
        <v>-4.2853617650403137</v>
      </c>
    </row>
    <row r="1067" spans="26:64">
      <c r="Z1067">
        <f t="shared" si="243"/>
        <v>0</v>
      </c>
      <c r="AA1067" s="26">
        <f t="shared" si="244"/>
        <v>2.0309229835135684E-3</v>
      </c>
      <c r="AB1067" s="26">
        <f t="shared" si="245"/>
        <v>-9999</v>
      </c>
      <c r="AC1067" s="26">
        <f t="shared" si="246"/>
        <v>0</v>
      </c>
      <c r="AD1067" s="26">
        <f t="shared" si="247"/>
        <v>-9999</v>
      </c>
      <c r="AE1067" s="26">
        <f t="shared" si="248"/>
        <v>0</v>
      </c>
      <c r="AF1067">
        <f t="shared" si="249"/>
        <v>-9999</v>
      </c>
      <c r="AG1067" s="187"/>
      <c r="AH1067">
        <f t="shared" si="250"/>
        <v>-2.9382213915712355E-4</v>
      </c>
      <c r="AI1067">
        <f t="shared" si="251"/>
        <v>0.56321412153041595</v>
      </c>
      <c r="AJ1067">
        <f t="shared" si="252"/>
        <v>-0.29022162196877349</v>
      </c>
      <c r="AK1067">
        <f t="shared" si="253"/>
        <v>0.22686228227079117</v>
      </c>
      <c r="AL1067">
        <f t="shared" si="254"/>
        <v>2.6625535282756823</v>
      </c>
      <c r="AM1067">
        <f t="shared" si="255"/>
        <v>4.0948774322335311</v>
      </c>
      <c r="AN1067" s="26">
        <f t="shared" si="260"/>
        <v>-3.9344997747660178</v>
      </c>
      <c r="AO1067" s="26">
        <f t="shared" si="260"/>
        <v>-3.9351643489502139</v>
      </c>
      <c r="AP1067" s="26">
        <f t="shared" si="260"/>
        <v>-3.9332408904645653</v>
      </c>
      <c r="AQ1067" s="26">
        <f t="shared" si="260"/>
        <v>-3.9388182558839882</v>
      </c>
      <c r="AR1067" s="26">
        <f t="shared" si="260"/>
        <v>-3.9227315190112741</v>
      </c>
      <c r="AS1067" s="26">
        <f t="shared" si="260"/>
        <v>-3.9698775001583364</v>
      </c>
      <c r="AT1067" s="26">
        <f t="shared" si="260"/>
        <v>-3.8373723372171344</v>
      </c>
      <c r="AU1067" s="26">
        <f t="shared" si="256"/>
        <v>-4.2853617650403137</v>
      </c>
    </row>
    <row r="1068" spans="26:64">
      <c r="Z1068">
        <f t="shared" si="243"/>
        <v>0</v>
      </c>
      <c r="AA1068" s="26">
        <f t="shared" si="244"/>
        <v>2.0309229835135684E-3</v>
      </c>
      <c r="AB1068" s="26">
        <f t="shared" si="245"/>
        <v>-9999</v>
      </c>
      <c r="AC1068" s="26">
        <f t="shared" si="246"/>
        <v>0</v>
      </c>
      <c r="AD1068" s="26">
        <f t="shared" si="247"/>
        <v>-9999</v>
      </c>
      <c r="AE1068" s="26">
        <f t="shared" si="248"/>
        <v>0</v>
      </c>
      <c r="AF1068">
        <f t="shared" si="249"/>
        <v>-9999</v>
      </c>
      <c r="AG1068" s="187"/>
      <c r="AH1068">
        <f t="shared" si="250"/>
        <v>-2.9382213915712355E-4</v>
      </c>
      <c r="AI1068">
        <f t="shared" si="251"/>
        <v>0.56321412153041595</v>
      </c>
      <c r="AJ1068">
        <f t="shared" si="252"/>
        <v>-0.29022162196877349</v>
      </c>
      <c r="AK1068">
        <f t="shared" si="253"/>
        <v>0.22686228227079117</v>
      </c>
      <c r="AL1068">
        <f t="shared" si="254"/>
        <v>2.6625535282756823</v>
      </c>
      <c r="AM1068">
        <f t="shared" si="255"/>
        <v>4.0948774322335311</v>
      </c>
      <c r="AN1068" s="26">
        <f t="shared" si="260"/>
        <v>-3.9344997747660178</v>
      </c>
      <c r="AO1068" s="26">
        <f t="shared" si="260"/>
        <v>-3.9351643489502139</v>
      </c>
      <c r="AP1068" s="26">
        <f t="shared" si="260"/>
        <v>-3.9332408904645653</v>
      </c>
      <c r="AQ1068" s="26">
        <f t="shared" si="260"/>
        <v>-3.9388182558839882</v>
      </c>
      <c r="AR1068" s="26">
        <f t="shared" si="260"/>
        <v>-3.9227315190112741</v>
      </c>
      <c r="AS1068" s="26">
        <f t="shared" si="260"/>
        <v>-3.9698775001583364</v>
      </c>
      <c r="AT1068" s="26">
        <f t="shared" si="260"/>
        <v>-3.8373723372171344</v>
      </c>
      <c r="AU1068" s="26">
        <f t="shared" si="256"/>
        <v>-4.2853617650403137</v>
      </c>
    </row>
    <row r="1069" spans="26:64">
      <c r="Z1069">
        <f t="shared" si="243"/>
        <v>0</v>
      </c>
      <c r="AA1069" s="26">
        <f t="shared" si="244"/>
        <v>2.0309229835135684E-3</v>
      </c>
      <c r="AB1069" s="26">
        <f t="shared" si="245"/>
        <v>-9999</v>
      </c>
      <c r="AC1069" s="26">
        <f t="shared" si="246"/>
        <v>0</v>
      </c>
      <c r="AD1069" s="26">
        <f t="shared" si="247"/>
        <v>-9999</v>
      </c>
      <c r="AE1069" s="26">
        <f t="shared" si="248"/>
        <v>0</v>
      </c>
      <c r="AF1069">
        <f t="shared" si="249"/>
        <v>-9999</v>
      </c>
      <c r="AG1069" s="187"/>
      <c r="AH1069">
        <f t="shared" si="250"/>
        <v>-2.9382213915712355E-4</v>
      </c>
      <c r="AI1069">
        <f t="shared" si="251"/>
        <v>0.56321412153041595</v>
      </c>
      <c r="AJ1069">
        <f t="shared" si="252"/>
        <v>-0.29022162196877349</v>
      </c>
      <c r="AK1069">
        <f t="shared" si="253"/>
        <v>0.22686228227079117</v>
      </c>
      <c r="AL1069">
        <f t="shared" si="254"/>
        <v>2.6625535282756823</v>
      </c>
      <c r="AM1069">
        <f t="shared" si="255"/>
        <v>4.0948774322335311</v>
      </c>
      <c r="AN1069" s="26">
        <f t="shared" si="260"/>
        <v>-3.9344997747660178</v>
      </c>
      <c r="AO1069" s="26">
        <f t="shared" si="260"/>
        <v>-3.9351643489502139</v>
      </c>
      <c r="AP1069" s="26">
        <f t="shared" si="260"/>
        <v>-3.9332408904645653</v>
      </c>
      <c r="AQ1069" s="26">
        <f t="shared" si="260"/>
        <v>-3.9388182558839882</v>
      </c>
      <c r="AR1069" s="26">
        <f t="shared" si="260"/>
        <v>-3.9227315190112741</v>
      </c>
      <c r="AS1069" s="26">
        <f t="shared" si="260"/>
        <v>-3.9698775001583364</v>
      </c>
      <c r="AT1069" s="26">
        <f t="shared" si="260"/>
        <v>-3.8373723372171344</v>
      </c>
      <c r="AU1069" s="26">
        <f t="shared" si="256"/>
        <v>-4.2853617650403137</v>
      </c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</row>
    <row r="1070" spans="26:64">
      <c r="Z1070">
        <f t="shared" si="243"/>
        <v>0</v>
      </c>
      <c r="AA1070" s="26">
        <f t="shared" si="244"/>
        <v>2.0309229835135684E-3</v>
      </c>
      <c r="AB1070" s="26">
        <f t="shared" si="245"/>
        <v>-9999</v>
      </c>
      <c r="AC1070" s="26">
        <f t="shared" si="246"/>
        <v>0</v>
      </c>
      <c r="AD1070" s="26">
        <f t="shared" si="247"/>
        <v>-9999</v>
      </c>
      <c r="AE1070" s="26">
        <f t="shared" si="248"/>
        <v>0</v>
      </c>
      <c r="AF1070">
        <f t="shared" si="249"/>
        <v>-9999</v>
      </c>
      <c r="AG1070" s="187"/>
      <c r="AH1070">
        <f t="shared" si="250"/>
        <v>-2.9382213915712355E-4</v>
      </c>
      <c r="AI1070">
        <f t="shared" si="251"/>
        <v>0.56321412153041595</v>
      </c>
      <c r="AJ1070">
        <f t="shared" si="252"/>
        <v>-0.29022162196877349</v>
      </c>
      <c r="AK1070">
        <f t="shared" si="253"/>
        <v>0.22686228227079117</v>
      </c>
      <c r="AL1070">
        <f t="shared" si="254"/>
        <v>2.6625535282756823</v>
      </c>
      <c r="AM1070">
        <f t="shared" si="255"/>
        <v>4.0948774322335311</v>
      </c>
      <c r="AN1070" s="26">
        <f t="shared" si="260"/>
        <v>-3.9344997747660178</v>
      </c>
      <c r="AO1070" s="26">
        <f t="shared" si="260"/>
        <v>-3.9351643489502139</v>
      </c>
      <c r="AP1070" s="26">
        <f t="shared" si="260"/>
        <v>-3.9332408904645653</v>
      </c>
      <c r="AQ1070" s="26">
        <f t="shared" si="260"/>
        <v>-3.9388182558839882</v>
      </c>
      <c r="AR1070" s="26">
        <f t="shared" si="260"/>
        <v>-3.9227315190112741</v>
      </c>
      <c r="AS1070" s="26">
        <f t="shared" si="260"/>
        <v>-3.9698775001583364</v>
      </c>
      <c r="AT1070" s="26">
        <f t="shared" si="260"/>
        <v>-3.8373723372171344</v>
      </c>
      <c r="AU1070" s="26">
        <f t="shared" si="256"/>
        <v>-4.2853617650403137</v>
      </c>
    </row>
    <row r="1071" spans="26:64">
      <c r="Z1071">
        <f t="shared" si="243"/>
        <v>0</v>
      </c>
      <c r="AA1071" s="26">
        <f t="shared" si="244"/>
        <v>2.0309229835135684E-3</v>
      </c>
      <c r="AB1071" s="26">
        <f t="shared" si="245"/>
        <v>-9999</v>
      </c>
      <c r="AC1071" s="26">
        <f t="shared" si="246"/>
        <v>0</v>
      </c>
      <c r="AD1071" s="26">
        <f t="shared" si="247"/>
        <v>-9999</v>
      </c>
      <c r="AE1071" s="26">
        <f t="shared" si="248"/>
        <v>0</v>
      </c>
      <c r="AF1071">
        <f t="shared" si="249"/>
        <v>-9999</v>
      </c>
      <c r="AG1071" s="187"/>
      <c r="AH1071">
        <f t="shared" si="250"/>
        <v>-2.9382213915712355E-4</v>
      </c>
      <c r="AI1071">
        <f t="shared" si="251"/>
        <v>0.56321412153041595</v>
      </c>
      <c r="AJ1071">
        <f t="shared" si="252"/>
        <v>-0.29022162196877349</v>
      </c>
      <c r="AK1071">
        <f t="shared" si="253"/>
        <v>0.22686228227079117</v>
      </c>
      <c r="AL1071">
        <f t="shared" si="254"/>
        <v>2.6625535282756823</v>
      </c>
      <c r="AM1071">
        <f t="shared" si="255"/>
        <v>4.0948774322335311</v>
      </c>
      <c r="AN1071" s="26">
        <f t="shared" si="260"/>
        <v>-3.9344997747660178</v>
      </c>
      <c r="AO1071" s="26">
        <f t="shared" si="260"/>
        <v>-3.9351643489502139</v>
      </c>
      <c r="AP1071" s="26">
        <f t="shared" si="260"/>
        <v>-3.9332408904645653</v>
      </c>
      <c r="AQ1071" s="26">
        <f t="shared" si="260"/>
        <v>-3.9388182558839882</v>
      </c>
      <c r="AR1071" s="26">
        <f t="shared" si="260"/>
        <v>-3.9227315190112741</v>
      </c>
      <c r="AS1071" s="26">
        <f t="shared" si="260"/>
        <v>-3.9698775001583364</v>
      </c>
      <c r="AT1071" s="26">
        <f t="shared" si="260"/>
        <v>-3.8373723372171344</v>
      </c>
      <c r="AU1071" s="26">
        <f t="shared" si="256"/>
        <v>-4.2853617650403137</v>
      </c>
    </row>
    <row r="1072" spans="26:64">
      <c r="Z1072">
        <f t="shared" si="243"/>
        <v>0</v>
      </c>
      <c r="AA1072" s="26">
        <f t="shared" si="244"/>
        <v>2.0309229835135684E-3</v>
      </c>
      <c r="AB1072" s="26">
        <f t="shared" si="245"/>
        <v>-9999</v>
      </c>
      <c r="AC1072" s="26">
        <f t="shared" si="246"/>
        <v>0</v>
      </c>
      <c r="AD1072" s="26">
        <f t="shared" si="247"/>
        <v>-9999</v>
      </c>
      <c r="AE1072" s="26">
        <f t="shared" si="248"/>
        <v>0</v>
      </c>
      <c r="AF1072">
        <f t="shared" si="249"/>
        <v>-9999</v>
      </c>
      <c r="AG1072" s="187"/>
      <c r="AH1072">
        <f t="shared" si="250"/>
        <v>-2.9382213915712355E-4</v>
      </c>
      <c r="AI1072">
        <f t="shared" si="251"/>
        <v>0.56321412153041595</v>
      </c>
      <c r="AJ1072">
        <f t="shared" si="252"/>
        <v>-0.29022162196877349</v>
      </c>
      <c r="AK1072">
        <f t="shared" si="253"/>
        <v>0.22686228227079117</v>
      </c>
      <c r="AL1072">
        <f t="shared" si="254"/>
        <v>2.6625535282756823</v>
      </c>
      <c r="AM1072">
        <f t="shared" si="255"/>
        <v>4.0948774322335311</v>
      </c>
      <c r="AN1072" s="26">
        <f t="shared" si="260"/>
        <v>-3.9344997747660178</v>
      </c>
      <c r="AO1072" s="26">
        <f t="shared" si="260"/>
        <v>-3.9351643489502139</v>
      </c>
      <c r="AP1072" s="26">
        <f t="shared" si="260"/>
        <v>-3.9332408904645653</v>
      </c>
      <c r="AQ1072" s="26">
        <f t="shared" si="260"/>
        <v>-3.9388182558839882</v>
      </c>
      <c r="AR1072" s="26">
        <f t="shared" si="260"/>
        <v>-3.9227315190112741</v>
      </c>
      <c r="AS1072" s="26">
        <f t="shared" si="260"/>
        <v>-3.9698775001583364</v>
      </c>
      <c r="AT1072" s="26">
        <f t="shared" si="260"/>
        <v>-3.8373723372171344</v>
      </c>
      <c r="AU1072" s="26">
        <f t="shared" si="256"/>
        <v>-4.2853617650403137</v>
      </c>
    </row>
    <row r="1073" spans="26:48">
      <c r="Z1073">
        <f t="shared" si="243"/>
        <v>0</v>
      </c>
      <c r="AA1073" s="26">
        <f t="shared" si="244"/>
        <v>2.0309229835135684E-3</v>
      </c>
      <c r="AB1073" s="26">
        <f t="shared" si="245"/>
        <v>-9999</v>
      </c>
      <c r="AC1073" s="26">
        <f t="shared" si="246"/>
        <v>0</v>
      </c>
      <c r="AD1073" s="26">
        <f t="shared" si="247"/>
        <v>-9999</v>
      </c>
      <c r="AE1073" s="26">
        <f t="shared" si="248"/>
        <v>0</v>
      </c>
      <c r="AF1073">
        <f t="shared" si="249"/>
        <v>-9999</v>
      </c>
      <c r="AG1073" s="187"/>
      <c r="AH1073">
        <f t="shared" si="250"/>
        <v>-2.9382213915712355E-4</v>
      </c>
      <c r="AI1073">
        <f t="shared" si="251"/>
        <v>0.56321412153041595</v>
      </c>
      <c r="AJ1073">
        <f t="shared" si="252"/>
        <v>-0.29022162196877349</v>
      </c>
      <c r="AK1073">
        <f t="shared" si="253"/>
        <v>0.22686228227079117</v>
      </c>
      <c r="AL1073">
        <f t="shared" si="254"/>
        <v>2.6625535282756823</v>
      </c>
      <c r="AM1073">
        <f t="shared" si="255"/>
        <v>4.0948774322335311</v>
      </c>
      <c r="AN1073" s="26">
        <f t="shared" si="260"/>
        <v>-3.9344997747660178</v>
      </c>
      <c r="AO1073" s="26">
        <f t="shared" si="260"/>
        <v>-3.9351643489502139</v>
      </c>
      <c r="AP1073" s="26">
        <f t="shared" si="260"/>
        <v>-3.9332408904645653</v>
      </c>
      <c r="AQ1073" s="26">
        <f t="shared" si="260"/>
        <v>-3.9388182558839882</v>
      </c>
      <c r="AR1073" s="26">
        <f t="shared" si="260"/>
        <v>-3.9227315190112741</v>
      </c>
      <c r="AS1073" s="26">
        <f t="shared" si="260"/>
        <v>-3.9698775001583364</v>
      </c>
      <c r="AT1073" s="26">
        <f t="shared" si="260"/>
        <v>-3.8373723372171344</v>
      </c>
      <c r="AU1073" s="26">
        <f t="shared" si="256"/>
        <v>-4.2853617650403137</v>
      </c>
    </row>
    <row r="1074" spans="26:48">
      <c r="Z1074">
        <f t="shared" si="243"/>
        <v>0</v>
      </c>
      <c r="AA1074" s="26">
        <f t="shared" si="244"/>
        <v>2.0309229835135684E-3</v>
      </c>
      <c r="AB1074" s="26">
        <f t="shared" si="245"/>
        <v>-9999</v>
      </c>
      <c r="AC1074" s="26">
        <f t="shared" si="246"/>
        <v>0</v>
      </c>
      <c r="AD1074" s="26">
        <f t="shared" si="247"/>
        <v>-9999</v>
      </c>
      <c r="AE1074" s="26">
        <f t="shared" si="248"/>
        <v>0</v>
      </c>
      <c r="AF1074">
        <f t="shared" si="249"/>
        <v>-9999</v>
      </c>
      <c r="AG1074" s="187"/>
      <c r="AH1074">
        <f t="shared" si="250"/>
        <v>-2.9382213915712355E-4</v>
      </c>
      <c r="AI1074">
        <f t="shared" si="251"/>
        <v>0.56321412153041595</v>
      </c>
      <c r="AJ1074">
        <f t="shared" si="252"/>
        <v>-0.29022162196877349</v>
      </c>
      <c r="AK1074">
        <f t="shared" si="253"/>
        <v>0.22686228227079117</v>
      </c>
      <c r="AL1074">
        <f t="shared" si="254"/>
        <v>2.6625535282756823</v>
      </c>
      <c r="AM1074">
        <f t="shared" si="255"/>
        <v>4.0948774322335311</v>
      </c>
      <c r="AN1074" s="26">
        <f t="shared" si="260"/>
        <v>-3.9344997747660178</v>
      </c>
      <c r="AO1074" s="26">
        <f t="shared" si="260"/>
        <v>-3.9351643489502139</v>
      </c>
      <c r="AP1074" s="26">
        <f t="shared" si="260"/>
        <v>-3.9332408904645653</v>
      </c>
      <c r="AQ1074" s="26">
        <f t="shared" si="260"/>
        <v>-3.9388182558839882</v>
      </c>
      <c r="AR1074" s="26">
        <f t="shared" si="260"/>
        <v>-3.9227315190112741</v>
      </c>
      <c r="AS1074" s="26">
        <f t="shared" si="260"/>
        <v>-3.9698775001583364</v>
      </c>
      <c r="AT1074" s="26">
        <f t="shared" si="260"/>
        <v>-3.8373723372171344</v>
      </c>
      <c r="AU1074" s="26">
        <f t="shared" si="256"/>
        <v>-4.2853617650403137</v>
      </c>
    </row>
    <row r="1075" spans="26:48">
      <c r="Z1075">
        <f t="shared" si="243"/>
        <v>0</v>
      </c>
      <c r="AA1075" s="26">
        <f t="shared" si="244"/>
        <v>2.0309229835135684E-3</v>
      </c>
      <c r="AB1075" s="26">
        <f t="shared" si="245"/>
        <v>-9999</v>
      </c>
      <c r="AC1075" s="26">
        <f t="shared" si="246"/>
        <v>0</v>
      </c>
      <c r="AD1075" s="26">
        <f t="shared" si="247"/>
        <v>-9999</v>
      </c>
      <c r="AE1075" s="26">
        <f t="shared" si="248"/>
        <v>0</v>
      </c>
      <c r="AF1075">
        <f t="shared" si="249"/>
        <v>-9999</v>
      </c>
      <c r="AG1075" s="187"/>
      <c r="AH1075">
        <f t="shared" si="250"/>
        <v>-2.9382213915712355E-4</v>
      </c>
      <c r="AI1075">
        <f t="shared" si="251"/>
        <v>0.56321412153041595</v>
      </c>
      <c r="AJ1075">
        <f t="shared" si="252"/>
        <v>-0.29022162196877349</v>
      </c>
      <c r="AK1075">
        <f t="shared" si="253"/>
        <v>0.22686228227079117</v>
      </c>
      <c r="AL1075">
        <f t="shared" si="254"/>
        <v>2.6625535282756823</v>
      </c>
      <c r="AM1075">
        <f t="shared" si="255"/>
        <v>4.0948774322335311</v>
      </c>
      <c r="AN1075" s="26">
        <f t="shared" si="260"/>
        <v>-3.9344997747660178</v>
      </c>
      <c r="AO1075" s="26">
        <f t="shared" si="260"/>
        <v>-3.9351643489502139</v>
      </c>
      <c r="AP1075" s="26">
        <f t="shared" si="260"/>
        <v>-3.9332408904645653</v>
      </c>
      <c r="AQ1075" s="26">
        <f t="shared" si="260"/>
        <v>-3.9388182558839882</v>
      </c>
      <c r="AR1075" s="26">
        <f t="shared" si="260"/>
        <v>-3.9227315190112741</v>
      </c>
      <c r="AS1075" s="26">
        <f t="shared" si="260"/>
        <v>-3.9698775001583364</v>
      </c>
      <c r="AT1075" s="26">
        <f t="shared" si="260"/>
        <v>-3.8373723372171344</v>
      </c>
      <c r="AU1075" s="26">
        <f t="shared" si="256"/>
        <v>-4.2853617650403137</v>
      </c>
    </row>
    <row r="1076" spans="26:48">
      <c r="Z1076">
        <f t="shared" si="243"/>
        <v>0</v>
      </c>
      <c r="AA1076" s="26">
        <f t="shared" si="244"/>
        <v>2.0309229835135684E-3</v>
      </c>
      <c r="AB1076" s="26">
        <f t="shared" si="245"/>
        <v>-9999</v>
      </c>
      <c r="AC1076" s="26">
        <f t="shared" si="246"/>
        <v>0</v>
      </c>
      <c r="AD1076" s="26">
        <f t="shared" si="247"/>
        <v>-9999</v>
      </c>
      <c r="AE1076" s="26">
        <f t="shared" si="248"/>
        <v>0</v>
      </c>
      <c r="AF1076">
        <f t="shared" si="249"/>
        <v>-9999</v>
      </c>
      <c r="AG1076" s="187"/>
      <c r="AH1076">
        <f t="shared" si="250"/>
        <v>-2.9382213915712355E-4</v>
      </c>
      <c r="AI1076">
        <f t="shared" si="251"/>
        <v>0.56321412153041595</v>
      </c>
      <c r="AJ1076">
        <f t="shared" si="252"/>
        <v>-0.29022162196877349</v>
      </c>
      <c r="AK1076">
        <f t="shared" si="253"/>
        <v>0.22686228227079117</v>
      </c>
      <c r="AL1076">
        <f t="shared" si="254"/>
        <v>2.6625535282756823</v>
      </c>
      <c r="AM1076">
        <f t="shared" si="255"/>
        <v>4.0948774322335311</v>
      </c>
      <c r="AN1076" s="26">
        <f t="shared" ref="AN1076:AT1085" si="261">$AU1076+$AB$7*SIN(AO1076)</f>
        <v>-3.9344997747660178</v>
      </c>
      <c r="AO1076" s="26">
        <f t="shared" si="261"/>
        <v>-3.9351643489502139</v>
      </c>
      <c r="AP1076" s="26">
        <f t="shared" si="261"/>
        <v>-3.9332408904645653</v>
      </c>
      <c r="AQ1076" s="26">
        <f t="shared" si="261"/>
        <v>-3.9388182558839882</v>
      </c>
      <c r="AR1076" s="26">
        <f t="shared" si="261"/>
        <v>-3.9227315190112741</v>
      </c>
      <c r="AS1076" s="26">
        <f t="shared" si="261"/>
        <v>-3.9698775001583364</v>
      </c>
      <c r="AT1076" s="26">
        <f t="shared" si="261"/>
        <v>-3.8373723372171344</v>
      </c>
      <c r="AU1076" s="26">
        <f t="shared" si="256"/>
        <v>-4.2853617650403137</v>
      </c>
    </row>
    <row r="1077" spans="26:48">
      <c r="Z1077">
        <f t="shared" si="243"/>
        <v>0</v>
      </c>
      <c r="AA1077" s="26">
        <f t="shared" si="244"/>
        <v>2.0309229835135684E-3</v>
      </c>
      <c r="AB1077" s="26">
        <f t="shared" si="245"/>
        <v>-9999</v>
      </c>
      <c r="AC1077" s="26">
        <f t="shared" si="246"/>
        <v>0</v>
      </c>
      <c r="AD1077" s="26">
        <f t="shared" si="247"/>
        <v>-9999</v>
      </c>
      <c r="AE1077" s="26">
        <f t="shared" si="248"/>
        <v>0</v>
      </c>
      <c r="AF1077">
        <f t="shared" si="249"/>
        <v>-9999</v>
      </c>
      <c r="AG1077" s="187"/>
      <c r="AH1077">
        <f t="shared" si="250"/>
        <v>-2.9382213915712355E-4</v>
      </c>
      <c r="AI1077">
        <f t="shared" si="251"/>
        <v>0.56321412153041595</v>
      </c>
      <c r="AJ1077">
        <f t="shared" si="252"/>
        <v>-0.29022162196877349</v>
      </c>
      <c r="AK1077">
        <f t="shared" si="253"/>
        <v>0.22686228227079117</v>
      </c>
      <c r="AL1077">
        <f t="shared" si="254"/>
        <v>2.6625535282756823</v>
      </c>
      <c r="AM1077">
        <f t="shared" si="255"/>
        <v>4.0948774322335311</v>
      </c>
      <c r="AN1077" s="26">
        <f t="shared" si="261"/>
        <v>-3.9344997747660178</v>
      </c>
      <c r="AO1077" s="26">
        <f t="shared" si="261"/>
        <v>-3.9351643489502139</v>
      </c>
      <c r="AP1077" s="26">
        <f t="shared" si="261"/>
        <v>-3.9332408904645653</v>
      </c>
      <c r="AQ1077" s="26">
        <f t="shared" si="261"/>
        <v>-3.9388182558839882</v>
      </c>
      <c r="AR1077" s="26">
        <f t="shared" si="261"/>
        <v>-3.9227315190112741</v>
      </c>
      <c r="AS1077" s="26">
        <f t="shared" si="261"/>
        <v>-3.9698775001583364</v>
      </c>
      <c r="AT1077" s="26">
        <f t="shared" si="261"/>
        <v>-3.8373723372171344</v>
      </c>
      <c r="AU1077" s="26">
        <f t="shared" si="256"/>
        <v>-4.2853617650403137</v>
      </c>
    </row>
    <row r="1078" spans="26:48">
      <c r="Z1078">
        <f t="shared" si="243"/>
        <v>0</v>
      </c>
      <c r="AA1078" s="26">
        <f t="shared" si="244"/>
        <v>2.0309229835135684E-3</v>
      </c>
      <c r="AB1078" s="26">
        <f t="shared" si="245"/>
        <v>-9999</v>
      </c>
      <c r="AC1078" s="26">
        <f t="shared" si="246"/>
        <v>0</v>
      </c>
      <c r="AD1078" s="26">
        <f t="shared" si="247"/>
        <v>-9999</v>
      </c>
      <c r="AE1078" s="26">
        <f t="shared" si="248"/>
        <v>0</v>
      </c>
      <c r="AF1078">
        <f t="shared" si="249"/>
        <v>-9999</v>
      </c>
      <c r="AG1078" s="187"/>
      <c r="AH1078">
        <f t="shared" si="250"/>
        <v>-2.9382213915712355E-4</v>
      </c>
      <c r="AI1078">
        <f t="shared" si="251"/>
        <v>0.56321412153041595</v>
      </c>
      <c r="AJ1078">
        <f t="shared" si="252"/>
        <v>-0.29022162196877349</v>
      </c>
      <c r="AK1078">
        <f t="shared" si="253"/>
        <v>0.22686228227079117</v>
      </c>
      <c r="AL1078">
        <f t="shared" si="254"/>
        <v>2.6625535282756823</v>
      </c>
      <c r="AM1078">
        <f t="shared" si="255"/>
        <v>4.0948774322335311</v>
      </c>
      <c r="AN1078" s="26">
        <f t="shared" si="261"/>
        <v>-3.9344997747660178</v>
      </c>
      <c r="AO1078" s="26">
        <f t="shared" si="261"/>
        <v>-3.9351643489502139</v>
      </c>
      <c r="AP1078" s="26">
        <f t="shared" si="261"/>
        <v>-3.9332408904645653</v>
      </c>
      <c r="AQ1078" s="26">
        <f t="shared" si="261"/>
        <v>-3.9388182558839882</v>
      </c>
      <c r="AR1078" s="26">
        <f t="shared" si="261"/>
        <v>-3.9227315190112741</v>
      </c>
      <c r="AS1078" s="26">
        <f t="shared" si="261"/>
        <v>-3.9698775001583364</v>
      </c>
      <c r="AT1078" s="26">
        <f t="shared" si="261"/>
        <v>-3.8373723372171344</v>
      </c>
      <c r="AU1078" s="26">
        <f t="shared" si="256"/>
        <v>-4.2853617650403137</v>
      </c>
    </row>
    <row r="1079" spans="26:48">
      <c r="Z1079">
        <f t="shared" si="243"/>
        <v>0</v>
      </c>
      <c r="AA1079" s="26">
        <f t="shared" si="244"/>
        <v>2.0309229835135684E-3</v>
      </c>
      <c r="AB1079" s="26">
        <f t="shared" si="245"/>
        <v>-9999</v>
      </c>
      <c r="AC1079" s="26">
        <f t="shared" si="246"/>
        <v>0</v>
      </c>
      <c r="AD1079" s="26">
        <f t="shared" si="247"/>
        <v>-9999</v>
      </c>
      <c r="AE1079" s="26">
        <f t="shared" si="248"/>
        <v>0</v>
      </c>
      <c r="AF1079">
        <f t="shared" si="249"/>
        <v>-9999</v>
      </c>
      <c r="AG1079" s="187"/>
      <c r="AH1079">
        <f t="shared" si="250"/>
        <v>-2.9382213915712355E-4</v>
      </c>
      <c r="AI1079">
        <f t="shared" si="251"/>
        <v>0.56321412153041595</v>
      </c>
      <c r="AJ1079">
        <f t="shared" si="252"/>
        <v>-0.29022162196877349</v>
      </c>
      <c r="AK1079">
        <f t="shared" si="253"/>
        <v>0.22686228227079117</v>
      </c>
      <c r="AL1079">
        <f t="shared" si="254"/>
        <v>2.6625535282756823</v>
      </c>
      <c r="AM1079">
        <f t="shared" si="255"/>
        <v>4.0948774322335311</v>
      </c>
      <c r="AN1079" s="26">
        <f t="shared" si="261"/>
        <v>-3.9344997747660178</v>
      </c>
      <c r="AO1079" s="26">
        <f t="shared" si="261"/>
        <v>-3.9351643489502139</v>
      </c>
      <c r="AP1079" s="26">
        <f t="shared" si="261"/>
        <v>-3.9332408904645653</v>
      </c>
      <c r="AQ1079" s="26">
        <f t="shared" si="261"/>
        <v>-3.9388182558839882</v>
      </c>
      <c r="AR1079" s="26">
        <f t="shared" si="261"/>
        <v>-3.9227315190112741</v>
      </c>
      <c r="AS1079" s="26">
        <f t="shared" si="261"/>
        <v>-3.9698775001583364</v>
      </c>
      <c r="AT1079" s="26">
        <f t="shared" si="261"/>
        <v>-3.8373723372171344</v>
      </c>
      <c r="AU1079" s="26">
        <f t="shared" si="256"/>
        <v>-4.2853617650403137</v>
      </c>
    </row>
    <row r="1080" spans="26:48">
      <c r="Z1080">
        <f t="shared" si="243"/>
        <v>0</v>
      </c>
      <c r="AA1080" s="26">
        <f t="shared" si="244"/>
        <v>2.0309229835135684E-3</v>
      </c>
      <c r="AB1080" s="26">
        <f t="shared" si="245"/>
        <v>-9999</v>
      </c>
      <c r="AC1080" s="26">
        <f t="shared" si="246"/>
        <v>0</v>
      </c>
      <c r="AD1080" s="26">
        <f t="shared" si="247"/>
        <v>-9999</v>
      </c>
      <c r="AE1080" s="26">
        <f t="shared" si="248"/>
        <v>0</v>
      </c>
      <c r="AF1080">
        <f t="shared" si="249"/>
        <v>-9999</v>
      </c>
      <c r="AG1080" s="187"/>
      <c r="AH1080">
        <f t="shared" si="250"/>
        <v>-2.9382213915712355E-4</v>
      </c>
      <c r="AI1080">
        <f t="shared" si="251"/>
        <v>0.56321412153041595</v>
      </c>
      <c r="AJ1080">
        <f t="shared" si="252"/>
        <v>-0.29022162196877349</v>
      </c>
      <c r="AK1080">
        <f t="shared" si="253"/>
        <v>0.22686228227079117</v>
      </c>
      <c r="AL1080">
        <f t="shared" si="254"/>
        <v>2.6625535282756823</v>
      </c>
      <c r="AM1080">
        <f t="shared" si="255"/>
        <v>4.0948774322335311</v>
      </c>
      <c r="AN1080" s="26">
        <f t="shared" si="261"/>
        <v>-3.9344997747660178</v>
      </c>
      <c r="AO1080" s="26">
        <f t="shared" si="261"/>
        <v>-3.9351643489502139</v>
      </c>
      <c r="AP1080" s="26">
        <f t="shared" si="261"/>
        <v>-3.9332408904645653</v>
      </c>
      <c r="AQ1080" s="26">
        <f t="shared" si="261"/>
        <v>-3.9388182558839882</v>
      </c>
      <c r="AR1080" s="26">
        <f t="shared" si="261"/>
        <v>-3.9227315190112741</v>
      </c>
      <c r="AS1080" s="26">
        <f t="shared" si="261"/>
        <v>-3.9698775001583364</v>
      </c>
      <c r="AT1080" s="26">
        <f t="shared" si="261"/>
        <v>-3.8373723372171344</v>
      </c>
      <c r="AU1080" s="26">
        <f t="shared" si="256"/>
        <v>-4.2853617650403137</v>
      </c>
    </row>
    <row r="1081" spans="26:48">
      <c r="Z1081">
        <f t="shared" si="243"/>
        <v>0</v>
      </c>
      <c r="AA1081" s="26">
        <f t="shared" si="244"/>
        <v>2.0309229835135684E-3</v>
      </c>
      <c r="AB1081" s="26">
        <f t="shared" si="245"/>
        <v>-9999</v>
      </c>
      <c r="AC1081" s="26">
        <f t="shared" si="246"/>
        <v>0</v>
      </c>
      <c r="AD1081" s="26">
        <f t="shared" si="247"/>
        <v>-9999</v>
      </c>
      <c r="AE1081" s="26">
        <f t="shared" si="248"/>
        <v>0</v>
      </c>
      <c r="AF1081">
        <f t="shared" si="249"/>
        <v>-9999</v>
      </c>
      <c r="AG1081" s="187"/>
      <c r="AH1081">
        <f t="shared" si="250"/>
        <v>-2.9382213915712355E-4</v>
      </c>
      <c r="AI1081">
        <f t="shared" si="251"/>
        <v>0.56321412153041595</v>
      </c>
      <c r="AJ1081">
        <f t="shared" si="252"/>
        <v>-0.29022162196877349</v>
      </c>
      <c r="AK1081">
        <f t="shared" si="253"/>
        <v>0.22686228227079117</v>
      </c>
      <c r="AL1081">
        <f t="shared" si="254"/>
        <v>2.6625535282756823</v>
      </c>
      <c r="AM1081">
        <f t="shared" si="255"/>
        <v>4.0948774322335311</v>
      </c>
      <c r="AN1081" s="26">
        <f t="shared" si="261"/>
        <v>-3.9344997747660178</v>
      </c>
      <c r="AO1081" s="26">
        <f t="shared" si="261"/>
        <v>-3.9351643489502139</v>
      </c>
      <c r="AP1081" s="26">
        <f t="shared" si="261"/>
        <v>-3.9332408904645653</v>
      </c>
      <c r="AQ1081" s="26">
        <f t="shared" si="261"/>
        <v>-3.9388182558839882</v>
      </c>
      <c r="AR1081" s="26">
        <f t="shared" si="261"/>
        <v>-3.9227315190112741</v>
      </c>
      <c r="AS1081" s="26">
        <f t="shared" si="261"/>
        <v>-3.9698775001583364</v>
      </c>
      <c r="AT1081" s="26">
        <f t="shared" si="261"/>
        <v>-3.8373723372171344</v>
      </c>
      <c r="AU1081" s="26">
        <f t="shared" si="256"/>
        <v>-4.2853617650403137</v>
      </c>
      <c r="AV1081" s="26"/>
    </row>
    <row r="1082" spans="26:48">
      <c r="Z1082">
        <f t="shared" si="243"/>
        <v>0</v>
      </c>
      <c r="AA1082" s="26">
        <f t="shared" si="244"/>
        <v>2.0309229835135684E-3</v>
      </c>
      <c r="AB1082" s="26">
        <f t="shared" si="245"/>
        <v>-9999</v>
      </c>
      <c r="AC1082" s="26">
        <f t="shared" si="246"/>
        <v>0</v>
      </c>
      <c r="AD1082" s="26">
        <f t="shared" si="247"/>
        <v>-9999</v>
      </c>
      <c r="AE1082" s="26">
        <f t="shared" si="248"/>
        <v>0</v>
      </c>
      <c r="AF1082">
        <f t="shared" si="249"/>
        <v>-9999</v>
      </c>
      <c r="AG1082" s="187"/>
      <c r="AH1082">
        <f t="shared" si="250"/>
        <v>-2.9382213915712355E-4</v>
      </c>
      <c r="AI1082">
        <f t="shared" si="251"/>
        <v>0.56321412153041595</v>
      </c>
      <c r="AJ1082">
        <f t="shared" si="252"/>
        <v>-0.29022162196877349</v>
      </c>
      <c r="AK1082">
        <f t="shared" si="253"/>
        <v>0.22686228227079117</v>
      </c>
      <c r="AL1082">
        <f t="shared" si="254"/>
        <v>2.6625535282756823</v>
      </c>
      <c r="AM1082">
        <f t="shared" si="255"/>
        <v>4.0948774322335311</v>
      </c>
      <c r="AN1082" s="26">
        <f t="shared" si="261"/>
        <v>-3.9344997747660178</v>
      </c>
      <c r="AO1082" s="26">
        <f t="shared" si="261"/>
        <v>-3.9351643489502139</v>
      </c>
      <c r="AP1082" s="26">
        <f t="shared" si="261"/>
        <v>-3.9332408904645653</v>
      </c>
      <c r="AQ1082" s="26">
        <f t="shared" si="261"/>
        <v>-3.9388182558839882</v>
      </c>
      <c r="AR1082" s="26">
        <f t="shared" si="261"/>
        <v>-3.9227315190112741</v>
      </c>
      <c r="AS1082" s="26">
        <f t="shared" si="261"/>
        <v>-3.9698775001583364</v>
      </c>
      <c r="AT1082" s="26">
        <f t="shared" si="261"/>
        <v>-3.8373723372171344</v>
      </c>
      <c r="AU1082" s="26">
        <f t="shared" si="256"/>
        <v>-4.2853617650403137</v>
      </c>
    </row>
    <row r="1083" spans="26:48">
      <c r="Z1083">
        <f t="shared" si="243"/>
        <v>0</v>
      </c>
      <c r="AA1083" s="26">
        <f t="shared" si="244"/>
        <v>2.0309229835135684E-3</v>
      </c>
      <c r="AB1083" s="26">
        <f t="shared" si="245"/>
        <v>-9999</v>
      </c>
      <c r="AC1083" s="26">
        <f t="shared" si="246"/>
        <v>0</v>
      </c>
      <c r="AD1083" s="26">
        <f t="shared" si="247"/>
        <v>-9999</v>
      </c>
      <c r="AE1083" s="26">
        <f t="shared" si="248"/>
        <v>0</v>
      </c>
      <c r="AF1083">
        <f t="shared" si="249"/>
        <v>-9999</v>
      </c>
      <c r="AG1083" s="187"/>
      <c r="AH1083">
        <f t="shared" si="250"/>
        <v>-2.9382213915712355E-4</v>
      </c>
      <c r="AI1083">
        <f t="shared" si="251"/>
        <v>0.56321412153041595</v>
      </c>
      <c r="AJ1083">
        <f t="shared" si="252"/>
        <v>-0.29022162196877349</v>
      </c>
      <c r="AK1083">
        <f t="shared" si="253"/>
        <v>0.22686228227079117</v>
      </c>
      <c r="AL1083">
        <f t="shared" si="254"/>
        <v>2.6625535282756823</v>
      </c>
      <c r="AM1083">
        <f t="shared" si="255"/>
        <v>4.0948774322335311</v>
      </c>
      <c r="AN1083" s="26">
        <f t="shared" si="261"/>
        <v>-3.9344997747660178</v>
      </c>
      <c r="AO1083" s="26">
        <f t="shared" si="261"/>
        <v>-3.9351643489502139</v>
      </c>
      <c r="AP1083" s="26">
        <f t="shared" si="261"/>
        <v>-3.9332408904645653</v>
      </c>
      <c r="AQ1083" s="26">
        <f t="shared" si="261"/>
        <v>-3.9388182558839882</v>
      </c>
      <c r="AR1083" s="26">
        <f t="shared" si="261"/>
        <v>-3.9227315190112741</v>
      </c>
      <c r="AS1083" s="26">
        <f t="shared" si="261"/>
        <v>-3.9698775001583364</v>
      </c>
      <c r="AT1083" s="26">
        <f t="shared" si="261"/>
        <v>-3.8373723372171344</v>
      </c>
      <c r="AU1083" s="26">
        <f t="shared" si="256"/>
        <v>-4.2853617650403137</v>
      </c>
      <c r="AV1083" s="26"/>
    </row>
    <row r="1084" spans="26:48">
      <c r="Z1084">
        <f t="shared" si="243"/>
        <v>0</v>
      </c>
      <c r="AA1084" s="26">
        <f t="shared" si="244"/>
        <v>2.0309229835135684E-3</v>
      </c>
      <c r="AB1084" s="26">
        <f t="shared" si="245"/>
        <v>-9999</v>
      </c>
      <c r="AC1084" s="26">
        <f t="shared" si="246"/>
        <v>0</v>
      </c>
      <c r="AD1084" s="26">
        <f t="shared" si="247"/>
        <v>-9999</v>
      </c>
      <c r="AE1084" s="26">
        <f t="shared" si="248"/>
        <v>0</v>
      </c>
      <c r="AF1084">
        <f t="shared" si="249"/>
        <v>-9999</v>
      </c>
      <c r="AG1084" s="187"/>
      <c r="AH1084">
        <f t="shared" si="250"/>
        <v>-2.9382213915712355E-4</v>
      </c>
      <c r="AI1084">
        <f t="shared" si="251"/>
        <v>0.56321412153041595</v>
      </c>
      <c r="AJ1084">
        <f t="shared" si="252"/>
        <v>-0.29022162196877349</v>
      </c>
      <c r="AK1084">
        <f t="shared" si="253"/>
        <v>0.22686228227079117</v>
      </c>
      <c r="AL1084">
        <f t="shared" si="254"/>
        <v>2.6625535282756823</v>
      </c>
      <c r="AM1084">
        <f t="shared" si="255"/>
        <v>4.0948774322335311</v>
      </c>
      <c r="AN1084" s="26">
        <f t="shared" si="261"/>
        <v>-3.9344997747660178</v>
      </c>
      <c r="AO1084" s="26">
        <f t="shared" si="261"/>
        <v>-3.9351643489502139</v>
      </c>
      <c r="AP1084" s="26">
        <f t="shared" si="261"/>
        <v>-3.9332408904645653</v>
      </c>
      <c r="AQ1084" s="26">
        <f t="shared" si="261"/>
        <v>-3.9388182558839882</v>
      </c>
      <c r="AR1084" s="26">
        <f t="shared" si="261"/>
        <v>-3.9227315190112741</v>
      </c>
      <c r="AS1084" s="26">
        <f t="shared" si="261"/>
        <v>-3.9698775001583364</v>
      </c>
      <c r="AT1084" s="26">
        <f t="shared" si="261"/>
        <v>-3.8373723372171344</v>
      </c>
      <c r="AU1084" s="26">
        <f t="shared" si="256"/>
        <v>-4.2853617650403137</v>
      </c>
    </row>
    <row r="1085" spans="26:48">
      <c r="Z1085">
        <f t="shared" si="243"/>
        <v>0</v>
      </c>
      <c r="AA1085" s="26">
        <f t="shared" si="244"/>
        <v>2.0309229835135684E-3</v>
      </c>
      <c r="AB1085" s="26">
        <f t="shared" si="245"/>
        <v>-9999</v>
      </c>
      <c r="AC1085" s="26">
        <f t="shared" si="246"/>
        <v>0</v>
      </c>
      <c r="AD1085" s="26">
        <f t="shared" si="247"/>
        <v>-9999</v>
      </c>
      <c r="AE1085" s="26">
        <f t="shared" si="248"/>
        <v>0</v>
      </c>
      <c r="AF1085">
        <f t="shared" si="249"/>
        <v>-9999</v>
      </c>
      <c r="AG1085" s="187"/>
      <c r="AH1085">
        <f t="shared" si="250"/>
        <v>-2.9382213915712355E-4</v>
      </c>
      <c r="AI1085">
        <f t="shared" si="251"/>
        <v>0.56321412153041595</v>
      </c>
      <c r="AJ1085">
        <f t="shared" si="252"/>
        <v>-0.29022162196877349</v>
      </c>
      <c r="AK1085">
        <f t="shared" si="253"/>
        <v>0.22686228227079117</v>
      </c>
      <c r="AL1085">
        <f t="shared" si="254"/>
        <v>2.6625535282756823</v>
      </c>
      <c r="AM1085">
        <f t="shared" si="255"/>
        <v>4.0948774322335311</v>
      </c>
      <c r="AN1085" s="26">
        <f t="shared" si="261"/>
        <v>-3.9344997747660178</v>
      </c>
      <c r="AO1085" s="26">
        <f t="shared" si="261"/>
        <v>-3.9351643489502139</v>
      </c>
      <c r="AP1085" s="26">
        <f t="shared" si="261"/>
        <v>-3.9332408904645653</v>
      </c>
      <c r="AQ1085" s="26">
        <f t="shared" si="261"/>
        <v>-3.9388182558839882</v>
      </c>
      <c r="AR1085" s="26">
        <f t="shared" si="261"/>
        <v>-3.9227315190112741</v>
      </c>
      <c r="AS1085" s="26">
        <f t="shared" si="261"/>
        <v>-3.9698775001583364</v>
      </c>
      <c r="AT1085" s="26">
        <f t="shared" si="261"/>
        <v>-3.8373723372171344</v>
      </c>
      <c r="AU1085" s="26">
        <f t="shared" si="256"/>
        <v>-4.2853617650403137</v>
      </c>
    </row>
    <row r="1086" spans="26:48">
      <c r="Z1086">
        <f t="shared" si="243"/>
        <v>0</v>
      </c>
      <c r="AA1086" s="26">
        <f t="shared" si="244"/>
        <v>2.0309229835135684E-3</v>
      </c>
      <c r="AB1086" s="26">
        <f t="shared" si="245"/>
        <v>-9999</v>
      </c>
      <c r="AC1086" s="26">
        <f t="shared" si="246"/>
        <v>0</v>
      </c>
      <c r="AD1086" s="26">
        <f t="shared" si="247"/>
        <v>-9999</v>
      </c>
      <c r="AE1086" s="26">
        <f t="shared" si="248"/>
        <v>0</v>
      </c>
      <c r="AF1086">
        <f t="shared" si="249"/>
        <v>-9999</v>
      </c>
      <c r="AG1086" s="187"/>
      <c r="AH1086">
        <f t="shared" si="250"/>
        <v>-2.9382213915712355E-4</v>
      </c>
      <c r="AI1086">
        <f t="shared" si="251"/>
        <v>0.56321412153041595</v>
      </c>
      <c r="AJ1086">
        <f t="shared" si="252"/>
        <v>-0.29022162196877349</v>
      </c>
      <c r="AK1086">
        <f t="shared" si="253"/>
        <v>0.22686228227079117</v>
      </c>
      <c r="AL1086">
        <f t="shared" si="254"/>
        <v>2.6625535282756823</v>
      </c>
      <c r="AM1086">
        <f t="shared" si="255"/>
        <v>4.0948774322335311</v>
      </c>
      <c r="AN1086" s="26">
        <f t="shared" ref="AN1086:AT1095" si="262">$AU1086+$AB$7*SIN(AO1086)</f>
        <v>-3.9344997747660178</v>
      </c>
      <c r="AO1086" s="26">
        <f t="shared" si="262"/>
        <v>-3.9351643489502139</v>
      </c>
      <c r="AP1086" s="26">
        <f t="shared" si="262"/>
        <v>-3.9332408904645653</v>
      </c>
      <c r="AQ1086" s="26">
        <f t="shared" si="262"/>
        <v>-3.9388182558839882</v>
      </c>
      <c r="AR1086" s="26">
        <f t="shared" si="262"/>
        <v>-3.9227315190112741</v>
      </c>
      <c r="AS1086" s="26">
        <f t="shared" si="262"/>
        <v>-3.9698775001583364</v>
      </c>
      <c r="AT1086" s="26">
        <f t="shared" si="262"/>
        <v>-3.8373723372171344</v>
      </c>
      <c r="AU1086" s="26">
        <f t="shared" si="256"/>
        <v>-4.2853617650403137</v>
      </c>
    </row>
    <row r="1087" spans="26:48">
      <c r="Z1087">
        <f t="shared" si="243"/>
        <v>0</v>
      </c>
      <c r="AA1087" s="26">
        <f t="shared" si="244"/>
        <v>2.0309229835135684E-3</v>
      </c>
      <c r="AB1087" s="26">
        <f t="shared" si="245"/>
        <v>-9999</v>
      </c>
      <c r="AC1087" s="26">
        <f t="shared" si="246"/>
        <v>0</v>
      </c>
      <c r="AD1087" s="26">
        <f t="shared" si="247"/>
        <v>-9999</v>
      </c>
      <c r="AE1087" s="26">
        <f t="shared" si="248"/>
        <v>0</v>
      </c>
      <c r="AF1087">
        <f t="shared" si="249"/>
        <v>-9999</v>
      </c>
      <c r="AG1087" s="187"/>
      <c r="AH1087">
        <f t="shared" si="250"/>
        <v>-2.9382213915712355E-4</v>
      </c>
      <c r="AI1087">
        <f t="shared" si="251"/>
        <v>0.56321412153041595</v>
      </c>
      <c r="AJ1087">
        <f t="shared" si="252"/>
        <v>-0.29022162196877349</v>
      </c>
      <c r="AK1087">
        <f t="shared" si="253"/>
        <v>0.22686228227079117</v>
      </c>
      <c r="AL1087">
        <f t="shared" si="254"/>
        <v>2.6625535282756823</v>
      </c>
      <c r="AM1087">
        <f t="shared" si="255"/>
        <v>4.0948774322335311</v>
      </c>
      <c r="AN1087" s="26">
        <f t="shared" si="262"/>
        <v>-3.9344997747660178</v>
      </c>
      <c r="AO1087" s="26">
        <f t="shared" si="262"/>
        <v>-3.9351643489502139</v>
      </c>
      <c r="AP1087" s="26">
        <f t="shared" si="262"/>
        <v>-3.9332408904645653</v>
      </c>
      <c r="AQ1087" s="26">
        <f t="shared" si="262"/>
        <v>-3.9388182558839882</v>
      </c>
      <c r="AR1087" s="26">
        <f t="shared" si="262"/>
        <v>-3.9227315190112741</v>
      </c>
      <c r="AS1087" s="26">
        <f t="shared" si="262"/>
        <v>-3.9698775001583364</v>
      </c>
      <c r="AT1087" s="26">
        <f t="shared" si="262"/>
        <v>-3.8373723372171344</v>
      </c>
      <c r="AU1087" s="26">
        <f t="shared" si="256"/>
        <v>-4.2853617650403137</v>
      </c>
    </row>
    <row r="1088" spans="26:48">
      <c r="Z1088">
        <f t="shared" si="243"/>
        <v>0</v>
      </c>
      <c r="AA1088" s="26">
        <f t="shared" si="244"/>
        <v>2.0309229835135684E-3</v>
      </c>
      <c r="AB1088" s="26">
        <f t="shared" si="245"/>
        <v>-9999</v>
      </c>
      <c r="AC1088" s="26">
        <f t="shared" si="246"/>
        <v>0</v>
      </c>
      <c r="AD1088" s="26">
        <f t="shared" si="247"/>
        <v>-9999</v>
      </c>
      <c r="AE1088" s="26">
        <f t="shared" si="248"/>
        <v>0</v>
      </c>
      <c r="AF1088">
        <f t="shared" si="249"/>
        <v>-9999</v>
      </c>
      <c r="AG1088" s="187"/>
      <c r="AH1088">
        <f t="shared" si="250"/>
        <v>-2.9382213915712355E-4</v>
      </c>
      <c r="AI1088">
        <f t="shared" si="251"/>
        <v>0.56321412153041595</v>
      </c>
      <c r="AJ1088">
        <f t="shared" si="252"/>
        <v>-0.29022162196877349</v>
      </c>
      <c r="AK1088">
        <f t="shared" si="253"/>
        <v>0.22686228227079117</v>
      </c>
      <c r="AL1088">
        <f t="shared" si="254"/>
        <v>2.6625535282756823</v>
      </c>
      <c r="AM1088">
        <f t="shared" si="255"/>
        <v>4.0948774322335311</v>
      </c>
      <c r="AN1088" s="26">
        <f t="shared" si="262"/>
        <v>-3.9344997747660178</v>
      </c>
      <c r="AO1088" s="26">
        <f t="shared" si="262"/>
        <v>-3.9351643489502139</v>
      </c>
      <c r="AP1088" s="26">
        <f t="shared" si="262"/>
        <v>-3.9332408904645653</v>
      </c>
      <c r="AQ1088" s="26">
        <f t="shared" si="262"/>
        <v>-3.9388182558839882</v>
      </c>
      <c r="AR1088" s="26">
        <f t="shared" si="262"/>
        <v>-3.9227315190112741</v>
      </c>
      <c r="AS1088" s="26">
        <f t="shared" si="262"/>
        <v>-3.9698775001583364</v>
      </c>
      <c r="AT1088" s="26">
        <f t="shared" si="262"/>
        <v>-3.8373723372171344</v>
      </c>
      <c r="AU1088" s="26">
        <f t="shared" si="256"/>
        <v>-4.2853617650403137</v>
      </c>
    </row>
    <row r="1089" spans="26:47">
      <c r="Z1089">
        <f t="shared" si="243"/>
        <v>0</v>
      </c>
      <c r="AA1089" s="26">
        <f t="shared" si="244"/>
        <v>2.0309229835135684E-3</v>
      </c>
      <c r="AB1089" s="26">
        <f t="shared" si="245"/>
        <v>-9999</v>
      </c>
      <c r="AC1089" s="26">
        <f t="shared" si="246"/>
        <v>0</v>
      </c>
      <c r="AD1089" s="26">
        <f t="shared" si="247"/>
        <v>-9999</v>
      </c>
      <c r="AE1089" s="26">
        <f t="shared" si="248"/>
        <v>0</v>
      </c>
      <c r="AF1089">
        <f t="shared" si="249"/>
        <v>-9999</v>
      </c>
      <c r="AG1089" s="187"/>
      <c r="AH1089">
        <f t="shared" si="250"/>
        <v>-2.9382213915712355E-4</v>
      </c>
      <c r="AI1089">
        <f t="shared" si="251"/>
        <v>0.56321412153041595</v>
      </c>
      <c r="AJ1089">
        <f t="shared" si="252"/>
        <v>-0.29022162196877349</v>
      </c>
      <c r="AK1089">
        <f t="shared" si="253"/>
        <v>0.22686228227079117</v>
      </c>
      <c r="AL1089">
        <f t="shared" si="254"/>
        <v>2.6625535282756823</v>
      </c>
      <c r="AM1089">
        <f t="shared" si="255"/>
        <v>4.0948774322335311</v>
      </c>
      <c r="AN1089" s="26">
        <f t="shared" si="262"/>
        <v>-3.9344997747660178</v>
      </c>
      <c r="AO1089" s="26">
        <f t="shared" si="262"/>
        <v>-3.9351643489502139</v>
      </c>
      <c r="AP1089" s="26">
        <f t="shared" si="262"/>
        <v>-3.9332408904645653</v>
      </c>
      <c r="AQ1089" s="26">
        <f t="shared" si="262"/>
        <v>-3.9388182558839882</v>
      </c>
      <c r="AR1089" s="26">
        <f t="shared" si="262"/>
        <v>-3.9227315190112741</v>
      </c>
      <c r="AS1089" s="26">
        <f t="shared" si="262"/>
        <v>-3.9698775001583364</v>
      </c>
      <c r="AT1089" s="26">
        <f t="shared" si="262"/>
        <v>-3.8373723372171344</v>
      </c>
      <c r="AU1089" s="26">
        <f t="shared" si="256"/>
        <v>-4.2853617650403137</v>
      </c>
    </row>
    <row r="1090" spans="26:47">
      <c r="Z1090">
        <f t="shared" si="243"/>
        <v>0</v>
      </c>
      <c r="AA1090" s="26">
        <f t="shared" si="244"/>
        <v>2.0309229835135684E-3</v>
      </c>
      <c r="AB1090" s="26">
        <f t="shared" si="245"/>
        <v>-9999</v>
      </c>
      <c r="AC1090" s="26">
        <f t="shared" si="246"/>
        <v>0</v>
      </c>
      <c r="AD1090" s="26">
        <f t="shared" si="247"/>
        <v>-9999</v>
      </c>
      <c r="AE1090" s="26">
        <f t="shared" si="248"/>
        <v>0</v>
      </c>
      <c r="AF1090">
        <f t="shared" si="249"/>
        <v>-9999</v>
      </c>
      <c r="AG1090" s="187"/>
      <c r="AH1090">
        <f t="shared" si="250"/>
        <v>-2.9382213915712355E-4</v>
      </c>
      <c r="AI1090">
        <f t="shared" si="251"/>
        <v>0.56321412153041595</v>
      </c>
      <c r="AJ1090">
        <f t="shared" si="252"/>
        <v>-0.29022162196877349</v>
      </c>
      <c r="AK1090">
        <f t="shared" si="253"/>
        <v>0.22686228227079117</v>
      </c>
      <c r="AL1090">
        <f t="shared" si="254"/>
        <v>2.6625535282756823</v>
      </c>
      <c r="AM1090">
        <f t="shared" si="255"/>
        <v>4.0948774322335311</v>
      </c>
      <c r="AN1090" s="26">
        <f t="shared" si="262"/>
        <v>-3.9344997747660178</v>
      </c>
      <c r="AO1090" s="26">
        <f t="shared" si="262"/>
        <v>-3.9351643489502139</v>
      </c>
      <c r="AP1090" s="26">
        <f t="shared" si="262"/>
        <v>-3.9332408904645653</v>
      </c>
      <c r="AQ1090" s="26">
        <f t="shared" si="262"/>
        <v>-3.9388182558839882</v>
      </c>
      <c r="AR1090" s="26">
        <f t="shared" si="262"/>
        <v>-3.9227315190112741</v>
      </c>
      <c r="AS1090" s="26">
        <f t="shared" si="262"/>
        <v>-3.9698775001583364</v>
      </c>
      <c r="AT1090" s="26">
        <f t="shared" si="262"/>
        <v>-3.8373723372171344</v>
      </c>
      <c r="AU1090" s="26">
        <f t="shared" si="256"/>
        <v>-4.2853617650403137</v>
      </c>
    </row>
    <row r="1091" spans="26:47">
      <c r="Z1091">
        <f t="shared" si="243"/>
        <v>0</v>
      </c>
      <c r="AA1091" s="26">
        <f t="shared" si="244"/>
        <v>2.0309229835135684E-3</v>
      </c>
      <c r="AB1091" s="26">
        <f t="shared" si="245"/>
        <v>-9999</v>
      </c>
      <c r="AC1091" s="26">
        <f t="shared" si="246"/>
        <v>0</v>
      </c>
      <c r="AD1091" s="26">
        <f t="shared" si="247"/>
        <v>-9999</v>
      </c>
      <c r="AE1091" s="26">
        <f t="shared" si="248"/>
        <v>0</v>
      </c>
      <c r="AF1091">
        <f t="shared" si="249"/>
        <v>-9999</v>
      </c>
      <c r="AG1091" s="187"/>
      <c r="AH1091">
        <f t="shared" si="250"/>
        <v>-2.9382213915712355E-4</v>
      </c>
      <c r="AI1091">
        <f t="shared" si="251"/>
        <v>0.56321412153041595</v>
      </c>
      <c r="AJ1091">
        <f t="shared" si="252"/>
        <v>-0.29022162196877349</v>
      </c>
      <c r="AK1091">
        <f t="shared" si="253"/>
        <v>0.22686228227079117</v>
      </c>
      <c r="AL1091">
        <f t="shared" si="254"/>
        <v>2.6625535282756823</v>
      </c>
      <c r="AM1091">
        <f t="shared" si="255"/>
        <v>4.0948774322335311</v>
      </c>
      <c r="AN1091" s="26">
        <f t="shared" si="262"/>
        <v>-3.9344997747660178</v>
      </c>
      <c r="AO1091" s="26">
        <f t="shared" si="262"/>
        <v>-3.9351643489502139</v>
      </c>
      <c r="AP1091" s="26">
        <f t="shared" si="262"/>
        <v>-3.9332408904645653</v>
      </c>
      <c r="AQ1091" s="26">
        <f t="shared" si="262"/>
        <v>-3.9388182558839882</v>
      </c>
      <c r="AR1091" s="26">
        <f t="shared" si="262"/>
        <v>-3.9227315190112741</v>
      </c>
      <c r="AS1091" s="26">
        <f t="shared" si="262"/>
        <v>-3.9698775001583364</v>
      </c>
      <c r="AT1091" s="26">
        <f t="shared" si="262"/>
        <v>-3.8373723372171344</v>
      </c>
      <c r="AU1091" s="26">
        <f t="shared" si="256"/>
        <v>-4.2853617650403137</v>
      </c>
    </row>
    <row r="1092" spans="26:47">
      <c r="Z1092">
        <f t="shared" si="243"/>
        <v>0</v>
      </c>
      <c r="AA1092" s="26">
        <f t="shared" si="244"/>
        <v>2.0309229835135684E-3</v>
      </c>
      <c r="AB1092" s="26">
        <f t="shared" si="245"/>
        <v>-9999</v>
      </c>
      <c r="AC1092" s="26">
        <f t="shared" si="246"/>
        <v>0</v>
      </c>
      <c r="AD1092" s="26">
        <f t="shared" si="247"/>
        <v>-9999</v>
      </c>
      <c r="AE1092" s="26">
        <f t="shared" si="248"/>
        <v>0</v>
      </c>
      <c r="AF1092">
        <f t="shared" si="249"/>
        <v>-9999</v>
      </c>
      <c r="AG1092" s="187"/>
      <c r="AH1092">
        <f t="shared" si="250"/>
        <v>-2.9382213915712355E-4</v>
      </c>
      <c r="AI1092">
        <f t="shared" si="251"/>
        <v>0.56321412153041595</v>
      </c>
      <c r="AJ1092">
        <f t="shared" si="252"/>
        <v>-0.29022162196877349</v>
      </c>
      <c r="AK1092">
        <f t="shared" si="253"/>
        <v>0.22686228227079117</v>
      </c>
      <c r="AL1092">
        <f t="shared" si="254"/>
        <v>2.6625535282756823</v>
      </c>
      <c r="AM1092">
        <f t="shared" si="255"/>
        <v>4.0948774322335311</v>
      </c>
      <c r="AN1092" s="26">
        <f t="shared" si="262"/>
        <v>-3.9344997747660178</v>
      </c>
      <c r="AO1092" s="26">
        <f t="shared" si="262"/>
        <v>-3.9351643489502139</v>
      </c>
      <c r="AP1092" s="26">
        <f t="shared" si="262"/>
        <v>-3.9332408904645653</v>
      </c>
      <c r="AQ1092" s="26">
        <f t="shared" si="262"/>
        <v>-3.9388182558839882</v>
      </c>
      <c r="AR1092" s="26">
        <f t="shared" si="262"/>
        <v>-3.9227315190112741</v>
      </c>
      <c r="AS1092" s="26">
        <f t="shared" si="262"/>
        <v>-3.9698775001583364</v>
      </c>
      <c r="AT1092" s="26">
        <f t="shared" si="262"/>
        <v>-3.8373723372171344</v>
      </c>
      <c r="AU1092" s="26">
        <f t="shared" si="256"/>
        <v>-4.2853617650403137</v>
      </c>
    </row>
    <row r="1093" spans="26:47">
      <c r="Z1093">
        <f t="shared" si="243"/>
        <v>0</v>
      </c>
      <c r="AA1093" s="26">
        <f t="shared" si="244"/>
        <v>2.0309229835135684E-3</v>
      </c>
      <c r="AB1093" s="26">
        <f t="shared" si="245"/>
        <v>-9999</v>
      </c>
      <c r="AC1093" s="26">
        <f t="shared" si="246"/>
        <v>0</v>
      </c>
      <c r="AD1093" s="26">
        <f t="shared" si="247"/>
        <v>-9999</v>
      </c>
      <c r="AE1093" s="26">
        <f t="shared" si="248"/>
        <v>0</v>
      </c>
      <c r="AF1093">
        <f t="shared" si="249"/>
        <v>-9999</v>
      </c>
      <c r="AG1093" s="187"/>
      <c r="AH1093">
        <f t="shared" si="250"/>
        <v>-2.9382213915712355E-4</v>
      </c>
      <c r="AI1093">
        <f t="shared" si="251"/>
        <v>0.56321412153041595</v>
      </c>
      <c r="AJ1093">
        <f t="shared" si="252"/>
        <v>-0.29022162196877349</v>
      </c>
      <c r="AK1093">
        <f t="shared" si="253"/>
        <v>0.22686228227079117</v>
      </c>
      <c r="AL1093">
        <f t="shared" si="254"/>
        <v>2.6625535282756823</v>
      </c>
      <c r="AM1093">
        <f t="shared" si="255"/>
        <v>4.0948774322335311</v>
      </c>
      <c r="AN1093" s="26">
        <f t="shared" si="262"/>
        <v>-3.9344997747660178</v>
      </c>
      <c r="AO1093" s="26">
        <f t="shared" si="262"/>
        <v>-3.9351643489502139</v>
      </c>
      <c r="AP1093" s="26">
        <f t="shared" si="262"/>
        <v>-3.9332408904645653</v>
      </c>
      <c r="AQ1093" s="26">
        <f t="shared" si="262"/>
        <v>-3.9388182558839882</v>
      </c>
      <c r="AR1093" s="26">
        <f t="shared" si="262"/>
        <v>-3.9227315190112741</v>
      </c>
      <c r="AS1093" s="26">
        <f t="shared" si="262"/>
        <v>-3.9698775001583364</v>
      </c>
      <c r="AT1093" s="26">
        <f t="shared" si="262"/>
        <v>-3.8373723372171344</v>
      </c>
      <c r="AU1093" s="26">
        <f t="shared" si="256"/>
        <v>-4.2853617650403137</v>
      </c>
    </row>
    <row r="1094" spans="26:47">
      <c r="Z1094">
        <f t="shared" si="243"/>
        <v>0</v>
      </c>
      <c r="AA1094" s="26">
        <f t="shared" si="244"/>
        <v>2.0309229835135684E-3</v>
      </c>
      <c r="AB1094" s="26">
        <f t="shared" si="245"/>
        <v>-9999</v>
      </c>
      <c r="AC1094" s="26">
        <f t="shared" si="246"/>
        <v>0</v>
      </c>
      <c r="AD1094" s="26">
        <f t="shared" si="247"/>
        <v>-9999</v>
      </c>
      <c r="AE1094" s="26">
        <f t="shared" si="248"/>
        <v>0</v>
      </c>
      <c r="AF1094">
        <f t="shared" si="249"/>
        <v>-9999</v>
      </c>
      <c r="AG1094" s="187"/>
      <c r="AH1094">
        <f t="shared" si="250"/>
        <v>-2.9382213915712355E-4</v>
      </c>
      <c r="AI1094">
        <f t="shared" si="251"/>
        <v>0.56321412153041595</v>
      </c>
      <c r="AJ1094">
        <f t="shared" si="252"/>
        <v>-0.29022162196877349</v>
      </c>
      <c r="AK1094">
        <f t="shared" si="253"/>
        <v>0.22686228227079117</v>
      </c>
      <c r="AL1094">
        <f t="shared" si="254"/>
        <v>2.6625535282756823</v>
      </c>
      <c r="AM1094">
        <f t="shared" si="255"/>
        <v>4.0948774322335311</v>
      </c>
      <c r="AN1094" s="26">
        <f t="shared" si="262"/>
        <v>-3.9344997747660178</v>
      </c>
      <c r="AO1094" s="26">
        <f t="shared" si="262"/>
        <v>-3.9351643489502139</v>
      </c>
      <c r="AP1094" s="26">
        <f t="shared" si="262"/>
        <v>-3.9332408904645653</v>
      </c>
      <c r="AQ1094" s="26">
        <f t="shared" si="262"/>
        <v>-3.9388182558839882</v>
      </c>
      <c r="AR1094" s="26">
        <f t="shared" si="262"/>
        <v>-3.9227315190112741</v>
      </c>
      <c r="AS1094" s="26">
        <f t="shared" si="262"/>
        <v>-3.9698775001583364</v>
      </c>
      <c r="AT1094" s="26">
        <f t="shared" si="262"/>
        <v>-3.8373723372171344</v>
      </c>
      <c r="AU1094" s="26">
        <f t="shared" si="256"/>
        <v>-4.2853617650403137</v>
      </c>
    </row>
    <row r="1095" spans="26:47">
      <c r="Z1095">
        <f t="shared" si="243"/>
        <v>0</v>
      </c>
      <c r="AA1095" s="26">
        <f t="shared" si="244"/>
        <v>2.0309229835135684E-3</v>
      </c>
      <c r="AB1095" s="26">
        <f t="shared" si="245"/>
        <v>-9999</v>
      </c>
      <c r="AC1095" s="26">
        <f t="shared" si="246"/>
        <v>0</v>
      </c>
      <c r="AD1095" s="26">
        <f t="shared" si="247"/>
        <v>-9999</v>
      </c>
      <c r="AE1095" s="26">
        <f t="shared" si="248"/>
        <v>0</v>
      </c>
      <c r="AF1095">
        <f t="shared" si="249"/>
        <v>-9999</v>
      </c>
      <c r="AG1095" s="187"/>
      <c r="AH1095">
        <f t="shared" si="250"/>
        <v>-2.9382213915712355E-4</v>
      </c>
      <c r="AI1095">
        <f t="shared" si="251"/>
        <v>0.56321412153041595</v>
      </c>
      <c r="AJ1095">
        <f t="shared" si="252"/>
        <v>-0.29022162196877349</v>
      </c>
      <c r="AK1095">
        <f t="shared" si="253"/>
        <v>0.22686228227079117</v>
      </c>
      <c r="AL1095">
        <f t="shared" si="254"/>
        <v>2.6625535282756823</v>
      </c>
      <c r="AM1095">
        <f t="shared" si="255"/>
        <v>4.0948774322335311</v>
      </c>
      <c r="AN1095" s="26">
        <f t="shared" si="262"/>
        <v>-3.9344997747660178</v>
      </c>
      <c r="AO1095" s="26">
        <f t="shared" si="262"/>
        <v>-3.9351643489502139</v>
      </c>
      <c r="AP1095" s="26">
        <f t="shared" si="262"/>
        <v>-3.9332408904645653</v>
      </c>
      <c r="AQ1095" s="26">
        <f t="shared" si="262"/>
        <v>-3.9388182558839882</v>
      </c>
      <c r="AR1095" s="26">
        <f t="shared" si="262"/>
        <v>-3.9227315190112741</v>
      </c>
      <c r="AS1095" s="26">
        <f t="shared" si="262"/>
        <v>-3.9698775001583364</v>
      </c>
      <c r="AT1095" s="26">
        <f t="shared" si="262"/>
        <v>-3.8373723372171344</v>
      </c>
      <c r="AU1095" s="26">
        <f t="shared" si="256"/>
        <v>-4.2853617650403137</v>
      </c>
    </row>
    <row r="1096" spans="26:47">
      <c r="Z1096">
        <f t="shared" si="243"/>
        <v>0</v>
      </c>
      <c r="AA1096" s="26">
        <f t="shared" si="244"/>
        <v>2.0309229835135684E-3</v>
      </c>
      <c r="AB1096" s="26">
        <f t="shared" si="245"/>
        <v>-9999</v>
      </c>
      <c r="AC1096" s="26">
        <f t="shared" si="246"/>
        <v>0</v>
      </c>
      <c r="AD1096" s="26">
        <f t="shared" si="247"/>
        <v>-9999</v>
      </c>
      <c r="AE1096" s="26">
        <f t="shared" si="248"/>
        <v>0</v>
      </c>
      <c r="AF1096">
        <f t="shared" si="249"/>
        <v>-9999</v>
      </c>
      <c r="AG1096" s="187"/>
      <c r="AH1096">
        <f t="shared" si="250"/>
        <v>-2.9382213915712355E-4</v>
      </c>
      <c r="AI1096">
        <f t="shared" si="251"/>
        <v>0.56321412153041595</v>
      </c>
      <c r="AJ1096">
        <f t="shared" si="252"/>
        <v>-0.29022162196877349</v>
      </c>
      <c r="AK1096">
        <f t="shared" si="253"/>
        <v>0.22686228227079117</v>
      </c>
      <c r="AL1096">
        <f t="shared" si="254"/>
        <v>2.6625535282756823</v>
      </c>
      <c r="AM1096">
        <f t="shared" si="255"/>
        <v>4.0948774322335311</v>
      </c>
      <c r="AN1096" s="26">
        <f t="shared" ref="AN1096:AT1105" si="263">$AU1096+$AB$7*SIN(AO1096)</f>
        <v>-3.9344997747660178</v>
      </c>
      <c r="AO1096" s="26">
        <f t="shared" si="263"/>
        <v>-3.9351643489502139</v>
      </c>
      <c r="AP1096" s="26">
        <f t="shared" si="263"/>
        <v>-3.9332408904645653</v>
      </c>
      <c r="AQ1096" s="26">
        <f t="shared" si="263"/>
        <v>-3.9388182558839882</v>
      </c>
      <c r="AR1096" s="26">
        <f t="shared" si="263"/>
        <v>-3.9227315190112741</v>
      </c>
      <c r="AS1096" s="26">
        <f t="shared" si="263"/>
        <v>-3.9698775001583364</v>
      </c>
      <c r="AT1096" s="26">
        <f t="shared" si="263"/>
        <v>-3.8373723372171344</v>
      </c>
      <c r="AU1096" s="26">
        <f t="shared" si="256"/>
        <v>-4.2853617650403137</v>
      </c>
    </row>
    <row r="1097" spans="26:47">
      <c r="Z1097">
        <f t="shared" si="243"/>
        <v>0</v>
      </c>
      <c r="AA1097" s="26">
        <f t="shared" si="244"/>
        <v>2.0309229835135684E-3</v>
      </c>
      <c r="AB1097" s="26">
        <f t="shared" si="245"/>
        <v>-9999</v>
      </c>
      <c r="AC1097" s="26">
        <f t="shared" si="246"/>
        <v>0</v>
      </c>
      <c r="AD1097" s="26">
        <f t="shared" si="247"/>
        <v>-9999</v>
      </c>
      <c r="AE1097" s="26">
        <f t="shared" si="248"/>
        <v>0</v>
      </c>
      <c r="AF1097">
        <f t="shared" si="249"/>
        <v>-9999</v>
      </c>
      <c r="AG1097" s="187"/>
      <c r="AH1097">
        <f t="shared" si="250"/>
        <v>-2.9382213915712355E-4</v>
      </c>
      <c r="AI1097">
        <f t="shared" si="251"/>
        <v>0.56321412153041595</v>
      </c>
      <c r="AJ1097">
        <f t="shared" si="252"/>
        <v>-0.29022162196877349</v>
      </c>
      <c r="AK1097">
        <f t="shared" si="253"/>
        <v>0.22686228227079117</v>
      </c>
      <c r="AL1097">
        <f t="shared" si="254"/>
        <v>2.6625535282756823</v>
      </c>
      <c r="AM1097">
        <f t="shared" si="255"/>
        <v>4.0948774322335311</v>
      </c>
      <c r="AN1097" s="26">
        <f t="shared" si="263"/>
        <v>-3.9344997747660178</v>
      </c>
      <c r="AO1097" s="26">
        <f t="shared" si="263"/>
        <v>-3.9351643489502139</v>
      </c>
      <c r="AP1097" s="26">
        <f t="shared" si="263"/>
        <v>-3.9332408904645653</v>
      </c>
      <c r="AQ1097" s="26">
        <f t="shared" si="263"/>
        <v>-3.9388182558839882</v>
      </c>
      <c r="AR1097" s="26">
        <f t="shared" si="263"/>
        <v>-3.9227315190112741</v>
      </c>
      <c r="AS1097" s="26">
        <f t="shared" si="263"/>
        <v>-3.9698775001583364</v>
      </c>
      <c r="AT1097" s="26">
        <f t="shared" si="263"/>
        <v>-3.8373723372171344</v>
      </c>
      <c r="AU1097" s="26">
        <f t="shared" si="256"/>
        <v>-4.2853617650403137</v>
      </c>
    </row>
    <row r="1098" spans="26:47">
      <c r="Z1098">
        <f t="shared" ref="Z1098:Z1161" si="264">F1098</f>
        <v>0</v>
      </c>
      <c r="AA1098" s="26">
        <f t="shared" ref="AA1098:AA1161" si="265">AB$3+AB$4*Z1098+AB$5*Z1098^2+AH1098</f>
        <v>2.0309229835135684E-3</v>
      </c>
      <c r="AB1098" s="26">
        <f t="shared" ref="AB1098:AB1161" si="266">IF(S1098&lt;&gt;0,G1098-AH1098, -9999)</f>
        <v>-9999</v>
      </c>
      <c r="AC1098" s="26">
        <f t="shared" ref="AC1098:AC1161" si="267">+G1098-P1098</f>
        <v>0</v>
      </c>
      <c r="AD1098" s="26">
        <f t="shared" ref="AD1098:AD1161" si="268">IF(S1098&lt;&gt;0,G1098-AA1098, -9999)</f>
        <v>-9999</v>
      </c>
      <c r="AE1098" s="26">
        <f t="shared" ref="AE1098:AE1161" si="269">+(G1098-AA1098)^2*S1098</f>
        <v>0</v>
      </c>
      <c r="AF1098">
        <f t="shared" ref="AF1098:AF1161" si="270">IF(S1098&lt;&gt;0,G1098-P1098, -9999)</f>
        <v>-9999</v>
      </c>
      <c r="AG1098" s="187"/>
      <c r="AH1098">
        <f t="shared" ref="AH1098:AH1161" si="271">$AB$6*($AB$11/AI1098*AJ1098+$AB$12)</f>
        <v>-2.9382213915712355E-4</v>
      </c>
      <c r="AI1098">
        <f t="shared" ref="AI1098:AI1161" si="272">1+$AB$7*COS(AL1098)</f>
        <v>0.56321412153041595</v>
      </c>
      <c r="AJ1098">
        <f t="shared" ref="AJ1098:AJ1161" si="273">SIN(AL1098+RADIANS($AB$9))</f>
        <v>-0.29022162196877349</v>
      </c>
      <c r="AK1098">
        <f t="shared" ref="AK1098:AK1161" si="274">$AB$7*SIN(AL1098)</f>
        <v>0.22686228227079117</v>
      </c>
      <c r="AL1098">
        <f t="shared" ref="AL1098:AL1161" si="275">2*ATAN(AM1098)</f>
        <v>2.6625535282756823</v>
      </c>
      <c r="AM1098">
        <f t="shared" ref="AM1098:AM1161" si="276">SQRT((1+$AB$7)/(1-$AB$7))*TAN(AN1098/2)</f>
        <v>4.0948774322335311</v>
      </c>
      <c r="AN1098" s="26">
        <f t="shared" si="263"/>
        <v>-3.9344997747660178</v>
      </c>
      <c r="AO1098" s="26">
        <f t="shared" si="263"/>
        <v>-3.9351643489502139</v>
      </c>
      <c r="AP1098" s="26">
        <f t="shared" si="263"/>
        <v>-3.9332408904645653</v>
      </c>
      <c r="AQ1098" s="26">
        <f t="shared" si="263"/>
        <v>-3.9388182558839882</v>
      </c>
      <c r="AR1098" s="26">
        <f t="shared" si="263"/>
        <v>-3.9227315190112741</v>
      </c>
      <c r="AS1098" s="26">
        <f t="shared" si="263"/>
        <v>-3.9698775001583364</v>
      </c>
      <c r="AT1098" s="26">
        <f t="shared" si="263"/>
        <v>-3.8373723372171344</v>
      </c>
      <c r="AU1098" s="26">
        <f t="shared" ref="AU1098:AU1161" si="277">RADIANS($AB$9)+$AB$18*(F1098-AB$15)</f>
        <v>-4.2853617650403137</v>
      </c>
    </row>
    <row r="1099" spans="26:47">
      <c r="Z1099">
        <f t="shared" si="264"/>
        <v>0</v>
      </c>
      <c r="AA1099" s="26">
        <f t="shared" si="265"/>
        <v>2.0309229835135684E-3</v>
      </c>
      <c r="AB1099" s="26">
        <f t="shared" si="266"/>
        <v>-9999</v>
      </c>
      <c r="AC1099" s="26">
        <f t="shared" si="267"/>
        <v>0</v>
      </c>
      <c r="AD1099" s="26">
        <f t="shared" si="268"/>
        <v>-9999</v>
      </c>
      <c r="AE1099" s="26">
        <f t="shared" si="269"/>
        <v>0</v>
      </c>
      <c r="AF1099">
        <f t="shared" si="270"/>
        <v>-9999</v>
      </c>
      <c r="AG1099" s="187"/>
      <c r="AH1099">
        <f t="shared" si="271"/>
        <v>-2.9382213915712355E-4</v>
      </c>
      <c r="AI1099">
        <f t="shared" si="272"/>
        <v>0.56321412153041595</v>
      </c>
      <c r="AJ1099">
        <f t="shared" si="273"/>
        <v>-0.29022162196877349</v>
      </c>
      <c r="AK1099">
        <f t="shared" si="274"/>
        <v>0.22686228227079117</v>
      </c>
      <c r="AL1099">
        <f t="shared" si="275"/>
        <v>2.6625535282756823</v>
      </c>
      <c r="AM1099">
        <f t="shared" si="276"/>
        <v>4.0948774322335311</v>
      </c>
      <c r="AN1099" s="26">
        <f t="shared" si="263"/>
        <v>-3.9344997747660178</v>
      </c>
      <c r="AO1099" s="26">
        <f t="shared" si="263"/>
        <v>-3.9351643489502139</v>
      </c>
      <c r="AP1099" s="26">
        <f t="shared" si="263"/>
        <v>-3.9332408904645653</v>
      </c>
      <c r="AQ1099" s="26">
        <f t="shared" si="263"/>
        <v>-3.9388182558839882</v>
      </c>
      <c r="AR1099" s="26">
        <f t="shared" si="263"/>
        <v>-3.9227315190112741</v>
      </c>
      <c r="AS1099" s="26">
        <f t="shared" si="263"/>
        <v>-3.9698775001583364</v>
      </c>
      <c r="AT1099" s="26">
        <f t="shared" si="263"/>
        <v>-3.8373723372171344</v>
      </c>
      <c r="AU1099" s="26">
        <f t="shared" si="277"/>
        <v>-4.2853617650403137</v>
      </c>
    </row>
    <row r="1100" spans="26:47">
      <c r="Z1100">
        <f t="shared" si="264"/>
        <v>0</v>
      </c>
      <c r="AA1100" s="26">
        <f t="shared" si="265"/>
        <v>2.0309229835135684E-3</v>
      </c>
      <c r="AB1100" s="26">
        <f t="shared" si="266"/>
        <v>-9999</v>
      </c>
      <c r="AC1100" s="26">
        <f t="shared" si="267"/>
        <v>0</v>
      </c>
      <c r="AD1100" s="26">
        <f t="shared" si="268"/>
        <v>-9999</v>
      </c>
      <c r="AE1100" s="26">
        <f t="shared" si="269"/>
        <v>0</v>
      </c>
      <c r="AF1100">
        <f t="shared" si="270"/>
        <v>-9999</v>
      </c>
      <c r="AG1100" s="187"/>
      <c r="AH1100">
        <f t="shared" si="271"/>
        <v>-2.9382213915712355E-4</v>
      </c>
      <c r="AI1100">
        <f t="shared" si="272"/>
        <v>0.56321412153041595</v>
      </c>
      <c r="AJ1100">
        <f t="shared" si="273"/>
        <v>-0.29022162196877349</v>
      </c>
      <c r="AK1100">
        <f t="shared" si="274"/>
        <v>0.22686228227079117</v>
      </c>
      <c r="AL1100">
        <f t="shared" si="275"/>
        <v>2.6625535282756823</v>
      </c>
      <c r="AM1100">
        <f t="shared" si="276"/>
        <v>4.0948774322335311</v>
      </c>
      <c r="AN1100" s="26">
        <f t="shared" si="263"/>
        <v>-3.9344997747660178</v>
      </c>
      <c r="AO1100" s="26">
        <f t="shared" si="263"/>
        <v>-3.9351643489502139</v>
      </c>
      <c r="AP1100" s="26">
        <f t="shared" si="263"/>
        <v>-3.9332408904645653</v>
      </c>
      <c r="AQ1100" s="26">
        <f t="shared" si="263"/>
        <v>-3.9388182558839882</v>
      </c>
      <c r="AR1100" s="26">
        <f t="shared" si="263"/>
        <v>-3.9227315190112741</v>
      </c>
      <c r="AS1100" s="26">
        <f t="shared" si="263"/>
        <v>-3.9698775001583364</v>
      </c>
      <c r="AT1100" s="26">
        <f t="shared" si="263"/>
        <v>-3.8373723372171344</v>
      </c>
      <c r="AU1100" s="26">
        <f t="shared" si="277"/>
        <v>-4.2853617650403137</v>
      </c>
    </row>
    <row r="1101" spans="26:47">
      <c r="Z1101">
        <f t="shared" si="264"/>
        <v>0</v>
      </c>
      <c r="AA1101" s="26">
        <f t="shared" si="265"/>
        <v>2.0309229835135684E-3</v>
      </c>
      <c r="AB1101" s="26">
        <f t="shared" si="266"/>
        <v>-9999</v>
      </c>
      <c r="AC1101" s="26">
        <f t="shared" si="267"/>
        <v>0</v>
      </c>
      <c r="AD1101" s="26">
        <f t="shared" si="268"/>
        <v>-9999</v>
      </c>
      <c r="AE1101" s="26">
        <f t="shared" si="269"/>
        <v>0</v>
      </c>
      <c r="AF1101">
        <f t="shared" si="270"/>
        <v>-9999</v>
      </c>
      <c r="AG1101" s="187"/>
      <c r="AH1101">
        <f t="shared" si="271"/>
        <v>-2.9382213915712355E-4</v>
      </c>
      <c r="AI1101">
        <f t="shared" si="272"/>
        <v>0.56321412153041595</v>
      </c>
      <c r="AJ1101">
        <f t="shared" si="273"/>
        <v>-0.29022162196877349</v>
      </c>
      <c r="AK1101">
        <f t="shared" si="274"/>
        <v>0.22686228227079117</v>
      </c>
      <c r="AL1101">
        <f t="shared" si="275"/>
        <v>2.6625535282756823</v>
      </c>
      <c r="AM1101">
        <f t="shared" si="276"/>
        <v>4.0948774322335311</v>
      </c>
      <c r="AN1101" s="26">
        <f t="shared" si="263"/>
        <v>-3.9344997747660178</v>
      </c>
      <c r="AO1101" s="26">
        <f t="shared" si="263"/>
        <v>-3.9351643489502139</v>
      </c>
      <c r="AP1101" s="26">
        <f t="shared" si="263"/>
        <v>-3.9332408904645653</v>
      </c>
      <c r="AQ1101" s="26">
        <f t="shared" si="263"/>
        <v>-3.9388182558839882</v>
      </c>
      <c r="AR1101" s="26">
        <f t="shared" si="263"/>
        <v>-3.9227315190112741</v>
      </c>
      <c r="AS1101" s="26">
        <f t="shared" si="263"/>
        <v>-3.9698775001583364</v>
      </c>
      <c r="AT1101" s="26">
        <f t="shared" si="263"/>
        <v>-3.8373723372171344</v>
      </c>
      <c r="AU1101" s="26">
        <f t="shared" si="277"/>
        <v>-4.2853617650403137</v>
      </c>
    </row>
    <row r="1102" spans="26:47">
      <c r="Z1102">
        <f t="shared" si="264"/>
        <v>0</v>
      </c>
      <c r="AA1102" s="26">
        <f t="shared" si="265"/>
        <v>2.0309229835135684E-3</v>
      </c>
      <c r="AB1102" s="26">
        <f t="shared" si="266"/>
        <v>-9999</v>
      </c>
      <c r="AC1102" s="26">
        <f t="shared" si="267"/>
        <v>0</v>
      </c>
      <c r="AD1102" s="26">
        <f t="shared" si="268"/>
        <v>-9999</v>
      </c>
      <c r="AE1102" s="26">
        <f t="shared" si="269"/>
        <v>0</v>
      </c>
      <c r="AF1102">
        <f t="shared" si="270"/>
        <v>-9999</v>
      </c>
      <c r="AG1102" s="187"/>
      <c r="AH1102">
        <f t="shared" si="271"/>
        <v>-2.9382213915712355E-4</v>
      </c>
      <c r="AI1102">
        <f t="shared" si="272"/>
        <v>0.56321412153041595</v>
      </c>
      <c r="AJ1102">
        <f t="shared" si="273"/>
        <v>-0.29022162196877349</v>
      </c>
      <c r="AK1102">
        <f t="shared" si="274"/>
        <v>0.22686228227079117</v>
      </c>
      <c r="AL1102">
        <f t="shared" si="275"/>
        <v>2.6625535282756823</v>
      </c>
      <c r="AM1102">
        <f t="shared" si="276"/>
        <v>4.0948774322335311</v>
      </c>
      <c r="AN1102" s="26">
        <f t="shared" si="263"/>
        <v>-3.9344997747660178</v>
      </c>
      <c r="AO1102" s="26">
        <f t="shared" si="263"/>
        <v>-3.9351643489502139</v>
      </c>
      <c r="AP1102" s="26">
        <f t="shared" si="263"/>
        <v>-3.9332408904645653</v>
      </c>
      <c r="AQ1102" s="26">
        <f t="shared" si="263"/>
        <v>-3.9388182558839882</v>
      </c>
      <c r="AR1102" s="26">
        <f t="shared" si="263"/>
        <v>-3.9227315190112741</v>
      </c>
      <c r="AS1102" s="26">
        <f t="shared" si="263"/>
        <v>-3.9698775001583364</v>
      </c>
      <c r="AT1102" s="26">
        <f t="shared" si="263"/>
        <v>-3.8373723372171344</v>
      </c>
      <c r="AU1102" s="26">
        <f t="shared" si="277"/>
        <v>-4.2853617650403137</v>
      </c>
    </row>
    <row r="1103" spans="26:47">
      <c r="Z1103">
        <f t="shared" si="264"/>
        <v>0</v>
      </c>
      <c r="AA1103" s="26">
        <f t="shared" si="265"/>
        <v>2.0309229835135684E-3</v>
      </c>
      <c r="AB1103" s="26">
        <f t="shared" si="266"/>
        <v>-9999</v>
      </c>
      <c r="AC1103" s="26">
        <f t="shared" si="267"/>
        <v>0</v>
      </c>
      <c r="AD1103" s="26">
        <f t="shared" si="268"/>
        <v>-9999</v>
      </c>
      <c r="AE1103" s="26">
        <f t="shared" si="269"/>
        <v>0</v>
      </c>
      <c r="AF1103">
        <f t="shared" si="270"/>
        <v>-9999</v>
      </c>
      <c r="AG1103" s="187"/>
      <c r="AH1103">
        <f t="shared" si="271"/>
        <v>-2.9382213915712355E-4</v>
      </c>
      <c r="AI1103">
        <f t="shared" si="272"/>
        <v>0.56321412153041595</v>
      </c>
      <c r="AJ1103">
        <f t="shared" si="273"/>
        <v>-0.29022162196877349</v>
      </c>
      <c r="AK1103">
        <f t="shared" si="274"/>
        <v>0.22686228227079117</v>
      </c>
      <c r="AL1103">
        <f t="shared" si="275"/>
        <v>2.6625535282756823</v>
      </c>
      <c r="AM1103">
        <f t="shared" si="276"/>
        <v>4.0948774322335311</v>
      </c>
      <c r="AN1103" s="26">
        <f t="shared" si="263"/>
        <v>-3.9344997747660178</v>
      </c>
      <c r="AO1103" s="26">
        <f t="shared" si="263"/>
        <v>-3.9351643489502139</v>
      </c>
      <c r="AP1103" s="26">
        <f t="shared" si="263"/>
        <v>-3.9332408904645653</v>
      </c>
      <c r="AQ1103" s="26">
        <f t="shared" si="263"/>
        <v>-3.9388182558839882</v>
      </c>
      <c r="AR1103" s="26">
        <f t="shared" si="263"/>
        <v>-3.9227315190112741</v>
      </c>
      <c r="AS1103" s="26">
        <f t="shared" si="263"/>
        <v>-3.9698775001583364</v>
      </c>
      <c r="AT1103" s="26">
        <f t="shared" si="263"/>
        <v>-3.8373723372171344</v>
      </c>
      <c r="AU1103" s="26">
        <f t="shared" si="277"/>
        <v>-4.2853617650403137</v>
      </c>
    </row>
    <row r="1104" spans="26:47">
      <c r="Z1104">
        <f t="shared" si="264"/>
        <v>0</v>
      </c>
      <c r="AA1104" s="26">
        <f t="shared" si="265"/>
        <v>2.0309229835135684E-3</v>
      </c>
      <c r="AB1104" s="26">
        <f t="shared" si="266"/>
        <v>-9999</v>
      </c>
      <c r="AC1104" s="26">
        <f t="shared" si="267"/>
        <v>0</v>
      </c>
      <c r="AD1104" s="26">
        <f t="shared" si="268"/>
        <v>-9999</v>
      </c>
      <c r="AE1104" s="26">
        <f t="shared" si="269"/>
        <v>0</v>
      </c>
      <c r="AF1104">
        <f t="shared" si="270"/>
        <v>-9999</v>
      </c>
      <c r="AG1104" s="187"/>
      <c r="AH1104">
        <f t="shared" si="271"/>
        <v>-2.9382213915712355E-4</v>
      </c>
      <c r="AI1104">
        <f t="shared" si="272"/>
        <v>0.56321412153041595</v>
      </c>
      <c r="AJ1104">
        <f t="shared" si="273"/>
        <v>-0.29022162196877349</v>
      </c>
      <c r="AK1104">
        <f t="shared" si="274"/>
        <v>0.22686228227079117</v>
      </c>
      <c r="AL1104">
        <f t="shared" si="275"/>
        <v>2.6625535282756823</v>
      </c>
      <c r="AM1104">
        <f t="shared" si="276"/>
        <v>4.0948774322335311</v>
      </c>
      <c r="AN1104" s="26">
        <f t="shared" si="263"/>
        <v>-3.9344997747660178</v>
      </c>
      <c r="AO1104" s="26">
        <f t="shared" si="263"/>
        <v>-3.9351643489502139</v>
      </c>
      <c r="AP1104" s="26">
        <f t="shared" si="263"/>
        <v>-3.9332408904645653</v>
      </c>
      <c r="AQ1104" s="26">
        <f t="shared" si="263"/>
        <v>-3.9388182558839882</v>
      </c>
      <c r="AR1104" s="26">
        <f t="shared" si="263"/>
        <v>-3.9227315190112741</v>
      </c>
      <c r="AS1104" s="26">
        <f t="shared" si="263"/>
        <v>-3.9698775001583364</v>
      </c>
      <c r="AT1104" s="26">
        <f t="shared" si="263"/>
        <v>-3.8373723372171344</v>
      </c>
      <c r="AU1104" s="26">
        <f t="shared" si="277"/>
        <v>-4.2853617650403137</v>
      </c>
    </row>
    <row r="1105" spans="26:47">
      <c r="Z1105">
        <f t="shared" si="264"/>
        <v>0</v>
      </c>
      <c r="AA1105" s="26">
        <f t="shared" si="265"/>
        <v>2.0309229835135684E-3</v>
      </c>
      <c r="AB1105" s="26">
        <f t="shared" si="266"/>
        <v>-9999</v>
      </c>
      <c r="AC1105" s="26">
        <f t="shared" si="267"/>
        <v>0</v>
      </c>
      <c r="AD1105" s="26">
        <f t="shared" si="268"/>
        <v>-9999</v>
      </c>
      <c r="AE1105" s="26">
        <f t="shared" si="269"/>
        <v>0</v>
      </c>
      <c r="AF1105">
        <f t="shared" si="270"/>
        <v>-9999</v>
      </c>
      <c r="AG1105" s="187"/>
      <c r="AH1105">
        <f t="shared" si="271"/>
        <v>-2.9382213915712355E-4</v>
      </c>
      <c r="AI1105">
        <f t="shared" si="272"/>
        <v>0.56321412153041595</v>
      </c>
      <c r="AJ1105">
        <f t="shared" si="273"/>
        <v>-0.29022162196877349</v>
      </c>
      <c r="AK1105">
        <f t="shared" si="274"/>
        <v>0.22686228227079117</v>
      </c>
      <c r="AL1105">
        <f t="shared" si="275"/>
        <v>2.6625535282756823</v>
      </c>
      <c r="AM1105">
        <f t="shared" si="276"/>
        <v>4.0948774322335311</v>
      </c>
      <c r="AN1105" s="26">
        <f t="shared" si="263"/>
        <v>-3.9344997747660178</v>
      </c>
      <c r="AO1105" s="26">
        <f t="shared" si="263"/>
        <v>-3.9351643489502139</v>
      </c>
      <c r="AP1105" s="26">
        <f t="shared" si="263"/>
        <v>-3.9332408904645653</v>
      </c>
      <c r="AQ1105" s="26">
        <f t="shared" si="263"/>
        <v>-3.9388182558839882</v>
      </c>
      <c r="AR1105" s="26">
        <f t="shared" si="263"/>
        <v>-3.9227315190112741</v>
      </c>
      <c r="AS1105" s="26">
        <f t="shared" si="263"/>
        <v>-3.9698775001583364</v>
      </c>
      <c r="AT1105" s="26">
        <f t="shared" si="263"/>
        <v>-3.8373723372171344</v>
      </c>
      <c r="AU1105" s="26">
        <f t="shared" si="277"/>
        <v>-4.2853617650403137</v>
      </c>
    </row>
    <row r="1106" spans="26:47">
      <c r="Z1106">
        <f t="shared" si="264"/>
        <v>0</v>
      </c>
      <c r="AA1106" s="26">
        <f t="shared" si="265"/>
        <v>2.0309229835135684E-3</v>
      </c>
      <c r="AB1106" s="26">
        <f t="shared" si="266"/>
        <v>-9999</v>
      </c>
      <c r="AC1106" s="26">
        <f t="shared" si="267"/>
        <v>0</v>
      </c>
      <c r="AD1106" s="26">
        <f t="shared" si="268"/>
        <v>-9999</v>
      </c>
      <c r="AE1106" s="26">
        <f t="shared" si="269"/>
        <v>0</v>
      </c>
      <c r="AF1106">
        <f t="shared" si="270"/>
        <v>-9999</v>
      </c>
      <c r="AG1106" s="187"/>
      <c r="AH1106">
        <f t="shared" si="271"/>
        <v>-2.9382213915712355E-4</v>
      </c>
      <c r="AI1106">
        <f t="shared" si="272"/>
        <v>0.56321412153041595</v>
      </c>
      <c r="AJ1106">
        <f t="shared" si="273"/>
        <v>-0.29022162196877349</v>
      </c>
      <c r="AK1106">
        <f t="shared" si="274"/>
        <v>0.22686228227079117</v>
      </c>
      <c r="AL1106">
        <f t="shared" si="275"/>
        <v>2.6625535282756823</v>
      </c>
      <c r="AM1106">
        <f t="shared" si="276"/>
        <v>4.0948774322335311</v>
      </c>
      <c r="AN1106" s="26">
        <f t="shared" ref="AN1106:AT1115" si="278">$AU1106+$AB$7*SIN(AO1106)</f>
        <v>-3.9344997747660178</v>
      </c>
      <c r="AO1106" s="26">
        <f t="shared" si="278"/>
        <v>-3.9351643489502139</v>
      </c>
      <c r="AP1106" s="26">
        <f t="shared" si="278"/>
        <v>-3.9332408904645653</v>
      </c>
      <c r="AQ1106" s="26">
        <f t="shared" si="278"/>
        <v>-3.9388182558839882</v>
      </c>
      <c r="AR1106" s="26">
        <f t="shared" si="278"/>
        <v>-3.9227315190112741</v>
      </c>
      <c r="AS1106" s="26">
        <f t="shared" si="278"/>
        <v>-3.9698775001583364</v>
      </c>
      <c r="AT1106" s="26">
        <f t="shared" si="278"/>
        <v>-3.8373723372171344</v>
      </c>
      <c r="AU1106" s="26">
        <f t="shared" si="277"/>
        <v>-4.2853617650403137</v>
      </c>
    </row>
    <row r="1107" spans="26:47">
      <c r="Z1107">
        <f t="shared" si="264"/>
        <v>0</v>
      </c>
      <c r="AA1107" s="26">
        <f t="shared" si="265"/>
        <v>2.0309229835135684E-3</v>
      </c>
      <c r="AB1107" s="26">
        <f t="shared" si="266"/>
        <v>-9999</v>
      </c>
      <c r="AC1107" s="26">
        <f t="shared" si="267"/>
        <v>0</v>
      </c>
      <c r="AD1107" s="26">
        <f t="shared" si="268"/>
        <v>-9999</v>
      </c>
      <c r="AE1107" s="26">
        <f t="shared" si="269"/>
        <v>0</v>
      </c>
      <c r="AF1107">
        <f t="shared" si="270"/>
        <v>-9999</v>
      </c>
      <c r="AG1107" s="187"/>
      <c r="AH1107">
        <f t="shared" si="271"/>
        <v>-2.9382213915712355E-4</v>
      </c>
      <c r="AI1107">
        <f t="shared" si="272"/>
        <v>0.56321412153041595</v>
      </c>
      <c r="AJ1107">
        <f t="shared" si="273"/>
        <v>-0.29022162196877349</v>
      </c>
      <c r="AK1107">
        <f t="shared" si="274"/>
        <v>0.22686228227079117</v>
      </c>
      <c r="AL1107">
        <f t="shared" si="275"/>
        <v>2.6625535282756823</v>
      </c>
      <c r="AM1107">
        <f t="shared" si="276"/>
        <v>4.0948774322335311</v>
      </c>
      <c r="AN1107" s="26">
        <f t="shared" si="278"/>
        <v>-3.9344997747660178</v>
      </c>
      <c r="AO1107" s="26">
        <f t="shared" si="278"/>
        <v>-3.9351643489502139</v>
      </c>
      <c r="AP1107" s="26">
        <f t="shared" si="278"/>
        <v>-3.9332408904645653</v>
      </c>
      <c r="AQ1107" s="26">
        <f t="shared" si="278"/>
        <v>-3.9388182558839882</v>
      </c>
      <c r="AR1107" s="26">
        <f t="shared" si="278"/>
        <v>-3.9227315190112741</v>
      </c>
      <c r="AS1107" s="26">
        <f t="shared" si="278"/>
        <v>-3.9698775001583364</v>
      </c>
      <c r="AT1107" s="26">
        <f t="shared" si="278"/>
        <v>-3.8373723372171344</v>
      </c>
      <c r="AU1107" s="26">
        <f t="shared" si="277"/>
        <v>-4.2853617650403137</v>
      </c>
    </row>
    <row r="1108" spans="26:47">
      <c r="Z1108">
        <f t="shared" si="264"/>
        <v>0</v>
      </c>
      <c r="AA1108" s="26">
        <f t="shared" si="265"/>
        <v>2.0309229835135684E-3</v>
      </c>
      <c r="AB1108" s="26">
        <f t="shared" si="266"/>
        <v>-9999</v>
      </c>
      <c r="AC1108" s="26">
        <f t="shared" si="267"/>
        <v>0</v>
      </c>
      <c r="AD1108" s="26">
        <f t="shared" si="268"/>
        <v>-9999</v>
      </c>
      <c r="AE1108" s="26">
        <f t="shared" si="269"/>
        <v>0</v>
      </c>
      <c r="AF1108">
        <f t="shared" si="270"/>
        <v>-9999</v>
      </c>
      <c r="AG1108" s="187"/>
      <c r="AH1108">
        <f t="shared" si="271"/>
        <v>-2.9382213915712355E-4</v>
      </c>
      <c r="AI1108">
        <f t="shared" si="272"/>
        <v>0.56321412153041595</v>
      </c>
      <c r="AJ1108">
        <f t="shared" si="273"/>
        <v>-0.29022162196877349</v>
      </c>
      <c r="AK1108">
        <f t="shared" si="274"/>
        <v>0.22686228227079117</v>
      </c>
      <c r="AL1108">
        <f t="shared" si="275"/>
        <v>2.6625535282756823</v>
      </c>
      <c r="AM1108">
        <f t="shared" si="276"/>
        <v>4.0948774322335311</v>
      </c>
      <c r="AN1108" s="26">
        <f t="shared" si="278"/>
        <v>-3.9344997747660178</v>
      </c>
      <c r="AO1108" s="26">
        <f t="shared" si="278"/>
        <v>-3.9351643489502139</v>
      </c>
      <c r="AP1108" s="26">
        <f t="shared" si="278"/>
        <v>-3.9332408904645653</v>
      </c>
      <c r="AQ1108" s="26">
        <f t="shared" si="278"/>
        <v>-3.9388182558839882</v>
      </c>
      <c r="AR1108" s="26">
        <f t="shared" si="278"/>
        <v>-3.9227315190112741</v>
      </c>
      <c r="AS1108" s="26">
        <f t="shared" si="278"/>
        <v>-3.9698775001583364</v>
      </c>
      <c r="AT1108" s="26">
        <f t="shared" si="278"/>
        <v>-3.8373723372171344</v>
      </c>
      <c r="AU1108" s="26">
        <f t="shared" si="277"/>
        <v>-4.2853617650403137</v>
      </c>
    </row>
    <row r="1109" spans="26:47">
      <c r="Z1109">
        <f t="shared" si="264"/>
        <v>0</v>
      </c>
      <c r="AA1109" s="26">
        <f t="shared" si="265"/>
        <v>2.0309229835135684E-3</v>
      </c>
      <c r="AB1109" s="26">
        <f t="shared" si="266"/>
        <v>-9999</v>
      </c>
      <c r="AC1109" s="26">
        <f t="shared" si="267"/>
        <v>0</v>
      </c>
      <c r="AD1109" s="26">
        <f t="shared" si="268"/>
        <v>-9999</v>
      </c>
      <c r="AE1109" s="26">
        <f t="shared" si="269"/>
        <v>0</v>
      </c>
      <c r="AF1109">
        <f t="shared" si="270"/>
        <v>-9999</v>
      </c>
      <c r="AG1109" s="187"/>
      <c r="AH1109">
        <f t="shared" si="271"/>
        <v>-2.9382213915712355E-4</v>
      </c>
      <c r="AI1109">
        <f t="shared" si="272"/>
        <v>0.56321412153041595</v>
      </c>
      <c r="AJ1109">
        <f t="shared" si="273"/>
        <v>-0.29022162196877349</v>
      </c>
      <c r="AK1109">
        <f t="shared" si="274"/>
        <v>0.22686228227079117</v>
      </c>
      <c r="AL1109">
        <f t="shared" si="275"/>
        <v>2.6625535282756823</v>
      </c>
      <c r="AM1109">
        <f t="shared" si="276"/>
        <v>4.0948774322335311</v>
      </c>
      <c r="AN1109" s="26">
        <f t="shared" si="278"/>
        <v>-3.9344997747660178</v>
      </c>
      <c r="AO1109" s="26">
        <f t="shared" si="278"/>
        <v>-3.9351643489502139</v>
      </c>
      <c r="AP1109" s="26">
        <f t="shared" si="278"/>
        <v>-3.9332408904645653</v>
      </c>
      <c r="AQ1109" s="26">
        <f t="shared" si="278"/>
        <v>-3.9388182558839882</v>
      </c>
      <c r="AR1109" s="26">
        <f t="shared" si="278"/>
        <v>-3.9227315190112741</v>
      </c>
      <c r="AS1109" s="26">
        <f t="shared" si="278"/>
        <v>-3.9698775001583364</v>
      </c>
      <c r="AT1109" s="26">
        <f t="shared" si="278"/>
        <v>-3.8373723372171344</v>
      </c>
      <c r="AU1109" s="26">
        <f t="shared" si="277"/>
        <v>-4.2853617650403137</v>
      </c>
    </row>
    <row r="1110" spans="26:47">
      <c r="Z1110">
        <f t="shared" si="264"/>
        <v>0</v>
      </c>
      <c r="AA1110" s="26">
        <f t="shared" si="265"/>
        <v>2.0309229835135684E-3</v>
      </c>
      <c r="AB1110" s="26">
        <f t="shared" si="266"/>
        <v>-9999</v>
      </c>
      <c r="AC1110" s="26">
        <f t="shared" si="267"/>
        <v>0</v>
      </c>
      <c r="AD1110" s="26">
        <f t="shared" si="268"/>
        <v>-9999</v>
      </c>
      <c r="AE1110" s="26">
        <f t="shared" si="269"/>
        <v>0</v>
      </c>
      <c r="AF1110">
        <f t="shared" si="270"/>
        <v>-9999</v>
      </c>
      <c r="AG1110" s="187"/>
      <c r="AH1110">
        <f t="shared" si="271"/>
        <v>-2.9382213915712355E-4</v>
      </c>
      <c r="AI1110">
        <f t="shared" si="272"/>
        <v>0.56321412153041595</v>
      </c>
      <c r="AJ1110">
        <f t="shared" si="273"/>
        <v>-0.29022162196877349</v>
      </c>
      <c r="AK1110">
        <f t="shared" si="274"/>
        <v>0.22686228227079117</v>
      </c>
      <c r="AL1110">
        <f t="shared" si="275"/>
        <v>2.6625535282756823</v>
      </c>
      <c r="AM1110">
        <f t="shared" si="276"/>
        <v>4.0948774322335311</v>
      </c>
      <c r="AN1110" s="26">
        <f t="shared" si="278"/>
        <v>-3.9344997747660178</v>
      </c>
      <c r="AO1110" s="26">
        <f t="shared" si="278"/>
        <v>-3.9351643489502139</v>
      </c>
      <c r="AP1110" s="26">
        <f t="shared" si="278"/>
        <v>-3.9332408904645653</v>
      </c>
      <c r="AQ1110" s="26">
        <f t="shared" si="278"/>
        <v>-3.9388182558839882</v>
      </c>
      <c r="AR1110" s="26">
        <f t="shared" si="278"/>
        <v>-3.9227315190112741</v>
      </c>
      <c r="AS1110" s="26">
        <f t="shared" si="278"/>
        <v>-3.9698775001583364</v>
      </c>
      <c r="AT1110" s="26">
        <f t="shared" si="278"/>
        <v>-3.8373723372171344</v>
      </c>
      <c r="AU1110" s="26">
        <f t="shared" si="277"/>
        <v>-4.2853617650403137</v>
      </c>
    </row>
    <row r="1111" spans="26:47">
      <c r="Z1111">
        <f t="shared" si="264"/>
        <v>0</v>
      </c>
      <c r="AA1111" s="26">
        <f t="shared" si="265"/>
        <v>2.0309229835135684E-3</v>
      </c>
      <c r="AB1111" s="26">
        <f t="shared" si="266"/>
        <v>-9999</v>
      </c>
      <c r="AC1111" s="26">
        <f t="shared" si="267"/>
        <v>0</v>
      </c>
      <c r="AD1111" s="26">
        <f t="shared" si="268"/>
        <v>-9999</v>
      </c>
      <c r="AE1111" s="26">
        <f t="shared" si="269"/>
        <v>0</v>
      </c>
      <c r="AF1111">
        <f t="shared" si="270"/>
        <v>-9999</v>
      </c>
      <c r="AG1111" s="187"/>
      <c r="AH1111">
        <f t="shared" si="271"/>
        <v>-2.9382213915712355E-4</v>
      </c>
      <c r="AI1111">
        <f t="shared" si="272"/>
        <v>0.56321412153041595</v>
      </c>
      <c r="AJ1111">
        <f t="shared" si="273"/>
        <v>-0.29022162196877349</v>
      </c>
      <c r="AK1111">
        <f t="shared" si="274"/>
        <v>0.22686228227079117</v>
      </c>
      <c r="AL1111">
        <f t="shared" si="275"/>
        <v>2.6625535282756823</v>
      </c>
      <c r="AM1111">
        <f t="shared" si="276"/>
        <v>4.0948774322335311</v>
      </c>
      <c r="AN1111" s="26">
        <f t="shared" si="278"/>
        <v>-3.9344997747660178</v>
      </c>
      <c r="AO1111" s="26">
        <f t="shared" si="278"/>
        <v>-3.9351643489502139</v>
      </c>
      <c r="AP1111" s="26">
        <f t="shared" si="278"/>
        <v>-3.9332408904645653</v>
      </c>
      <c r="AQ1111" s="26">
        <f t="shared" si="278"/>
        <v>-3.9388182558839882</v>
      </c>
      <c r="AR1111" s="26">
        <f t="shared" si="278"/>
        <v>-3.9227315190112741</v>
      </c>
      <c r="AS1111" s="26">
        <f t="shared" si="278"/>
        <v>-3.9698775001583364</v>
      </c>
      <c r="AT1111" s="26">
        <f t="shared" si="278"/>
        <v>-3.8373723372171344</v>
      </c>
      <c r="AU1111" s="26">
        <f t="shared" si="277"/>
        <v>-4.2853617650403137</v>
      </c>
    </row>
    <row r="1112" spans="26:47">
      <c r="Z1112">
        <f t="shared" si="264"/>
        <v>0</v>
      </c>
      <c r="AA1112" s="26">
        <f t="shared" si="265"/>
        <v>2.0309229835135684E-3</v>
      </c>
      <c r="AB1112" s="26">
        <f t="shared" si="266"/>
        <v>-9999</v>
      </c>
      <c r="AC1112" s="26">
        <f t="shared" si="267"/>
        <v>0</v>
      </c>
      <c r="AD1112" s="26">
        <f t="shared" si="268"/>
        <v>-9999</v>
      </c>
      <c r="AE1112" s="26">
        <f t="shared" si="269"/>
        <v>0</v>
      </c>
      <c r="AF1112">
        <f t="shared" si="270"/>
        <v>-9999</v>
      </c>
      <c r="AG1112" s="187"/>
      <c r="AH1112">
        <f t="shared" si="271"/>
        <v>-2.9382213915712355E-4</v>
      </c>
      <c r="AI1112">
        <f t="shared" si="272"/>
        <v>0.56321412153041595</v>
      </c>
      <c r="AJ1112">
        <f t="shared" si="273"/>
        <v>-0.29022162196877349</v>
      </c>
      <c r="AK1112">
        <f t="shared" si="274"/>
        <v>0.22686228227079117</v>
      </c>
      <c r="AL1112">
        <f t="shared" si="275"/>
        <v>2.6625535282756823</v>
      </c>
      <c r="AM1112">
        <f t="shared" si="276"/>
        <v>4.0948774322335311</v>
      </c>
      <c r="AN1112" s="26">
        <f t="shared" si="278"/>
        <v>-3.9344997747660178</v>
      </c>
      <c r="AO1112" s="26">
        <f t="shared" si="278"/>
        <v>-3.9351643489502139</v>
      </c>
      <c r="AP1112" s="26">
        <f t="shared" si="278"/>
        <v>-3.9332408904645653</v>
      </c>
      <c r="AQ1112" s="26">
        <f t="shared" si="278"/>
        <v>-3.9388182558839882</v>
      </c>
      <c r="AR1112" s="26">
        <f t="shared" si="278"/>
        <v>-3.9227315190112741</v>
      </c>
      <c r="AS1112" s="26">
        <f t="shared" si="278"/>
        <v>-3.9698775001583364</v>
      </c>
      <c r="AT1112" s="26">
        <f t="shared" si="278"/>
        <v>-3.8373723372171344</v>
      </c>
      <c r="AU1112" s="26">
        <f t="shared" si="277"/>
        <v>-4.2853617650403137</v>
      </c>
    </row>
    <row r="1113" spans="26:47">
      <c r="Z1113">
        <f t="shared" si="264"/>
        <v>0</v>
      </c>
      <c r="AA1113" s="26">
        <f t="shared" si="265"/>
        <v>2.0309229835135684E-3</v>
      </c>
      <c r="AB1113" s="26">
        <f t="shared" si="266"/>
        <v>-9999</v>
      </c>
      <c r="AC1113" s="26">
        <f t="shared" si="267"/>
        <v>0</v>
      </c>
      <c r="AD1113" s="26">
        <f t="shared" si="268"/>
        <v>-9999</v>
      </c>
      <c r="AE1113" s="26">
        <f t="shared" si="269"/>
        <v>0</v>
      </c>
      <c r="AF1113">
        <f t="shared" si="270"/>
        <v>-9999</v>
      </c>
      <c r="AG1113" s="187"/>
      <c r="AH1113">
        <f t="shared" si="271"/>
        <v>-2.9382213915712355E-4</v>
      </c>
      <c r="AI1113">
        <f t="shared" si="272"/>
        <v>0.56321412153041595</v>
      </c>
      <c r="AJ1113">
        <f t="shared" si="273"/>
        <v>-0.29022162196877349</v>
      </c>
      <c r="AK1113">
        <f t="shared" si="274"/>
        <v>0.22686228227079117</v>
      </c>
      <c r="AL1113">
        <f t="shared" si="275"/>
        <v>2.6625535282756823</v>
      </c>
      <c r="AM1113">
        <f t="shared" si="276"/>
        <v>4.0948774322335311</v>
      </c>
      <c r="AN1113" s="26">
        <f t="shared" si="278"/>
        <v>-3.9344997747660178</v>
      </c>
      <c r="AO1113" s="26">
        <f t="shared" si="278"/>
        <v>-3.9351643489502139</v>
      </c>
      <c r="AP1113" s="26">
        <f t="shared" si="278"/>
        <v>-3.9332408904645653</v>
      </c>
      <c r="AQ1113" s="26">
        <f t="shared" si="278"/>
        <v>-3.9388182558839882</v>
      </c>
      <c r="AR1113" s="26">
        <f t="shared" si="278"/>
        <v>-3.9227315190112741</v>
      </c>
      <c r="AS1113" s="26">
        <f t="shared" si="278"/>
        <v>-3.9698775001583364</v>
      </c>
      <c r="AT1113" s="26">
        <f t="shared" si="278"/>
        <v>-3.8373723372171344</v>
      </c>
      <c r="AU1113" s="26">
        <f t="shared" si="277"/>
        <v>-4.2853617650403137</v>
      </c>
    </row>
    <row r="1114" spans="26:47">
      <c r="Z1114">
        <f t="shared" si="264"/>
        <v>0</v>
      </c>
      <c r="AA1114" s="26">
        <f t="shared" si="265"/>
        <v>2.0309229835135684E-3</v>
      </c>
      <c r="AB1114" s="26">
        <f t="shared" si="266"/>
        <v>-9999</v>
      </c>
      <c r="AC1114" s="26">
        <f t="shared" si="267"/>
        <v>0</v>
      </c>
      <c r="AD1114" s="26">
        <f t="shared" si="268"/>
        <v>-9999</v>
      </c>
      <c r="AE1114" s="26">
        <f t="shared" si="269"/>
        <v>0</v>
      </c>
      <c r="AF1114">
        <f t="shared" si="270"/>
        <v>-9999</v>
      </c>
      <c r="AG1114" s="187"/>
      <c r="AH1114">
        <f t="shared" si="271"/>
        <v>-2.9382213915712355E-4</v>
      </c>
      <c r="AI1114">
        <f t="shared" si="272"/>
        <v>0.56321412153041595</v>
      </c>
      <c r="AJ1114">
        <f t="shared" si="273"/>
        <v>-0.29022162196877349</v>
      </c>
      <c r="AK1114">
        <f t="shared" si="274"/>
        <v>0.22686228227079117</v>
      </c>
      <c r="AL1114">
        <f t="shared" si="275"/>
        <v>2.6625535282756823</v>
      </c>
      <c r="AM1114">
        <f t="shared" si="276"/>
        <v>4.0948774322335311</v>
      </c>
      <c r="AN1114" s="26">
        <f t="shared" si="278"/>
        <v>-3.9344997747660178</v>
      </c>
      <c r="AO1114" s="26">
        <f t="shared" si="278"/>
        <v>-3.9351643489502139</v>
      </c>
      <c r="AP1114" s="26">
        <f t="shared" si="278"/>
        <v>-3.9332408904645653</v>
      </c>
      <c r="AQ1114" s="26">
        <f t="shared" si="278"/>
        <v>-3.9388182558839882</v>
      </c>
      <c r="AR1114" s="26">
        <f t="shared" si="278"/>
        <v>-3.9227315190112741</v>
      </c>
      <c r="AS1114" s="26">
        <f t="shared" si="278"/>
        <v>-3.9698775001583364</v>
      </c>
      <c r="AT1114" s="26">
        <f t="shared" si="278"/>
        <v>-3.8373723372171344</v>
      </c>
      <c r="AU1114" s="26">
        <f t="shared" si="277"/>
        <v>-4.2853617650403137</v>
      </c>
    </row>
    <row r="1115" spans="26:47">
      <c r="Z1115">
        <f t="shared" si="264"/>
        <v>0</v>
      </c>
      <c r="AA1115" s="26">
        <f t="shared" si="265"/>
        <v>2.0309229835135684E-3</v>
      </c>
      <c r="AB1115" s="26">
        <f t="shared" si="266"/>
        <v>-9999</v>
      </c>
      <c r="AC1115" s="26">
        <f t="shared" si="267"/>
        <v>0</v>
      </c>
      <c r="AD1115" s="26">
        <f t="shared" si="268"/>
        <v>-9999</v>
      </c>
      <c r="AE1115" s="26">
        <f t="shared" si="269"/>
        <v>0</v>
      </c>
      <c r="AF1115">
        <f t="shared" si="270"/>
        <v>-9999</v>
      </c>
      <c r="AG1115" s="187"/>
      <c r="AH1115">
        <f t="shared" si="271"/>
        <v>-2.9382213915712355E-4</v>
      </c>
      <c r="AI1115">
        <f t="shared" si="272"/>
        <v>0.56321412153041595</v>
      </c>
      <c r="AJ1115">
        <f t="shared" si="273"/>
        <v>-0.29022162196877349</v>
      </c>
      <c r="AK1115">
        <f t="shared" si="274"/>
        <v>0.22686228227079117</v>
      </c>
      <c r="AL1115">
        <f t="shared" si="275"/>
        <v>2.6625535282756823</v>
      </c>
      <c r="AM1115">
        <f t="shared" si="276"/>
        <v>4.0948774322335311</v>
      </c>
      <c r="AN1115" s="26">
        <f t="shared" si="278"/>
        <v>-3.9344997747660178</v>
      </c>
      <c r="AO1115" s="26">
        <f t="shared" si="278"/>
        <v>-3.9351643489502139</v>
      </c>
      <c r="AP1115" s="26">
        <f t="shared" si="278"/>
        <v>-3.9332408904645653</v>
      </c>
      <c r="AQ1115" s="26">
        <f t="shared" si="278"/>
        <v>-3.9388182558839882</v>
      </c>
      <c r="AR1115" s="26">
        <f t="shared" si="278"/>
        <v>-3.9227315190112741</v>
      </c>
      <c r="AS1115" s="26">
        <f t="shared" si="278"/>
        <v>-3.9698775001583364</v>
      </c>
      <c r="AT1115" s="26">
        <f t="shared" si="278"/>
        <v>-3.8373723372171344</v>
      </c>
      <c r="AU1115" s="26">
        <f t="shared" si="277"/>
        <v>-4.2853617650403137</v>
      </c>
    </row>
    <row r="1116" spans="26:47">
      <c r="Z1116">
        <f t="shared" si="264"/>
        <v>0</v>
      </c>
      <c r="AA1116" s="26">
        <f t="shared" si="265"/>
        <v>2.0309229835135684E-3</v>
      </c>
      <c r="AB1116" s="26">
        <f t="shared" si="266"/>
        <v>-9999</v>
      </c>
      <c r="AC1116" s="26">
        <f t="shared" si="267"/>
        <v>0</v>
      </c>
      <c r="AD1116" s="26">
        <f t="shared" si="268"/>
        <v>-9999</v>
      </c>
      <c r="AE1116" s="26">
        <f t="shared" si="269"/>
        <v>0</v>
      </c>
      <c r="AF1116">
        <f t="shared" si="270"/>
        <v>-9999</v>
      </c>
      <c r="AG1116" s="187"/>
      <c r="AH1116">
        <f t="shared" si="271"/>
        <v>-2.9382213915712355E-4</v>
      </c>
      <c r="AI1116">
        <f t="shared" si="272"/>
        <v>0.56321412153041595</v>
      </c>
      <c r="AJ1116">
        <f t="shared" si="273"/>
        <v>-0.29022162196877349</v>
      </c>
      <c r="AK1116">
        <f t="shared" si="274"/>
        <v>0.22686228227079117</v>
      </c>
      <c r="AL1116">
        <f t="shared" si="275"/>
        <v>2.6625535282756823</v>
      </c>
      <c r="AM1116">
        <f t="shared" si="276"/>
        <v>4.0948774322335311</v>
      </c>
      <c r="AN1116" s="26">
        <f t="shared" ref="AN1116:AT1125" si="279">$AU1116+$AB$7*SIN(AO1116)</f>
        <v>-3.9344997747660178</v>
      </c>
      <c r="AO1116" s="26">
        <f t="shared" si="279"/>
        <v>-3.9351643489502139</v>
      </c>
      <c r="AP1116" s="26">
        <f t="shared" si="279"/>
        <v>-3.9332408904645653</v>
      </c>
      <c r="AQ1116" s="26">
        <f t="shared" si="279"/>
        <v>-3.9388182558839882</v>
      </c>
      <c r="AR1116" s="26">
        <f t="shared" si="279"/>
        <v>-3.9227315190112741</v>
      </c>
      <c r="AS1116" s="26">
        <f t="shared" si="279"/>
        <v>-3.9698775001583364</v>
      </c>
      <c r="AT1116" s="26">
        <f t="shared" si="279"/>
        <v>-3.8373723372171344</v>
      </c>
      <c r="AU1116" s="26">
        <f t="shared" si="277"/>
        <v>-4.2853617650403137</v>
      </c>
    </row>
    <row r="1117" spans="26:47">
      <c r="Z1117">
        <f t="shared" si="264"/>
        <v>0</v>
      </c>
      <c r="AA1117" s="26">
        <f t="shared" si="265"/>
        <v>2.0309229835135684E-3</v>
      </c>
      <c r="AB1117" s="26">
        <f t="shared" si="266"/>
        <v>-9999</v>
      </c>
      <c r="AC1117" s="26">
        <f t="shared" si="267"/>
        <v>0</v>
      </c>
      <c r="AD1117" s="26">
        <f t="shared" si="268"/>
        <v>-9999</v>
      </c>
      <c r="AE1117" s="26">
        <f t="shared" si="269"/>
        <v>0</v>
      </c>
      <c r="AF1117">
        <f t="shared" si="270"/>
        <v>-9999</v>
      </c>
      <c r="AG1117" s="187"/>
      <c r="AH1117">
        <f t="shared" si="271"/>
        <v>-2.9382213915712355E-4</v>
      </c>
      <c r="AI1117">
        <f t="shared" si="272"/>
        <v>0.56321412153041595</v>
      </c>
      <c r="AJ1117">
        <f t="shared" si="273"/>
        <v>-0.29022162196877349</v>
      </c>
      <c r="AK1117">
        <f t="shared" si="274"/>
        <v>0.22686228227079117</v>
      </c>
      <c r="AL1117">
        <f t="shared" si="275"/>
        <v>2.6625535282756823</v>
      </c>
      <c r="AM1117">
        <f t="shared" si="276"/>
        <v>4.0948774322335311</v>
      </c>
      <c r="AN1117" s="26">
        <f t="shared" si="279"/>
        <v>-3.9344997747660178</v>
      </c>
      <c r="AO1117" s="26">
        <f t="shared" si="279"/>
        <v>-3.9351643489502139</v>
      </c>
      <c r="AP1117" s="26">
        <f t="shared" si="279"/>
        <v>-3.9332408904645653</v>
      </c>
      <c r="AQ1117" s="26">
        <f t="shared" si="279"/>
        <v>-3.9388182558839882</v>
      </c>
      <c r="AR1117" s="26">
        <f t="shared" si="279"/>
        <v>-3.9227315190112741</v>
      </c>
      <c r="AS1117" s="26">
        <f t="shared" si="279"/>
        <v>-3.9698775001583364</v>
      </c>
      <c r="AT1117" s="26">
        <f t="shared" si="279"/>
        <v>-3.8373723372171344</v>
      </c>
      <c r="AU1117" s="26">
        <f t="shared" si="277"/>
        <v>-4.2853617650403137</v>
      </c>
    </row>
    <row r="1118" spans="26:47">
      <c r="Z1118">
        <f t="shared" si="264"/>
        <v>0</v>
      </c>
      <c r="AA1118" s="26">
        <f t="shared" si="265"/>
        <v>2.0309229835135684E-3</v>
      </c>
      <c r="AB1118" s="26">
        <f t="shared" si="266"/>
        <v>-9999</v>
      </c>
      <c r="AC1118" s="26">
        <f t="shared" si="267"/>
        <v>0</v>
      </c>
      <c r="AD1118" s="26">
        <f t="shared" si="268"/>
        <v>-9999</v>
      </c>
      <c r="AE1118" s="26">
        <f t="shared" si="269"/>
        <v>0</v>
      </c>
      <c r="AF1118">
        <f t="shared" si="270"/>
        <v>-9999</v>
      </c>
      <c r="AG1118" s="187"/>
      <c r="AH1118">
        <f t="shared" si="271"/>
        <v>-2.9382213915712355E-4</v>
      </c>
      <c r="AI1118">
        <f t="shared" si="272"/>
        <v>0.56321412153041595</v>
      </c>
      <c r="AJ1118">
        <f t="shared" si="273"/>
        <v>-0.29022162196877349</v>
      </c>
      <c r="AK1118">
        <f t="shared" si="274"/>
        <v>0.22686228227079117</v>
      </c>
      <c r="AL1118">
        <f t="shared" si="275"/>
        <v>2.6625535282756823</v>
      </c>
      <c r="AM1118">
        <f t="shared" si="276"/>
        <v>4.0948774322335311</v>
      </c>
      <c r="AN1118" s="26">
        <f t="shared" si="279"/>
        <v>-3.9344997747660178</v>
      </c>
      <c r="AO1118" s="26">
        <f t="shared" si="279"/>
        <v>-3.9351643489502139</v>
      </c>
      <c r="AP1118" s="26">
        <f t="shared" si="279"/>
        <v>-3.9332408904645653</v>
      </c>
      <c r="AQ1118" s="26">
        <f t="shared" si="279"/>
        <v>-3.9388182558839882</v>
      </c>
      <c r="AR1118" s="26">
        <f t="shared" si="279"/>
        <v>-3.9227315190112741</v>
      </c>
      <c r="AS1118" s="26">
        <f t="shared" si="279"/>
        <v>-3.9698775001583364</v>
      </c>
      <c r="AT1118" s="26">
        <f t="shared" si="279"/>
        <v>-3.8373723372171344</v>
      </c>
      <c r="AU1118" s="26">
        <f t="shared" si="277"/>
        <v>-4.2853617650403137</v>
      </c>
    </row>
    <row r="1119" spans="26:47">
      <c r="Z1119">
        <f t="shared" si="264"/>
        <v>0</v>
      </c>
      <c r="AA1119" s="26">
        <f t="shared" si="265"/>
        <v>2.0309229835135684E-3</v>
      </c>
      <c r="AB1119" s="26">
        <f t="shared" si="266"/>
        <v>-9999</v>
      </c>
      <c r="AC1119" s="26">
        <f t="shared" si="267"/>
        <v>0</v>
      </c>
      <c r="AD1119" s="26">
        <f t="shared" si="268"/>
        <v>-9999</v>
      </c>
      <c r="AE1119" s="26">
        <f t="shared" si="269"/>
        <v>0</v>
      </c>
      <c r="AF1119">
        <f t="shared" si="270"/>
        <v>-9999</v>
      </c>
      <c r="AG1119" s="187"/>
      <c r="AH1119">
        <f t="shared" si="271"/>
        <v>-2.9382213915712355E-4</v>
      </c>
      <c r="AI1119">
        <f t="shared" si="272"/>
        <v>0.56321412153041595</v>
      </c>
      <c r="AJ1119">
        <f t="shared" si="273"/>
        <v>-0.29022162196877349</v>
      </c>
      <c r="AK1119">
        <f t="shared" si="274"/>
        <v>0.22686228227079117</v>
      </c>
      <c r="AL1119">
        <f t="shared" si="275"/>
        <v>2.6625535282756823</v>
      </c>
      <c r="AM1119">
        <f t="shared" si="276"/>
        <v>4.0948774322335311</v>
      </c>
      <c r="AN1119" s="26">
        <f t="shared" si="279"/>
        <v>-3.9344997747660178</v>
      </c>
      <c r="AO1119" s="26">
        <f t="shared" si="279"/>
        <v>-3.9351643489502139</v>
      </c>
      <c r="AP1119" s="26">
        <f t="shared" si="279"/>
        <v>-3.9332408904645653</v>
      </c>
      <c r="AQ1119" s="26">
        <f t="shared" si="279"/>
        <v>-3.9388182558839882</v>
      </c>
      <c r="AR1119" s="26">
        <f t="shared" si="279"/>
        <v>-3.9227315190112741</v>
      </c>
      <c r="AS1119" s="26">
        <f t="shared" si="279"/>
        <v>-3.9698775001583364</v>
      </c>
      <c r="AT1119" s="26">
        <f t="shared" si="279"/>
        <v>-3.8373723372171344</v>
      </c>
      <c r="AU1119" s="26">
        <f t="shared" si="277"/>
        <v>-4.2853617650403137</v>
      </c>
    </row>
    <row r="1120" spans="26:47">
      <c r="Z1120">
        <f t="shared" si="264"/>
        <v>0</v>
      </c>
      <c r="AA1120" s="26">
        <f t="shared" si="265"/>
        <v>2.0309229835135684E-3</v>
      </c>
      <c r="AB1120" s="26">
        <f t="shared" si="266"/>
        <v>-9999</v>
      </c>
      <c r="AC1120" s="26">
        <f t="shared" si="267"/>
        <v>0</v>
      </c>
      <c r="AD1120" s="26">
        <f t="shared" si="268"/>
        <v>-9999</v>
      </c>
      <c r="AE1120" s="26">
        <f t="shared" si="269"/>
        <v>0</v>
      </c>
      <c r="AF1120">
        <f t="shared" si="270"/>
        <v>-9999</v>
      </c>
      <c r="AG1120" s="187"/>
      <c r="AH1120">
        <f t="shared" si="271"/>
        <v>-2.9382213915712355E-4</v>
      </c>
      <c r="AI1120">
        <f t="shared" si="272"/>
        <v>0.56321412153041595</v>
      </c>
      <c r="AJ1120">
        <f t="shared" si="273"/>
        <v>-0.29022162196877349</v>
      </c>
      <c r="AK1120">
        <f t="shared" si="274"/>
        <v>0.22686228227079117</v>
      </c>
      <c r="AL1120">
        <f t="shared" si="275"/>
        <v>2.6625535282756823</v>
      </c>
      <c r="AM1120">
        <f t="shared" si="276"/>
        <v>4.0948774322335311</v>
      </c>
      <c r="AN1120" s="26">
        <f t="shared" si="279"/>
        <v>-3.9344997747660178</v>
      </c>
      <c r="AO1120" s="26">
        <f t="shared" si="279"/>
        <v>-3.9351643489502139</v>
      </c>
      <c r="AP1120" s="26">
        <f t="shared" si="279"/>
        <v>-3.9332408904645653</v>
      </c>
      <c r="AQ1120" s="26">
        <f t="shared" si="279"/>
        <v>-3.9388182558839882</v>
      </c>
      <c r="AR1120" s="26">
        <f t="shared" si="279"/>
        <v>-3.9227315190112741</v>
      </c>
      <c r="AS1120" s="26">
        <f t="shared" si="279"/>
        <v>-3.9698775001583364</v>
      </c>
      <c r="AT1120" s="26">
        <f t="shared" si="279"/>
        <v>-3.8373723372171344</v>
      </c>
      <c r="AU1120" s="26">
        <f t="shared" si="277"/>
        <v>-4.2853617650403137</v>
      </c>
    </row>
    <row r="1121" spans="26:47">
      <c r="Z1121">
        <f t="shared" si="264"/>
        <v>0</v>
      </c>
      <c r="AA1121" s="26">
        <f t="shared" si="265"/>
        <v>2.0309229835135684E-3</v>
      </c>
      <c r="AB1121" s="26">
        <f t="shared" si="266"/>
        <v>-9999</v>
      </c>
      <c r="AC1121" s="26">
        <f t="shared" si="267"/>
        <v>0</v>
      </c>
      <c r="AD1121" s="26">
        <f t="shared" si="268"/>
        <v>-9999</v>
      </c>
      <c r="AE1121" s="26">
        <f t="shared" si="269"/>
        <v>0</v>
      </c>
      <c r="AF1121">
        <f t="shared" si="270"/>
        <v>-9999</v>
      </c>
      <c r="AG1121" s="187"/>
      <c r="AH1121">
        <f t="shared" si="271"/>
        <v>-2.9382213915712355E-4</v>
      </c>
      <c r="AI1121">
        <f t="shared" si="272"/>
        <v>0.56321412153041595</v>
      </c>
      <c r="AJ1121">
        <f t="shared" si="273"/>
        <v>-0.29022162196877349</v>
      </c>
      <c r="AK1121">
        <f t="shared" si="274"/>
        <v>0.22686228227079117</v>
      </c>
      <c r="AL1121">
        <f t="shared" si="275"/>
        <v>2.6625535282756823</v>
      </c>
      <c r="AM1121">
        <f t="shared" si="276"/>
        <v>4.0948774322335311</v>
      </c>
      <c r="AN1121" s="26">
        <f t="shared" si="279"/>
        <v>-3.9344997747660178</v>
      </c>
      <c r="AO1121" s="26">
        <f t="shared" si="279"/>
        <v>-3.9351643489502139</v>
      </c>
      <c r="AP1121" s="26">
        <f t="shared" si="279"/>
        <v>-3.9332408904645653</v>
      </c>
      <c r="AQ1121" s="26">
        <f t="shared" si="279"/>
        <v>-3.9388182558839882</v>
      </c>
      <c r="AR1121" s="26">
        <f t="shared" si="279"/>
        <v>-3.9227315190112741</v>
      </c>
      <c r="AS1121" s="26">
        <f t="shared" si="279"/>
        <v>-3.9698775001583364</v>
      </c>
      <c r="AT1121" s="26">
        <f t="shared" si="279"/>
        <v>-3.8373723372171344</v>
      </c>
      <c r="AU1121" s="26">
        <f t="shared" si="277"/>
        <v>-4.2853617650403137</v>
      </c>
    </row>
    <row r="1122" spans="26:47">
      <c r="Z1122">
        <f t="shared" si="264"/>
        <v>0</v>
      </c>
      <c r="AA1122" s="26">
        <f t="shared" si="265"/>
        <v>2.0309229835135684E-3</v>
      </c>
      <c r="AB1122" s="26">
        <f t="shared" si="266"/>
        <v>-9999</v>
      </c>
      <c r="AC1122" s="26">
        <f t="shared" si="267"/>
        <v>0</v>
      </c>
      <c r="AD1122" s="26">
        <f t="shared" si="268"/>
        <v>-9999</v>
      </c>
      <c r="AE1122" s="26">
        <f t="shared" si="269"/>
        <v>0</v>
      </c>
      <c r="AF1122">
        <f t="shared" si="270"/>
        <v>-9999</v>
      </c>
      <c r="AG1122" s="187"/>
      <c r="AH1122">
        <f t="shared" si="271"/>
        <v>-2.9382213915712355E-4</v>
      </c>
      <c r="AI1122">
        <f t="shared" si="272"/>
        <v>0.56321412153041595</v>
      </c>
      <c r="AJ1122">
        <f t="shared" si="273"/>
        <v>-0.29022162196877349</v>
      </c>
      <c r="AK1122">
        <f t="shared" si="274"/>
        <v>0.22686228227079117</v>
      </c>
      <c r="AL1122">
        <f t="shared" si="275"/>
        <v>2.6625535282756823</v>
      </c>
      <c r="AM1122">
        <f t="shared" si="276"/>
        <v>4.0948774322335311</v>
      </c>
      <c r="AN1122" s="26">
        <f t="shared" si="279"/>
        <v>-3.9344997747660178</v>
      </c>
      <c r="AO1122" s="26">
        <f t="shared" si="279"/>
        <v>-3.9351643489502139</v>
      </c>
      <c r="AP1122" s="26">
        <f t="shared" si="279"/>
        <v>-3.9332408904645653</v>
      </c>
      <c r="AQ1122" s="26">
        <f t="shared" si="279"/>
        <v>-3.9388182558839882</v>
      </c>
      <c r="AR1122" s="26">
        <f t="shared" si="279"/>
        <v>-3.9227315190112741</v>
      </c>
      <c r="AS1122" s="26">
        <f t="shared" si="279"/>
        <v>-3.9698775001583364</v>
      </c>
      <c r="AT1122" s="26">
        <f t="shared" si="279"/>
        <v>-3.8373723372171344</v>
      </c>
      <c r="AU1122" s="26">
        <f t="shared" si="277"/>
        <v>-4.2853617650403137</v>
      </c>
    </row>
    <row r="1123" spans="26:47">
      <c r="Z1123">
        <f t="shared" si="264"/>
        <v>0</v>
      </c>
      <c r="AA1123" s="26">
        <f t="shared" si="265"/>
        <v>2.0309229835135684E-3</v>
      </c>
      <c r="AB1123" s="26">
        <f t="shared" si="266"/>
        <v>-9999</v>
      </c>
      <c r="AC1123" s="26">
        <f t="shared" si="267"/>
        <v>0</v>
      </c>
      <c r="AD1123" s="26">
        <f t="shared" si="268"/>
        <v>-9999</v>
      </c>
      <c r="AE1123" s="26">
        <f t="shared" si="269"/>
        <v>0</v>
      </c>
      <c r="AF1123">
        <f t="shared" si="270"/>
        <v>-9999</v>
      </c>
      <c r="AG1123" s="187"/>
      <c r="AH1123">
        <f t="shared" si="271"/>
        <v>-2.9382213915712355E-4</v>
      </c>
      <c r="AI1123">
        <f t="shared" si="272"/>
        <v>0.56321412153041595</v>
      </c>
      <c r="AJ1123">
        <f t="shared" si="273"/>
        <v>-0.29022162196877349</v>
      </c>
      <c r="AK1123">
        <f t="shared" si="274"/>
        <v>0.22686228227079117</v>
      </c>
      <c r="AL1123">
        <f t="shared" si="275"/>
        <v>2.6625535282756823</v>
      </c>
      <c r="AM1123">
        <f t="shared" si="276"/>
        <v>4.0948774322335311</v>
      </c>
      <c r="AN1123" s="26">
        <f t="shared" si="279"/>
        <v>-3.9344997747660178</v>
      </c>
      <c r="AO1123" s="26">
        <f t="shared" si="279"/>
        <v>-3.9351643489502139</v>
      </c>
      <c r="AP1123" s="26">
        <f t="shared" si="279"/>
        <v>-3.9332408904645653</v>
      </c>
      <c r="AQ1123" s="26">
        <f t="shared" si="279"/>
        <v>-3.9388182558839882</v>
      </c>
      <c r="AR1123" s="26">
        <f t="shared" si="279"/>
        <v>-3.9227315190112741</v>
      </c>
      <c r="AS1123" s="26">
        <f t="shared" si="279"/>
        <v>-3.9698775001583364</v>
      </c>
      <c r="AT1123" s="26">
        <f t="shared" si="279"/>
        <v>-3.8373723372171344</v>
      </c>
      <c r="AU1123" s="26">
        <f t="shared" si="277"/>
        <v>-4.2853617650403137</v>
      </c>
    </row>
    <row r="1124" spans="26:47">
      <c r="Z1124">
        <f t="shared" si="264"/>
        <v>0</v>
      </c>
      <c r="AA1124" s="26">
        <f t="shared" si="265"/>
        <v>2.0309229835135684E-3</v>
      </c>
      <c r="AB1124" s="26">
        <f t="shared" si="266"/>
        <v>-9999</v>
      </c>
      <c r="AC1124" s="26">
        <f t="shared" si="267"/>
        <v>0</v>
      </c>
      <c r="AD1124" s="26">
        <f t="shared" si="268"/>
        <v>-9999</v>
      </c>
      <c r="AE1124" s="26">
        <f t="shared" si="269"/>
        <v>0</v>
      </c>
      <c r="AF1124">
        <f t="shared" si="270"/>
        <v>-9999</v>
      </c>
      <c r="AG1124" s="187"/>
      <c r="AH1124">
        <f t="shared" si="271"/>
        <v>-2.9382213915712355E-4</v>
      </c>
      <c r="AI1124">
        <f t="shared" si="272"/>
        <v>0.56321412153041595</v>
      </c>
      <c r="AJ1124">
        <f t="shared" si="273"/>
        <v>-0.29022162196877349</v>
      </c>
      <c r="AK1124">
        <f t="shared" si="274"/>
        <v>0.22686228227079117</v>
      </c>
      <c r="AL1124">
        <f t="shared" si="275"/>
        <v>2.6625535282756823</v>
      </c>
      <c r="AM1124">
        <f t="shared" si="276"/>
        <v>4.0948774322335311</v>
      </c>
      <c r="AN1124" s="26">
        <f t="shared" si="279"/>
        <v>-3.9344997747660178</v>
      </c>
      <c r="AO1124" s="26">
        <f t="shared" si="279"/>
        <v>-3.9351643489502139</v>
      </c>
      <c r="AP1124" s="26">
        <f t="shared" si="279"/>
        <v>-3.9332408904645653</v>
      </c>
      <c r="AQ1124" s="26">
        <f t="shared" si="279"/>
        <v>-3.9388182558839882</v>
      </c>
      <c r="AR1124" s="26">
        <f t="shared" si="279"/>
        <v>-3.9227315190112741</v>
      </c>
      <c r="AS1124" s="26">
        <f t="shared" si="279"/>
        <v>-3.9698775001583364</v>
      </c>
      <c r="AT1124" s="26">
        <f t="shared" si="279"/>
        <v>-3.8373723372171344</v>
      </c>
      <c r="AU1124" s="26">
        <f t="shared" si="277"/>
        <v>-4.2853617650403137</v>
      </c>
    </row>
    <row r="1125" spans="26:47">
      <c r="Z1125">
        <f t="shared" si="264"/>
        <v>0</v>
      </c>
      <c r="AA1125" s="26">
        <f t="shared" si="265"/>
        <v>2.0309229835135684E-3</v>
      </c>
      <c r="AB1125" s="26">
        <f t="shared" si="266"/>
        <v>-9999</v>
      </c>
      <c r="AC1125" s="26">
        <f t="shared" si="267"/>
        <v>0</v>
      </c>
      <c r="AD1125" s="26">
        <f t="shared" si="268"/>
        <v>-9999</v>
      </c>
      <c r="AE1125" s="26">
        <f t="shared" si="269"/>
        <v>0</v>
      </c>
      <c r="AF1125">
        <f t="shared" si="270"/>
        <v>-9999</v>
      </c>
      <c r="AG1125" s="187"/>
      <c r="AH1125">
        <f t="shared" si="271"/>
        <v>-2.9382213915712355E-4</v>
      </c>
      <c r="AI1125">
        <f t="shared" si="272"/>
        <v>0.56321412153041595</v>
      </c>
      <c r="AJ1125">
        <f t="shared" si="273"/>
        <v>-0.29022162196877349</v>
      </c>
      <c r="AK1125">
        <f t="shared" si="274"/>
        <v>0.22686228227079117</v>
      </c>
      <c r="AL1125">
        <f t="shared" si="275"/>
        <v>2.6625535282756823</v>
      </c>
      <c r="AM1125">
        <f t="shared" si="276"/>
        <v>4.0948774322335311</v>
      </c>
      <c r="AN1125" s="26">
        <f t="shared" si="279"/>
        <v>-3.9344997747660178</v>
      </c>
      <c r="AO1125" s="26">
        <f t="shared" si="279"/>
        <v>-3.9351643489502139</v>
      </c>
      <c r="AP1125" s="26">
        <f t="shared" si="279"/>
        <v>-3.9332408904645653</v>
      </c>
      <c r="AQ1125" s="26">
        <f t="shared" si="279"/>
        <v>-3.9388182558839882</v>
      </c>
      <c r="AR1125" s="26">
        <f t="shared" si="279"/>
        <v>-3.9227315190112741</v>
      </c>
      <c r="AS1125" s="26">
        <f t="shared" si="279"/>
        <v>-3.9698775001583364</v>
      </c>
      <c r="AT1125" s="26">
        <f t="shared" si="279"/>
        <v>-3.8373723372171344</v>
      </c>
      <c r="AU1125" s="26">
        <f t="shared" si="277"/>
        <v>-4.2853617650403137</v>
      </c>
    </row>
    <row r="1126" spans="26:47">
      <c r="Z1126">
        <f t="shared" si="264"/>
        <v>0</v>
      </c>
      <c r="AA1126" s="26">
        <f t="shared" si="265"/>
        <v>2.0309229835135684E-3</v>
      </c>
      <c r="AB1126" s="26">
        <f t="shared" si="266"/>
        <v>-9999</v>
      </c>
      <c r="AC1126" s="26">
        <f t="shared" si="267"/>
        <v>0</v>
      </c>
      <c r="AD1126" s="26">
        <f t="shared" si="268"/>
        <v>-9999</v>
      </c>
      <c r="AE1126" s="26">
        <f t="shared" si="269"/>
        <v>0</v>
      </c>
      <c r="AF1126">
        <f t="shared" si="270"/>
        <v>-9999</v>
      </c>
      <c r="AG1126" s="187"/>
      <c r="AH1126">
        <f t="shared" si="271"/>
        <v>-2.9382213915712355E-4</v>
      </c>
      <c r="AI1126">
        <f t="shared" si="272"/>
        <v>0.56321412153041595</v>
      </c>
      <c r="AJ1126">
        <f t="shared" si="273"/>
        <v>-0.29022162196877349</v>
      </c>
      <c r="AK1126">
        <f t="shared" si="274"/>
        <v>0.22686228227079117</v>
      </c>
      <c r="AL1126">
        <f t="shared" si="275"/>
        <v>2.6625535282756823</v>
      </c>
      <c r="AM1126">
        <f t="shared" si="276"/>
        <v>4.0948774322335311</v>
      </c>
      <c r="AN1126" s="26">
        <f t="shared" ref="AN1126:AT1135" si="280">$AU1126+$AB$7*SIN(AO1126)</f>
        <v>-3.9344997747660178</v>
      </c>
      <c r="AO1126" s="26">
        <f t="shared" si="280"/>
        <v>-3.9351643489502139</v>
      </c>
      <c r="AP1126" s="26">
        <f t="shared" si="280"/>
        <v>-3.9332408904645653</v>
      </c>
      <c r="AQ1126" s="26">
        <f t="shared" si="280"/>
        <v>-3.9388182558839882</v>
      </c>
      <c r="AR1126" s="26">
        <f t="shared" si="280"/>
        <v>-3.9227315190112741</v>
      </c>
      <c r="AS1126" s="26">
        <f t="shared" si="280"/>
        <v>-3.9698775001583364</v>
      </c>
      <c r="AT1126" s="26">
        <f t="shared" si="280"/>
        <v>-3.8373723372171344</v>
      </c>
      <c r="AU1126" s="26">
        <f t="shared" si="277"/>
        <v>-4.2853617650403137</v>
      </c>
    </row>
    <row r="1127" spans="26:47">
      <c r="Z1127">
        <f t="shared" si="264"/>
        <v>0</v>
      </c>
      <c r="AA1127" s="26">
        <f t="shared" si="265"/>
        <v>2.0309229835135684E-3</v>
      </c>
      <c r="AB1127" s="26">
        <f t="shared" si="266"/>
        <v>-9999</v>
      </c>
      <c r="AC1127" s="26">
        <f t="shared" si="267"/>
        <v>0</v>
      </c>
      <c r="AD1127" s="26">
        <f t="shared" si="268"/>
        <v>-9999</v>
      </c>
      <c r="AE1127" s="26">
        <f t="shared" si="269"/>
        <v>0</v>
      </c>
      <c r="AF1127">
        <f t="shared" si="270"/>
        <v>-9999</v>
      </c>
      <c r="AG1127" s="187"/>
      <c r="AH1127">
        <f t="shared" si="271"/>
        <v>-2.9382213915712355E-4</v>
      </c>
      <c r="AI1127">
        <f t="shared" si="272"/>
        <v>0.56321412153041595</v>
      </c>
      <c r="AJ1127">
        <f t="shared" si="273"/>
        <v>-0.29022162196877349</v>
      </c>
      <c r="AK1127">
        <f t="shared" si="274"/>
        <v>0.22686228227079117</v>
      </c>
      <c r="AL1127">
        <f t="shared" si="275"/>
        <v>2.6625535282756823</v>
      </c>
      <c r="AM1127">
        <f t="shared" si="276"/>
        <v>4.0948774322335311</v>
      </c>
      <c r="AN1127" s="26">
        <f t="shared" si="280"/>
        <v>-3.9344997747660178</v>
      </c>
      <c r="AO1127" s="26">
        <f t="shared" si="280"/>
        <v>-3.9351643489502139</v>
      </c>
      <c r="AP1127" s="26">
        <f t="shared" si="280"/>
        <v>-3.9332408904645653</v>
      </c>
      <c r="AQ1127" s="26">
        <f t="shared" si="280"/>
        <v>-3.9388182558839882</v>
      </c>
      <c r="AR1127" s="26">
        <f t="shared" si="280"/>
        <v>-3.9227315190112741</v>
      </c>
      <c r="AS1127" s="26">
        <f t="shared" si="280"/>
        <v>-3.9698775001583364</v>
      </c>
      <c r="AT1127" s="26">
        <f t="shared" si="280"/>
        <v>-3.8373723372171344</v>
      </c>
      <c r="AU1127" s="26">
        <f t="shared" si="277"/>
        <v>-4.2853617650403137</v>
      </c>
    </row>
    <row r="1128" spans="26:47">
      <c r="Z1128">
        <f t="shared" si="264"/>
        <v>0</v>
      </c>
      <c r="AA1128" s="26">
        <f t="shared" si="265"/>
        <v>2.0309229835135684E-3</v>
      </c>
      <c r="AB1128" s="26">
        <f t="shared" si="266"/>
        <v>-9999</v>
      </c>
      <c r="AC1128" s="26">
        <f t="shared" si="267"/>
        <v>0</v>
      </c>
      <c r="AD1128" s="26">
        <f t="shared" si="268"/>
        <v>-9999</v>
      </c>
      <c r="AE1128" s="26">
        <f t="shared" si="269"/>
        <v>0</v>
      </c>
      <c r="AF1128">
        <f t="shared" si="270"/>
        <v>-9999</v>
      </c>
      <c r="AG1128" s="187"/>
      <c r="AH1128">
        <f t="shared" si="271"/>
        <v>-2.9382213915712355E-4</v>
      </c>
      <c r="AI1128">
        <f t="shared" si="272"/>
        <v>0.56321412153041595</v>
      </c>
      <c r="AJ1128">
        <f t="shared" si="273"/>
        <v>-0.29022162196877349</v>
      </c>
      <c r="AK1128">
        <f t="shared" si="274"/>
        <v>0.22686228227079117</v>
      </c>
      <c r="AL1128">
        <f t="shared" si="275"/>
        <v>2.6625535282756823</v>
      </c>
      <c r="AM1128">
        <f t="shared" si="276"/>
        <v>4.0948774322335311</v>
      </c>
      <c r="AN1128" s="26">
        <f t="shared" si="280"/>
        <v>-3.9344997747660178</v>
      </c>
      <c r="AO1128" s="26">
        <f t="shared" si="280"/>
        <v>-3.9351643489502139</v>
      </c>
      <c r="AP1128" s="26">
        <f t="shared" si="280"/>
        <v>-3.9332408904645653</v>
      </c>
      <c r="AQ1128" s="26">
        <f t="shared" si="280"/>
        <v>-3.9388182558839882</v>
      </c>
      <c r="AR1128" s="26">
        <f t="shared" si="280"/>
        <v>-3.9227315190112741</v>
      </c>
      <c r="AS1128" s="26">
        <f t="shared" si="280"/>
        <v>-3.9698775001583364</v>
      </c>
      <c r="AT1128" s="26">
        <f t="shared" si="280"/>
        <v>-3.8373723372171344</v>
      </c>
      <c r="AU1128" s="26">
        <f t="shared" si="277"/>
        <v>-4.2853617650403137</v>
      </c>
    </row>
    <row r="1129" spans="26:47">
      <c r="Z1129">
        <f t="shared" si="264"/>
        <v>0</v>
      </c>
      <c r="AA1129" s="26">
        <f t="shared" si="265"/>
        <v>2.0309229835135684E-3</v>
      </c>
      <c r="AB1129" s="26">
        <f t="shared" si="266"/>
        <v>-9999</v>
      </c>
      <c r="AC1129" s="26">
        <f t="shared" si="267"/>
        <v>0</v>
      </c>
      <c r="AD1129" s="26">
        <f t="shared" si="268"/>
        <v>-9999</v>
      </c>
      <c r="AE1129" s="26">
        <f t="shared" si="269"/>
        <v>0</v>
      </c>
      <c r="AF1129">
        <f t="shared" si="270"/>
        <v>-9999</v>
      </c>
      <c r="AG1129" s="187"/>
      <c r="AH1129">
        <f t="shared" si="271"/>
        <v>-2.9382213915712355E-4</v>
      </c>
      <c r="AI1129">
        <f t="shared" si="272"/>
        <v>0.56321412153041595</v>
      </c>
      <c r="AJ1129">
        <f t="shared" si="273"/>
        <v>-0.29022162196877349</v>
      </c>
      <c r="AK1129">
        <f t="shared" si="274"/>
        <v>0.22686228227079117</v>
      </c>
      <c r="AL1129">
        <f t="shared" si="275"/>
        <v>2.6625535282756823</v>
      </c>
      <c r="AM1129">
        <f t="shared" si="276"/>
        <v>4.0948774322335311</v>
      </c>
      <c r="AN1129" s="26">
        <f t="shared" si="280"/>
        <v>-3.9344997747660178</v>
      </c>
      <c r="AO1129" s="26">
        <f t="shared" si="280"/>
        <v>-3.9351643489502139</v>
      </c>
      <c r="AP1129" s="26">
        <f t="shared" si="280"/>
        <v>-3.9332408904645653</v>
      </c>
      <c r="AQ1129" s="26">
        <f t="shared" si="280"/>
        <v>-3.9388182558839882</v>
      </c>
      <c r="AR1129" s="26">
        <f t="shared" si="280"/>
        <v>-3.9227315190112741</v>
      </c>
      <c r="AS1129" s="26">
        <f t="shared" si="280"/>
        <v>-3.9698775001583364</v>
      </c>
      <c r="AT1129" s="26">
        <f t="shared" si="280"/>
        <v>-3.8373723372171344</v>
      </c>
      <c r="AU1129" s="26">
        <f t="shared" si="277"/>
        <v>-4.2853617650403137</v>
      </c>
    </row>
    <row r="1130" spans="26:47">
      <c r="Z1130">
        <f t="shared" si="264"/>
        <v>0</v>
      </c>
      <c r="AA1130" s="26">
        <f t="shared" si="265"/>
        <v>2.0309229835135684E-3</v>
      </c>
      <c r="AB1130" s="26">
        <f t="shared" si="266"/>
        <v>-9999</v>
      </c>
      <c r="AC1130" s="26">
        <f t="shared" si="267"/>
        <v>0</v>
      </c>
      <c r="AD1130" s="26">
        <f t="shared" si="268"/>
        <v>-9999</v>
      </c>
      <c r="AE1130" s="26">
        <f t="shared" si="269"/>
        <v>0</v>
      </c>
      <c r="AF1130">
        <f t="shared" si="270"/>
        <v>-9999</v>
      </c>
      <c r="AG1130" s="187"/>
      <c r="AH1130">
        <f t="shared" si="271"/>
        <v>-2.9382213915712355E-4</v>
      </c>
      <c r="AI1130">
        <f t="shared" si="272"/>
        <v>0.56321412153041595</v>
      </c>
      <c r="AJ1130">
        <f t="shared" si="273"/>
        <v>-0.29022162196877349</v>
      </c>
      <c r="AK1130">
        <f t="shared" si="274"/>
        <v>0.22686228227079117</v>
      </c>
      <c r="AL1130">
        <f t="shared" si="275"/>
        <v>2.6625535282756823</v>
      </c>
      <c r="AM1130">
        <f t="shared" si="276"/>
        <v>4.0948774322335311</v>
      </c>
      <c r="AN1130" s="26">
        <f t="shared" si="280"/>
        <v>-3.9344997747660178</v>
      </c>
      <c r="AO1130" s="26">
        <f t="shared" si="280"/>
        <v>-3.9351643489502139</v>
      </c>
      <c r="AP1130" s="26">
        <f t="shared" si="280"/>
        <v>-3.9332408904645653</v>
      </c>
      <c r="AQ1130" s="26">
        <f t="shared" si="280"/>
        <v>-3.9388182558839882</v>
      </c>
      <c r="AR1130" s="26">
        <f t="shared" si="280"/>
        <v>-3.9227315190112741</v>
      </c>
      <c r="AS1130" s="26">
        <f t="shared" si="280"/>
        <v>-3.9698775001583364</v>
      </c>
      <c r="AT1130" s="26">
        <f t="shared" si="280"/>
        <v>-3.8373723372171344</v>
      </c>
      <c r="AU1130" s="26">
        <f t="shared" si="277"/>
        <v>-4.2853617650403137</v>
      </c>
    </row>
    <row r="1131" spans="26:47">
      <c r="Z1131">
        <f t="shared" si="264"/>
        <v>0</v>
      </c>
      <c r="AA1131" s="26">
        <f t="shared" si="265"/>
        <v>2.0309229835135684E-3</v>
      </c>
      <c r="AB1131" s="26">
        <f t="shared" si="266"/>
        <v>-9999</v>
      </c>
      <c r="AC1131" s="26">
        <f t="shared" si="267"/>
        <v>0</v>
      </c>
      <c r="AD1131" s="26">
        <f t="shared" si="268"/>
        <v>-9999</v>
      </c>
      <c r="AE1131" s="26">
        <f t="shared" si="269"/>
        <v>0</v>
      </c>
      <c r="AF1131">
        <f t="shared" si="270"/>
        <v>-9999</v>
      </c>
      <c r="AG1131" s="187"/>
      <c r="AH1131">
        <f t="shared" si="271"/>
        <v>-2.9382213915712355E-4</v>
      </c>
      <c r="AI1131">
        <f t="shared" si="272"/>
        <v>0.56321412153041595</v>
      </c>
      <c r="AJ1131">
        <f t="shared" si="273"/>
        <v>-0.29022162196877349</v>
      </c>
      <c r="AK1131">
        <f t="shared" si="274"/>
        <v>0.22686228227079117</v>
      </c>
      <c r="AL1131">
        <f t="shared" si="275"/>
        <v>2.6625535282756823</v>
      </c>
      <c r="AM1131">
        <f t="shared" si="276"/>
        <v>4.0948774322335311</v>
      </c>
      <c r="AN1131" s="26">
        <f t="shared" si="280"/>
        <v>-3.9344997747660178</v>
      </c>
      <c r="AO1131" s="26">
        <f t="shared" si="280"/>
        <v>-3.9351643489502139</v>
      </c>
      <c r="AP1131" s="26">
        <f t="shared" si="280"/>
        <v>-3.9332408904645653</v>
      </c>
      <c r="AQ1131" s="26">
        <f t="shared" si="280"/>
        <v>-3.9388182558839882</v>
      </c>
      <c r="AR1131" s="26">
        <f t="shared" si="280"/>
        <v>-3.9227315190112741</v>
      </c>
      <c r="AS1131" s="26">
        <f t="shared" si="280"/>
        <v>-3.9698775001583364</v>
      </c>
      <c r="AT1131" s="26">
        <f t="shared" si="280"/>
        <v>-3.8373723372171344</v>
      </c>
      <c r="AU1131" s="26">
        <f t="shared" si="277"/>
        <v>-4.2853617650403137</v>
      </c>
    </row>
    <row r="1132" spans="26:47">
      <c r="Z1132">
        <f t="shared" si="264"/>
        <v>0</v>
      </c>
      <c r="AA1132" s="26">
        <f t="shared" si="265"/>
        <v>2.0309229835135684E-3</v>
      </c>
      <c r="AB1132" s="26">
        <f t="shared" si="266"/>
        <v>-9999</v>
      </c>
      <c r="AC1132" s="26">
        <f t="shared" si="267"/>
        <v>0</v>
      </c>
      <c r="AD1132" s="26">
        <f t="shared" si="268"/>
        <v>-9999</v>
      </c>
      <c r="AE1132" s="26">
        <f t="shared" si="269"/>
        <v>0</v>
      </c>
      <c r="AF1132">
        <f t="shared" si="270"/>
        <v>-9999</v>
      </c>
      <c r="AG1132" s="187"/>
      <c r="AH1132">
        <f t="shared" si="271"/>
        <v>-2.9382213915712355E-4</v>
      </c>
      <c r="AI1132">
        <f t="shared" si="272"/>
        <v>0.56321412153041595</v>
      </c>
      <c r="AJ1132">
        <f t="shared" si="273"/>
        <v>-0.29022162196877349</v>
      </c>
      <c r="AK1132">
        <f t="shared" si="274"/>
        <v>0.22686228227079117</v>
      </c>
      <c r="AL1132">
        <f t="shared" si="275"/>
        <v>2.6625535282756823</v>
      </c>
      <c r="AM1132">
        <f t="shared" si="276"/>
        <v>4.0948774322335311</v>
      </c>
      <c r="AN1132" s="26">
        <f t="shared" si="280"/>
        <v>-3.9344997747660178</v>
      </c>
      <c r="AO1132" s="26">
        <f t="shared" si="280"/>
        <v>-3.9351643489502139</v>
      </c>
      <c r="AP1132" s="26">
        <f t="shared" si="280"/>
        <v>-3.9332408904645653</v>
      </c>
      <c r="AQ1132" s="26">
        <f t="shared" si="280"/>
        <v>-3.9388182558839882</v>
      </c>
      <c r="AR1132" s="26">
        <f t="shared" si="280"/>
        <v>-3.9227315190112741</v>
      </c>
      <c r="AS1132" s="26">
        <f t="shared" si="280"/>
        <v>-3.9698775001583364</v>
      </c>
      <c r="AT1132" s="26">
        <f t="shared" si="280"/>
        <v>-3.8373723372171344</v>
      </c>
      <c r="AU1132" s="26">
        <f t="shared" si="277"/>
        <v>-4.2853617650403137</v>
      </c>
    </row>
    <row r="1133" spans="26:47">
      <c r="Z1133">
        <f t="shared" si="264"/>
        <v>0</v>
      </c>
      <c r="AA1133" s="26">
        <f t="shared" si="265"/>
        <v>2.0309229835135684E-3</v>
      </c>
      <c r="AB1133" s="26">
        <f t="shared" si="266"/>
        <v>-9999</v>
      </c>
      <c r="AC1133" s="26">
        <f t="shared" si="267"/>
        <v>0</v>
      </c>
      <c r="AD1133" s="26">
        <f t="shared" si="268"/>
        <v>-9999</v>
      </c>
      <c r="AE1133" s="26">
        <f t="shared" si="269"/>
        <v>0</v>
      </c>
      <c r="AF1133">
        <f t="shared" si="270"/>
        <v>-9999</v>
      </c>
      <c r="AG1133" s="187"/>
      <c r="AH1133">
        <f t="shared" si="271"/>
        <v>-2.9382213915712355E-4</v>
      </c>
      <c r="AI1133">
        <f t="shared" si="272"/>
        <v>0.56321412153041595</v>
      </c>
      <c r="AJ1133">
        <f t="shared" si="273"/>
        <v>-0.29022162196877349</v>
      </c>
      <c r="AK1133">
        <f t="shared" si="274"/>
        <v>0.22686228227079117</v>
      </c>
      <c r="AL1133">
        <f t="shared" si="275"/>
        <v>2.6625535282756823</v>
      </c>
      <c r="AM1133">
        <f t="shared" si="276"/>
        <v>4.0948774322335311</v>
      </c>
      <c r="AN1133" s="26">
        <f t="shared" si="280"/>
        <v>-3.9344997747660178</v>
      </c>
      <c r="AO1133" s="26">
        <f t="shared" si="280"/>
        <v>-3.9351643489502139</v>
      </c>
      <c r="AP1133" s="26">
        <f t="shared" si="280"/>
        <v>-3.9332408904645653</v>
      </c>
      <c r="AQ1133" s="26">
        <f t="shared" si="280"/>
        <v>-3.9388182558839882</v>
      </c>
      <c r="AR1133" s="26">
        <f t="shared" si="280"/>
        <v>-3.9227315190112741</v>
      </c>
      <c r="AS1133" s="26">
        <f t="shared" si="280"/>
        <v>-3.9698775001583364</v>
      </c>
      <c r="AT1133" s="26">
        <f t="shared" si="280"/>
        <v>-3.8373723372171344</v>
      </c>
      <c r="AU1133" s="26">
        <f t="shared" si="277"/>
        <v>-4.2853617650403137</v>
      </c>
    </row>
    <row r="1134" spans="26:47">
      <c r="Z1134">
        <f t="shared" si="264"/>
        <v>0</v>
      </c>
      <c r="AA1134" s="26">
        <f t="shared" si="265"/>
        <v>2.0309229835135684E-3</v>
      </c>
      <c r="AB1134" s="26">
        <f t="shared" si="266"/>
        <v>-9999</v>
      </c>
      <c r="AC1134" s="26">
        <f t="shared" si="267"/>
        <v>0</v>
      </c>
      <c r="AD1134" s="26">
        <f t="shared" si="268"/>
        <v>-9999</v>
      </c>
      <c r="AE1134" s="26">
        <f t="shared" si="269"/>
        <v>0</v>
      </c>
      <c r="AF1134">
        <f t="shared" si="270"/>
        <v>-9999</v>
      </c>
      <c r="AG1134" s="187"/>
      <c r="AH1134">
        <f t="shared" si="271"/>
        <v>-2.9382213915712355E-4</v>
      </c>
      <c r="AI1134">
        <f t="shared" si="272"/>
        <v>0.56321412153041595</v>
      </c>
      <c r="AJ1134">
        <f t="shared" si="273"/>
        <v>-0.29022162196877349</v>
      </c>
      <c r="AK1134">
        <f t="shared" si="274"/>
        <v>0.22686228227079117</v>
      </c>
      <c r="AL1134">
        <f t="shared" si="275"/>
        <v>2.6625535282756823</v>
      </c>
      <c r="AM1134">
        <f t="shared" si="276"/>
        <v>4.0948774322335311</v>
      </c>
      <c r="AN1134" s="26">
        <f t="shared" si="280"/>
        <v>-3.9344997747660178</v>
      </c>
      <c r="AO1134" s="26">
        <f t="shared" si="280"/>
        <v>-3.9351643489502139</v>
      </c>
      <c r="AP1134" s="26">
        <f t="shared" si="280"/>
        <v>-3.9332408904645653</v>
      </c>
      <c r="AQ1134" s="26">
        <f t="shared" si="280"/>
        <v>-3.9388182558839882</v>
      </c>
      <c r="AR1134" s="26">
        <f t="shared" si="280"/>
        <v>-3.9227315190112741</v>
      </c>
      <c r="AS1134" s="26">
        <f t="shared" si="280"/>
        <v>-3.9698775001583364</v>
      </c>
      <c r="AT1134" s="26">
        <f t="shared" si="280"/>
        <v>-3.8373723372171344</v>
      </c>
      <c r="AU1134" s="26">
        <f t="shared" si="277"/>
        <v>-4.2853617650403137</v>
      </c>
    </row>
    <row r="1135" spans="26:47">
      <c r="Z1135">
        <f t="shared" si="264"/>
        <v>0</v>
      </c>
      <c r="AA1135" s="26">
        <f t="shared" si="265"/>
        <v>2.0309229835135684E-3</v>
      </c>
      <c r="AB1135" s="26">
        <f t="shared" si="266"/>
        <v>-9999</v>
      </c>
      <c r="AC1135" s="26">
        <f t="shared" si="267"/>
        <v>0</v>
      </c>
      <c r="AD1135" s="26">
        <f t="shared" si="268"/>
        <v>-9999</v>
      </c>
      <c r="AE1135" s="26">
        <f t="shared" si="269"/>
        <v>0</v>
      </c>
      <c r="AF1135">
        <f t="shared" si="270"/>
        <v>-9999</v>
      </c>
      <c r="AG1135" s="187"/>
      <c r="AH1135">
        <f t="shared" si="271"/>
        <v>-2.9382213915712355E-4</v>
      </c>
      <c r="AI1135">
        <f t="shared" si="272"/>
        <v>0.56321412153041595</v>
      </c>
      <c r="AJ1135">
        <f t="shared" si="273"/>
        <v>-0.29022162196877349</v>
      </c>
      <c r="AK1135">
        <f t="shared" si="274"/>
        <v>0.22686228227079117</v>
      </c>
      <c r="AL1135">
        <f t="shared" si="275"/>
        <v>2.6625535282756823</v>
      </c>
      <c r="AM1135">
        <f t="shared" si="276"/>
        <v>4.0948774322335311</v>
      </c>
      <c r="AN1135" s="26">
        <f t="shared" si="280"/>
        <v>-3.9344997747660178</v>
      </c>
      <c r="AO1135" s="26">
        <f t="shared" si="280"/>
        <v>-3.9351643489502139</v>
      </c>
      <c r="AP1135" s="26">
        <f t="shared" si="280"/>
        <v>-3.9332408904645653</v>
      </c>
      <c r="AQ1135" s="26">
        <f t="shared" si="280"/>
        <v>-3.9388182558839882</v>
      </c>
      <c r="AR1135" s="26">
        <f t="shared" si="280"/>
        <v>-3.9227315190112741</v>
      </c>
      <c r="AS1135" s="26">
        <f t="shared" si="280"/>
        <v>-3.9698775001583364</v>
      </c>
      <c r="AT1135" s="26">
        <f t="shared" si="280"/>
        <v>-3.8373723372171344</v>
      </c>
      <c r="AU1135" s="26">
        <f t="shared" si="277"/>
        <v>-4.2853617650403137</v>
      </c>
    </row>
    <row r="1136" spans="26:47">
      <c r="Z1136">
        <f t="shared" si="264"/>
        <v>0</v>
      </c>
      <c r="AA1136" s="26">
        <f t="shared" si="265"/>
        <v>2.0309229835135684E-3</v>
      </c>
      <c r="AB1136" s="26">
        <f t="shared" si="266"/>
        <v>-9999</v>
      </c>
      <c r="AC1136" s="26">
        <f t="shared" si="267"/>
        <v>0</v>
      </c>
      <c r="AD1136" s="26">
        <f t="shared" si="268"/>
        <v>-9999</v>
      </c>
      <c r="AE1136" s="26">
        <f t="shared" si="269"/>
        <v>0</v>
      </c>
      <c r="AF1136">
        <f t="shared" si="270"/>
        <v>-9999</v>
      </c>
      <c r="AG1136" s="187"/>
      <c r="AH1136">
        <f t="shared" si="271"/>
        <v>-2.9382213915712355E-4</v>
      </c>
      <c r="AI1136">
        <f t="shared" si="272"/>
        <v>0.56321412153041595</v>
      </c>
      <c r="AJ1136">
        <f t="shared" si="273"/>
        <v>-0.29022162196877349</v>
      </c>
      <c r="AK1136">
        <f t="shared" si="274"/>
        <v>0.22686228227079117</v>
      </c>
      <c r="AL1136">
        <f t="shared" si="275"/>
        <v>2.6625535282756823</v>
      </c>
      <c r="AM1136">
        <f t="shared" si="276"/>
        <v>4.0948774322335311</v>
      </c>
      <c r="AN1136" s="26">
        <f t="shared" ref="AN1136:AT1145" si="281">$AU1136+$AB$7*SIN(AO1136)</f>
        <v>-3.9344997747660178</v>
      </c>
      <c r="AO1136" s="26">
        <f t="shared" si="281"/>
        <v>-3.9351643489502139</v>
      </c>
      <c r="AP1136" s="26">
        <f t="shared" si="281"/>
        <v>-3.9332408904645653</v>
      </c>
      <c r="AQ1136" s="26">
        <f t="shared" si="281"/>
        <v>-3.9388182558839882</v>
      </c>
      <c r="AR1136" s="26">
        <f t="shared" si="281"/>
        <v>-3.9227315190112741</v>
      </c>
      <c r="AS1136" s="26">
        <f t="shared" si="281"/>
        <v>-3.9698775001583364</v>
      </c>
      <c r="AT1136" s="26">
        <f t="shared" si="281"/>
        <v>-3.8373723372171344</v>
      </c>
      <c r="AU1136" s="26">
        <f t="shared" si="277"/>
        <v>-4.2853617650403137</v>
      </c>
    </row>
    <row r="1137" spans="26:47">
      <c r="Z1137">
        <f t="shared" si="264"/>
        <v>0</v>
      </c>
      <c r="AA1137" s="26">
        <f t="shared" si="265"/>
        <v>2.0309229835135684E-3</v>
      </c>
      <c r="AB1137" s="26">
        <f t="shared" si="266"/>
        <v>-9999</v>
      </c>
      <c r="AC1137" s="26">
        <f t="shared" si="267"/>
        <v>0</v>
      </c>
      <c r="AD1137" s="26">
        <f t="shared" si="268"/>
        <v>-9999</v>
      </c>
      <c r="AE1137" s="26">
        <f t="shared" si="269"/>
        <v>0</v>
      </c>
      <c r="AF1137">
        <f t="shared" si="270"/>
        <v>-9999</v>
      </c>
      <c r="AG1137" s="187"/>
      <c r="AH1137">
        <f t="shared" si="271"/>
        <v>-2.9382213915712355E-4</v>
      </c>
      <c r="AI1137">
        <f t="shared" si="272"/>
        <v>0.56321412153041595</v>
      </c>
      <c r="AJ1137">
        <f t="shared" si="273"/>
        <v>-0.29022162196877349</v>
      </c>
      <c r="AK1137">
        <f t="shared" si="274"/>
        <v>0.22686228227079117</v>
      </c>
      <c r="AL1137">
        <f t="shared" si="275"/>
        <v>2.6625535282756823</v>
      </c>
      <c r="AM1137">
        <f t="shared" si="276"/>
        <v>4.0948774322335311</v>
      </c>
      <c r="AN1137" s="26">
        <f t="shared" si="281"/>
        <v>-3.9344997747660178</v>
      </c>
      <c r="AO1137" s="26">
        <f t="shared" si="281"/>
        <v>-3.9351643489502139</v>
      </c>
      <c r="AP1137" s="26">
        <f t="shared" si="281"/>
        <v>-3.9332408904645653</v>
      </c>
      <c r="AQ1137" s="26">
        <f t="shared" si="281"/>
        <v>-3.9388182558839882</v>
      </c>
      <c r="AR1137" s="26">
        <f t="shared" si="281"/>
        <v>-3.9227315190112741</v>
      </c>
      <c r="AS1137" s="26">
        <f t="shared" si="281"/>
        <v>-3.9698775001583364</v>
      </c>
      <c r="AT1137" s="26">
        <f t="shared" si="281"/>
        <v>-3.8373723372171344</v>
      </c>
      <c r="AU1137" s="26">
        <f t="shared" si="277"/>
        <v>-4.2853617650403137</v>
      </c>
    </row>
    <row r="1138" spans="26:47">
      <c r="Z1138">
        <f t="shared" si="264"/>
        <v>0</v>
      </c>
      <c r="AA1138" s="26">
        <f t="shared" si="265"/>
        <v>2.0309229835135684E-3</v>
      </c>
      <c r="AB1138" s="26">
        <f t="shared" si="266"/>
        <v>-9999</v>
      </c>
      <c r="AC1138" s="26">
        <f t="shared" si="267"/>
        <v>0</v>
      </c>
      <c r="AD1138" s="26">
        <f t="shared" si="268"/>
        <v>-9999</v>
      </c>
      <c r="AE1138" s="26">
        <f t="shared" si="269"/>
        <v>0</v>
      </c>
      <c r="AF1138">
        <f t="shared" si="270"/>
        <v>-9999</v>
      </c>
      <c r="AG1138" s="187"/>
      <c r="AH1138">
        <f t="shared" si="271"/>
        <v>-2.9382213915712355E-4</v>
      </c>
      <c r="AI1138">
        <f t="shared" si="272"/>
        <v>0.56321412153041595</v>
      </c>
      <c r="AJ1138">
        <f t="shared" si="273"/>
        <v>-0.29022162196877349</v>
      </c>
      <c r="AK1138">
        <f t="shared" si="274"/>
        <v>0.22686228227079117</v>
      </c>
      <c r="AL1138">
        <f t="shared" si="275"/>
        <v>2.6625535282756823</v>
      </c>
      <c r="AM1138">
        <f t="shared" si="276"/>
        <v>4.0948774322335311</v>
      </c>
      <c r="AN1138" s="26">
        <f t="shared" si="281"/>
        <v>-3.9344997747660178</v>
      </c>
      <c r="AO1138" s="26">
        <f t="shared" si="281"/>
        <v>-3.9351643489502139</v>
      </c>
      <c r="AP1138" s="26">
        <f t="shared" si="281"/>
        <v>-3.9332408904645653</v>
      </c>
      <c r="AQ1138" s="26">
        <f t="shared" si="281"/>
        <v>-3.9388182558839882</v>
      </c>
      <c r="AR1138" s="26">
        <f t="shared" si="281"/>
        <v>-3.9227315190112741</v>
      </c>
      <c r="AS1138" s="26">
        <f t="shared" si="281"/>
        <v>-3.9698775001583364</v>
      </c>
      <c r="AT1138" s="26">
        <f t="shared" si="281"/>
        <v>-3.8373723372171344</v>
      </c>
      <c r="AU1138" s="26">
        <f t="shared" si="277"/>
        <v>-4.2853617650403137</v>
      </c>
    </row>
    <row r="1139" spans="26:47">
      <c r="Z1139">
        <f t="shared" si="264"/>
        <v>0</v>
      </c>
      <c r="AA1139" s="26">
        <f t="shared" si="265"/>
        <v>2.0309229835135684E-3</v>
      </c>
      <c r="AB1139" s="26">
        <f t="shared" si="266"/>
        <v>-9999</v>
      </c>
      <c r="AC1139" s="26">
        <f t="shared" si="267"/>
        <v>0</v>
      </c>
      <c r="AD1139" s="26">
        <f t="shared" si="268"/>
        <v>-9999</v>
      </c>
      <c r="AE1139" s="26">
        <f t="shared" si="269"/>
        <v>0</v>
      </c>
      <c r="AF1139">
        <f t="shared" si="270"/>
        <v>-9999</v>
      </c>
      <c r="AG1139" s="187"/>
      <c r="AH1139">
        <f t="shared" si="271"/>
        <v>-2.9382213915712355E-4</v>
      </c>
      <c r="AI1139">
        <f t="shared" si="272"/>
        <v>0.56321412153041595</v>
      </c>
      <c r="AJ1139">
        <f t="shared" si="273"/>
        <v>-0.29022162196877349</v>
      </c>
      <c r="AK1139">
        <f t="shared" si="274"/>
        <v>0.22686228227079117</v>
      </c>
      <c r="AL1139">
        <f t="shared" si="275"/>
        <v>2.6625535282756823</v>
      </c>
      <c r="AM1139">
        <f t="shared" si="276"/>
        <v>4.0948774322335311</v>
      </c>
      <c r="AN1139" s="26">
        <f t="shared" si="281"/>
        <v>-3.9344997747660178</v>
      </c>
      <c r="AO1139" s="26">
        <f t="shared" si="281"/>
        <v>-3.9351643489502139</v>
      </c>
      <c r="AP1139" s="26">
        <f t="shared" si="281"/>
        <v>-3.9332408904645653</v>
      </c>
      <c r="AQ1139" s="26">
        <f t="shared" si="281"/>
        <v>-3.9388182558839882</v>
      </c>
      <c r="AR1139" s="26">
        <f t="shared" si="281"/>
        <v>-3.9227315190112741</v>
      </c>
      <c r="AS1139" s="26">
        <f t="shared" si="281"/>
        <v>-3.9698775001583364</v>
      </c>
      <c r="AT1139" s="26">
        <f t="shared" si="281"/>
        <v>-3.8373723372171344</v>
      </c>
      <c r="AU1139" s="26">
        <f t="shared" si="277"/>
        <v>-4.2853617650403137</v>
      </c>
    </row>
    <row r="1140" spans="26:47">
      <c r="Z1140">
        <f t="shared" si="264"/>
        <v>0</v>
      </c>
      <c r="AA1140" s="26">
        <f t="shared" si="265"/>
        <v>2.0309229835135684E-3</v>
      </c>
      <c r="AB1140" s="26">
        <f t="shared" si="266"/>
        <v>-9999</v>
      </c>
      <c r="AC1140" s="26">
        <f t="shared" si="267"/>
        <v>0</v>
      </c>
      <c r="AD1140" s="26">
        <f t="shared" si="268"/>
        <v>-9999</v>
      </c>
      <c r="AE1140" s="26">
        <f t="shared" si="269"/>
        <v>0</v>
      </c>
      <c r="AF1140">
        <f t="shared" si="270"/>
        <v>-9999</v>
      </c>
      <c r="AG1140" s="187"/>
      <c r="AH1140">
        <f t="shared" si="271"/>
        <v>-2.9382213915712355E-4</v>
      </c>
      <c r="AI1140">
        <f t="shared" si="272"/>
        <v>0.56321412153041595</v>
      </c>
      <c r="AJ1140">
        <f t="shared" si="273"/>
        <v>-0.29022162196877349</v>
      </c>
      <c r="AK1140">
        <f t="shared" si="274"/>
        <v>0.22686228227079117</v>
      </c>
      <c r="AL1140">
        <f t="shared" si="275"/>
        <v>2.6625535282756823</v>
      </c>
      <c r="AM1140">
        <f t="shared" si="276"/>
        <v>4.0948774322335311</v>
      </c>
      <c r="AN1140" s="26">
        <f t="shared" si="281"/>
        <v>-3.9344997747660178</v>
      </c>
      <c r="AO1140" s="26">
        <f t="shared" si="281"/>
        <v>-3.9351643489502139</v>
      </c>
      <c r="AP1140" s="26">
        <f t="shared" si="281"/>
        <v>-3.9332408904645653</v>
      </c>
      <c r="AQ1140" s="26">
        <f t="shared" si="281"/>
        <v>-3.9388182558839882</v>
      </c>
      <c r="AR1140" s="26">
        <f t="shared" si="281"/>
        <v>-3.9227315190112741</v>
      </c>
      <c r="AS1140" s="26">
        <f t="shared" si="281"/>
        <v>-3.9698775001583364</v>
      </c>
      <c r="AT1140" s="26">
        <f t="shared" si="281"/>
        <v>-3.8373723372171344</v>
      </c>
      <c r="AU1140" s="26">
        <f t="shared" si="277"/>
        <v>-4.2853617650403137</v>
      </c>
    </row>
    <row r="1141" spans="26:47">
      <c r="Z1141">
        <f t="shared" si="264"/>
        <v>0</v>
      </c>
      <c r="AA1141" s="26">
        <f t="shared" si="265"/>
        <v>2.0309229835135684E-3</v>
      </c>
      <c r="AB1141" s="26">
        <f t="shared" si="266"/>
        <v>-9999</v>
      </c>
      <c r="AC1141" s="26">
        <f t="shared" si="267"/>
        <v>0</v>
      </c>
      <c r="AD1141" s="26">
        <f t="shared" si="268"/>
        <v>-9999</v>
      </c>
      <c r="AE1141" s="26">
        <f t="shared" si="269"/>
        <v>0</v>
      </c>
      <c r="AF1141">
        <f t="shared" si="270"/>
        <v>-9999</v>
      </c>
      <c r="AG1141" s="187"/>
      <c r="AH1141">
        <f t="shared" si="271"/>
        <v>-2.9382213915712355E-4</v>
      </c>
      <c r="AI1141">
        <f t="shared" si="272"/>
        <v>0.56321412153041595</v>
      </c>
      <c r="AJ1141">
        <f t="shared" si="273"/>
        <v>-0.29022162196877349</v>
      </c>
      <c r="AK1141">
        <f t="shared" si="274"/>
        <v>0.22686228227079117</v>
      </c>
      <c r="AL1141">
        <f t="shared" si="275"/>
        <v>2.6625535282756823</v>
      </c>
      <c r="AM1141">
        <f t="shared" si="276"/>
        <v>4.0948774322335311</v>
      </c>
      <c r="AN1141" s="26">
        <f t="shared" si="281"/>
        <v>-3.9344997747660178</v>
      </c>
      <c r="AO1141" s="26">
        <f t="shared" si="281"/>
        <v>-3.9351643489502139</v>
      </c>
      <c r="AP1141" s="26">
        <f t="shared" si="281"/>
        <v>-3.9332408904645653</v>
      </c>
      <c r="AQ1141" s="26">
        <f t="shared" si="281"/>
        <v>-3.9388182558839882</v>
      </c>
      <c r="AR1141" s="26">
        <f t="shared" si="281"/>
        <v>-3.9227315190112741</v>
      </c>
      <c r="AS1141" s="26">
        <f t="shared" si="281"/>
        <v>-3.9698775001583364</v>
      </c>
      <c r="AT1141" s="26">
        <f t="shared" si="281"/>
        <v>-3.8373723372171344</v>
      </c>
      <c r="AU1141" s="26">
        <f t="shared" si="277"/>
        <v>-4.2853617650403137</v>
      </c>
    </row>
    <row r="1142" spans="26:47">
      <c r="Z1142">
        <f t="shared" si="264"/>
        <v>0</v>
      </c>
      <c r="AA1142" s="26">
        <f t="shared" si="265"/>
        <v>2.0309229835135684E-3</v>
      </c>
      <c r="AB1142" s="26">
        <f t="shared" si="266"/>
        <v>-9999</v>
      </c>
      <c r="AC1142" s="26">
        <f t="shared" si="267"/>
        <v>0</v>
      </c>
      <c r="AD1142" s="26">
        <f t="shared" si="268"/>
        <v>-9999</v>
      </c>
      <c r="AE1142" s="26">
        <f t="shared" si="269"/>
        <v>0</v>
      </c>
      <c r="AF1142">
        <f t="shared" si="270"/>
        <v>-9999</v>
      </c>
      <c r="AG1142" s="187"/>
      <c r="AH1142">
        <f t="shared" si="271"/>
        <v>-2.9382213915712355E-4</v>
      </c>
      <c r="AI1142">
        <f t="shared" si="272"/>
        <v>0.56321412153041595</v>
      </c>
      <c r="AJ1142">
        <f t="shared" si="273"/>
        <v>-0.29022162196877349</v>
      </c>
      <c r="AK1142">
        <f t="shared" si="274"/>
        <v>0.22686228227079117</v>
      </c>
      <c r="AL1142">
        <f t="shared" si="275"/>
        <v>2.6625535282756823</v>
      </c>
      <c r="AM1142">
        <f t="shared" si="276"/>
        <v>4.0948774322335311</v>
      </c>
      <c r="AN1142" s="26">
        <f t="shared" si="281"/>
        <v>-3.9344997747660178</v>
      </c>
      <c r="AO1142" s="26">
        <f t="shared" si="281"/>
        <v>-3.9351643489502139</v>
      </c>
      <c r="AP1142" s="26">
        <f t="shared" si="281"/>
        <v>-3.9332408904645653</v>
      </c>
      <c r="AQ1142" s="26">
        <f t="shared" si="281"/>
        <v>-3.9388182558839882</v>
      </c>
      <c r="AR1142" s="26">
        <f t="shared" si="281"/>
        <v>-3.9227315190112741</v>
      </c>
      <c r="AS1142" s="26">
        <f t="shared" si="281"/>
        <v>-3.9698775001583364</v>
      </c>
      <c r="AT1142" s="26">
        <f t="shared" si="281"/>
        <v>-3.8373723372171344</v>
      </c>
      <c r="AU1142" s="26">
        <f t="shared" si="277"/>
        <v>-4.2853617650403137</v>
      </c>
    </row>
    <row r="1143" spans="26:47">
      <c r="Z1143">
        <f t="shared" si="264"/>
        <v>0</v>
      </c>
      <c r="AA1143" s="26">
        <f t="shared" si="265"/>
        <v>2.0309229835135684E-3</v>
      </c>
      <c r="AB1143" s="26">
        <f t="shared" si="266"/>
        <v>-9999</v>
      </c>
      <c r="AC1143" s="26">
        <f t="shared" si="267"/>
        <v>0</v>
      </c>
      <c r="AD1143" s="26">
        <f t="shared" si="268"/>
        <v>-9999</v>
      </c>
      <c r="AE1143" s="26">
        <f t="shared" si="269"/>
        <v>0</v>
      </c>
      <c r="AF1143">
        <f t="shared" si="270"/>
        <v>-9999</v>
      </c>
      <c r="AG1143" s="187"/>
      <c r="AH1143">
        <f t="shared" si="271"/>
        <v>-2.9382213915712355E-4</v>
      </c>
      <c r="AI1143">
        <f t="shared" si="272"/>
        <v>0.56321412153041595</v>
      </c>
      <c r="AJ1143">
        <f t="shared" si="273"/>
        <v>-0.29022162196877349</v>
      </c>
      <c r="AK1143">
        <f t="shared" si="274"/>
        <v>0.22686228227079117</v>
      </c>
      <c r="AL1143">
        <f t="shared" si="275"/>
        <v>2.6625535282756823</v>
      </c>
      <c r="AM1143">
        <f t="shared" si="276"/>
        <v>4.0948774322335311</v>
      </c>
      <c r="AN1143" s="26">
        <f t="shared" si="281"/>
        <v>-3.9344997747660178</v>
      </c>
      <c r="AO1143" s="26">
        <f t="shared" si="281"/>
        <v>-3.9351643489502139</v>
      </c>
      <c r="AP1143" s="26">
        <f t="shared" si="281"/>
        <v>-3.9332408904645653</v>
      </c>
      <c r="AQ1143" s="26">
        <f t="shared" si="281"/>
        <v>-3.9388182558839882</v>
      </c>
      <c r="AR1143" s="26">
        <f t="shared" si="281"/>
        <v>-3.9227315190112741</v>
      </c>
      <c r="AS1143" s="26">
        <f t="shared" si="281"/>
        <v>-3.9698775001583364</v>
      </c>
      <c r="AT1143" s="26">
        <f t="shared" si="281"/>
        <v>-3.8373723372171344</v>
      </c>
      <c r="AU1143" s="26">
        <f t="shared" si="277"/>
        <v>-4.2853617650403137</v>
      </c>
    </row>
    <row r="1144" spans="26:47">
      <c r="Z1144">
        <f t="shared" si="264"/>
        <v>0</v>
      </c>
      <c r="AA1144" s="26">
        <f t="shared" si="265"/>
        <v>2.0309229835135684E-3</v>
      </c>
      <c r="AB1144" s="26">
        <f t="shared" si="266"/>
        <v>-9999</v>
      </c>
      <c r="AC1144" s="26">
        <f t="shared" si="267"/>
        <v>0</v>
      </c>
      <c r="AD1144" s="26">
        <f t="shared" si="268"/>
        <v>-9999</v>
      </c>
      <c r="AE1144" s="26">
        <f t="shared" si="269"/>
        <v>0</v>
      </c>
      <c r="AF1144">
        <f t="shared" si="270"/>
        <v>-9999</v>
      </c>
      <c r="AG1144" s="187"/>
      <c r="AH1144">
        <f t="shared" si="271"/>
        <v>-2.9382213915712355E-4</v>
      </c>
      <c r="AI1144">
        <f t="shared" si="272"/>
        <v>0.56321412153041595</v>
      </c>
      <c r="AJ1144">
        <f t="shared" si="273"/>
        <v>-0.29022162196877349</v>
      </c>
      <c r="AK1144">
        <f t="shared" si="274"/>
        <v>0.22686228227079117</v>
      </c>
      <c r="AL1144">
        <f t="shared" si="275"/>
        <v>2.6625535282756823</v>
      </c>
      <c r="AM1144">
        <f t="shared" si="276"/>
        <v>4.0948774322335311</v>
      </c>
      <c r="AN1144" s="26">
        <f t="shared" si="281"/>
        <v>-3.9344997747660178</v>
      </c>
      <c r="AO1144" s="26">
        <f t="shared" si="281"/>
        <v>-3.9351643489502139</v>
      </c>
      <c r="AP1144" s="26">
        <f t="shared" si="281"/>
        <v>-3.9332408904645653</v>
      </c>
      <c r="AQ1144" s="26">
        <f t="shared" si="281"/>
        <v>-3.9388182558839882</v>
      </c>
      <c r="AR1144" s="26">
        <f t="shared" si="281"/>
        <v>-3.9227315190112741</v>
      </c>
      <c r="AS1144" s="26">
        <f t="shared" si="281"/>
        <v>-3.9698775001583364</v>
      </c>
      <c r="AT1144" s="26">
        <f t="shared" si="281"/>
        <v>-3.8373723372171344</v>
      </c>
      <c r="AU1144" s="26">
        <f t="shared" si="277"/>
        <v>-4.2853617650403137</v>
      </c>
    </row>
    <row r="1145" spans="26:47">
      <c r="Z1145">
        <f t="shared" si="264"/>
        <v>0</v>
      </c>
      <c r="AA1145" s="26">
        <f t="shared" si="265"/>
        <v>2.0309229835135684E-3</v>
      </c>
      <c r="AB1145" s="26">
        <f t="shared" si="266"/>
        <v>-9999</v>
      </c>
      <c r="AC1145" s="26">
        <f t="shared" si="267"/>
        <v>0</v>
      </c>
      <c r="AD1145" s="26">
        <f t="shared" si="268"/>
        <v>-9999</v>
      </c>
      <c r="AE1145" s="26">
        <f t="shared" si="269"/>
        <v>0</v>
      </c>
      <c r="AF1145">
        <f t="shared" si="270"/>
        <v>-9999</v>
      </c>
      <c r="AG1145" s="187"/>
      <c r="AH1145">
        <f t="shared" si="271"/>
        <v>-2.9382213915712355E-4</v>
      </c>
      <c r="AI1145">
        <f t="shared" si="272"/>
        <v>0.56321412153041595</v>
      </c>
      <c r="AJ1145">
        <f t="shared" si="273"/>
        <v>-0.29022162196877349</v>
      </c>
      <c r="AK1145">
        <f t="shared" si="274"/>
        <v>0.22686228227079117</v>
      </c>
      <c r="AL1145">
        <f t="shared" si="275"/>
        <v>2.6625535282756823</v>
      </c>
      <c r="AM1145">
        <f t="shared" si="276"/>
        <v>4.0948774322335311</v>
      </c>
      <c r="AN1145" s="26">
        <f t="shared" si="281"/>
        <v>-3.9344997747660178</v>
      </c>
      <c r="AO1145" s="26">
        <f t="shared" si="281"/>
        <v>-3.9351643489502139</v>
      </c>
      <c r="AP1145" s="26">
        <f t="shared" si="281"/>
        <v>-3.9332408904645653</v>
      </c>
      <c r="AQ1145" s="26">
        <f t="shared" si="281"/>
        <v>-3.9388182558839882</v>
      </c>
      <c r="AR1145" s="26">
        <f t="shared" si="281"/>
        <v>-3.9227315190112741</v>
      </c>
      <c r="AS1145" s="26">
        <f t="shared" si="281"/>
        <v>-3.9698775001583364</v>
      </c>
      <c r="AT1145" s="26">
        <f t="shared" si="281"/>
        <v>-3.8373723372171344</v>
      </c>
      <c r="AU1145" s="26">
        <f t="shared" si="277"/>
        <v>-4.2853617650403137</v>
      </c>
    </row>
    <row r="1146" spans="26:47">
      <c r="Z1146">
        <f t="shared" si="264"/>
        <v>0</v>
      </c>
      <c r="AA1146" s="26">
        <f t="shared" si="265"/>
        <v>2.0309229835135684E-3</v>
      </c>
      <c r="AB1146" s="26">
        <f t="shared" si="266"/>
        <v>-9999</v>
      </c>
      <c r="AC1146" s="26">
        <f t="shared" si="267"/>
        <v>0</v>
      </c>
      <c r="AD1146" s="26">
        <f t="shared" si="268"/>
        <v>-9999</v>
      </c>
      <c r="AE1146" s="26">
        <f t="shared" si="269"/>
        <v>0</v>
      </c>
      <c r="AF1146">
        <f t="shared" si="270"/>
        <v>-9999</v>
      </c>
      <c r="AG1146" s="187"/>
      <c r="AH1146">
        <f t="shared" si="271"/>
        <v>-2.9382213915712355E-4</v>
      </c>
      <c r="AI1146">
        <f t="shared" si="272"/>
        <v>0.56321412153041595</v>
      </c>
      <c r="AJ1146">
        <f t="shared" si="273"/>
        <v>-0.29022162196877349</v>
      </c>
      <c r="AK1146">
        <f t="shared" si="274"/>
        <v>0.22686228227079117</v>
      </c>
      <c r="AL1146">
        <f t="shared" si="275"/>
        <v>2.6625535282756823</v>
      </c>
      <c r="AM1146">
        <f t="shared" si="276"/>
        <v>4.0948774322335311</v>
      </c>
      <c r="AN1146" s="26">
        <f t="shared" ref="AN1146:AT1155" si="282">$AU1146+$AB$7*SIN(AO1146)</f>
        <v>-3.9344997747660178</v>
      </c>
      <c r="AO1146" s="26">
        <f t="shared" si="282"/>
        <v>-3.9351643489502139</v>
      </c>
      <c r="AP1146" s="26">
        <f t="shared" si="282"/>
        <v>-3.9332408904645653</v>
      </c>
      <c r="AQ1146" s="26">
        <f t="shared" si="282"/>
        <v>-3.9388182558839882</v>
      </c>
      <c r="AR1146" s="26">
        <f t="shared" si="282"/>
        <v>-3.9227315190112741</v>
      </c>
      <c r="AS1146" s="26">
        <f t="shared" si="282"/>
        <v>-3.9698775001583364</v>
      </c>
      <c r="AT1146" s="26">
        <f t="shared" si="282"/>
        <v>-3.8373723372171344</v>
      </c>
      <c r="AU1146" s="26">
        <f t="shared" si="277"/>
        <v>-4.2853617650403137</v>
      </c>
    </row>
    <row r="1147" spans="26:47">
      <c r="Z1147">
        <f t="shared" si="264"/>
        <v>0</v>
      </c>
      <c r="AA1147" s="26">
        <f t="shared" si="265"/>
        <v>2.0309229835135684E-3</v>
      </c>
      <c r="AB1147" s="26">
        <f t="shared" si="266"/>
        <v>-9999</v>
      </c>
      <c r="AC1147" s="26">
        <f t="shared" si="267"/>
        <v>0</v>
      </c>
      <c r="AD1147" s="26">
        <f t="shared" si="268"/>
        <v>-9999</v>
      </c>
      <c r="AE1147" s="26">
        <f t="shared" si="269"/>
        <v>0</v>
      </c>
      <c r="AF1147">
        <f t="shared" si="270"/>
        <v>-9999</v>
      </c>
      <c r="AG1147" s="187"/>
      <c r="AH1147">
        <f t="shared" si="271"/>
        <v>-2.9382213915712355E-4</v>
      </c>
      <c r="AI1147">
        <f t="shared" si="272"/>
        <v>0.56321412153041595</v>
      </c>
      <c r="AJ1147">
        <f t="shared" si="273"/>
        <v>-0.29022162196877349</v>
      </c>
      <c r="AK1147">
        <f t="shared" si="274"/>
        <v>0.22686228227079117</v>
      </c>
      <c r="AL1147">
        <f t="shared" si="275"/>
        <v>2.6625535282756823</v>
      </c>
      <c r="AM1147">
        <f t="shared" si="276"/>
        <v>4.0948774322335311</v>
      </c>
      <c r="AN1147" s="26">
        <f t="shared" si="282"/>
        <v>-3.9344997747660178</v>
      </c>
      <c r="AO1147" s="26">
        <f t="shared" si="282"/>
        <v>-3.9351643489502139</v>
      </c>
      <c r="AP1147" s="26">
        <f t="shared" si="282"/>
        <v>-3.9332408904645653</v>
      </c>
      <c r="AQ1147" s="26">
        <f t="shared" si="282"/>
        <v>-3.9388182558839882</v>
      </c>
      <c r="AR1147" s="26">
        <f t="shared" si="282"/>
        <v>-3.9227315190112741</v>
      </c>
      <c r="AS1147" s="26">
        <f t="shared" si="282"/>
        <v>-3.9698775001583364</v>
      </c>
      <c r="AT1147" s="26">
        <f t="shared" si="282"/>
        <v>-3.8373723372171344</v>
      </c>
      <c r="AU1147" s="26">
        <f t="shared" si="277"/>
        <v>-4.2853617650403137</v>
      </c>
    </row>
    <row r="1148" spans="26:47">
      <c r="Z1148">
        <f t="shared" si="264"/>
        <v>0</v>
      </c>
      <c r="AA1148" s="26">
        <f t="shared" si="265"/>
        <v>2.0309229835135684E-3</v>
      </c>
      <c r="AB1148" s="26">
        <f t="shared" si="266"/>
        <v>-9999</v>
      </c>
      <c r="AC1148" s="26">
        <f t="shared" si="267"/>
        <v>0</v>
      </c>
      <c r="AD1148" s="26">
        <f t="shared" si="268"/>
        <v>-9999</v>
      </c>
      <c r="AE1148" s="26">
        <f t="shared" si="269"/>
        <v>0</v>
      </c>
      <c r="AF1148">
        <f t="shared" si="270"/>
        <v>-9999</v>
      </c>
      <c r="AG1148" s="187"/>
      <c r="AH1148">
        <f t="shared" si="271"/>
        <v>-2.9382213915712355E-4</v>
      </c>
      <c r="AI1148">
        <f t="shared" si="272"/>
        <v>0.56321412153041595</v>
      </c>
      <c r="AJ1148">
        <f t="shared" si="273"/>
        <v>-0.29022162196877349</v>
      </c>
      <c r="AK1148">
        <f t="shared" si="274"/>
        <v>0.22686228227079117</v>
      </c>
      <c r="AL1148">
        <f t="shared" si="275"/>
        <v>2.6625535282756823</v>
      </c>
      <c r="AM1148">
        <f t="shared" si="276"/>
        <v>4.0948774322335311</v>
      </c>
      <c r="AN1148" s="26">
        <f t="shared" si="282"/>
        <v>-3.9344997747660178</v>
      </c>
      <c r="AO1148" s="26">
        <f t="shared" si="282"/>
        <v>-3.9351643489502139</v>
      </c>
      <c r="AP1148" s="26">
        <f t="shared" si="282"/>
        <v>-3.9332408904645653</v>
      </c>
      <c r="AQ1148" s="26">
        <f t="shared" si="282"/>
        <v>-3.9388182558839882</v>
      </c>
      <c r="AR1148" s="26">
        <f t="shared" si="282"/>
        <v>-3.9227315190112741</v>
      </c>
      <c r="AS1148" s="26">
        <f t="shared" si="282"/>
        <v>-3.9698775001583364</v>
      </c>
      <c r="AT1148" s="26">
        <f t="shared" si="282"/>
        <v>-3.8373723372171344</v>
      </c>
      <c r="AU1148" s="26">
        <f t="shared" si="277"/>
        <v>-4.2853617650403137</v>
      </c>
    </row>
    <row r="1149" spans="26:47">
      <c r="Z1149">
        <f t="shared" si="264"/>
        <v>0</v>
      </c>
      <c r="AA1149" s="26">
        <f t="shared" si="265"/>
        <v>2.0309229835135684E-3</v>
      </c>
      <c r="AB1149" s="26">
        <f t="shared" si="266"/>
        <v>-9999</v>
      </c>
      <c r="AC1149" s="26">
        <f t="shared" si="267"/>
        <v>0</v>
      </c>
      <c r="AD1149" s="26">
        <f t="shared" si="268"/>
        <v>-9999</v>
      </c>
      <c r="AE1149" s="26">
        <f t="shared" si="269"/>
        <v>0</v>
      </c>
      <c r="AF1149">
        <f t="shared" si="270"/>
        <v>-9999</v>
      </c>
      <c r="AG1149" s="187"/>
      <c r="AH1149">
        <f t="shared" si="271"/>
        <v>-2.9382213915712355E-4</v>
      </c>
      <c r="AI1149">
        <f t="shared" si="272"/>
        <v>0.56321412153041595</v>
      </c>
      <c r="AJ1149">
        <f t="shared" si="273"/>
        <v>-0.29022162196877349</v>
      </c>
      <c r="AK1149">
        <f t="shared" si="274"/>
        <v>0.22686228227079117</v>
      </c>
      <c r="AL1149">
        <f t="shared" si="275"/>
        <v>2.6625535282756823</v>
      </c>
      <c r="AM1149">
        <f t="shared" si="276"/>
        <v>4.0948774322335311</v>
      </c>
      <c r="AN1149" s="26">
        <f t="shared" si="282"/>
        <v>-3.9344997747660178</v>
      </c>
      <c r="AO1149" s="26">
        <f t="shared" si="282"/>
        <v>-3.9351643489502139</v>
      </c>
      <c r="AP1149" s="26">
        <f t="shared" si="282"/>
        <v>-3.9332408904645653</v>
      </c>
      <c r="AQ1149" s="26">
        <f t="shared" si="282"/>
        <v>-3.9388182558839882</v>
      </c>
      <c r="AR1149" s="26">
        <f t="shared" si="282"/>
        <v>-3.9227315190112741</v>
      </c>
      <c r="AS1149" s="26">
        <f t="shared" si="282"/>
        <v>-3.9698775001583364</v>
      </c>
      <c r="AT1149" s="26">
        <f t="shared" si="282"/>
        <v>-3.8373723372171344</v>
      </c>
      <c r="AU1149" s="26">
        <f t="shared" si="277"/>
        <v>-4.2853617650403137</v>
      </c>
    </row>
    <row r="1150" spans="26:47">
      <c r="Z1150">
        <f t="shared" si="264"/>
        <v>0</v>
      </c>
      <c r="AA1150" s="26">
        <f t="shared" si="265"/>
        <v>2.0309229835135684E-3</v>
      </c>
      <c r="AB1150" s="26">
        <f t="shared" si="266"/>
        <v>-9999</v>
      </c>
      <c r="AC1150" s="26">
        <f t="shared" si="267"/>
        <v>0</v>
      </c>
      <c r="AD1150" s="26">
        <f t="shared" si="268"/>
        <v>-9999</v>
      </c>
      <c r="AE1150" s="26">
        <f t="shared" si="269"/>
        <v>0</v>
      </c>
      <c r="AF1150">
        <f t="shared" si="270"/>
        <v>-9999</v>
      </c>
      <c r="AG1150" s="187"/>
      <c r="AH1150">
        <f t="shared" si="271"/>
        <v>-2.9382213915712355E-4</v>
      </c>
      <c r="AI1150">
        <f t="shared" si="272"/>
        <v>0.56321412153041595</v>
      </c>
      <c r="AJ1150">
        <f t="shared" si="273"/>
        <v>-0.29022162196877349</v>
      </c>
      <c r="AK1150">
        <f t="shared" si="274"/>
        <v>0.22686228227079117</v>
      </c>
      <c r="AL1150">
        <f t="shared" si="275"/>
        <v>2.6625535282756823</v>
      </c>
      <c r="AM1150">
        <f t="shared" si="276"/>
        <v>4.0948774322335311</v>
      </c>
      <c r="AN1150" s="26">
        <f t="shared" si="282"/>
        <v>-3.9344997747660178</v>
      </c>
      <c r="AO1150" s="26">
        <f t="shared" si="282"/>
        <v>-3.9351643489502139</v>
      </c>
      <c r="AP1150" s="26">
        <f t="shared" si="282"/>
        <v>-3.9332408904645653</v>
      </c>
      <c r="AQ1150" s="26">
        <f t="shared" si="282"/>
        <v>-3.9388182558839882</v>
      </c>
      <c r="AR1150" s="26">
        <f t="shared" si="282"/>
        <v>-3.9227315190112741</v>
      </c>
      <c r="AS1150" s="26">
        <f t="shared" si="282"/>
        <v>-3.9698775001583364</v>
      </c>
      <c r="AT1150" s="26">
        <f t="shared" si="282"/>
        <v>-3.8373723372171344</v>
      </c>
      <c r="AU1150" s="26">
        <f t="shared" si="277"/>
        <v>-4.2853617650403137</v>
      </c>
    </row>
    <row r="1151" spans="26:47">
      <c r="Z1151">
        <f t="shared" si="264"/>
        <v>0</v>
      </c>
      <c r="AA1151" s="26">
        <f t="shared" si="265"/>
        <v>2.0309229835135684E-3</v>
      </c>
      <c r="AB1151" s="26">
        <f t="shared" si="266"/>
        <v>-9999</v>
      </c>
      <c r="AC1151" s="26">
        <f t="shared" si="267"/>
        <v>0</v>
      </c>
      <c r="AD1151" s="26">
        <f t="shared" si="268"/>
        <v>-9999</v>
      </c>
      <c r="AE1151" s="26">
        <f t="shared" si="269"/>
        <v>0</v>
      </c>
      <c r="AF1151">
        <f t="shared" si="270"/>
        <v>-9999</v>
      </c>
      <c r="AG1151" s="187"/>
      <c r="AH1151">
        <f t="shared" si="271"/>
        <v>-2.9382213915712355E-4</v>
      </c>
      <c r="AI1151">
        <f t="shared" si="272"/>
        <v>0.56321412153041595</v>
      </c>
      <c r="AJ1151">
        <f t="shared" si="273"/>
        <v>-0.29022162196877349</v>
      </c>
      <c r="AK1151">
        <f t="shared" si="274"/>
        <v>0.22686228227079117</v>
      </c>
      <c r="AL1151">
        <f t="shared" si="275"/>
        <v>2.6625535282756823</v>
      </c>
      <c r="AM1151">
        <f t="shared" si="276"/>
        <v>4.0948774322335311</v>
      </c>
      <c r="AN1151" s="26">
        <f t="shared" si="282"/>
        <v>-3.9344997747660178</v>
      </c>
      <c r="AO1151" s="26">
        <f t="shared" si="282"/>
        <v>-3.9351643489502139</v>
      </c>
      <c r="AP1151" s="26">
        <f t="shared" si="282"/>
        <v>-3.9332408904645653</v>
      </c>
      <c r="AQ1151" s="26">
        <f t="shared" si="282"/>
        <v>-3.9388182558839882</v>
      </c>
      <c r="AR1151" s="26">
        <f t="shared" si="282"/>
        <v>-3.9227315190112741</v>
      </c>
      <c r="AS1151" s="26">
        <f t="shared" si="282"/>
        <v>-3.9698775001583364</v>
      </c>
      <c r="AT1151" s="26">
        <f t="shared" si="282"/>
        <v>-3.8373723372171344</v>
      </c>
      <c r="AU1151" s="26">
        <f t="shared" si="277"/>
        <v>-4.2853617650403137</v>
      </c>
    </row>
    <row r="1152" spans="26:47">
      <c r="Z1152">
        <f t="shared" si="264"/>
        <v>0</v>
      </c>
      <c r="AA1152" s="26">
        <f t="shared" si="265"/>
        <v>2.0309229835135684E-3</v>
      </c>
      <c r="AB1152" s="26">
        <f t="shared" si="266"/>
        <v>-9999</v>
      </c>
      <c r="AC1152" s="26">
        <f t="shared" si="267"/>
        <v>0</v>
      </c>
      <c r="AD1152" s="26">
        <f t="shared" si="268"/>
        <v>-9999</v>
      </c>
      <c r="AE1152" s="26">
        <f t="shared" si="269"/>
        <v>0</v>
      </c>
      <c r="AF1152">
        <f t="shared" si="270"/>
        <v>-9999</v>
      </c>
      <c r="AG1152" s="187"/>
      <c r="AH1152">
        <f t="shared" si="271"/>
        <v>-2.9382213915712355E-4</v>
      </c>
      <c r="AI1152">
        <f t="shared" si="272"/>
        <v>0.56321412153041595</v>
      </c>
      <c r="AJ1152">
        <f t="shared" si="273"/>
        <v>-0.29022162196877349</v>
      </c>
      <c r="AK1152">
        <f t="shared" si="274"/>
        <v>0.22686228227079117</v>
      </c>
      <c r="AL1152">
        <f t="shared" si="275"/>
        <v>2.6625535282756823</v>
      </c>
      <c r="AM1152">
        <f t="shared" si="276"/>
        <v>4.0948774322335311</v>
      </c>
      <c r="AN1152" s="26">
        <f t="shared" si="282"/>
        <v>-3.9344997747660178</v>
      </c>
      <c r="AO1152" s="26">
        <f t="shared" si="282"/>
        <v>-3.9351643489502139</v>
      </c>
      <c r="AP1152" s="26">
        <f t="shared" si="282"/>
        <v>-3.9332408904645653</v>
      </c>
      <c r="AQ1152" s="26">
        <f t="shared" si="282"/>
        <v>-3.9388182558839882</v>
      </c>
      <c r="AR1152" s="26">
        <f t="shared" si="282"/>
        <v>-3.9227315190112741</v>
      </c>
      <c r="AS1152" s="26">
        <f t="shared" si="282"/>
        <v>-3.9698775001583364</v>
      </c>
      <c r="AT1152" s="26">
        <f t="shared" si="282"/>
        <v>-3.8373723372171344</v>
      </c>
      <c r="AU1152" s="26">
        <f t="shared" si="277"/>
        <v>-4.2853617650403137</v>
      </c>
    </row>
    <row r="1153" spans="26:48">
      <c r="Z1153">
        <f t="shared" si="264"/>
        <v>0</v>
      </c>
      <c r="AA1153" s="26">
        <f t="shared" si="265"/>
        <v>2.0309229835135684E-3</v>
      </c>
      <c r="AB1153" s="26">
        <f t="shared" si="266"/>
        <v>-9999</v>
      </c>
      <c r="AC1153" s="26">
        <f t="shared" si="267"/>
        <v>0</v>
      </c>
      <c r="AD1153" s="26">
        <f t="shared" si="268"/>
        <v>-9999</v>
      </c>
      <c r="AE1153" s="26">
        <f t="shared" si="269"/>
        <v>0</v>
      </c>
      <c r="AF1153">
        <f t="shared" si="270"/>
        <v>-9999</v>
      </c>
      <c r="AG1153" s="187"/>
      <c r="AH1153">
        <f t="shared" si="271"/>
        <v>-2.9382213915712355E-4</v>
      </c>
      <c r="AI1153">
        <f t="shared" si="272"/>
        <v>0.56321412153041595</v>
      </c>
      <c r="AJ1153">
        <f t="shared" si="273"/>
        <v>-0.29022162196877349</v>
      </c>
      <c r="AK1153">
        <f t="shared" si="274"/>
        <v>0.22686228227079117</v>
      </c>
      <c r="AL1153">
        <f t="shared" si="275"/>
        <v>2.6625535282756823</v>
      </c>
      <c r="AM1153">
        <f t="shared" si="276"/>
        <v>4.0948774322335311</v>
      </c>
      <c r="AN1153" s="26">
        <f t="shared" si="282"/>
        <v>-3.9344997747660178</v>
      </c>
      <c r="AO1153" s="26">
        <f t="shared" si="282"/>
        <v>-3.9351643489502139</v>
      </c>
      <c r="AP1153" s="26">
        <f t="shared" si="282"/>
        <v>-3.9332408904645653</v>
      </c>
      <c r="AQ1153" s="26">
        <f t="shared" si="282"/>
        <v>-3.9388182558839882</v>
      </c>
      <c r="AR1153" s="26">
        <f t="shared" si="282"/>
        <v>-3.9227315190112741</v>
      </c>
      <c r="AS1153" s="26">
        <f t="shared" si="282"/>
        <v>-3.9698775001583364</v>
      </c>
      <c r="AT1153" s="26">
        <f t="shared" si="282"/>
        <v>-3.8373723372171344</v>
      </c>
      <c r="AU1153" s="26">
        <f t="shared" si="277"/>
        <v>-4.2853617650403137</v>
      </c>
    </row>
    <row r="1154" spans="26:48">
      <c r="Z1154">
        <f t="shared" si="264"/>
        <v>0</v>
      </c>
      <c r="AA1154" s="26">
        <f t="shared" si="265"/>
        <v>2.0309229835135684E-3</v>
      </c>
      <c r="AB1154" s="26">
        <f t="shared" si="266"/>
        <v>-9999</v>
      </c>
      <c r="AC1154" s="26">
        <f t="shared" si="267"/>
        <v>0</v>
      </c>
      <c r="AD1154" s="26">
        <f t="shared" si="268"/>
        <v>-9999</v>
      </c>
      <c r="AE1154" s="26">
        <f t="shared" si="269"/>
        <v>0</v>
      </c>
      <c r="AF1154">
        <f t="shared" si="270"/>
        <v>-9999</v>
      </c>
      <c r="AG1154" s="187"/>
      <c r="AH1154">
        <f t="shared" si="271"/>
        <v>-2.9382213915712355E-4</v>
      </c>
      <c r="AI1154">
        <f t="shared" si="272"/>
        <v>0.56321412153041595</v>
      </c>
      <c r="AJ1154">
        <f t="shared" si="273"/>
        <v>-0.29022162196877349</v>
      </c>
      <c r="AK1154">
        <f t="shared" si="274"/>
        <v>0.22686228227079117</v>
      </c>
      <c r="AL1154">
        <f t="shared" si="275"/>
        <v>2.6625535282756823</v>
      </c>
      <c r="AM1154">
        <f t="shared" si="276"/>
        <v>4.0948774322335311</v>
      </c>
      <c r="AN1154" s="26">
        <f t="shared" si="282"/>
        <v>-3.9344997747660178</v>
      </c>
      <c r="AO1154" s="26">
        <f t="shared" si="282"/>
        <v>-3.9351643489502139</v>
      </c>
      <c r="AP1154" s="26">
        <f t="shared" si="282"/>
        <v>-3.9332408904645653</v>
      </c>
      <c r="AQ1154" s="26">
        <f t="shared" si="282"/>
        <v>-3.9388182558839882</v>
      </c>
      <c r="AR1154" s="26">
        <f t="shared" si="282"/>
        <v>-3.9227315190112741</v>
      </c>
      <c r="AS1154" s="26">
        <f t="shared" si="282"/>
        <v>-3.9698775001583364</v>
      </c>
      <c r="AT1154" s="26">
        <f t="shared" si="282"/>
        <v>-3.8373723372171344</v>
      </c>
      <c r="AU1154" s="26">
        <f t="shared" si="277"/>
        <v>-4.2853617650403137</v>
      </c>
    </row>
    <row r="1155" spans="26:48">
      <c r="Z1155">
        <f t="shared" si="264"/>
        <v>0</v>
      </c>
      <c r="AA1155" s="26">
        <f t="shared" si="265"/>
        <v>2.0309229835135684E-3</v>
      </c>
      <c r="AB1155" s="26">
        <f t="shared" si="266"/>
        <v>-9999</v>
      </c>
      <c r="AC1155" s="26">
        <f t="shared" si="267"/>
        <v>0</v>
      </c>
      <c r="AD1155" s="26">
        <f t="shared" si="268"/>
        <v>-9999</v>
      </c>
      <c r="AE1155" s="26">
        <f t="shared" si="269"/>
        <v>0</v>
      </c>
      <c r="AF1155">
        <f t="shared" si="270"/>
        <v>-9999</v>
      </c>
      <c r="AG1155" s="187"/>
      <c r="AH1155">
        <f t="shared" si="271"/>
        <v>-2.9382213915712355E-4</v>
      </c>
      <c r="AI1155">
        <f t="shared" si="272"/>
        <v>0.56321412153041595</v>
      </c>
      <c r="AJ1155">
        <f t="shared" si="273"/>
        <v>-0.29022162196877349</v>
      </c>
      <c r="AK1155">
        <f t="shared" si="274"/>
        <v>0.22686228227079117</v>
      </c>
      <c r="AL1155">
        <f t="shared" si="275"/>
        <v>2.6625535282756823</v>
      </c>
      <c r="AM1155">
        <f t="shared" si="276"/>
        <v>4.0948774322335311</v>
      </c>
      <c r="AN1155" s="26">
        <f t="shared" si="282"/>
        <v>-3.9344997747660178</v>
      </c>
      <c r="AO1155" s="26">
        <f t="shared" si="282"/>
        <v>-3.9351643489502139</v>
      </c>
      <c r="AP1155" s="26">
        <f t="shared" si="282"/>
        <v>-3.9332408904645653</v>
      </c>
      <c r="AQ1155" s="26">
        <f t="shared" si="282"/>
        <v>-3.9388182558839882</v>
      </c>
      <c r="AR1155" s="26">
        <f t="shared" si="282"/>
        <v>-3.9227315190112741</v>
      </c>
      <c r="AS1155" s="26">
        <f t="shared" si="282"/>
        <v>-3.9698775001583364</v>
      </c>
      <c r="AT1155" s="26">
        <f t="shared" si="282"/>
        <v>-3.8373723372171344</v>
      </c>
      <c r="AU1155" s="26">
        <f t="shared" si="277"/>
        <v>-4.2853617650403137</v>
      </c>
    </row>
    <row r="1156" spans="26:48">
      <c r="Z1156">
        <f t="shared" si="264"/>
        <v>0</v>
      </c>
      <c r="AA1156" s="26">
        <f t="shared" si="265"/>
        <v>2.0309229835135684E-3</v>
      </c>
      <c r="AB1156" s="26">
        <f t="shared" si="266"/>
        <v>-9999</v>
      </c>
      <c r="AC1156" s="26">
        <f t="shared" si="267"/>
        <v>0</v>
      </c>
      <c r="AD1156" s="26">
        <f t="shared" si="268"/>
        <v>-9999</v>
      </c>
      <c r="AE1156" s="26">
        <f t="shared" si="269"/>
        <v>0</v>
      </c>
      <c r="AF1156">
        <f t="shared" si="270"/>
        <v>-9999</v>
      </c>
      <c r="AG1156" s="187"/>
      <c r="AH1156">
        <f t="shared" si="271"/>
        <v>-2.9382213915712355E-4</v>
      </c>
      <c r="AI1156">
        <f t="shared" si="272"/>
        <v>0.56321412153041595</v>
      </c>
      <c r="AJ1156">
        <f t="shared" si="273"/>
        <v>-0.29022162196877349</v>
      </c>
      <c r="AK1156">
        <f t="shared" si="274"/>
        <v>0.22686228227079117</v>
      </c>
      <c r="AL1156">
        <f t="shared" si="275"/>
        <v>2.6625535282756823</v>
      </c>
      <c r="AM1156">
        <f t="shared" si="276"/>
        <v>4.0948774322335311</v>
      </c>
      <c r="AN1156" s="26">
        <f t="shared" ref="AN1156:AT1165" si="283">$AU1156+$AB$7*SIN(AO1156)</f>
        <v>-3.9344997747660178</v>
      </c>
      <c r="AO1156" s="26">
        <f t="shared" si="283"/>
        <v>-3.9351643489502139</v>
      </c>
      <c r="AP1156" s="26">
        <f t="shared" si="283"/>
        <v>-3.9332408904645653</v>
      </c>
      <c r="AQ1156" s="26">
        <f t="shared" si="283"/>
        <v>-3.9388182558839882</v>
      </c>
      <c r="AR1156" s="26">
        <f t="shared" si="283"/>
        <v>-3.9227315190112741</v>
      </c>
      <c r="AS1156" s="26">
        <f t="shared" si="283"/>
        <v>-3.9698775001583364</v>
      </c>
      <c r="AT1156" s="26">
        <f t="shared" si="283"/>
        <v>-3.8373723372171344</v>
      </c>
      <c r="AU1156" s="26">
        <f t="shared" si="277"/>
        <v>-4.2853617650403137</v>
      </c>
    </row>
    <row r="1157" spans="26:48">
      <c r="Z1157">
        <f t="shared" si="264"/>
        <v>0</v>
      </c>
      <c r="AA1157" s="26">
        <f t="shared" si="265"/>
        <v>2.0309229835135684E-3</v>
      </c>
      <c r="AB1157" s="26">
        <f t="shared" si="266"/>
        <v>-9999</v>
      </c>
      <c r="AC1157" s="26">
        <f t="shared" si="267"/>
        <v>0</v>
      </c>
      <c r="AD1157" s="26">
        <f t="shared" si="268"/>
        <v>-9999</v>
      </c>
      <c r="AE1157" s="26">
        <f t="shared" si="269"/>
        <v>0</v>
      </c>
      <c r="AF1157">
        <f t="shared" si="270"/>
        <v>-9999</v>
      </c>
      <c r="AG1157" s="187"/>
      <c r="AH1157">
        <f t="shared" si="271"/>
        <v>-2.9382213915712355E-4</v>
      </c>
      <c r="AI1157">
        <f t="shared" si="272"/>
        <v>0.56321412153041595</v>
      </c>
      <c r="AJ1157">
        <f t="shared" si="273"/>
        <v>-0.29022162196877349</v>
      </c>
      <c r="AK1157">
        <f t="shared" si="274"/>
        <v>0.22686228227079117</v>
      </c>
      <c r="AL1157">
        <f t="shared" si="275"/>
        <v>2.6625535282756823</v>
      </c>
      <c r="AM1157">
        <f t="shared" si="276"/>
        <v>4.0948774322335311</v>
      </c>
      <c r="AN1157" s="26">
        <f t="shared" si="283"/>
        <v>-3.9344997747660178</v>
      </c>
      <c r="AO1157" s="26">
        <f t="shared" si="283"/>
        <v>-3.9351643489502139</v>
      </c>
      <c r="AP1157" s="26">
        <f t="shared" si="283"/>
        <v>-3.9332408904645653</v>
      </c>
      <c r="AQ1157" s="26">
        <f t="shared" si="283"/>
        <v>-3.9388182558839882</v>
      </c>
      <c r="AR1157" s="26">
        <f t="shared" si="283"/>
        <v>-3.9227315190112741</v>
      </c>
      <c r="AS1157" s="26">
        <f t="shared" si="283"/>
        <v>-3.9698775001583364</v>
      </c>
      <c r="AT1157" s="26">
        <f t="shared" si="283"/>
        <v>-3.8373723372171344</v>
      </c>
      <c r="AU1157" s="26">
        <f t="shared" si="277"/>
        <v>-4.2853617650403137</v>
      </c>
      <c r="AV1157" s="26"/>
    </row>
    <row r="1158" spans="26:48">
      <c r="Z1158">
        <f t="shared" si="264"/>
        <v>0</v>
      </c>
      <c r="AA1158" s="26">
        <f t="shared" si="265"/>
        <v>2.0309229835135684E-3</v>
      </c>
      <c r="AB1158" s="26">
        <f t="shared" si="266"/>
        <v>-9999</v>
      </c>
      <c r="AC1158" s="26">
        <f t="shared" si="267"/>
        <v>0</v>
      </c>
      <c r="AD1158" s="26">
        <f t="shared" si="268"/>
        <v>-9999</v>
      </c>
      <c r="AE1158" s="26">
        <f t="shared" si="269"/>
        <v>0</v>
      </c>
      <c r="AF1158">
        <f t="shared" si="270"/>
        <v>-9999</v>
      </c>
      <c r="AG1158" s="187"/>
      <c r="AH1158">
        <f t="shared" si="271"/>
        <v>-2.9382213915712355E-4</v>
      </c>
      <c r="AI1158">
        <f t="shared" si="272"/>
        <v>0.56321412153041595</v>
      </c>
      <c r="AJ1158">
        <f t="shared" si="273"/>
        <v>-0.29022162196877349</v>
      </c>
      <c r="AK1158">
        <f t="shared" si="274"/>
        <v>0.22686228227079117</v>
      </c>
      <c r="AL1158">
        <f t="shared" si="275"/>
        <v>2.6625535282756823</v>
      </c>
      <c r="AM1158">
        <f t="shared" si="276"/>
        <v>4.0948774322335311</v>
      </c>
      <c r="AN1158" s="26">
        <f t="shared" si="283"/>
        <v>-3.9344997747660178</v>
      </c>
      <c r="AO1158" s="26">
        <f t="shared" si="283"/>
        <v>-3.9351643489502139</v>
      </c>
      <c r="AP1158" s="26">
        <f t="shared" si="283"/>
        <v>-3.9332408904645653</v>
      </c>
      <c r="AQ1158" s="26">
        <f t="shared" si="283"/>
        <v>-3.9388182558839882</v>
      </c>
      <c r="AR1158" s="26">
        <f t="shared" si="283"/>
        <v>-3.9227315190112741</v>
      </c>
      <c r="AS1158" s="26">
        <f t="shared" si="283"/>
        <v>-3.9698775001583364</v>
      </c>
      <c r="AT1158" s="26">
        <f t="shared" si="283"/>
        <v>-3.8373723372171344</v>
      </c>
      <c r="AU1158" s="26">
        <f t="shared" si="277"/>
        <v>-4.2853617650403137</v>
      </c>
    </row>
    <row r="1159" spans="26:48">
      <c r="Z1159">
        <f t="shared" si="264"/>
        <v>0</v>
      </c>
      <c r="AA1159" s="26">
        <f t="shared" si="265"/>
        <v>2.0309229835135684E-3</v>
      </c>
      <c r="AB1159" s="26">
        <f t="shared" si="266"/>
        <v>-9999</v>
      </c>
      <c r="AC1159" s="26">
        <f t="shared" si="267"/>
        <v>0</v>
      </c>
      <c r="AD1159" s="26">
        <f t="shared" si="268"/>
        <v>-9999</v>
      </c>
      <c r="AE1159" s="26">
        <f t="shared" si="269"/>
        <v>0</v>
      </c>
      <c r="AF1159">
        <f t="shared" si="270"/>
        <v>-9999</v>
      </c>
      <c r="AG1159" s="187"/>
      <c r="AH1159">
        <f t="shared" si="271"/>
        <v>-2.9382213915712355E-4</v>
      </c>
      <c r="AI1159">
        <f t="shared" si="272"/>
        <v>0.56321412153041595</v>
      </c>
      <c r="AJ1159">
        <f t="shared" si="273"/>
        <v>-0.29022162196877349</v>
      </c>
      <c r="AK1159">
        <f t="shared" si="274"/>
        <v>0.22686228227079117</v>
      </c>
      <c r="AL1159">
        <f t="shared" si="275"/>
        <v>2.6625535282756823</v>
      </c>
      <c r="AM1159">
        <f t="shared" si="276"/>
        <v>4.0948774322335311</v>
      </c>
      <c r="AN1159" s="26">
        <f t="shared" si="283"/>
        <v>-3.9344997747660178</v>
      </c>
      <c r="AO1159" s="26">
        <f t="shared" si="283"/>
        <v>-3.9351643489502139</v>
      </c>
      <c r="AP1159" s="26">
        <f t="shared" si="283"/>
        <v>-3.9332408904645653</v>
      </c>
      <c r="AQ1159" s="26">
        <f t="shared" si="283"/>
        <v>-3.9388182558839882</v>
      </c>
      <c r="AR1159" s="26">
        <f t="shared" si="283"/>
        <v>-3.9227315190112741</v>
      </c>
      <c r="AS1159" s="26">
        <f t="shared" si="283"/>
        <v>-3.9698775001583364</v>
      </c>
      <c r="AT1159" s="26">
        <f t="shared" si="283"/>
        <v>-3.8373723372171344</v>
      </c>
      <c r="AU1159" s="26">
        <f t="shared" si="277"/>
        <v>-4.2853617650403137</v>
      </c>
    </row>
    <row r="1160" spans="26:48">
      <c r="Z1160">
        <f t="shared" si="264"/>
        <v>0</v>
      </c>
      <c r="AA1160" s="26">
        <f t="shared" si="265"/>
        <v>2.0309229835135684E-3</v>
      </c>
      <c r="AB1160" s="26">
        <f t="shared" si="266"/>
        <v>-9999</v>
      </c>
      <c r="AC1160" s="26">
        <f t="shared" si="267"/>
        <v>0</v>
      </c>
      <c r="AD1160" s="26">
        <f t="shared" si="268"/>
        <v>-9999</v>
      </c>
      <c r="AE1160" s="26">
        <f t="shared" si="269"/>
        <v>0</v>
      </c>
      <c r="AF1160">
        <f t="shared" si="270"/>
        <v>-9999</v>
      </c>
      <c r="AG1160" s="187"/>
      <c r="AH1160">
        <f t="shared" si="271"/>
        <v>-2.9382213915712355E-4</v>
      </c>
      <c r="AI1160">
        <f t="shared" si="272"/>
        <v>0.56321412153041595</v>
      </c>
      <c r="AJ1160">
        <f t="shared" si="273"/>
        <v>-0.29022162196877349</v>
      </c>
      <c r="AK1160">
        <f t="shared" si="274"/>
        <v>0.22686228227079117</v>
      </c>
      <c r="AL1160">
        <f t="shared" si="275"/>
        <v>2.6625535282756823</v>
      </c>
      <c r="AM1160">
        <f t="shared" si="276"/>
        <v>4.0948774322335311</v>
      </c>
      <c r="AN1160" s="26">
        <f t="shared" si="283"/>
        <v>-3.9344997747660178</v>
      </c>
      <c r="AO1160" s="26">
        <f t="shared" si="283"/>
        <v>-3.9351643489502139</v>
      </c>
      <c r="AP1160" s="26">
        <f t="shared" si="283"/>
        <v>-3.9332408904645653</v>
      </c>
      <c r="AQ1160" s="26">
        <f t="shared" si="283"/>
        <v>-3.9388182558839882</v>
      </c>
      <c r="AR1160" s="26">
        <f t="shared" si="283"/>
        <v>-3.9227315190112741</v>
      </c>
      <c r="AS1160" s="26">
        <f t="shared" si="283"/>
        <v>-3.9698775001583364</v>
      </c>
      <c r="AT1160" s="26">
        <f t="shared" si="283"/>
        <v>-3.8373723372171344</v>
      </c>
      <c r="AU1160" s="26">
        <f t="shared" si="277"/>
        <v>-4.2853617650403137</v>
      </c>
    </row>
    <row r="1161" spans="26:48">
      <c r="Z1161">
        <f t="shared" si="264"/>
        <v>0</v>
      </c>
      <c r="AA1161" s="26">
        <f t="shared" si="265"/>
        <v>2.0309229835135684E-3</v>
      </c>
      <c r="AB1161" s="26">
        <f t="shared" si="266"/>
        <v>-9999</v>
      </c>
      <c r="AC1161" s="26">
        <f t="shared" si="267"/>
        <v>0</v>
      </c>
      <c r="AD1161" s="26">
        <f t="shared" si="268"/>
        <v>-9999</v>
      </c>
      <c r="AE1161" s="26">
        <f t="shared" si="269"/>
        <v>0</v>
      </c>
      <c r="AF1161">
        <f t="shared" si="270"/>
        <v>-9999</v>
      </c>
      <c r="AG1161" s="187"/>
      <c r="AH1161">
        <f t="shared" si="271"/>
        <v>-2.9382213915712355E-4</v>
      </c>
      <c r="AI1161">
        <f t="shared" si="272"/>
        <v>0.56321412153041595</v>
      </c>
      <c r="AJ1161">
        <f t="shared" si="273"/>
        <v>-0.29022162196877349</v>
      </c>
      <c r="AK1161">
        <f t="shared" si="274"/>
        <v>0.22686228227079117</v>
      </c>
      <c r="AL1161">
        <f t="shared" si="275"/>
        <v>2.6625535282756823</v>
      </c>
      <c r="AM1161">
        <f t="shared" si="276"/>
        <v>4.0948774322335311</v>
      </c>
      <c r="AN1161" s="26">
        <f t="shared" si="283"/>
        <v>-3.9344997747660178</v>
      </c>
      <c r="AO1161" s="26">
        <f t="shared" si="283"/>
        <v>-3.9351643489502139</v>
      </c>
      <c r="AP1161" s="26">
        <f t="shared" si="283"/>
        <v>-3.9332408904645653</v>
      </c>
      <c r="AQ1161" s="26">
        <f t="shared" si="283"/>
        <v>-3.9388182558839882</v>
      </c>
      <c r="AR1161" s="26">
        <f t="shared" si="283"/>
        <v>-3.9227315190112741</v>
      </c>
      <c r="AS1161" s="26">
        <f t="shared" si="283"/>
        <v>-3.9698775001583364</v>
      </c>
      <c r="AT1161" s="26">
        <f t="shared" si="283"/>
        <v>-3.8373723372171344</v>
      </c>
      <c r="AU1161" s="26">
        <f t="shared" si="277"/>
        <v>-4.2853617650403137</v>
      </c>
    </row>
    <row r="1162" spans="26:48">
      <c r="Z1162">
        <f t="shared" ref="Z1162:Z1225" si="284">F1162</f>
        <v>0</v>
      </c>
      <c r="AA1162" s="26">
        <f t="shared" ref="AA1162:AA1225" si="285">AB$3+AB$4*Z1162+AB$5*Z1162^2+AH1162</f>
        <v>2.0309229835135684E-3</v>
      </c>
      <c r="AB1162" s="26">
        <f t="shared" ref="AB1162:AB1225" si="286">IF(S1162&lt;&gt;0,G1162-AH1162, -9999)</f>
        <v>-9999</v>
      </c>
      <c r="AC1162" s="26">
        <f t="shared" ref="AC1162:AC1225" si="287">+G1162-P1162</f>
        <v>0</v>
      </c>
      <c r="AD1162" s="26">
        <f t="shared" ref="AD1162:AD1225" si="288">IF(S1162&lt;&gt;0,G1162-AA1162, -9999)</f>
        <v>-9999</v>
      </c>
      <c r="AE1162" s="26">
        <f t="shared" ref="AE1162:AE1225" si="289">+(G1162-AA1162)^2*S1162</f>
        <v>0</v>
      </c>
      <c r="AF1162">
        <f t="shared" ref="AF1162:AF1225" si="290">IF(S1162&lt;&gt;0,G1162-P1162, -9999)</f>
        <v>-9999</v>
      </c>
      <c r="AG1162" s="187"/>
      <c r="AH1162">
        <f t="shared" ref="AH1162:AH1225" si="291">$AB$6*($AB$11/AI1162*AJ1162+$AB$12)</f>
        <v>-2.9382213915712355E-4</v>
      </c>
      <c r="AI1162">
        <f t="shared" ref="AI1162:AI1225" si="292">1+$AB$7*COS(AL1162)</f>
        <v>0.56321412153041595</v>
      </c>
      <c r="AJ1162">
        <f t="shared" ref="AJ1162:AJ1225" si="293">SIN(AL1162+RADIANS($AB$9))</f>
        <v>-0.29022162196877349</v>
      </c>
      <c r="AK1162">
        <f t="shared" ref="AK1162:AK1225" si="294">$AB$7*SIN(AL1162)</f>
        <v>0.22686228227079117</v>
      </c>
      <c r="AL1162">
        <f t="shared" ref="AL1162:AL1225" si="295">2*ATAN(AM1162)</f>
        <v>2.6625535282756823</v>
      </c>
      <c r="AM1162">
        <f t="shared" ref="AM1162:AM1225" si="296">SQRT((1+$AB$7)/(1-$AB$7))*TAN(AN1162/2)</f>
        <v>4.0948774322335311</v>
      </c>
      <c r="AN1162" s="26">
        <f t="shared" si="283"/>
        <v>-3.9344997747660178</v>
      </c>
      <c r="AO1162" s="26">
        <f t="shared" si="283"/>
        <v>-3.9351643489502139</v>
      </c>
      <c r="AP1162" s="26">
        <f t="shared" si="283"/>
        <v>-3.9332408904645653</v>
      </c>
      <c r="AQ1162" s="26">
        <f t="shared" si="283"/>
        <v>-3.9388182558839882</v>
      </c>
      <c r="AR1162" s="26">
        <f t="shared" si="283"/>
        <v>-3.9227315190112741</v>
      </c>
      <c r="AS1162" s="26">
        <f t="shared" si="283"/>
        <v>-3.9698775001583364</v>
      </c>
      <c r="AT1162" s="26">
        <f t="shared" si="283"/>
        <v>-3.8373723372171344</v>
      </c>
      <c r="AU1162" s="26">
        <f t="shared" ref="AU1162:AU1225" si="297">RADIANS($AB$9)+$AB$18*(F1162-AB$15)</f>
        <v>-4.2853617650403137</v>
      </c>
    </row>
    <row r="1163" spans="26:48">
      <c r="Z1163">
        <f t="shared" si="284"/>
        <v>0</v>
      </c>
      <c r="AA1163" s="26">
        <f t="shared" si="285"/>
        <v>2.0309229835135684E-3</v>
      </c>
      <c r="AB1163" s="26">
        <f t="shared" si="286"/>
        <v>-9999</v>
      </c>
      <c r="AC1163" s="26">
        <f t="shared" si="287"/>
        <v>0</v>
      </c>
      <c r="AD1163" s="26">
        <f t="shared" si="288"/>
        <v>-9999</v>
      </c>
      <c r="AE1163" s="26">
        <f t="shared" si="289"/>
        <v>0</v>
      </c>
      <c r="AF1163">
        <f t="shared" si="290"/>
        <v>-9999</v>
      </c>
      <c r="AG1163" s="187"/>
      <c r="AH1163">
        <f t="shared" si="291"/>
        <v>-2.9382213915712355E-4</v>
      </c>
      <c r="AI1163">
        <f t="shared" si="292"/>
        <v>0.56321412153041595</v>
      </c>
      <c r="AJ1163">
        <f t="shared" si="293"/>
        <v>-0.29022162196877349</v>
      </c>
      <c r="AK1163">
        <f t="shared" si="294"/>
        <v>0.22686228227079117</v>
      </c>
      <c r="AL1163">
        <f t="shared" si="295"/>
        <v>2.6625535282756823</v>
      </c>
      <c r="AM1163">
        <f t="shared" si="296"/>
        <v>4.0948774322335311</v>
      </c>
      <c r="AN1163" s="26">
        <f t="shared" si="283"/>
        <v>-3.9344997747660178</v>
      </c>
      <c r="AO1163" s="26">
        <f t="shared" si="283"/>
        <v>-3.9351643489502139</v>
      </c>
      <c r="AP1163" s="26">
        <f t="shared" si="283"/>
        <v>-3.9332408904645653</v>
      </c>
      <c r="AQ1163" s="26">
        <f t="shared" si="283"/>
        <v>-3.9388182558839882</v>
      </c>
      <c r="AR1163" s="26">
        <f t="shared" si="283"/>
        <v>-3.9227315190112741</v>
      </c>
      <c r="AS1163" s="26">
        <f t="shared" si="283"/>
        <v>-3.9698775001583364</v>
      </c>
      <c r="AT1163" s="26">
        <f t="shared" si="283"/>
        <v>-3.8373723372171344</v>
      </c>
      <c r="AU1163" s="26">
        <f t="shared" si="297"/>
        <v>-4.2853617650403137</v>
      </c>
    </row>
    <row r="1164" spans="26:48">
      <c r="Z1164">
        <f t="shared" si="284"/>
        <v>0</v>
      </c>
      <c r="AA1164" s="26">
        <f t="shared" si="285"/>
        <v>2.0309229835135684E-3</v>
      </c>
      <c r="AB1164" s="26">
        <f t="shared" si="286"/>
        <v>-9999</v>
      </c>
      <c r="AC1164" s="26">
        <f t="shared" si="287"/>
        <v>0</v>
      </c>
      <c r="AD1164" s="26">
        <f t="shared" si="288"/>
        <v>-9999</v>
      </c>
      <c r="AE1164" s="26">
        <f t="shared" si="289"/>
        <v>0</v>
      </c>
      <c r="AF1164">
        <f t="shared" si="290"/>
        <v>-9999</v>
      </c>
      <c r="AG1164" s="187"/>
      <c r="AH1164">
        <f t="shared" si="291"/>
        <v>-2.9382213915712355E-4</v>
      </c>
      <c r="AI1164">
        <f t="shared" si="292"/>
        <v>0.56321412153041595</v>
      </c>
      <c r="AJ1164">
        <f t="shared" si="293"/>
        <v>-0.29022162196877349</v>
      </c>
      <c r="AK1164">
        <f t="shared" si="294"/>
        <v>0.22686228227079117</v>
      </c>
      <c r="AL1164">
        <f t="shared" si="295"/>
        <v>2.6625535282756823</v>
      </c>
      <c r="AM1164">
        <f t="shared" si="296"/>
        <v>4.0948774322335311</v>
      </c>
      <c r="AN1164" s="26">
        <f t="shared" si="283"/>
        <v>-3.9344997747660178</v>
      </c>
      <c r="AO1164" s="26">
        <f t="shared" si="283"/>
        <v>-3.9351643489502139</v>
      </c>
      <c r="AP1164" s="26">
        <f t="shared" si="283"/>
        <v>-3.9332408904645653</v>
      </c>
      <c r="AQ1164" s="26">
        <f t="shared" si="283"/>
        <v>-3.9388182558839882</v>
      </c>
      <c r="AR1164" s="26">
        <f t="shared" si="283"/>
        <v>-3.9227315190112741</v>
      </c>
      <c r="AS1164" s="26">
        <f t="shared" si="283"/>
        <v>-3.9698775001583364</v>
      </c>
      <c r="AT1164" s="26">
        <f t="shared" si="283"/>
        <v>-3.8373723372171344</v>
      </c>
      <c r="AU1164" s="26">
        <f t="shared" si="297"/>
        <v>-4.2853617650403137</v>
      </c>
    </row>
    <row r="1165" spans="26:48">
      <c r="Z1165">
        <f t="shared" si="284"/>
        <v>0</v>
      </c>
      <c r="AA1165" s="26">
        <f t="shared" si="285"/>
        <v>2.0309229835135684E-3</v>
      </c>
      <c r="AB1165" s="26">
        <f t="shared" si="286"/>
        <v>-9999</v>
      </c>
      <c r="AC1165" s="26">
        <f t="shared" si="287"/>
        <v>0</v>
      </c>
      <c r="AD1165" s="26">
        <f t="shared" si="288"/>
        <v>-9999</v>
      </c>
      <c r="AE1165" s="26">
        <f t="shared" si="289"/>
        <v>0</v>
      </c>
      <c r="AF1165">
        <f t="shared" si="290"/>
        <v>-9999</v>
      </c>
      <c r="AG1165" s="187"/>
      <c r="AH1165">
        <f t="shared" si="291"/>
        <v>-2.9382213915712355E-4</v>
      </c>
      <c r="AI1165">
        <f t="shared" si="292"/>
        <v>0.56321412153041595</v>
      </c>
      <c r="AJ1165">
        <f t="shared" si="293"/>
        <v>-0.29022162196877349</v>
      </c>
      <c r="AK1165">
        <f t="shared" si="294"/>
        <v>0.22686228227079117</v>
      </c>
      <c r="AL1165">
        <f t="shared" si="295"/>
        <v>2.6625535282756823</v>
      </c>
      <c r="AM1165">
        <f t="shared" si="296"/>
        <v>4.0948774322335311</v>
      </c>
      <c r="AN1165" s="26">
        <f t="shared" si="283"/>
        <v>-3.9344997747660178</v>
      </c>
      <c r="AO1165" s="26">
        <f t="shared" si="283"/>
        <v>-3.9351643489502139</v>
      </c>
      <c r="AP1165" s="26">
        <f t="shared" si="283"/>
        <v>-3.9332408904645653</v>
      </c>
      <c r="AQ1165" s="26">
        <f t="shared" si="283"/>
        <v>-3.9388182558839882</v>
      </c>
      <c r="AR1165" s="26">
        <f t="shared" si="283"/>
        <v>-3.9227315190112741</v>
      </c>
      <c r="AS1165" s="26">
        <f t="shared" si="283"/>
        <v>-3.9698775001583364</v>
      </c>
      <c r="AT1165" s="26">
        <f t="shared" si="283"/>
        <v>-3.8373723372171344</v>
      </c>
      <c r="AU1165" s="26">
        <f t="shared" si="297"/>
        <v>-4.2853617650403137</v>
      </c>
    </row>
    <row r="1166" spans="26:48">
      <c r="Z1166">
        <f t="shared" si="284"/>
        <v>0</v>
      </c>
      <c r="AA1166" s="26">
        <f t="shared" si="285"/>
        <v>2.0309229835135684E-3</v>
      </c>
      <c r="AB1166" s="26">
        <f t="shared" si="286"/>
        <v>-9999</v>
      </c>
      <c r="AC1166" s="26">
        <f t="shared" si="287"/>
        <v>0</v>
      </c>
      <c r="AD1166" s="26">
        <f t="shared" si="288"/>
        <v>-9999</v>
      </c>
      <c r="AE1166" s="26">
        <f t="shared" si="289"/>
        <v>0</v>
      </c>
      <c r="AF1166">
        <f t="shared" si="290"/>
        <v>-9999</v>
      </c>
      <c r="AG1166" s="187"/>
      <c r="AH1166">
        <f t="shared" si="291"/>
        <v>-2.9382213915712355E-4</v>
      </c>
      <c r="AI1166">
        <f t="shared" si="292"/>
        <v>0.56321412153041595</v>
      </c>
      <c r="AJ1166">
        <f t="shared" si="293"/>
        <v>-0.29022162196877349</v>
      </c>
      <c r="AK1166">
        <f t="shared" si="294"/>
        <v>0.22686228227079117</v>
      </c>
      <c r="AL1166">
        <f t="shared" si="295"/>
        <v>2.6625535282756823</v>
      </c>
      <c r="AM1166">
        <f t="shared" si="296"/>
        <v>4.0948774322335311</v>
      </c>
      <c r="AN1166" s="26">
        <f t="shared" ref="AN1166:AT1175" si="298">$AU1166+$AB$7*SIN(AO1166)</f>
        <v>-3.9344997747660178</v>
      </c>
      <c r="AO1166" s="26">
        <f t="shared" si="298"/>
        <v>-3.9351643489502139</v>
      </c>
      <c r="AP1166" s="26">
        <f t="shared" si="298"/>
        <v>-3.9332408904645653</v>
      </c>
      <c r="AQ1166" s="26">
        <f t="shared" si="298"/>
        <v>-3.9388182558839882</v>
      </c>
      <c r="AR1166" s="26">
        <f t="shared" si="298"/>
        <v>-3.9227315190112741</v>
      </c>
      <c r="AS1166" s="26">
        <f t="shared" si="298"/>
        <v>-3.9698775001583364</v>
      </c>
      <c r="AT1166" s="26">
        <f t="shared" si="298"/>
        <v>-3.8373723372171344</v>
      </c>
      <c r="AU1166" s="26">
        <f t="shared" si="297"/>
        <v>-4.2853617650403137</v>
      </c>
    </row>
    <row r="1167" spans="26:48">
      <c r="Z1167">
        <f t="shared" si="284"/>
        <v>0</v>
      </c>
      <c r="AA1167" s="26">
        <f t="shared" si="285"/>
        <v>2.0309229835135684E-3</v>
      </c>
      <c r="AB1167" s="26">
        <f t="shared" si="286"/>
        <v>-9999</v>
      </c>
      <c r="AC1167" s="26">
        <f t="shared" si="287"/>
        <v>0</v>
      </c>
      <c r="AD1167" s="26">
        <f t="shared" si="288"/>
        <v>-9999</v>
      </c>
      <c r="AE1167" s="26">
        <f t="shared" si="289"/>
        <v>0</v>
      </c>
      <c r="AF1167">
        <f t="shared" si="290"/>
        <v>-9999</v>
      </c>
      <c r="AG1167" s="187"/>
      <c r="AH1167">
        <f t="shared" si="291"/>
        <v>-2.9382213915712355E-4</v>
      </c>
      <c r="AI1167">
        <f t="shared" si="292"/>
        <v>0.56321412153041595</v>
      </c>
      <c r="AJ1167">
        <f t="shared" si="293"/>
        <v>-0.29022162196877349</v>
      </c>
      <c r="AK1167">
        <f t="shared" si="294"/>
        <v>0.22686228227079117</v>
      </c>
      <c r="AL1167">
        <f t="shared" si="295"/>
        <v>2.6625535282756823</v>
      </c>
      <c r="AM1167">
        <f t="shared" si="296"/>
        <v>4.0948774322335311</v>
      </c>
      <c r="AN1167" s="26">
        <f t="shared" si="298"/>
        <v>-3.9344997747660178</v>
      </c>
      <c r="AO1167" s="26">
        <f t="shared" si="298"/>
        <v>-3.9351643489502139</v>
      </c>
      <c r="AP1167" s="26">
        <f t="shared" si="298"/>
        <v>-3.9332408904645653</v>
      </c>
      <c r="AQ1167" s="26">
        <f t="shared" si="298"/>
        <v>-3.9388182558839882</v>
      </c>
      <c r="AR1167" s="26">
        <f t="shared" si="298"/>
        <v>-3.9227315190112741</v>
      </c>
      <c r="AS1167" s="26">
        <f t="shared" si="298"/>
        <v>-3.9698775001583364</v>
      </c>
      <c r="AT1167" s="26">
        <f t="shared" si="298"/>
        <v>-3.8373723372171344</v>
      </c>
      <c r="AU1167" s="26">
        <f t="shared" si="297"/>
        <v>-4.2853617650403137</v>
      </c>
    </row>
    <row r="1168" spans="26:48">
      <c r="Z1168">
        <f t="shared" si="284"/>
        <v>0</v>
      </c>
      <c r="AA1168" s="26">
        <f t="shared" si="285"/>
        <v>2.0309229835135684E-3</v>
      </c>
      <c r="AB1168" s="26">
        <f t="shared" si="286"/>
        <v>-9999</v>
      </c>
      <c r="AC1168" s="26">
        <f t="shared" si="287"/>
        <v>0</v>
      </c>
      <c r="AD1168" s="26">
        <f t="shared" si="288"/>
        <v>-9999</v>
      </c>
      <c r="AE1168" s="26">
        <f t="shared" si="289"/>
        <v>0</v>
      </c>
      <c r="AF1168">
        <f t="shared" si="290"/>
        <v>-9999</v>
      </c>
      <c r="AG1168" s="187"/>
      <c r="AH1168">
        <f t="shared" si="291"/>
        <v>-2.9382213915712355E-4</v>
      </c>
      <c r="AI1168">
        <f t="shared" si="292"/>
        <v>0.56321412153041595</v>
      </c>
      <c r="AJ1168">
        <f t="shared" si="293"/>
        <v>-0.29022162196877349</v>
      </c>
      <c r="AK1168">
        <f t="shared" si="294"/>
        <v>0.22686228227079117</v>
      </c>
      <c r="AL1168">
        <f t="shared" si="295"/>
        <v>2.6625535282756823</v>
      </c>
      <c r="AM1168">
        <f t="shared" si="296"/>
        <v>4.0948774322335311</v>
      </c>
      <c r="AN1168" s="26">
        <f t="shared" si="298"/>
        <v>-3.9344997747660178</v>
      </c>
      <c r="AO1168" s="26">
        <f t="shared" si="298"/>
        <v>-3.9351643489502139</v>
      </c>
      <c r="AP1168" s="26">
        <f t="shared" si="298"/>
        <v>-3.9332408904645653</v>
      </c>
      <c r="AQ1168" s="26">
        <f t="shared" si="298"/>
        <v>-3.9388182558839882</v>
      </c>
      <c r="AR1168" s="26">
        <f t="shared" si="298"/>
        <v>-3.9227315190112741</v>
      </c>
      <c r="AS1168" s="26">
        <f t="shared" si="298"/>
        <v>-3.9698775001583364</v>
      </c>
      <c r="AT1168" s="26">
        <f t="shared" si="298"/>
        <v>-3.8373723372171344</v>
      </c>
      <c r="AU1168" s="26">
        <f t="shared" si="297"/>
        <v>-4.2853617650403137</v>
      </c>
    </row>
    <row r="1169" spans="26:64">
      <c r="Z1169">
        <f t="shared" si="284"/>
        <v>0</v>
      </c>
      <c r="AA1169" s="26">
        <f t="shared" si="285"/>
        <v>2.0309229835135684E-3</v>
      </c>
      <c r="AB1169" s="26">
        <f t="shared" si="286"/>
        <v>-9999</v>
      </c>
      <c r="AC1169" s="26">
        <f t="shared" si="287"/>
        <v>0</v>
      </c>
      <c r="AD1169" s="26">
        <f t="shared" si="288"/>
        <v>-9999</v>
      </c>
      <c r="AE1169" s="26">
        <f t="shared" si="289"/>
        <v>0</v>
      </c>
      <c r="AF1169">
        <f t="shared" si="290"/>
        <v>-9999</v>
      </c>
      <c r="AG1169" s="187"/>
      <c r="AH1169">
        <f t="shared" si="291"/>
        <v>-2.9382213915712355E-4</v>
      </c>
      <c r="AI1169">
        <f t="shared" si="292"/>
        <v>0.56321412153041595</v>
      </c>
      <c r="AJ1169">
        <f t="shared" si="293"/>
        <v>-0.29022162196877349</v>
      </c>
      <c r="AK1169">
        <f t="shared" si="294"/>
        <v>0.22686228227079117</v>
      </c>
      <c r="AL1169">
        <f t="shared" si="295"/>
        <v>2.6625535282756823</v>
      </c>
      <c r="AM1169">
        <f t="shared" si="296"/>
        <v>4.0948774322335311</v>
      </c>
      <c r="AN1169" s="26">
        <f t="shared" si="298"/>
        <v>-3.9344997747660178</v>
      </c>
      <c r="AO1169" s="26">
        <f t="shared" si="298"/>
        <v>-3.9351643489502139</v>
      </c>
      <c r="AP1169" s="26">
        <f t="shared" si="298"/>
        <v>-3.9332408904645653</v>
      </c>
      <c r="AQ1169" s="26">
        <f t="shared" si="298"/>
        <v>-3.9388182558839882</v>
      </c>
      <c r="AR1169" s="26">
        <f t="shared" si="298"/>
        <v>-3.9227315190112741</v>
      </c>
      <c r="AS1169" s="26">
        <f t="shared" si="298"/>
        <v>-3.9698775001583364</v>
      </c>
      <c r="AT1169" s="26">
        <f t="shared" si="298"/>
        <v>-3.8373723372171344</v>
      </c>
      <c r="AU1169" s="26">
        <f t="shared" si="297"/>
        <v>-4.2853617650403137</v>
      </c>
    </row>
    <row r="1170" spans="26:64">
      <c r="Z1170">
        <f t="shared" si="284"/>
        <v>0</v>
      </c>
      <c r="AA1170" s="26">
        <f t="shared" si="285"/>
        <v>2.0309229835135684E-3</v>
      </c>
      <c r="AB1170" s="26">
        <f t="shared" si="286"/>
        <v>-9999</v>
      </c>
      <c r="AC1170" s="26">
        <f t="shared" si="287"/>
        <v>0</v>
      </c>
      <c r="AD1170" s="26">
        <f t="shared" si="288"/>
        <v>-9999</v>
      </c>
      <c r="AE1170" s="26">
        <f t="shared" si="289"/>
        <v>0</v>
      </c>
      <c r="AF1170">
        <f t="shared" si="290"/>
        <v>-9999</v>
      </c>
      <c r="AG1170" s="187"/>
      <c r="AH1170">
        <f t="shared" si="291"/>
        <v>-2.9382213915712355E-4</v>
      </c>
      <c r="AI1170">
        <f t="shared" si="292"/>
        <v>0.56321412153041595</v>
      </c>
      <c r="AJ1170">
        <f t="shared" si="293"/>
        <v>-0.29022162196877349</v>
      </c>
      <c r="AK1170">
        <f t="shared" si="294"/>
        <v>0.22686228227079117</v>
      </c>
      <c r="AL1170">
        <f t="shared" si="295"/>
        <v>2.6625535282756823</v>
      </c>
      <c r="AM1170">
        <f t="shared" si="296"/>
        <v>4.0948774322335311</v>
      </c>
      <c r="AN1170" s="26">
        <f t="shared" si="298"/>
        <v>-3.9344997747660178</v>
      </c>
      <c r="AO1170" s="26">
        <f t="shared" si="298"/>
        <v>-3.9351643489502139</v>
      </c>
      <c r="AP1170" s="26">
        <f t="shared" si="298"/>
        <v>-3.9332408904645653</v>
      </c>
      <c r="AQ1170" s="26">
        <f t="shared" si="298"/>
        <v>-3.9388182558839882</v>
      </c>
      <c r="AR1170" s="26">
        <f t="shared" si="298"/>
        <v>-3.9227315190112741</v>
      </c>
      <c r="AS1170" s="26">
        <f t="shared" si="298"/>
        <v>-3.9698775001583364</v>
      </c>
      <c r="AT1170" s="26">
        <f t="shared" si="298"/>
        <v>-3.8373723372171344</v>
      </c>
      <c r="AU1170" s="26">
        <f t="shared" si="297"/>
        <v>-4.2853617650403137</v>
      </c>
    </row>
    <row r="1171" spans="26:64">
      <c r="Z1171">
        <f t="shared" si="284"/>
        <v>0</v>
      </c>
      <c r="AA1171" s="26">
        <f t="shared" si="285"/>
        <v>2.0309229835135684E-3</v>
      </c>
      <c r="AB1171" s="26">
        <f t="shared" si="286"/>
        <v>-9999</v>
      </c>
      <c r="AC1171" s="26">
        <f t="shared" si="287"/>
        <v>0</v>
      </c>
      <c r="AD1171" s="26">
        <f t="shared" si="288"/>
        <v>-9999</v>
      </c>
      <c r="AE1171" s="26">
        <f t="shared" si="289"/>
        <v>0</v>
      </c>
      <c r="AF1171">
        <f t="shared" si="290"/>
        <v>-9999</v>
      </c>
      <c r="AG1171" s="187"/>
      <c r="AH1171">
        <f t="shared" si="291"/>
        <v>-2.9382213915712355E-4</v>
      </c>
      <c r="AI1171">
        <f t="shared" si="292"/>
        <v>0.56321412153041595</v>
      </c>
      <c r="AJ1171">
        <f t="shared" si="293"/>
        <v>-0.29022162196877349</v>
      </c>
      <c r="AK1171">
        <f t="shared" si="294"/>
        <v>0.22686228227079117</v>
      </c>
      <c r="AL1171">
        <f t="shared" si="295"/>
        <v>2.6625535282756823</v>
      </c>
      <c r="AM1171">
        <f t="shared" si="296"/>
        <v>4.0948774322335311</v>
      </c>
      <c r="AN1171" s="26">
        <f t="shared" si="298"/>
        <v>-3.9344997747660178</v>
      </c>
      <c r="AO1171" s="26">
        <f t="shared" si="298"/>
        <v>-3.9351643489502139</v>
      </c>
      <c r="AP1171" s="26">
        <f t="shared" si="298"/>
        <v>-3.9332408904645653</v>
      </c>
      <c r="AQ1171" s="26">
        <f t="shared" si="298"/>
        <v>-3.9388182558839882</v>
      </c>
      <c r="AR1171" s="26">
        <f t="shared" si="298"/>
        <v>-3.9227315190112741</v>
      </c>
      <c r="AS1171" s="26">
        <f t="shared" si="298"/>
        <v>-3.9698775001583364</v>
      </c>
      <c r="AT1171" s="26">
        <f t="shared" si="298"/>
        <v>-3.8373723372171344</v>
      </c>
      <c r="AU1171" s="26">
        <f t="shared" si="297"/>
        <v>-4.2853617650403137</v>
      </c>
    </row>
    <row r="1172" spans="26:64">
      <c r="Z1172">
        <f t="shared" si="284"/>
        <v>0</v>
      </c>
      <c r="AA1172" s="26">
        <f t="shared" si="285"/>
        <v>2.0309229835135684E-3</v>
      </c>
      <c r="AB1172" s="26">
        <f t="shared" si="286"/>
        <v>-9999</v>
      </c>
      <c r="AC1172" s="26">
        <f t="shared" si="287"/>
        <v>0</v>
      </c>
      <c r="AD1172" s="26">
        <f t="shared" si="288"/>
        <v>-9999</v>
      </c>
      <c r="AE1172" s="26">
        <f t="shared" si="289"/>
        <v>0</v>
      </c>
      <c r="AF1172">
        <f t="shared" si="290"/>
        <v>-9999</v>
      </c>
      <c r="AG1172" s="187"/>
      <c r="AH1172">
        <f t="shared" si="291"/>
        <v>-2.9382213915712355E-4</v>
      </c>
      <c r="AI1172">
        <f t="shared" si="292"/>
        <v>0.56321412153041595</v>
      </c>
      <c r="AJ1172">
        <f t="shared" si="293"/>
        <v>-0.29022162196877349</v>
      </c>
      <c r="AK1172">
        <f t="shared" si="294"/>
        <v>0.22686228227079117</v>
      </c>
      <c r="AL1172">
        <f t="shared" si="295"/>
        <v>2.6625535282756823</v>
      </c>
      <c r="AM1172">
        <f t="shared" si="296"/>
        <v>4.0948774322335311</v>
      </c>
      <c r="AN1172" s="26">
        <f t="shared" si="298"/>
        <v>-3.9344997747660178</v>
      </c>
      <c r="AO1172" s="26">
        <f t="shared" si="298"/>
        <v>-3.9351643489502139</v>
      </c>
      <c r="AP1172" s="26">
        <f t="shared" si="298"/>
        <v>-3.9332408904645653</v>
      </c>
      <c r="AQ1172" s="26">
        <f t="shared" si="298"/>
        <v>-3.9388182558839882</v>
      </c>
      <c r="AR1172" s="26">
        <f t="shared" si="298"/>
        <v>-3.9227315190112741</v>
      </c>
      <c r="AS1172" s="26">
        <f t="shared" si="298"/>
        <v>-3.9698775001583364</v>
      </c>
      <c r="AT1172" s="26">
        <f t="shared" si="298"/>
        <v>-3.8373723372171344</v>
      </c>
      <c r="AU1172" s="26">
        <f t="shared" si="297"/>
        <v>-4.2853617650403137</v>
      </c>
    </row>
    <row r="1173" spans="26:64">
      <c r="Z1173">
        <f t="shared" si="284"/>
        <v>0</v>
      </c>
      <c r="AA1173" s="26">
        <f t="shared" si="285"/>
        <v>2.0309229835135684E-3</v>
      </c>
      <c r="AB1173" s="26">
        <f t="shared" si="286"/>
        <v>-9999</v>
      </c>
      <c r="AC1173" s="26">
        <f t="shared" si="287"/>
        <v>0</v>
      </c>
      <c r="AD1173" s="26">
        <f t="shared" si="288"/>
        <v>-9999</v>
      </c>
      <c r="AE1173" s="26">
        <f t="shared" si="289"/>
        <v>0</v>
      </c>
      <c r="AF1173">
        <f t="shared" si="290"/>
        <v>-9999</v>
      </c>
      <c r="AG1173" s="187"/>
      <c r="AH1173">
        <f t="shared" si="291"/>
        <v>-2.9382213915712355E-4</v>
      </c>
      <c r="AI1173">
        <f t="shared" si="292"/>
        <v>0.56321412153041595</v>
      </c>
      <c r="AJ1173">
        <f t="shared" si="293"/>
        <v>-0.29022162196877349</v>
      </c>
      <c r="AK1173">
        <f t="shared" si="294"/>
        <v>0.22686228227079117</v>
      </c>
      <c r="AL1173">
        <f t="shared" si="295"/>
        <v>2.6625535282756823</v>
      </c>
      <c r="AM1173">
        <f t="shared" si="296"/>
        <v>4.0948774322335311</v>
      </c>
      <c r="AN1173" s="26">
        <f t="shared" si="298"/>
        <v>-3.9344997747660178</v>
      </c>
      <c r="AO1173" s="26">
        <f t="shared" si="298"/>
        <v>-3.9351643489502139</v>
      </c>
      <c r="AP1173" s="26">
        <f t="shared" si="298"/>
        <v>-3.9332408904645653</v>
      </c>
      <c r="AQ1173" s="26">
        <f t="shared" si="298"/>
        <v>-3.9388182558839882</v>
      </c>
      <c r="AR1173" s="26">
        <f t="shared" si="298"/>
        <v>-3.9227315190112741</v>
      </c>
      <c r="AS1173" s="26">
        <f t="shared" si="298"/>
        <v>-3.9698775001583364</v>
      </c>
      <c r="AT1173" s="26">
        <f t="shared" si="298"/>
        <v>-3.8373723372171344</v>
      </c>
      <c r="AU1173" s="26">
        <f t="shared" si="297"/>
        <v>-4.2853617650403137</v>
      </c>
    </row>
    <row r="1174" spans="26:64">
      <c r="Z1174">
        <f t="shared" si="284"/>
        <v>0</v>
      </c>
      <c r="AA1174" s="26">
        <f t="shared" si="285"/>
        <v>2.0309229835135684E-3</v>
      </c>
      <c r="AB1174" s="26">
        <f t="shared" si="286"/>
        <v>-9999</v>
      </c>
      <c r="AC1174" s="26">
        <f t="shared" si="287"/>
        <v>0</v>
      </c>
      <c r="AD1174" s="26">
        <f t="shared" si="288"/>
        <v>-9999</v>
      </c>
      <c r="AE1174" s="26">
        <f t="shared" si="289"/>
        <v>0</v>
      </c>
      <c r="AF1174">
        <f t="shared" si="290"/>
        <v>-9999</v>
      </c>
      <c r="AG1174" s="187"/>
      <c r="AH1174">
        <f t="shared" si="291"/>
        <v>-2.9382213915712355E-4</v>
      </c>
      <c r="AI1174">
        <f t="shared" si="292"/>
        <v>0.56321412153041595</v>
      </c>
      <c r="AJ1174">
        <f t="shared" si="293"/>
        <v>-0.29022162196877349</v>
      </c>
      <c r="AK1174">
        <f t="shared" si="294"/>
        <v>0.22686228227079117</v>
      </c>
      <c r="AL1174">
        <f t="shared" si="295"/>
        <v>2.6625535282756823</v>
      </c>
      <c r="AM1174">
        <f t="shared" si="296"/>
        <v>4.0948774322335311</v>
      </c>
      <c r="AN1174" s="26">
        <f t="shared" si="298"/>
        <v>-3.9344997747660178</v>
      </c>
      <c r="AO1174" s="26">
        <f t="shared" si="298"/>
        <v>-3.9351643489502139</v>
      </c>
      <c r="AP1174" s="26">
        <f t="shared" si="298"/>
        <v>-3.9332408904645653</v>
      </c>
      <c r="AQ1174" s="26">
        <f t="shared" si="298"/>
        <v>-3.9388182558839882</v>
      </c>
      <c r="AR1174" s="26">
        <f t="shared" si="298"/>
        <v>-3.9227315190112741</v>
      </c>
      <c r="AS1174" s="26">
        <f t="shared" si="298"/>
        <v>-3.9698775001583364</v>
      </c>
      <c r="AT1174" s="26">
        <f t="shared" si="298"/>
        <v>-3.8373723372171344</v>
      </c>
      <c r="AU1174" s="26">
        <f t="shared" si="297"/>
        <v>-4.2853617650403137</v>
      </c>
    </row>
    <row r="1175" spans="26:64">
      <c r="Z1175">
        <f t="shared" si="284"/>
        <v>0</v>
      </c>
      <c r="AA1175" s="26">
        <f t="shared" si="285"/>
        <v>2.0309229835135684E-3</v>
      </c>
      <c r="AB1175" s="26">
        <f t="shared" si="286"/>
        <v>-9999</v>
      </c>
      <c r="AC1175" s="26">
        <f t="shared" si="287"/>
        <v>0</v>
      </c>
      <c r="AD1175" s="26">
        <f t="shared" si="288"/>
        <v>-9999</v>
      </c>
      <c r="AE1175" s="26">
        <f t="shared" si="289"/>
        <v>0</v>
      </c>
      <c r="AF1175">
        <f t="shared" si="290"/>
        <v>-9999</v>
      </c>
      <c r="AG1175" s="187"/>
      <c r="AH1175">
        <f t="shared" si="291"/>
        <v>-2.9382213915712355E-4</v>
      </c>
      <c r="AI1175">
        <f t="shared" si="292"/>
        <v>0.56321412153041595</v>
      </c>
      <c r="AJ1175">
        <f t="shared" si="293"/>
        <v>-0.29022162196877349</v>
      </c>
      <c r="AK1175">
        <f t="shared" si="294"/>
        <v>0.22686228227079117</v>
      </c>
      <c r="AL1175">
        <f t="shared" si="295"/>
        <v>2.6625535282756823</v>
      </c>
      <c r="AM1175">
        <f t="shared" si="296"/>
        <v>4.0948774322335311</v>
      </c>
      <c r="AN1175" s="26">
        <f t="shared" si="298"/>
        <v>-3.9344997747660178</v>
      </c>
      <c r="AO1175" s="26">
        <f t="shared" si="298"/>
        <v>-3.9351643489502139</v>
      </c>
      <c r="AP1175" s="26">
        <f t="shared" si="298"/>
        <v>-3.9332408904645653</v>
      </c>
      <c r="AQ1175" s="26">
        <f t="shared" si="298"/>
        <v>-3.9388182558839882</v>
      </c>
      <c r="AR1175" s="26">
        <f t="shared" si="298"/>
        <v>-3.9227315190112741</v>
      </c>
      <c r="AS1175" s="26">
        <f t="shared" si="298"/>
        <v>-3.9698775001583364</v>
      </c>
      <c r="AT1175" s="26">
        <f t="shared" si="298"/>
        <v>-3.8373723372171344</v>
      </c>
      <c r="AU1175" s="26">
        <f t="shared" si="297"/>
        <v>-4.2853617650403137</v>
      </c>
    </row>
    <row r="1176" spans="26:64">
      <c r="Z1176">
        <f t="shared" si="284"/>
        <v>0</v>
      </c>
      <c r="AA1176" s="26">
        <f t="shared" si="285"/>
        <v>2.0309229835135684E-3</v>
      </c>
      <c r="AB1176" s="26">
        <f t="shared" si="286"/>
        <v>-9999</v>
      </c>
      <c r="AC1176" s="26">
        <f t="shared" si="287"/>
        <v>0</v>
      </c>
      <c r="AD1176" s="26">
        <f t="shared" si="288"/>
        <v>-9999</v>
      </c>
      <c r="AE1176" s="26">
        <f t="shared" si="289"/>
        <v>0</v>
      </c>
      <c r="AF1176">
        <f t="shared" si="290"/>
        <v>-9999</v>
      </c>
      <c r="AG1176" s="187"/>
      <c r="AH1176">
        <f t="shared" si="291"/>
        <v>-2.9382213915712355E-4</v>
      </c>
      <c r="AI1176">
        <f t="shared" si="292"/>
        <v>0.56321412153041595</v>
      </c>
      <c r="AJ1176">
        <f t="shared" si="293"/>
        <v>-0.29022162196877349</v>
      </c>
      <c r="AK1176">
        <f t="shared" si="294"/>
        <v>0.22686228227079117</v>
      </c>
      <c r="AL1176">
        <f t="shared" si="295"/>
        <v>2.6625535282756823</v>
      </c>
      <c r="AM1176">
        <f t="shared" si="296"/>
        <v>4.0948774322335311</v>
      </c>
      <c r="AN1176" s="26">
        <f t="shared" ref="AN1176:AT1185" si="299">$AU1176+$AB$7*SIN(AO1176)</f>
        <v>-3.9344997747660178</v>
      </c>
      <c r="AO1176" s="26">
        <f t="shared" si="299"/>
        <v>-3.9351643489502139</v>
      </c>
      <c r="AP1176" s="26">
        <f t="shared" si="299"/>
        <v>-3.9332408904645653</v>
      </c>
      <c r="AQ1176" s="26">
        <f t="shared" si="299"/>
        <v>-3.9388182558839882</v>
      </c>
      <c r="AR1176" s="26">
        <f t="shared" si="299"/>
        <v>-3.9227315190112741</v>
      </c>
      <c r="AS1176" s="26">
        <f t="shared" si="299"/>
        <v>-3.9698775001583364</v>
      </c>
      <c r="AT1176" s="26">
        <f t="shared" si="299"/>
        <v>-3.8373723372171344</v>
      </c>
      <c r="AU1176" s="26">
        <f t="shared" si="297"/>
        <v>-4.2853617650403137</v>
      </c>
    </row>
    <row r="1177" spans="26:64">
      <c r="Z1177">
        <f t="shared" si="284"/>
        <v>0</v>
      </c>
      <c r="AA1177" s="26">
        <f t="shared" si="285"/>
        <v>2.0309229835135684E-3</v>
      </c>
      <c r="AB1177" s="26">
        <f t="shared" si="286"/>
        <v>-9999</v>
      </c>
      <c r="AC1177" s="26">
        <f t="shared" si="287"/>
        <v>0</v>
      </c>
      <c r="AD1177" s="26">
        <f t="shared" si="288"/>
        <v>-9999</v>
      </c>
      <c r="AE1177" s="26">
        <f t="shared" si="289"/>
        <v>0</v>
      </c>
      <c r="AF1177">
        <f t="shared" si="290"/>
        <v>-9999</v>
      </c>
      <c r="AG1177" s="187"/>
      <c r="AH1177">
        <f t="shared" si="291"/>
        <v>-2.9382213915712355E-4</v>
      </c>
      <c r="AI1177">
        <f t="shared" si="292"/>
        <v>0.56321412153041595</v>
      </c>
      <c r="AJ1177">
        <f t="shared" si="293"/>
        <v>-0.29022162196877349</v>
      </c>
      <c r="AK1177">
        <f t="shared" si="294"/>
        <v>0.22686228227079117</v>
      </c>
      <c r="AL1177">
        <f t="shared" si="295"/>
        <v>2.6625535282756823</v>
      </c>
      <c r="AM1177">
        <f t="shared" si="296"/>
        <v>4.0948774322335311</v>
      </c>
      <c r="AN1177" s="26">
        <f t="shared" si="299"/>
        <v>-3.9344997747660178</v>
      </c>
      <c r="AO1177" s="26">
        <f t="shared" si="299"/>
        <v>-3.9351643489502139</v>
      </c>
      <c r="AP1177" s="26">
        <f t="shared" si="299"/>
        <v>-3.9332408904645653</v>
      </c>
      <c r="AQ1177" s="26">
        <f t="shared" si="299"/>
        <v>-3.9388182558839882</v>
      </c>
      <c r="AR1177" s="26">
        <f t="shared" si="299"/>
        <v>-3.9227315190112741</v>
      </c>
      <c r="AS1177" s="26">
        <f t="shared" si="299"/>
        <v>-3.9698775001583364</v>
      </c>
      <c r="AT1177" s="26">
        <f t="shared" si="299"/>
        <v>-3.8373723372171344</v>
      </c>
      <c r="AU1177" s="26">
        <f t="shared" si="297"/>
        <v>-4.2853617650403137</v>
      </c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</row>
    <row r="1178" spans="26:64">
      <c r="Z1178">
        <f t="shared" si="284"/>
        <v>0</v>
      </c>
      <c r="AA1178" s="26">
        <f t="shared" si="285"/>
        <v>2.0309229835135684E-3</v>
      </c>
      <c r="AB1178" s="26">
        <f t="shared" si="286"/>
        <v>-9999</v>
      </c>
      <c r="AC1178" s="26">
        <f t="shared" si="287"/>
        <v>0</v>
      </c>
      <c r="AD1178" s="26">
        <f t="shared" si="288"/>
        <v>-9999</v>
      </c>
      <c r="AE1178" s="26">
        <f t="shared" si="289"/>
        <v>0</v>
      </c>
      <c r="AF1178">
        <f t="shared" si="290"/>
        <v>-9999</v>
      </c>
      <c r="AG1178" s="187"/>
      <c r="AH1178">
        <f t="shared" si="291"/>
        <v>-2.9382213915712355E-4</v>
      </c>
      <c r="AI1178">
        <f t="shared" si="292"/>
        <v>0.56321412153041595</v>
      </c>
      <c r="AJ1178">
        <f t="shared" si="293"/>
        <v>-0.29022162196877349</v>
      </c>
      <c r="AK1178">
        <f t="shared" si="294"/>
        <v>0.22686228227079117</v>
      </c>
      <c r="AL1178">
        <f t="shared" si="295"/>
        <v>2.6625535282756823</v>
      </c>
      <c r="AM1178">
        <f t="shared" si="296"/>
        <v>4.0948774322335311</v>
      </c>
      <c r="AN1178" s="26">
        <f t="shared" si="299"/>
        <v>-3.9344997747660178</v>
      </c>
      <c r="AO1178" s="26">
        <f t="shared" si="299"/>
        <v>-3.9351643489502139</v>
      </c>
      <c r="AP1178" s="26">
        <f t="shared" si="299"/>
        <v>-3.9332408904645653</v>
      </c>
      <c r="AQ1178" s="26">
        <f t="shared" si="299"/>
        <v>-3.9388182558839882</v>
      </c>
      <c r="AR1178" s="26">
        <f t="shared" si="299"/>
        <v>-3.9227315190112741</v>
      </c>
      <c r="AS1178" s="26">
        <f t="shared" si="299"/>
        <v>-3.9698775001583364</v>
      </c>
      <c r="AT1178" s="26">
        <f t="shared" si="299"/>
        <v>-3.8373723372171344</v>
      </c>
      <c r="AU1178" s="26">
        <f t="shared" si="297"/>
        <v>-4.2853617650403137</v>
      </c>
    </row>
    <row r="1179" spans="26:64">
      <c r="Z1179">
        <f t="shared" si="284"/>
        <v>0</v>
      </c>
      <c r="AA1179" s="26">
        <f t="shared" si="285"/>
        <v>2.0309229835135684E-3</v>
      </c>
      <c r="AB1179" s="26">
        <f t="shared" si="286"/>
        <v>-9999</v>
      </c>
      <c r="AC1179" s="26">
        <f t="shared" si="287"/>
        <v>0</v>
      </c>
      <c r="AD1179" s="26">
        <f t="shared" si="288"/>
        <v>-9999</v>
      </c>
      <c r="AE1179" s="26">
        <f t="shared" si="289"/>
        <v>0</v>
      </c>
      <c r="AF1179">
        <f t="shared" si="290"/>
        <v>-9999</v>
      </c>
      <c r="AG1179" s="187"/>
      <c r="AH1179">
        <f t="shared" si="291"/>
        <v>-2.9382213915712355E-4</v>
      </c>
      <c r="AI1179">
        <f t="shared" si="292"/>
        <v>0.56321412153041595</v>
      </c>
      <c r="AJ1179">
        <f t="shared" si="293"/>
        <v>-0.29022162196877349</v>
      </c>
      <c r="AK1179">
        <f t="shared" si="294"/>
        <v>0.22686228227079117</v>
      </c>
      <c r="AL1179">
        <f t="shared" si="295"/>
        <v>2.6625535282756823</v>
      </c>
      <c r="AM1179">
        <f t="shared" si="296"/>
        <v>4.0948774322335311</v>
      </c>
      <c r="AN1179" s="26">
        <f t="shared" si="299"/>
        <v>-3.9344997747660178</v>
      </c>
      <c r="AO1179" s="26">
        <f t="shared" si="299"/>
        <v>-3.9351643489502139</v>
      </c>
      <c r="AP1179" s="26">
        <f t="shared" si="299"/>
        <v>-3.9332408904645653</v>
      </c>
      <c r="AQ1179" s="26">
        <f t="shared" si="299"/>
        <v>-3.9388182558839882</v>
      </c>
      <c r="AR1179" s="26">
        <f t="shared" si="299"/>
        <v>-3.9227315190112741</v>
      </c>
      <c r="AS1179" s="26">
        <f t="shared" si="299"/>
        <v>-3.9698775001583364</v>
      </c>
      <c r="AT1179" s="26">
        <f t="shared" si="299"/>
        <v>-3.8373723372171344</v>
      </c>
      <c r="AU1179" s="26">
        <f t="shared" si="297"/>
        <v>-4.2853617650403137</v>
      </c>
    </row>
    <row r="1180" spans="26:64">
      <c r="Z1180">
        <f t="shared" si="284"/>
        <v>0</v>
      </c>
      <c r="AA1180" s="26">
        <f t="shared" si="285"/>
        <v>2.0309229835135684E-3</v>
      </c>
      <c r="AB1180" s="26">
        <f t="shared" si="286"/>
        <v>-9999</v>
      </c>
      <c r="AC1180" s="26">
        <f t="shared" si="287"/>
        <v>0</v>
      </c>
      <c r="AD1180" s="26">
        <f t="shared" si="288"/>
        <v>-9999</v>
      </c>
      <c r="AE1180" s="26">
        <f t="shared" si="289"/>
        <v>0</v>
      </c>
      <c r="AF1180">
        <f t="shared" si="290"/>
        <v>-9999</v>
      </c>
      <c r="AG1180" s="187"/>
      <c r="AH1180">
        <f t="shared" si="291"/>
        <v>-2.9382213915712355E-4</v>
      </c>
      <c r="AI1180">
        <f t="shared" si="292"/>
        <v>0.56321412153041595</v>
      </c>
      <c r="AJ1180">
        <f t="shared" si="293"/>
        <v>-0.29022162196877349</v>
      </c>
      <c r="AK1180">
        <f t="shared" si="294"/>
        <v>0.22686228227079117</v>
      </c>
      <c r="AL1180">
        <f t="shared" si="295"/>
        <v>2.6625535282756823</v>
      </c>
      <c r="AM1180">
        <f t="shared" si="296"/>
        <v>4.0948774322335311</v>
      </c>
      <c r="AN1180" s="26">
        <f t="shared" si="299"/>
        <v>-3.9344997747660178</v>
      </c>
      <c r="AO1180" s="26">
        <f t="shared" si="299"/>
        <v>-3.9351643489502139</v>
      </c>
      <c r="AP1180" s="26">
        <f t="shared" si="299"/>
        <v>-3.9332408904645653</v>
      </c>
      <c r="AQ1180" s="26">
        <f t="shared" si="299"/>
        <v>-3.9388182558839882</v>
      </c>
      <c r="AR1180" s="26">
        <f t="shared" si="299"/>
        <v>-3.9227315190112741</v>
      </c>
      <c r="AS1180" s="26">
        <f t="shared" si="299"/>
        <v>-3.9698775001583364</v>
      </c>
      <c r="AT1180" s="26">
        <f t="shared" si="299"/>
        <v>-3.8373723372171344</v>
      </c>
      <c r="AU1180" s="26">
        <f t="shared" si="297"/>
        <v>-4.2853617650403137</v>
      </c>
    </row>
    <row r="1181" spans="26:64">
      <c r="Z1181">
        <f t="shared" si="284"/>
        <v>0</v>
      </c>
      <c r="AA1181" s="26">
        <f t="shared" si="285"/>
        <v>2.0309229835135684E-3</v>
      </c>
      <c r="AB1181" s="26">
        <f t="shared" si="286"/>
        <v>-9999</v>
      </c>
      <c r="AC1181" s="26">
        <f t="shared" si="287"/>
        <v>0</v>
      </c>
      <c r="AD1181" s="26">
        <f t="shared" si="288"/>
        <v>-9999</v>
      </c>
      <c r="AE1181" s="26">
        <f t="shared" si="289"/>
        <v>0</v>
      </c>
      <c r="AF1181">
        <f t="shared" si="290"/>
        <v>-9999</v>
      </c>
      <c r="AG1181" s="187"/>
      <c r="AH1181">
        <f t="shared" si="291"/>
        <v>-2.9382213915712355E-4</v>
      </c>
      <c r="AI1181">
        <f t="shared" si="292"/>
        <v>0.56321412153041595</v>
      </c>
      <c r="AJ1181">
        <f t="shared" si="293"/>
        <v>-0.29022162196877349</v>
      </c>
      <c r="AK1181">
        <f t="shared" si="294"/>
        <v>0.22686228227079117</v>
      </c>
      <c r="AL1181">
        <f t="shared" si="295"/>
        <v>2.6625535282756823</v>
      </c>
      <c r="AM1181">
        <f t="shared" si="296"/>
        <v>4.0948774322335311</v>
      </c>
      <c r="AN1181" s="26">
        <f t="shared" si="299"/>
        <v>-3.9344997747660178</v>
      </c>
      <c r="AO1181" s="26">
        <f t="shared" si="299"/>
        <v>-3.9351643489502139</v>
      </c>
      <c r="AP1181" s="26">
        <f t="shared" si="299"/>
        <v>-3.9332408904645653</v>
      </c>
      <c r="AQ1181" s="26">
        <f t="shared" si="299"/>
        <v>-3.9388182558839882</v>
      </c>
      <c r="AR1181" s="26">
        <f t="shared" si="299"/>
        <v>-3.9227315190112741</v>
      </c>
      <c r="AS1181" s="26">
        <f t="shared" si="299"/>
        <v>-3.9698775001583364</v>
      </c>
      <c r="AT1181" s="26">
        <f t="shared" si="299"/>
        <v>-3.8373723372171344</v>
      </c>
      <c r="AU1181" s="26">
        <f t="shared" si="297"/>
        <v>-4.2853617650403137</v>
      </c>
    </row>
    <row r="1182" spans="26:64">
      <c r="Z1182">
        <f t="shared" si="284"/>
        <v>0</v>
      </c>
      <c r="AA1182" s="26">
        <f t="shared" si="285"/>
        <v>2.0309229835135684E-3</v>
      </c>
      <c r="AB1182" s="26">
        <f t="shared" si="286"/>
        <v>-9999</v>
      </c>
      <c r="AC1182" s="26">
        <f t="shared" si="287"/>
        <v>0</v>
      </c>
      <c r="AD1182" s="26">
        <f t="shared" si="288"/>
        <v>-9999</v>
      </c>
      <c r="AE1182" s="26">
        <f t="shared" si="289"/>
        <v>0</v>
      </c>
      <c r="AF1182">
        <f t="shared" si="290"/>
        <v>-9999</v>
      </c>
      <c r="AG1182" s="187"/>
      <c r="AH1182">
        <f t="shared" si="291"/>
        <v>-2.9382213915712355E-4</v>
      </c>
      <c r="AI1182">
        <f t="shared" si="292"/>
        <v>0.56321412153041595</v>
      </c>
      <c r="AJ1182">
        <f t="shared" si="293"/>
        <v>-0.29022162196877349</v>
      </c>
      <c r="AK1182">
        <f t="shared" si="294"/>
        <v>0.22686228227079117</v>
      </c>
      <c r="AL1182">
        <f t="shared" si="295"/>
        <v>2.6625535282756823</v>
      </c>
      <c r="AM1182">
        <f t="shared" si="296"/>
        <v>4.0948774322335311</v>
      </c>
      <c r="AN1182" s="26">
        <f t="shared" si="299"/>
        <v>-3.9344997747660178</v>
      </c>
      <c r="AO1182" s="26">
        <f t="shared" si="299"/>
        <v>-3.9351643489502139</v>
      </c>
      <c r="AP1182" s="26">
        <f t="shared" si="299"/>
        <v>-3.9332408904645653</v>
      </c>
      <c r="AQ1182" s="26">
        <f t="shared" si="299"/>
        <v>-3.9388182558839882</v>
      </c>
      <c r="AR1182" s="26">
        <f t="shared" si="299"/>
        <v>-3.9227315190112741</v>
      </c>
      <c r="AS1182" s="26">
        <f t="shared" si="299"/>
        <v>-3.9698775001583364</v>
      </c>
      <c r="AT1182" s="26">
        <f t="shared" si="299"/>
        <v>-3.8373723372171344</v>
      </c>
      <c r="AU1182" s="26">
        <f t="shared" si="297"/>
        <v>-4.2853617650403137</v>
      </c>
    </row>
    <row r="1183" spans="26:64">
      <c r="Z1183">
        <f t="shared" si="284"/>
        <v>0</v>
      </c>
      <c r="AA1183" s="26">
        <f t="shared" si="285"/>
        <v>2.0309229835135684E-3</v>
      </c>
      <c r="AB1183" s="26">
        <f t="shared" si="286"/>
        <v>-9999</v>
      </c>
      <c r="AC1183" s="26">
        <f t="shared" si="287"/>
        <v>0</v>
      </c>
      <c r="AD1183" s="26">
        <f t="shared" si="288"/>
        <v>-9999</v>
      </c>
      <c r="AE1183" s="26">
        <f t="shared" si="289"/>
        <v>0</v>
      </c>
      <c r="AF1183">
        <f t="shared" si="290"/>
        <v>-9999</v>
      </c>
      <c r="AG1183" s="187"/>
      <c r="AH1183">
        <f t="shared" si="291"/>
        <v>-2.9382213915712355E-4</v>
      </c>
      <c r="AI1183">
        <f t="shared" si="292"/>
        <v>0.56321412153041595</v>
      </c>
      <c r="AJ1183">
        <f t="shared" si="293"/>
        <v>-0.29022162196877349</v>
      </c>
      <c r="AK1183">
        <f t="shared" si="294"/>
        <v>0.22686228227079117</v>
      </c>
      <c r="AL1183">
        <f t="shared" si="295"/>
        <v>2.6625535282756823</v>
      </c>
      <c r="AM1183">
        <f t="shared" si="296"/>
        <v>4.0948774322335311</v>
      </c>
      <c r="AN1183" s="26">
        <f t="shared" si="299"/>
        <v>-3.9344997747660178</v>
      </c>
      <c r="AO1183" s="26">
        <f t="shared" si="299"/>
        <v>-3.9351643489502139</v>
      </c>
      <c r="AP1183" s="26">
        <f t="shared" si="299"/>
        <v>-3.9332408904645653</v>
      </c>
      <c r="AQ1183" s="26">
        <f t="shared" si="299"/>
        <v>-3.9388182558839882</v>
      </c>
      <c r="AR1183" s="26">
        <f t="shared" si="299"/>
        <v>-3.9227315190112741</v>
      </c>
      <c r="AS1183" s="26">
        <f t="shared" si="299"/>
        <v>-3.9698775001583364</v>
      </c>
      <c r="AT1183" s="26">
        <f t="shared" si="299"/>
        <v>-3.8373723372171344</v>
      </c>
      <c r="AU1183" s="26">
        <f t="shared" si="297"/>
        <v>-4.2853617650403137</v>
      </c>
    </row>
    <row r="1184" spans="26:64">
      <c r="Z1184">
        <f t="shared" si="284"/>
        <v>0</v>
      </c>
      <c r="AA1184" s="26">
        <f t="shared" si="285"/>
        <v>2.0309229835135684E-3</v>
      </c>
      <c r="AB1184" s="26">
        <f t="shared" si="286"/>
        <v>-9999</v>
      </c>
      <c r="AC1184" s="26">
        <f t="shared" si="287"/>
        <v>0</v>
      </c>
      <c r="AD1184" s="26">
        <f t="shared" si="288"/>
        <v>-9999</v>
      </c>
      <c r="AE1184" s="26">
        <f t="shared" si="289"/>
        <v>0</v>
      </c>
      <c r="AF1184">
        <f t="shared" si="290"/>
        <v>-9999</v>
      </c>
      <c r="AG1184" s="187"/>
      <c r="AH1184">
        <f t="shared" si="291"/>
        <v>-2.9382213915712355E-4</v>
      </c>
      <c r="AI1184">
        <f t="shared" si="292"/>
        <v>0.56321412153041595</v>
      </c>
      <c r="AJ1184">
        <f t="shared" si="293"/>
        <v>-0.29022162196877349</v>
      </c>
      <c r="AK1184">
        <f t="shared" si="294"/>
        <v>0.22686228227079117</v>
      </c>
      <c r="AL1184">
        <f t="shared" si="295"/>
        <v>2.6625535282756823</v>
      </c>
      <c r="AM1184">
        <f t="shared" si="296"/>
        <v>4.0948774322335311</v>
      </c>
      <c r="AN1184" s="26">
        <f t="shared" si="299"/>
        <v>-3.9344997747660178</v>
      </c>
      <c r="AO1184" s="26">
        <f t="shared" si="299"/>
        <v>-3.9351643489502139</v>
      </c>
      <c r="AP1184" s="26">
        <f t="shared" si="299"/>
        <v>-3.9332408904645653</v>
      </c>
      <c r="AQ1184" s="26">
        <f t="shared" si="299"/>
        <v>-3.9388182558839882</v>
      </c>
      <c r="AR1184" s="26">
        <f t="shared" si="299"/>
        <v>-3.9227315190112741</v>
      </c>
      <c r="AS1184" s="26">
        <f t="shared" si="299"/>
        <v>-3.9698775001583364</v>
      </c>
      <c r="AT1184" s="26">
        <f t="shared" si="299"/>
        <v>-3.8373723372171344</v>
      </c>
      <c r="AU1184" s="26">
        <f t="shared" si="297"/>
        <v>-4.2853617650403137</v>
      </c>
    </row>
    <row r="1185" spans="26:48">
      <c r="Z1185">
        <f t="shared" si="284"/>
        <v>0</v>
      </c>
      <c r="AA1185" s="26">
        <f t="shared" si="285"/>
        <v>2.0309229835135684E-3</v>
      </c>
      <c r="AB1185" s="26">
        <f t="shared" si="286"/>
        <v>-9999</v>
      </c>
      <c r="AC1185" s="26">
        <f t="shared" si="287"/>
        <v>0</v>
      </c>
      <c r="AD1185" s="26">
        <f t="shared" si="288"/>
        <v>-9999</v>
      </c>
      <c r="AE1185" s="26">
        <f t="shared" si="289"/>
        <v>0</v>
      </c>
      <c r="AF1185">
        <f t="shared" si="290"/>
        <v>-9999</v>
      </c>
      <c r="AG1185" s="187"/>
      <c r="AH1185">
        <f t="shared" si="291"/>
        <v>-2.9382213915712355E-4</v>
      </c>
      <c r="AI1185">
        <f t="shared" si="292"/>
        <v>0.56321412153041595</v>
      </c>
      <c r="AJ1185">
        <f t="shared" si="293"/>
        <v>-0.29022162196877349</v>
      </c>
      <c r="AK1185">
        <f t="shared" si="294"/>
        <v>0.22686228227079117</v>
      </c>
      <c r="AL1185">
        <f t="shared" si="295"/>
        <v>2.6625535282756823</v>
      </c>
      <c r="AM1185">
        <f t="shared" si="296"/>
        <v>4.0948774322335311</v>
      </c>
      <c r="AN1185" s="26">
        <f t="shared" si="299"/>
        <v>-3.9344997747660178</v>
      </c>
      <c r="AO1185" s="26">
        <f t="shared" si="299"/>
        <v>-3.9351643489502139</v>
      </c>
      <c r="AP1185" s="26">
        <f t="shared" si="299"/>
        <v>-3.9332408904645653</v>
      </c>
      <c r="AQ1185" s="26">
        <f t="shared" si="299"/>
        <v>-3.9388182558839882</v>
      </c>
      <c r="AR1185" s="26">
        <f t="shared" si="299"/>
        <v>-3.9227315190112741</v>
      </c>
      <c r="AS1185" s="26">
        <f t="shared" si="299"/>
        <v>-3.9698775001583364</v>
      </c>
      <c r="AT1185" s="26">
        <f t="shared" si="299"/>
        <v>-3.8373723372171344</v>
      </c>
      <c r="AU1185" s="26">
        <f t="shared" si="297"/>
        <v>-4.2853617650403137</v>
      </c>
    </row>
    <row r="1186" spans="26:48">
      <c r="Z1186">
        <f t="shared" si="284"/>
        <v>0</v>
      </c>
      <c r="AA1186" s="26">
        <f t="shared" si="285"/>
        <v>2.0309229835135684E-3</v>
      </c>
      <c r="AB1186" s="26">
        <f t="shared" si="286"/>
        <v>-9999</v>
      </c>
      <c r="AC1186" s="26">
        <f t="shared" si="287"/>
        <v>0</v>
      </c>
      <c r="AD1186" s="26">
        <f t="shared" si="288"/>
        <v>-9999</v>
      </c>
      <c r="AE1186" s="26">
        <f t="shared" si="289"/>
        <v>0</v>
      </c>
      <c r="AF1186">
        <f t="shared" si="290"/>
        <v>-9999</v>
      </c>
      <c r="AG1186" s="187"/>
      <c r="AH1186">
        <f t="shared" si="291"/>
        <v>-2.9382213915712355E-4</v>
      </c>
      <c r="AI1186">
        <f t="shared" si="292"/>
        <v>0.56321412153041595</v>
      </c>
      <c r="AJ1186">
        <f t="shared" si="293"/>
        <v>-0.29022162196877349</v>
      </c>
      <c r="AK1186">
        <f t="shared" si="294"/>
        <v>0.22686228227079117</v>
      </c>
      <c r="AL1186">
        <f t="shared" si="295"/>
        <v>2.6625535282756823</v>
      </c>
      <c r="AM1186">
        <f t="shared" si="296"/>
        <v>4.0948774322335311</v>
      </c>
      <c r="AN1186" s="26">
        <f t="shared" ref="AN1186:AT1195" si="300">$AU1186+$AB$7*SIN(AO1186)</f>
        <v>-3.9344997747660178</v>
      </c>
      <c r="AO1186" s="26">
        <f t="shared" si="300"/>
        <v>-3.9351643489502139</v>
      </c>
      <c r="AP1186" s="26">
        <f t="shared" si="300"/>
        <v>-3.9332408904645653</v>
      </c>
      <c r="AQ1186" s="26">
        <f t="shared" si="300"/>
        <v>-3.9388182558839882</v>
      </c>
      <c r="AR1186" s="26">
        <f t="shared" si="300"/>
        <v>-3.9227315190112741</v>
      </c>
      <c r="AS1186" s="26">
        <f t="shared" si="300"/>
        <v>-3.9698775001583364</v>
      </c>
      <c r="AT1186" s="26">
        <f t="shared" si="300"/>
        <v>-3.8373723372171344</v>
      </c>
      <c r="AU1186" s="26">
        <f t="shared" si="297"/>
        <v>-4.2853617650403137</v>
      </c>
    </row>
    <row r="1187" spans="26:48">
      <c r="Z1187">
        <f t="shared" si="284"/>
        <v>0</v>
      </c>
      <c r="AA1187" s="26">
        <f t="shared" si="285"/>
        <v>2.0309229835135684E-3</v>
      </c>
      <c r="AB1187" s="26">
        <f t="shared" si="286"/>
        <v>-9999</v>
      </c>
      <c r="AC1187" s="26">
        <f t="shared" si="287"/>
        <v>0</v>
      </c>
      <c r="AD1187" s="26">
        <f t="shared" si="288"/>
        <v>-9999</v>
      </c>
      <c r="AE1187" s="26">
        <f t="shared" si="289"/>
        <v>0</v>
      </c>
      <c r="AF1187">
        <f t="shared" si="290"/>
        <v>-9999</v>
      </c>
      <c r="AG1187" s="187"/>
      <c r="AH1187">
        <f t="shared" si="291"/>
        <v>-2.9382213915712355E-4</v>
      </c>
      <c r="AI1187">
        <f t="shared" si="292"/>
        <v>0.56321412153041595</v>
      </c>
      <c r="AJ1187">
        <f t="shared" si="293"/>
        <v>-0.29022162196877349</v>
      </c>
      <c r="AK1187">
        <f t="shared" si="294"/>
        <v>0.22686228227079117</v>
      </c>
      <c r="AL1187">
        <f t="shared" si="295"/>
        <v>2.6625535282756823</v>
      </c>
      <c r="AM1187">
        <f t="shared" si="296"/>
        <v>4.0948774322335311</v>
      </c>
      <c r="AN1187" s="26">
        <f t="shared" si="300"/>
        <v>-3.9344997747660178</v>
      </c>
      <c r="AO1187" s="26">
        <f t="shared" si="300"/>
        <v>-3.9351643489502139</v>
      </c>
      <c r="AP1187" s="26">
        <f t="shared" si="300"/>
        <v>-3.9332408904645653</v>
      </c>
      <c r="AQ1187" s="26">
        <f t="shared" si="300"/>
        <v>-3.9388182558839882</v>
      </c>
      <c r="AR1187" s="26">
        <f t="shared" si="300"/>
        <v>-3.9227315190112741</v>
      </c>
      <c r="AS1187" s="26">
        <f t="shared" si="300"/>
        <v>-3.9698775001583364</v>
      </c>
      <c r="AT1187" s="26">
        <f t="shared" si="300"/>
        <v>-3.8373723372171344</v>
      </c>
      <c r="AU1187" s="26">
        <f t="shared" si="297"/>
        <v>-4.2853617650403137</v>
      </c>
    </row>
    <row r="1188" spans="26:48">
      <c r="Z1188">
        <f t="shared" si="284"/>
        <v>0</v>
      </c>
      <c r="AA1188" s="26">
        <f t="shared" si="285"/>
        <v>2.0309229835135684E-3</v>
      </c>
      <c r="AB1188" s="26">
        <f t="shared" si="286"/>
        <v>-9999</v>
      </c>
      <c r="AC1188" s="26">
        <f t="shared" si="287"/>
        <v>0</v>
      </c>
      <c r="AD1188" s="26">
        <f t="shared" si="288"/>
        <v>-9999</v>
      </c>
      <c r="AE1188" s="26">
        <f t="shared" si="289"/>
        <v>0</v>
      </c>
      <c r="AF1188">
        <f t="shared" si="290"/>
        <v>-9999</v>
      </c>
      <c r="AG1188" s="187"/>
      <c r="AH1188">
        <f t="shared" si="291"/>
        <v>-2.9382213915712355E-4</v>
      </c>
      <c r="AI1188">
        <f t="shared" si="292"/>
        <v>0.56321412153041595</v>
      </c>
      <c r="AJ1188">
        <f t="shared" si="293"/>
        <v>-0.29022162196877349</v>
      </c>
      <c r="AK1188">
        <f t="shared" si="294"/>
        <v>0.22686228227079117</v>
      </c>
      <c r="AL1188">
        <f t="shared" si="295"/>
        <v>2.6625535282756823</v>
      </c>
      <c r="AM1188">
        <f t="shared" si="296"/>
        <v>4.0948774322335311</v>
      </c>
      <c r="AN1188" s="26">
        <f t="shared" si="300"/>
        <v>-3.9344997747660178</v>
      </c>
      <c r="AO1188" s="26">
        <f t="shared" si="300"/>
        <v>-3.9351643489502139</v>
      </c>
      <c r="AP1188" s="26">
        <f t="shared" si="300"/>
        <v>-3.9332408904645653</v>
      </c>
      <c r="AQ1188" s="26">
        <f t="shared" si="300"/>
        <v>-3.9388182558839882</v>
      </c>
      <c r="AR1188" s="26">
        <f t="shared" si="300"/>
        <v>-3.9227315190112741</v>
      </c>
      <c r="AS1188" s="26">
        <f t="shared" si="300"/>
        <v>-3.9698775001583364</v>
      </c>
      <c r="AT1188" s="26">
        <f t="shared" si="300"/>
        <v>-3.8373723372171344</v>
      </c>
      <c r="AU1188" s="26">
        <f t="shared" si="297"/>
        <v>-4.2853617650403137</v>
      </c>
    </row>
    <row r="1189" spans="26:48">
      <c r="Z1189">
        <f t="shared" si="284"/>
        <v>0</v>
      </c>
      <c r="AA1189" s="26">
        <f t="shared" si="285"/>
        <v>2.0309229835135684E-3</v>
      </c>
      <c r="AB1189" s="26">
        <f t="shared" si="286"/>
        <v>-9999</v>
      </c>
      <c r="AC1189" s="26">
        <f t="shared" si="287"/>
        <v>0</v>
      </c>
      <c r="AD1189" s="26">
        <f t="shared" si="288"/>
        <v>-9999</v>
      </c>
      <c r="AE1189" s="26">
        <f t="shared" si="289"/>
        <v>0</v>
      </c>
      <c r="AF1189">
        <f t="shared" si="290"/>
        <v>-9999</v>
      </c>
      <c r="AG1189" s="187"/>
      <c r="AH1189">
        <f t="shared" si="291"/>
        <v>-2.9382213915712355E-4</v>
      </c>
      <c r="AI1189">
        <f t="shared" si="292"/>
        <v>0.56321412153041595</v>
      </c>
      <c r="AJ1189">
        <f t="shared" si="293"/>
        <v>-0.29022162196877349</v>
      </c>
      <c r="AK1189">
        <f t="shared" si="294"/>
        <v>0.22686228227079117</v>
      </c>
      <c r="AL1189">
        <f t="shared" si="295"/>
        <v>2.6625535282756823</v>
      </c>
      <c r="AM1189">
        <f t="shared" si="296"/>
        <v>4.0948774322335311</v>
      </c>
      <c r="AN1189" s="26">
        <f t="shared" si="300"/>
        <v>-3.9344997747660178</v>
      </c>
      <c r="AO1189" s="26">
        <f t="shared" si="300"/>
        <v>-3.9351643489502139</v>
      </c>
      <c r="AP1189" s="26">
        <f t="shared" si="300"/>
        <v>-3.9332408904645653</v>
      </c>
      <c r="AQ1189" s="26">
        <f t="shared" si="300"/>
        <v>-3.9388182558839882</v>
      </c>
      <c r="AR1189" s="26">
        <f t="shared" si="300"/>
        <v>-3.9227315190112741</v>
      </c>
      <c r="AS1189" s="26">
        <f t="shared" si="300"/>
        <v>-3.9698775001583364</v>
      </c>
      <c r="AT1189" s="26">
        <f t="shared" si="300"/>
        <v>-3.8373723372171344</v>
      </c>
      <c r="AU1189" s="26">
        <f t="shared" si="297"/>
        <v>-4.2853617650403137</v>
      </c>
    </row>
    <row r="1190" spans="26:48">
      <c r="Z1190">
        <f t="shared" si="284"/>
        <v>0</v>
      </c>
      <c r="AA1190" s="26">
        <f t="shared" si="285"/>
        <v>2.0309229835135684E-3</v>
      </c>
      <c r="AB1190" s="26">
        <f t="shared" si="286"/>
        <v>-9999</v>
      </c>
      <c r="AC1190" s="26">
        <f t="shared" si="287"/>
        <v>0</v>
      </c>
      <c r="AD1190" s="26">
        <f t="shared" si="288"/>
        <v>-9999</v>
      </c>
      <c r="AE1190" s="26">
        <f t="shared" si="289"/>
        <v>0</v>
      </c>
      <c r="AF1190">
        <f t="shared" si="290"/>
        <v>-9999</v>
      </c>
      <c r="AG1190" s="187"/>
      <c r="AH1190">
        <f t="shared" si="291"/>
        <v>-2.9382213915712355E-4</v>
      </c>
      <c r="AI1190">
        <f t="shared" si="292"/>
        <v>0.56321412153041595</v>
      </c>
      <c r="AJ1190">
        <f t="shared" si="293"/>
        <v>-0.29022162196877349</v>
      </c>
      <c r="AK1190">
        <f t="shared" si="294"/>
        <v>0.22686228227079117</v>
      </c>
      <c r="AL1190">
        <f t="shared" si="295"/>
        <v>2.6625535282756823</v>
      </c>
      <c r="AM1190">
        <f t="shared" si="296"/>
        <v>4.0948774322335311</v>
      </c>
      <c r="AN1190" s="26">
        <f t="shared" si="300"/>
        <v>-3.9344997747660178</v>
      </c>
      <c r="AO1190" s="26">
        <f t="shared" si="300"/>
        <v>-3.9351643489502139</v>
      </c>
      <c r="AP1190" s="26">
        <f t="shared" si="300"/>
        <v>-3.9332408904645653</v>
      </c>
      <c r="AQ1190" s="26">
        <f t="shared" si="300"/>
        <v>-3.9388182558839882</v>
      </c>
      <c r="AR1190" s="26">
        <f t="shared" si="300"/>
        <v>-3.9227315190112741</v>
      </c>
      <c r="AS1190" s="26">
        <f t="shared" si="300"/>
        <v>-3.9698775001583364</v>
      </c>
      <c r="AT1190" s="26">
        <f t="shared" si="300"/>
        <v>-3.8373723372171344</v>
      </c>
      <c r="AU1190" s="26">
        <f t="shared" si="297"/>
        <v>-4.2853617650403137</v>
      </c>
      <c r="AV1190" s="26"/>
    </row>
    <row r="1191" spans="26:48">
      <c r="Z1191">
        <f t="shared" si="284"/>
        <v>0</v>
      </c>
      <c r="AA1191" s="26">
        <f t="shared" si="285"/>
        <v>2.0309229835135684E-3</v>
      </c>
      <c r="AB1191" s="26">
        <f t="shared" si="286"/>
        <v>-9999</v>
      </c>
      <c r="AC1191" s="26">
        <f t="shared" si="287"/>
        <v>0</v>
      </c>
      <c r="AD1191" s="26">
        <f t="shared" si="288"/>
        <v>-9999</v>
      </c>
      <c r="AE1191" s="26">
        <f t="shared" si="289"/>
        <v>0</v>
      </c>
      <c r="AF1191">
        <f t="shared" si="290"/>
        <v>-9999</v>
      </c>
      <c r="AG1191" s="187"/>
      <c r="AH1191">
        <f t="shared" si="291"/>
        <v>-2.9382213915712355E-4</v>
      </c>
      <c r="AI1191">
        <f t="shared" si="292"/>
        <v>0.56321412153041595</v>
      </c>
      <c r="AJ1191">
        <f t="shared" si="293"/>
        <v>-0.29022162196877349</v>
      </c>
      <c r="AK1191">
        <f t="shared" si="294"/>
        <v>0.22686228227079117</v>
      </c>
      <c r="AL1191">
        <f t="shared" si="295"/>
        <v>2.6625535282756823</v>
      </c>
      <c r="AM1191">
        <f t="shared" si="296"/>
        <v>4.0948774322335311</v>
      </c>
      <c r="AN1191" s="26">
        <f t="shared" si="300"/>
        <v>-3.9344997747660178</v>
      </c>
      <c r="AO1191" s="26">
        <f t="shared" si="300"/>
        <v>-3.9351643489502139</v>
      </c>
      <c r="AP1191" s="26">
        <f t="shared" si="300"/>
        <v>-3.9332408904645653</v>
      </c>
      <c r="AQ1191" s="26">
        <f t="shared" si="300"/>
        <v>-3.9388182558839882</v>
      </c>
      <c r="AR1191" s="26">
        <f t="shared" si="300"/>
        <v>-3.9227315190112741</v>
      </c>
      <c r="AS1191" s="26">
        <f t="shared" si="300"/>
        <v>-3.9698775001583364</v>
      </c>
      <c r="AT1191" s="26">
        <f t="shared" si="300"/>
        <v>-3.8373723372171344</v>
      </c>
      <c r="AU1191" s="26">
        <f t="shared" si="297"/>
        <v>-4.2853617650403137</v>
      </c>
    </row>
    <row r="1192" spans="26:48">
      <c r="Z1192">
        <f t="shared" si="284"/>
        <v>0</v>
      </c>
      <c r="AA1192" s="26">
        <f t="shared" si="285"/>
        <v>2.0309229835135684E-3</v>
      </c>
      <c r="AB1192" s="26">
        <f t="shared" si="286"/>
        <v>-9999</v>
      </c>
      <c r="AC1192" s="26">
        <f t="shared" si="287"/>
        <v>0</v>
      </c>
      <c r="AD1192" s="26">
        <f t="shared" si="288"/>
        <v>-9999</v>
      </c>
      <c r="AE1192" s="26">
        <f t="shared" si="289"/>
        <v>0</v>
      </c>
      <c r="AF1192">
        <f t="shared" si="290"/>
        <v>-9999</v>
      </c>
      <c r="AG1192" s="187"/>
      <c r="AH1192">
        <f t="shared" si="291"/>
        <v>-2.9382213915712355E-4</v>
      </c>
      <c r="AI1192">
        <f t="shared" si="292"/>
        <v>0.56321412153041595</v>
      </c>
      <c r="AJ1192">
        <f t="shared" si="293"/>
        <v>-0.29022162196877349</v>
      </c>
      <c r="AK1192">
        <f t="shared" si="294"/>
        <v>0.22686228227079117</v>
      </c>
      <c r="AL1192">
        <f t="shared" si="295"/>
        <v>2.6625535282756823</v>
      </c>
      <c r="AM1192">
        <f t="shared" si="296"/>
        <v>4.0948774322335311</v>
      </c>
      <c r="AN1192" s="26">
        <f t="shared" si="300"/>
        <v>-3.9344997747660178</v>
      </c>
      <c r="AO1192" s="26">
        <f t="shared" si="300"/>
        <v>-3.9351643489502139</v>
      </c>
      <c r="AP1192" s="26">
        <f t="shared" si="300"/>
        <v>-3.9332408904645653</v>
      </c>
      <c r="AQ1192" s="26">
        <f t="shared" si="300"/>
        <v>-3.9388182558839882</v>
      </c>
      <c r="AR1192" s="26">
        <f t="shared" si="300"/>
        <v>-3.9227315190112741</v>
      </c>
      <c r="AS1192" s="26">
        <f t="shared" si="300"/>
        <v>-3.9698775001583364</v>
      </c>
      <c r="AT1192" s="26">
        <f t="shared" si="300"/>
        <v>-3.8373723372171344</v>
      </c>
      <c r="AU1192" s="26">
        <f t="shared" si="297"/>
        <v>-4.2853617650403137</v>
      </c>
    </row>
    <row r="1193" spans="26:48">
      <c r="Z1193">
        <f t="shared" si="284"/>
        <v>0</v>
      </c>
      <c r="AA1193" s="26">
        <f t="shared" si="285"/>
        <v>2.0309229835135684E-3</v>
      </c>
      <c r="AB1193" s="26">
        <f t="shared" si="286"/>
        <v>-9999</v>
      </c>
      <c r="AC1193" s="26">
        <f t="shared" si="287"/>
        <v>0</v>
      </c>
      <c r="AD1193" s="26">
        <f t="shared" si="288"/>
        <v>-9999</v>
      </c>
      <c r="AE1193" s="26">
        <f t="shared" si="289"/>
        <v>0</v>
      </c>
      <c r="AF1193">
        <f t="shared" si="290"/>
        <v>-9999</v>
      </c>
      <c r="AG1193" s="187"/>
      <c r="AH1193">
        <f t="shared" si="291"/>
        <v>-2.9382213915712355E-4</v>
      </c>
      <c r="AI1193">
        <f t="shared" si="292"/>
        <v>0.56321412153041595</v>
      </c>
      <c r="AJ1193">
        <f t="shared" si="293"/>
        <v>-0.29022162196877349</v>
      </c>
      <c r="AK1193">
        <f t="shared" si="294"/>
        <v>0.22686228227079117</v>
      </c>
      <c r="AL1193">
        <f t="shared" si="295"/>
        <v>2.6625535282756823</v>
      </c>
      <c r="AM1193">
        <f t="shared" si="296"/>
        <v>4.0948774322335311</v>
      </c>
      <c r="AN1193" s="26">
        <f t="shared" si="300"/>
        <v>-3.9344997747660178</v>
      </c>
      <c r="AO1193" s="26">
        <f t="shared" si="300"/>
        <v>-3.9351643489502139</v>
      </c>
      <c r="AP1193" s="26">
        <f t="shared" si="300"/>
        <v>-3.9332408904645653</v>
      </c>
      <c r="AQ1193" s="26">
        <f t="shared" si="300"/>
        <v>-3.9388182558839882</v>
      </c>
      <c r="AR1193" s="26">
        <f t="shared" si="300"/>
        <v>-3.9227315190112741</v>
      </c>
      <c r="AS1193" s="26">
        <f t="shared" si="300"/>
        <v>-3.9698775001583364</v>
      </c>
      <c r="AT1193" s="26">
        <f t="shared" si="300"/>
        <v>-3.8373723372171344</v>
      </c>
      <c r="AU1193" s="26">
        <f t="shared" si="297"/>
        <v>-4.2853617650403137</v>
      </c>
      <c r="AV1193" s="26"/>
    </row>
    <row r="1194" spans="26:48">
      <c r="Z1194">
        <f t="shared" si="284"/>
        <v>0</v>
      </c>
      <c r="AA1194" s="26">
        <f t="shared" si="285"/>
        <v>2.0309229835135684E-3</v>
      </c>
      <c r="AB1194" s="26">
        <f t="shared" si="286"/>
        <v>-9999</v>
      </c>
      <c r="AC1194" s="26">
        <f t="shared" si="287"/>
        <v>0</v>
      </c>
      <c r="AD1194" s="26">
        <f t="shared" si="288"/>
        <v>-9999</v>
      </c>
      <c r="AE1194" s="26">
        <f t="shared" si="289"/>
        <v>0</v>
      </c>
      <c r="AF1194">
        <f t="shared" si="290"/>
        <v>-9999</v>
      </c>
      <c r="AG1194" s="187"/>
      <c r="AH1194">
        <f t="shared" si="291"/>
        <v>-2.9382213915712355E-4</v>
      </c>
      <c r="AI1194">
        <f t="shared" si="292"/>
        <v>0.56321412153041595</v>
      </c>
      <c r="AJ1194">
        <f t="shared" si="293"/>
        <v>-0.29022162196877349</v>
      </c>
      <c r="AK1194">
        <f t="shared" si="294"/>
        <v>0.22686228227079117</v>
      </c>
      <c r="AL1194">
        <f t="shared" si="295"/>
        <v>2.6625535282756823</v>
      </c>
      <c r="AM1194">
        <f t="shared" si="296"/>
        <v>4.0948774322335311</v>
      </c>
      <c r="AN1194" s="26">
        <f t="shared" si="300"/>
        <v>-3.9344997747660178</v>
      </c>
      <c r="AO1194" s="26">
        <f t="shared" si="300"/>
        <v>-3.9351643489502139</v>
      </c>
      <c r="AP1194" s="26">
        <f t="shared" si="300"/>
        <v>-3.9332408904645653</v>
      </c>
      <c r="AQ1194" s="26">
        <f t="shared" si="300"/>
        <v>-3.9388182558839882</v>
      </c>
      <c r="AR1194" s="26">
        <f t="shared" si="300"/>
        <v>-3.9227315190112741</v>
      </c>
      <c r="AS1194" s="26">
        <f t="shared" si="300"/>
        <v>-3.9698775001583364</v>
      </c>
      <c r="AT1194" s="26">
        <f t="shared" si="300"/>
        <v>-3.8373723372171344</v>
      </c>
      <c r="AU1194" s="26">
        <f t="shared" si="297"/>
        <v>-4.2853617650403137</v>
      </c>
    </row>
    <row r="1195" spans="26:48">
      <c r="Z1195">
        <f t="shared" si="284"/>
        <v>0</v>
      </c>
      <c r="AA1195" s="26">
        <f t="shared" si="285"/>
        <v>2.0309229835135684E-3</v>
      </c>
      <c r="AB1195" s="26">
        <f t="shared" si="286"/>
        <v>-9999</v>
      </c>
      <c r="AC1195" s="26">
        <f t="shared" si="287"/>
        <v>0</v>
      </c>
      <c r="AD1195" s="26">
        <f t="shared" si="288"/>
        <v>-9999</v>
      </c>
      <c r="AE1195" s="26">
        <f t="shared" si="289"/>
        <v>0</v>
      </c>
      <c r="AF1195">
        <f t="shared" si="290"/>
        <v>-9999</v>
      </c>
      <c r="AG1195" s="187"/>
      <c r="AH1195">
        <f t="shared" si="291"/>
        <v>-2.9382213915712355E-4</v>
      </c>
      <c r="AI1195">
        <f t="shared" si="292"/>
        <v>0.56321412153041595</v>
      </c>
      <c r="AJ1195">
        <f t="shared" si="293"/>
        <v>-0.29022162196877349</v>
      </c>
      <c r="AK1195">
        <f t="shared" si="294"/>
        <v>0.22686228227079117</v>
      </c>
      <c r="AL1195">
        <f t="shared" si="295"/>
        <v>2.6625535282756823</v>
      </c>
      <c r="AM1195">
        <f t="shared" si="296"/>
        <v>4.0948774322335311</v>
      </c>
      <c r="AN1195" s="26">
        <f t="shared" si="300"/>
        <v>-3.9344997747660178</v>
      </c>
      <c r="AO1195" s="26">
        <f t="shared" si="300"/>
        <v>-3.9351643489502139</v>
      </c>
      <c r="AP1195" s="26">
        <f t="shared" si="300"/>
        <v>-3.9332408904645653</v>
      </c>
      <c r="AQ1195" s="26">
        <f t="shared" si="300"/>
        <v>-3.9388182558839882</v>
      </c>
      <c r="AR1195" s="26">
        <f t="shared" si="300"/>
        <v>-3.9227315190112741</v>
      </c>
      <c r="AS1195" s="26">
        <f t="shared" si="300"/>
        <v>-3.9698775001583364</v>
      </c>
      <c r="AT1195" s="26">
        <f t="shared" si="300"/>
        <v>-3.8373723372171344</v>
      </c>
      <c r="AU1195" s="26">
        <f t="shared" si="297"/>
        <v>-4.2853617650403137</v>
      </c>
    </row>
    <row r="1196" spans="26:48">
      <c r="Z1196">
        <f t="shared" si="284"/>
        <v>0</v>
      </c>
      <c r="AA1196" s="26">
        <f t="shared" si="285"/>
        <v>2.0309229835135684E-3</v>
      </c>
      <c r="AB1196" s="26">
        <f t="shared" si="286"/>
        <v>-9999</v>
      </c>
      <c r="AC1196" s="26">
        <f t="shared" si="287"/>
        <v>0</v>
      </c>
      <c r="AD1196" s="26">
        <f t="shared" si="288"/>
        <v>-9999</v>
      </c>
      <c r="AE1196" s="26">
        <f t="shared" si="289"/>
        <v>0</v>
      </c>
      <c r="AF1196">
        <f t="shared" si="290"/>
        <v>-9999</v>
      </c>
      <c r="AG1196" s="187"/>
      <c r="AH1196">
        <f t="shared" si="291"/>
        <v>-2.9382213915712355E-4</v>
      </c>
      <c r="AI1196">
        <f t="shared" si="292"/>
        <v>0.56321412153041595</v>
      </c>
      <c r="AJ1196">
        <f t="shared" si="293"/>
        <v>-0.29022162196877349</v>
      </c>
      <c r="AK1196">
        <f t="shared" si="294"/>
        <v>0.22686228227079117</v>
      </c>
      <c r="AL1196">
        <f t="shared" si="295"/>
        <v>2.6625535282756823</v>
      </c>
      <c r="AM1196">
        <f t="shared" si="296"/>
        <v>4.0948774322335311</v>
      </c>
      <c r="AN1196" s="26">
        <f t="shared" ref="AN1196:AT1205" si="301">$AU1196+$AB$7*SIN(AO1196)</f>
        <v>-3.9344997747660178</v>
      </c>
      <c r="AO1196" s="26">
        <f t="shared" si="301"/>
        <v>-3.9351643489502139</v>
      </c>
      <c r="AP1196" s="26">
        <f t="shared" si="301"/>
        <v>-3.9332408904645653</v>
      </c>
      <c r="AQ1196" s="26">
        <f t="shared" si="301"/>
        <v>-3.9388182558839882</v>
      </c>
      <c r="AR1196" s="26">
        <f t="shared" si="301"/>
        <v>-3.9227315190112741</v>
      </c>
      <c r="AS1196" s="26">
        <f t="shared" si="301"/>
        <v>-3.9698775001583364</v>
      </c>
      <c r="AT1196" s="26">
        <f t="shared" si="301"/>
        <v>-3.8373723372171344</v>
      </c>
      <c r="AU1196" s="26">
        <f t="shared" si="297"/>
        <v>-4.2853617650403137</v>
      </c>
    </row>
    <row r="1197" spans="26:48">
      <c r="Z1197">
        <f t="shared" si="284"/>
        <v>0</v>
      </c>
      <c r="AA1197" s="26">
        <f t="shared" si="285"/>
        <v>2.0309229835135684E-3</v>
      </c>
      <c r="AB1197" s="26">
        <f t="shared" si="286"/>
        <v>-9999</v>
      </c>
      <c r="AC1197" s="26">
        <f t="shared" si="287"/>
        <v>0</v>
      </c>
      <c r="AD1197" s="26">
        <f t="shared" si="288"/>
        <v>-9999</v>
      </c>
      <c r="AE1197" s="26">
        <f t="shared" si="289"/>
        <v>0</v>
      </c>
      <c r="AF1197">
        <f t="shared" si="290"/>
        <v>-9999</v>
      </c>
      <c r="AG1197" s="187"/>
      <c r="AH1197">
        <f t="shared" si="291"/>
        <v>-2.9382213915712355E-4</v>
      </c>
      <c r="AI1197">
        <f t="shared" si="292"/>
        <v>0.56321412153041595</v>
      </c>
      <c r="AJ1197">
        <f t="shared" si="293"/>
        <v>-0.29022162196877349</v>
      </c>
      <c r="AK1197">
        <f t="shared" si="294"/>
        <v>0.22686228227079117</v>
      </c>
      <c r="AL1197">
        <f t="shared" si="295"/>
        <v>2.6625535282756823</v>
      </c>
      <c r="AM1197">
        <f t="shared" si="296"/>
        <v>4.0948774322335311</v>
      </c>
      <c r="AN1197" s="26">
        <f t="shared" si="301"/>
        <v>-3.9344997747660178</v>
      </c>
      <c r="AO1197" s="26">
        <f t="shared" si="301"/>
        <v>-3.9351643489502139</v>
      </c>
      <c r="AP1197" s="26">
        <f t="shared" si="301"/>
        <v>-3.9332408904645653</v>
      </c>
      <c r="AQ1197" s="26">
        <f t="shared" si="301"/>
        <v>-3.9388182558839882</v>
      </c>
      <c r="AR1197" s="26">
        <f t="shared" si="301"/>
        <v>-3.9227315190112741</v>
      </c>
      <c r="AS1197" s="26">
        <f t="shared" si="301"/>
        <v>-3.9698775001583364</v>
      </c>
      <c r="AT1197" s="26">
        <f t="shared" si="301"/>
        <v>-3.8373723372171344</v>
      </c>
      <c r="AU1197" s="26">
        <f t="shared" si="297"/>
        <v>-4.2853617650403137</v>
      </c>
    </row>
    <row r="1198" spans="26:48">
      <c r="Z1198">
        <f t="shared" si="284"/>
        <v>0</v>
      </c>
      <c r="AA1198" s="26">
        <f t="shared" si="285"/>
        <v>2.0309229835135684E-3</v>
      </c>
      <c r="AB1198" s="26">
        <f t="shared" si="286"/>
        <v>-9999</v>
      </c>
      <c r="AC1198" s="26">
        <f t="shared" si="287"/>
        <v>0</v>
      </c>
      <c r="AD1198" s="26">
        <f t="shared" si="288"/>
        <v>-9999</v>
      </c>
      <c r="AE1198" s="26">
        <f t="shared" si="289"/>
        <v>0</v>
      </c>
      <c r="AF1198">
        <f t="shared" si="290"/>
        <v>-9999</v>
      </c>
      <c r="AG1198" s="187"/>
      <c r="AH1198">
        <f t="shared" si="291"/>
        <v>-2.9382213915712355E-4</v>
      </c>
      <c r="AI1198">
        <f t="shared" si="292"/>
        <v>0.56321412153041595</v>
      </c>
      <c r="AJ1198">
        <f t="shared" si="293"/>
        <v>-0.29022162196877349</v>
      </c>
      <c r="AK1198">
        <f t="shared" si="294"/>
        <v>0.22686228227079117</v>
      </c>
      <c r="AL1198">
        <f t="shared" si="295"/>
        <v>2.6625535282756823</v>
      </c>
      <c r="AM1198">
        <f t="shared" si="296"/>
        <v>4.0948774322335311</v>
      </c>
      <c r="AN1198" s="26">
        <f t="shared" si="301"/>
        <v>-3.9344997747660178</v>
      </c>
      <c r="AO1198" s="26">
        <f t="shared" si="301"/>
        <v>-3.9351643489502139</v>
      </c>
      <c r="AP1198" s="26">
        <f t="shared" si="301"/>
        <v>-3.9332408904645653</v>
      </c>
      <c r="AQ1198" s="26">
        <f t="shared" si="301"/>
        <v>-3.9388182558839882</v>
      </c>
      <c r="AR1198" s="26">
        <f t="shared" si="301"/>
        <v>-3.9227315190112741</v>
      </c>
      <c r="AS1198" s="26">
        <f t="shared" si="301"/>
        <v>-3.9698775001583364</v>
      </c>
      <c r="AT1198" s="26">
        <f t="shared" si="301"/>
        <v>-3.8373723372171344</v>
      </c>
      <c r="AU1198" s="26">
        <f t="shared" si="297"/>
        <v>-4.2853617650403137</v>
      </c>
    </row>
    <row r="1199" spans="26:48">
      <c r="Z1199">
        <f t="shared" si="284"/>
        <v>0</v>
      </c>
      <c r="AA1199" s="26">
        <f t="shared" si="285"/>
        <v>2.0309229835135684E-3</v>
      </c>
      <c r="AB1199" s="26">
        <f t="shared" si="286"/>
        <v>-9999</v>
      </c>
      <c r="AC1199" s="26">
        <f t="shared" si="287"/>
        <v>0</v>
      </c>
      <c r="AD1199" s="26">
        <f t="shared" si="288"/>
        <v>-9999</v>
      </c>
      <c r="AE1199" s="26">
        <f t="shared" si="289"/>
        <v>0</v>
      </c>
      <c r="AF1199">
        <f t="shared" si="290"/>
        <v>-9999</v>
      </c>
      <c r="AG1199" s="187"/>
      <c r="AH1199">
        <f t="shared" si="291"/>
        <v>-2.9382213915712355E-4</v>
      </c>
      <c r="AI1199">
        <f t="shared" si="292"/>
        <v>0.56321412153041595</v>
      </c>
      <c r="AJ1199">
        <f t="shared" si="293"/>
        <v>-0.29022162196877349</v>
      </c>
      <c r="AK1199">
        <f t="shared" si="294"/>
        <v>0.22686228227079117</v>
      </c>
      <c r="AL1199">
        <f t="shared" si="295"/>
        <v>2.6625535282756823</v>
      </c>
      <c r="AM1199">
        <f t="shared" si="296"/>
        <v>4.0948774322335311</v>
      </c>
      <c r="AN1199" s="26">
        <f t="shared" si="301"/>
        <v>-3.9344997747660178</v>
      </c>
      <c r="AO1199" s="26">
        <f t="shared" si="301"/>
        <v>-3.9351643489502139</v>
      </c>
      <c r="AP1199" s="26">
        <f t="shared" si="301"/>
        <v>-3.9332408904645653</v>
      </c>
      <c r="AQ1199" s="26">
        <f t="shared" si="301"/>
        <v>-3.9388182558839882</v>
      </c>
      <c r="AR1199" s="26">
        <f t="shared" si="301"/>
        <v>-3.9227315190112741</v>
      </c>
      <c r="AS1199" s="26">
        <f t="shared" si="301"/>
        <v>-3.9698775001583364</v>
      </c>
      <c r="AT1199" s="26">
        <f t="shared" si="301"/>
        <v>-3.8373723372171344</v>
      </c>
      <c r="AU1199" s="26">
        <f t="shared" si="297"/>
        <v>-4.2853617650403137</v>
      </c>
    </row>
    <row r="1200" spans="26:48">
      <c r="Z1200">
        <f t="shared" si="284"/>
        <v>0</v>
      </c>
      <c r="AA1200" s="26">
        <f t="shared" si="285"/>
        <v>2.0309229835135684E-3</v>
      </c>
      <c r="AB1200" s="26">
        <f t="shared" si="286"/>
        <v>-9999</v>
      </c>
      <c r="AC1200" s="26">
        <f t="shared" si="287"/>
        <v>0</v>
      </c>
      <c r="AD1200" s="26">
        <f t="shared" si="288"/>
        <v>-9999</v>
      </c>
      <c r="AE1200" s="26">
        <f t="shared" si="289"/>
        <v>0</v>
      </c>
      <c r="AF1200">
        <f t="shared" si="290"/>
        <v>-9999</v>
      </c>
      <c r="AG1200" s="187"/>
      <c r="AH1200">
        <f t="shared" si="291"/>
        <v>-2.9382213915712355E-4</v>
      </c>
      <c r="AI1200">
        <f t="shared" si="292"/>
        <v>0.56321412153041595</v>
      </c>
      <c r="AJ1200">
        <f t="shared" si="293"/>
        <v>-0.29022162196877349</v>
      </c>
      <c r="AK1200">
        <f t="shared" si="294"/>
        <v>0.22686228227079117</v>
      </c>
      <c r="AL1200">
        <f t="shared" si="295"/>
        <v>2.6625535282756823</v>
      </c>
      <c r="AM1200">
        <f t="shared" si="296"/>
        <v>4.0948774322335311</v>
      </c>
      <c r="AN1200" s="26">
        <f t="shared" si="301"/>
        <v>-3.9344997747660178</v>
      </c>
      <c r="AO1200" s="26">
        <f t="shared" si="301"/>
        <v>-3.9351643489502139</v>
      </c>
      <c r="AP1200" s="26">
        <f t="shared" si="301"/>
        <v>-3.9332408904645653</v>
      </c>
      <c r="AQ1200" s="26">
        <f t="shared" si="301"/>
        <v>-3.9388182558839882</v>
      </c>
      <c r="AR1200" s="26">
        <f t="shared" si="301"/>
        <v>-3.9227315190112741</v>
      </c>
      <c r="AS1200" s="26">
        <f t="shared" si="301"/>
        <v>-3.9698775001583364</v>
      </c>
      <c r="AT1200" s="26">
        <f t="shared" si="301"/>
        <v>-3.8373723372171344</v>
      </c>
      <c r="AU1200" s="26">
        <f t="shared" si="297"/>
        <v>-4.2853617650403137</v>
      </c>
    </row>
    <row r="1201" spans="26:48">
      <c r="Z1201">
        <f t="shared" si="284"/>
        <v>0</v>
      </c>
      <c r="AA1201" s="26">
        <f t="shared" si="285"/>
        <v>2.0309229835135684E-3</v>
      </c>
      <c r="AB1201" s="26">
        <f t="shared" si="286"/>
        <v>-9999</v>
      </c>
      <c r="AC1201" s="26">
        <f t="shared" si="287"/>
        <v>0</v>
      </c>
      <c r="AD1201" s="26">
        <f t="shared" si="288"/>
        <v>-9999</v>
      </c>
      <c r="AE1201" s="26">
        <f t="shared" si="289"/>
        <v>0</v>
      </c>
      <c r="AF1201">
        <f t="shared" si="290"/>
        <v>-9999</v>
      </c>
      <c r="AG1201" s="187"/>
      <c r="AH1201">
        <f t="shared" si="291"/>
        <v>-2.9382213915712355E-4</v>
      </c>
      <c r="AI1201">
        <f t="shared" si="292"/>
        <v>0.56321412153041595</v>
      </c>
      <c r="AJ1201">
        <f t="shared" si="293"/>
        <v>-0.29022162196877349</v>
      </c>
      <c r="AK1201">
        <f t="shared" si="294"/>
        <v>0.22686228227079117</v>
      </c>
      <c r="AL1201">
        <f t="shared" si="295"/>
        <v>2.6625535282756823</v>
      </c>
      <c r="AM1201">
        <f t="shared" si="296"/>
        <v>4.0948774322335311</v>
      </c>
      <c r="AN1201" s="26">
        <f t="shared" si="301"/>
        <v>-3.9344997747660178</v>
      </c>
      <c r="AO1201" s="26">
        <f t="shared" si="301"/>
        <v>-3.9351643489502139</v>
      </c>
      <c r="AP1201" s="26">
        <f t="shared" si="301"/>
        <v>-3.9332408904645653</v>
      </c>
      <c r="AQ1201" s="26">
        <f t="shared" si="301"/>
        <v>-3.9388182558839882</v>
      </c>
      <c r="AR1201" s="26">
        <f t="shared" si="301"/>
        <v>-3.9227315190112741</v>
      </c>
      <c r="AS1201" s="26">
        <f t="shared" si="301"/>
        <v>-3.9698775001583364</v>
      </c>
      <c r="AT1201" s="26">
        <f t="shared" si="301"/>
        <v>-3.8373723372171344</v>
      </c>
      <c r="AU1201" s="26">
        <f t="shared" si="297"/>
        <v>-4.2853617650403137</v>
      </c>
    </row>
    <row r="1202" spans="26:48">
      <c r="Z1202">
        <f t="shared" si="284"/>
        <v>0</v>
      </c>
      <c r="AA1202" s="26">
        <f t="shared" si="285"/>
        <v>2.0309229835135684E-3</v>
      </c>
      <c r="AB1202" s="26">
        <f t="shared" si="286"/>
        <v>-9999</v>
      </c>
      <c r="AC1202" s="26">
        <f t="shared" si="287"/>
        <v>0</v>
      </c>
      <c r="AD1202" s="26">
        <f t="shared" si="288"/>
        <v>-9999</v>
      </c>
      <c r="AE1202" s="26">
        <f t="shared" si="289"/>
        <v>0</v>
      </c>
      <c r="AF1202">
        <f t="shared" si="290"/>
        <v>-9999</v>
      </c>
      <c r="AG1202" s="187"/>
      <c r="AH1202">
        <f t="shared" si="291"/>
        <v>-2.9382213915712355E-4</v>
      </c>
      <c r="AI1202">
        <f t="shared" si="292"/>
        <v>0.56321412153041595</v>
      </c>
      <c r="AJ1202">
        <f t="shared" si="293"/>
        <v>-0.29022162196877349</v>
      </c>
      <c r="AK1202">
        <f t="shared" si="294"/>
        <v>0.22686228227079117</v>
      </c>
      <c r="AL1202">
        <f t="shared" si="295"/>
        <v>2.6625535282756823</v>
      </c>
      <c r="AM1202">
        <f t="shared" si="296"/>
        <v>4.0948774322335311</v>
      </c>
      <c r="AN1202" s="26">
        <f t="shared" si="301"/>
        <v>-3.9344997747660178</v>
      </c>
      <c r="AO1202" s="26">
        <f t="shared" si="301"/>
        <v>-3.9351643489502139</v>
      </c>
      <c r="AP1202" s="26">
        <f t="shared" si="301"/>
        <v>-3.9332408904645653</v>
      </c>
      <c r="AQ1202" s="26">
        <f t="shared" si="301"/>
        <v>-3.9388182558839882</v>
      </c>
      <c r="AR1202" s="26">
        <f t="shared" si="301"/>
        <v>-3.9227315190112741</v>
      </c>
      <c r="AS1202" s="26">
        <f t="shared" si="301"/>
        <v>-3.9698775001583364</v>
      </c>
      <c r="AT1202" s="26">
        <f t="shared" si="301"/>
        <v>-3.8373723372171344</v>
      </c>
      <c r="AU1202" s="26">
        <f t="shared" si="297"/>
        <v>-4.2853617650403137</v>
      </c>
    </row>
    <row r="1203" spans="26:48">
      <c r="Z1203">
        <f t="shared" si="284"/>
        <v>0</v>
      </c>
      <c r="AA1203" s="26">
        <f t="shared" si="285"/>
        <v>2.0309229835135684E-3</v>
      </c>
      <c r="AB1203" s="26">
        <f t="shared" si="286"/>
        <v>-9999</v>
      </c>
      <c r="AC1203" s="26">
        <f t="shared" si="287"/>
        <v>0</v>
      </c>
      <c r="AD1203" s="26">
        <f t="shared" si="288"/>
        <v>-9999</v>
      </c>
      <c r="AE1203" s="26">
        <f t="shared" si="289"/>
        <v>0</v>
      </c>
      <c r="AF1203">
        <f t="shared" si="290"/>
        <v>-9999</v>
      </c>
      <c r="AG1203" s="187"/>
      <c r="AH1203">
        <f t="shared" si="291"/>
        <v>-2.9382213915712355E-4</v>
      </c>
      <c r="AI1203">
        <f t="shared" si="292"/>
        <v>0.56321412153041595</v>
      </c>
      <c r="AJ1203">
        <f t="shared" si="293"/>
        <v>-0.29022162196877349</v>
      </c>
      <c r="AK1203">
        <f t="shared" si="294"/>
        <v>0.22686228227079117</v>
      </c>
      <c r="AL1203">
        <f t="shared" si="295"/>
        <v>2.6625535282756823</v>
      </c>
      <c r="AM1203">
        <f t="shared" si="296"/>
        <v>4.0948774322335311</v>
      </c>
      <c r="AN1203" s="26">
        <f t="shared" si="301"/>
        <v>-3.9344997747660178</v>
      </c>
      <c r="AO1203" s="26">
        <f t="shared" si="301"/>
        <v>-3.9351643489502139</v>
      </c>
      <c r="AP1203" s="26">
        <f t="shared" si="301"/>
        <v>-3.9332408904645653</v>
      </c>
      <c r="AQ1203" s="26">
        <f t="shared" si="301"/>
        <v>-3.9388182558839882</v>
      </c>
      <c r="AR1203" s="26">
        <f t="shared" si="301"/>
        <v>-3.9227315190112741</v>
      </c>
      <c r="AS1203" s="26">
        <f t="shared" si="301"/>
        <v>-3.9698775001583364</v>
      </c>
      <c r="AT1203" s="26">
        <f t="shared" si="301"/>
        <v>-3.8373723372171344</v>
      </c>
      <c r="AU1203" s="26">
        <f t="shared" si="297"/>
        <v>-4.2853617650403137</v>
      </c>
    </row>
    <row r="1204" spans="26:48">
      <c r="Z1204">
        <f t="shared" si="284"/>
        <v>0</v>
      </c>
      <c r="AA1204" s="26">
        <f t="shared" si="285"/>
        <v>2.0309229835135684E-3</v>
      </c>
      <c r="AB1204" s="26">
        <f t="shared" si="286"/>
        <v>-9999</v>
      </c>
      <c r="AC1204" s="26">
        <f t="shared" si="287"/>
        <v>0</v>
      </c>
      <c r="AD1204" s="26">
        <f t="shared" si="288"/>
        <v>-9999</v>
      </c>
      <c r="AE1204" s="26">
        <f t="shared" si="289"/>
        <v>0</v>
      </c>
      <c r="AF1204">
        <f t="shared" si="290"/>
        <v>-9999</v>
      </c>
      <c r="AG1204" s="187"/>
      <c r="AH1204">
        <f t="shared" si="291"/>
        <v>-2.9382213915712355E-4</v>
      </c>
      <c r="AI1204">
        <f t="shared" si="292"/>
        <v>0.56321412153041595</v>
      </c>
      <c r="AJ1204">
        <f t="shared" si="293"/>
        <v>-0.29022162196877349</v>
      </c>
      <c r="AK1204">
        <f t="shared" si="294"/>
        <v>0.22686228227079117</v>
      </c>
      <c r="AL1204">
        <f t="shared" si="295"/>
        <v>2.6625535282756823</v>
      </c>
      <c r="AM1204">
        <f t="shared" si="296"/>
        <v>4.0948774322335311</v>
      </c>
      <c r="AN1204" s="26">
        <f t="shared" si="301"/>
        <v>-3.9344997747660178</v>
      </c>
      <c r="AO1204" s="26">
        <f t="shared" si="301"/>
        <v>-3.9351643489502139</v>
      </c>
      <c r="AP1204" s="26">
        <f t="shared" si="301"/>
        <v>-3.9332408904645653</v>
      </c>
      <c r="AQ1204" s="26">
        <f t="shared" si="301"/>
        <v>-3.9388182558839882</v>
      </c>
      <c r="AR1204" s="26">
        <f t="shared" si="301"/>
        <v>-3.9227315190112741</v>
      </c>
      <c r="AS1204" s="26">
        <f t="shared" si="301"/>
        <v>-3.9698775001583364</v>
      </c>
      <c r="AT1204" s="26">
        <f t="shared" si="301"/>
        <v>-3.8373723372171344</v>
      </c>
      <c r="AU1204" s="26">
        <f t="shared" si="297"/>
        <v>-4.2853617650403137</v>
      </c>
    </row>
    <row r="1205" spans="26:48">
      <c r="Z1205">
        <f t="shared" si="284"/>
        <v>0</v>
      </c>
      <c r="AA1205" s="26">
        <f t="shared" si="285"/>
        <v>2.0309229835135684E-3</v>
      </c>
      <c r="AB1205" s="26">
        <f t="shared" si="286"/>
        <v>-9999</v>
      </c>
      <c r="AC1205" s="26">
        <f t="shared" si="287"/>
        <v>0</v>
      </c>
      <c r="AD1205" s="26">
        <f t="shared" si="288"/>
        <v>-9999</v>
      </c>
      <c r="AE1205" s="26">
        <f t="shared" si="289"/>
        <v>0</v>
      </c>
      <c r="AF1205">
        <f t="shared" si="290"/>
        <v>-9999</v>
      </c>
      <c r="AG1205" s="187"/>
      <c r="AH1205">
        <f t="shared" si="291"/>
        <v>-2.9382213915712355E-4</v>
      </c>
      <c r="AI1205">
        <f t="shared" si="292"/>
        <v>0.56321412153041595</v>
      </c>
      <c r="AJ1205">
        <f t="shared" si="293"/>
        <v>-0.29022162196877349</v>
      </c>
      <c r="AK1205">
        <f t="shared" si="294"/>
        <v>0.22686228227079117</v>
      </c>
      <c r="AL1205">
        <f t="shared" si="295"/>
        <v>2.6625535282756823</v>
      </c>
      <c r="AM1205">
        <f t="shared" si="296"/>
        <v>4.0948774322335311</v>
      </c>
      <c r="AN1205" s="26">
        <f t="shared" si="301"/>
        <v>-3.9344997747660178</v>
      </c>
      <c r="AO1205" s="26">
        <f t="shared" si="301"/>
        <v>-3.9351643489502139</v>
      </c>
      <c r="AP1205" s="26">
        <f t="shared" si="301"/>
        <v>-3.9332408904645653</v>
      </c>
      <c r="AQ1205" s="26">
        <f t="shared" si="301"/>
        <v>-3.9388182558839882</v>
      </c>
      <c r="AR1205" s="26">
        <f t="shared" si="301"/>
        <v>-3.9227315190112741</v>
      </c>
      <c r="AS1205" s="26">
        <f t="shared" si="301"/>
        <v>-3.9698775001583364</v>
      </c>
      <c r="AT1205" s="26">
        <f t="shared" si="301"/>
        <v>-3.8373723372171344</v>
      </c>
      <c r="AU1205" s="26">
        <f t="shared" si="297"/>
        <v>-4.2853617650403137</v>
      </c>
      <c r="AV1205" s="26"/>
    </row>
    <row r="1206" spans="26:48">
      <c r="Z1206">
        <f t="shared" si="284"/>
        <v>0</v>
      </c>
      <c r="AA1206" s="26">
        <f t="shared" si="285"/>
        <v>2.0309229835135684E-3</v>
      </c>
      <c r="AB1206" s="26">
        <f t="shared" si="286"/>
        <v>-9999</v>
      </c>
      <c r="AC1206" s="26">
        <f t="shared" si="287"/>
        <v>0</v>
      </c>
      <c r="AD1206" s="26">
        <f t="shared" si="288"/>
        <v>-9999</v>
      </c>
      <c r="AE1206" s="26">
        <f t="shared" si="289"/>
        <v>0</v>
      </c>
      <c r="AF1206">
        <f t="shared" si="290"/>
        <v>-9999</v>
      </c>
      <c r="AG1206" s="187"/>
      <c r="AH1206">
        <f t="shared" si="291"/>
        <v>-2.9382213915712355E-4</v>
      </c>
      <c r="AI1206">
        <f t="shared" si="292"/>
        <v>0.56321412153041595</v>
      </c>
      <c r="AJ1206">
        <f t="shared" si="293"/>
        <v>-0.29022162196877349</v>
      </c>
      <c r="AK1206">
        <f t="shared" si="294"/>
        <v>0.22686228227079117</v>
      </c>
      <c r="AL1206">
        <f t="shared" si="295"/>
        <v>2.6625535282756823</v>
      </c>
      <c r="AM1206">
        <f t="shared" si="296"/>
        <v>4.0948774322335311</v>
      </c>
      <c r="AN1206" s="26">
        <f t="shared" ref="AN1206:AT1215" si="302">$AU1206+$AB$7*SIN(AO1206)</f>
        <v>-3.9344997747660178</v>
      </c>
      <c r="AO1206" s="26">
        <f t="shared" si="302"/>
        <v>-3.9351643489502139</v>
      </c>
      <c r="AP1206" s="26">
        <f t="shared" si="302"/>
        <v>-3.9332408904645653</v>
      </c>
      <c r="AQ1206" s="26">
        <f t="shared" si="302"/>
        <v>-3.9388182558839882</v>
      </c>
      <c r="AR1206" s="26">
        <f t="shared" si="302"/>
        <v>-3.9227315190112741</v>
      </c>
      <c r="AS1206" s="26">
        <f t="shared" si="302"/>
        <v>-3.9698775001583364</v>
      </c>
      <c r="AT1206" s="26">
        <f t="shared" si="302"/>
        <v>-3.8373723372171344</v>
      </c>
      <c r="AU1206" s="26">
        <f t="shared" si="297"/>
        <v>-4.2853617650403137</v>
      </c>
    </row>
    <row r="1207" spans="26:48">
      <c r="Z1207">
        <f t="shared" si="284"/>
        <v>0</v>
      </c>
      <c r="AA1207" s="26">
        <f t="shared" si="285"/>
        <v>2.0309229835135684E-3</v>
      </c>
      <c r="AB1207" s="26">
        <f t="shared" si="286"/>
        <v>-9999</v>
      </c>
      <c r="AC1207" s="26">
        <f t="shared" si="287"/>
        <v>0</v>
      </c>
      <c r="AD1207" s="26">
        <f t="shared" si="288"/>
        <v>-9999</v>
      </c>
      <c r="AE1207" s="26">
        <f t="shared" si="289"/>
        <v>0</v>
      </c>
      <c r="AF1207">
        <f t="shared" si="290"/>
        <v>-9999</v>
      </c>
      <c r="AG1207" s="187"/>
      <c r="AH1207">
        <f t="shared" si="291"/>
        <v>-2.9382213915712355E-4</v>
      </c>
      <c r="AI1207">
        <f t="shared" si="292"/>
        <v>0.56321412153041595</v>
      </c>
      <c r="AJ1207">
        <f t="shared" si="293"/>
        <v>-0.29022162196877349</v>
      </c>
      <c r="AK1207">
        <f t="shared" si="294"/>
        <v>0.22686228227079117</v>
      </c>
      <c r="AL1207">
        <f t="shared" si="295"/>
        <v>2.6625535282756823</v>
      </c>
      <c r="AM1207">
        <f t="shared" si="296"/>
        <v>4.0948774322335311</v>
      </c>
      <c r="AN1207" s="26">
        <f t="shared" si="302"/>
        <v>-3.9344997747660178</v>
      </c>
      <c r="AO1207" s="26">
        <f t="shared" si="302"/>
        <v>-3.9351643489502139</v>
      </c>
      <c r="AP1207" s="26">
        <f t="shared" si="302"/>
        <v>-3.9332408904645653</v>
      </c>
      <c r="AQ1207" s="26">
        <f t="shared" si="302"/>
        <v>-3.9388182558839882</v>
      </c>
      <c r="AR1207" s="26">
        <f t="shared" si="302"/>
        <v>-3.9227315190112741</v>
      </c>
      <c r="AS1207" s="26">
        <f t="shared" si="302"/>
        <v>-3.9698775001583364</v>
      </c>
      <c r="AT1207" s="26">
        <f t="shared" si="302"/>
        <v>-3.8373723372171344</v>
      </c>
      <c r="AU1207" s="26">
        <f t="shared" si="297"/>
        <v>-4.2853617650403137</v>
      </c>
    </row>
    <row r="1208" spans="26:48">
      <c r="Z1208">
        <f t="shared" si="284"/>
        <v>0</v>
      </c>
      <c r="AA1208" s="26">
        <f t="shared" si="285"/>
        <v>2.0309229835135684E-3</v>
      </c>
      <c r="AB1208" s="26">
        <f t="shared" si="286"/>
        <v>-9999</v>
      </c>
      <c r="AC1208" s="26">
        <f t="shared" si="287"/>
        <v>0</v>
      </c>
      <c r="AD1208" s="26">
        <f t="shared" si="288"/>
        <v>-9999</v>
      </c>
      <c r="AE1208" s="26">
        <f t="shared" si="289"/>
        <v>0</v>
      </c>
      <c r="AF1208">
        <f t="shared" si="290"/>
        <v>-9999</v>
      </c>
      <c r="AG1208" s="187"/>
      <c r="AH1208">
        <f t="shared" si="291"/>
        <v>-2.9382213915712355E-4</v>
      </c>
      <c r="AI1208">
        <f t="shared" si="292"/>
        <v>0.56321412153041595</v>
      </c>
      <c r="AJ1208">
        <f t="shared" si="293"/>
        <v>-0.29022162196877349</v>
      </c>
      <c r="AK1208">
        <f t="shared" si="294"/>
        <v>0.22686228227079117</v>
      </c>
      <c r="AL1208">
        <f t="shared" si="295"/>
        <v>2.6625535282756823</v>
      </c>
      <c r="AM1208">
        <f t="shared" si="296"/>
        <v>4.0948774322335311</v>
      </c>
      <c r="AN1208" s="26">
        <f t="shared" si="302"/>
        <v>-3.9344997747660178</v>
      </c>
      <c r="AO1208" s="26">
        <f t="shared" si="302"/>
        <v>-3.9351643489502139</v>
      </c>
      <c r="AP1208" s="26">
        <f t="shared" si="302"/>
        <v>-3.9332408904645653</v>
      </c>
      <c r="AQ1208" s="26">
        <f t="shared" si="302"/>
        <v>-3.9388182558839882</v>
      </c>
      <c r="AR1208" s="26">
        <f t="shared" si="302"/>
        <v>-3.9227315190112741</v>
      </c>
      <c r="AS1208" s="26">
        <f t="shared" si="302"/>
        <v>-3.9698775001583364</v>
      </c>
      <c r="AT1208" s="26">
        <f t="shared" si="302"/>
        <v>-3.8373723372171344</v>
      </c>
      <c r="AU1208" s="26">
        <f t="shared" si="297"/>
        <v>-4.2853617650403137</v>
      </c>
    </row>
    <row r="1209" spans="26:48">
      <c r="Z1209">
        <f t="shared" si="284"/>
        <v>0</v>
      </c>
      <c r="AA1209" s="26">
        <f t="shared" si="285"/>
        <v>2.0309229835135684E-3</v>
      </c>
      <c r="AB1209" s="26">
        <f t="shared" si="286"/>
        <v>-9999</v>
      </c>
      <c r="AC1209" s="26">
        <f t="shared" si="287"/>
        <v>0</v>
      </c>
      <c r="AD1209" s="26">
        <f t="shared" si="288"/>
        <v>-9999</v>
      </c>
      <c r="AE1209" s="26">
        <f t="shared" si="289"/>
        <v>0</v>
      </c>
      <c r="AF1209">
        <f t="shared" si="290"/>
        <v>-9999</v>
      </c>
      <c r="AG1209" s="187"/>
      <c r="AH1209">
        <f t="shared" si="291"/>
        <v>-2.9382213915712355E-4</v>
      </c>
      <c r="AI1209">
        <f t="shared" si="292"/>
        <v>0.56321412153041595</v>
      </c>
      <c r="AJ1209">
        <f t="shared" si="293"/>
        <v>-0.29022162196877349</v>
      </c>
      <c r="AK1209">
        <f t="shared" si="294"/>
        <v>0.22686228227079117</v>
      </c>
      <c r="AL1209">
        <f t="shared" si="295"/>
        <v>2.6625535282756823</v>
      </c>
      <c r="AM1209">
        <f t="shared" si="296"/>
        <v>4.0948774322335311</v>
      </c>
      <c r="AN1209" s="26">
        <f t="shared" si="302"/>
        <v>-3.9344997747660178</v>
      </c>
      <c r="AO1209" s="26">
        <f t="shared" si="302"/>
        <v>-3.9351643489502139</v>
      </c>
      <c r="AP1209" s="26">
        <f t="shared" si="302"/>
        <v>-3.9332408904645653</v>
      </c>
      <c r="AQ1209" s="26">
        <f t="shared" si="302"/>
        <v>-3.9388182558839882</v>
      </c>
      <c r="AR1209" s="26">
        <f t="shared" si="302"/>
        <v>-3.9227315190112741</v>
      </c>
      <c r="AS1209" s="26">
        <f t="shared" si="302"/>
        <v>-3.9698775001583364</v>
      </c>
      <c r="AT1209" s="26">
        <f t="shared" si="302"/>
        <v>-3.8373723372171344</v>
      </c>
      <c r="AU1209" s="26">
        <f t="shared" si="297"/>
        <v>-4.2853617650403137</v>
      </c>
    </row>
    <row r="1210" spans="26:48">
      <c r="Z1210">
        <f t="shared" si="284"/>
        <v>0</v>
      </c>
      <c r="AA1210" s="26">
        <f t="shared" si="285"/>
        <v>2.0309229835135684E-3</v>
      </c>
      <c r="AB1210" s="26">
        <f t="shared" si="286"/>
        <v>-9999</v>
      </c>
      <c r="AC1210" s="26">
        <f t="shared" si="287"/>
        <v>0</v>
      </c>
      <c r="AD1210" s="26">
        <f t="shared" si="288"/>
        <v>-9999</v>
      </c>
      <c r="AE1210" s="26">
        <f t="shared" si="289"/>
        <v>0</v>
      </c>
      <c r="AF1210">
        <f t="shared" si="290"/>
        <v>-9999</v>
      </c>
      <c r="AG1210" s="187"/>
      <c r="AH1210">
        <f t="shared" si="291"/>
        <v>-2.9382213915712355E-4</v>
      </c>
      <c r="AI1210">
        <f t="shared" si="292"/>
        <v>0.56321412153041595</v>
      </c>
      <c r="AJ1210">
        <f t="shared" si="293"/>
        <v>-0.29022162196877349</v>
      </c>
      <c r="AK1210">
        <f t="shared" si="294"/>
        <v>0.22686228227079117</v>
      </c>
      <c r="AL1210">
        <f t="shared" si="295"/>
        <v>2.6625535282756823</v>
      </c>
      <c r="AM1210">
        <f t="shared" si="296"/>
        <v>4.0948774322335311</v>
      </c>
      <c r="AN1210" s="26">
        <f t="shared" si="302"/>
        <v>-3.9344997747660178</v>
      </c>
      <c r="AO1210" s="26">
        <f t="shared" si="302"/>
        <v>-3.9351643489502139</v>
      </c>
      <c r="AP1210" s="26">
        <f t="shared" si="302"/>
        <v>-3.9332408904645653</v>
      </c>
      <c r="AQ1210" s="26">
        <f t="shared" si="302"/>
        <v>-3.9388182558839882</v>
      </c>
      <c r="AR1210" s="26">
        <f t="shared" si="302"/>
        <v>-3.9227315190112741</v>
      </c>
      <c r="AS1210" s="26">
        <f t="shared" si="302"/>
        <v>-3.9698775001583364</v>
      </c>
      <c r="AT1210" s="26">
        <f t="shared" si="302"/>
        <v>-3.8373723372171344</v>
      </c>
      <c r="AU1210" s="26">
        <f t="shared" si="297"/>
        <v>-4.2853617650403137</v>
      </c>
    </row>
    <row r="1211" spans="26:48">
      <c r="Z1211">
        <f t="shared" si="284"/>
        <v>0</v>
      </c>
      <c r="AA1211" s="26">
        <f t="shared" si="285"/>
        <v>2.0309229835135684E-3</v>
      </c>
      <c r="AB1211" s="26">
        <f t="shared" si="286"/>
        <v>-9999</v>
      </c>
      <c r="AC1211" s="26">
        <f t="shared" si="287"/>
        <v>0</v>
      </c>
      <c r="AD1211" s="26">
        <f t="shared" si="288"/>
        <v>-9999</v>
      </c>
      <c r="AE1211" s="26">
        <f t="shared" si="289"/>
        <v>0</v>
      </c>
      <c r="AF1211">
        <f t="shared" si="290"/>
        <v>-9999</v>
      </c>
      <c r="AG1211" s="187"/>
      <c r="AH1211">
        <f t="shared" si="291"/>
        <v>-2.9382213915712355E-4</v>
      </c>
      <c r="AI1211">
        <f t="shared" si="292"/>
        <v>0.56321412153041595</v>
      </c>
      <c r="AJ1211">
        <f t="shared" si="293"/>
        <v>-0.29022162196877349</v>
      </c>
      <c r="AK1211">
        <f t="shared" si="294"/>
        <v>0.22686228227079117</v>
      </c>
      <c r="AL1211">
        <f t="shared" si="295"/>
        <v>2.6625535282756823</v>
      </c>
      <c r="AM1211">
        <f t="shared" si="296"/>
        <v>4.0948774322335311</v>
      </c>
      <c r="AN1211" s="26">
        <f t="shared" si="302"/>
        <v>-3.9344997747660178</v>
      </c>
      <c r="AO1211" s="26">
        <f t="shared" si="302"/>
        <v>-3.9351643489502139</v>
      </c>
      <c r="AP1211" s="26">
        <f t="shared" si="302"/>
        <v>-3.9332408904645653</v>
      </c>
      <c r="AQ1211" s="26">
        <f t="shared" si="302"/>
        <v>-3.9388182558839882</v>
      </c>
      <c r="AR1211" s="26">
        <f t="shared" si="302"/>
        <v>-3.9227315190112741</v>
      </c>
      <c r="AS1211" s="26">
        <f t="shared" si="302"/>
        <v>-3.9698775001583364</v>
      </c>
      <c r="AT1211" s="26">
        <f t="shared" si="302"/>
        <v>-3.8373723372171344</v>
      </c>
      <c r="AU1211" s="26">
        <f t="shared" si="297"/>
        <v>-4.2853617650403137</v>
      </c>
    </row>
    <row r="1212" spans="26:48">
      <c r="Z1212">
        <f t="shared" si="284"/>
        <v>0</v>
      </c>
      <c r="AA1212" s="26">
        <f t="shared" si="285"/>
        <v>2.0309229835135684E-3</v>
      </c>
      <c r="AB1212" s="26">
        <f t="shared" si="286"/>
        <v>-9999</v>
      </c>
      <c r="AC1212" s="26">
        <f t="shared" si="287"/>
        <v>0</v>
      </c>
      <c r="AD1212" s="26">
        <f t="shared" si="288"/>
        <v>-9999</v>
      </c>
      <c r="AE1212" s="26">
        <f t="shared" si="289"/>
        <v>0</v>
      </c>
      <c r="AF1212">
        <f t="shared" si="290"/>
        <v>-9999</v>
      </c>
      <c r="AG1212" s="187"/>
      <c r="AH1212">
        <f t="shared" si="291"/>
        <v>-2.9382213915712355E-4</v>
      </c>
      <c r="AI1212">
        <f t="shared" si="292"/>
        <v>0.56321412153041595</v>
      </c>
      <c r="AJ1212">
        <f t="shared" si="293"/>
        <v>-0.29022162196877349</v>
      </c>
      <c r="AK1212">
        <f t="shared" si="294"/>
        <v>0.22686228227079117</v>
      </c>
      <c r="AL1212">
        <f t="shared" si="295"/>
        <v>2.6625535282756823</v>
      </c>
      <c r="AM1212">
        <f t="shared" si="296"/>
        <v>4.0948774322335311</v>
      </c>
      <c r="AN1212" s="26">
        <f t="shared" si="302"/>
        <v>-3.9344997747660178</v>
      </c>
      <c r="AO1212" s="26">
        <f t="shared" si="302"/>
        <v>-3.9351643489502139</v>
      </c>
      <c r="AP1212" s="26">
        <f t="shared" si="302"/>
        <v>-3.9332408904645653</v>
      </c>
      <c r="AQ1212" s="26">
        <f t="shared" si="302"/>
        <v>-3.9388182558839882</v>
      </c>
      <c r="AR1212" s="26">
        <f t="shared" si="302"/>
        <v>-3.9227315190112741</v>
      </c>
      <c r="AS1212" s="26">
        <f t="shared" si="302"/>
        <v>-3.9698775001583364</v>
      </c>
      <c r="AT1212" s="26">
        <f t="shared" si="302"/>
        <v>-3.8373723372171344</v>
      </c>
      <c r="AU1212" s="26">
        <f t="shared" si="297"/>
        <v>-4.2853617650403137</v>
      </c>
    </row>
    <row r="1213" spans="26:48">
      <c r="Z1213">
        <f t="shared" si="284"/>
        <v>0</v>
      </c>
      <c r="AA1213" s="26">
        <f t="shared" si="285"/>
        <v>2.0309229835135684E-3</v>
      </c>
      <c r="AB1213" s="26">
        <f t="shared" si="286"/>
        <v>-9999</v>
      </c>
      <c r="AC1213" s="26">
        <f t="shared" si="287"/>
        <v>0</v>
      </c>
      <c r="AD1213" s="26">
        <f t="shared" si="288"/>
        <v>-9999</v>
      </c>
      <c r="AE1213" s="26">
        <f t="shared" si="289"/>
        <v>0</v>
      </c>
      <c r="AF1213">
        <f t="shared" si="290"/>
        <v>-9999</v>
      </c>
      <c r="AG1213" s="187"/>
      <c r="AH1213">
        <f t="shared" si="291"/>
        <v>-2.9382213915712355E-4</v>
      </c>
      <c r="AI1213">
        <f t="shared" si="292"/>
        <v>0.56321412153041595</v>
      </c>
      <c r="AJ1213">
        <f t="shared" si="293"/>
        <v>-0.29022162196877349</v>
      </c>
      <c r="AK1213">
        <f t="shared" si="294"/>
        <v>0.22686228227079117</v>
      </c>
      <c r="AL1213">
        <f t="shared" si="295"/>
        <v>2.6625535282756823</v>
      </c>
      <c r="AM1213">
        <f t="shared" si="296"/>
        <v>4.0948774322335311</v>
      </c>
      <c r="AN1213" s="26">
        <f t="shared" si="302"/>
        <v>-3.9344997747660178</v>
      </c>
      <c r="AO1213" s="26">
        <f t="shared" si="302"/>
        <v>-3.9351643489502139</v>
      </c>
      <c r="AP1213" s="26">
        <f t="shared" si="302"/>
        <v>-3.9332408904645653</v>
      </c>
      <c r="AQ1213" s="26">
        <f t="shared" si="302"/>
        <v>-3.9388182558839882</v>
      </c>
      <c r="AR1213" s="26">
        <f t="shared" si="302"/>
        <v>-3.9227315190112741</v>
      </c>
      <c r="AS1213" s="26">
        <f t="shared" si="302"/>
        <v>-3.9698775001583364</v>
      </c>
      <c r="AT1213" s="26">
        <f t="shared" si="302"/>
        <v>-3.8373723372171344</v>
      </c>
      <c r="AU1213" s="26">
        <f t="shared" si="297"/>
        <v>-4.2853617650403137</v>
      </c>
    </row>
    <row r="1214" spans="26:48">
      <c r="Z1214">
        <f t="shared" si="284"/>
        <v>0</v>
      </c>
      <c r="AA1214" s="26">
        <f t="shared" si="285"/>
        <v>2.0309229835135684E-3</v>
      </c>
      <c r="AB1214" s="26">
        <f t="shared" si="286"/>
        <v>-9999</v>
      </c>
      <c r="AC1214" s="26">
        <f t="shared" si="287"/>
        <v>0</v>
      </c>
      <c r="AD1214" s="26">
        <f t="shared" si="288"/>
        <v>-9999</v>
      </c>
      <c r="AE1214" s="26">
        <f t="shared" si="289"/>
        <v>0</v>
      </c>
      <c r="AF1214">
        <f t="shared" si="290"/>
        <v>-9999</v>
      </c>
      <c r="AG1214" s="187"/>
      <c r="AH1214">
        <f t="shared" si="291"/>
        <v>-2.9382213915712355E-4</v>
      </c>
      <c r="AI1214">
        <f t="shared" si="292"/>
        <v>0.56321412153041595</v>
      </c>
      <c r="AJ1214">
        <f t="shared" si="293"/>
        <v>-0.29022162196877349</v>
      </c>
      <c r="AK1214">
        <f t="shared" si="294"/>
        <v>0.22686228227079117</v>
      </c>
      <c r="AL1214">
        <f t="shared" si="295"/>
        <v>2.6625535282756823</v>
      </c>
      <c r="AM1214">
        <f t="shared" si="296"/>
        <v>4.0948774322335311</v>
      </c>
      <c r="AN1214" s="26">
        <f t="shared" si="302"/>
        <v>-3.9344997747660178</v>
      </c>
      <c r="AO1214" s="26">
        <f t="shared" si="302"/>
        <v>-3.9351643489502139</v>
      </c>
      <c r="AP1214" s="26">
        <f t="shared" si="302"/>
        <v>-3.9332408904645653</v>
      </c>
      <c r="AQ1214" s="26">
        <f t="shared" si="302"/>
        <v>-3.9388182558839882</v>
      </c>
      <c r="AR1214" s="26">
        <f t="shared" si="302"/>
        <v>-3.9227315190112741</v>
      </c>
      <c r="AS1214" s="26">
        <f t="shared" si="302"/>
        <v>-3.9698775001583364</v>
      </c>
      <c r="AT1214" s="26">
        <f t="shared" si="302"/>
        <v>-3.8373723372171344</v>
      </c>
      <c r="AU1214" s="26">
        <f t="shared" si="297"/>
        <v>-4.2853617650403137</v>
      </c>
    </row>
    <row r="1215" spans="26:48">
      <c r="Z1215">
        <f t="shared" si="284"/>
        <v>0</v>
      </c>
      <c r="AA1215" s="26">
        <f t="shared" si="285"/>
        <v>2.0309229835135684E-3</v>
      </c>
      <c r="AB1215" s="26">
        <f t="shared" si="286"/>
        <v>-9999</v>
      </c>
      <c r="AC1215" s="26">
        <f t="shared" si="287"/>
        <v>0</v>
      </c>
      <c r="AD1215" s="26">
        <f t="shared" si="288"/>
        <v>-9999</v>
      </c>
      <c r="AE1215" s="26">
        <f t="shared" si="289"/>
        <v>0</v>
      </c>
      <c r="AF1215">
        <f t="shared" si="290"/>
        <v>-9999</v>
      </c>
      <c r="AG1215" s="187"/>
      <c r="AH1215">
        <f t="shared" si="291"/>
        <v>-2.9382213915712355E-4</v>
      </c>
      <c r="AI1215">
        <f t="shared" si="292"/>
        <v>0.56321412153041595</v>
      </c>
      <c r="AJ1215">
        <f t="shared" si="293"/>
        <v>-0.29022162196877349</v>
      </c>
      <c r="AK1215">
        <f t="shared" si="294"/>
        <v>0.22686228227079117</v>
      </c>
      <c r="AL1215">
        <f t="shared" si="295"/>
        <v>2.6625535282756823</v>
      </c>
      <c r="AM1215">
        <f t="shared" si="296"/>
        <v>4.0948774322335311</v>
      </c>
      <c r="AN1215" s="26">
        <f t="shared" si="302"/>
        <v>-3.9344997747660178</v>
      </c>
      <c r="AO1215" s="26">
        <f t="shared" si="302"/>
        <v>-3.9351643489502139</v>
      </c>
      <c r="AP1215" s="26">
        <f t="shared" si="302"/>
        <v>-3.9332408904645653</v>
      </c>
      <c r="AQ1215" s="26">
        <f t="shared" si="302"/>
        <v>-3.9388182558839882</v>
      </c>
      <c r="AR1215" s="26">
        <f t="shared" si="302"/>
        <v>-3.9227315190112741</v>
      </c>
      <c r="AS1215" s="26">
        <f t="shared" si="302"/>
        <v>-3.9698775001583364</v>
      </c>
      <c r="AT1215" s="26">
        <f t="shared" si="302"/>
        <v>-3.8373723372171344</v>
      </c>
      <c r="AU1215" s="26">
        <f t="shared" si="297"/>
        <v>-4.2853617650403137</v>
      </c>
    </row>
    <row r="1216" spans="26:48">
      <c r="Z1216">
        <f t="shared" si="284"/>
        <v>0</v>
      </c>
      <c r="AA1216" s="26">
        <f t="shared" si="285"/>
        <v>2.0309229835135684E-3</v>
      </c>
      <c r="AB1216" s="26">
        <f t="shared" si="286"/>
        <v>-9999</v>
      </c>
      <c r="AC1216" s="26">
        <f t="shared" si="287"/>
        <v>0</v>
      </c>
      <c r="AD1216" s="26">
        <f t="shared" si="288"/>
        <v>-9999</v>
      </c>
      <c r="AE1216" s="26">
        <f t="shared" si="289"/>
        <v>0</v>
      </c>
      <c r="AF1216">
        <f t="shared" si="290"/>
        <v>-9999</v>
      </c>
      <c r="AG1216" s="187"/>
      <c r="AH1216">
        <f t="shared" si="291"/>
        <v>-2.9382213915712355E-4</v>
      </c>
      <c r="AI1216">
        <f t="shared" si="292"/>
        <v>0.56321412153041595</v>
      </c>
      <c r="AJ1216">
        <f t="shared" si="293"/>
        <v>-0.29022162196877349</v>
      </c>
      <c r="AK1216">
        <f t="shared" si="294"/>
        <v>0.22686228227079117</v>
      </c>
      <c r="AL1216">
        <f t="shared" si="295"/>
        <v>2.6625535282756823</v>
      </c>
      <c r="AM1216">
        <f t="shared" si="296"/>
        <v>4.0948774322335311</v>
      </c>
      <c r="AN1216" s="26">
        <f t="shared" ref="AN1216:AT1225" si="303">$AU1216+$AB$7*SIN(AO1216)</f>
        <v>-3.9344997747660178</v>
      </c>
      <c r="AO1216" s="26">
        <f t="shared" si="303"/>
        <v>-3.9351643489502139</v>
      </c>
      <c r="AP1216" s="26">
        <f t="shared" si="303"/>
        <v>-3.9332408904645653</v>
      </c>
      <c r="AQ1216" s="26">
        <f t="shared" si="303"/>
        <v>-3.9388182558839882</v>
      </c>
      <c r="AR1216" s="26">
        <f t="shared" si="303"/>
        <v>-3.9227315190112741</v>
      </c>
      <c r="AS1216" s="26">
        <f t="shared" si="303"/>
        <v>-3.9698775001583364</v>
      </c>
      <c r="AT1216" s="26">
        <f t="shared" si="303"/>
        <v>-3.8373723372171344</v>
      </c>
      <c r="AU1216" s="26">
        <f t="shared" si="297"/>
        <v>-4.2853617650403137</v>
      </c>
    </row>
    <row r="1217" spans="26:64">
      <c r="Z1217">
        <f t="shared" si="284"/>
        <v>0</v>
      </c>
      <c r="AA1217" s="26">
        <f t="shared" si="285"/>
        <v>2.0309229835135684E-3</v>
      </c>
      <c r="AB1217" s="26">
        <f t="shared" si="286"/>
        <v>-9999</v>
      </c>
      <c r="AC1217" s="26">
        <f t="shared" si="287"/>
        <v>0</v>
      </c>
      <c r="AD1217" s="26">
        <f t="shared" si="288"/>
        <v>-9999</v>
      </c>
      <c r="AE1217" s="26">
        <f t="shared" si="289"/>
        <v>0</v>
      </c>
      <c r="AF1217">
        <f t="shared" si="290"/>
        <v>-9999</v>
      </c>
      <c r="AG1217" s="187"/>
      <c r="AH1217">
        <f t="shared" si="291"/>
        <v>-2.9382213915712355E-4</v>
      </c>
      <c r="AI1217">
        <f t="shared" si="292"/>
        <v>0.56321412153041595</v>
      </c>
      <c r="AJ1217">
        <f t="shared" si="293"/>
        <v>-0.29022162196877349</v>
      </c>
      <c r="AK1217">
        <f t="shared" si="294"/>
        <v>0.22686228227079117</v>
      </c>
      <c r="AL1217">
        <f t="shared" si="295"/>
        <v>2.6625535282756823</v>
      </c>
      <c r="AM1217">
        <f t="shared" si="296"/>
        <v>4.0948774322335311</v>
      </c>
      <c r="AN1217" s="26">
        <f t="shared" si="303"/>
        <v>-3.9344997747660178</v>
      </c>
      <c r="AO1217" s="26">
        <f t="shared" si="303"/>
        <v>-3.9351643489502139</v>
      </c>
      <c r="AP1217" s="26">
        <f t="shared" si="303"/>
        <v>-3.9332408904645653</v>
      </c>
      <c r="AQ1217" s="26">
        <f t="shared" si="303"/>
        <v>-3.9388182558839882</v>
      </c>
      <c r="AR1217" s="26">
        <f t="shared" si="303"/>
        <v>-3.9227315190112741</v>
      </c>
      <c r="AS1217" s="26">
        <f t="shared" si="303"/>
        <v>-3.9698775001583364</v>
      </c>
      <c r="AT1217" s="26">
        <f t="shared" si="303"/>
        <v>-3.8373723372171344</v>
      </c>
      <c r="AU1217" s="26">
        <f t="shared" si="297"/>
        <v>-4.2853617650403137</v>
      </c>
    </row>
    <row r="1218" spans="26:64">
      <c r="Z1218">
        <f t="shared" si="284"/>
        <v>0</v>
      </c>
      <c r="AA1218" s="26">
        <f t="shared" si="285"/>
        <v>2.0309229835135684E-3</v>
      </c>
      <c r="AB1218" s="26">
        <f t="shared" si="286"/>
        <v>-9999</v>
      </c>
      <c r="AC1218" s="26">
        <f t="shared" si="287"/>
        <v>0</v>
      </c>
      <c r="AD1218" s="26">
        <f t="shared" si="288"/>
        <v>-9999</v>
      </c>
      <c r="AE1218" s="26">
        <f t="shared" si="289"/>
        <v>0</v>
      </c>
      <c r="AF1218">
        <f t="shared" si="290"/>
        <v>-9999</v>
      </c>
      <c r="AG1218" s="187"/>
      <c r="AH1218">
        <f t="shared" si="291"/>
        <v>-2.9382213915712355E-4</v>
      </c>
      <c r="AI1218">
        <f t="shared" si="292"/>
        <v>0.56321412153041595</v>
      </c>
      <c r="AJ1218">
        <f t="shared" si="293"/>
        <v>-0.29022162196877349</v>
      </c>
      <c r="AK1218">
        <f t="shared" si="294"/>
        <v>0.22686228227079117</v>
      </c>
      <c r="AL1218">
        <f t="shared" si="295"/>
        <v>2.6625535282756823</v>
      </c>
      <c r="AM1218">
        <f t="shared" si="296"/>
        <v>4.0948774322335311</v>
      </c>
      <c r="AN1218" s="26">
        <f t="shared" si="303"/>
        <v>-3.9344997747660178</v>
      </c>
      <c r="AO1218" s="26">
        <f t="shared" si="303"/>
        <v>-3.9351643489502139</v>
      </c>
      <c r="AP1218" s="26">
        <f t="shared" si="303"/>
        <v>-3.9332408904645653</v>
      </c>
      <c r="AQ1218" s="26">
        <f t="shared" si="303"/>
        <v>-3.9388182558839882</v>
      </c>
      <c r="AR1218" s="26">
        <f t="shared" si="303"/>
        <v>-3.9227315190112741</v>
      </c>
      <c r="AS1218" s="26">
        <f t="shared" si="303"/>
        <v>-3.9698775001583364</v>
      </c>
      <c r="AT1218" s="26">
        <f t="shared" si="303"/>
        <v>-3.8373723372171344</v>
      </c>
      <c r="AU1218" s="26">
        <f t="shared" si="297"/>
        <v>-4.2853617650403137</v>
      </c>
    </row>
    <row r="1219" spans="26:64">
      <c r="Z1219">
        <f t="shared" si="284"/>
        <v>0</v>
      </c>
      <c r="AA1219" s="26">
        <f t="shared" si="285"/>
        <v>2.0309229835135684E-3</v>
      </c>
      <c r="AB1219" s="26">
        <f t="shared" si="286"/>
        <v>-9999</v>
      </c>
      <c r="AC1219" s="26">
        <f t="shared" si="287"/>
        <v>0</v>
      </c>
      <c r="AD1219" s="26">
        <f t="shared" si="288"/>
        <v>-9999</v>
      </c>
      <c r="AE1219" s="26">
        <f t="shared" si="289"/>
        <v>0</v>
      </c>
      <c r="AF1219">
        <f t="shared" si="290"/>
        <v>-9999</v>
      </c>
      <c r="AG1219" s="187"/>
      <c r="AH1219">
        <f t="shared" si="291"/>
        <v>-2.9382213915712355E-4</v>
      </c>
      <c r="AI1219">
        <f t="shared" si="292"/>
        <v>0.56321412153041595</v>
      </c>
      <c r="AJ1219">
        <f t="shared" si="293"/>
        <v>-0.29022162196877349</v>
      </c>
      <c r="AK1219">
        <f t="shared" si="294"/>
        <v>0.22686228227079117</v>
      </c>
      <c r="AL1219">
        <f t="shared" si="295"/>
        <v>2.6625535282756823</v>
      </c>
      <c r="AM1219">
        <f t="shared" si="296"/>
        <v>4.0948774322335311</v>
      </c>
      <c r="AN1219" s="26">
        <f t="shared" si="303"/>
        <v>-3.9344997747660178</v>
      </c>
      <c r="AO1219" s="26">
        <f t="shared" si="303"/>
        <v>-3.9351643489502139</v>
      </c>
      <c r="AP1219" s="26">
        <f t="shared" si="303"/>
        <v>-3.9332408904645653</v>
      </c>
      <c r="AQ1219" s="26">
        <f t="shared" si="303"/>
        <v>-3.9388182558839882</v>
      </c>
      <c r="AR1219" s="26">
        <f t="shared" si="303"/>
        <v>-3.9227315190112741</v>
      </c>
      <c r="AS1219" s="26">
        <f t="shared" si="303"/>
        <v>-3.9698775001583364</v>
      </c>
      <c r="AT1219" s="26">
        <f t="shared" si="303"/>
        <v>-3.8373723372171344</v>
      </c>
      <c r="AU1219" s="26">
        <f t="shared" si="297"/>
        <v>-4.2853617650403137</v>
      </c>
    </row>
    <row r="1220" spans="26:64">
      <c r="Z1220">
        <f t="shared" si="284"/>
        <v>0</v>
      </c>
      <c r="AA1220" s="26">
        <f t="shared" si="285"/>
        <v>2.0309229835135684E-3</v>
      </c>
      <c r="AB1220" s="26">
        <f t="shared" si="286"/>
        <v>-9999</v>
      </c>
      <c r="AC1220" s="26">
        <f t="shared" si="287"/>
        <v>0</v>
      </c>
      <c r="AD1220" s="26">
        <f t="shared" si="288"/>
        <v>-9999</v>
      </c>
      <c r="AE1220" s="26">
        <f t="shared" si="289"/>
        <v>0</v>
      </c>
      <c r="AF1220">
        <f t="shared" si="290"/>
        <v>-9999</v>
      </c>
      <c r="AG1220" s="187"/>
      <c r="AH1220">
        <f t="shared" si="291"/>
        <v>-2.9382213915712355E-4</v>
      </c>
      <c r="AI1220">
        <f t="shared" si="292"/>
        <v>0.56321412153041595</v>
      </c>
      <c r="AJ1220">
        <f t="shared" si="293"/>
        <v>-0.29022162196877349</v>
      </c>
      <c r="AK1220">
        <f t="shared" si="294"/>
        <v>0.22686228227079117</v>
      </c>
      <c r="AL1220">
        <f t="shared" si="295"/>
        <v>2.6625535282756823</v>
      </c>
      <c r="AM1220">
        <f t="shared" si="296"/>
        <v>4.0948774322335311</v>
      </c>
      <c r="AN1220" s="26">
        <f t="shared" si="303"/>
        <v>-3.9344997747660178</v>
      </c>
      <c r="AO1220" s="26">
        <f t="shared" si="303"/>
        <v>-3.9351643489502139</v>
      </c>
      <c r="AP1220" s="26">
        <f t="shared" si="303"/>
        <v>-3.9332408904645653</v>
      </c>
      <c r="AQ1220" s="26">
        <f t="shared" si="303"/>
        <v>-3.9388182558839882</v>
      </c>
      <c r="AR1220" s="26">
        <f t="shared" si="303"/>
        <v>-3.9227315190112741</v>
      </c>
      <c r="AS1220" s="26">
        <f t="shared" si="303"/>
        <v>-3.9698775001583364</v>
      </c>
      <c r="AT1220" s="26">
        <f t="shared" si="303"/>
        <v>-3.8373723372171344</v>
      </c>
      <c r="AU1220" s="26">
        <f t="shared" si="297"/>
        <v>-4.2853617650403137</v>
      </c>
    </row>
    <row r="1221" spans="26:64">
      <c r="Z1221">
        <f t="shared" si="284"/>
        <v>0</v>
      </c>
      <c r="AA1221" s="26">
        <f t="shared" si="285"/>
        <v>2.0309229835135684E-3</v>
      </c>
      <c r="AB1221" s="26">
        <f t="shared" si="286"/>
        <v>-9999</v>
      </c>
      <c r="AC1221" s="26">
        <f t="shared" si="287"/>
        <v>0</v>
      </c>
      <c r="AD1221" s="26">
        <f t="shared" si="288"/>
        <v>-9999</v>
      </c>
      <c r="AE1221" s="26">
        <f t="shared" si="289"/>
        <v>0</v>
      </c>
      <c r="AF1221">
        <f t="shared" si="290"/>
        <v>-9999</v>
      </c>
      <c r="AG1221" s="187"/>
      <c r="AH1221">
        <f t="shared" si="291"/>
        <v>-2.9382213915712355E-4</v>
      </c>
      <c r="AI1221">
        <f t="shared" si="292"/>
        <v>0.56321412153041595</v>
      </c>
      <c r="AJ1221">
        <f t="shared" si="293"/>
        <v>-0.29022162196877349</v>
      </c>
      <c r="AK1221">
        <f t="shared" si="294"/>
        <v>0.22686228227079117</v>
      </c>
      <c r="AL1221">
        <f t="shared" si="295"/>
        <v>2.6625535282756823</v>
      </c>
      <c r="AM1221">
        <f t="shared" si="296"/>
        <v>4.0948774322335311</v>
      </c>
      <c r="AN1221" s="26">
        <f t="shared" si="303"/>
        <v>-3.9344997747660178</v>
      </c>
      <c r="AO1221" s="26">
        <f t="shared" si="303"/>
        <v>-3.9351643489502139</v>
      </c>
      <c r="AP1221" s="26">
        <f t="shared" si="303"/>
        <v>-3.9332408904645653</v>
      </c>
      <c r="AQ1221" s="26">
        <f t="shared" si="303"/>
        <v>-3.9388182558839882</v>
      </c>
      <c r="AR1221" s="26">
        <f t="shared" si="303"/>
        <v>-3.9227315190112741</v>
      </c>
      <c r="AS1221" s="26">
        <f t="shared" si="303"/>
        <v>-3.9698775001583364</v>
      </c>
      <c r="AT1221" s="26">
        <f t="shared" si="303"/>
        <v>-3.8373723372171344</v>
      </c>
      <c r="AU1221" s="26">
        <f t="shared" si="297"/>
        <v>-4.2853617650403137</v>
      </c>
    </row>
    <row r="1222" spans="26:64">
      <c r="Z1222">
        <f t="shared" si="284"/>
        <v>0</v>
      </c>
      <c r="AA1222" s="26">
        <f t="shared" si="285"/>
        <v>2.0309229835135684E-3</v>
      </c>
      <c r="AB1222" s="26">
        <f t="shared" si="286"/>
        <v>-9999</v>
      </c>
      <c r="AC1222" s="26">
        <f t="shared" si="287"/>
        <v>0</v>
      </c>
      <c r="AD1222" s="26">
        <f t="shared" si="288"/>
        <v>-9999</v>
      </c>
      <c r="AE1222" s="26">
        <f t="shared" si="289"/>
        <v>0</v>
      </c>
      <c r="AF1222">
        <f t="shared" si="290"/>
        <v>-9999</v>
      </c>
      <c r="AG1222" s="187"/>
      <c r="AH1222">
        <f t="shared" si="291"/>
        <v>-2.9382213915712355E-4</v>
      </c>
      <c r="AI1222">
        <f t="shared" si="292"/>
        <v>0.56321412153041595</v>
      </c>
      <c r="AJ1222">
        <f t="shared" si="293"/>
        <v>-0.29022162196877349</v>
      </c>
      <c r="AK1222">
        <f t="shared" si="294"/>
        <v>0.22686228227079117</v>
      </c>
      <c r="AL1222">
        <f t="shared" si="295"/>
        <v>2.6625535282756823</v>
      </c>
      <c r="AM1222">
        <f t="shared" si="296"/>
        <v>4.0948774322335311</v>
      </c>
      <c r="AN1222" s="26">
        <f t="shared" si="303"/>
        <v>-3.9344997747660178</v>
      </c>
      <c r="AO1222" s="26">
        <f t="shared" si="303"/>
        <v>-3.9351643489502139</v>
      </c>
      <c r="AP1222" s="26">
        <f t="shared" si="303"/>
        <v>-3.9332408904645653</v>
      </c>
      <c r="AQ1222" s="26">
        <f t="shared" si="303"/>
        <v>-3.9388182558839882</v>
      </c>
      <c r="AR1222" s="26">
        <f t="shared" si="303"/>
        <v>-3.9227315190112741</v>
      </c>
      <c r="AS1222" s="26">
        <f t="shared" si="303"/>
        <v>-3.9698775001583364</v>
      </c>
      <c r="AT1222" s="26">
        <f t="shared" si="303"/>
        <v>-3.8373723372171344</v>
      </c>
      <c r="AU1222" s="26">
        <f t="shared" si="297"/>
        <v>-4.2853617650403137</v>
      </c>
    </row>
    <row r="1223" spans="26:64">
      <c r="Z1223">
        <f t="shared" si="284"/>
        <v>0</v>
      </c>
      <c r="AA1223" s="26">
        <f t="shared" si="285"/>
        <v>2.0309229835135684E-3</v>
      </c>
      <c r="AB1223" s="26">
        <f t="shared" si="286"/>
        <v>-9999</v>
      </c>
      <c r="AC1223" s="26">
        <f t="shared" si="287"/>
        <v>0</v>
      </c>
      <c r="AD1223" s="26">
        <f t="shared" si="288"/>
        <v>-9999</v>
      </c>
      <c r="AE1223" s="26">
        <f t="shared" si="289"/>
        <v>0</v>
      </c>
      <c r="AF1223">
        <f t="shared" si="290"/>
        <v>-9999</v>
      </c>
      <c r="AG1223" s="187"/>
      <c r="AH1223">
        <f t="shared" si="291"/>
        <v>-2.9382213915712355E-4</v>
      </c>
      <c r="AI1223">
        <f t="shared" si="292"/>
        <v>0.56321412153041595</v>
      </c>
      <c r="AJ1223">
        <f t="shared" si="293"/>
        <v>-0.29022162196877349</v>
      </c>
      <c r="AK1223">
        <f t="shared" si="294"/>
        <v>0.22686228227079117</v>
      </c>
      <c r="AL1223">
        <f t="shared" si="295"/>
        <v>2.6625535282756823</v>
      </c>
      <c r="AM1223">
        <f t="shared" si="296"/>
        <v>4.0948774322335311</v>
      </c>
      <c r="AN1223" s="26">
        <f t="shared" si="303"/>
        <v>-3.9344997747660178</v>
      </c>
      <c r="AO1223" s="26">
        <f t="shared" si="303"/>
        <v>-3.9351643489502139</v>
      </c>
      <c r="AP1223" s="26">
        <f t="shared" si="303"/>
        <v>-3.9332408904645653</v>
      </c>
      <c r="AQ1223" s="26">
        <f t="shared" si="303"/>
        <v>-3.9388182558839882</v>
      </c>
      <c r="AR1223" s="26">
        <f t="shared" si="303"/>
        <v>-3.9227315190112741</v>
      </c>
      <c r="AS1223" s="26">
        <f t="shared" si="303"/>
        <v>-3.9698775001583364</v>
      </c>
      <c r="AT1223" s="26">
        <f t="shared" si="303"/>
        <v>-3.8373723372171344</v>
      </c>
      <c r="AU1223" s="26">
        <f t="shared" si="297"/>
        <v>-4.2853617650403137</v>
      </c>
    </row>
    <row r="1224" spans="26:64">
      <c r="Z1224">
        <f t="shared" si="284"/>
        <v>0</v>
      </c>
      <c r="AA1224" s="26">
        <f t="shared" si="285"/>
        <v>2.0309229835135684E-3</v>
      </c>
      <c r="AB1224" s="26">
        <f t="shared" si="286"/>
        <v>-9999</v>
      </c>
      <c r="AC1224" s="26">
        <f t="shared" si="287"/>
        <v>0</v>
      </c>
      <c r="AD1224" s="26">
        <f t="shared" si="288"/>
        <v>-9999</v>
      </c>
      <c r="AE1224" s="26">
        <f t="shared" si="289"/>
        <v>0</v>
      </c>
      <c r="AF1224">
        <f t="shared" si="290"/>
        <v>-9999</v>
      </c>
      <c r="AG1224" s="187"/>
      <c r="AH1224">
        <f t="shared" si="291"/>
        <v>-2.9382213915712355E-4</v>
      </c>
      <c r="AI1224">
        <f t="shared" si="292"/>
        <v>0.56321412153041595</v>
      </c>
      <c r="AJ1224">
        <f t="shared" si="293"/>
        <v>-0.29022162196877349</v>
      </c>
      <c r="AK1224">
        <f t="shared" si="294"/>
        <v>0.22686228227079117</v>
      </c>
      <c r="AL1224">
        <f t="shared" si="295"/>
        <v>2.6625535282756823</v>
      </c>
      <c r="AM1224">
        <f t="shared" si="296"/>
        <v>4.0948774322335311</v>
      </c>
      <c r="AN1224" s="26">
        <f t="shared" si="303"/>
        <v>-3.9344997747660178</v>
      </c>
      <c r="AO1224" s="26">
        <f t="shared" si="303"/>
        <v>-3.9351643489502139</v>
      </c>
      <c r="AP1224" s="26">
        <f t="shared" si="303"/>
        <v>-3.9332408904645653</v>
      </c>
      <c r="AQ1224" s="26">
        <f t="shared" si="303"/>
        <v>-3.9388182558839882</v>
      </c>
      <c r="AR1224" s="26">
        <f t="shared" si="303"/>
        <v>-3.9227315190112741</v>
      </c>
      <c r="AS1224" s="26">
        <f t="shared" si="303"/>
        <v>-3.9698775001583364</v>
      </c>
      <c r="AT1224" s="26">
        <f t="shared" si="303"/>
        <v>-3.8373723372171344</v>
      </c>
      <c r="AU1224" s="26">
        <f t="shared" si="297"/>
        <v>-4.2853617650403137</v>
      </c>
    </row>
    <row r="1225" spans="26:64">
      <c r="Z1225">
        <f t="shared" si="284"/>
        <v>0</v>
      </c>
      <c r="AA1225" s="26">
        <f t="shared" si="285"/>
        <v>2.0309229835135684E-3</v>
      </c>
      <c r="AB1225" s="26">
        <f t="shared" si="286"/>
        <v>-9999</v>
      </c>
      <c r="AC1225" s="26">
        <f t="shared" si="287"/>
        <v>0</v>
      </c>
      <c r="AD1225" s="26">
        <f t="shared" si="288"/>
        <v>-9999</v>
      </c>
      <c r="AE1225" s="26">
        <f t="shared" si="289"/>
        <v>0</v>
      </c>
      <c r="AF1225">
        <f t="shared" si="290"/>
        <v>-9999</v>
      </c>
      <c r="AG1225" s="187"/>
      <c r="AH1225">
        <f t="shared" si="291"/>
        <v>-2.9382213915712355E-4</v>
      </c>
      <c r="AI1225">
        <f t="shared" si="292"/>
        <v>0.56321412153041595</v>
      </c>
      <c r="AJ1225">
        <f t="shared" si="293"/>
        <v>-0.29022162196877349</v>
      </c>
      <c r="AK1225">
        <f t="shared" si="294"/>
        <v>0.22686228227079117</v>
      </c>
      <c r="AL1225">
        <f t="shared" si="295"/>
        <v>2.6625535282756823</v>
      </c>
      <c r="AM1225">
        <f t="shared" si="296"/>
        <v>4.0948774322335311</v>
      </c>
      <c r="AN1225" s="26">
        <f t="shared" si="303"/>
        <v>-3.9344997747660178</v>
      </c>
      <c r="AO1225" s="26">
        <f t="shared" si="303"/>
        <v>-3.9351643489502139</v>
      </c>
      <c r="AP1225" s="26">
        <f t="shared" si="303"/>
        <v>-3.9332408904645653</v>
      </c>
      <c r="AQ1225" s="26">
        <f t="shared" si="303"/>
        <v>-3.9388182558839882</v>
      </c>
      <c r="AR1225" s="26">
        <f t="shared" si="303"/>
        <v>-3.9227315190112741</v>
      </c>
      <c r="AS1225" s="26">
        <f t="shared" si="303"/>
        <v>-3.9698775001583364</v>
      </c>
      <c r="AT1225" s="26">
        <f t="shared" si="303"/>
        <v>-3.8373723372171344</v>
      </c>
      <c r="AU1225" s="26">
        <f t="shared" si="297"/>
        <v>-4.2853617650403137</v>
      </c>
    </row>
    <row r="1226" spans="26:64">
      <c r="Z1226">
        <f t="shared" ref="Z1226:Z1289" si="304">F1226</f>
        <v>0</v>
      </c>
      <c r="AA1226" s="26">
        <f t="shared" ref="AA1226:AA1289" si="305">AB$3+AB$4*Z1226+AB$5*Z1226^2+AH1226</f>
        <v>2.0309229835135684E-3</v>
      </c>
      <c r="AB1226" s="26">
        <f t="shared" ref="AB1226:AB1289" si="306">IF(S1226&lt;&gt;0,G1226-AH1226, -9999)</f>
        <v>-9999</v>
      </c>
      <c r="AC1226" s="26">
        <f t="shared" ref="AC1226:AC1289" si="307">+G1226-P1226</f>
        <v>0</v>
      </c>
      <c r="AD1226" s="26">
        <f t="shared" ref="AD1226:AD1289" si="308">IF(S1226&lt;&gt;0,G1226-AA1226, -9999)</f>
        <v>-9999</v>
      </c>
      <c r="AE1226" s="26">
        <f t="shared" ref="AE1226:AE1289" si="309">+(G1226-AA1226)^2*S1226</f>
        <v>0</v>
      </c>
      <c r="AF1226">
        <f t="shared" ref="AF1226:AF1289" si="310">IF(S1226&lt;&gt;0,G1226-P1226, -9999)</f>
        <v>-9999</v>
      </c>
      <c r="AG1226" s="187"/>
      <c r="AH1226">
        <f t="shared" ref="AH1226:AH1289" si="311">$AB$6*($AB$11/AI1226*AJ1226+$AB$12)</f>
        <v>-2.9382213915712355E-4</v>
      </c>
      <c r="AI1226">
        <f t="shared" ref="AI1226:AI1289" si="312">1+$AB$7*COS(AL1226)</f>
        <v>0.56321412153041595</v>
      </c>
      <c r="AJ1226">
        <f t="shared" ref="AJ1226:AJ1289" si="313">SIN(AL1226+RADIANS($AB$9))</f>
        <v>-0.29022162196877349</v>
      </c>
      <c r="AK1226">
        <f t="shared" ref="AK1226:AK1289" si="314">$AB$7*SIN(AL1226)</f>
        <v>0.22686228227079117</v>
      </c>
      <c r="AL1226">
        <f t="shared" ref="AL1226:AL1289" si="315">2*ATAN(AM1226)</f>
        <v>2.6625535282756823</v>
      </c>
      <c r="AM1226">
        <f t="shared" ref="AM1226:AM1289" si="316">SQRT((1+$AB$7)/(1-$AB$7))*TAN(AN1226/2)</f>
        <v>4.0948774322335311</v>
      </c>
      <c r="AN1226" s="26">
        <f t="shared" ref="AN1226:AT1235" si="317">$AU1226+$AB$7*SIN(AO1226)</f>
        <v>-3.9344997747660178</v>
      </c>
      <c r="AO1226" s="26">
        <f t="shared" si="317"/>
        <v>-3.9351643489502139</v>
      </c>
      <c r="AP1226" s="26">
        <f t="shared" si="317"/>
        <v>-3.9332408904645653</v>
      </c>
      <c r="AQ1226" s="26">
        <f t="shared" si="317"/>
        <v>-3.9388182558839882</v>
      </c>
      <c r="AR1226" s="26">
        <f t="shared" si="317"/>
        <v>-3.9227315190112741</v>
      </c>
      <c r="AS1226" s="26">
        <f t="shared" si="317"/>
        <v>-3.9698775001583364</v>
      </c>
      <c r="AT1226" s="26">
        <f t="shared" si="317"/>
        <v>-3.8373723372171344</v>
      </c>
      <c r="AU1226" s="26">
        <f t="shared" ref="AU1226:AU1289" si="318">RADIANS($AB$9)+$AB$18*(F1226-AB$15)</f>
        <v>-4.2853617650403137</v>
      </c>
    </row>
    <row r="1227" spans="26:64">
      <c r="Z1227">
        <f t="shared" si="304"/>
        <v>0</v>
      </c>
      <c r="AA1227" s="26">
        <f t="shared" si="305"/>
        <v>2.0309229835135684E-3</v>
      </c>
      <c r="AB1227" s="26">
        <f t="shared" si="306"/>
        <v>-9999</v>
      </c>
      <c r="AC1227" s="26">
        <f t="shared" si="307"/>
        <v>0</v>
      </c>
      <c r="AD1227" s="26">
        <f t="shared" si="308"/>
        <v>-9999</v>
      </c>
      <c r="AE1227" s="26">
        <f t="shared" si="309"/>
        <v>0</v>
      </c>
      <c r="AF1227">
        <f t="shared" si="310"/>
        <v>-9999</v>
      </c>
      <c r="AG1227" s="187"/>
      <c r="AH1227">
        <f t="shared" si="311"/>
        <v>-2.9382213915712355E-4</v>
      </c>
      <c r="AI1227">
        <f t="shared" si="312"/>
        <v>0.56321412153041595</v>
      </c>
      <c r="AJ1227">
        <f t="shared" si="313"/>
        <v>-0.29022162196877349</v>
      </c>
      <c r="AK1227">
        <f t="shared" si="314"/>
        <v>0.22686228227079117</v>
      </c>
      <c r="AL1227">
        <f t="shared" si="315"/>
        <v>2.6625535282756823</v>
      </c>
      <c r="AM1227">
        <f t="shared" si="316"/>
        <v>4.0948774322335311</v>
      </c>
      <c r="AN1227" s="26">
        <f t="shared" si="317"/>
        <v>-3.9344997747660178</v>
      </c>
      <c r="AO1227" s="26">
        <f t="shared" si="317"/>
        <v>-3.9351643489502139</v>
      </c>
      <c r="AP1227" s="26">
        <f t="shared" si="317"/>
        <v>-3.9332408904645653</v>
      </c>
      <c r="AQ1227" s="26">
        <f t="shared" si="317"/>
        <v>-3.9388182558839882</v>
      </c>
      <c r="AR1227" s="26">
        <f t="shared" si="317"/>
        <v>-3.9227315190112741</v>
      </c>
      <c r="AS1227" s="26">
        <f t="shared" si="317"/>
        <v>-3.9698775001583364</v>
      </c>
      <c r="AT1227" s="26">
        <f t="shared" si="317"/>
        <v>-3.8373723372171344</v>
      </c>
      <c r="AU1227" s="26">
        <f t="shared" si="318"/>
        <v>-4.2853617650403137</v>
      </c>
    </row>
    <row r="1228" spans="26:64">
      <c r="Z1228">
        <f t="shared" si="304"/>
        <v>0</v>
      </c>
      <c r="AA1228" s="26">
        <f t="shared" si="305"/>
        <v>2.0309229835135684E-3</v>
      </c>
      <c r="AB1228" s="26">
        <f t="shared" si="306"/>
        <v>-9999</v>
      </c>
      <c r="AC1228" s="26">
        <f t="shared" si="307"/>
        <v>0</v>
      </c>
      <c r="AD1228" s="26">
        <f t="shared" si="308"/>
        <v>-9999</v>
      </c>
      <c r="AE1228" s="26">
        <f t="shared" si="309"/>
        <v>0</v>
      </c>
      <c r="AF1228">
        <f t="shared" si="310"/>
        <v>-9999</v>
      </c>
      <c r="AG1228" s="187"/>
      <c r="AH1228">
        <f t="shared" si="311"/>
        <v>-2.9382213915712355E-4</v>
      </c>
      <c r="AI1228">
        <f t="shared" si="312"/>
        <v>0.56321412153041595</v>
      </c>
      <c r="AJ1228">
        <f t="shared" si="313"/>
        <v>-0.29022162196877349</v>
      </c>
      <c r="AK1228">
        <f t="shared" si="314"/>
        <v>0.22686228227079117</v>
      </c>
      <c r="AL1228">
        <f t="shared" si="315"/>
        <v>2.6625535282756823</v>
      </c>
      <c r="AM1228">
        <f t="shared" si="316"/>
        <v>4.0948774322335311</v>
      </c>
      <c r="AN1228" s="26">
        <f t="shared" si="317"/>
        <v>-3.9344997747660178</v>
      </c>
      <c r="AO1228" s="26">
        <f t="shared" si="317"/>
        <v>-3.9351643489502139</v>
      </c>
      <c r="AP1228" s="26">
        <f t="shared" si="317"/>
        <v>-3.9332408904645653</v>
      </c>
      <c r="AQ1228" s="26">
        <f t="shared" si="317"/>
        <v>-3.9388182558839882</v>
      </c>
      <c r="AR1228" s="26">
        <f t="shared" si="317"/>
        <v>-3.9227315190112741</v>
      </c>
      <c r="AS1228" s="26">
        <f t="shared" si="317"/>
        <v>-3.9698775001583364</v>
      </c>
      <c r="AT1228" s="26">
        <f t="shared" si="317"/>
        <v>-3.8373723372171344</v>
      </c>
      <c r="AU1228" s="26">
        <f t="shared" si="318"/>
        <v>-4.2853617650403137</v>
      </c>
    </row>
    <row r="1229" spans="26:64">
      <c r="Z1229">
        <f t="shared" si="304"/>
        <v>0</v>
      </c>
      <c r="AA1229" s="26">
        <f t="shared" si="305"/>
        <v>2.0309229835135684E-3</v>
      </c>
      <c r="AB1229" s="26">
        <f t="shared" si="306"/>
        <v>-9999</v>
      </c>
      <c r="AC1229" s="26">
        <f t="shared" si="307"/>
        <v>0</v>
      </c>
      <c r="AD1229" s="26">
        <f t="shared" si="308"/>
        <v>-9999</v>
      </c>
      <c r="AE1229" s="26">
        <f t="shared" si="309"/>
        <v>0</v>
      </c>
      <c r="AF1229">
        <f t="shared" si="310"/>
        <v>-9999</v>
      </c>
      <c r="AG1229" s="187"/>
      <c r="AH1229">
        <f t="shared" si="311"/>
        <v>-2.9382213915712355E-4</v>
      </c>
      <c r="AI1229">
        <f t="shared" si="312"/>
        <v>0.56321412153041595</v>
      </c>
      <c r="AJ1229">
        <f t="shared" si="313"/>
        <v>-0.29022162196877349</v>
      </c>
      <c r="AK1229">
        <f t="shared" si="314"/>
        <v>0.22686228227079117</v>
      </c>
      <c r="AL1229">
        <f t="shared" si="315"/>
        <v>2.6625535282756823</v>
      </c>
      <c r="AM1229">
        <f t="shared" si="316"/>
        <v>4.0948774322335311</v>
      </c>
      <c r="AN1229" s="26">
        <f t="shared" si="317"/>
        <v>-3.9344997747660178</v>
      </c>
      <c r="AO1229" s="26">
        <f t="shared" si="317"/>
        <v>-3.9351643489502139</v>
      </c>
      <c r="AP1229" s="26">
        <f t="shared" si="317"/>
        <v>-3.9332408904645653</v>
      </c>
      <c r="AQ1229" s="26">
        <f t="shared" si="317"/>
        <v>-3.9388182558839882</v>
      </c>
      <c r="AR1229" s="26">
        <f t="shared" si="317"/>
        <v>-3.9227315190112741</v>
      </c>
      <c r="AS1229" s="26">
        <f t="shared" si="317"/>
        <v>-3.9698775001583364</v>
      </c>
      <c r="AT1229" s="26">
        <f t="shared" si="317"/>
        <v>-3.8373723372171344</v>
      </c>
      <c r="AU1229" s="26">
        <f t="shared" si="318"/>
        <v>-4.2853617650403137</v>
      </c>
    </row>
    <row r="1230" spans="26:64">
      <c r="Z1230">
        <f t="shared" si="304"/>
        <v>0</v>
      </c>
      <c r="AA1230" s="26">
        <f t="shared" si="305"/>
        <v>2.0309229835135684E-3</v>
      </c>
      <c r="AB1230" s="26">
        <f t="shared" si="306"/>
        <v>-9999</v>
      </c>
      <c r="AC1230" s="26">
        <f t="shared" si="307"/>
        <v>0</v>
      </c>
      <c r="AD1230" s="26">
        <f t="shared" si="308"/>
        <v>-9999</v>
      </c>
      <c r="AE1230" s="26">
        <f t="shared" si="309"/>
        <v>0</v>
      </c>
      <c r="AF1230">
        <f t="shared" si="310"/>
        <v>-9999</v>
      </c>
      <c r="AG1230" s="187"/>
      <c r="AH1230">
        <f t="shared" si="311"/>
        <v>-2.9382213915712355E-4</v>
      </c>
      <c r="AI1230">
        <f t="shared" si="312"/>
        <v>0.56321412153041595</v>
      </c>
      <c r="AJ1230">
        <f t="shared" si="313"/>
        <v>-0.29022162196877349</v>
      </c>
      <c r="AK1230">
        <f t="shared" si="314"/>
        <v>0.22686228227079117</v>
      </c>
      <c r="AL1230">
        <f t="shared" si="315"/>
        <v>2.6625535282756823</v>
      </c>
      <c r="AM1230">
        <f t="shared" si="316"/>
        <v>4.0948774322335311</v>
      </c>
      <c r="AN1230" s="26">
        <f t="shared" si="317"/>
        <v>-3.9344997747660178</v>
      </c>
      <c r="AO1230" s="26">
        <f t="shared" si="317"/>
        <v>-3.9351643489502139</v>
      </c>
      <c r="AP1230" s="26">
        <f t="shared" si="317"/>
        <v>-3.9332408904645653</v>
      </c>
      <c r="AQ1230" s="26">
        <f t="shared" si="317"/>
        <v>-3.9388182558839882</v>
      </c>
      <c r="AR1230" s="26">
        <f t="shared" si="317"/>
        <v>-3.9227315190112741</v>
      </c>
      <c r="AS1230" s="26">
        <f t="shared" si="317"/>
        <v>-3.9698775001583364</v>
      </c>
      <c r="AT1230" s="26">
        <f t="shared" si="317"/>
        <v>-3.8373723372171344</v>
      </c>
      <c r="AU1230" s="26">
        <f t="shared" si="318"/>
        <v>-4.2853617650403137</v>
      </c>
    </row>
    <row r="1231" spans="26:64">
      <c r="Z1231">
        <f t="shared" si="304"/>
        <v>0</v>
      </c>
      <c r="AA1231" s="26">
        <f t="shared" si="305"/>
        <v>2.0309229835135684E-3</v>
      </c>
      <c r="AB1231" s="26">
        <f t="shared" si="306"/>
        <v>-9999</v>
      </c>
      <c r="AC1231" s="26">
        <f t="shared" si="307"/>
        <v>0</v>
      </c>
      <c r="AD1231" s="26">
        <f t="shared" si="308"/>
        <v>-9999</v>
      </c>
      <c r="AE1231" s="26">
        <f t="shared" si="309"/>
        <v>0</v>
      </c>
      <c r="AF1231">
        <f t="shared" si="310"/>
        <v>-9999</v>
      </c>
      <c r="AG1231" s="187"/>
      <c r="AH1231">
        <f t="shared" si="311"/>
        <v>-2.9382213915712355E-4</v>
      </c>
      <c r="AI1231">
        <f t="shared" si="312"/>
        <v>0.56321412153041595</v>
      </c>
      <c r="AJ1231">
        <f t="shared" si="313"/>
        <v>-0.29022162196877349</v>
      </c>
      <c r="AK1231">
        <f t="shared" si="314"/>
        <v>0.22686228227079117</v>
      </c>
      <c r="AL1231">
        <f t="shared" si="315"/>
        <v>2.6625535282756823</v>
      </c>
      <c r="AM1231">
        <f t="shared" si="316"/>
        <v>4.0948774322335311</v>
      </c>
      <c r="AN1231" s="26">
        <f t="shared" si="317"/>
        <v>-3.9344997747660178</v>
      </c>
      <c r="AO1231" s="26">
        <f t="shared" si="317"/>
        <v>-3.9351643489502139</v>
      </c>
      <c r="AP1231" s="26">
        <f t="shared" si="317"/>
        <v>-3.9332408904645653</v>
      </c>
      <c r="AQ1231" s="26">
        <f t="shared" si="317"/>
        <v>-3.9388182558839882</v>
      </c>
      <c r="AR1231" s="26">
        <f t="shared" si="317"/>
        <v>-3.9227315190112741</v>
      </c>
      <c r="AS1231" s="26">
        <f t="shared" si="317"/>
        <v>-3.9698775001583364</v>
      </c>
      <c r="AT1231" s="26">
        <f t="shared" si="317"/>
        <v>-3.8373723372171344</v>
      </c>
      <c r="AU1231" s="26">
        <f t="shared" si="318"/>
        <v>-4.2853617650403137</v>
      </c>
    </row>
    <row r="1232" spans="26:64">
      <c r="Z1232">
        <f t="shared" si="304"/>
        <v>0</v>
      </c>
      <c r="AA1232" s="26">
        <f t="shared" si="305"/>
        <v>2.0309229835135684E-3</v>
      </c>
      <c r="AB1232" s="26">
        <f t="shared" si="306"/>
        <v>-9999</v>
      </c>
      <c r="AC1232" s="26">
        <f t="shared" si="307"/>
        <v>0</v>
      </c>
      <c r="AD1232" s="26">
        <f t="shared" si="308"/>
        <v>-9999</v>
      </c>
      <c r="AE1232" s="26">
        <f t="shared" si="309"/>
        <v>0</v>
      </c>
      <c r="AF1232">
        <f t="shared" si="310"/>
        <v>-9999</v>
      </c>
      <c r="AG1232" s="187"/>
      <c r="AH1232">
        <f t="shared" si="311"/>
        <v>-2.9382213915712355E-4</v>
      </c>
      <c r="AI1232">
        <f t="shared" si="312"/>
        <v>0.56321412153041595</v>
      </c>
      <c r="AJ1232">
        <f t="shared" si="313"/>
        <v>-0.29022162196877349</v>
      </c>
      <c r="AK1232">
        <f t="shared" si="314"/>
        <v>0.22686228227079117</v>
      </c>
      <c r="AL1232">
        <f t="shared" si="315"/>
        <v>2.6625535282756823</v>
      </c>
      <c r="AM1232">
        <f t="shared" si="316"/>
        <v>4.0948774322335311</v>
      </c>
      <c r="AN1232" s="26">
        <f t="shared" si="317"/>
        <v>-3.9344997747660178</v>
      </c>
      <c r="AO1232" s="26">
        <f t="shared" si="317"/>
        <v>-3.9351643489502139</v>
      </c>
      <c r="AP1232" s="26">
        <f t="shared" si="317"/>
        <v>-3.9332408904645653</v>
      </c>
      <c r="AQ1232" s="26">
        <f t="shared" si="317"/>
        <v>-3.9388182558839882</v>
      </c>
      <c r="AR1232" s="26">
        <f t="shared" si="317"/>
        <v>-3.9227315190112741</v>
      </c>
      <c r="AS1232" s="26">
        <f t="shared" si="317"/>
        <v>-3.9698775001583364</v>
      </c>
      <c r="AT1232" s="26">
        <f t="shared" si="317"/>
        <v>-3.8373723372171344</v>
      </c>
      <c r="AU1232" s="26">
        <f t="shared" si="318"/>
        <v>-4.2853617650403137</v>
      </c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</row>
    <row r="1233" spans="26:47">
      <c r="Z1233">
        <f t="shared" si="304"/>
        <v>0</v>
      </c>
      <c r="AA1233" s="26">
        <f t="shared" si="305"/>
        <v>2.0309229835135684E-3</v>
      </c>
      <c r="AB1233" s="26">
        <f t="shared" si="306"/>
        <v>-9999</v>
      </c>
      <c r="AC1233" s="26">
        <f t="shared" si="307"/>
        <v>0</v>
      </c>
      <c r="AD1233" s="26">
        <f t="shared" si="308"/>
        <v>-9999</v>
      </c>
      <c r="AE1233" s="26">
        <f t="shared" si="309"/>
        <v>0</v>
      </c>
      <c r="AF1233">
        <f t="shared" si="310"/>
        <v>-9999</v>
      </c>
      <c r="AG1233" s="187"/>
      <c r="AH1233">
        <f t="shared" si="311"/>
        <v>-2.9382213915712355E-4</v>
      </c>
      <c r="AI1233">
        <f t="shared" si="312"/>
        <v>0.56321412153041595</v>
      </c>
      <c r="AJ1233">
        <f t="shared" si="313"/>
        <v>-0.29022162196877349</v>
      </c>
      <c r="AK1233">
        <f t="shared" si="314"/>
        <v>0.22686228227079117</v>
      </c>
      <c r="AL1233">
        <f t="shared" si="315"/>
        <v>2.6625535282756823</v>
      </c>
      <c r="AM1233">
        <f t="shared" si="316"/>
        <v>4.0948774322335311</v>
      </c>
      <c r="AN1233" s="26">
        <f t="shared" si="317"/>
        <v>-3.9344997747660178</v>
      </c>
      <c r="AO1233" s="26">
        <f t="shared" si="317"/>
        <v>-3.9351643489502139</v>
      </c>
      <c r="AP1233" s="26">
        <f t="shared" si="317"/>
        <v>-3.9332408904645653</v>
      </c>
      <c r="AQ1233" s="26">
        <f t="shared" si="317"/>
        <v>-3.9388182558839882</v>
      </c>
      <c r="AR1233" s="26">
        <f t="shared" si="317"/>
        <v>-3.9227315190112741</v>
      </c>
      <c r="AS1233" s="26">
        <f t="shared" si="317"/>
        <v>-3.9698775001583364</v>
      </c>
      <c r="AT1233" s="26">
        <f t="shared" si="317"/>
        <v>-3.8373723372171344</v>
      </c>
      <c r="AU1233" s="26">
        <f t="shared" si="318"/>
        <v>-4.2853617650403137</v>
      </c>
    </row>
    <row r="1234" spans="26:47">
      <c r="Z1234">
        <f t="shared" si="304"/>
        <v>0</v>
      </c>
      <c r="AA1234" s="26">
        <f t="shared" si="305"/>
        <v>2.0309229835135684E-3</v>
      </c>
      <c r="AB1234" s="26">
        <f t="shared" si="306"/>
        <v>-9999</v>
      </c>
      <c r="AC1234" s="26">
        <f t="shared" si="307"/>
        <v>0</v>
      </c>
      <c r="AD1234" s="26">
        <f t="shared" si="308"/>
        <v>-9999</v>
      </c>
      <c r="AE1234" s="26">
        <f t="shared" si="309"/>
        <v>0</v>
      </c>
      <c r="AF1234">
        <f t="shared" si="310"/>
        <v>-9999</v>
      </c>
      <c r="AG1234" s="187"/>
      <c r="AH1234">
        <f t="shared" si="311"/>
        <v>-2.9382213915712355E-4</v>
      </c>
      <c r="AI1234">
        <f t="shared" si="312"/>
        <v>0.56321412153041595</v>
      </c>
      <c r="AJ1234">
        <f t="shared" si="313"/>
        <v>-0.29022162196877349</v>
      </c>
      <c r="AK1234">
        <f t="shared" si="314"/>
        <v>0.22686228227079117</v>
      </c>
      <c r="AL1234">
        <f t="shared" si="315"/>
        <v>2.6625535282756823</v>
      </c>
      <c r="AM1234">
        <f t="shared" si="316"/>
        <v>4.0948774322335311</v>
      </c>
      <c r="AN1234" s="26">
        <f t="shared" si="317"/>
        <v>-3.9344997747660178</v>
      </c>
      <c r="AO1234" s="26">
        <f t="shared" si="317"/>
        <v>-3.9351643489502139</v>
      </c>
      <c r="AP1234" s="26">
        <f t="shared" si="317"/>
        <v>-3.9332408904645653</v>
      </c>
      <c r="AQ1234" s="26">
        <f t="shared" si="317"/>
        <v>-3.9388182558839882</v>
      </c>
      <c r="AR1234" s="26">
        <f t="shared" si="317"/>
        <v>-3.9227315190112741</v>
      </c>
      <c r="AS1234" s="26">
        <f t="shared" si="317"/>
        <v>-3.9698775001583364</v>
      </c>
      <c r="AT1234" s="26">
        <f t="shared" si="317"/>
        <v>-3.8373723372171344</v>
      </c>
      <c r="AU1234" s="26">
        <f t="shared" si="318"/>
        <v>-4.2853617650403137</v>
      </c>
    </row>
    <row r="1235" spans="26:47">
      <c r="Z1235">
        <f t="shared" si="304"/>
        <v>0</v>
      </c>
      <c r="AA1235" s="26">
        <f t="shared" si="305"/>
        <v>2.0309229835135684E-3</v>
      </c>
      <c r="AB1235" s="26">
        <f t="shared" si="306"/>
        <v>-9999</v>
      </c>
      <c r="AC1235" s="26">
        <f t="shared" si="307"/>
        <v>0</v>
      </c>
      <c r="AD1235" s="26">
        <f t="shared" si="308"/>
        <v>-9999</v>
      </c>
      <c r="AE1235" s="26">
        <f t="shared" si="309"/>
        <v>0</v>
      </c>
      <c r="AF1235">
        <f t="shared" si="310"/>
        <v>-9999</v>
      </c>
      <c r="AG1235" s="187"/>
      <c r="AH1235">
        <f t="shared" si="311"/>
        <v>-2.9382213915712355E-4</v>
      </c>
      <c r="AI1235">
        <f t="shared" si="312"/>
        <v>0.56321412153041595</v>
      </c>
      <c r="AJ1235">
        <f t="shared" si="313"/>
        <v>-0.29022162196877349</v>
      </c>
      <c r="AK1235">
        <f t="shared" si="314"/>
        <v>0.22686228227079117</v>
      </c>
      <c r="AL1235">
        <f t="shared" si="315"/>
        <v>2.6625535282756823</v>
      </c>
      <c r="AM1235">
        <f t="shared" si="316"/>
        <v>4.0948774322335311</v>
      </c>
      <c r="AN1235" s="26">
        <f t="shared" si="317"/>
        <v>-3.9344997747660178</v>
      </c>
      <c r="AO1235" s="26">
        <f t="shared" si="317"/>
        <v>-3.9351643489502139</v>
      </c>
      <c r="AP1235" s="26">
        <f t="shared" si="317"/>
        <v>-3.9332408904645653</v>
      </c>
      <c r="AQ1235" s="26">
        <f t="shared" si="317"/>
        <v>-3.9388182558839882</v>
      </c>
      <c r="AR1235" s="26">
        <f t="shared" si="317"/>
        <v>-3.9227315190112741</v>
      </c>
      <c r="AS1235" s="26">
        <f t="shared" si="317"/>
        <v>-3.9698775001583364</v>
      </c>
      <c r="AT1235" s="26">
        <f t="shared" si="317"/>
        <v>-3.8373723372171344</v>
      </c>
      <c r="AU1235" s="26">
        <f t="shared" si="318"/>
        <v>-4.2853617650403137</v>
      </c>
    </row>
    <row r="1236" spans="26:47">
      <c r="Z1236">
        <f t="shared" si="304"/>
        <v>0</v>
      </c>
      <c r="AA1236" s="26">
        <f t="shared" si="305"/>
        <v>2.0309229835135684E-3</v>
      </c>
      <c r="AB1236" s="26">
        <f t="shared" si="306"/>
        <v>-9999</v>
      </c>
      <c r="AC1236" s="26">
        <f t="shared" si="307"/>
        <v>0</v>
      </c>
      <c r="AD1236" s="26">
        <f t="shared" si="308"/>
        <v>-9999</v>
      </c>
      <c r="AE1236" s="26">
        <f t="shared" si="309"/>
        <v>0</v>
      </c>
      <c r="AF1236">
        <f t="shared" si="310"/>
        <v>-9999</v>
      </c>
      <c r="AG1236" s="187"/>
      <c r="AH1236">
        <f t="shared" si="311"/>
        <v>-2.9382213915712355E-4</v>
      </c>
      <c r="AI1236">
        <f t="shared" si="312"/>
        <v>0.56321412153041595</v>
      </c>
      <c r="AJ1236">
        <f t="shared" si="313"/>
        <v>-0.29022162196877349</v>
      </c>
      <c r="AK1236">
        <f t="shared" si="314"/>
        <v>0.22686228227079117</v>
      </c>
      <c r="AL1236">
        <f t="shared" si="315"/>
        <v>2.6625535282756823</v>
      </c>
      <c r="AM1236">
        <f t="shared" si="316"/>
        <v>4.0948774322335311</v>
      </c>
      <c r="AN1236" s="26">
        <f t="shared" ref="AN1236:AT1245" si="319">$AU1236+$AB$7*SIN(AO1236)</f>
        <v>-3.9344997747660178</v>
      </c>
      <c r="AO1236" s="26">
        <f t="shared" si="319"/>
        <v>-3.9351643489502139</v>
      </c>
      <c r="AP1236" s="26">
        <f t="shared" si="319"/>
        <v>-3.9332408904645653</v>
      </c>
      <c r="AQ1236" s="26">
        <f t="shared" si="319"/>
        <v>-3.9388182558839882</v>
      </c>
      <c r="AR1236" s="26">
        <f t="shared" si="319"/>
        <v>-3.9227315190112741</v>
      </c>
      <c r="AS1236" s="26">
        <f t="shared" si="319"/>
        <v>-3.9698775001583364</v>
      </c>
      <c r="AT1236" s="26">
        <f t="shared" si="319"/>
        <v>-3.8373723372171344</v>
      </c>
      <c r="AU1236" s="26">
        <f t="shared" si="318"/>
        <v>-4.2853617650403137</v>
      </c>
    </row>
    <row r="1237" spans="26:47">
      <c r="Z1237">
        <f t="shared" si="304"/>
        <v>0</v>
      </c>
      <c r="AA1237" s="26">
        <f t="shared" si="305"/>
        <v>2.0309229835135684E-3</v>
      </c>
      <c r="AB1237" s="26">
        <f t="shared" si="306"/>
        <v>-9999</v>
      </c>
      <c r="AC1237" s="26">
        <f t="shared" si="307"/>
        <v>0</v>
      </c>
      <c r="AD1237" s="26">
        <f t="shared" si="308"/>
        <v>-9999</v>
      </c>
      <c r="AE1237" s="26">
        <f t="shared" si="309"/>
        <v>0</v>
      </c>
      <c r="AF1237">
        <f t="shared" si="310"/>
        <v>-9999</v>
      </c>
      <c r="AG1237" s="187"/>
      <c r="AH1237">
        <f t="shared" si="311"/>
        <v>-2.9382213915712355E-4</v>
      </c>
      <c r="AI1237">
        <f t="shared" si="312"/>
        <v>0.56321412153041595</v>
      </c>
      <c r="AJ1237">
        <f t="shared" si="313"/>
        <v>-0.29022162196877349</v>
      </c>
      <c r="AK1237">
        <f t="shared" si="314"/>
        <v>0.22686228227079117</v>
      </c>
      <c r="AL1237">
        <f t="shared" si="315"/>
        <v>2.6625535282756823</v>
      </c>
      <c r="AM1237">
        <f t="shared" si="316"/>
        <v>4.0948774322335311</v>
      </c>
      <c r="AN1237" s="26">
        <f t="shared" si="319"/>
        <v>-3.9344997747660178</v>
      </c>
      <c r="AO1237" s="26">
        <f t="shared" si="319"/>
        <v>-3.9351643489502139</v>
      </c>
      <c r="AP1237" s="26">
        <f t="shared" si="319"/>
        <v>-3.9332408904645653</v>
      </c>
      <c r="AQ1237" s="26">
        <f t="shared" si="319"/>
        <v>-3.9388182558839882</v>
      </c>
      <c r="AR1237" s="26">
        <f t="shared" si="319"/>
        <v>-3.9227315190112741</v>
      </c>
      <c r="AS1237" s="26">
        <f t="shared" si="319"/>
        <v>-3.9698775001583364</v>
      </c>
      <c r="AT1237" s="26">
        <f t="shared" si="319"/>
        <v>-3.8373723372171344</v>
      </c>
      <c r="AU1237" s="26">
        <f t="shared" si="318"/>
        <v>-4.2853617650403137</v>
      </c>
    </row>
    <row r="1238" spans="26:47">
      <c r="Z1238">
        <f t="shared" si="304"/>
        <v>0</v>
      </c>
      <c r="AA1238" s="26">
        <f t="shared" si="305"/>
        <v>2.0309229835135684E-3</v>
      </c>
      <c r="AB1238" s="26">
        <f t="shared" si="306"/>
        <v>-9999</v>
      </c>
      <c r="AC1238" s="26">
        <f t="shared" si="307"/>
        <v>0</v>
      </c>
      <c r="AD1238" s="26">
        <f t="shared" si="308"/>
        <v>-9999</v>
      </c>
      <c r="AE1238" s="26">
        <f t="shared" si="309"/>
        <v>0</v>
      </c>
      <c r="AF1238">
        <f t="shared" si="310"/>
        <v>-9999</v>
      </c>
      <c r="AG1238" s="187"/>
      <c r="AH1238">
        <f t="shared" si="311"/>
        <v>-2.9382213915712355E-4</v>
      </c>
      <c r="AI1238">
        <f t="shared" si="312"/>
        <v>0.56321412153041595</v>
      </c>
      <c r="AJ1238">
        <f t="shared" si="313"/>
        <v>-0.29022162196877349</v>
      </c>
      <c r="AK1238">
        <f t="shared" si="314"/>
        <v>0.22686228227079117</v>
      </c>
      <c r="AL1238">
        <f t="shared" si="315"/>
        <v>2.6625535282756823</v>
      </c>
      <c r="AM1238">
        <f t="shared" si="316"/>
        <v>4.0948774322335311</v>
      </c>
      <c r="AN1238" s="26">
        <f t="shared" si="319"/>
        <v>-3.9344997747660178</v>
      </c>
      <c r="AO1238" s="26">
        <f t="shared" si="319"/>
        <v>-3.9351643489502139</v>
      </c>
      <c r="AP1238" s="26">
        <f t="shared" si="319"/>
        <v>-3.9332408904645653</v>
      </c>
      <c r="AQ1238" s="26">
        <f t="shared" si="319"/>
        <v>-3.9388182558839882</v>
      </c>
      <c r="AR1238" s="26">
        <f t="shared" si="319"/>
        <v>-3.9227315190112741</v>
      </c>
      <c r="AS1238" s="26">
        <f t="shared" si="319"/>
        <v>-3.9698775001583364</v>
      </c>
      <c r="AT1238" s="26">
        <f t="shared" si="319"/>
        <v>-3.8373723372171344</v>
      </c>
      <c r="AU1238" s="26">
        <f t="shared" si="318"/>
        <v>-4.2853617650403137</v>
      </c>
    </row>
    <row r="1239" spans="26:47">
      <c r="Z1239">
        <f t="shared" si="304"/>
        <v>0</v>
      </c>
      <c r="AA1239" s="26">
        <f t="shared" si="305"/>
        <v>2.0309229835135684E-3</v>
      </c>
      <c r="AB1239" s="26">
        <f t="shared" si="306"/>
        <v>-9999</v>
      </c>
      <c r="AC1239" s="26">
        <f t="shared" si="307"/>
        <v>0</v>
      </c>
      <c r="AD1239" s="26">
        <f t="shared" si="308"/>
        <v>-9999</v>
      </c>
      <c r="AE1239" s="26">
        <f t="shared" si="309"/>
        <v>0</v>
      </c>
      <c r="AF1239">
        <f t="shared" si="310"/>
        <v>-9999</v>
      </c>
      <c r="AG1239" s="187"/>
      <c r="AH1239">
        <f t="shared" si="311"/>
        <v>-2.9382213915712355E-4</v>
      </c>
      <c r="AI1239">
        <f t="shared" si="312"/>
        <v>0.56321412153041595</v>
      </c>
      <c r="AJ1239">
        <f t="shared" si="313"/>
        <v>-0.29022162196877349</v>
      </c>
      <c r="AK1239">
        <f t="shared" si="314"/>
        <v>0.22686228227079117</v>
      </c>
      <c r="AL1239">
        <f t="shared" si="315"/>
        <v>2.6625535282756823</v>
      </c>
      <c r="AM1239">
        <f t="shared" si="316"/>
        <v>4.0948774322335311</v>
      </c>
      <c r="AN1239" s="26">
        <f t="shared" si="319"/>
        <v>-3.9344997747660178</v>
      </c>
      <c r="AO1239" s="26">
        <f t="shared" si="319"/>
        <v>-3.9351643489502139</v>
      </c>
      <c r="AP1239" s="26">
        <f t="shared" si="319"/>
        <v>-3.9332408904645653</v>
      </c>
      <c r="AQ1239" s="26">
        <f t="shared" si="319"/>
        <v>-3.9388182558839882</v>
      </c>
      <c r="AR1239" s="26">
        <f t="shared" si="319"/>
        <v>-3.9227315190112741</v>
      </c>
      <c r="AS1239" s="26">
        <f t="shared" si="319"/>
        <v>-3.9698775001583364</v>
      </c>
      <c r="AT1239" s="26">
        <f t="shared" si="319"/>
        <v>-3.8373723372171344</v>
      </c>
      <c r="AU1239" s="26">
        <f t="shared" si="318"/>
        <v>-4.2853617650403137</v>
      </c>
    </row>
    <row r="1240" spans="26:47">
      <c r="Z1240">
        <f t="shared" si="304"/>
        <v>0</v>
      </c>
      <c r="AA1240" s="26">
        <f t="shared" si="305"/>
        <v>2.0309229835135684E-3</v>
      </c>
      <c r="AB1240" s="26">
        <f t="shared" si="306"/>
        <v>-9999</v>
      </c>
      <c r="AC1240" s="26">
        <f t="shared" si="307"/>
        <v>0</v>
      </c>
      <c r="AD1240" s="26">
        <f t="shared" si="308"/>
        <v>-9999</v>
      </c>
      <c r="AE1240" s="26">
        <f t="shared" si="309"/>
        <v>0</v>
      </c>
      <c r="AF1240">
        <f t="shared" si="310"/>
        <v>-9999</v>
      </c>
      <c r="AG1240" s="187"/>
      <c r="AH1240">
        <f t="shared" si="311"/>
        <v>-2.9382213915712355E-4</v>
      </c>
      <c r="AI1240">
        <f t="shared" si="312"/>
        <v>0.56321412153041595</v>
      </c>
      <c r="AJ1240">
        <f t="shared" si="313"/>
        <v>-0.29022162196877349</v>
      </c>
      <c r="AK1240">
        <f t="shared" si="314"/>
        <v>0.22686228227079117</v>
      </c>
      <c r="AL1240">
        <f t="shared" si="315"/>
        <v>2.6625535282756823</v>
      </c>
      <c r="AM1240">
        <f t="shared" si="316"/>
        <v>4.0948774322335311</v>
      </c>
      <c r="AN1240" s="26">
        <f t="shared" si="319"/>
        <v>-3.9344997747660178</v>
      </c>
      <c r="AO1240" s="26">
        <f t="shared" si="319"/>
        <v>-3.9351643489502139</v>
      </c>
      <c r="AP1240" s="26">
        <f t="shared" si="319"/>
        <v>-3.9332408904645653</v>
      </c>
      <c r="AQ1240" s="26">
        <f t="shared" si="319"/>
        <v>-3.9388182558839882</v>
      </c>
      <c r="AR1240" s="26">
        <f t="shared" si="319"/>
        <v>-3.9227315190112741</v>
      </c>
      <c r="AS1240" s="26">
        <f t="shared" si="319"/>
        <v>-3.9698775001583364</v>
      </c>
      <c r="AT1240" s="26">
        <f t="shared" si="319"/>
        <v>-3.8373723372171344</v>
      </c>
      <c r="AU1240" s="26">
        <f t="shared" si="318"/>
        <v>-4.2853617650403137</v>
      </c>
    </row>
    <row r="1241" spans="26:47">
      <c r="Z1241">
        <f t="shared" si="304"/>
        <v>0</v>
      </c>
      <c r="AA1241" s="26">
        <f t="shared" si="305"/>
        <v>2.0309229835135684E-3</v>
      </c>
      <c r="AB1241" s="26">
        <f t="shared" si="306"/>
        <v>-9999</v>
      </c>
      <c r="AC1241" s="26">
        <f t="shared" si="307"/>
        <v>0</v>
      </c>
      <c r="AD1241" s="26">
        <f t="shared" si="308"/>
        <v>-9999</v>
      </c>
      <c r="AE1241" s="26">
        <f t="shared" si="309"/>
        <v>0</v>
      </c>
      <c r="AF1241">
        <f t="shared" si="310"/>
        <v>-9999</v>
      </c>
      <c r="AG1241" s="187"/>
      <c r="AH1241">
        <f t="shared" si="311"/>
        <v>-2.9382213915712355E-4</v>
      </c>
      <c r="AI1241">
        <f t="shared" si="312"/>
        <v>0.56321412153041595</v>
      </c>
      <c r="AJ1241">
        <f t="shared" si="313"/>
        <v>-0.29022162196877349</v>
      </c>
      <c r="AK1241">
        <f t="shared" si="314"/>
        <v>0.22686228227079117</v>
      </c>
      <c r="AL1241">
        <f t="shared" si="315"/>
        <v>2.6625535282756823</v>
      </c>
      <c r="AM1241">
        <f t="shared" si="316"/>
        <v>4.0948774322335311</v>
      </c>
      <c r="AN1241" s="26">
        <f t="shared" si="319"/>
        <v>-3.9344997747660178</v>
      </c>
      <c r="AO1241" s="26">
        <f t="shared" si="319"/>
        <v>-3.9351643489502139</v>
      </c>
      <c r="AP1241" s="26">
        <f t="shared" si="319"/>
        <v>-3.9332408904645653</v>
      </c>
      <c r="AQ1241" s="26">
        <f t="shared" si="319"/>
        <v>-3.9388182558839882</v>
      </c>
      <c r="AR1241" s="26">
        <f t="shared" si="319"/>
        <v>-3.9227315190112741</v>
      </c>
      <c r="AS1241" s="26">
        <f t="shared" si="319"/>
        <v>-3.9698775001583364</v>
      </c>
      <c r="AT1241" s="26">
        <f t="shared" si="319"/>
        <v>-3.8373723372171344</v>
      </c>
      <c r="AU1241" s="26">
        <f t="shared" si="318"/>
        <v>-4.2853617650403137</v>
      </c>
    </row>
    <row r="1242" spans="26:47">
      <c r="Z1242">
        <f t="shared" si="304"/>
        <v>0</v>
      </c>
      <c r="AA1242" s="26">
        <f t="shared" si="305"/>
        <v>2.0309229835135684E-3</v>
      </c>
      <c r="AB1242" s="26">
        <f t="shared" si="306"/>
        <v>-9999</v>
      </c>
      <c r="AC1242" s="26">
        <f t="shared" si="307"/>
        <v>0</v>
      </c>
      <c r="AD1242" s="26">
        <f t="shared" si="308"/>
        <v>-9999</v>
      </c>
      <c r="AE1242" s="26">
        <f t="shared" si="309"/>
        <v>0</v>
      </c>
      <c r="AF1242">
        <f t="shared" si="310"/>
        <v>-9999</v>
      </c>
      <c r="AG1242" s="187"/>
      <c r="AH1242">
        <f t="shared" si="311"/>
        <v>-2.9382213915712355E-4</v>
      </c>
      <c r="AI1242">
        <f t="shared" si="312"/>
        <v>0.56321412153041595</v>
      </c>
      <c r="AJ1242">
        <f t="shared" si="313"/>
        <v>-0.29022162196877349</v>
      </c>
      <c r="AK1242">
        <f t="shared" si="314"/>
        <v>0.22686228227079117</v>
      </c>
      <c r="AL1242">
        <f t="shared" si="315"/>
        <v>2.6625535282756823</v>
      </c>
      <c r="AM1242">
        <f t="shared" si="316"/>
        <v>4.0948774322335311</v>
      </c>
      <c r="AN1242" s="26">
        <f t="shared" si="319"/>
        <v>-3.9344997747660178</v>
      </c>
      <c r="AO1242" s="26">
        <f t="shared" si="319"/>
        <v>-3.9351643489502139</v>
      </c>
      <c r="AP1242" s="26">
        <f t="shared" si="319"/>
        <v>-3.9332408904645653</v>
      </c>
      <c r="AQ1242" s="26">
        <f t="shared" si="319"/>
        <v>-3.9388182558839882</v>
      </c>
      <c r="AR1242" s="26">
        <f t="shared" si="319"/>
        <v>-3.9227315190112741</v>
      </c>
      <c r="AS1242" s="26">
        <f t="shared" si="319"/>
        <v>-3.9698775001583364</v>
      </c>
      <c r="AT1242" s="26">
        <f t="shared" si="319"/>
        <v>-3.8373723372171344</v>
      </c>
      <c r="AU1242" s="26">
        <f t="shared" si="318"/>
        <v>-4.2853617650403137</v>
      </c>
    </row>
    <row r="1243" spans="26:47">
      <c r="Z1243">
        <f t="shared" si="304"/>
        <v>0</v>
      </c>
      <c r="AA1243" s="26">
        <f t="shared" si="305"/>
        <v>2.0309229835135684E-3</v>
      </c>
      <c r="AB1243" s="26">
        <f t="shared" si="306"/>
        <v>-9999</v>
      </c>
      <c r="AC1243" s="26">
        <f t="shared" si="307"/>
        <v>0</v>
      </c>
      <c r="AD1243" s="26">
        <f t="shared" si="308"/>
        <v>-9999</v>
      </c>
      <c r="AE1243" s="26">
        <f t="shared" si="309"/>
        <v>0</v>
      </c>
      <c r="AF1243">
        <f t="shared" si="310"/>
        <v>-9999</v>
      </c>
      <c r="AG1243" s="187"/>
      <c r="AH1243">
        <f t="shared" si="311"/>
        <v>-2.9382213915712355E-4</v>
      </c>
      <c r="AI1243">
        <f t="shared" si="312"/>
        <v>0.56321412153041595</v>
      </c>
      <c r="AJ1243">
        <f t="shared" si="313"/>
        <v>-0.29022162196877349</v>
      </c>
      <c r="AK1243">
        <f t="shared" si="314"/>
        <v>0.22686228227079117</v>
      </c>
      <c r="AL1243">
        <f t="shared" si="315"/>
        <v>2.6625535282756823</v>
      </c>
      <c r="AM1243">
        <f t="shared" si="316"/>
        <v>4.0948774322335311</v>
      </c>
      <c r="AN1243" s="26">
        <f t="shared" si="319"/>
        <v>-3.9344997747660178</v>
      </c>
      <c r="AO1243" s="26">
        <f t="shared" si="319"/>
        <v>-3.9351643489502139</v>
      </c>
      <c r="AP1243" s="26">
        <f t="shared" si="319"/>
        <v>-3.9332408904645653</v>
      </c>
      <c r="AQ1243" s="26">
        <f t="shared" si="319"/>
        <v>-3.9388182558839882</v>
      </c>
      <c r="AR1243" s="26">
        <f t="shared" si="319"/>
        <v>-3.9227315190112741</v>
      </c>
      <c r="AS1243" s="26">
        <f t="shared" si="319"/>
        <v>-3.9698775001583364</v>
      </c>
      <c r="AT1243" s="26">
        <f t="shared" si="319"/>
        <v>-3.8373723372171344</v>
      </c>
      <c r="AU1243" s="26">
        <f t="shared" si="318"/>
        <v>-4.2853617650403137</v>
      </c>
    </row>
    <row r="1244" spans="26:47">
      <c r="Z1244">
        <f t="shared" si="304"/>
        <v>0</v>
      </c>
      <c r="AA1244" s="26">
        <f t="shared" si="305"/>
        <v>2.0309229835135684E-3</v>
      </c>
      <c r="AB1244" s="26">
        <f t="shared" si="306"/>
        <v>-9999</v>
      </c>
      <c r="AC1244" s="26">
        <f t="shared" si="307"/>
        <v>0</v>
      </c>
      <c r="AD1244" s="26">
        <f t="shared" si="308"/>
        <v>-9999</v>
      </c>
      <c r="AE1244" s="26">
        <f t="shared" si="309"/>
        <v>0</v>
      </c>
      <c r="AF1244">
        <f t="shared" si="310"/>
        <v>-9999</v>
      </c>
      <c r="AG1244" s="187"/>
      <c r="AH1244">
        <f t="shared" si="311"/>
        <v>-2.9382213915712355E-4</v>
      </c>
      <c r="AI1244">
        <f t="shared" si="312"/>
        <v>0.56321412153041595</v>
      </c>
      <c r="AJ1244">
        <f t="shared" si="313"/>
        <v>-0.29022162196877349</v>
      </c>
      <c r="AK1244">
        <f t="shared" si="314"/>
        <v>0.22686228227079117</v>
      </c>
      <c r="AL1244">
        <f t="shared" si="315"/>
        <v>2.6625535282756823</v>
      </c>
      <c r="AM1244">
        <f t="shared" si="316"/>
        <v>4.0948774322335311</v>
      </c>
      <c r="AN1244" s="26">
        <f t="shared" si="319"/>
        <v>-3.9344997747660178</v>
      </c>
      <c r="AO1244" s="26">
        <f t="shared" si="319"/>
        <v>-3.9351643489502139</v>
      </c>
      <c r="AP1244" s="26">
        <f t="shared" si="319"/>
        <v>-3.9332408904645653</v>
      </c>
      <c r="AQ1244" s="26">
        <f t="shared" si="319"/>
        <v>-3.9388182558839882</v>
      </c>
      <c r="AR1244" s="26">
        <f t="shared" si="319"/>
        <v>-3.9227315190112741</v>
      </c>
      <c r="AS1244" s="26">
        <f t="shared" si="319"/>
        <v>-3.9698775001583364</v>
      </c>
      <c r="AT1244" s="26">
        <f t="shared" si="319"/>
        <v>-3.8373723372171344</v>
      </c>
      <c r="AU1244" s="26">
        <f t="shared" si="318"/>
        <v>-4.2853617650403137</v>
      </c>
    </row>
    <row r="1245" spans="26:47">
      <c r="Z1245">
        <f t="shared" si="304"/>
        <v>0</v>
      </c>
      <c r="AA1245" s="26">
        <f t="shared" si="305"/>
        <v>2.0309229835135684E-3</v>
      </c>
      <c r="AB1245" s="26">
        <f t="shared" si="306"/>
        <v>-9999</v>
      </c>
      <c r="AC1245" s="26">
        <f t="shared" si="307"/>
        <v>0</v>
      </c>
      <c r="AD1245" s="26">
        <f t="shared" si="308"/>
        <v>-9999</v>
      </c>
      <c r="AE1245" s="26">
        <f t="shared" si="309"/>
        <v>0</v>
      </c>
      <c r="AF1245">
        <f t="shared" si="310"/>
        <v>-9999</v>
      </c>
      <c r="AG1245" s="187"/>
      <c r="AH1245">
        <f t="shared" si="311"/>
        <v>-2.9382213915712355E-4</v>
      </c>
      <c r="AI1245">
        <f t="shared" si="312"/>
        <v>0.56321412153041595</v>
      </c>
      <c r="AJ1245">
        <f t="shared" si="313"/>
        <v>-0.29022162196877349</v>
      </c>
      <c r="AK1245">
        <f t="shared" si="314"/>
        <v>0.22686228227079117</v>
      </c>
      <c r="AL1245">
        <f t="shared" si="315"/>
        <v>2.6625535282756823</v>
      </c>
      <c r="AM1245">
        <f t="shared" si="316"/>
        <v>4.0948774322335311</v>
      </c>
      <c r="AN1245" s="26">
        <f t="shared" si="319"/>
        <v>-3.9344997747660178</v>
      </c>
      <c r="AO1245" s="26">
        <f t="shared" si="319"/>
        <v>-3.9351643489502139</v>
      </c>
      <c r="AP1245" s="26">
        <f t="shared" si="319"/>
        <v>-3.9332408904645653</v>
      </c>
      <c r="AQ1245" s="26">
        <f t="shared" si="319"/>
        <v>-3.9388182558839882</v>
      </c>
      <c r="AR1245" s="26">
        <f t="shared" si="319"/>
        <v>-3.9227315190112741</v>
      </c>
      <c r="AS1245" s="26">
        <f t="shared" si="319"/>
        <v>-3.9698775001583364</v>
      </c>
      <c r="AT1245" s="26">
        <f t="shared" si="319"/>
        <v>-3.8373723372171344</v>
      </c>
      <c r="AU1245" s="26">
        <f t="shared" si="318"/>
        <v>-4.2853617650403137</v>
      </c>
    </row>
    <row r="1246" spans="26:47">
      <c r="Z1246">
        <f t="shared" si="304"/>
        <v>0</v>
      </c>
      <c r="AA1246" s="26">
        <f t="shared" si="305"/>
        <v>2.0309229835135684E-3</v>
      </c>
      <c r="AB1246" s="26">
        <f t="shared" si="306"/>
        <v>-9999</v>
      </c>
      <c r="AC1246" s="26">
        <f t="shared" si="307"/>
        <v>0</v>
      </c>
      <c r="AD1246" s="26">
        <f t="shared" si="308"/>
        <v>-9999</v>
      </c>
      <c r="AE1246" s="26">
        <f t="shared" si="309"/>
        <v>0</v>
      </c>
      <c r="AF1246">
        <f t="shared" si="310"/>
        <v>-9999</v>
      </c>
      <c r="AG1246" s="187"/>
      <c r="AH1246">
        <f t="shared" si="311"/>
        <v>-2.9382213915712355E-4</v>
      </c>
      <c r="AI1246">
        <f t="shared" si="312"/>
        <v>0.56321412153041595</v>
      </c>
      <c r="AJ1246">
        <f t="shared" si="313"/>
        <v>-0.29022162196877349</v>
      </c>
      <c r="AK1246">
        <f t="shared" si="314"/>
        <v>0.22686228227079117</v>
      </c>
      <c r="AL1246">
        <f t="shared" si="315"/>
        <v>2.6625535282756823</v>
      </c>
      <c r="AM1246">
        <f t="shared" si="316"/>
        <v>4.0948774322335311</v>
      </c>
      <c r="AN1246" s="26">
        <f t="shared" ref="AN1246:AT1255" si="320">$AU1246+$AB$7*SIN(AO1246)</f>
        <v>-3.9344997747660178</v>
      </c>
      <c r="AO1246" s="26">
        <f t="shared" si="320"/>
        <v>-3.9351643489502139</v>
      </c>
      <c r="AP1246" s="26">
        <f t="shared" si="320"/>
        <v>-3.9332408904645653</v>
      </c>
      <c r="AQ1246" s="26">
        <f t="shared" si="320"/>
        <v>-3.9388182558839882</v>
      </c>
      <c r="AR1246" s="26">
        <f t="shared" si="320"/>
        <v>-3.9227315190112741</v>
      </c>
      <c r="AS1246" s="26">
        <f t="shared" si="320"/>
        <v>-3.9698775001583364</v>
      </c>
      <c r="AT1246" s="26">
        <f t="shared" si="320"/>
        <v>-3.8373723372171344</v>
      </c>
      <c r="AU1246" s="26">
        <f t="shared" si="318"/>
        <v>-4.2853617650403137</v>
      </c>
    </row>
    <row r="1247" spans="26:47">
      <c r="Z1247">
        <f t="shared" si="304"/>
        <v>0</v>
      </c>
      <c r="AA1247" s="26">
        <f t="shared" si="305"/>
        <v>2.0309229835135684E-3</v>
      </c>
      <c r="AB1247" s="26">
        <f t="shared" si="306"/>
        <v>-9999</v>
      </c>
      <c r="AC1247" s="26">
        <f t="shared" si="307"/>
        <v>0</v>
      </c>
      <c r="AD1247" s="26">
        <f t="shared" si="308"/>
        <v>-9999</v>
      </c>
      <c r="AE1247" s="26">
        <f t="shared" si="309"/>
        <v>0</v>
      </c>
      <c r="AF1247">
        <f t="shared" si="310"/>
        <v>-9999</v>
      </c>
      <c r="AG1247" s="187"/>
      <c r="AH1247">
        <f t="shared" si="311"/>
        <v>-2.9382213915712355E-4</v>
      </c>
      <c r="AI1247">
        <f t="shared" si="312"/>
        <v>0.56321412153041595</v>
      </c>
      <c r="AJ1247">
        <f t="shared" si="313"/>
        <v>-0.29022162196877349</v>
      </c>
      <c r="AK1247">
        <f t="shared" si="314"/>
        <v>0.22686228227079117</v>
      </c>
      <c r="AL1247">
        <f t="shared" si="315"/>
        <v>2.6625535282756823</v>
      </c>
      <c r="AM1247">
        <f t="shared" si="316"/>
        <v>4.0948774322335311</v>
      </c>
      <c r="AN1247" s="26">
        <f t="shared" si="320"/>
        <v>-3.9344997747660178</v>
      </c>
      <c r="AO1247" s="26">
        <f t="shared" si="320"/>
        <v>-3.9351643489502139</v>
      </c>
      <c r="AP1247" s="26">
        <f t="shared" si="320"/>
        <v>-3.9332408904645653</v>
      </c>
      <c r="AQ1247" s="26">
        <f t="shared" si="320"/>
        <v>-3.9388182558839882</v>
      </c>
      <c r="AR1247" s="26">
        <f t="shared" si="320"/>
        <v>-3.9227315190112741</v>
      </c>
      <c r="AS1247" s="26">
        <f t="shared" si="320"/>
        <v>-3.9698775001583364</v>
      </c>
      <c r="AT1247" s="26">
        <f t="shared" si="320"/>
        <v>-3.8373723372171344</v>
      </c>
      <c r="AU1247" s="26">
        <f t="shared" si="318"/>
        <v>-4.2853617650403137</v>
      </c>
    </row>
    <row r="1248" spans="26:47">
      <c r="Z1248">
        <f t="shared" si="304"/>
        <v>0</v>
      </c>
      <c r="AA1248" s="26">
        <f t="shared" si="305"/>
        <v>2.0309229835135684E-3</v>
      </c>
      <c r="AB1248" s="26">
        <f t="shared" si="306"/>
        <v>-9999</v>
      </c>
      <c r="AC1248" s="26">
        <f t="shared" si="307"/>
        <v>0</v>
      </c>
      <c r="AD1248" s="26">
        <f t="shared" si="308"/>
        <v>-9999</v>
      </c>
      <c r="AE1248" s="26">
        <f t="shared" si="309"/>
        <v>0</v>
      </c>
      <c r="AF1248">
        <f t="shared" si="310"/>
        <v>-9999</v>
      </c>
      <c r="AG1248" s="187"/>
      <c r="AH1248">
        <f t="shared" si="311"/>
        <v>-2.9382213915712355E-4</v>
      </c>
      <c r="AI1248">
        <f t="shared" si="312"/>
        <v>0.56321412153041595</v>
      </c>
      <c r="AJ1248">
        <f t="shared" si="313"/>
        <v>-0.29022162196877349</v>
      </c>
      <c r="AK1248">
        <f t="shared" si="314"/>
        <v>0.22686228227079117</v>
      </c>
      <c r="AL1248">
        <f t="shared" si="315"/>
        <v>2.6625535282756823</v>
      </c>
      <c r="AM1248">
        <f t="shared" si="316"/>
        <v>4.0948774322335311</v>
      </c>
      <c r="AN1248" s="26">
        <f t="shared" si="320"/>
        <v>-3.9344997747660178</v>
      </c>
      <c r="AO1248" s="26">
        <f t="shared" si="320"/>
        <v>-3.9351643489502139</v>
      </c>
      <c r="AP1248" s="26">
        <f t="shared" si="320"/>
        <v>-3.9332408904645653</v>
      </c>
      <c r="AQ1248" s="26">
        <f t="shared" si="320"/>
        <v>-3.9388182558839882</v>
      </c>
      <c r="AR1248" s="26">
        <f t="shared" si="320"/>
        <v>-3.9227315190112741</v>
      </c>
      <c r="AS1248" s="26">
        <f t="shared" si="320"/>
        <v>-3.9698775001583364</v>
      </c>
      <c r="AT1248" s="26">
        <f t="shared" si="320"/>
        <v>-3.8373723372171344</v>
      </c>
      <c r="AU1248" s="26">
        <f t="shared" si="318"/>
        <v>-4.2853617650403137</v>
      </c>
    </row>
    <row r="1249" spans="26:64">
      <c r="Z1249">
        <f t="shared" si="304"/>
        <v>0</v>
      </c>
      <c r="AA1249" s="26">
        <f t="shared" si="305"/>
        <v>2.0309229835135684E-3</v>
      </c>
      <c r="AB1249" s="26">
        <f t="shared" si="306"/>
        <v>-9999</v>
      </c>
      <c r="AC1249" s="26">
        <f t="shared" si="307"/>
        <v>0</v>
      </c>
      <c r="AD1249" s="26">
        <f t="shared" si="308"/>
        <v>-9999</v>
      </c>
      <c r="AE1249" s="26">
        <f t="shared" si="309"/>
        <v>0</v>
      </c>
      <c r="AF1249">
        <f t="shared" si="310"/>
        <v>-9999</v>
      </c>
      <c r="AG1249" s="187"/>
      <c r="AH1249">
        <f t="shared" si="311"/>
        <v>-2.9382213915712355E-4</v>
      </c>
      <c r="AI1249">
        <f t="shared" si="312"/>
        <v>0.56321412153041595</v>
      </c>
      <c r="AJ1249">
        <f t="shared" si="313"/>
        <v>-0.29022162196877349</v>
      </c>
      <c r="AK1249">
        <f t="shared" si="314"/>
        <v>0.22686228227079117</v>
      </c>
      <c r="AL1249">
        <f t="shared" si="315"/>
        <v>2.6625535282756823</v>
      </c>
      <c r="AM1249">
        <f t="shared" si="316"/>
        <v>4.0948774322335311</v>
      </c>
      <c r="AN1249" s="26">
        <f t="shared" si="320"/>
        <v>-3.9344997747660178</v>
      </c>
      <c r="AO1249" s="26">
        <f t="shared" si="320"/>
        <v>-3.9351643489502139</v>
      </c>
      <c r="AP1249" s="26">
        <f t="shared" si="320"/>
        <v>-3.9332408904645653</v>
      </c>
      <c r="AQ1249" s="26">
        <f t="shared" si="320"/>
        <v>-3.9388182558839882</v>
      </c>
      <c r="AR1249" s="26">
        <f t="shared" si="320"/>
        <v>-3.9227315190112741</v>
      </c>
      <c r="AS1249" s="26">
        <f t="shared" si="320"/>
        <v>-3.9698775001583364</v>
      </c>
      <c r="AT1249" s="26">
        <f t="shared" si="320"/>
        <v>-3.8373723372171344</v>
      </c>
      <c r="AU1249" s="26">
        <f t="shared" si="318"/>
        <v>-4.2853617650403137</v>
      </c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</row>
    <row r="1250" spans="26:64">
      <c r="Z1250">
        <f t="shared" si="304"/>
        <v>0</v>
      </c>
      <c r="AA1250" s="26">
        <f t="shared" si="305"/>
        <v>2.0309229835135684E-3</v>
      </c>
      <c r="AB1250" s="26">
        <f t="shared" si="306"/>
        <v>-9999</v>
      </c>
      <c r="AC1250" s="26">
        <f t="shared" si="307"/>
        <v>0</v>
      </c>
      <c r="AD1250" s="26">
        <f t="shared" si="308"/>
        <v>-9999</v>
      </c>
      <c r="AE1250" s="26">
        <f t="shared" si="309"/>
        <v>0</v>
      </c>
      <c r="AF1250">
        <f t="shared" si="310"/>
        <v>-9999</v>
      </c>
      <c r="AG1250" s="187"/>
      <c r="AH1250">
        <f t="shared" si="311"/>
        <v>-2.9382213915712355E-4</v>
      </c>
      <c r="AI1250">
        <f t="shared" si="312"/>
        <v>0.56321412153041595</v>
      </c>
      <c r="AJ1250">
        <f t="shared" si="313"/>
        <v>-0.29022162196877349</v>
      </c>
      <c r="AK1250">
        <f t="shared" si="314"/>
        <v>0.22686228227079117</v>
      </c>
      <c r="AL1250">
        <f t="shared" si="315"/>
        <v>2.6625535282756823</v>
      </c>
      <c r="AM1250">
        <f t="shared" si="316"/>
        <v>4.0948774322335311</v>
      </c>
      <c r="AN1250" s="26">
        <f t="shared" si="320"/>
        <v>-3.9344997747660178</v>
      </c>
      <c r="AO1250" s="26">
        <f t="shared" si="320"/>
        <v>-3.9351643489502139</v>
      </c>
      <c r="AP1250" s="26">
        <f t="shared" si="320"/>
        <v>-3.9332408904645653</v>
      </c>
      <c r="AQ1250" s="26">
        <f t="shared" si="320"/>
        <v>-3.9388182558839882</v>
      </c>
      <c r="AR1250" s="26">
        <f t="shared" si="320"/>
        <v>-3.9227315190112741</v>
      </c>
      <c r="AS1250" s="26">
        <f t="shared" si="320"/>
        <v>-3.9698775001583364</v>
      </c>
      <c r="AT1250" s="26">
        <f t="shared" si="320"/>
        <v>-3.8373723372171344</v>
      </c>
      <c r="AU1250" s="26">
        <f t="shared" si="318"/>
        <v>-4.2853617650403137</v>
      </c>
    </row>
    <row r="1251" spans="26:64">
      <c r="Z1251">
        <f t="shared" si="304"/>
        <v>0</v>
      </c>
      <c r="AA1251" s="26">
        <f t="shared" si="305"/>
        <v>2.0309229835135684E-3</v>
      </c>
      <c r="AB1251" s="26">
        <f t="shared" si="306"/>
        <v>-9999</v>
      </c>
      <c r="AC1251" s="26">
        <f t="shared" si="307"/>
        <v>0</v>
      </c>
      <c r="AD1251" s="26">
        <f t="shared" si="308"/>
        <v>-9999</v>
      </c>
      <c r="AE1251" s="26">
        <f t="shared" si="309"/>
        <v>0</v>
      </c>
      <c r="AF1251">
        <f t="shared" si="310"/>
        <v>-9999</v>
      </c>
      <c r="AG1251" s="187"/>
      <c r="AH1251">
        <f t="shared" si="311"/>
        <v>-2.9382213915712355E-4</v>
      </c>
      <c r="AI1251">
        <f t="shared" si="312"/>
        <v>0.56321412153041595</v>
      </c>
      <c r="AJ1251">
        <f t="shared" si="313"/>
        <v>-0.29022162196877349</v>
      </c>
      <c r="AK1251">
        <f t="shared" si="314"/>
        <v>0.22686228227079117</v>
      </c>
      <c r="AL1251">
        <f t="shared" si="315"/>
        <v>2.6625535282756823</v>
      </c>
      <c r="AM1251">
        <f t="shared" si="316"/>
        <v>4.0948774322335311</v>
      </c>
      <c r="AN1251" s="26">
        <f t="shared" si="320"/>
        <v>-3.9344997747660178</v>
      </c>
      <c r="AO1251" s="26">
        <f t="shared" si="320"/>
        <v>-3.9351643489502139</v>
      </c>
      <c r="AP1251" s="26">
        <f t="shared" si="320"/>
        <v>-3.9332408904645653</v>
      </c>
      <c r="AQ1251" s="26">
        <f t="shared" si="320"/>
        <v>-3.9388182558839882</v>
      </c>
      <c r="AR1251" s="26">
        <f t="shared" si="320"/>
        <v>-3.9227315190112741</v>
      </c>
      <c r="AS1251" s="26">
        <f t="shared" si="320"/>
        <v>-3.9698775001583364</v>
      </c>
      <c r="AT1251" s="26">
        <f t="shared" si="320"/>
        <v>-3.8373723372171344</v>
      </c>
      <c r="AU1251" s="26">
        <f t="shared" si="318"/>
        <v>-4.2853617650403137</v>
      </c>
    </row>
    <row r="1252" spans="26:64">
      <c r="Z1252">
        <f t="shared" si="304"/>
        <v>0</v>
      </c>
      <c r="AA1252" s="26">
        <f t="shared" si="305"/>
        <v>2.0309229835135684E-3</v>
      </c>
      <c r="AB1252" s="26">
        <f t="shared" si="306"/>
        <v>-9999</v>
      </c>
      <c r="AC1252" s="26">
        <f t="shared" si="307"/>
        <v>0</v>
      </c>
      <c r="AD1252" s="26">
        <f t="shared" si="308"/>
        <v>-9999</v>
      </c>
      <c r="AE1252" s="26">
        <f t="shared" si="309"/>
        <v>0</v>
      </c>
      <c r="AF1252">
        <f t="shared" si="310"/>
        <v>-9999</v>
      </c>
      <c r="AG1252" s="187"/>
      <c r="AH1252">
        <f t="shared" si="311"/>
        <v>-2.9382213915712355E-4</v>
      </c>
      <c r="AI1252">
        <f t="shared" si="312"/>
        <v>0.56321412153041595</v>
      </c>
      <c r="AJ1252">
        <f t="shared" si="313"/>
        <v>-0.29022162196877349</v>
      </c>
      <c r="AK1252">
        <f t="shared" si="314"/>
        <v>0.22686228227079117</v>
      </c>
      <c r="AL1252">
        <f t="shared" si="315"/>
        <v>2.6625535282756823</v>
      </c>
      <c r="AM1252">
        <f t="shared" si="316"/>
        <v>4.0948774322335311</v>
      </c>
      <c r="AN1252" s="26">
        <f t="shared" si="320"/>
        <v>-3.9344997747660178</v>
      </c>
      <c r="AO1252" s="26">
        <f t="shared" si="320"/>
        <v>-3.9351643489502139</v>
      </c>
      <c r="AP1252" s="26">
        <f t="shared" si="320"/>
        <v>-3.9332408904645653</v>
      </c>
      <c r="AQ1252" s="26">
        <f t="shared" si="320"/>
        <v>-3.9388182558839882</v>
      </c>
      <c r="AR1252" s="26">
        <f t="shared" si="320"/>
        <v>-3.9227315190112741</v>
      </c>
      <c r="AS1252" s="26">
        <f t="shared" si="320"/>
        <v>-3.9698775001583364</v>
      </c>
      <c r="AT1252" s="26">
        <f t="shared" si="320"/>
        <v>-3.8373723372171344</v>
      </c>
      <c r="AU1252" s="26">
        <f t="shared" si="318"/>
        <v>-4.2853617650403137</v>
      </c>
    </row>
    <row r="1253" spans="26:64">
      <c r="Z1253">
        <f t="shared" si="304"/>
        <v>0</v>
      </c>
      <c r="AA1253" s="26">
        <f t="shared" si="305"/>
        <v>2.0309229835135684E-3</v>
      </c>
      <c r="AB1253" s="26">
        <f t="shared" si="306"/>
        <v>-9999</v>
      </c>
      <c r="AC1253" s="26">
        <f t="shared" si="307"/>
        <v>0</v>
      </c>
      <c r="AD1253" s="26">
        <f t="shared" si="308"/>
        <v>-9999</v>
      </c>
      <c r="AE1253" s="26">
        <f t="shared" si="309"/>
        <v>0</v>
      </c>
      <c r="AF1253">
        <f t="shared" si="310"/>
        <v>-9999</v>
      </c>
      <c r="AG1253" s="187"/>
      <c r="AH1253">
        <f t="shared" si="311"/>
        <v>-2.9382213915712355E-4</v>
      </c>
      <c r="AI1253">
        <f t="shared" si="312"/>
        <v>0.56321412153041595</v>
      </c>
      <c r="AJ1253">
        <f t="shared" si="313"/>
        <v>-0.29022162196877349</v>
      </c>
      <c r="AK1253">
        <f t="shared" si="314"/>
        <v>0.22686228227079117</v>
      </c>
      <c r="AL1253">
        <f t="shared" si="315"/>
        <v>2.6625535282756823</v>
      </c>
      <c r="AM1253">
        <f t="shared" si="316"/>
        <v>4.0948774322335311</v>
      </c>
      <c r="AN1253" s="26">
        <f t="shared" si="320"/>
        <v>-3.9344997747660178</v>
      </c>
      <c r="AO1253" s="26">
        <f t="shared" si="320"/>
        <v>-3.9351643489502139</v>
      </c>
      <c r="AP1253" s="26">
        <f t="shared" si="320"/>
        <v>-3.9332408904645653</v>
      </c>
      <c r="AQ1253" s="26">
        <f t="shared" si="320"/>
        <v>-3.9388182558839882</v>
      </c>
      <c r="AR1253" s="26">
        <f t="shared" si="320"/>
        <v>-3.9227315190112741</v>
      </c>
      <c r="AS1253" s="26">
        <f t="shared" si="320"/>
        <v>-3.9698775001583364</v>
      </c>
      <c r="AT1253" s="26">
        <f t="shared" si="320"/>
        <v>-3.8373723372171344</v>
      </c>
      <c r="AU1253" s="26">
        <f t="shared" si="318"/>
        <v>-4.2853617650403137</v>
      </c>
    </row>
    <row r="1254" spans="26:64">
      <c r="Z1254">
        <f t="shared" si="304"/>
        <v>0</v>
      </c>
      <c r="AA1254" s="26">
        <f t="shared" si="305"/>
        <v>2.0309229835135684E-3</v>
      </c>
      <c r="AB1254" s="26">
        <f t="shared" si="306"/>
        <v>-9999</v>
      </c>
      <c r="AC1254" s="26">
        <f t="shared" si="307"/>
        <v>0</v>
      </c>
      <c r="AD1254" s="26">
        <f t="shared" si="308"/>
        <v>-9999</v>
      </c>
      <c r="AE1254" s="26">
        <f t="shared" si="309"/>
        <v>0</v>
      </c>
      <c r="AF1254">
        <f t="shared" si="310"/>
        <v>-9999</v>
      </c>
      <c r="AG1254" s="187"/>
      <c r="AH1254">
        <f t="shared" si="311"/>
        <v>-2.9382213915712355E-4</v>
      </c>
      <c r="AI1254">
        <f t="shared" si="312"/>
        <v>0.56321412153041595</v>
      </c>
      <c r="AJ1254">
        <f t="shared" si="313"/>
        <v>-0.29022162196877349</v>
      </c>
      <c r="AK1254">
        <f t="shared" si="314"/>
        <v>0.22686228227079117</v>
      </c>
      <c r="AL1254">
        <f t="shared" si="315"/>
        <v>2.6625535282756823</v>
      </c>
      <c r="AM1254">
        <f t="shared" si="316"/>
        <v>4.0948774322335311</v>
      </c>
      <c r="AN1254" s="26">
        <f t="shared" si="320"/>
        <v>-3.9344997747660178</v>
      </c>
      <c r="AO1254" s="26">
        <f t="shared" si="320"/>
        <v>-3.9351643489502139</v>
      </c>
      <c r="AP1254" s="26">
        <f t="shared" si="320"/>
        <v>-3.9332408904645653</v>
      </c>
      <c r="AQ1254" s="26">
        <f t="shared" si="320"/>
        <v>-3.9388182558839882</v>
      </c>
      <c r="AR1254" s="26">
        <f t="shared" si="320"/>
        <v>-3.9227315190112741</v>
      </c>
      <c r="AS1254" s="26">
        <f t="shared" si="320"/>
        <v>-3.9698775001583364</v>
      </c>
      <c r="AT1254" s="26">
        <f t="shared" si="320"/>
        <v>-3.8373723372171344</v>
      </c>
      <c r="AU1254" s="26">
        <f t="shared" si="318"/>
        <v>-4.2853617650403137</v>
      </c>
    </row>
    <row r="1255" spans="26:64">
      <c r="Z1255">
        <f t="shared" si="304"/>
        <v>0</v>
      </c>
      <c r="AA1255" s="26">
        <f t="shared" si="305"/>
        <v>2.0309229835135684E-3</v>
      </c>
      <c r="AB1255" s="26">
        <f t="shared" si="306"/>
        <v>-9999</v>
      </c>
      <c r="AC1255" s="26">
        <f t="shared" si="307"/>
        <v>0</v>
      </c>
      <c r="AD1255" s="26">
        <f t="shared" si="308"/>
        <v>-9999</v>
      </c>
      <c r="AE1255" s="26">
        <f t="shared" si="309"/>
        <v>0</v>
      </c>
      <c r="AF1255">
        <f t="shared" si="310"/>
        <v>-9999</v>
      </c>
      <c r="AG1255" s="187"/>
      <c r="AH1255">
        <f t="shared" si="311"/>
        <v>-2.9382213915712355E-4</v>
      </c>
      <c r="AI1255">
        <f t="shared" si="312"/>
        <v>0.56321412153041595</v>
      </c>
      <c r="AJ1255">
        <f t="shared" si="313"/>
        <v>-0.29022162196877349</v>
      </c>
      <c r="AK1255">
        <f t="shared" si="314"/>
        <v>0.22686228227079117</v>
      </c>
      <c r="AL1255">
        <f t="shared" si="315"/>
        <v>2.6625535282756823</v>
      </c>
      <c r="AM1255">
        <f t="shared" si="316"/>
        <v>4.0948774322335311</v>
      </c>
      <c r="AN1255" s="26">
        <f t="shared" si="320"/>
        <v>-3.9344997747660178</v>
      </c>
      <c r="AO1255" s="26">
        <f t="shared" si="320"/>
        <v>-3.9351643489502139</v>
      </c>
      <c r="AP1255" s="26">
        <f t="shared" si="320"/>
        <v>-3.9332408904645653</v>
      </c>
      <c r="AQ1255" s="26">
        <f t="shared" si="320"/>
        <v>-3.9388182558839882</v>
      </c>
      <c r="AR1255" s="26">
        <f t="shared" si="320"/>
        <v>-3.9227315190112741</v>
      </c>
      <c r="AS1255" s="26">
        <f t="shared" si="320"/>
        <v>-3.9698775001583364</v>
      </c>
      <c r="AT1255" s="26">
        <f t="shared" si="320"/>
        <v>-3.8373723372171344</v>
      </c>
      <c r="AU1255" s="26">
        <f t="shared" si="318"/>
        <v>-4.2853617650403137</v>
      </c>
    </row>
    <row r="1256" spans="26:64">
      <c r="Z1256">
        <f t="shared" si="304"/>
        <v>0</v>
      </c>
      <c r="AA1256" s="26">
        <f t="shared" si="305"/>
        <v>2.0309229835135684E-3</v>
      </c>
      <c r="AB1256" s="26">
        <f t="shared" si="306"/>
        <v>-9999</v>
      </c>
      <c r="AC1256" s="26">
        <f t="shared" si="307"/>
        <v>0</v>
      </c>
      <c r="AD1256" s="26">
        <f t="shared" si="308"/>
        <v>-9999</v>
      </c>
      <c r="AE1256" s="26">
        <f t="shared" si="309"/>
        <v>0</v>
      </c>
      <c r="AF1256">
        <f t="shared" si="310"/>
        <v>-9999</v>
      </c>
      <c r="AG1256" s="187"/>
      <c r="AH1256">
        <f t="shared" si="311"/>
        <v>-2.9382213915712355E-4</v>
      </c>
      <c r="AI1256">
        <f t="shared" si="312"/>
        <v>0.56321412153041595</v>
      </c>
      <c r="AJ1256">
        <f t="shared" si="313"/>
        <v>-0.29022162196877349</v>
      </c>
      <c r="AK1256">
        <f t="shared" si="314"/>
        <v>0.22686228227079117</v>
      </c>
      <c r="AL1256">
        <f t="shared" si="315"/>
        <v>2.6625535282756823</v>
      </c>
      <c r="AM1256">
        <f t="shared" si="316"/>
        <v>4.0948774322335311</v>
      </c>
      <c r="AN1256" s="26">
        <f t="shared" ref="AN1256:AT1265" si="321">$AU1256+$AB$7*SIN(AO1256)</f>
        <v>-3.9344997747660178</v>
      </c>
      <c r="AO1256" s="26">
        <f t="shared" si="321"/>
        <v>-3.9351643489502139</v>
      </c>
      <c r="AP1256" s="26">
        <f t="shared" si="321"/>
        <v>-3.9332408904645653</v>
      </c>
      <c r="AQ1256" s="26">
        <f t="shared" si="321"/>
        <v>-3.9388182558839882</v>
      </c>
      <c r="AR1256" s="26">
        <f t="shared" si="321"/>
        <v>-3.9227315190112741</v>
      </c>
      <c r="AS1256" s="26">
        <f t="shared" si="321"/>
        <v>-3.9698775001583364</v>
      </c>
      <c r="AT1256" s="26">
        <f t="shared" si="321"/>
        <v>-3.8373723372171344</v>
      </c>
      <c r="AU1256" s="26">
        <f t="shared" si="318"/>
        <v>-4.2853617650403137</v>
      </c>
    </row>
    <row r="1257" spans="26:64">
      <c r="Z1257">
        <f t="shared" si="304"/>
        <v>0</v>
      </c>
      <c r="AA1257" s="26">
        <f t="shared" si="305"/>
        <v>2.0309229835135684E-3</v>
      </c>
      <c r="AB1257" s="26">
        <f t="shared" si="306"/>
        <v>-9999</v>
      </c>
      <c r="AC1257" s="26">
        <f t="shared" si="307"/>
        <v>0</v>
      </c>
      <c r="AD1257" s="26">
        <f t="shared" si="308"/>
        <v>-9999</v>
      </c>
      <c r="AE1257" s="26">
        <f t="shared" si="309"/>
        <v>0</v>
      </c>
      <c r="AF1257">
        <f t="shared" si="310"/>
        <v>-9999</v>
      </c>
      <c r="AG1257" s="187"/>
      <c r="AH1257">
        <f t="shared" si="311"/>
        <v>-2.9382213915712355E-4</v>
      </c>
      <c r="AI1257">
        <f t="shared" si="312"/>
        <v>0.56321412153041595</v>
      </c>
      <c r="AJ1257">
        <f t="shared" si="313"/>
        <v>-0.29022162196877349</v>
      </c>
      <c r="AK1257">
        <f t="shared" si="314"/>
        <v>0.22686228227079117</v>
      </c>
      <c r="AL1257">
        <f t="shared" si="315"/>
        <v>2.6625535282756823</v>
      </c>
      <c r="AM1257">
        <f t="shared" si="316"/>
        <v>4.0948774322335311</v>
      </c>
      <c r="AN1257" s="26">
        <f t="shared" si="321"/>
        <v>-3.9344997747660178</v>
      </c>
      <c r="AO1257" s="26">
        <f t="shared" si="321"/>
        <v>-3.9351643489502139</v>
      </c>
      <c r="AP1257" s="26">
        <f t="shared" si="321"/>
        <v>-3.9332408904645653</v>
      </c>
      <c r="AQ1257" s="26">
        <f t="shared" si="321"/>
        <v>-3.9388182558839882</v>
      </c>
      <c r="AR1257" s="26">
        <f t="shared" si="321"/>
        <v>-3.9227315190112741</v>
      </c>
      <c r="AS1257" s="26">
        <f t="shared" si="321"/>
        <v>-3.9698775001583364</v>
      </c>
      <c r="AT1257" s="26">
        <f t="shared" si="321"/>
        <v>-3.8373723372171344</v>
      </c>
      <c r="AU1257" s="26">
        <f t="shared" si="318"/>
        <v>-4.2853617650403137</v>
      </c>
    </row>
    <row r="1258" spans="26:64">
      <c r="Z1258">
        <f t="shared" si="304"/>
        <v>0</v>
      </c>
      <c r="AA1258" s="26">
        <f t="shared" si="305"/>
        <v>2.0309229835135684E-3</v>
      </c>
      <c r="AB1258" s="26">
        <f t="shared" si="306"/>
        <v>-9999</v>
      </c>
      <c r="AC1258" s="26">
        <f t="shared" si="307"/>
        <v>0</v>
      </c>
      <c r="AD1258" s="26">
        <f t="shared" si="308"/>
        <v>-9999</v>
      </c>
      <c r="AE1258" s="26">
        <f t="shared" si="309"/>
        <v>0</v>
      </c>
      <c r="AF1258">
        <f t="shared" si="310"/>
        <v>-9999</v>
      </c>
      <c r="AG1258" s="187"/>
      <c r="AH1258">
        <f t="shared" si="311"/>
        <v>-2.9382213915712355E-4</v>
      </c>
      <c r="AI1258">
        <f t="shared" si="312"/>
        <v>0.56321412153041595</v>
      </c>
      <c r="AJ1258">
        <f t="shared" si="313"/>
        <v>-0.29022162196877349</v>
      </c>
      <c r="AK1258">
        <f t="shared" si="314"/>
        <v>0.22686228227079117</v>
      </c>
      <c r="AL1258">
        <f t="shared" si="315"/>
        <v>2.6625535282756823</v>
      </c>
      <c r="AM1258">
        <f t="shared" si="316"/>
        <v>4.0948774322335311</v>
      </c>
      <c r="AN1258" s="26">
        <f t="shared" si="321"/>
        <v>-3.9344997747660178</v>
      </c>
      <c r="AO1258" s="26">
        <f t="shared" si="321"/>
        <v>-3.9351643489502139</v>
      </c>
      <c r="AP1258" s="26">
        <f t="shared" si="321"/>
        <v>-3.9332408904645653</v>
      </c>
      <c r="AQ1258" s="26">
        <f t="shared" si="321"/>
        <v>-3.9388182558839882</v>
      </c>
      <c r="AR1258" s="26">
        <f t="shared" si="321"/>
        <v>-3.9227315190112741</v>
      </c>
      <c r="AS1258" s="26">
        <f t="shared" si="321"/>
        <v>-3.9698775001583364</v>
      </c>
      <c r="AT1258" s="26">
        <f t="shared" si="321"/>
        <v>-3.8373723372171344</v>
      </c>
      <c r="AU1258" s="26">
        <f t="shared" si="318"/>
        <v>-4.2853617650403137</v>
      </c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</row>
    <row r="1259" spans="26:64">
      <c r="Z1259">
        <f t="shared" si="304"/>
        <v>0</v>
      </c>
      <c r="AA1259" s="26">
        <f t="shared" si="305"/>
        <v>2.0309229835135684E-3</v>
      </c>
      <c r="AB1259" s="26">
        <f t="shared" si="306"/>
        <v>-9999</v>
      </c>
      <c r="AC1259" s="26">
        <f t="shared" si="307"/>
        <v>0</v>
      </c>
      <c r="AD1259" s="26">
        <f t="shared" si="308"/>
        <v>-9999</v>
      </c>
      <c r="AE1259" s="26">
        <f t="shared" si="309"/>
        <v>0</v>
      </c>
      <c r="AF1259">
        <f t="shared" si="310"/>
        <v>-9999</v>
      </c>
      <c r="AG1259" s="187"/>
      <c r="AH1259">
        <f t="shared" si="311"/>
        <v>-2.9382213915712355E-4</v>
      </c>
      <c r="AI1259">
        <f t="shared" si="312"/>
        <v>0.56321412153041595</v>
      </c>
      <c r="AJ1259">
        <f t="shared" si="313"/>
        <v>-0.29022162196877349</v>
      </c>
      <c r="AK1259">
        <f t="shared" si="314"/>
        <v>0.22686228227079117</v>
      </c>
      <c r="AL1259">
        <f t="shared" si="315"/>
        <v>2.6625535282756823</v>
      </c>
      <c r="AM1259">
        <f t="shared" si="316"/>
        <v>4.0948774322335311</v>
      </c>
      <c r="AN1259" s="26">
        <f t="shared" si="321"/>
        <v>-3.9344997747660178</v>
      </c>
      <c r="AO1259" s="26">
        <f t="shared" si="321"/>
        <v>-3.9351643489502139</v>
      </c>
      <c r="AP1259" s="26">
        <f t="shared" si="321"/>
        <v>-3.9332408904645653</v>
      </c>
      <c r="AQ1259" s="26">
        <f t="shared" si="321"/>
        <v>-3.9388182558839882</v>
      </c>
      <c r="AR1259" s="26">
        <f t="shared" si="321"/>
        <v>-3.9227315190112741</v>
      </c>
      <c r="AS1259" s="26">
        <f t="shared" si="321"/>
        <v>-3.9698775001583364</v>
      </c>
      <c r="AT1259" s="26">
        <f t="shared" si="321"/>
        <v>-3.8373723372171344</v>
      </c>
      <c r="AU1259" s="26">
        <f t="shared" si="318"/>
        <v>-4.2853617650403137</v>
      </c>
    </row>
    <row r="1260" spans="26:64">
      <c r="Z1260">
        <f t="shared" si="304"/>
        <v>0</v>
      </c>
      <c r="AA1260" s="26">
        <f t="shared" si="305"/>
        <v>2.0309229835135684E-3</v>
      </c>
      <c r="AB1260" s="26">
        <f t="shared" si="306"/>
        <v>-9999</v>
      </c>
      <c r="AC1260" s="26">
        <f t="shared" si="307"/>
        <v>0</v>
      </c>
      <c r="AD1260" s="26">
        <f t="shared" si="308"/>
        <v>-9999</v>
      </c>
      <c r="AE1260" s="26">
        <f t="shared" si="309"/>
        <v>0</v>
      </c>
      <c r="AF1260">
        <f t="shared" si="310"/>
        <v>-9999</v>
      </c>
      <c r="AG1260" s="187"/>
      <c r="AH1260">
        <f t="shared" si="311"/>
        <v>-2.9382213915712355E-4</v>
      </c>
      <c r="AI1260">
        <f t="shared" si="312"/>
        <v>0.56321412153041595</v>
      </c>
      <c r="AJ1260">
        <f t="shared" si="313"/>
        <v>-0.29022162196877349</v>
      </c>
      <c r="AK1260">
        <f t="shared" si="314"/>
        <v>0.22686228227079117</v>
      </c>
      <c r="AL1260">
        <f t="shared" si="315"/>
        <v>2.6625535282756823</v>
      </c>
      <c r="AM1260">
        <f t="shared" si="316"/>
        <v>4.0948774322335311</v>
      </c>
      <c r="AN1260" s="26">
        <f t="shared" si="321"/>
        <v>-3.9344997747660178</v>
      </c>
      <c r="AO1260" s="26">
        <f t="shared" si="321"/>
        <v>-3.9351643489502139</v>
      </c>
      <c r="AP1260" s="26">
        <f t="shared" si="321"/>
        <v>-3.9332408904645653</v>
      </c>
      <c r="AQ1260" s="26">
        <f t="shared" si="321"/>
        <v>-3.9388182558839882</v>
      </c>
      <c r="AR1260" s="26">
        <f t="shared" si="321"/>
        <v>-3.9227315190112741</v>
      </c>
      <c r="AS1260" s="26">
        <f t="shared" si="321"/>
        <v>-3.9698775001583364</v>
      </c>
      <c r="AT1260" s="26">
        <f t="shared" si="321"/>
        <v>-3.8373723372171344</v>
      </c>
      <c r="AU1260" s="26">
        <f t="shared" si="318"/>
        <v>-4.2853617650403137</v>
      </c>
    </row>
    <row r="1261" spans="26:64">
      <c r="Z1261">
        <f t="shared" si="304"/>
        <v>0</v>
      </c>
      <c r="AA1261" s="26">
        <f t="shared" si="305"/>
        <v>2.0309229835135684E-3</v>
      </c>
      <c r="AB1261" s="26">
        <f t="shared" si="306"/>
        <v>-9999</v>
      </c>
      <c r="AC1261" s="26">
        <f t="shared" si="307"/>
        <v>0</v>
      </c>
      <c r="AD1261" s="26">
        <f t="shared" si="308"/>
        <v>-9999</v>
      </c>
      <c r="AE1261" s="26">
        <f t="shared" si="309"/>
        <v>0</v>
      </c>
      <c r="AF1261">
        <f t="shared" si="310"/>
        <v>-9999</v>
      </c>
      <c r="AG1261" s="187"/>
      <c r="AH1261">
        <f t="shared" si="311"/>
        <v>-2.9382213915712355E-4</v>
      </c>
      <c r="AI1261">
        <f t="shared" si="312"/>
        <v>0.56321412153041595</v>
      </c>
      <c r="AJ1261">
        <f t="shared" si="313"/>
        <v>-0.29022162196877349</v>
      </c>
      <c r="AK1261">
        <f t="shared" si="314"/>
        <v>0.22686228227079117</v>
      </c>
      <c r="AL1261">
        <f t="shared" si="315"/>
        <v>2.6625535282756823</v>
      </c>
      <c r="AM1261">
        <f t="shared" si="316"/>
        <v>4.0948774322335311</v>
      </c>
      <c r="AN1261" s="26">
        <f t="shared" si="321"/>
        <v>-3.9344997747660178</v>
      </c>
      <c r="AO1261" s="26">
        <f t="shared" si="321"/>
        <v>-3.9351643489502139</v>
      </c>
      <c r="AP1261" s="26">
        <f t="shared" si="321"/>
        <v>-3.9332408904645653</v>
      </c>
      <c r="AQ1261" s="26">
        <f t="shared" si="321"/>
        <v>-3.9388182558839882</v>
      </c>
      <c r="AR1261" s="26">
        <f t="shared" si="321"/>
        <v>-3.9227315190112741</v>
      </c>
      <c r="AS1261" s="26">
        <f t="shared" si="321"/>
        <v>-3.9698775001583364</v>
      </c>
      <c r="AT1261" s="26">
        <f t="shared" si="321"/>
        <v>-3.8373723372171344</v>
      </c>
      <c r="AU1261" s="26">
        <f t="shared" si="318"/>
        <v>-4.2853617650403137</v>
      </c>
    </row>
    <row r="1262" spans="26:64">
      <c r="Z1262">
        <f t="shared" si="304"/>
        <v>0</v>
      </c>
      <c r="AA1262" s="26">
        <f t="shared" si="305"/>
        <v>2.0309229835135684E-3</v>
      </c>
      <c r="AB1262" s="26">
        <f t="shared" si="306"/>
        <v>-9999</v>
      </c>
      <c r="AC1262" s="26">
        <f t="shared" si="307"/>
        <v>0</v>
      </c>
      <c r="AD1262" s="26">
        <f t="shared" si="308"/>
        <v>-9999</v>
      </c>
      <c r="AE1262" s="26">
        <f t="shared" si="309"/>
        <v>0</v>
      </c>
      <c r="AF1262">
        <f t="shared" si="310"/>
        <v>-9999</v>
      </c>
      <c r="AG1262" s="187"/>
      <c r="AH1262">
        <f t="shared" si="311"/>
        <v>-2.9382213915712355E-4</v>
      </c>
      <c r="AI1262">
        <f t="shared" si="312"/>
        <v>0.56321412153041595</v>
      </c>
      <c r="AJ1262">
        <f t="shared" si="313"/>
        <v>-0.29022162196877349</v>
      </c>
      <c r="AK1262">
        <f t="shared" si="314"/>
        <v>0.22686228227079117</v>
      </c>
      <c r="AL1262">
        <f t="shared" si="315"/>
        <v>2.6625535282756823</v>
      </c>
      <c r="AM1262">
        <f t="shared" si="316"/>
        <v>4.0948774322335311</v>
      </c>
      <c r="AN1262" s="26">
        <f t="shared" si="321"/>
        <v>-3.9344997747660178</v>
      </c>
      <c r="AO1262" s="26">
        <f t="shared" si="321"/>
        <v>-3.9351643489502139</v>
      </c>
      <c r="AP1262" s="26">
        <f t="shared" si="321"/>
        <v>-3.9332408904645653</v>
      </c>
      <c r="AQ1262" s="26">
        <f t="shared" si="321"/>
        <v>-3.9388182558839882</v>
      </c>
      <c r="AR1262" s="26">
        <f t="shared" si="321"/>
        <v>-3.9227315190112741</v>
      </c>
      <c r="AS1262" s="26">
        <f t="shared" si="321"/>
        <v>-3.9698775001583364</v>
      </c>
      <c r="AT1262" s="26">
        <f t="shared" si="321"/>
        <v>-3.8373723372171344</v>
      </c>
      <c r="AU1262" s="26">
        <f t="shared" si="318"/>
        <v>-4.2853617650403137</v>
      </c>
    </row>
    <row r="1263" spans="26:64">
      <c r="Z1263">
        <f t="shared" si="304"/>
        <v>0</v>
      </c>
      <c r="AA1263" s="26">
        <f t="shared" si="305"/>
        <v>2.0309229835135684E-3</v>
      </c>
      <c r="AB1263" s="26">
        <f t="shared" si="306"/>
        <v>-9999</v>
      </c>
      <c r="AC1263" s="26">
        <f t="shared" si="307"/>
        <v>0</v>
      </c>
      <c r="AD1263" s="26">
        <f t="shared" si="308"/>
        <v>-9999</v>
      </c>
      <c r="AE1263" s="26">
        <f t="shared" si="309"/>
        <v>0</v>
      </c>
      <c r="AF1263">
        <f t="shared" si="310"/>
        <v>-9999</v>
      </c>
      <c r="AG1263" s="187"/>
      <c r="AH1263">
        <f t="shared" si="311"/>
        <v>-2.9382213915712355E-4</v>
      </c>
      <c r="AI1263">
        <f t="shared" si="312"/>
        <v>0.56321412153041595</v>
      </c>
      <c r="AJ1263">
        <f t="shared" si="313"/>
        <v>-0.29022162196877349</v>
      </c>
      <c r="AK1263">
        <f t="shared" si="314"/>
        <v>0.22686228227079117</v>
      </c>
      <c r="AL1263">
        <f t="shared" si="315"/>
        <v>2.6625535282756823</v>
      </c>
      <c r="AM1263">
        <f t="shared" si="316"/>
        <v>4.0948774322335311</v>
      </c>
      <c r="AN1263" s="26">
        <f t="shared" si="321"/>
        <v>-3.9344997747660178</v>
      </c>
      <c r="AO1263" s="26">
        <f t="shared" si="321"/>
        <v>-3.9351643489502139</v>
      </c>
      <c r="AP1263" s="26">
        <f t="shared" si="321"/>
        <v>-3.9332408904645653</v>
      </c>
      <c r="AQ1263" s="26">
        <f t="shared" si="321"/>
        <v>-3.9388182558839882</v>
      </c>
      <c r="AR1263" s="26">
        <f t="shared" si="321"/>
        <v>-3.9227315190112741</v>
      </c>
      <c r="AS1263" s="26">
        <f t="shared" si="321"/>
        <v>-3.9698775001583364</v>
      </c>
      <c r="AT1263" s="26">
        <f t="shared" si="321"/>
        <v>-3.8373723372171344</v>
      </c>
      <c r="AU1263" s="26">
        <f t="shared" si="318"/>
        <v>-4.2853617650403137</v>
      </c>
    </row>
    <row r="1264" spans="26:64">
      <c r="Z1264">
        <f t="shared" si="304"/>
        <v>0</v>
      </c>
      <c r="AA1264" s="26">
        <f t="shared" si="305"/>
        <v>2.0309229835135684E-3</v>
      </c>
      <c r="AB1264" s="26">
        <f t="shared" si="306"/>
        <v>-9999</v>
      </c>
      <c r="AC1264" s="26">
        <f t="shared" si="307"/>
        <v>0</v>
      </c>
      <c r="AD1264" s="26">
        <f t="shared" si="308"/>
        <v>-9999</v>
      </c>
      <c r="AE1264" s="26">
        <f t="shared" si="309"/>
        <v>0</v>
      </c>
      <c r="AF1264">
        <f t="shared" si="310"/>
        <v>-9999</v>
      </c>
      <c r="AG1264" s="187"/>
      <c r="AH1264">
        <f t="shared" si="311"/>
        <v>-2.9382213915712355E-4</v>
      </c>
      <c r="AI1264">
        <f t="shared" si="312"/>
        <v>0.56321412153041595</v>
      </c>
      <c r="AJ1264">
        <f t="shared" si="313"/>
        <v>-0.29022162196877349</v>
      </c>
      <c r="AK1264">
        <f t="shared" si="314"/>
        <v>0.22686228227079117</v>
      </c>
      <c r="AL1264">
        <f t="shared" si="315"/>
        <v>2.6625535282756823</v>
      </c>
      <c r="AM1264">
        <f t="shared" si="316"/>
        <v>4.0948774322335311</v>
      </c>
      <c r="AN1264" s="26">
        <f t="shared" si="321"/>
        <v>-3.9344997747660178</v>
      </c>
      <c r="AO1264" s="26">
        <f t="shared" si="321"/>
        <v>-3.9351643489502139</v>
      </c>
      <c r="AP1264" s="26">
        <f t="shared" si="321"/>
        <v>-3.9332408904645653</v>
      </c>
      <c r="AQ1264" s="26">
        <f t="shared" si="321"/>
        <v>-3.9388182558839882</v>
      </c>
      <c r="AR1264" s="26">
        <f t="shared" si="321"/>
        <v>-3.9227315190112741</v>
      </c>
      <c r="AS1264" s="26">
        <f t="shared" si="321"/>
        <v>-3.9698775001583364</v>
      </c>
      <c r="AT1264" s="26">
        <f t="shared" si="321"/>
        <v>-3.8373723372171344</v>
      </c>
      <c r="AU1264" s="26">
        <f t="shared" si="318"/>
        <v>-4.2853617650403137</v>
      </c>
    </row>
    <row r="1265" spans="26:47">
      <c r="Z1265">
        <f t="shared" si="304"/>
        <v>0</v>
      </c>
      <c r="AA1265" s="26">
        <f t="shared" si="305"/>
        <v>2.0309229835135684E-3</v>
      </c>
      <c r="AB1265" s="26">
        <f t="shared" si="306"/>
        <v>-9999</v>
      </c>
      <c r="AC1265" s="26">
        <f t="shared" si="307"/>
        <v>0</v>
      </c>
      <c r="AD1265" s="26">
        <f t="shared" si="308"/>
        <v>-9999</v>
      </c>
      <c r="AE1265" s="26">
        <f t="shared" si="309"/>
        <v>0</v>
      </c>
      <c r="AF1265">
        <f t="shared" si="310"/>
        <v>-9999</v>
      </c>
      <c r="AG1265" s="187"/>
      <c r="AH1265">
        <f t="shared" si="311"/>
        <v>-2.9382213915712355E-4</v>
      </c>
      <c r="AI1265">
        <f t="shared" si="312"/>
        <v>0.56321412153041595</v>
      </c>
      <c r="AJ1265">
        <f t="shared" si="313"/>
        <v>-0.29022162196877349</v>
      </c>
      <c r="AK1265">
        <f t="shared" si="314"/>
        <v>0.22686228227079117</v>
      </c>
      <c r="AL1265">
        <f t="shared" si="315"/>
        <v>2.6625535282756823</v>
      </c>
      <c r="AM1265">
        <f t="shared" si="316"/>
        <v>4.0948774322335311</v>
      </c>
      <c r="AN1265" s="26">
        <f t="shared" si="321"/>
        <v>-3.9344997747660178</v>
      </c>
      <c r="AO1265" s="26">
        <f t="shared" si="321"/>
        <v>-3.9351643489502139</v>
      </c>
      <c r="AP1265" s="26">
        <f t="shared" si="321"/>
        <v>-3.9332408904645653</v>
      </c>
      <c r="AQ1265" s="26">
        <f t="shared" si="321"/>
        <v>-3.9388182558839882</v>
      </c>
      <c r="AR1265" s="26">
        <f t="shared" si="321"/>
        <v>-3.9227315190112741</v>
      </c>
      <c r="AS1265" s="26">
        <f t="shared" si="321"/>
        <v>-3.9698775001583364</v>
      </c>
      <c r="AT1265" s="26">
        <f t="shared" si="321"/>
        <v>-3.8373723372171344</v>
      </c>
      <c r="AU1265" s="26">
        <f t="shared" si="318"/>
        <v>-4.2853617650403137</v>
      </c>
    </row>
    <row r="1266" spans="26:47">
      <c r="Z1266">
        <f t="shared" si="304"/>
        <v>0</v>
      </c>
      <c r="AA1266" s="26">
        <f t="shared" si="305"/>
        <v>2.0309229835135684E-3</v>
      </c>
      <c r="AB1266" s="26">
        <f t="shared" si="306"/>
        <v>-9999</v>
      </c>
      <c r="AC1266" s="26">
        <f t="shared" si="307"/>
        <v>0</v>
      </c>
      <c r="AD1266" s="26">
        <f t="shared" si="308"/>
        <v>-9999</v>
      </c>
      <c r="AE1266" s="26">
        <f t="shared" si="309"/>
        <v>0</v>
      </c>
      <c r="AF1266">
        <f t="shared" si="310"/>
        <v>-9999</v>
      </c>
      <c r="AG1266" s="187"/>
      <c r="AH1266">
        <f t="shared" si="311"/>
        <v>-2.9382213915712355E-4</v>
      </c>
      <c r="AI1266">
        <f t="shared" si="312"/>
        <v>0.56321412153041595</v>
      </c>
      <c r="AJ1266">
        <f t="shared" si="313"/>
        <v>-0.29022162196877349</v>
      </c>
      <c r="AK1266">
        <f t="shared" si="314"/>
        <v>0.22686228227079117</v>
      </c>
      <c r="AL1266">
        <f t="shared" si="315"/>
        <v>2.6625535282756823</v>
      </c>
      <c r="AM1266">
        <f t="shared" si="316"/>
        <v>4.0948774322335311</v>
      </c>
      <c r="AN1266" s="26">
        <f t="shared" ref="AN1266:AT1275" si="322">$AU1266+$AB$7*SIN(AO1266)</f>
        <v>-3.9344997747660178</v>
      </c>
      <c r="AO1266" s="26">
        <f t="shared" si="322"/>
        <v>-3.9351643489502139</v>
      </c>
      <c r="AP1266" s="26">
        <f t="shared" si="322"/>
        <v>-3.9332408904645653</v>
      </c>
      <c r="AQ1266" s="26">
        <f t="shared" si="322"/>
        <v>-3.9388182558839882</v>
      </c>
      <c r="AR1266" s="26">
        <f t="shared" si="322"/>
        <v>-3.9227315190112741</v>
      </c>
      <c r="AS1266" s="26">
        <f t="shared" si="322"/>
        <v>-3.9698775001583364</v>
      </c>
      <c r="AT1266" s="26">
        <f t="shared" si="322"/>
        <v>-3.8373723372171344</v>
      </c>
      <c r="AU1266" s="26">
        <f t="shared" si="318"/>
        <v>-4.2853617650403137</v>
      </c>
    </row>
    <row r="1267" spans="26:47">
      <c r="Z1267">
        <f t="shared" si="304"/>
        <v>0</v>
      </c>
      <c r="AA1267" s="26">
        <f t="shared" si="305"/>
        <v>2.0309229835135684E-3</v>
      </c>
      <c r="AB1267" s="26">
        <f t="shared" si="306"/>
        <v>-9999</v>
      </c>
      <c r="AC1267" s="26">
        <f t="shared" si="307"/>
        <v>0</v>
      </c>
      <c r="AD1267" s="26">
        <f t="shared" si="308"/>
        <v>-9999</v>
      </c>
      <c r="AE1267" s="26">
        <f t="shared" si="309"/>
        <v>0</v>
      </c>
      <c r="AF1267">
        <f t="shared" si="310"/>
        <v>-9999</v>
      </c>
      <c r="AG1267" s="187"/>
      <c r="AH1267">
        <f t="shared" si="311"/>
        <v>-2.9382213915712355E-4</v>
      </c>
      <c r="AI1267">
        <f t="shared" si="312"/>
        <v>0.56321412153041595</v>
      </c>
      <c r="AJ1267">
        <f t="shared" si="313"/>
        <v>-0.29022162196877349</v>
      </c>
      <c r="AK1267">
        <f t="shared" si="314"/>
        <v>0.22686228227079117</v>
      </c>
      <c r="AL1267">
        <f t="shared" si="315"/>
        <v>2.6625535282756823</v>
      </c>
      <c r="AM1267">
        <f t="shared" si="316"/>
        <v>4.0948774322335311</v>
      </c>
      <c r="AN1267" s="26">
        <f t="shared" si="322"/>
        <v>-3.9344997747660178</v>
      </c>
      <c r="AO1267" s="26">
        <f t="shared" si="322"/>
        <v>-3.9351643489502139</v>
      </c>
      <c r="AP1267" s="26">
        <f t="shared" si="322"/>
        <v>-3.9332408904645653</v>
      </c>
      <c r="AQ1267" s="26">
        <f t="shared" si="322"/>
        <v>-3.9388182558839882</v>
      </c>
      <c r="AR1267" s="26">
        <f t="shared" si="322"/>
        <v>-3.9227315190112741</v>
      </c>
      <c r="AS1267" s="26">
        <f t="shared" si="322"/>
        <v>-3.9698775001583364</v>
      </c>
      <c r="AT1267" s="26">
        <f t="shared" si="322"/>
        <v>-3.8373723372171344</v>
      </c>
      <c r="AU1267" s="26">
        <f t="shared" si="318"/>
        <v>-4.2853617650403137</v>
      </c>
    </row>
    <row r="1268" spans="26:47">
      <c r="Z1268">
        <f t="shared" si="304"/>
        <v>0</v>
      </c>
      <c r="AA1268" s="26">
        <f t="shared" si="305"/>
        <v>2.0309229835135684E-3</v>
      </c>
      <c r="AB1268" s="26">
        <f t="shared" si="306"/>
        <v>-9999</v>
      </c>
      <c r="AC1268" s="26">
        <f t="shared" si="307"/>
        <v>0</v>
      </c>
      <c r="AD1268" s="26">
        <f t="shared" si="308"/>
        <v>-9999</v>
      </c>
      <c r="AE1268" s="26">
        <f t="shared" si="309"/>
        <v>0</v>
      </c>
      <c r="AF1268">
        <f t="shared" si="310"/>
        <v>-9999</v>
      </c>
      <c r="AG1268" s="187"/>
      <c r="AH1268">
        <f t="shared" si="311"/>
        <v>-2.9382213915712355E-4</v>
      </c>
      <c r="AI1268">
        <f t="shared" si="312"/>
        <v>0.56321412153041595</v>
      </c>
      <c r="AJ1268">
        <f t="shared" si="313"/>
        <v>-0.29022162196877349</v>
      </c>
      <c r="AK1268">
        <f t="shared" si="314"/>
        <v>0.22686228227079117</v>
      </c>
      <c r="AL1268">
        <f t="shared" si="315"/>
        <v>2.6625535282756823</v>
      </c>
      <c r="AM1268">
        <f t="shared" si="316"/>
        <v>4.0948774322335311</v>
      </c>
      <c r="AN1268" s="26">
        <f t="shared" si="322"/>
        <v>-3.9344997747660178</v>
      </c>
      <c r="AO1268" s="26">
        <f t="shared" si="322"/>
        <v>-3.9351643489502139</v>
      </c>
      <c r="AP1268" s="26">
        <f t="shared" si="322"/>
        <v>-3.9332408904645653</v>
      </c>
      <c r="AQ1268" s="26">
        <f t="shared" si="322"/>
        <v>-3.9388182558839882</v>
      </c>
      <c r="AR1268" s="26">
        <f t="shared" si="322"/>
        <v>-3.9227315190112741</v>
      </c>
      <c r="AS1268" s="26">
        <f t="shared" si="322"/>
        <v>-3.9698775001583364</v>
      </c>
      <c r="AT1268" s="26">
        <f t="shared" si="322"/>
        <v>-3.8373723372171344</v>
      </c>
      <c r="AU1268" s="26">
        <f t="shared" si="318"/>
        <v>-4.2853617650403137</v>
      </c>
    </row>
    <row r="1269" spans="26:47">
      <c r="Z1269">
        <f t="shared" si="304"/>
        <v>0</v>
      </c>
      <c r="AA1269" s="26">
        <f t="shared" si="305"/>
        <v>2.0309229835135684E-3</v>
      </c>
      <c r="AB1269" s="26">
        <f t="shared" si="306"/>
        <v>-9999</v>
      </c>
      <c r="AC1269" s="26">
        <f t="shared" si="307"/>
        <v>0</v>
      </c>
      <c r="AD1269" s="26">
        <f t="shared" si="308"/>
        <v>-9999</v>
      </c>
      <c r="AE1269" s="26">
        <f t="shared" si="309"/>
        <v>0</v>
      </c>
      <c r="AF1269">
        <f t="shared" si="310"/>
        <v>-9999</v>
      </c>
      <c r="AG1269" s="187"/>
      <c r="AH1269">
        <f t="shared" si="311"/>
        <v>-2.9382213915712355E-4</v>
      </c>
      <c r="AI1269">
        <f t="shared" si="312"/>
        <v>0.56321412153041595</v>
      </c>
      <c r="AJ1269">
        <f t="shared" si="313"/>
        <v>-0.29022162196877349</v>
      </c>
      <c r="AK1269">
        <f t="shared" si="314"/>
        <v>0.22686228227079117</v>
      </c>
      <c r="AL1269">
        <f t="shared" si="315"/>
        <v>2.6625535282756823</v>
      </c>
      <c r="AM1269">
        <f t="shared" si="316"/>
        <v>4.0948774322335311</v>
      </c>
      <c r="AN1269" s="26">
        <f t="shared" si="322"/>
        <v>-3.9344997747660178</v>
      </c>
      <c r="AO1269" s="26">
        <f t="shared" si="322"/>
        <v>-3.9351643489502139</v>
      </c>
      <c r="AP1269" s="26">
        <f t="shared" si="322"/>
        <v>-3.9332408904645653</v>
      </c>
      <c r="AQ1269" s="26">
        <f t="shared" si="322"/>
        <v>-3.9388182558839882</v>
      </c>
      <c r="AR1269" s="26">
        <f t="shared" si="322"/>
        <v>-3.9227315190112741</v>
      </c>
      <c r="AS1269" s="26">
        <f t="shared" si="322"/>
        <v>-3.9698775001583364</v>
      </c>
      <c r="AT1269" s="26">
        <f t="shared" si="322"/>
        <v>-3.8373723372171344</v>
      </c>
      <c r="AU1269" s="26">
        <f t="shared" si="318"/>
        <v>-4.2853617650403137</v>
      </c>
    </row>
    <row r="1270" spans="26:47">
      <c r="Z1270">
        <f t="shared" si="304"/>
        <v>0</v>
      </c>
      <c r="AA1270" s="26">
        <f t="shared" si="305"/>
        <v>2.0309229835135684E-3</v>
      </c>
      <c r="AB1270" s="26">
        <f t="shared" si="306"/>
        <v>-9999</v>
      </c>
      <c r="AC1270" s="26">
        <f t="shared" si="307"/>
        <v>0</v>
      </c>
      <c r="AD1270" s="26">
        <f t="shared" si="308"/>
        <v>-9999</v>
      </c>
      <c r="AE1270" s="26">
        <f t="shared" si="309"/>
        <v>0</v>
      </c>
      <c r="AF1270">
        <f t="shared" si="310"/>
        <v>-9999</v>
      </c>
      <c r="AG1270" s="187"/>
      <c r="AH1270">
        <f t="shared" si="311"/>
        <v>-2.9382213915712355E-4</v>
      </c>
      <c r="AI1270">
        <f t="shared" si="312"/>
        <v>0.56321412153041595</v>
      </c>
      <c r="AJ1270">
        <f t="shared" si="313"/>
        <v>-0.29022162196877349</v>
      </c>
      <c r="AK1270">
        <f t="shared" si="314"/>
        <v>0.22686228227079117</v>
      </c>
      <c r="AL1270">
        <f t="shared" si="315"/>
        <v>2.6625535282756823</v>
      </c>
      <c r="AM1270">
        <f t="shared" si="316"/>
        <v>4.0948774322335311</v>
      </c>
      <c r="AN1270" s="26">
        <f t="shared" si="322"/>
        <v>-3.9344997747660178</v>
      </c>
      <c r="AO1270" s="26">
        <f t="shared" si="322"/>
        <v>-3.9351643489502139</v>
      </c>
      <c r="AP1270" s="26">
        <f t="shared" si="322"/>
        <v>-3.9332408904645653</v>
      </c>
      <c r="AQ1270" s="26">
        <f t="shared" si="322"/>
        <v>-3.9388182558839882</v>
      </c>
      <c r="AR1270" s="26">
        <f t="shared" si="322"/>
        <v>-3.9227315190112741</v>
      </c>
      <c r="AS1270" s="26">
        <f t="shared" si="322"/>
        <v>-3.9698775001583364</v>
      </c>
      <c r="AT1270" s="26">
        <f t="shared" si="322"/>
        <v>-3.8373723372171344</v>
      </c>
      <c r="AU1270" s="26">
        <f t="shared" si="318"/>
        <v>-4.2853617650403137</v>
      </c>
    </row>
    <row r="1271" spans="26:47">
      <c r="Z1271">
        <f t="shared" si="304"/>
        <v>0</v>
      </c>
      <c r="AA1271" s="26">
        <f t="shared" si="305"/>
        <v>2.0309229835135684E-3</v>
      </c>
      <c r="AB1271" s="26">
        <f t="shared" si="306"/>
        <v>-9999</v>
      </c>
      <c r="AC1271" s="26">
        <f t="shared" si="307"/>
        <v>0</v>
      </c>
      <c r="AD1271" s="26">
        <f t="shared" si="308"/>
        <v>-9999</v>
      </c>
      <c r="AE1271" s="26">
        <f t="shared" si="309"/>
        <v>0</v>
      </c>
      <c r="AF1271">
        <f t="shared" si="310"/>
        <v>-9999</v>
      </c>
      <c r="AG1271" s="187"/>
      <c r="AH1271">
        <f t="shared" si="311"/>
        <v>-2.9382213915712355E-4</v>
      </c>
      <c r="AI1271">
        <f t="shared" si="312"/>
        <v>0.56321412153041595</v>
      </c>
      <c r="AJ1271">
        <f t="shared" si="313"/>
        <v>-0.29022162196877349</v>
      </c>
      <c r="AK1271">
        <f t="shared" si="314"/>
        <v>0.22686228227079117</v>
      </c>
      <c r="AL1271">
        <f t="shared" si="315"/>
        <v>2.6625535282756823</v>
      </c>
      <c r="AM1271">
        <f t="shared" si="316"/>
        <v>4.0948774322335311</v>
      </c>
      <c r="AN1271" s="26">
        <f t="shared" si="322"/>
        <v>-3.9344997747660178</v>
      </c>
      <c r="AO1271" s="26">
        <f t="shared" si="322"/>
        <v>-3.9351643489502139</v>
      </c>
      <c r="AP1271" s="26">
        <f t="shared" si="322"/>
        <v>-3.9332408904645653</v>
      </c>
      <c r="AQ1271" s="26">
        <f t="shared" si="322"/>
        <v>-3.9388182558839882</v>
      </c>
      <c r="AR1271" s="26">
        <f t="shared" si="322"/>
        <v>-3.9227315190112741</v>
      </c>
      <c r="AS1271" s="26">
        <f t="shared" si="322"/>
        <v>-3.9698775001583364</v>
      </c>
      <c r="AT1271" s="26">
        <f t="shared" si="322"/>
        <v>-3.8373723372171344</v>
      </c>
      <c r="AU1271" s="26">
        <f t="shared" si="318"/>
        <v>-4.2853617650403137</v>
      </c>
    </row>
    <row r="1272" spans="26:47">
      <c r="Z1272">
        <f t="shared" si="304"/>
        <v>0</v>
      </c>
      <c r="AA1272" s="26">
        <f t="shared" si="305"/>
        <v>2.0309229835135684E-3</v>
      </c>
      <c r="AB1272" s="26">
        <f t="shared" si="306"/>
        <v>-9999</v>
      </c>
      <c r="AC1272" s="26">
        <f t="shared" si="307"/>
        <v>0</v>
      </c>
      <c r="AD1272" s="26">
        <f t="shared" si="308"/>
        <v>-9999</v>
      </c>
      <c r="AE1272" s="26">
        <f t="shared" si="309"/>
        <v>0</v>
      </c>
      <c r="AF1272">
        <f t="shared" si="310"/>
        <v>-9999</v>
      </c>
      <c r="AG1272" s="187"/>
      <c r="AH1272">
        <f t="shared" si="311"/>
        <v>-2.9382213915712355E-4</v>
      </c>
      <c r="AI1272">
        <f t="shared" si="312"/>
        <v>0.56321412153041595</v>
      </c>
      <c r="AJ1272">
        <f t="shared" si="313"/>
        <v>-0.29022162196877349</v>
      </c>
      <c r="AK1272">
        <f t="shared" si="314"/>
        <v>0.22686228227079117</v>
      </c>
      <c r="AL1272">
        <f t="shared" si="315"/>
        <v>2.6625535282756823</v>
      </c>
      <c r="AM1272">
        <f t="shared" si="316"/>
        <v>4.0948774322335311</v>
      </c>
      <c r="AN1272" s="26">
        <f t="shared" si="322"/>
        <v>-3.9344997747660178</v>
      </c>
      <c r="AO1272" s="26">
        <f t="shared" si="322"/>
        <v>-3.9351643489502139</v>
      </c>
      <c r="AP1272" s="26">
        <f t="shared" si="322"/>
        <v>-3.9332408904645653</v>
      </c>
      <c r="AQ1272" s="26">
        <f t="shared" si="322"/>
        <v>-3.9388182558839882</v>
      </c>
      <c r="AR1272" s="26">
        <f t="shared" si="322"/>
        <v>-3.9227315190112741</v>
      </c>
      <c r="AS1272" s="26">
        <f t="shared" si="322"/>
        <v>-3.9698775001583364</v>
      </c>
      <c r="AT1272" s="26">
        <f t="shared" si="322"/>
        <v>-3.8373723372171344</v>
      </c>
      <c r="AU1272" s="26">
        <f t="shared" si="318"/>
        <v>-4.2853617650403137</v>
      </c>
    </row>
    <row r="1273" spans="26:47">
      <c r="Z1273">
        <f t="shared" si="304"/>
        <v>0</v>
      </c>
      <c r="AA1273" s="26">
        <f t="shared" si="305"/>
        <v>2.0309229835135684E-3</v>
      </c>
      <c r="AB1273" s="26">
        <f t="shared" si="306"/>
        <v>-9999</v>
      </c>
      <c r="AC1273" s="26">
        <f t="shared" si="307"/>
        <v>0</v>
      </c>
      <c r="AD1273" s="26">
        <f t="shared" si="308"/>
        <v>-9999</v>
      </c>
      <c r="AE1273" s="26">
        <f t="shared" si="309"/>
        <v>0</v>
      </c>
      <c r="AF1273">
        <f t="shared" si="310"/>
        <v>-9999</v>
      </c>
      <c r="AG1273" s="187"/>
      <c r="AH1273">
        <f t="shared" si="311"/>
        <v>-2.9382213915712355E-4</v>
      </c>
      <c r="AI1273">
        <f t="shared" si="312"/>
        <v>0.56321412153041595</v>
      </c>
      <c r="AJ1273">
        <f t="shared" si="313"/>
        <v>-0.29022162196877349</v>
      </c>
      <c r="AK1273">
        <f t="shared" si="314"/>
        <v>0.22686228227079117</v>
      </c>
      <c r="AL1273">
        <f t="shared" si="315"/>
        <v>2.6625535282756823</v>
      </c>
      <c r="AM1273">
        <f t="shared" si="316"/>
        <v>4.0948774322335311</v>
      </c>
      <c r="AN1273" s="26">
        <f t="shared" si="322"/>
        <v>-3.9344997747660178</v>
      </c>
      <c r="AO1273" s="26">
        <f t="shared" si="322"/>
        <v>-3.9351643489502139</v>
      </c>
      <c r="AP1273" s="26">
        <f t="shared" si="322"/>
        <v>-3.9332408904645653</v>
      </c>
      <c r="AQ1273" s="26">
        <f t="shared" si="322"/>
        <v>-3.9388182558839882</v>
      </c>
      <c r="AR1273" s="26">
        <f t="shared" si="322"/>
        <v>-3.9227315190112741</v>
      </c>
      <c r="AS1273" s="26">
        <f t="shared" si="322"/>
        <v>-3.9698775001583364</v>
      </c>
      <c r="AT1273" s="26">
        <f t="shared" si="322"/>
        <v>-3.8373723372171344</v>
      </c>
      <c r="AU1273" s="26">
        <f t="shared" si="318"/>
        <v>-4.2853617650403137</v>
      </c>
    </row>
    <row r="1274" spans="26:47">
      <c r="Z1274">
        <f t="shared" si="304"/>
        <v>0</v>
      </c>
      <c r="AA1274" s="26">
        <f t="shared" si="305"/>
        <v>2.0309229835135684E-3</v>
      </c>
      <c r="AB1274" s="26">
        <f t="shared" si="306"/>
        <v>-9999</v>
      </c>
      <c r="AC1274" s="26">
        <f t="shared" si="307"/>
        <v>0</v>
      </c>
      <c r="AD1274" s="26">
        <f t="shared" si="308"/>
        <v>-9999</v>
      </c>
      <c r="AE1274" s="26">
        <f t="shared" si="309"/>
        <v>0</v>
      </c>
      <c r="AF1274">
        <f t="shared" si="310"/>
        <v>-9999</v>
      </c>
      <c r="AG1274" s="187"/>
      <c r="AH1274">
        <f t="shared" si="311"/>
        <v>-2.9382213915712355E-4</v>
      </c>
      <c r="AI1274">
        <f t="shared" si="312"/>
        <v>0.56321412153041595</v>
      </c>
      <c r="AJ1274">
        <f t="shared" si="313"/>
        <v>-0.29022162196877349</v>
      </c>
      <c r="AK1274">
        <f t="shared" si="314"/>
        <v>0.22686228227079117</v>
      </c>
      <c r="AL1274">
        <f t="shared" si="315"/>
        <v>2.6625535282756823</v>
      </c>
      <c r="AM1274">
        <f t="shared" si="316"/>
        <v>4.0948774322335311</v>
      </c>
      <c r="AN1274" s="26">
        <f t="shared" si="322"/>
        <v>-3.9344997747660178</v>
      </c>
      <c r="AO1274" s="26">
        <f t="shared" si="322"/>
        <v>-3.9351643489502139</v>
      </c>
      <c r="AP1274" s="26">
        <f t="shared" si="322"/>
        <v>-3.9332408904645653</v>
      </c>
      <c r="AQ1274" s="26">
        <f t="shared" si="322"/>
        <v>-3.9388182558839882</v>
      </c>
      <c r="AR1274" s="26">
        <f t="shared" si="322"/>
        <v>-3.9227315190112741</v>
      </c>
      <c r="AS1274" s="26">
        <f t="shared" si="322"/>
        <v>-3.9698775001583364</v>
      </c>
      <c r="AT1274" s="26">
        <f t="shared" si="322"/>
        <v>-3.8373723372171344</v>
      </c>
      <c r="AU1274" s="26">
        <f t="shared" si="318"/>
        <v>-4.2853617650403137</v>
      </c>
    </row>
    <row r="1275" spans="26:47">
      <c r="Z1275">
        <f t="shared" si="304"/>
        <v>0</v>
      </c>
      <c r="AA1275" s="26">
        <f t="shared" si="305"/>
        <v>2.0309229835135684E-3</v>
      </c>
      <c r="AB1275" s="26">
        <f t="shared" si="306"/>
        <v>-9999</v>
      </c>
      <c r="AC1275" s="26">
        <f t="shared" si="307"/>
        <v>0</v>
      </c>
      <c r="AD1275" s="26">
        <f t="shared" si="308"/>
        <v>-9999</v>
      </c>
      <c r="AE1275" s="26">
        <f t="shared" si="309"/>
        <v>0</v>
      </c>
      <c r="AF1275">
        <f t="shared" si="310"/>
        <v>-9999</v>
      </c>
      <c r="AG1275" s="187"/>
      <c r="AH1275">
        <f t="shared" si="311"/>
        <v>-2.9382213915712355E-4</v>
      </c>
      <c r="AI1275">
        <f t="shared" si="312"/>
        <v>0.56321412153041595</v>
      </c>
      <c r="AJ1275">
        <f t="shared" si="313"/>
        <v>-0.29022162196877349</v>
      </c>
      <c r="AK1275">
        <f t="shared" si="314"/>
        <v>0.22686228227079117</v>
      </c>
      <c r="AL1275">
        <f t="shared" si="315"/>
        <v>2.6625535282756823</v>
      </c>
      <c r="AM1275">
        <f t="shared" si="316"/>
        <v>4.0948774322335311</v>
      </c>
      <c r="AN1275" s="26">
        <f t="shared" si="322"/>
        <v>-3.9344997747660178</v>
      </c>
      <c r="AO1275" s="26">
        <f t="shared" si="322"/>
        <v>-3.9351643489502139</v>
      </c>
      <c r="AP1275" s="26">
        <f t="shared" si="322"/>
        <v>-3.9332408904645653</v>
      </c>
      <c r="AQ1275" s="26">
        <f t="shared" si="322"/>
        <v>-3.9388182558839882</v>
      </c>
      <c r="AR1275" s="26">
        <f t="shared" si="322"/>
        <v>-3.9227315190112741</v>
      </c>
      <c r="AS1275" s="26">
        <f t="shared" si="322"/>
        <v>-3.9698775001583364</v>
      </c>
      <c r="AT1275" s="26">
        <f t="shared" si="322"/>
        <v>-3.8373723372171344</v>
      </c>
      <c r="AU1275" s="26">
        <f t="shared" si="318"/>
        <v>-4.2853617650403137</v>
      </c>
    </row>
    <row r="1276" spans="26:47">
      <c r="Z1276">
        <f t="shared" si="304"/>
        <v>0</v>
      </c>
      <c r="AA1276" s="26">
        <f t="shared" si="305"/>
        <v>2.0309229835135684E-3</v>
      </c>
      <c r="AB1276" s="26">
        <f t="shared" si="306"/>
        <v>-9999</v>
      </c>
      <c r="AC1276" s="26">
        <f t="shared" si="307"/>
        <v>0</v>
      </c>
      <c r="AD1276" s="26">
        <f t="shared" si="308"/>
        <v>-9999</v>
      </c>
      <c r="AE1276" s="26">
        <f t="shared" si="309"/>
        <v>0</v>
      </c>
      <c r="AF1276">
        <f t="shared" si="310"/>
        <v>-9999</v>
      </c>
      <c r="AG1276" s="187"/>
      <c r="AH1276">
        <f t="shared" si="311"/>
        <v>-2.9382213915712355E-4</v>
      </c>
      <c r="AI1276">
        <f t="shared" si="312"/>
        <v>0.56321412153041595</v>
      </c>
      <c r="AJ1276">
        <f t="shared" si="313"/>
        <v>-0.29022162196877349</v>
      </c>
      <c r="AK1276">
        <f t="shared" si="314"/>
        <v>0.22686228227079117</v>
      </c>
      <c r="AL1276">
        <f t="shared" si="315"/>
        <v>2.6625535282756823</v>
      </c>
      <c r="AM1276">
        <f t="shared" si="316"/>
        <v>4.0948774322335311</v>
      </c>
      <c r="AN1276" s="26">
        <f t="shared" ref="AN1276:AT1285" si="323">$AU1276+$AB$7*SIN(AO1276)</f>
        <v>-3.9344997747660178</v>
      </c>
      <c r="AO1276" s="26">
        <f t="shared" si="323"/>
        <v>-3.9351643489502139</v>
      </c>
      <c r="AP1276" s="26">
        <f t="shared" si="323"/>
        <v>-3.9332408904645653</v>
      </c>
      <c r="AQ1276" s="26">
        <f t="shared" si="323"/>
        <v>-3.9388182558839882</v>
      </c>
      <c r="AR1276" s="26">
        <f t="shared" si="323"/>
        <v>-3.9227315190112741</v>
      </c>
      <c r="AS1276" s="26">
        <f t="shared" si="323"/>
        <v>-3.9698775001583364</v>
      </c>
      <c r="AT1276" s="26">
        <f t="shared" si="323"/>
        <v>-3.8373723372171344</v>
      </c>
      <c r="AU1276" s="26">
        <f t="shared" si="318"/>
        <v>-4.2853617650403137</v>
      </c>
    </row>
    <row r="1277" spans="26:47">
      <c r="Z1277">
        <f t="shared" si="304"/>
        <v>0</v>
      </c>
      <c r="AA1277" s="26">
        <f t="shared" si="305"/>
        <v>2.0309229835135684E-3</v>
      </c>
      <c r="AB1277" s="26">
        <f t="shared" si="306"/>
        <v>-9999</v>
      </c>
      <c r="AC1277" s="26">
        <f t="shared" si="307"/>
        <v>0</v>
      </c>
      <c r="AD1277" s="26">
        <f t="shared" si="308"/>
        <v>-9999</v>
      </c>
      <c r="AE1277" s="26">
        <f t="shared" si="309"/>
        <v>0</v>
      </c>
      <c r="AF1277">
        <f t="shared" si="310"/>
        <v>-9999</v>
      </c>
      <c r="AG1277" s="187"/>
      <c r="AH1277">
        <f t="shared" si="311"/>
        <v>-2.9382213915712355E-4</v>
      </c>
      <c r="AI1277">
        <f t="shared" si="312"/>
        <v>0.56321412153041595</v>
      </c>
      <c r="AJ1277">
        <f t="shared" si="313"/>
        <v>-0.29022162196877349</v>
      </c>
      <c r="AK1277">
        <f t="shared" si="314"/>
        <v>0.22686228227079117</v>
      </c>
      <c r="AL1277">
        <f t="shared" si="315"/>
        <v>2.6625535282756823</v>
      </c>
      <c r="AM1277">
        <f t="shared" si="316"/>
        <v>4.0948774322335311</v>
      </c>
      <c r="AN1277" s="26">
        <f t="shared" si="323"/>
        <v>-3.9344997747660178</v>
      </c>
      <c r="AO1277" s="26">
        <f t="shared" si="323"/>
        <v>-3.9351643489502139</v>
      </c>
      <c r="AP1277" s="26">
        <f t="shared" si="323"/>
        <v>-3.9332408904645653</v>
      </c>
      <c r="AQ1277" s="26">
        <f t="shared" si="323"/>
        <v>-3.9388182558839882</v>
      </c>
      <c r="AR1277" s="26">
        <f t="shared" si="323"/>
        <v>-3.9227315190112741</v>
      </c>
      <c r="AS1277" s="26">
        <f t="shared" si="323"/>
        <v>-3.9698775001583364</v>
      </c>
      <c r="AT1277" s="26">
        <f t="shared" si="323"/>
        <v>-3.8373723372171344</v>
      </c>
      <c r="AU1277" s="26">
        <f t="shared" si="318"/>
        <v>-4.2853617650403137</v>
      </c>
    </row>
    <row r="1278" spans="26:47">
      <c r="Z1278">
        <f t="shared" si="304"/>
        <v>0</v>
      </c>
      <c r="AA1278" s="26">
        <f t="shared" si="305"/>
        <v>2.0309229835135684E-3</v>
      </c>
      <c r="AB1278" s="26">
        <f t="shared" si="306"/>
        <v>-9999</v>
      </c>
      <c r="AC1278" s="26">
        <f t="shared" si="307"/>
        <v>0</v>
      </c>
      <c r="AD1278" s="26">
        <f t="shared" si="308"/>
        <v>-9999</v>
      </c>
      <c r="AE1278" s="26">
        <f t="shared" si="309"/>
        <v>0</v>
      </c>
      <c r="AF1278">
        <f t="shared" si="310"/>
        <v>-9999</v>
      </c>
      <c r="AG1278" s="187"/>
      <c r="AH1278">
        <f t="shared" si="311"/>
        <v>-2.9382213915712355E-4</v>
      </c>
      <c r="AI1278">
        <f t="shared" si="312"/>
        <v>0.56321412153041595</v>
      </c>
      <c r="AJ1278">
        <f t="shared" si="313"/>
        <v>-0.29022162196877349</v>
      </c>
      <c r="AK1278">
        <f t="shared" si="314"/>
        <v>0.22686228227079117</v>
      </c>
      <c r="AL1278">
        <f t="shared" si="315"/>
        <v>2.6625535282756823</v>
      </c>
      <c r="AM1278">
        <f t="shared" si="316"/>
        <v>4.0948774322335311</v>
      </c>
      <c r="AN1278" s="26">
        <f t="shared" si="323"/>
        <v>-3.9344997747660178</v>
      </c>
      <c r="AO1278" s="26">
        <f t="shared" si="323"/>
        <v>-3.9351643489502139</v>
      </c>
      <c r="AP1278" s="26">
        <f t="shared" si="323"/>
        <v>-3.9332408904645653</v>
      </c>
      <c r="AQ1278" s="26">
        <f t="shared" si="323"/>
        <v>-3.9388182558839882</v>
      </c>
      <c r="AR1278" s="26">
        <f t="shared" si="323"/>
        <v>-3.9227315190112741</v>
      </c>
      <c r="AS1278" s="26">
        <f t="shared" si="323"/>
        <v>-3.9698775001583364</v>
      </c>
      <c r="AT1278" s="26">
        <f t="shared" si="323"/>
        <v>-3.8373723372171344</v>
      </c>
      <c r="AU1278" s="26">
        <f t="shared" si="318"/>
        <v>-4.2853617650403137</v>
      </c>
    </row>
    <row r="1279" spans="26:47">
      <c r="Z1279">
        <f t="shared" si="304"/>
        <v>0</v>
      </c>
      <c r="AA1279" s="26">
        <f t="shared" si="305"/>
        <v>2.0309229835135684E-3</v>
      </c>
      <c r="AB1279" s="26">
        <f t="shared" si="306"/>
        <v>-9999</v>
      </c>
      <c r="AC1279" s="26">
        <f t="shared" si="307"/>
        <v>0</v>
      </c>
      <c r="AD1279" s="26">
        <f t="shared" si="308"/>
        <v>-9999</v>
      </c>
      <c r="AE1279" s="26">
        <f t="shared" si="309"/>
        <v>0</v>
      </c>
      <c r="AF1279">
        <f t="shared" si="310"/>
        <v>-9999</v>
      </c>
      <c r="AG1279" s="187"/>
      <c r="AH1279">
        <f t="shared" si="311"/>
        <v>-2.9382213915712355E-4</v>
      </c>
      <c r="AI1279">
        <f t="shared" si="312"/>
        <v>0.56321412153041595</v>
      </c>
      <c r="AJ1279">
        <f t="shared" si="313"/>
        <v>-0.29022162196877349</v>
      </c>
      <c r="AK1279">
        <f t="shared" si="314"/>
        <v>0.22686228227079117</v>
      </c>
      <c r="AL1279">
        <f t="shared" si="315"/>
        <v>2.6625535282756823</v>
      </c>
      <c r="AM1279">
        <f t="shared" si="316"/>
        <v>4.0948774322335311</v>
      </c>
      <c r="AN1279" s="26">
        <f t="shared" si="323"/>
        <v>-3.9344997747660178</v>
      </c>
      <c r="AO1279" s="26">
        <f t="shared" si="323"/>
        <v>-3.9351643489502139</v>
      </c>
      <c r="AP1279" s="26">
        <f t="shared" si="323"/>
        <v>-3.9332408904645653</v>
      </c>
      <c r="AQ1279" s="26">
        <f t="shared" si="323"/>
        <v>-3.9388182558839882</v>
      </c>
      <c r="AR1279" s="26">
        <f t="shared" si="323"/>
        <v>-3.9227315190112741</v>
      </c>
      <c r="AS1279" s="26">
        <f t="shared" si="323"/>
        <v>-3.9698775001583364</v>
      </c>
      <c r="AT1279" s="26">
        <f t="shared" si="323"/>
        <v>-3.8373723372171344</v>
      </c>
      <c r="AU1279" s="26">
        <f t="shared" si="318"/>
        <v>-4.2853617650403137</v>
      </c>
    </row>
    <row r="1280" spans="26:47">
      <c r="Z1280">
        <f t="shared" si="304"/>
        <v>0</v>
      </c>
      <c r="AA1280" s="26">
        <f t="shared" si="305"/>
        <v>2.0309229835135684E-3</v>
      </c>
      <c r="AB1280" s="26">
        <f t="shared" si="306"/>
        <v>-9999</v>
      </c>
      <c r="AC1280" s="26">
        <f t="shared" si="307"/>
        <v>0</v>
      </c>
      <c r="AD1280" s="26">
        <f t="shared" si="308"/>
        <v>-9999</v>
      </c>
      <c r="AE1280" s="26">
        <f t="shared" si="309"/>
        <v>0</v>
      </c>
      <c r="AF1280">
        <f t="shared" si="310"/>
        <v>-9999</v>
      </c>
      <c r="AG1280" s="187"/>
      <c r="AH1280">
        <f t="shared" si="311"/>
        <v>-2.9382213915712355E-4</v>
      </c>
      <c r="AI1280">
        <f t="shared" si="312"/>
        <v>0.56321412153041595</v>
      </c>
      <c r="AJ1280">
        <f t="shared" si="313"/>
        <v>-0.29022162196877349</v>
      </c>
      <c r="AK1280">
        <f t="shared" si="314"/>
        <v>0.22686228227079117</v>
      </c>
      <c r="AL1280">
        <f t="shared" si="315"/>
        <v>2.6625535282756823</v>
      </c>
      <c r="AM1280">
        <f t="shared" si="316"/>
        <v>4.0948774322335311</v>
      </c>
      <c r="AN1280" s="26">
        <f t="shared" si="323"/>
        <v>-3.9344997747660178</v>
      </c>
      <c r="AO1280" s="26">
        <f t="shared" si="323"/>
        <v>-3.9351643489502139</v>
      </c>
      <c r="AP1280" s="26">
        <f t="shared" si="323"/>
        <v>-3.9332408904645653</v>
      </c>
      <c r="AQ1280" s="26">
        <f t="shared" si="323"/>
        <v>-3.9388182558839882</v>
      </c>
      <c r="AR1280" s="26">
        <f t="shared" si="323"/>
        <v>-3.9227315190112741</v>
      </c>
      <c r="AS1280" s="26">
        <f t="shared" si="323"/>
        <v>-3.9698775001583364</v>
      </c>
      <c r="AT1280" s="26">
        <f t="shared" si="323"/>
        <v>-3.8373723372171344</v>
      </c>
      <c r="AU1280" s="26">
        <f t="shared" si="318"/>
        <v>-4.2853617650403137</v>
      </c>
    </row>
    <row r="1281" spans="26:64">
      <c r="Z1281">
        <f t="shared" si="304"/>
        <v>0</v>
      </c>
      <c r="AA1281" s="26">
        <f t="shared" si="305"/>
        <v>2.0309229835135684E-3</v>
      </c>
      <c r="AB1281" s="26">
        <f t="shared" si="306"/>
        <v>-9999</v>
      </c>
      <c r="AC1281" s="26">
        <f t="shared" si="307"/>
        <v>0</v>
      </c>
      <c r="AD1281" s="26">
        <f t="shared" si="308"/>
        <v>-9999</v>
      </c>
      <c r="AE1281" s="26">
        <f t="shared" si="309"/>
        <v>0</v>
      </c>
      <c r="AF1281">
        <f t="shared" si="310"/>
        <v>-9999</v>
      </c>
      <c r="AG1281" s="187"/>
      <c r="AH1281">
        <f t="shared" si="311"/>
        <v>-2.9382213915712355E-4</v>
      </c>
      <c r="AI1281">
        <f t="shared" si="312"/>
        <v>0.56321412153041595</v>
      </c>
      <c r="AJ1281">
        <f t="shared" si="313"/>
        <v>-0.29022162196877349</v>
      </c>
      <c r="AK1281">
        <f t="shared" si="314"/>
        <v>0.22686228227079117</v>
      </c>
      <c r="AL1281">
        <f t="shared" si="315"/>
        <v>2.6625535282756823</v>
      </c>
      <c r="AM1281">
        <f t="shared" si="316"/>
        <v>4.0948774322335311</v>
      </c>
      <c r="AN1281" s="26">
        <f t="shared" si="323"/>
        <v>-3.9344997747660178</v>
      </c>
      <c r="AO1281" s="26">
        <f t="shared" si="323"/>
        <v>-3.9351643489502139</v>
      </c>
      <c r="AP1281" s="26">
        <f t="shared" si="323"/>
        <v>-3.9332408904645653</v>
      </c>
      <c r="AQ1281" s="26">
        <f t="shared" si="323"/>
        <v>-3.9388182558839882</v>
      </c>
      <c r="AR1281" s="26">
        <f t="shared" si="323"/>
        <v>-3.9227315190112741</v>
      </c>
      <c r="AS1281" s="26">
        <f t="shared" si="323"/>
        <v>-3.9698775001583364</v>
      </c>
      <c r="AT1281" s="26">
        <f t="shared" si="323"/>
        <v>-3.8373723372171344</v>
      </c>
      <c r="AU1281" s="26">
        <f t="shared" si="318"/>
        <v>-4.2853617650403137</v>
      </c>
    </row>
    <row r="1282" spans="26:64">
      <c r="Z1282">
        <f t="shared" si="304"/>
        <v>0</v>
      </c>
      <c r="AA1282" s="26">
        <f t="shared" si="305"/>
        <v>2.0309229835135684E-3</v>
      </c>
      <c r="AB1282" s="26">
        <f t="shared" si="306"/>
        <v>-9999</v>
      </c>
      <c r="AC1282" s="26">
        <f t="shared" si="307"/>
        <v>0</v>
      </c>
      <c r="AD1282" s="26">
        <f t="shared" si="308"/>
        <v>-9999</v>
      </c>
      <c r="AE1282" s="26">
        <f t="shared" si="309"/>
        <v>0</v>
      </c>
      <c r="AF1282">
        <f t="shared" si="310"/>
        <v>-9999</v>
      </c>
      <c r="AG1282" s="187"/>
      <c r="AH1282">
        <f t="shared" si="311"/>
        <v>-2.9382213915712355E-4</v>
      </c>
      <c r="AI1282">
        <f t="shared" si="312"/>
        <v>0.56321412153041595</v>
      </c>
      <c r="AJ1282">
        <f t="shared" si="313"/>
        <v>-0.29022162196877349</v>
      </c>
      <c r="AK1282">
        <f t="shared" si="314"/>
        <v>0.22686228227079117</v>
      </c>
      <c r="AL1282">
        <f t="shared" si="315"/>
        <v>2.6625535282756823</v>
      </c>
      <c r="AM1282">
        <f t="shared" si="316"/>
        <v>4.0948774322335311</v>
      </c>
      <c r="AN1282" s="26">
        <f t="shared" si="323"/>
        <v>-3.9344997747660178</v>
      </c>
      <c r="AO1282" s="26">
        <f t="shared" si="323"/>
        <v>-3.9351643489502139</v>
      </c>
      <c r="AP1282" s="26">
        <f t="shared" si="323"/>
        <v>-3.9332408904645653</v>
      </c>
      <c r="AQ1282" s="26">
        <f t="shared" si="323"/>
        <v>-3.9388182558839882</v>
      </c>
      <c r="AR1282" s="26">
        <f t="shared" si="323"/>
        <v>-3.9227315190112741</v>
      </c>
      <c r="AS1282" s="26">
        <f t="shared" si="323"/>
        <v>-3.9698775001583364</v>
      </c>
      <c r="AT1282" s="26">
        <f t="shared" si="323"/>
        <v>-3.8373723372171344</v>
      </c>
      <c r="AU1282" s="26">
        <f t="shared" si="318"/>
        <v>-4.2853617650403137</v>
      </c>
    </row>
    <row r="1283" spans="26:64">
      <c r="Z1283">
        <f t="shared" si="304"/>
        <v>0</v>
      </c>
      <c r="AA1283" s="26">
        <f t="shared" si="305"/>
        <v>2.0309229835135684E-3</v>
      </c>
      <c r="AB1283" s="26">
        <f t="shared" si="306"/>
        <v>-9999</v>
      </c>
      <c r="AC1283" s="26">
        <f t="shared" si="307"/>
        <v>0</v>
      </c>
      <c r="AD1283" s="26">
        <f t="shared" si="308"/>
        <v>-9999</v>
      </c>
      <c r="AE1283" s="26">
        <f t="shared" si="309"/>
        <v>0</v>
      </c>
      <c r="AF1283">
        <f t="shared" si="310"/>
        <v>-9999</v>
      </c>
      <c r="AG1283" s="187"/>
      <c r="AH1283">
        <f t="shared" si="311"/>
        <v>-2.9382213915712355E-4</v>
      </c>
      <c r="AI1283">
        <f t="shared" si="312"/>
        <v>0.56321412153041595</v>
      </c>
      <c r="AJ1283">
        <f t="shared" si="313"/>
        <v>-0.29022162196877349</v>
      </c>
      <c r="AK1283">
        <f t="shared" si="314"/>
        <v>0.22686228227079117</v>
      </c>
      <c r="AL1283">
        <f t="shared" si="315"/>
        <v>2.6625535282756823</v>
      </c>
      <c r="AM1283">
        <f t="shared" si="316"/>
        <v>4.0948774322335311</v>
      </c>
      <c r="AN1283" s="26">
        <f t="shared" si="323"/>
        <v>-3.9344997747660178</v>
      </c>
      <c r="AO1283" s="26">
        <f t="shared" si="323"/>
        <v>-3.9351643489502139</v>
      </c>
      <c r="AP1283" s="26">
        <f t="shared" si="323"/>
        <v>-3.9332408904645653</v>
      </c>
      <c r="AQ1283" s="26">
        <f t="shared" si="323"/>
        <v>-3.9388182558839882</v>
      </c>
      <c r="AR1283" s="26">
        <f t="shared" si="323"/>
        <v>-3.9227315190112741</v>
      </c>
      <c r="AS1283" s="26">
        <f t="shared" si="323"/>
        <v>-3.9698775001583364</v>
      </c>
      <c r="AT1283" s="26">
        <f t="shared" si="323"/>
        <v>-3.8373723372171344</v>
      </c>
      <c r="AU1283" s="26">
        <f t="shared" si="318"/>
        <v>-4.2853617650403137</v>
      </c>
    </row>
    <row r="1284" spans="26:64">
      <c r="Z1284">
        <f t="shared" si="304"/>
        <v>0</v>
      </c>
      <c r="AA1284" s="26">
        <f t="shared" si="305"/>
        <v>2.0309229835135684E-3</v>
      </c>
      <c r="AB1284" s="26">
        <f t="shared" si="306"/>
        <v>-9999</v>
      </c>
      <c r="AC1284" s="26">
        <f t="shared" si="307"/>
        <v>0</v>
      </c>
      <c r="AD1284" s="26">
        <f t="shared" si="308"/>
        <v>-9999</v>
      </c>
      <c r="AE1284" s="26">
        <f t="shared" si="309"/>
        <v>0</v>
      </c>
      <c r="AF1284">
        <f t="shared" si="310"/>
        <v>-9999</v>
      </c>
      <c r="AG1284" s="187"/>
      <c r="AH1284">
        <f t="shared" si="311"/>
        <v>-2.9382213915712355E-4</v>
      </c>
      <c r="AI1284">
        <f t="shared" si="312"/>
        <v>0.56321412153041595</v>
      </c>
      <c r="AJ1284">
        <f t="shared" si="313"/>
        <v>-0.29022162196877349</v>
      </c>
      <c r="AK1284">
        <f t="shared" si="314"/>
        <v>0.22686228227079117</v>
      </c>
      <c r="AL1284">
        <f t="shared" si="315"/>
        <v>2.6625535282756823</v>
      </c>
      <c r="AM1284">
        <f t="shared" si="316"/>
        <v>4.0948774322335311</v>
      </c>
      <c r="AN1284" s="26">
        <f t="shared" si="323"/>
        <v>-3.9344997747660178</v>
      </c>
      <c r="AO1284" s="26">
        <f t="shared" si="323"/>
        <v>-3.9351643489502139</v>
      </c>
      <c r="AP1284" s="26">
        <f t="shared" si="323"/>
        <v>-3.9332408904645653</v>
      </c>
      <c r="AQ1284" s="26">
        <f t="shared" si="323"/>
        <v>-3.9388182558839882</v>
      </c>
      <c r="AR1284" s="26">
        <f t="shared" si="323"/>
        <v>-3.9227315190112741</v>
      </c>
      <c r="AS1284" s="26">
        <f t="shared" si="323"/>
        <v>-3.9698775001583364</v>
      </c>
      <c r="AT1284" s="26">
        <f t="shared" si="323"/>
        <v>-3.8373723372171344</v>
      </c>
      <c r="AU1284" s="26">
        <f t="shared" si="318"/>
        <v>-4.2853617650403137</v>
      </c>
    </row>
    <row r="1285" spans="26:64">
      <c r="Z1285">
        <f t="shared" si="304"/>
        <v>0</v>
      </c>
      <c r="AA1285" s="26">
        <f t="shared" si="305"/>
        <v>2.0309229835135684E-3</v>
      </c>
      <c r="AB1285" s="26">
        <f t="shared" si="306"/>
        <v>-9999</v>
      </c>
      <c r="AC1285" s="26">
        <f t="shared" si="307"/>
        <v>0</v>
      </c>
      <c r="AD1285" s="26">
        <f t="shared" si="308"/>
        <v>-9999</v>
      </c>
      <c r="AE1285" s="26">
        <f t="shared" si="309"/>
        <v>0</v>
      </c>
      <c r="AF1285">
        <f t="shared" si="310"/>
        <v>-9999</v>
      </c>
      <c r="AG1285" s="187"/>
      <c r="AH1285">
        <f t="shared" si="311"/>
        <v>-2.9382213915712355E-4</v>
      </c>
      <c r="AI1285">
        <f t="shared" si="312"/>
        <v>0.56321412153041595</v>
      </c>
      <c r="AJ1285">
        <f t="shared" si="313"/>
        <v>-0.29022162196877349</v>
      </c>
      <c r="AK1285">
        <f t="shared" si="314"/>
        <v>0.22686228227079117</v>
      </c>
      <c r="AL1285">
        <f t="shared" si="315"/>
        <v>2.6625535282756823</v>
      </c>
      <c r="AM1285">
        <f t="shared" si="316"/>
        <v>4.0948774322335311</v>
      </c>
      <c r="AN1285" s="26">
        <f t="shared" si="323"/>
        <v>-3.9344997747660178</v>
      </c>
      <c r="AO1285" s="26">
        <f t="shared" si="323"/>
        <v>-3.9351643489502139</v>
      </c>
      <c r="AP1285" s="26">
        <f t="shared" si="323"/>
        <v>-3.9332408904645653</v>
      </c>
      <c r="AQ1285" s="26">
        <f t="shared" si="323"/>
        <v>-3.9388182558839882</v>
      </c>
      <c r="AR1285" s="26">
        <f t="shared" si="323"/>
        <v>-3.9227315190112741</v>
      </c>
      <c r="AS1285" s="26">
        <f t="shared" si="323"/>
        <v>-3.9698775001583364</v>
      </c>
      <c r="AT1285" s="26">
        <f t="shared" si="323"/>
        <v>-3.8373723372171344</v>
      </c>
      <c r="AU1285" s="26">
        <f t="shared" si="318"/>
        <v>-4.2853617650403137</v>
      </c>
    </row>
    <row r="1286" spans="26:64">
      <c r="Z1286">
        <f t="shared" si="304"/>
        <v>0</v>
      </c>
      <c r="AA1286" s="26">
        <f t="shared" si="305"/>
        <v>2.0309229835135684E-3</v>
      </c>
      <c r="AB1286" s="26">
        <f t="shared" si="306"/>
        <v>-9999</v>
      </c>
      <c r="AC1286" s="26">
        <f t="shared" si="307"/>
        <v>0</v>
      </c>
      <c r="AD1286" s="26">
        <f t="shared" si="308"/>
        <v>-9999</v>
      </c>
      <c r="AE1286" s="26">
        <f t="shared" si="309"/>
        <v>0</v>
      </c>
      <c r="AF1286">
        <f t="shared" si="310"/>
        <v>-9999</v>
      </c>
      <c r="AG1286" s="187"/>
      <c r="AH1286">
        <f t="shared" si="311"/>
        <v>-2.9382213915712355E-4</v>
      </c>
      <c r="AI1286">
        <f t="shared" si="312"/>
        <v>0.56321412153041595</v>
      </c>
      <c r="AJ1286">
        <f t="shared" si="313"/>
        <v>-0.29022162196877349</v>
      </c>
      <c r="AK1286">
        <f t="shared" si="314"/>
        <v>0.22686228227079117</v>
      </c>
      <c r="AL1286">
        <f t="shared" si="315"/>
        <v>2.6625535282756823</v>
      </c>
      <c r="AM1286">
        <f t="shared" si="316"/>
        <v>4.0948774322335311</v>
      </c>
      <c r="AN1286" s="26">
        <f t="shared" ref="AN1286:AT1295" si="324">$AU1286+$AB$7*SIN(AO1286)</f>
        <v>-3.9344997747660178</v>
      </c>
      <c r="AO1286" s="26">
        <f t="shared" si="324"/>
        <v>-3.9351643489502139</v>
      </c>
      <c r="AP1286" s="26">
        <f t="shared" si="324"/>
        <v>-3.9332408904645653</v>
      </c>
      <c r="AQ1286" s="26">
        <f t="shared" si="324"/>
        <v>-3.9388182558839882</v>
      </c>
      <c r="AR1286" s="26">
        <f t="shared" si="324"/>
        <v>-3.9227315190112741</v>
      </c>
      <c r="AS1286" s="26">
        <f t="shared" si="324"/>
        <v>-3.9698775001583364</v>
      </c>
      <c r="AT1286" s="26">
        <f t="shared" si="324"/>
        <v>-3.8373723372171344</v>
      </c>
      <c r="AU1286" s="26">
        <f t="shared" si="318"/>
        <v>-4.2853617650403137</v>
      </c>
    </row>
    <row r="1287" spans="26:64">
      <c r="Z1287">
        <f t="shared" si="304"/>
        <v>0</v>
      </c>
      <c r="AA1287" s="26">
        <f t="shared" si="305"/>
        <v>2.0309229835135684E-3</v>
      </c>
      <c r="AB1287" s="26">
        <f t="shared" si="306"/>
        <v>-9999</v>
      </c>
      <c r="AC1287" s="26">
        <f t="shared" si="307"/>
        <v>0</v>
      </c>
      <c r="AD1287" s="26">
        <f t="shared" si="308"/>
        <v>-9999</v>
      </c>
      <c r="AE1287" s="26">
        <f t="shared" si="309"/>
        <v>0</v>
      </c>
      <c r="AF1287">
        <f t="shared" si="310"/>
        <v>-9999</v>
      </c>
      <c r="AG1287" s="187"/>
      <c r="AH1287">
        <f t="shared" si="311"/>
        <v>-2.9382213915712355E-4</v>
      </c>
      <c r="AI1287">
        <f t="shared" si="312"/>
        <v>0.56321412153041595</v>
      </c>
      <c r="AJ1287">
        <f t="shared" si="313"/>
        <v>-0.29022162196877349</v>
      </c>
      <c r="AK1287">
        <f t="shared" si="314"/>
        <v>0.22686228227079117</v>
      </c>
      <c r="AL1287">
        <f t="shared" si="315"/>
        <v>2.6625535282756823</v>
      </c>
      <c r="AM1287">
        <f t="shared" si="316"/>
        <v>4.0948774322335311</v>
      </c>
      <c r="AN1287" s="26">
        <f t="shared" si="324"/>
        <v>-3.9344997747660178</v>
      </c>
      <c r="AO1287" s="26">
        <f t="shared" si="324"/>
        <v>-3.9351643489502139</v>
      </c>
      <c r="AP1287" s="26">
        <f t="shared" si="324"/>
        <v>-3.9332408904645653</v>
      </c>
      <c r="AQ1287" s="26">
        <f t="shared" si="324"/>
        <v>-3.9388182558839882</v>
      </c>
      <c r="AR1287" s="26">
        <f t="shared" si="324"/>
        <v>-3.9227315190112741</v>
      </c>
      <c r="AS1287" s="26">
        <f t="shared" si="324"/>
        <v>-3.9698775001583364</v>
      </c>
      <c r="AT1287" s="26">
        <f t="shared" si="324"/>
        <v>-3.8373723372171344</v>
      </c>
      <c r="AU1287" s="26">
        <f t="shared" si="318"/>
        <v>-4.2853617650403137</v>
      </c>
    </row>
    <row r="1288" spans="26:64">
      <c r="Z1288">
        <f t="shared" si="304"/>
        <v>0</v>
      </c>
      <c r="AA1288" s="26">
        <f t="shared" si="305"/>
        <v>2.0309229835135684E-3</v>
      </c>
      <c r="AB1288" s="26">
        <f t="shared" si="306"/>
        <v>-9999</v>
      </c>
      <c r="AC1288" s="26">
        <f t="shared" si="307"/>
        <v>0</v>
      </c>
      <c r="AD1288" s="26">
        <f t="shared" si="308"/>
        <v>-9999</v>
      </c>
      <c r="AE1288" s="26">
        <f t="shared" si="309"/>
        <v>0</v>
      </c>
      <c r="AF1288">
        <f t="shared" si="310"/>
        <v>-9999</v>
      </c>
      <c r="AG1288" s="187"/>
      <c r="AH1288">
        <f t="shared" si="311"/>
        <v>-2.9382213915712355E-4</v>
      </c>
      <c r="AI1288">
        <f t="shared" si="312"/>
        <v>0.56321412153041595</v>
      </c>
      <c r="AJ1288">
        <f t="shared" si="313"/>
        <v>-0.29022162196877349</v>
      </c>
      <c r="AK1288">
        <f t="shared" si="314"/>
        <v>0.22686228227079117</v>
      </c>
      <c r="AL1288">
        <f t="shared" si="315"/>
        <v>2.6625535282756823</v>
      </c>
      <c r="AM1288">
        <f t="shared" si="316"/>
        <v>4.0948774322335311</v>
      </c>
      <c r="AN1288" s="26">
        <f t="shared" si="324"/>
        <v>-3.9344997747660178</v>
      </c>
      <c r="AO1288" s="26">
        <f t="shared" si="324"/>
        <v>-3.9351643489502139</v>
      </c>
      <c r="AP1288" s="26">
        <f t="shared" si="324"/>
        <v>-3.9332408904645653</v>
      </c>
      <c r="AQ1288" s="26">
        <f t="shared" si="324"/>
        <v>-3.9388182558839882</v>
      </c>
      <c r="AR1288" s="26">
        <f t="shared" si="324"/>
        <v>-3.9227315190112741</v>
      </c>
      <c r="AS1288" s="26">
        <f t="shared" si="324"/>
        <v>-3.9698775001583364</v>
      </c>
      <c r="AT1288" s="26">
        <f t="shared" si="324"/>
        <v>-3.8373723372171344</v>
      </c>
      <c r="AU1288" s="26">
        <f t="shared" si="318"/>
        <v>-4.2853617650403137</v>
      </c>
    </row>
    <row r="1289" spans="26:64">
      <c r="Z1289">
        <f t="shared" si="304"/>
        <v>0</v>
      </c>
      <c r="AA1289" s="26">
        <f t="shared" si="305"/>
        <v>2.0309229835135684E-3</v>
      </c>
      <c r="AB1289" s="26">
        <f t="shared" si="306"/>
        <v>-9999</v>
      </c>
      <c r="AC1289" s="26">
        <f t="shared" si="307"/>
        <v>0</v>
      </c>
      <c r="AD1289" s="26">
        <f t="shared" si="308"/>
        <v>-9999</v>
      </c>
      <c r="AE1289" s="26">
        <f t="shared" si="309"/>
        <v>0</v>
      </c>
      <c r="AF1289">
        <f t="shared" si="310"/>
        <v>-9999</v>
      </c>
      <c r="AG1289" s="187"/>
      <c r="AH1289">
        <f t="shared" si="311"/>
        <v>-2.9382213915712355E-4</v>
      </c>
      <c r="AI1289">
        <f t="shared" si="312"/>
        <v>0.56321412153041595</v>
      </c>
      <c r="AJ1289">
        <f t="shared" si="313"/>
        <v>-0.29022162196877349</v>
      </c>
      <c r="AK1289">
        <f t="shared" si="314"/>
        <v>0.22686228227079117</v>
      </c>
      <c r="AL1289">
        <f t="shared" si="315"/>
        <v>2.6625535282756823</v>
      </c>
      <c r="AM1289">
        <f t="shared" si="316"/>
        <v>4.0948774322335311</v>
      </c>
      <c r="AN1289" s="26">
        <f t="shared" si="324"/>
        <v>-3.9344997747660178</v>
      </c>
      <c r="AO1289" s="26">
        <f t="shared" si="324"/>
        <v>-3.9351643489502139</v>
      </c>
      <c r="AP1289" s="26">
        <f t="shared" si="324"/>
        <v>-3.9332408904645653</v>
      </c>
      <c r="AQ1289" s="26">
        <f t="shared" si="324"/>
        <v>-3.9388182558839882</v>
      </c>
      <c r="AR1289" s="26">
        <f t="shared" si="324"/>
        <v>-3.9227315190112741</v>
      </c>
      <c r="AS1289" s="26">
        <f t="shared" si="324"/>
        <v>-3.9698775001583364</v>
      </c>
      <c r="AT1289" s="26">
        <f t="shared" si="324"/>
        <v>-3.8373723372171344</v>
      </c>
      <c r="AU1289" s="26">
        <f t="shared" si="318"/>
        <v>-4.2853617650403137</v>
      </c>
    </row>
    <row r="1290" spans="26:64">
      <c r="Z1290">
        <f t="shared" ref="Z1290:Z1353" si="325">F1290</f>
        <v>0</v>
      </c>
      <c r="AA1290" s="26">
        <f t="shared" ref="AA1290:AA1353" si="326">AB$3+AB$4*Z1290+AB$5*Z1290^2+AH1290</f>
        <v>2.0309229835135684E-3</v>
      </c>
      <c r="AB1290" s="26">
        <f t="shared" ref="AB1290:AB1353" si="327">IF(S1290&lt;&gt;0,G1290-AH1290, -9999)</f>
        <v>-9999</v>
      </c>
      <c r="AC1290" s="26">
        <f t="shared" ref="AC1290:AC1353" si="328">+G1290-P1290</f>
        <v>0</v>
      </c>
      <c r="AD1290" s="26">
        <f t="shared" ref="AD1290:AD1353" si="329">IF(S1290&lt;&gt;0,G1290-AA1290, -9999)</f>
        <v>-9999</v>
      </c>
      <c r="AE1290" s="26">
        <f t="shared" ref="AE1290:AE1353" si="330">+(G1290-AA1290)^2*S1290</f>
        <v>0</v>
      </c>
      <c r="AF1290">
        <f t="shared" ref="AF1290:AF1353" si="331">IF(S1290&lt;&gt;0,G1290-P1290, -9999)</f>
        <v>-9999</v>
      </c>
      <c r="AG1290" s="187"/>
      <c r="AH1290">
        <f t="shared" ref="AH1290:AH1353" si="332">$AB$6*($AB$11/AI1290*AJ1290+$AB$12)</f>
        <v>-2.9382213915712355E-4</v>
      </c>
      <c r="AI1290">
        <f t="shared" ref="AI1290:AI1353" si="333">1+$AB$7*COS(AL1290)</f>
        <v>0.56321412153041595</v>
      </c>
      <c r="AJ1290">
        <f t="shared" ref="AJ1290:AJ1353" si="334">SIN(AL1290+RADIANS($AB$9))</f>
        <v>-0.29022162196877349</v>
      </c>
      <c r="AK1290">
        <f t="shared" ref="AK1290:AK1353" si="335">$AB$7*SIN(AL1290)</f>
        <v>0.22686228227079117</v>
      </c>
      <c r="AL1290">
        <f t="shared" ref="AL1290:AL1353" si="336">2*ATAN(AM1290)</f>
        <v>2.6625535282756823</v>
      </c>
      <c r="AM1290">
        <f t="shared" ref="AM1290:AM1353" si="337">SQRT((1+$AB$7)/(1-$AB$7))*TAN(AN1290/2)</f>
        <v>4.0948774322335311</v>
      </c>
      <c r="AN1290" s="26">
        <f t="shared" si="324"/>
        <v>-3.9344997747660178</v>
      </c>
      <c r="AO1290" s="26">
        <f t="shared" si="324"/>
        <v>-3.9351643489502139</v>
      </c>
      <c r="AP1290" s="26">
        <f t="shared" si="324"/>
        <v>-3.9332408904645653</v>
      </c>
      <c r="AQ1290" s="26">
        <f t="shared" si="324"/>
        <v>-3.9388182558839882</v>
      </c>
      <c r="AR1290" s="26">
        <f t="shared" si="324"/>
        <v>-3.9227315190112741</v>
      </c>
      <c r="AS1290" s="26">
        <f t="shared" si="324"/>
        <v>-3.9698775001583364</v>
      </c>
      <c r="AT1290" s="26">
        <f t="shared" si="324"/>
        <v>-3.8373723372171344</v>
      </c>
      <c r="AU1290" s="26">
        <f t="shared" ref="AU1290:AU1353" si="338">RADIANS($AB$9)+$AB$18*(F1290-AB$15)</f>
        <v>-4.2853617650403137</v>
      </c>
    </row>
    <row r="1291" spans="26:64">
      <c r="Z1291">
        <f t="shared" si="325"/>
        <v>0</v>
      </c>
      <c r="AA1291" s="26">
        <f t="shared" si="326"/>
        <v>2.0309229835135684E-3</v>
      </c>
      <c r="AB1291" s="26">
        <f t="shared" si="327"/>
        <v>-9999</v>
      </c>
      <c r="AC1291" s="26">
        <f t="shared" si="328"/>
        <v>0</v>
      </c>
      <c r="AD1291" s="26">
        <f t="shared" si="329"/>
        <v>-9999</v>
      </c>
      <c r="AE1291" s="26">
        <f t="shared" si="330"/>
        <v>0</v>
      </c>
      <c r="AF1291">
        <f t="shared" si="331"/>
        <v>-9999</v>
      </c>
      <c r="AG1291" s="187"/>
      <c r="AH1291">
        <f t="shared" si="332"/>
        <v>-2.9382213915712355E-4</v>
      </c>
      <c r="AI1291">
        <f t="shared" si="333"/>
        <v>0.56321412153041595</v>
      </c>
      <c r="AJ1291">
        <f t="shared" si="334"/>
        <v>-0.29022162196877349</v>
      </c>
      <c r="AK1291">
        <f t="shared" si="335"/>
        <v>0.22686228227079117</v>
      </c>
      <c r="AL1291">
        <f t="shared" si="336"/>
        <v>2.6625535282756823</v>
      </c>
      <c r="AM1291">
        <f t="shared" si="337"/>
        <v>4.0948774322335311</v>
      </c>
      <c r="AN1291" s="26">
        <f t="shared" si="324"/>
        <v>-3.9344997747660178</v>
      </c>
      <c r="AO1291" s="26">
        <f t="shared" si="324"/>
        <v>-3.9351643489502139</v>
      </c>
      <c r="AP1291" s="26">
        <f t="shared" si="324"/>
        <v>-3.9332408904645653</v>
      </c>
      <c r="AQ1291" s="26">
        <f t="shared" si="324"/>
        <v>-3.9388182558839882</v>
      </c>
      <c r="AR1291" s="26">
        <f t="shared" si="324"/>
        <v>-3.9227315190112741</v>
      </c>
      <c r="AS1291" s="26">
        <f t="shared" si="324"/>
        <v>-3.9698775001583364</v>
      </c>
      <c r="AT1291" s="26">
        <f t="shared" si="324"/>
        <v>-3.8373723372171344</v>
      </c>
      <c r="AU1291" s="26">
        <f t="shared" si="338"/>
        <v>-4.2853617650403137</v>
      </c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</row>
    <row r="1292" spans="26:64">
      <c r="Z1292">
        <f t="shared" si="325"/>
        <v>0</v>
      </c>
      <c r="AA1292" s="26">
        <f t="shared" si="326"/>
        <v>2.0309229835135684E-3</v>
      </c>
      <c r="AB1292" s="26">
        <f t="shared" si="327"/>
        <v>-9999</v>
      </c>
      <c r="AC1292" s="26">
        <f t="shared" si="328"/>
        <v>0</v>
      </c>
      <c r="AD1292" s="26">
        <f t="shared" si="329"/>
        <v>-9999</v>
      </c>
      <c r="AE1292" s="26">
        <f t="shared" si="330"/>
        <v>0</v>
      </c>
      <c r="AF1292">
        <f t="shared" si="331"/>
        <v>-9999</v>
      </c>
      <c r="AG1292" s="187"/>
      <c r="AH1292">
        <f t="shared" si="332"/>
        <v>-2.9382213915712355E-4</v>
      </c>
      <c r="AI1292">
        <f t="shared" si="333"/>
        <v>0.56321412153041595</v>
      </c>
      <c r="AJ1292">
        <f t="shared" si="334"/>
        <v>-0.29022162196877349</v>
      </c>
      <c r="AK1292">
        <f t="shared" si="335"/>
        <v>0.22686228227079117</v>
      </c>
      <c r="AL1292">
        <f t="shared" si="336"/>
        <v>2.6625535282756823</v>
      </c>
      <c r="AM1292">
        <f t="shared" si="337"/>
        <v>4.0948774322335311</v>
      </c>
      <c r="AN1292" s="26">
        <f t="shared" si="324"/>
        <v>-3.9344997747660178</v>
      </c>
      <c r="AO1292" s="26">
        <f t="shared" si="324"/>
        <v>-3.9351643489502139</v>
      </c>
      <c r="AP1292" s="26">
        <f t="shared" si="324"/>
        <v>-3.9332408904645653</v>
      </c>
      <c r="AQ1292" s="26">
        <f t="shared" si="324"/>
        <v>-3.9388182558839882</v>
      </c>
      <c r="AR1292" s="26">
        <f t="shared" si="324"/>
        <v>-3.9227315190112741</v>
      </c>
      <c r="AS1292" s="26">
        <f t="shared" si="324"/>
        <v>-3.9698775001583364</v>
      </c>
      <c r="AT1292" s="26">
        <f t="shared" si="324"/>
        <v>-3.8373723372171344</v>
      </c>
      <c r="AU1292" s="26">
        <f t="shared" si="338"/>
        <v>-4.2853617650403137</v>
      </c>
    </row>
    <row r="1293" spans="26:64">
      <c r="Z1293">
        <f t="shared" si="325"/>
        <v>0</v>
      </c>
      <c r="AA1293" s="26">
        <f t="shared" si="326"/>
        <v>2.0309229835135684E-3</v>
      </c>
      <c r="AB1293" s="26">
        <f t="shared" si="327"/>
        <v>-9999</v>
      </c>
      <c r="AC1293" s="26">
        <f t="shared" si="328"/>
        <v>0</v>
      </c>
      <c r="AD1293" s="26">
        <f t="shared" si="329"/>
        <v>-9999</v>
      </c>
      <c r="AE1293" s="26">
        <f t="shared" si="330"/>
        <v>0</v>
      </c>
      <c r="AF1293">
        <f t="shared" si="331"/>
        <v>-9999</v>
      </c>
      <c r="AG1293" s="187"/>
      <c r="AH1293">
        <f t="shared" si="332"/>
        <v>-2.9382213915712355E-4</v>
      </c>
      <c r="AI1293">
        <f t="shared" si="333"/>
        <v>0.56321412153041595</v>
      </c>
      <c r="AJ1293">
        <f t="shared" si="334"/>
        <v>-0.29022162196877349</v>
      </c>
      <c r="AK1293">
        <f t="shared" si="335"/>
        <v>0.22686228227079117</v>
      </c>
      <c r="AL1293">
        <f t="shared" si="336"/>
        <v>2.6625535282756823</v>
      </c>
      <c r="AM1293">
        <f t="shared" si="337"/>
        <v>4.0948774322335311</v>
      </c>
      <c r="AN1293" s="26">
        <f t="shared" si="324"/>
        <v>-3.9344997747660178</v>
      </c>
      <c r="AO1293" s="26">
        <f t="shared" si="324"/>
        <v>-3.9351643489502139</v>
      </c>
      <c r="AP1293" s="26">
        <f t="shared" si="324"/>
        <v>-3.9332408904645653</v>
      </c>
      <c r="AQ1293" s="26">
        <f t="shared" si="324"/>
        <v>-3.9388182558839882</v>
      </c>
      <c r="AR1293" s="26">
        <f t="shared" si="324"/>
        <v>-3.9227315190112741</v>
      </c>
      <c r="AS1293" s="26">
        <f t="shared" si="324"/>
        <v>-3.9698775001583364</v>
      </c>
      <c r="AT1293" s="26">
        <f t="shared" si="324"/>
        <v>-3.8373723372171344</v>
      </c>
      <c r="AU1293" s="26">
        <f t="shared" si="338"/>
        <v>-4.2853617650403137</v>
      </c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</row>
    <row r="1294" spans="26:64">
      <c r="Z1294">
        <f t="shared" si="325"/>
        <v>0</v>
      </c>
      <c r="AA1294" s="26">
        <f t="shared" si="326"/>
        <v>2.0309229835135684E-3</v>
      </c>
      <c r="AB1294" s="26">
        <f t="shared" si="327"/>
        <v>-9999</v>
      </c>
      <c r="AC1294" s="26">
        <f t="shared" si="328"/>
        <v>0</v>
      </c>
      <c r="AD1294" s="26">
        <f t="shared" si="329"/>
        <v>-9999</v>
      </c>
      <c r="AE1294" s="26">
        <f t="shared" si="330"/>
        <v>0</v>
      </c>
      <c r="AF1294">
        <f t="shared" si="331"/>
        <v>-9999</v>
      </c>
      <c r="AG1294" s="187"/>
      <c r="AH1294">
        <f t="shared" si="332"/>
        <v>-2.9382213915712355E-4</v>
      </c>
      <c r="AI1294">
        <f t="shared" si="333"/>
        <v>0.56321412153041595</v>
      </c>
      <c r="AJ1294">
        <f t="shared" si="334"/>
        <v>-0.29022162196877349</v>
      </c>
      <c r="AK1294">
        <f t="shared" si="335"/>
        <v>0.22686228227079117</v>
      </c>
      <c r="AL1294">
        <f t="shared" si="336"/>
        <v>2.6625535282756823</v>
      </c>
      <c r="AM1294">
        <f t="shared" si="337"/>
        <v>4.0948774322335311</v>
      </c>
      <c r="AN1294" s="26">
        <f t="shared" si="324"/>
        <v>-3.9344997747660178</v>
      </c>
      <c r="AO1294" s="26">
        <f t="shared" si="324"/>
        <v>-3.9351643489502139</v>
      </c>
      <c r="AP1294" s="26">
        <f t="shared" si="324"/>
        <v>-3.9332408904645653</v>
      </c>
      <c r="AQ1294" s="26">
        <f t="shared" si="324"/>
        <v>-3.9388182558839882</v>
      </c>
      <c r="AR1294" s="26">
        <f t="shared" si="324"/>
        <v>-3.9227315190112741</v>
      </c>
      <c r="AS1294" s="26">
        <f t="shared" si="324"/>
        <v>-3.9698775001583364</v>
      </c>
      <c r="AT1294" s="26">
        <f t="shared" si="324"/>
        <v>-3.8373723372171344</v>
      </c>
      <c r="AU1294" s="26">
        <f t="shared" si="338"/>
        <v>-4.2853617650403137</v>
      </c>
    </row>
    <row r="1295" spans="26:64">
      <c r="Z1295">
        <f t="shared" si="325"/>
        <v>0</v>
      </c>
      <c r="AA1295" s="26">
        <f t="shared" si="326"/>
        <v>2.0309229835135684E-3</v>
      </c>
      <c r="AB1295" s="26">
        <f t="shared" si="327"/>
        <v>-9999</v>
      </c>
      <c r="AC1295" s="26">
        <f t="shared" si="328"/>
        <v>0</v>
      </c>
      <c r="AD1295" s="26">
        <f t="shared" si="329"/>
        <v>-9999</v>
      </c>
      <c r="AE1295" s="26">
        <f t="shared" si="330"/>
        <v>0</v>
      </c>
      <c r="AF1295">
        <f t="shared" si="331"/>
        <v>-9999</v>
      </c>
      <c r="AG1295" s="187"/>
      <c r="AH1295">
        <f t="shared" si="332"/>
        <v>-2.9382213915712355E-4</v>
      </c>
      <c r="AI1295">
        <f t="shared" si="333"/>
        <v>0.56321412153041595</v>
      </c>
      <c r="AJ1295">
        <f t="shared" si="334"/>
        <v>-0.29022162196877349</v>
      </c>
      <c r="AK1295">
        <f t="shared" si="335"/>
        <v>0.22686228227079117</v>
      </c>
      <c r="AL1295">
        <f t="shared" si="336"/>
        <v>2.6625535282756823</v>
      </c>
      <c r="AM1295">
        <f t="shared" si="337"/>
        <v>4.0948774322335311</v>
      </c>
      <c r="AN1295" s="26">
        <f t="shared" si="324"/>
        <v>-3.9344997747660178</v>
      </c>
      <c r="AO1295" s="26">
        <f t="shared" si="324"/>
        <v>-3.9351643489502139</v>
      </c>
      <c r="AP1295" s="26">
        <f t="shared" si="324"/>
        <v>-3.9332408904645653</v>
      </c>
      <c r="AQ1295" s="26">
        <f t="shared" si="324"/>
        <v>-3.9388182558839882</v>
      </c>
      <c r="AR1295" s="26">
        <f t="shared" si="324"/>
        <v>-3.9227315190112741</v>
      </c>
      <c r="AS1295" s="26">
        <f t="shared" si="324"/>
        <v>-3.9698775001583364</v>
      </c>
      <c r="AT1295" s="26">
        <f t="shared" si="324"/>
        <v>-3.8373723372171344</v>
      </c>
      <c r="AU1295" s="26">
        <f t="shared" si="338"/>
        <v>-4.2853617650403137</v>
      </c>
      <c r="AV1295" s="26"/>
    </row>
    <row r="1296" spans="26:64">
      <c r="Z1296">
        <f t="shared" si="325"/>
        <v>0</v>
      </c>
      <c r="AA1296" s="26">
        <f t="shared" si="326"/>
        <v>2.0309229835135684E-3</v>
      </c>
      <c r="AB1296" s="26">
        <f t="shared" si="327"/>
        <v>-9999</v>
      </c>
      <c r="AC1296" s="26">
        <f t="shared" si="328"/>
        <v>0</v>
      </c>
      <c r="AD1296" s="26">
        <f t="shared" si="329"/>
        <v>-9999</v>
      </c>
      <c r="AE1296" s="26">
        <f t="shared" si="330"/>
        <v>0</v>
      </c>
      <c r="AF1296">
        <f t="shared" si="331"/>
        <v>-9999</v>
      </c>
      <c r="AG1296" s="187"/>
      <c r="AH1296">
        <f t="shared" si="332"/>
        <v>-2.9382213915712355E-4</v>
      </c>
      <c r="AI1296">
        <f t="shared" si="333"/>
        <v>0.56321412153041595</v>
      </c>
      <c r="AJ1296">
        <f t="shared" si="334"/>
        <v>-0.29022162196877349</v>
      </c>
      <c r="AK1296">
        <f t="shared" si="335"/>
        <v>0.22686228227079117</v>
      </c>
      <c r="AL1296">
        <f t="shared" si="336"/>
        <v>2.6625535282756823</v>
      </c>
      <c r="AM1296">
        <f t="shared" si="337"/>
        <v>4.0948774322335311</v>
      </c>
      <c r="AN1296" s="26">
        <f t="shared" ref="AN1296:AT1305" si="339">$AU1296+$AB$7*SIN(AO1296)</f>
        <v>-3.9344997747660178</v>
      </c>
      <c r="AO1296" s="26">
        <f t="shared" si="339"/>
        <v>-3.9351643489502139</v>
      </c>
      <c r="AP1296" s="26">
        <f t="shared" si="339"/>
        <v>-3.9332408904645653</v>
      </c>
      <c r="AQ1296" s="26">
        <f t="shared" si="339"/>
        <v>-3.9388182558839882</v>
      </c>
      <c r="AR1296" s="26">
        <f t="shared" si="339"/>
        <v>-3.9227315190112741</v>
      </c>
      <c r="AS1296" s="26">
        <f t="shared" si="339"/>
        <v>-3.9698775001583364</v>
      </c>
      <c r="AT1296" s="26">
        <f t="shared" si="339"/>
        <v>-3.8373723372171344</v>
      </c>
      <c r="AU1296" s="26">
        <f t="shared" si="338"/>
        <v>-4.2853617650403137</v>
      </c>
    </row>
    <row r="1297" spans="26:64">
      <c r="Z1297">
        <f t="shared" si="325"/>
        <v>0</v>
      </c>
      <c r="AA1297" s="26">
        <f t="shared" si="326"/>
        <v>2.0309229835135684E-3</v>
      </c>
      <c r="AB1297" s="26">
        <f t="shared" si="327"/>
        <v>-9999</v>
      </c>
      <c r="AC1297" s="26">
        <f t="shared" si="328"/>
        <v>0</v>
      </c>
      <c r="AD1297" s="26">
        <f t="shared" si="329"/>
        <v>-9999</v>
      </c>
      <c r="AE1297" s="26">
        <f t="shared" si="330"/>
        <v>0</v>
      </c>
      <c r="AF1297">
        <f t="shared" si="331"/>
        <v>-9999</v>
      </c>
      <c r="AG1297" s="187"/>
      <c r="AH1297">
        <f t="shared" si="332"/>
        <v>-2.9382213915712355E-4</v>
      </c>
      <c r="AI1297">
        <f t="shared" si="333"/>
        <v>0.56321412153041595</v>
      </c>
      <c r="AJ1297">
        <f t="shared" si="334"/>
        <v>-0.29022162196877349</v>
      </c>
      <c r="AK1297">
        <f t="shared" si="335"/>
        <v>0.22686228227079117</v>
      </c>
      <c r="AL1297">
        <f t="shared" si="336"/>
        <v>2.6625535282756823</v>
      </c>
      <c r="AM1297">
        <f t="shared" si="337"/>
        <v>4.0948774322335311</v>
      </c>
      <c r="AN1297" s="26">
        <f t="shared" si="339"/>
        <v>-3.9344997747660178</v>
      </c>
      <c r="AO1297" s="26">
        <f t="shared" si="339"/>
        <v>-3.9351643489502139</v>
      </c>
      <c r="AP1297" s="26">
        <f t="shared" si="339"/>
        <v>-3.9332408904645653</v>
      </c>
      <c r="AQ1297" s="26">
        <f t="shared" si="339"/>
        <v>-3.9388182558839882</v>
      </c>
      <c r="AR1297" s="26">
        <f t="shared" si="339"/>
        <v>-3.9227315190112741</v>
      </c>
      <c r="AS1297" s="26">
        <f t="shared" si="339"/>
        <v>-3.9698775001583364</v>
      </c>
      <c r="AT1297" s="26">
        <f t="shared" si="339"/>
        <v>-3.8373723372171344</v>
      </c>
      <c r="AU1297" s="26">
        <f t="shared" si="338"/>
        <v>-4.2853617650403137</v>
      </c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</row>
    <row r="1298" spans="26:64">
      <c r="Z1298">
        <f t="shared" si="325"/>
        <v>0</v>
      </c>
      <c r="AA1298" s="26">
        <f t="shared" si="326"/>
        <v>2.0309229835135684E-3</v>
      </c>
      <c r="AB1298" s="26">
        <f t="shared" si="327"/>
        <v>-9999</v>
      </c>
      <c r="AC1298" s="26">
        <f t="shared" si="328"/>
        <v>0</v>
      </c>
      <c r="AD1298" s="26">
        <f t="shared" si="329"/>
        <v>-9999</v>
      </c>
      <c r="AE1298" s="26">
        <f t="shared" si="330"/>
        <v>0</v>
      </c>
      <c r="AF1298">
        <f t="shared" si="331"/>
        <v>-9999</v>
      </c>
      <c r="AG1298" s="187"/>
      <c r="AH1298">
        <f t="shared" si="332"/>
        <v>-2.9382213915712355E-4</v>
      </c>
      <c r="AI1298">
        <f t="shared" si="333"/>
        <v>0.56321412153041595</v>
      </c>
      <c r="AJ1298">
        <f t="shared" si="334"/>
        <v>-0.29022162196877349</v>
      </c>
      <c r="AK1298">
        <f t="shared" si="335"/>
        <v>0.22686228227079117</v>
      </c>
      <c r="AL1298">
        <f t="shared" si="336"/>
        <v>2.6625535282756823</v>
      </c>
      <c r="AM1298">
        <f t="shared" si="337"/>
        <v>4.0948774322335311</v>
      </c>
      <c r="AN1298" s="26">
        <f t="shared" si="339"/>
        <v>-3.9344997747660178</v>
      </c>
      <c r="AO1298" s="26">
        <f t="shared" si="339"/>
        <v>-3.9351643489502139</v>
      </c>
      <c r="AP1298" s="26">
        <f t="shared" si="339"/>
        <v>-3.9332408904645653</v>
      </c>
      <c r="AQ1298" s="26">
        <f t="shared" si="339"/>
        <v>-3.9388182558839882</v>
      </c>
      <c r="AR1298" s="26">
        <f t="shared" si="339"/>
        <v>-3.9227315190112741</v>
      </c>
      <c r="AS1298" s="26">
        <f t="shared" si="339"/>
        <v>-3.9698775001583364</v>
      </c>
      <c r="AT1298" s="26">
        <f t="shared" si="339"/>
        <v>-3.8373723372171344</v>
      </c>
      <c r="AU1298" s="26">
        <f t="shared" si="338"/>
        <v>-4.2853617650403137</v>
      </c>
    </row>
    <row r="1299" spans="26:64">
      <c r="Z1299">
        <f t="shared" si="325"/>
        <v>0</v>
      </c>
      <c r="AA1299" s="26">
        <f t="shared" si="326"/>
        <v>2.0309229835135684E-3</v>
      </c>
      <c r="AB1299" s="26">
        <f t="shared" si="327"/>
        <v>-9999</v>
      </c>
      <c r="AC1299" s="26">
        <f t="shared" si="328"/>
        <v>0</v>
      </c>
      <c r="AD1299" s="26">
        <f t="shared" si="329"/>
        <v>-9999</v>
      </c>
      <c r="AE1299" s="26">
        <f t="shared" si="330"/>
        <v>0</v>
      </c>
      <c r="AF1299">
        <f t="shared" si="331"/>
        <v>-9999</v>
      </c>
      <c r="AG1299" s="187"/>
      <c r="AH1299">
        <f t="shared" si="332"/>
        <v>-2.9382213915712355E-4</v>
      </c>
      <c r="AI1299">
        <f t="shared" si="333"/>
        <v>0.56321412153041595</v>
      </c>
      <c r="AJ1299">
        <f t="shared" si="334"/>
        <v>-0.29022162196877349</v>
      </c>
      <c r="AK1299">
        <f t="shared" si="335"/>
        <v>0.22686228227079117</v>
      </c>
      <c r="AL1299">
        <f t="shared" si="336"/>
        <v>2.6625535282756823</v>
      </c>
      <c r="AM1299">
        <f t="shared" si="337"/>
        <v>4.0948774322335311</v>
      </c>
      <c r="AN1299" s="26">
        <f t="shared" si="339"/>
        <v>-3.9344997747660178</v>
      </c>
      <c r="AO1299" s="26">
        <f t="shared" si="339"/>
        <v>-3.9351643489502139</v>
      </c>
      <c r="AP1299" s="26">
        <f t="shared" si="339"/>
        <v>-3.9332408904645653</v>
      </c>
      <c r="AQ1299" s="26">
        <f t="shared" si="339"/>
        <v>-3.9388182558839882</v>
      </c>
      <c r="AR1299" s="26">
        <f t="shared" si="339"/>
        <v>-3.9227315190112741</v>
      </c>
      <c r="AS1299" s="26">
        <f t="shared" si="339"/>
        <v>-3.9698775001583364</v>
      </c>
      <c r="AT1299" s="26">
        <f t="shared" si="339"/>
        <v>-3.8373723372171344</v>
      </c>
      <c r="AU1299" s="26">
        <f t="shared" si="338"/>
        <v>-4.2853617650403137</v>
      </c>
    </row>
    <row r="1300" spans="26:64">
      <c r="Z1300">
        <f t="shared" si="325"/>
        <v>0</v>
      </c>
      <c r="AA1300" s="26">
        <f t="shared" si="326"/>
        <v>2.0309229835135684E-3</v>
      </c>
      <c r="AB1300" s="26">
        <f t="shared" si="327"/>
        <v>-9999</v>
      </c>
      <c r="AC1300" s="26">
        <f t="shared" si="328"/>
        <v>0</v>
      </c>
      <c r="AD1300" s="26">
        <f t="shared" si="329"/>
        <v>-9999</v>
      </c>
      <c r="AE1300" s="26">
        <f t="shared" si="330"/>
        <v>0</v>
      </c>
      <c r="AF1300">
        <f t="shared" si="331"/>
        <v>-9999</v>
      </c>
      <c r="AG1300" s="187"/>
      <c r="AH1300">
        <f t="shared" si="332"/>
        <v>-2.9382213915712355E-4</v>
      </c>
      <c r="AI1300">
        <f t="shared" si="333"/>
        <v>0.56321412153041595</v>
      </c>
      <c r="AJ1300">
        <f t="shared" si="334"/>
        <v>-0.29022162196877349</v>
      </c>
      <c r="AK1300">
        <f t="shared" si="335"/>
        <v>0.22686228227079117</v>
      </c>
      <c r="AL1300">
        <f t="shared" si="336"/>
        <v>2.6625535282756823</v>
      </c>
      <c r="AM1300">
        <f t="shared" si="337"/>
        <v>4.0948774322335311</v>
      </c>
      <c r="AN1300" s="26">
        <f t="shared" si="339"/>
        <v>-3.9344997747660178</v>
      </c>
      <c r="AO1300" s="26">
        <f t="shared" si="339"/>
        <v>-3.9351643489502139</v>
      </c>
      <c r="AP1300" s="26">
        <f t="shared" si="339"/>
        <v>-3.9332408904645653</v>
      </c>
      <c r="AQ1300" s="26">
        <f t="shared" si="339"/>
        <v>-3.9388182558839882</v>
      </c>
      <c r="AR1300" s="26">
        <f t="shared" si="339"/>
        <v>-3.9227315190112741</v>
      </c>
      <c r="AS1300" s="26">
        <f t="shared" si="339"/>
        <v>-3.9698775001583364</v>
      </c>
      <c r="AT1300" s="26">
        <f t="shared" si="339"/>
        <v>-3.8373723372171344</v>
      </c>
      <c r="AU1300" s="26">
        <f t="shared" si="338"/>
        <v>-4.2853617650403137</v>
      </c>
    </row>
    <row r="1301" spans="26:64">
      <c r="Z1301">
        <f t="shared" si="325"/>
        <v>0</v>
      </c>
      <c r="AA1301" s="26">
        <f t="shared" si="326"/>
        <v>2.0309229835135684E-3</v>
      </c>
      <c r="AB1301" s="26">
        <f t="shared" si="327"/>
        <v>-9999</v>
      </c>
      <c r="AC1301" s="26">
        <f t="shared" si="328"/>
        <v>0</v>
      </c>
      <c r="AD1301" s="26">
        <f t="shared" si="329"/>
        <v>-9999</v>
      </c>
      <c r="AE1301" s="26">
        <f t="shared" si="330"/>
        <v>0</v>
      </c>
      <c r="AF1301">
        <f t="shared" si="331"/>
        <v>-9999</v>
      </c>
      <c r="AG1301" s="187"/>
      <c r="AH1301">
        <f t="shared" si="332"/>
        <v>-2.9382213915712355E-4</v>
      </c>
      <c r="AI1301">
        <f t="shared" si="333"/>
        <v>0.56321412153041595</v>
      </c>
      <c r="AJ1301">
        <f t="shared" si="334"/>
        <v>-0.29022162196877349</v>
      </c>
      <c r="AK1301">
        <f t="shared" si="335"/>
        <v>0.22686228227079117</v>
      </c>
      <c r="AL1301">
        <f t="shared" si="336"/>
        <v>2.6625535282756823</v>
      </c>
      <c r="AM1301">
        <f t="shared" si="337"/>
        <v>4.0948774322335311</v>
      </c>
      <c r="AN1301" s="26">
        <f t="shared" si="339"/>
        <v>-3.9344997747660178</v>
      </c>
      <c r="AO1301" s="26">
        <f t="shared" si="339"/>
        <v>-3.9351643489502139</v>
      </c>
      <c r="AP1301" s="26">
        <f t="shared" si="339"/>
        <v>-3.9332408904645653</v>
      </c>
      <c r="AQ1301" s="26">
        <f t="shared" si="339"/>
        <v>-3.9388182558839882</v>
      </c>
      <c r="AR1301" s="26">
        <f t="shared" si="339"/>
        <v>-3.9227315190112741</v>
      </c>
      <c r="AS1301" s="26">
        <f t="shared" si="339"/>
        <v>-3.9698775001583364</v>
      </c>
      <c r="AT1301" s="26">
        <f t="shared" si="339"/>
        <v>-3.8373723372171344</v>
      </c>
      <c r="AU1301" s="26">
        <f t="shared" si="338"/>
        <v>-4.2853617650403137</v>
      </c>
      <c r="AV1301" s="26"/>
    </row>
    <row r="1302" spans="26:64">
      <c r="Z1302">
        <f t="shared" si="325"/>
        <v>0</v>
      </c>
      <c r="AA1302" s="26">
        <f t="shared" si="326"/>
        <v>2.0309229835135684E-3</v>
      </c>
      <c r="AB1302" s="26">
        <f t="shared" si="327"/>
        <v>-9999</v>
      </c>
      <c r="AC1302" s="26">
        <f t="shared" si="328"/>
        <v>0</v>
      </c>
      <c r="AD1302" s="26">
        <f t="shared" si="329"/>
        <v>-9999</v>
      </c>
      <c r="AE1302" s="26">
        <f t="shared" si="330"/>
        <v>0</v>
      </c>
      <c r="AF1302">
        <f t="shared" si="331"/>
        <v>-9999</v>
      </c>
      <c r="AG1302" s="187"/>
      <c r="AH1302">
        <f t="shared" si="332"/>
        <v>-2.9382213915712355E-4</v>
      </c>
      <c r="AI1302">
        <f t="shared" si="333"/>
        <v>0.56321412153041595</v>
      </c>
      <c r="AJ1302">
        <f t="shared" si="334"/>
        <v>-0.29022162196877349</v>
      </c>
      <c r="AK1302">
        <f t="shared" si="335"/>
        <v>0.22686228227079117</v>
      </c>
      <c r="AL1302">
        <f t="shared" si="336"/>
        <v>2.6625535282756823</v>
      </c>
      <c r="AM1302">
        <f t="shared" si="337"/>
        <v>4.0948774322335311</v>
      </c>
      <c r="AN1302" s="26">
        <f t="shared" si="339"/>
        <v>-3.9344997747660178</v>
      </c>
      <c r="AO1302" s="26">
        <f t="shared" si="339"/>
        <v>-3.9351643489502139</v>
      </c>
      <c r="AP1302" s="26">
        <f t="shared" si="339"/>
        <v>-3.9332408904645653</v>
      </c>
      <c r="AQ1302" s="26">
        <f t="shared" si="339"/>
        <v>-3.9388182558839882</v>
      </c>
      <c r="AR1302" s="26">
        <f t="shared" si="339"/>
        <v>-3.9227315190112741</v>
      </c>
      <c r="AS1302" s="26">
        <f t="shared" si="339"/>
        <v>-3.9698775001583364</v>
      </c>
      <c r="AT1302" s="26">
        <f t="shared" si="339"/>
        <v>-3.8373723372171344</v>
      </c>
      <c r="AU1302" s="26">
        <f t="shared" si="338"/>
        <v>-4.2853617650403137</v>
      </c>
    </row>
    <row r="1303" spans="26:64">
      <c r="Z1303">
        <f t="shared" si="325"/>
        <v>0</v>
      </c>
      <c r="AA1303" s="26">
        <f t="shared" si="326"/>
        <v>2.0309229835135684E-3</v>
      </c>
      <c r="AB1303" s="26">
        <f t="shared" si="327"/>
        <v>-9999</v>
      </c>
      <c r="AC1303" s="26">
        <f t="shared" si="328"/>
        <v>0</v>
      </c>
      <c r="AD1303" s="26">
        <f t="shared" si="329"/>
        <v>-9999</v>
      </c>
      <c r="AE1303" s="26">
        <f t="shared" si="330"/>
        <v>0</v>
      </c>
      <c r="AF1303">
        <f t="shared" si="331"/>
        <v>-9999</v>
      </c>
      <c r="AG1303" s="187"/>
      <c r="AH1303">
        <f t="shared" si="332"/>
        <v>-2.9382213915712355E-4</v>
      </c>
      <c r="AI1303">
        <f t="shared" si="333"/>
        <v>0.56321412153041595</v>
      </c>
      <c r="AJ1303">
        <f t="shared" si="334"/>
        <v>-0.29022162196877349</v>
      </c>
      <c r="AK1303">
        <f t="shared" si="335"/>
        <v>0.22686228227079117</v>
      </c>
      <c r="AL1303">
        <f t="shared" si="336"/>
        <v>2.6625535282756823</v>
      </c>
      <c r="AM1303">
        <f t="shared" si="337"/>
        <v>4.0948774322335311</v>
      </c>
      <c r="AN1303" s="26">
        <f t="shared" si="339"/>
        <v>-3.9344997747660178</v>
      </c>
      <c r="AO1303" s="26">
        <f t="shared" si="339"/>
        <v>-3.9351643489502139</v>
      </c>
      <c r="AP1303" s="26">
        <f t="shared" si="339"/>
        <v>-3.9332408904645653</v>
      </c>
      <c r="AQ1303" s="26">
        <f t="shared" si="339"/>
        <v>-3.9388182558839882</v>
      </c>
      <c r="AR1303" s="26">
        <f t="shared" si="339"/>
        <v>-3.9227315190112741</v>
      </c>
      <c r="AS1303" s="26">
        <f t="shared" si="339"/>
        <v>-3.9698775001583364</v>
      </c>
      <c r="AT1303" s="26">
        <f t="shared" si="339"/>
        <v>-3.8373723372171344</v>
      </c>
      <c r="AU1303" s="26">
        <f t="shared" si="338"/>
        <v>-4.2853617650403137</v>
      </c>
    </row>
    <row r="1304" spans="26:64">
      <c r="Z1304">
        <f t="shared" si="325"/>
        <v>0</v>
      </c>
      <c r="AA1304" s="26">
        <f t="shared" si="326"/>
        <v>2.0309229835135684E-3</v>
      </c>
      <c r="AB1304" s="26">
        <f t="shared" si="327"/>
        <v>-9999</v>
      </c>
      <c r="AC1304" s="26">
        <f t="shared" si="328"/>
        <v>0</v>
      </c>
      <c r="AD1304" s="26">
        <f t="shared" si="329"/>
        <v>-9999</v>
      </c>
      <c r="AE1304" s="26">
        <f t="shared" si="330"/>
        <v>0</v>
      </c>
      <c r="AF1304">
        <f t="shared" si="331"/>
        <v>-9999</v>
      </c>
      <c r="AG1304" s="187"/>
      <c r="AH1304">
        <f t="shared" si="332"/>
        <v>-2.9382213915712355E-4</v>
      </c>
      <c r="AI1304">
        <f t="shared" si="333"/>
        <v>0.56321412153041595</v>
      </c>
      <c r="AJ1304">
        <f t="shared" si="334"/>
        <v>-0.29022162196877349</v>
      </c>
      <c r="AK1304">
        <f t="shared" si="335"/>
        <v>0.22686228227079117</v>
      </c>
      <c r="AL1304">
        <f t="shared" si="336"/>
        <v>2.6625535282756823</v>
      </c>
      <c r="AM1304">
        <f t="shared" si="337"/>
        <v>4.0948774322335311</v>
      </c>
      <c r="AN1304" s="26">
        <f t="shared" si="339"/>
        <v>-3.9344997747660178</v>
      </c>
      <c r="AO1304" s="26">
        <f t="shared" si="339"/>
        <v>-3.9351643489502139</v>
      </c>
      <c r="AP1304" s="26">
        <f t="shared" si="339"/>
        <v>-3.9332408904645653</v>
      </c>
      <c r="AQ1304" s="26">
        <f t="shared" si="339"/>
        <v>-3.9388182558839882</v>
      </c>
      <c r="AR1304" s="26">
        <f t="shared" si="339"/>
        <v>-3.9227315190112741</v>
      </c>
      <c r="AS1304" s="26">
        <f t="shared" si="339"/>
        <v>-3.9698775001583364</v>
      </c>
      <c r="AT1304" s="26">
        <f t="shared" si="339"/>
        <v>-3.8373723372171344</v>
      </c>
      <c r="AU1304" s="26">
        <f t="shared" si="338"/>
        <v>-4.2853617650403137</v>
      </c>
    </row>
    <row r="1305" spans="26:64">
      <c r="Z1305">
        <f t="shared" si="325"/>
        <v>0</v>
      </c>
      <c r="AA1305" s="26">
        <f t="shared" si="326"/>
        <v>2.0309229835135684E-3</v>
      </c>
      <c r="AB1305" s="26">
        <f t="shared" si="327"/>
        <v>-9999</v>
      </c>
      <c r="AC1305" s="26">
        <f t="shared" si="328"/>
        <v>0</v>
      </c>
      <c r="AD1305" s="26">
        <f t="shared" si="329"/>
        <v>-9999</v>
      </c>
      <c r="AE1305" s="26">
        <f t="shared" si="330"/>
        <v>0</v>
      </c>
      <c r="AF1305">
        <f t="shared" si="331"/>
        <v>-9999</v>
      </c>
      <c r="AG1305" s="187"/>
      <c r="AH1305">
        <f t="shared" si="332"/>
        <v>-2.9382213915712355E-4</v>
      </c>
      <c r="AI1305">
        <f t="shared" si="333"/>
        <v>0.56321412153041595</v>
      </c>
      <c r="AJ1305">
        <f t="shared" si="334"/>
        <v>-0.29022162196877349</v>
      </c>
      <c r="AK1305">
        <f t="shared" si="335"/>
        <v>0.22686228227079117</v>
      </c>
      <c r="AL1305">
        <f t="shared" si="336"/>
        <v>2.6625535282756823</v>
      </c>
      <c r="AM1305">
        <f t="shared" si="337"/>
        <v>4.0948774322335311</v>
      </c>
      <c r="AN1305" s="26">
        <f t="shared" si="339"/>
        <v>-3.9344997747660178</v>
      </c>
      <c r="AO1305" s="26">
        <f t="shared" si="339"/>
        <v>-3.9351643489502139</v>
      </c>
      <c r="AP1305" s="26">
        <f t="shared" si="339"/>
        <v>-3.9332408904645653</v>
      </c>
      <c r="AQ1305" s="26">
        <f t="shared" si="339"/>
        <v>-3.9388182558839882</v>
      </c>
      <c r="AR1305" s="26">
        <f t="shared" si="339"/>
        <v>-3.9227315190112741</v>
      </c>
      <c r="AS1305" s="26">
        <f t="shared" si="339"/>
        <v>-3.9698775001583364</v>
      </c>
      <c r="AT1305" s="26">
        <f t="shared" si="339"/>
        <v>-3.8373723372171344</v>
      </c>
      <c r="AU1305" s="26">
        <f t="shared" si="338"/>
        <v>-4.2853617650403137</v>
      </c>
    </row>
    <row r="1306" spans="26:64">
      <c r="Z1306">
        <f t="shared" si="325"/>
        <v>0</v>
      </c>
      <c r="AA1306" s="26">
        <f t="shared" si="326"/>
        <v>2.0309229835135684E-3</v>
      </c>
      <c r="AB1306" s="26">
        <f t="shared" si="327"/>
        <v>-9999</v>
      </c>
      <c r="AC1306" s="26">
        <f t="shared" si="328"/>
        <v>0</v>
      </c>
      <c r="AD1306" s="26">
        <f t="shared" si="329"/>
        <v>-9999</v>
      </c>
      <c r="AE1306" s="26">
        <f t="shared" si="330"/>
        <v>0</v>
      </c>
      <c r="AF1306">
        <f t="shared" si="331"/>
        <v>-9999</v>
      </c>
      <c r="AG1306" s="187"/>
      <c r="AH1306">
        <f t="shared" si="332"/>
        <v>-2.9382213915712355E-4</v>
      </c>
      <c r="AI1306">
        <f t="shared" si="333"/>
        <v>0.56321412153041595</v>
      </c>
      <c r="AJ1306">
        <f t="shared" si="334"/>
        <v>-0.29022162196877349</v>
      </c>
      <c r="AK1306">
        <f t="shared" si="335"/>
        <v>0.22686228227079117</v>
      </c>
      <c r="AL1306">
        <f t="shared" si="336"/>
        <v>2.6625535282756823</v>
      </c>
      <c r="AM1306">
        <f t="shared" si="337"/>
        <v>4.0948774322335311</v>
      </c>
      <c r="AN1306" s="26">
        <f t="shared" ref="AN1306:AT1315" si="340">$AU1306+$AB$7*SIN(AO1306)</f>
        <v>-3.9344997747660178</v>
      </c>
      <c r="AO1306" s="26">
        <f t="shared" si="340"/>
        <v>-3.9351643489502139</v>
      </c>
      <c r="AP1306" s="26">
        <f t="shared" si="340"/>
        <v>-3.9332408904645653</v>
      </c>
      <c r="AQ1306" s="26">
        <f t="shared" si="340"/>
        <v>-3.9388182558839882</v>
      </c>
      <c r="AR1306" s="26">
        <f t="shared" si="340"/>
        <v>-3.9227315190112741</v>
      </c>
      <c r="AS1306" s="26">
        <f t="shared" si="340"/>
        <v>-3.9698775001583364</v>
      </c>
      <c r="AT1306" s="26">
        <f t="shared" si="340"/>
        <v>-3.8373723372171344</v>
      </c>
      <c r="AU1306" s="26">
        <f t="shared" si="338"/>
        <v>-4.2853617650403137</v>
      </c>
    </row>
    <row r="1307" spans="26:64">
      <c r="Z1307">
        <f t="shared" si="325"/>
        <v>0</v>
      </c>
      <c r="AA1307" s="26">
        <f t="shared" si="326"/>
        <v>2.0309229835135684E-3</v>
      </c>
      <c r="AB1307" s="26">
        <f t="shared" si="327"/>
        <v>-9999</v>
      </c>
      <c r="AC1307" s="26">
        <f t="shared" si="328"/>
        <v>0</v>
      </c>
      <c r="AD1307" s="26">
        <f t="shared" si="329"/>
        <v>-9999</v>
      </c>
      <c r="AE1307" s="26">
        <f t="shared" si="330"/>
        <v>0</v>
      </c>
      <c r="AF1307">
        <f t="shared" si="331"/>
        <v>-9999</v>
      </c>
      <c r="AG1307" s="187"/>
      <c r="AH1307">
        <f t="shared" si="332"/>
        <v>-2.9382213915712355E-4</v>
      </c>
      <c r="AI1307">
        <f t="shared" si="333"/>
        <v>0.56321412153041595</v>
      </c>
      <c r="AJ1307">
        <f t="shared" si="334"/>
        <v>-0.29022162196877349</v>
      </c>
      <c r="AK1307">
        <f t="shared" si="335"/>
        <v>0.22686228227079117</v>
      </c>
      <c r="AL1307">
        <f t="shared" si="336"/>
        <v>2.6625535282756823</v>
      </c>
      <c r="AM1307">
        <f t="shared" si="337"/>
        <v>4.0948774322335311</v>
      </c>
      <c r="AN1307" s="26">
        <f t="shared" si="340"/>
        <v>-3.9344997747660178</v>
      </c>
      <c r="AO1307" s="26">
        <f t="shared" si="340"/>
        <v>-3.9351643489502139</v>
      </c>
      <c r="AP1307" s="26">
        <f t="shared" si="340"/>
        <v>-3.9332408904645653</v>
      </c>
      <c r="AQ1307" s="26">
        <f t="shared" si="340"/>
        <v>-3.9388182558839882</v>
      </c>
      <c r="AR1307" s="26">
        <f t="shared" si="340"/>
        <v>-3.9227315190112741</v>
      </c>
      <c r="AS1307" s="26">
        <f t="shared" si="340"/>
        <v>-3.9698775001583364</v>
      </c>
      <c r="AT1307" s="26">
        <f t="shared" si="340"/>
        <v>-3.8373723372171344</v>
      </c>
      <c r="AU1307" s="26">
        <f t="shared" si="338"/>
        <v>-4.2853617650403137</v>
      </c>
    </row>
    <row r="1308" spans="26:64">
      <c r="Z1308">
        <f t="shared" si="325"/>
        <v>0</v>
      </c>
      <c r="AA1308" s="26">
        <f t="shared" si="326"/>
        <v>2.0309229835135684E-3</v>
      </c>
      <c r="AB1308" s="26">
        <f t="shared" si="327"/>
        <v>-9999</v>
      </c>
      <c r="AC1308" s="26">
        <f t="shared" si="328"/>
        <v>0</v>
      </c>
      <c r="AD1308" s="26">
        <f t="shared" si="329"/>
        <v>-9999</v>
      </c>
      <c r="AE1308" s="26">
        <f t="shared" si="330"/>
        <v>0</v>
      </c>
      <c r="AF1308">
        <f t="shared" si="331"/>
        <v>-9999</v>
      </c>
      <c r="AG1308" s="187"/>
      <c r="AH1308">
        <f t="shared" si="332"/>
        <v>-2.9382213915712355E-4</v>
      </c>
      <c r="AI1308">
        <f t="shared" si="333"/>
        <v>0.56321412153041595</v>
      </c>
      <c r="AJ1308">
        <f t="shared" si="334"/>
        <v>-0.29022162196877349</v>
      </c>
      <c r="AK1308">
        <f t="shared" si="335"/>
        <v>0.22686228227079117</v>
      </c>
      <c r="AL1308">
        <f t="shared" si="336"/>
        <v>2.6625535282756823</v>
      </c>
      <c r="AM1308">
        <f t="shared" si="337"/>
        <v>4.0948774322335311</v>
      </c>
      <c r="AN1308" s="26">
        <f t="shared" si="340"/>
        <v>-3.9344997747660178</v>
      </c>
      <c r="AO1308" s="26">
        <f t="shared" si="340"/>
        <v>-3.9351643489502139</v>
      </c>
      <c r="AP1308" s="26">
        <f t="shared" si="340"/>
        <v>-3.9332408904645653</v>
      </c>
      <c r="AQ1308" s="26">
        <f t="shared" si="340"/>
        <v>-3.9388182558839882</v>
      </c>
      <c r="AR1308" s="26">
        <f t="shared" si="340"/>
        <v>-3.9227315190112741</v>
      </c>
      <c r="AS1308" s="26">
        <f t="shared" si="340"/>
        <v>-3.9698775001583364</v>
      </c>
      <c r="AT1308" s="26">
        <f t="shared" si="340"/>
        <v>-3.8373723372171344</v>
      </c>
      <c r="AU1308" s="26">
        <f t="shared" si="338"/>
        <v>-4.2853617650403137</v>
      </c>
    </row>
    <row r="1309" spans="26:64">
      <c r="Z1309">
        <f t="shared" si="325"/>
        <v>0</v>
      </c>
      <c r="AA1309" s="26">
        <f t="shared" si="326"/>
        <v>2.0309229835135684E-3</v>
      </c>
      <c r="AB1309" s="26">
        <f t="shared" si="327"/>
        <v>-9999</v>
      </c>
      <c r="AC1309" s="26">
        <f t="shared" si="328"/>
        <v>0</v>
      </c>
      <c r="AD1309" s="26">
        <f t="shared" si="329"/>
        <v>-9999</v>
      </c>
      <c r="AE1309" s="26">
        <f t="shared" si="330"/>
        <v>0</v>
      </c>
      <c r="AF1309">
        <f t="shared" si="331"/>
        <v>-9999</v>
      </c>
      <c r="AG1309" s="187"/>
      <c r="AH1309">
        <f t="shared" si="332"/>
        <v>-2.9382213915712355E-4</v>
      </c>
      <c r="AI1309">
        <f t="shared" si="333"/>
        <v>0.56321412153041595</v>
      </c>
      <c r="AJ1309">
        <f t="shared" si="334"/>
        <v>-0.29022162196877349</v>
      </c>
      <c r="AK1309">
        <f t="shared" si="335"/>
        <v>0.22686228227079117</v>
      </c>
      <c r="AL1309">
        <f t="shared" si="336"/>
        <v>2.6625535282756823</v>
      </c>
      <c r="AM1309">
        <f t="shared" si="337"/>
        <v>4.0948774322335311</v>
      </c>
      <c r="AN1309" s="26">
        <f t="shared" si="340"/>
        <v>-3.9344997747660178</v>
      </c>
      <c r="AO1309" s="26">
        <f t="shared" si="340"/>
        <v>-3.9351643489502139</v>
      </c>
      <c r="AP1309" s="26">
        <f t="shared" si="340"/>
        <v>-3.9332408904645653</v>
      </c>
      <c r="AQ1309" s="26">
        <f t="shared" si="340"/>
        <v>-3.9388182558839882</v>
      </c>
      <c r="AR1309" s="26">
        <f t="shared" si="340"/>
        <v>-3.9227315190112741</v>
      </c>
      <c r="AS1309" s="26">
        <f t="shared" si="340"/>
        <v>-3.9698775001583364</v>
      </c>
      <c r="AT1309" s="26">
        <f t="shared" si="340"/>
        <v>-3.8373723372171344</v>
      </c>
      <c r="AU1309" s="26">
        <f t="shared" si="338"/>
        <v>-4.2853617650403137</v>
      </c>
    </row>
    <row r="1310" spans="26:64">
      <c r="Z1310">
        <f t="shared" si="325"/>
        <v>0</v>
      </c>
      <c r="AA1310" s="26">
        <f t="shared" si="326"/>
        <v>2.0309229835135684E-3</v>
      </c>
      <c r="AB1310" s="26">
        <f t="shared" si="327"/>
        <v>-9999</v>
      </c>
      <c r="AC1310" s="26">
        <f t="shared" si="328"/>
        <v>0</v>
      </c>
      <c r="AD1310" s="26">
        <f t="shared" si="329"/>
        <v>-9999</v>
      </c>
      <c r="AE1310" s="26">
        <f t="shared" si="330"/>
        <v>0</v>
      </c>
      <c r="AF1310">
        <f t="shared" si="331"/>
        <v>-9999</v>
      </c>
      <c r="AG1310" s="187"/>
      <c r="AH1310">
        <f t="shared" si="332"/>
        <v>-2.9382213915712355E-4</v>
      </c>
      <c r="AI1310">
        <f t="shared" si="333"/>
        <v>0.56321412153041595</v>
      </c>
      <c r="AJ1310">
        <f t="shared" si="334"/>
        <v>-0.29022162196877349</v>
      </c>
      <c r="AK1310">
        <f t="shared" si="335"/>
        <v>0.22686228227079117</v>
      </c>
      <c r="AL1310">
        <f t="shared" si="336"/>
        <v>2.6625535282756823</v>
      </c>
      <c r="AM1310">
        <f t="shared" si="337"/>
        <v>4.0948774322335311</v>
      </c>
      <c r="AN1310" s="26">
        <f t="shared" si="340"/>
        <v>-3.9344997747660178</v>
      </c>
      <c r="AO1310" s="26">
        <f t="shared" si="340"/>
        <v>-3.9351643489502139</v>
      </c>
      <c r="AP1310" s="26">
        <f t="shared" si="340"/>
        <v>-3.9332408904645653</v>
      </c>
      <c r="AQ1310" s="26">
        <f t="shared" si="340"/>
        <v>-3.9388182558839882</v>
      </c>
      <c r="AR1310" s="26">
        <f t="shared" si="340"/>
        <v>-3.9227315190112741</v>
      </c>
      <c r="AS1310" s="26">
        <f t="shared" si="340"/>
        <v>-3.9698775001583364</v>
      </c>
      <c r="AT1310" s="26">
        <f t="shared" si="340"/>
        <v>-3.8373723372171344</v>
      </c>
      <c r="AU1310" s="26">
        <f t="shared" si="338"/>
        <v>-4.2853617650403137</v>
      </c>
    </row>
    <row r="1311" spans="26:64">
      <c r="Z1311">
        <f t="shared" si="325"/>
        <v>0</v>
      </c>
      <c r="AA1311" s="26">
        <f t="shared" si="326"/>
        <v>2.0309229835135684E-3</v>
      </c>
      <c r="AB1311" s="26">
        <f t="shared" si="327"/>
        <v>-9999</v>
      </c>
      <c r="AC1311" s="26">
        <f t="shared" si="328"/>
        <v>0</v>
      </c>
      <c r="AD1311" s="26">
        <f t="shared" si="329"/>
        <v>-9999</v>
      </c>
      <c r="AE1311" s="26">
        <f t="shared" si="330"/>
        <v>0</v>
      </c>
      <c r="AF1311">
        <f t="shared" si="331"/>
        <v>-9999</v>
      </c>
      <c r="AG1311" s="187"/>
      <c r="AH1311">
        <f t="shared" si="332"/>
        <v>-2.9382213915712355E-4</v>
      </c>
      <c r="AI1311">
        <f t="shared" si="333"/>
        <v>0.56321412153041595</v>
      </c>
      <c r="AJ1311">
        <f t="shared" si="334"/>
        <v>-0.29022162196877349</v>
      </c>
      <c r="AK1311">
        <f t="shared" si="335"/>
        <v>0.22686228227079117</v>
      </c>
      <c r="AL1311">
        <f t="shared" si="336"/>
        <v>2.6625535282756823</v>
      </c>
      <c r="AM1311">
        <f t="shared" si="337"/>
        <v>4.0948774322335311</v>
      </c>
      <c r="AN1311" s="26">
        <f t="shared" si="340"/>
        <v>-3.9344997747660178</v>
      </c>
      <c r="AO1311" s="26">
        <f t="shared" si="340"/>
        <v>-3.9351643489502139</v>
      </c>
      <c r="AP1311" s="26">
        <f t="shared" si="340"/>
        <v>-3.9332408904645653</v>
      </c>
      <c r="AQ1311" s="26">
        <f t="shared" si="340"/>
        <v>-3.9388182558839882</v>
      </c>
      <c r="AR1311" s="26">
        <f t="shared" si="340"/>
        <v>-3.9227315190112741</v>
      </c>
      <c r="AS1311" s="26">
        <f t="shared" si="340"/>
        <v>-3.9698775001583364</v>
      </c>
      <c r="AT1311" s="26">
        <f t="shared" si="340"/>
        <v>-3.8373723372171344</v>
      </c>
      <c r="AU1311" s="26">
        <f t="shared" si="338"/>
        <v>-4.2853617650403137</v>
      </c>
    </row>
    <row r="1312" spans="26:64">
      <c r="Z1312">
        <f t="shared" si="325"/>
        <v>0</v>
      </c>
      <c r="AA1312" s="26">
        <f t="shared" si="326"/>
        <v>2.0309229835135684E-3</v>
      </c>
      <c r="AB1312" s="26">
        <f t="shared" si="327"/>
        <v>-9999</v>
      </c>
      <c r="AC1312" s="26">
        <f t="shared" si="328"/>
        <v>0</v>
      </c>
      <c r="AD1312" s="26">
        <f t="shared" si="329"/>
        <v>-9999</v>
      </c>
      <c r="AE1312" s="26">
        <f t="shared" si="330"/>
        <v>0</v>
      </c>
      <c r="AF1312">
        <f t="shared" si="331"/>
        <v>-9999</v>
      </c>
      <c r="AG1312" s="187"/>
      <c r="AH1312">
        <f t="shared" si="332"/>
        <v>-2.9382213915712355E-4</v>
      </c>
      <c r="AI1312">
        <f t="shared" si="333"/>
        <v>0.56321412153041595</v>
      </c>
      <c r="AJ1312">
        <f t="shared" si="334"/>
        <v>-0.29022162196877349</v>
      </c>
      <c r="AK1312">
        <f t="shared" si="335"/>
        <v>0.22686228227079117</v>
      </c>
      <c r="AL1312">
        <f t="shared" si="336"/>
        <v>2.6625535282756823</v>
      </c>
      <c r="AM1312">
        <f t="shared" si="337"/>
        <v>4.0948774322335311</v>
      </c>
      <c r="AN1312" s="26">
        <f t="shared" si="340"/>
        <v>-3.9344997747660178</v>
      </c>
      <c r="AO1312" s="26">
        <f t="shared" si="340"/>
        <v>-3.9351643489502139</v>
      </c>
      <c r="AP1312" s="26">
        <f t="shared" si="340"/>
        <v>-3.9332408904645653</v>
      </c>
      <c r="AQ1312" s="26">
        <f t="shared" si="340"/>
        <v>-3.9388182558839882</v>
      </c>
      <c r="AR1312" s="26">
        <f t="shared" si="340"/>
        <v>-3.9227315190112741</v>
      </c>
      <c r="AS1312" s="26">
        <f t="shared" si="340"/>
        <v>-3.9698775001583364</v>
      </c>
      <c r="AT1312" s="26">
        <f t="shared" si="340"/>
        <v>-3.8373723372171344</v>
      </c>
      <c r="AU1312" s="26">
        <f t="shared" si="338"/>
        <v>-4.2853617650403137</v>
      </c>
    </row>
    <row r="1313" spans="26:64">
      <c r="Z1313">
        <f t="shared" si="325"/>
        <v>0</v>
      </c>
      <c r="AA1313" s="26">
        <f t="shared" si="326"/>
        <v>2.0309229835135684E-3</v>
      </c>
      <c r="AB1313" s="26">
        <f t="shared" si="327"/>
        <v>-9999</v>
      </c>
      <c r="AC1313" s="26">
        <f t="shared" si="328"/>
        <v>0</v>
      </c>
      <c r="AD1313" s="26">
        <f t="shared" si="329"/>
        <v>-9999</v>
      </c>
      <c r="AE1313" s="26">
        <f t="shared" si="330"/>
        <v>0</v>
      </c>
      <c r="AF1313">
        <f t="shared" si="331"/>
        <v>-9999</v>
      </c>
      <c r="AG1313" s="187"/>
      <c r="AH1313">
        <f t="shared" si="332"/>
        <v>-2.9382213915712355E-4</v>
      </c>
      <c r="AI1313">
        <f t="shared" si="333"/>
        <v>0.56321412153041595</v>
      </c>
      <c r="AJ1313">
        <f t="shared" si="334"/>
        <v>-0.29022162196877349</v>
      </c>
      <c r="AK1313">
        <f t="shared" si="335"/>
        <v>0.22686228227079117</v>
      </c>
      <c r="AL1313">
        <f t="shared" si="336"/>
        <v>2.6625535282756823</v>
      </c>
      <c r="AM1313">
        <f t="shared" si="337"/>
        <v>4.0948774322335311</v>
      </c>
      <c r="AN1313" s="26">
        <f t="shared" si="340"/>
        <v>-3.9344997747660178</v>
      </c>
      <c r="AO1313" s="26">
        <f t="shared" si="340"/>
        <v>-3.9351643489502139</v>
      </c>
      <c r="AP1313" s="26">
        <f t="shared" si="340"/>
        <v>-3.9332408904645653</v>
      </c>
      <c r="AQ1313" s="26">
        <f t="shared" si="340"/>
        <v>-3.9388182558839882</v>
      </c>
      <c r="AR1313" s="26">
        <f t="shared" si="340"/>
        <v>-3.9227315190112741</v>
      </c>
      <c r="AS1313" s="26">
        <f t="shared" si="340"/>
        <v>-3.9698775001583364</v>
      </c>
      <c r="AT1313" s="26">
        <f t="shared" si="340"/>
        <v>-3.8373723372171344</v>
      </c>
      <c r="AU1313" s="26">
        <f t="shared" si="338"/>
        <v>-4.2853617650403137</v>
      </c>
    </row>
    <row r="1314" spans="26:64">
      <c r="Z1314">
        <f t="shared" si="325"/>
        <v>0</v>
      </c>
      <c r="AA1314" s="26">
        <f t="shared" si="326"/>
        <v>2.0309229835135684E-3</v>
      </c>
      <c r="AB1314" s="26">
        <f t="shared" si="327"/>
        <v>-9999</v>
      </c>
      <c r="AC1314" s="26">
        <f t="shared" si="328"/>
        <v>0</v>
      </c>
      <c r="AD1314" s="26">
        <f t="shared" si="329"/>
        <v>-9999</v>
      </c>
      <c r="AE1314" s="26">
        <f t="shared" si="330"/>
        <v>0</v>
      </c>
      <c r="AF1314">
        <f t="shared" si="331"/>
        <v>-9999</v>
      </c>
      <c r="AG1314" s="187"/>
      <c r="AH1314">
        <f t="shared" si="332"/>
        <v>-2.9382213915712355E-4</v>
      </c>
      <c r="AI1314">
        <f t="shared" si="333"/>
        <v>0.56321412153041595</v>
      </c>
      <c r="AJ1314">
        <f t="shared" si="334"/>
        <v>-0.29022162196877349</v>
      </c>
      <c r="AK1314">
        <f t="shared" si="335"/>
        <v>0.22686228227079117</v>
      </c>
      <c r="AL1314">
        <f t="shared" si="336"/>
        <v>2.6625535282756823</v>
      </c>
      <c r="AM1314">
        <f t="shared" si="337"/>
        <v>4.0948774322335311</v>
      </c>
      <c r="AN1314" s="26">
        <f t="shared" si="340"/>
        <v>-3.9344997747660178</v>
      </c>
      <c r="AO1314" s="26">
        <f t="shared" si="340"/>
        <v>-3.9351643489502139</v>
      </c>
      <c r="AP1314" s="26">
        <f t="shared" si="340"/>
        <v>-3.9332408904645653</v>
      </c>
      <c r="AQ1314" s="26">
        <f t="shared" si="340"/>
        <v>-3.9388182558839882</v>
      </c>
      <c r="AR1314" s="26">
        <f t="shared" si="340"/>
        <v>-3.9227315190112741</v>
      </c>
      <c r="AS1314" s="26">
        <f t="shared" si="340"/>
        <v>-3.9698775001583364</v>
      </c>
      <c r="AT1314" s="26">
        <f t="shared" si="340"/>
        <v>-3.8373723372171344</v>
      </c>
      <c r="AU1314" s="26">
        <f t="shared" si="338"/>
        <v>-4.2853617650403137</v>
      </c>
    </row>
    <row r="1315" spans="26:64">
      <c r="Z1315">
        <f t="shared" si="325"/>
        <v>0</v>
      </c>
      <c r="AA1315" s="26">
        <f t="shared" si="326"/>
        <v>2.0309229835135684E-3</v>
      </c>
      <c r="AB1315" s="26">
        <f t="shared" si="327"/>
        <v>-9999</v>
      </c>
      <c r="AC1315" s="26">
        <f t="shared" si="328"/>
        <v>0</v>
      </c>
      <c r="AD1315" s="26">
        <f t="shared" si="329"/>
        <v>-9999</v>
      </c>
      <c r="AE1315" s="26">
        <f t="shared" si="330"/>
        <v>0</v>
      </c>
      <c r="AF1315">
        <f t="shared" si="331"/>
        <v>-9999</v>
      </c>
      <c r="AG1315" s="187"/>
      <c r="AH1315">
        <f t="shared" si="332"/>
        <v>-2.9382213915712355E-4</v>
      </c>
      <c r="AI1315">
        <f t="shared" si="333"/>
        <v>0.56321412153041595</v>
      </c>
      <c r="AJ1315">
        <f t="shared" si="334"/>
        <v>-0.29022162196877349</v>
      </c>
      <c r="AK1315">
        <f t="shared" si="335"/>
        <v>0.22686228227079117</v>
      </c>
      <c r="AL1315">
        <f t="shared" si="336"/>
        <v>2.6625535282756823</v>
      </c>
      <c r="AM1315">
        <f t="shared" si="337"/>
        <v>4.0948774322335311</v>
      </c>
      <c r="AN1315" s="26">
        <f t="shared" si="340"/>
        <v>-3.9344997747660178</v>
      </c>
      <c r="AO1315" s="26">
        <f t="shared" si="340"/>
        <v>-3.9351643489502139</v>
      </c>
      <c r="AP1315" s="26">
        <f t="shared" si="340"/>
        <v>-3.9332408904645653</v>
      </c>
      <c r="AQ1315" s="26">
        <f t="shared" si="340"/>
        <v>-3.9388182558839882</v>
      </c>
      <c r="AR1315" s="26">
        <f t="shared" si="340"/>
        <v>-3.9227315190112741</v>
      </c>
      <c r="AS1315" s="26">
        <f t="shared" si="340"/>
        <v>-3.9698775001583364</v>
      </c>
      <c r="AT1315" s="26">
        <f t="shared" si="340"/>
        <v>-3.8373723372171344</v>
      </c>
      <c r="AU1315" s="26">
        <f t="shared" si="338"/>
        <v>-4.2853617650403137</v>
      </c>
    </row>
    <row r="1316" spans="26:64">
      <c r="Z1316">
        <f t="shared" si="325"/>
        <v>0</v>
      </c>
      <c r="AA1316" s="26">
        <f t="shared" si="326"/>
        <v>2.0309229835135684E-3</v>
      </c>
      <c r="AB1316" s="26">
        <f t="shared" si="327"/>
        <v>-9999</v>
      </c>
      <c r="AC1316" s="26">
        <f t="shared" si="328"/>
        <v>0</v>
      </c>
      <c r="AD1316" s="26">
        <f t="shared" si="329"/>
        <v>-9999</v>
      </c>
      <c r="AE1316" s="26">
        <f t="shared" si="330"/>
        <v>0</v>
      </c>
      <c r="AF1316">
        <f t="shared" si="331"/>
        <v>-9999</v>
      </c>
      <c r="AG1316" s="187"/>
      <c r="AH1316">
        <f t="shared" si="332"/>
        <v>-2.9382213915712355E-4</v>
      </c>
      <c r="AI1316">
        <f t="shared" si="333"/>
        <v>0.56321412153041595</v>
      </c>
      <c r="AJ1316">
        <f t="shared" si="334"/>
        <v>-0.29022162196877349</v>
      </c>
      <c r="AK1316">
        <f t="shared" si="335"/>
        <v>0.22686228227079117</v>
      </c>
      <c r="AL1316">
        <f t="shared" si="336"/>
        <v>2.6625535282756823</v>
      </c>
      <c r="AM1316">
        <f t="shared" si="337"/>
        <v>4.0948774322335311</v>
      </c>
      <c r="AN1316" s="26">
        <f t="shared" ref="AN1316:AT1325" si="341">$AU1316+$AB$7*SIN(AO1316)</f>
        <v>-3.9344997747660178</v>
      </c>
      <c r="AO1316" s="26">
        <f t="shared" si="341"/>
        <v>-3.9351643489502139</v>
      </c>
      <c r="AP1316" s="26">
        <f t="shared" si="341"/>
        <v>-3.9332408904645653</v>
      </c>
      <c r="AQ1316" s="26">
        <f t="shared" si="341"/>
        <v>-3.9388182558839882</v>
      </c>
      <c r="AR1316" s="26">
        <f t="shared" si="341"/>
        <v>-3.9227315190112741</v>
      </c>
      <c r="AS1316" s="26">
        <f t="shared" si="341"/>
        <v>-3.9698775001583364</v>
      </c>
      <c r="AT1316" s="26">
        <f t="shared" si="341"/>
        <v>-3.8373723372171344</v>
      </c>
      <c r="AU1316" s="26">
        <f t="shared" si="338"/>
        <v>-4.2853617650403137</v>
      </c>
    </row>
    <row r="1317" spans="26:64">
      <c r="Z1317">
        <f t="shared" si="325"/>
        <v>0</v>
      </c>
      <c r="AA1317" s="26">
        <f t="shared" si="326"/>
        <v>2.0309229835135684E-3</v>
      </c>
      <c r="AB1317" s="26">
        <f t="shared" si="327"/>
        <v>-9999</v>
      </c>
      <c r="AC1317" s="26">
        <f t="shared" si="328"/>
        <v>0</v>
      </c>
      <c r="AD1317" s="26">
        <f t="shared" si="329"/>
        <v>-9999</v>
      </c>
      <c r="AE1317" s="26">
        <f t="shared" si="330"/>
        <v>0</v>
      </c>
      <c r="AF1317">
        <f t="shared" si="331"/>
        <v>-9999</v>
      </c>
      <c r="AG1317" s="187"/>
      <c r="AH1317">
        <f t="shared" si="332"/>
        <v>-2.9382213915712355E-4</v>
      </c>
      <c r="AI1317">
        <f t="shared" si="333"/>
        <v>0.56321412153041595</v>
      </c>
      <c r="AJ1317">
        <f t="shared" si="334"/>
        <v>-0.29022162196877349</v>
      </c>
      <c r="AK1317">
        <f t="shared" si="335"/>
        <v>0.22686228227079117</v>
      </c>
      <c r="AL1317">
        <f t="shared" si="336"/>
        <v>2.6625535282756823</v>
      </c>
      <c r="AM1317">
        <f t="shared" si="337"/>
        <v>4.0948774322335311</v>
      </c>
      <c r="AN1317" s="26">
        <f t="shared" si="341"/>
        <v>-3.9344997747660178</v>
      </c>
      <c r="AO1317" s="26">
        <f t="shared" si="341"/>
        <v>-3.9351643489502139</v>
      </c>
      <c r="AP1317" s="26">
        <f t="shared" si="341"/>
        <v>-3.9332408904645653</v>
      </c>
      <c r="AQ1317" s="26">
        <f t="shared" si="341"/>
        <v>-3.9388182558839882</v>
      </c>
      <c r="AR1317" s="26">
        <f t="shared" si="341"/>
        <v>-3.9227315190112741</v>
      </c>
      <c r="AS1317" s="26">
        <f t="shared" si="341"/>
        <v>-3.9698775001583364</v>
      </c>
      <c r="AT1317" s="26">
        <f t="shared" si="341"/>
        <v>-3.8373723372171344</v>
      </c>
      <c r="AU1317" s="26">
        <f t="shared" si="338"/>
        <v>-4.2853617650403137</v>
      </c>
    </row>
    <row r="1318" spans="26:64">
      <c r="Z1318">
        <f t="shared" si="325"/>
        <v>0</v>
      </c>
      <c r="AA1318" s="26">
        <f t="shared" si="326"/>
        <v>2.0309229835135684E-3</v>
      </c>
      <c r="AB1318" s="26">
        <f t="shared" si="327"/>
        <v>-9999</v>
      </c>
      <c r="AC1318" s="26">
        <f t="shared" si="328"/>
        <v>0</v>
      </c>
      <c r="AD1318" s="26">
        <f t="shared" si="329"/>
        <v>-9999</v>
      </c>
      <c r="AE1318" s="26">
        <f t="shared" si="330"/>
        <v>0</v>
      </c>
      <c r="AF1318">
        <f t="shared" si="331"/>
        <v>-9999</v>
      </c>
      <c r="AG1318" s="187"/>
      <c r="AH1318">
        <f t="shared" si="332"/>
        <v>-2.9382213915712355E-4</v>
      </c>
      <c r="AI1318">
        <f t="shared" si="333"/>
        <v>0.56321412153041595</v>
      </c>
      <c r="AJ1318">
        <f t="shared" si="334"/>
        <v>-0.29022162196877349</v>
      </c>
      <c r="AK1318">
        <f t="shared" si="335"/>
        <v>0.22686228227079117</v>
      </c>
      <c r="AL1318">
        <f t="shared" si="336"/>
        <v>2.6625535282756823</v>
      </c>
      <c r="AM1318">
        <f t="shared" si="337"/>
        <v>4.0948774322335311</v>
      </c>
      <c r="AN1318" s="26">
        <f t="shared" si="341"/>
        <v>-3.9344997747660178</v>
      </c>
      <c r="AO1318" s="26">
        <f t="shared" si="341"/>
        <v>-3.9351643489502139</v>
      </c>
      <c r="AP1318" s="26">
        <f t="shared" si="341"/>
        <v>-3.9332408904645653</v>
      </c>
      <c r="AQ1318" s="26">
        <f t="shared" si="341"/>
        <v>-3.9388182558839882</v>
      </c>
      <c r="AR1318" s="26">
        <f t="shared" si="341"/>
        <v>-3.9227315190112741</v>
      </c>
      <c r="AS1318" s="26">
        <f t="shared" si="341"/>
        <v>-3.9698775001583364</v>
      </c>
      <c r="AT1318" s="26">
        <f t="shared" si="341"/>
        <v>-3.8373723372171344</v>
      </c>
      <c r="AU1318" s="26">
        <f t="shared" si="338"/>
        <v>-4.2853617650403137</v>
      </c>
    </row>
    <row r="1319" spans="26:64">
      <c r="Z1319">
        <f t="shared" si="325"/>
        <v>0</v>
      </c>
      <c r="AA1319" s="26">
        <f t="shared" si="326"/>
        <v>2.0309229835135684E-3</v>
      </c>
      <c r="AB1319" s="26">
        <f t="shared" si="327"/>
        <v>-9999</v>
      </c>
      <c r="AC1319" s="26">
        <f t="shared" si="328"/>
        <v>0</v>
      </c>
      <c r="AD1319" s="26">
        <f t="shared" si="329"/>
        <v>-9999</v>
      </c>
      <c r="AE1319" s="26">
        <f t="shared" si="330"/>
        <v>0</v>
      </c>
      <c r="AF1319">
        <f t="shared" si="331"/>
        <v>-9999</v>
      </c>
      <c r="AG1319" s="187"/>
      <c r="AH1319">
        <f t="shared" si="332"/>
        <v>-2.9382213915712355E-4</v>
      </c>
      <c r="AI1319">
        <f t="shared" si="333"/>
        <v>0.56321412153041595</v>
      </c>
      <c r="AJ1319">
        <f t="shared" si="334"/>
        <v>-0.29022162196877349</v>
      </c>
      <c r="AK1319">
        <f t="shared" si="335"/>
        <v>0.22686228227079117</v>
      </c>
      <c r="AL1319">
        <f t="shared" si="336"/>
        <v>2.6625535282756823</v>
      </c>
      <c r="AM1319">
        <f t="shared" si="337"/>
        <v>4.0948774322335311</v>
      </c>
      <c r="AN1319" s="26">
        <f t="shared" si="341"/>
        <v>-3.9344997747660178</v>
      </c>
      <c r="AO1319" s="26">
        <f t="shared" si="341"/>
        <v>-3.9351643489502139</v>
      </c>
      <c r="AP1319" s="26">
        <f t="shared" si="341"/>
        <v>-3.9332408904645653</v>
      </c>
      <c r="AQ1319" s="26">
        <f t="shared" si="341"/>
        <v>-3.9388182558839882</v>
      </c>
      <c r="AR1319" s="26">
        <f t="shared" si="341"/>
        <v>-3.9227315190112741</v>
      </c>
      <c r="AS1319" s="26">
        <f t="shared" si="341"/>
        <v>-3.9698775001583364</v>
      </c>
      <c r="AT1319" s="26">
        <f t="shared" si="341"/>
        <v>-3.8373723372171344</v>
      </c>
      <c r="AU1319" s="26">
        <f t="shared" si="338"/>
        <v>-4.2853617650403137</v>
      </c>
    </row>
    <row r="1320" spans="26:64">
      <c r="Z1320">
        <f t="shared" si="325"/>
        <v>0</v>
      </c>
      <c r="AA1320" s="26">
        <f t="shared" si="326"/>
        <v>2.0309229835135684E-3</v>
      </c>
      <c r="AB1320" s="26">
        <f t="shared" si="327"/>
        <v>-9999</v>
      </c>
      <c r="AC1320" s="26">
        <f t="shared" si="328"/>
        <v>0</v>
      </c>
      <c r="AD1320" s="26">
        <f t="shared" si="329"/>
        <v>-9999</v>
      </c>
      <c r="AE1320" s="26">
        <f t="shared" si="330"/>
        <v>0</v>
      </c>
      <c r="AF1320">
        <f t="shared" si="331"/>
        <v>-9999</v>
      </c>
      <c r="AG1320" s="187"/>
      <c r="AH1320">
        <f t="shared" si="332"/>
        <v>-2.9382213915712355E-4</v>
      </c>
      <c r="AI1320">
        <f t="shared" si="333"/>
        <v>0.56321412153041595</v>
      </c>
      <c r="AJ1320">
        <f t="shared" si="334"/>
        <v>-0.29022162196877349</v>
      </c>
      <c r="AK1320">
        <f t="shared" si="335"/>
        <v>0.22686228227079117</v>
      </c>
      <c r="AL1320">
        <f t="shared" si="336"/>
        <v>2.6625535282756823</v>
      </c>
      <c r="AM1320">
        <f t="shared" si="337"/>
        <v>4.0948774322335311</v>
      </c>
      <c r="AN1320" s="26">
        <f t="shared" si="341"/>
        <v>-3.9344997747660178</v>
      </c>
      <c r="AO1320" s="26">
        <f t="shared" si="341"/>
        <v>-3.9351643489502139</v>
      </c>
      <c r="AP1320" s="26">
        <f t="shared" si="341"/>
        <v>-3.9332408904645653</v>
      </c>
      <c r="AQ1320" s="26">
        <f t="shared" si="341"/>
        <v>-3.9388182558839882</v>
      </c>
      <c r="AR1320" s="26">
        <f t="shared" si="341"/>
        <v>-3.9227315190112741</v>
      </c>
      <c r="AS1320" s="26">
        <f t="shared" si="341"/>
        <v>-3.9698775001583364</v>
      </c>
      <c r="AT1320" s="26">
        <f t="shared" si="341"/>
        <v>-3.8373723372171344</v>
      </c>
      <c r="AU1320" s="26">
        <f t="shared" si="338"/>
        <v>-4.2853617650403137</v>
      </c>
    </row>
    <row r="1321" spans="26:64">
      <c r="Z1321">
        <f t="shared" si="325"/>
        <v>0</v>
      </c>
      <c r="AA1321" s="26">
        <f t="shared" si="326"/>
        <v>2.0309229835135684E-3</v>
      </c>
      <c r="AB1321" s="26">
        <f t="shared" si="327"/>
        <v>-9999</v>
      </c>
      <c r="AC1321" s="26">
        <f t="shared" si="328"/>
        <v>0</v>
      </c>
      <c r="AD1321" s="26">
        <f t="shared" si="329"/>
        <v>-9999</v>
      </c>
      <c r="AE1321" s="26">
        <f t="shared" si="330"/>
        <v>0</v>
      </c>
      <c r="AF1321">
        <f t="shared" si="331"/>
        <v>-9999</v>
      </c>
      <c r="AG1321" s="187"/>
      <c r="AH1321">
        <f t="shared" si="332"/>
        <v>-2.9382213915712355E-4</v>
      </c>
      <c r="AI1321">
        <f t="shared" si="333"/>
        <v>0.56321412153041595</v>
      </c>
      <c r="AJ1321">
        <f t="shared" si="334"/>
        <v>-0.29022162196877349</v>
      </c>
      <c r="AK1321">
        <f t="shared" si="335"/>
        <v>0.22686228227079117</v>
      </c>
      <c r="AL1321">
        <f t="shared" si="336"/>
        <v>2.6625535282756823</v>
      </c>
      <c r="AM1321">
        <f t="shared" si="337"/>
        <v>4.0948774322335311</v>
      </c>
      <c r="AN1321" s="26">
        <f t="shared" si="341"/>
        <v>-3.9344997747660178</v>
      </c>
      <c r="AO1321" s="26">
        <f t="shared" si="341"/>
        <v>-3.9351643489502139</v>
      </c>
      <c r="AP1321" s="26">
        <f t="shared" si="341"/>
        <v>-3.9332408904645653</v>
      </c>
      <c r="AQ1321" s="26">
        <f t="shared" si="341"/>
        <v>-3.9388182558839882</v>
      </c>
      <c r="AR1321" s="26">
        <f t="shared" si="341"/>
        <v>-3.9227315190112741</v>
      </c>
      <c r="AS1321" s="26">
        <f t="shared" si="341"/>
        <v>-3.9698775001583364</v>
      </c>
      <c r="AT1321" s="26">
        <f t="shared" si="341"/>
        <v>-3.8373723372171344</v>
      </c>
      <c r="AU1321" s="26">
        <f t="shared" si="338"/>
        <v>-4.2853617650403137</v>
      </c>
    </row>
    <row r="1322" spans="26:64">
      <c r="Z1322">
        <f t="shared" si="325"/>
        <v>0</v>
      </c>
      <c r="AA1322" s="26">
        <f t="shared" si="326"/>
        <v>2.0309229835135684E-3</v>
      </c>
      <c r="AB1322" s="26">
        <f t="shared" si="327"/>
        <v>-9999</v>
      </c>
      <c r="AC1322" s="26">
        <f t="shared" si="328"/>
        <v>0</v>
      </c>
      <c r="AD1322" s="26">
        <f t="shared" si="329"/>
        <v>-9999</v>
      </c>
      <c r="AE1322" s="26">
        <f t="shared" si="330"/>
        <v>0</v>
      </c>
      <c r="AF1322">
        <f t="shared" si="331"/>
        <v>-9999</v>
      </c>
      <c r="AG1322" s="187"/>
      <c r="AH1322">
        <f t="shared" si="332"/>
        <v>-2.9382213915712355E-4</v>
      </c>
      <c r="AI1322">
        <f t="shared" si="333"/>
        <v>0.56321412153041595</v>
      </c>
      <c r="AJ1322">
        <f t="shared" si="334"/>
        <v>-0.29022162196877349</v>
      </c>
      <c r="AK1322">
        <f t="shared" si="335"/>
        <v>0.22686228227079117</v>
      </c>
      <c r="AL1322">
        <f t="shared" si="336"/>
        <v>2.6625535282756823</v>
      </c>
      <c r="AM1322">
        <f t="shared" si="337"/>
        <v>4.0948774322335311</v>
      </c>
      <c r="AN1322" s="26">
        <f t="shared" si="341"/>
        <v>-3.9344997747660178</v>
      </c>
      <c r="AO1322" s="26">
        <f t="shared" si="341"/>
        <v>-3.9351643489502139</v>
      </c>
      <c r="AP1322" s="26">
        <f t="shared" si="341"/>
        <v>-3.9332408904645653</v>
      </c>
      <c r="AQ1322" s="26">
        <f t="shared" si="341"/>
        <v>-3.9388182558839882</v>
      </c>
      <c r="AR1322" s="26">
        <f t="shared" si="341"/>
        <v>-3.9227315190112741</v>
      </c>
      <c r="AS1322" s="26">
        <f t="shared" si="341"/>
        <v>-3.9698775001583364</v>
      </c>
      <c r="AT1322" s="26">
        <f t="shared" si="341"/>
        <v>-3.8373723372171344</v>
      </c>
      <c r="AU1322" s="26">
        <f t="shared" si="338"/>
        <v>-4.2853617650403137</v>
      </c>
    </row>
    <row r="1323" spans="26:64">
      <c r="Z1323">
        <f t="shared" si="325"/>
        <v>0</v>
      </c>
      <c r="AA1323" s="26">
        <f t="shared" si="326"/>
        <v>2.0309229835135684E-3</v>
      </c>
      <c r="AB1323" s="26">
        <f t="shared" si="327"/>
        <v>-9999</v>
      </c>
      <c r="AC1323" s="26">
        <f t="shared" si="328"/>
        <v>0</v>
      </c>
      <c r="AD1323" s="26">
        <f t="shared" si="329"/>
        <v>-9999</v>
      </c>
      <c r="AE1323" s="26">
        <f t="shared" si="330"/>
        <v>0</v>
      </c>
      <c r="AF1323">
        <f t="shared" si="331"/>
        <v>-9999</v>
      </c>
      <c r="AG1323" s="187"/>
      <c r="AH1323">
        <f t="shared" si="332"/>
        <v>-2.9382213915712355E-4</v>
      </c>
      <c r="AI1323">
        <f t="shared" si="333"/>
        <v>0.56321412153041595</v>
      </c>
      <c r="AJ1323">
        <f t="shared" si="334"/>
        <v>-0.29022162196877349</v>
      </c>
      <c r="AK1323">
        <f t="shared" si="335"/>
        <v>0.22686228227079117</v>
      </c>
      <c r="AL1323">
        <f t="shared" si="336"/>
        <v>2.6625535282756823</v>
      </c>
      <c r="AM1323">
        <f t="shared" si="337"/>
        <v>4.0948774322335311</v>
      </c>
      <c r="AN1323" s="26">
        <f t="shared" si="341"/>
        <v>-3.9344997747660178</v>
      </c>
      <c r="AO1323" s="26">
        <f t="shared" si="341"/>
        <v>-3.9351643489502139</v>
      </c>
      <c r="AP1323" s="26">
        <f t="shared" si="341"/>
        <v>-3.9332408904645653</v>
      </c>
      <c r="AQ1323" s="26">
        <f t="shared" si="341"/>
        <v>-3.9388182558839882</v>
      </c>
      <c r="AR1323" s="26">
        <f t="shared" si="341"/>
        <v>-3.9227315190112741</v>
      </c>
      <c r="AS1323" s="26">
        <f t="shared" si="341"/>
        <v>-3.9698775001583364</v>
      </c>
      <c r="AT1323" s="26">
        <f t="shared" si="341"/>
        <v>-3.8373723372171344</v>
      </c>
      <c r="AU1323" s="26">
        <f t="shared" si="338"/>
        <v>-4.2853617650403137</v>
      </c>
    </row>
    <row r="1324" spans="26:64">
      <c r="Z1324">
        <f t="shared" si="325"/>
        <v>0</v>
      </c>
      <c r="AA1324" s="26">
        <f t="shared" si="326"/>
        <v>2.0309229835135684E-3</v>
      </c>
      <c r="AB1324" s="26">
        <f t="shared" si="327"/>
        <v>-9999</v>
      </c>
      <c r="AC1324" s="26">
        <f t="shared" si="328"/>
        <v>0</v>
      </c>
      <c r="AD1324" s="26">
        <f t="shared" si="329"/>
        <v>-9999</v>
      </c>
      <c r="AE1324" s="26">
        <f t="shared" si="330"/>
        <v>0</v>
      </c>
      <c r="AF1324">
        <f t="shared" si="331"/>
        <v>-9999</v>
      </c>
      <c r="AG1324" s="187"/>
      <c r="AH1324">
        <f t="shared" si="332"/>
        <v>-2.9382213915712355E-4</v>
      </c>
      <c r="AI1324">
        <f t="shared" si="333"/>
        <v>0.56321412153041595</v>
      </c>
      <c r="AJ1324">
        <f t="shared" si="334"/>
        <v>-0.29022162196877349</v>
      </c>
      <c r="AK1324">
        <f t="shared" si="335"/>
        <v>0.22686228227079117</v>
      </c>
      <c r="AL1324">
        <f t="shared" si="336"/>
        <v>2.6625535282756823</v>
      </c>
      <c r="AM1324">
        <f t="shared" si="337"/>
        <v>4.0948774322335311</v>
      </c>
      <c r="AN1324" s="26">
        <f t="shared" si="341"/>
        <v>-3.9344997747660178</v>
      </c>
      <c r="AO1324" s="26">
        <f t="shared" si="341"/>
        <v>-3.9351643489502139</v>
      </c>
      <c r="AP1324" s="26">
        <f t="shared" si="341"/>
        <v>-3.9332408904645653</v>
      </c>
      <c r="AQ1324" s="26">
        <f t="shared" si="341"/>
        <v>-3.9388182558839882</v>
      </c>
      <c r="AR1324" s="26">
        <f t="shared" si="341"/>
        <v>-3.9227315190112741</v>
      </c>
      <c r="AS1324" s="26">
        <f t="shared" si="341"/>
        <v>-3.9698775001583364</v>
      </c>
      <c r="AT1324" s="26">
        <f t="shared" si="341"/>
        <v>-3.8373723372171344</v>
      </c>
      <c r="AU1324" s="26">
        <f t="shared" si="338"/>
        <v>-4.2853617650403137</v>
      </c>
    </row>
    <row r="1325" spans="26:64">
      <c r="Z1325">
        <f t="shared" si="325"/>
        <v>0</v>
      </c>
      <c r="AA1325" s="26">
        <f t="shared" si="326"/>
        <v>2.0309229835135684E-3</v>
      </c>
      <c r="AB1325" s="26">
        <f t="shared" si="327"/>
        <v>-9999</v>
      </c>
      <c r="AC1325" s="26">
        <f t="shared" si="328"/>
        <v>0</v>
      </c>
      <c r="AD1325" s="26">
        <f t="shared" si="329"/>
        <v>-9999</v>
      </c>
      <c r="AE1325" s="26">
        <f t="shared" si="330"/>
        <v>0</v>
      </c>
      <c r="AF1325">
        <f t="shared" si="331"/>
        <v>-9999</v>
      </c>
      <c r="AG1325" s="187"/>
      <c r="AH1325">
        <f t="shared" si="332"/>
        <v>-2.9382213915712355E-4</v>
      </c>
      <c r="AI1325">
        <f t="shared" si="333"/>
        <v>0.56321412153041595</v>
      </c>
      <c r="AJ1325">
        <f t="shared" si="334"/>
        <v>-0.29022162196877349</v>
      </c>
      <c r="AK1325">
        <f t="shared" si="335"/>
        <v>0.22686228227079117</v>
      </c>
      <c r="AL1325">
        <f t="shared" si="336"/>
        <v>2.6625535282756823</v>
      </c>
      <c r="AM1325">
        <f t="shared" si="337"/>
        <v>4.0948774322335311</v>
      </c>
      <c r="AN1325" s="26">
        <f t="shared" si="341"/>
        <v>-3.9344997747660178</v>
      </c>
      <c r="AO1325" s="26">
        <f t="shared" si="341"/>
        <v>-3.9351643489502139</v>
      </c>
      <c r="AP1325" s="26">
        <f t="shared" si="341"/>
        <v>-3.9332408904645653</v>
      </c>
      <c r="AQ1325" s="26">
        <f t="shared" si="341"/>
        <v>-3.9388182558839882</v>
      </c>
      <c r="AR1325" s="26">
        <f t="shared" si="341"/>
        <v>-3.9227315190112741</v>
      </c>
      <c r="AS1325" s="26">
        <f t="shared" si="341"/>
        <v>-3.9698775001583364</v>
      </c>
      <c r="AT1325" s="26">
        <f t="shared" si="341"/>
        <v>-3.8373723372171344</v>
      </c>
      <c r="AU1325" s="26">
        <f t="shared" si="338"/>
        <v>-4.2853617650403137</v>
      </c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</row>
    <row r="1326" spans="26:64">
      <c r="Z1326">
        <f t="shared" si="325"/>
        <v>0</v>
      </c>
      <c r="AA1326" s="26">
        <f t="shared" si="326"/>
        <v>2.0309229835135684E-3</v>
      </c>
      <c r="AB1326" s="26">
        <f t="shared" si="327"/>
        <v>-9999</v>
      </c>
      <c r="AC1326" s="26">
        <f t="shared" si="328"/>
        <v>0</v>
      </c>
      <c r="AD1326" s="26">
        <f t="shared" si="329"/>
        <v>-9999</v>
      </c>
      <c r="AE1326" s="26">
        <f t="shared" si="330"/>
        <v>0</v>
      </c>
      <c r="AF1326">
        <f t="shared" si="331"/>
        <v>-9999</v>
      </c>
      <c r="AG1326" s="187"/>
      <c r="AH1326">
        <f t="shared" si="332"/>
        <v>-2.9382213915712355E-4</v>
      </c>
      <c r="AI1326">
        <f t="shared" si="333"/>
        <v>0.56321412153041595</v>
      </c>
      <c r="AJ1326">
        <f t="shared" si="334"/>
        <v>-0.29022162196877349</v>
      </c>
      <c r="AK1326">
        <f t="shared" si="335"/>
        <v>0.22686228227079117</v>
      </c>
      <c r="AL1326">
        <f t="shared" si="336"/>
        <v>2.6625535282756823</v>
      </c>
      <c r="AM1326">
        <f t="shared" si="337"/>
        <v>4.0948774322335311</v>
      </c>
      <c r="AN1326" s="26">
        <f t="shared" ref="AN1326:AT1335" si="342">$AU1326+$AB$7*SIN(AO1326)</f>
        <v>-3.9344997747660178</v>
      </c>
      <c r="AO1326" s="26">
        <f t="shared" si="342"/>
        <v>-3.9351643489502139</v>
      </c>
      <c r="AP1326" s="26">
        <f t="shared" si="342"/>
        <v>-3.9332408904645653</v>
      </c>
      <c r="AQ1326" s="26">
        <f t="shared" si="342"/>
        <v>-3.9388182558839882</v>
      </c>
      <c r="AR1326" s="26">
        <f t="shared" si="342"/>
        <v>-3.9227315190112741</v>
      </c>
      <c r="AS1326" s="26">
        <f t="shared" si="342"/>
        <v>-3.9698775001583364</v>
      </c>
      <c r="AT1326" s="26">
        <f t="shared" si="342"/>
        <v>-3.8373723372171344</v>
      </c>
      <c r="AU1326" s="26">
        <f t="shared" si="338"/>
        <v>-4.2853617650403137</v>
      </c>
    </row>
    <row r="1327" spans="26:64">
      <c r="Z1327">
        <f t="shared" si="325"/>
        <v>0</v>
      </c>
      <c r="AA1327" s="26">
        <f t="shared" si="326"/>
        <v>2.0309229835135684E-3</v>
      </c>
      <c r="AB1327" s="26">
        <f t="shared" si="327"/>
        <v>-9999</v>
      </c>
      <c r="AC1327" s="26">
        <f t="shared" si="328"/>
        <v>0</v>
      </c>
      <c r="AD1327" s="26">
        <f t="shared" si="329"/>
        <v>-9999</v>
      </c>
      <c r="AE1327" s="26">
        <f t="shared" si="330"/>
        <v>0</v>
      </c>
      <c r="AF1327">
        <f t="shared" si="331"/>
        <v>-9999</v>
      </c>
      <c r="AG1327" s="187"/>
      <c r="AH1327">
        <f t="shared" si="332"/>
        <v>-2.9382213915712355E-4</v>
      </c>
      <c r="AI1327">
        <f t="shared" si="333"/>
        <v>0.56321412153041595</v>
      </c>
      <c r="AJ1327">
        <f t="shared" si="334"/>
        <v>-0.29022162196877349</v>
      </c>
      <c r="AK1327">
        <f t="shared" si="335"/>
        <v>0.22686228227079117</v>
      </c>
      <c r="AL1327">
        <f t="shared" si="336"/>
        <v>2.6625535282756823</v>
      </c>
      <c r="AM1327">
        <f t="shared" si="337"/>
        <v>4.0948774322335311</v>
      </c>
      <c r="AN1327" s="26">
        <f t="shared" si="342"/>
        <v>-3.9344997747660178</v>
      </c>
      <c r="AO1327" s="26">
        <f t="shared" si="342"/>
        <v>-3.9351643489502139</v>
      </c>
      <c r="AP1327" s="26">
        <f t="shared" si="342"/>
        <v>-3.9332408904645653</v>
      </c>
      <c r="AQ1327" s="26">
        <f t="shared" si="342"/>
        <v>-3.9388182558839882</v>
      </c>
      <c r="AR1327" s="26">
        <f t="shared" si="342"/>
        <v>-3.9227315190112741</v>
      </c>
      <c r="AS1327" s="26">
        <f t="shared" si="342"/>
        <v>-3.9698775001583364</v>
      </c>
      <c r="AT1327" s="26">
        <f t="shared" si="342"/>
        <v>-3.8373723372171344</v>
      </c>
      <c r="AU1327" s="26">
        <f t="shared" si="338"/>
        <v>-4.2853617650403137</v>
      </c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</row>
    <row r="1328" spans="26:64">
      <c r="Z1328">
        <f t="shared" si="325"/>
        <v>0</v>
      </c>
      <c r="AA1328" s="26">
        <f t="shared" si="326"/>
        <v>2.0309229835135684E-3</v>
      </c>
      <c r="AB1328" s="26">
        <f t="shared" si="327"/>
        <v>-9999</v>
      </c>
      <c r="AC1328" s="26">
        <f t="shared" si="328"/>
        <v>0</v>
      </c>
      <c r="AD1328" s="26">
        <f t="shared" si="329"/>
        <v>-9999</v>
      </c>
      <c r="AE1328" s="26">
        <f t="shared" si="330"/>
        <v>0</v>
      </c>
      <c r="AF1328">
        <f t="shared" si="331"/>
        <v>-9999</v>
      </c>
      <c r="AG1328" s="187"/>
      <c r="AH1328">
        <f t="shared" si="332"/>
        <v>-2.9382213915712355E-4</v>
      </c>
      <c r="AI1328">
        <f t="shared" si="333"/>
        <v>0.56321412153041595</v>
      </c>
      <c r="AJ1328">
        <f t="shared" si="334"/>
        <v>-0.29022162196877349</v>
      </c>
      <c r="AK1328">
        <f t="shared" si="335"/>
        <v>0.22686228227079117</v>
      </c>
      <c r="AL1328">
        <f t="shared" si="336"/>
        <v>2.6625535282756823</v>
      </c>
      <c r="AM1328">
        <f t="shared" si="337"/>
        <v>4.0948774322335311</v>
      </c>
      <c r="AN1328" s="26">
        <f t="shared" si="342"/>
        <v>-3.9344997747660178</v>
      </c>
      <c r="AO1328" s="26">
        <f t="shared" si="342"/>
        <v>-3.9351643489502139</v>
      </c>
      <c r="AP1328" s="26">
        <f t="shared" si="342"/>
        <v>-3.9332408904645653</v>
      </c>
      <c r="AQ1328" s="26">
        <f t="shared" si="342"/>
        <v>-3.9388182558839882</v>
      </c>
      <c r="AR1328" s="26">
        <f t="shared" si="342"/>
        <v>-3.9227315190112741</v>
      </c>
      <c r="AS1328" s="26">
        <f t="shared" si="342"/>
        <v>-3.9698775001583364</v>
      </c>
      <c r="AT1328" s="26">
        <f t="shared" si="342"/>
        <v>-3.8373723372171344</v>
      </c>
      <c r="AU1328" s="26">
        <f t="shared" si="338"/>
        <v>-4.2853617650403137</v>
      </c>
    </row>
    <row r="1329" spans="26:64">
      <c r="Z1329">
        <f t="shared" si="325"/>
        <v>0</v>
      </c>
      <c r="AA1329" s="26">
        <f t="shared" si="326"/>
        <v>2.0309229835135684E-3</v>
      </c>
      <c r="AB1329" s="26">
        <f t="shared" si="327"/>
        <v>-9999</v>
      </c>
      <c r="AC1329" s="26">
        <f t="shared" si="328"/>
        <v>0</v>
      </c>
      <c r="AD1329" s="26">
        <f t="shared" si="329"/>
        <v>-9999</v>
      </c>
      <c r="AE1329" s="26">
        <f t="shared" si="330"/>
        <v>0</v>
      </c>
      <c r="AF1329">
        <f t="shared" si="331"/>
        <v>-9999</v>
      </c>
      <c r="AG1329" s="187"/>
      <c r="AH1329">
        <f t="shared" si="332"/>
        <v>-2.9382213915712355E-4</v>
      </c>
      <c r="AI1329">
        <f t="shared" si="333"/>
        <v>0.56321412153041595</v>
      </c>
      <c r="AJ1329">
        <f t="shared" si="334"/>
        <v>-0.29022162196877349</v>
      </c>
      <c r="AK1329">
        <f t="shared" si="335"/>
        <v>0.22686228227079117</v>
      </c>
      <c r="AL1329">
        <f t="shared" si="336"/>
        <v>2.6625535282756823</v>
      </c>
      <c r="AM1329">
        <f t="shared" si="337"/>
        <v>4.0948774322335311</v>
      </c>
      <c r="AN1329" s="26">
        <f t="shared" si="342"/>
        <v>-3.9344997747660178</v>
      </c>
      <c r="AO1329" s="26">
        <f t="shared" si="342"/>
        <v>-3.9351643489502139</v>
      </c>
      <c r="AP1329" s="26">
        <f t="shared" si="342"/>
        <v>-3.9332408904645653</v>
      </c>
      <c r="AQ1329" s="26">
        <f t="shared" si="342"/>
        <v>-3.9388182558839882</v>
      </c>
      <c r="AR1329" s="26">
        <f t="shared" si="342"/>
        <v>-3.9227315190112741</v>
      </c>
      <c r="AS1329" s="26">
        <f t="shared" si="342"/>
        <v>-3.9698775001583364</v>
      </c>
      <c r="AT1329" s="26">
        <f t="shared" si="342"/>
        <v>-3.8373723372171344</v>
      </c>
      <c r="AU1329" s="26">
        <f t="shared" si="338"/>
        <v>-4.2853617650403137</v>
      </c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</row>
    <row r="1330" spans="26:64">
      <c r="Z1330">
        <f t="shared" si="325"/>
        <v>0</v>
      </c>
      <c r="AA1330" s="26">
        <f t="shared" si="326"/>
        <v>2.0309229835135684E-3</v>
      </c>
      <c r="AB1330" s="26">
        <f t="shared" si="327"/>
        <v>-9999</v>
      </c>
      <c r="AC1330" s="26">
        <f t="shared" si="328"/>
        <v>0</v>
      </c>
      <c r="AD1330" s="26">
        <f t="shared" si="329"/>
        <v>-9999</v>
      </c>
      <c r="AE1330" s="26">
        <f t="shared" si="330"/>
        <v>0</v>
      </c>
      <c r="AF1330">
        <f t="shared" si="331"/>
        <v>-9999</v>
      </c>
      <c r="AG1330" s="187"/>
      <c r="AH1330">
        <f t="shared" si="332"/>
        <v>-2.9382213915712355E-4</v>
      </c>
      <c r="AI1330">
        <f t="shared" si="333"/>
        <v>0.56321412153041595</v>
      </c>
      <c r="AJ1330">
        <f t="shared" si="334"/>
        <v>-0.29022162196877349</v>
      </c>
      <c r="AK1330">
        <f t="shared" si="335"/>
        <v>0.22686228227079117</v>
      </c>
      <c r="AL1330">
        <f t="shared" si="336"/>
        <v>2.6625535282756823</v>
      </c>
      <c r="AM1330">
        <f t="shared" si="337"/>
        <v>4.0948774322335311</v>
      </c>
      <c r="AN1330" s="26">
        <f t="shared" si="342"/>
        <v>-3.9344997747660178</v>
      </c>
      <c r="AO1330" s="26">
        <f t="shared" si="342"/>
        <v>-3.9351643489502139</v>
      </c>
      <c r="AP1330" s="26">
        <f t="shared" si="342"/>
        <v>-3.9332408904645653</v>
      </c>
      <c r="AQ1330" s="26">
        <f t="shared" si="342"/>
        <v>-3.9388182558839882</v>
      </c>
      <c r="AR1330" s="26">
        <f t="shared" si="342"/>
        <v>-3.9227315190112741</v>
      </c>
      <c r="AS1330" s="26">
        <f t="shared" si="342"/>
        <v>-3.9698775001583364</v>
      </c>
      <c r="AT1330" s="26">
        <f t="shared" si="342"/>
        <v>-3.8373723372171344</v>
      </c>
      <c r="AU1330" s="26">
        <f t="shared" si="338"/>
        <v>-4.2853617650403137</v>
      </c>
    </row>
    <row r="1331" spans="26:64">
      <c r="Z1331">
        <f t="shared" si="325"/>
        <v>0</v>
      </c>
      <c r="AA1331" s="26">
        <f t="shared" si="326"/>
        <v>2.0309229835135684E-3</v>
      </c>
      <c r="AB1331" s="26">
        <f t="shared" si="327"/>
        <v>-9999</v>
      </c>
      <c r="AC1331" s="26">
        <f t="shared" si="328"/>
        <v>0</v>
      </c>
      <c r="AD1331" s="26">
        <f t="shared" si="329"/>
        <v>-9999</v>
      </c>
      <c r="AE1331" s="26">
        <f t="shared" si="330"/>
        <v>0</v>
      </c>
      <c r="AF1331">
        <f t="shared" si="331"/>
        <v>-9999</v>
      </c>
      <c r="AG1331" s="187"/>
      <c r="AH1331">
        <f t="shared" si="332"/>
        <v>-2.9382213915712355E-4</v>
      </c>
      <c r="AI1331">
        <f t="shared" si="333"/>
        <v>0.56321412153041595</v>
      </c>
      <c r="AJ1331">
        <f t="shared" si="334"/>
        <v>-0.29022162196877349</v>
      </c>
      <c r="AK1331">
        <f t="shared" si="335"/>
        <v>0.22686228227079117</v>
      </c>
      <c r="AL1331">
        <f t="shared" si="336"/>
        <v>2.6625535282756823</v>
      </c>
      <c r="AM1331">
        <f t="shared" si="337"/>
        <v>4.0948774322335311</v>
      </c>
      <c r="AN1331" s="26">
        <f t="shared" si="342"/>
        <v>-3.9344997747660178</v>
      </c>
      <c r="AO1331" s="26">
        <f t="shared" si="342"/>
        <v>-3.9351643489502139</v>
      </c>
      <c r="AP1331" s="26">
        <f t="shared" si="342"/>
        <v>-3.9332408904645653</v>
      </c>
      <c r="AQ1331" s="26">
        <f t="shared" si="342"/>
        <v>-3.9388182558839882</v>
      </c>
      <c r="AR1331" s="26">
        <f t="shared" si="342"/>
        <v>-3.9227315190112741</v>
      </c>
      <c r="AS1331" s="26">
        <f t="shared" si="342"/>
        <v>-3.9698775001583364</v>
      </c>
      <c r="AT1331" s="26">
        <f t="shared" si="342"/>
        <v>-3.8373723372171344</v>
      </c>
      <c r="AU1331" s="26">
        <f t="shared" si="338"/>
        <v>-4.2853617650403137</v>
      </c>
    </row>
    <row r="1332" spans="26:64">
      <c r="Z1332">
        <f t="shared" si="325"/>
        <v>0</v>
      </c>
      <c r="AA1332" s="26">
        <f t="shared" si="326"/>
        <v>2.0309229835135684E-3</v>
      </c>
      <c r="AB1332" s="26">
        <f t="shared" si="327"/>
        <v>-9999</v>
      </c>
      <c r="AC1332" s="26">
        <f t="shared" si="328"/>
        <v>0</v>
      </c>
      <c r="AD1332" s="26">
        <f t="shared" si="329"/>
        <v>-9999</v>
      </c>
      <c r="AE1332" s="26">
        <f t="shared" si="330"/>
        <v>0</v>
      </c>
      <c r="AF1332">
        <f t="shared" si="331"/>
        <v>-9999</v>
      </c>
      <c r="AG1332" s="187"/>
      <c r="AH1332">
        <f t="shared" si="332"/>
        <v>-2.9382213915712355E-4</v>
      </c>
      <c r="AI1332">
        <f t="shared" si="333"/>
        <v>0.56321412153041595</v>
      </c>
      <c r="AJ1332">
        <f t="shared" si="334"/>
        <v>-0.29022162196877349</v>
      </c>
      <c r="AK1332">
        <f t="shared" si="335"/>
        <v>0.22686228227079117</v>
      </c>
      <c r="AL1332">
        <f t="shared" si="336"/>
        <v>2.6625535282756823</v>
      </c>
      <c r="AM1332">
        <f t="shared" si="337"/>
        <v>4.0948774322335311</v>
      </c>
      <c r="AN1332" s="26">
        <f t="shared" si="342"/>
        <v>-3.9344997747660178</v>
      </c>
      <c r="AO1332" s="26">
        <f t="shared" si="342"/>
        <v>-3.9351643489502139</v>
      </c>
      <c r="AP1332" s="26">
        <f t="shared" si="342"/>
        <v>-3.9332408904645653</v>
      </c>
      <c r="AQ1332" s="26">
        <f t="shared" si="342"/>
        <v>-3.9388182558839882</v>
      </c>
      <c r="AR1332" s="26">
        <f t="shared" si="342"/>
        <v>-3.9227315190112741</v>
      </c>
      <c r="AS1332" s="26">
        <f t="shared" si="342"/>
        <v>-3.9698775001583364</v>
      </c>
      <c r="AT1332" s="26">
        <f t="shared" si="342"/>
        <v>-3.8373723372171344</v>
      </c>
      <c r="AU1332" s="26">
        <f t="shared" si="338"/>
        <v>-4.2853617650403137</v>
      </c>
    </row>
    <row r="1333" spans="26:64">
      <c r="Z1333">
        <f t="shared" si="325"/>
        <v>0</v>
      </c>
      <c r="AA1333" s="26">
        <f t="shared" si="326"/>
        <v>2.0309229835135684E-3</v>
      </c>
      <c r="AB1333" s="26">
        <f t="shared" si="327"/>
        <v>-9999</v>
      </c>
      <c r="AC1333" s="26">
        <f t="shared" si="328"/>
        <v>0</v>
      </c>
      <c r="AD1333" s="26">
        <f t="shared" si="329"/>
        <v>-9999</v>
      </c>
      <c r="AE1333" s="26">
        <f t="shared" si="330"/>
        <v>0</v>
      </c>
      <c r="AF1333">
        <f t="shared" si="331"/>
        <v>-9999</v>
      </c>
      <c r="AG1333" s="187"/>
      <c r="AH1333">
        <f t="shared" si="332"/>
        <v>-2.9382213915712355E-4</v>
      </c>
      <c r="AI1333">
        <f t="shared" si="333"/>
        <v>0.56321412153041595</v>
      </c>
      <c r="AJ1333">
        <f t="shared" si="334"/>
        <v>-0.29022162196877349</v>
      </c>
      <c r="AK1333">
        <f t="shared" si="335"/>
        <v>0.22686228227079117</v>
      </c>
      <c r="AL1333">
        <f t="shared" si="336"/>
        <v>2.6625535282756823</v>
      </c>
      <c r="AM1333">
        <f t="shared" si="337"/>
        <v>4.0948774322335311</v>
      </c>
      <c r="AN1333" s="26">
        <f t="shared" si="342"/>
        <v>-3.9344997747660178</v>
      </c>
      <c r="AO1333" s="26">
        <f t="shared" si="342"/>
        <v>-3.9351643489502139</v>
      </c>
      <c r="AP1333" s="26">
        <f t="shared" si="342"/>
        <v>-3.9332408904645653</v>
      </c>
      <c r="AQ1333" s="26">
        <f t="shared" si="342"/>
        <v>-3.9388182558839882</v>
      </c>
      <c r="AR1333" s="26">
        <f t="shared" si="342"/>
        <v>-3.9227315190112741</v>
      </c>
      <c r="AS1333" s="26">
        <f t="shared" si="342"/>
        <v>-3.9698775001583364</v>
      </c>
      <c r="AT1333" s="26">
        <f t="shared" si="342"/>
        <v>-3.8373723372171344</v>
      </c>
      <c r="AU1333" s="26">
        <f t="shared" si="338"/>
        <v>-4.2853617650403137</v>
      </c>
    </row>
    <row r="1334" spans="26:64">
      <c r="Z1334">
        <f t="shared" si="325"/>
        <v>0</v>
      </c>
      <c r="AA1334" s="26">
        <f t="shared" si="326"/>
        <v>2.0309229835135684E-3</v>
      </c>
      <c r="AB1334" s="26">
        <f t="shared" si="327"/>
        <v>-9999</v>
      </c>
      <c r="AC1334" s="26">
        <f t="shared" si="328"/>
        <v>0</v>
      </c>
      <c r="AD1334" s="26">
        <f t="shared" si="329"/>
        <v>-9999</v>
      </c>
      <c r="AE1334" s="26">
        <f t="shared" si="330"/>
        <v>0</v>
      </c>
      <c r="AF1334">
        <f t="shared" si="331"/>
        <v>-9999</v>
      </c>
      <c r="AG1334" s="187"/>
      <c r="AH1334">
        <f t="shared" si="332"/>
        <v>-2.9382213915712355E-4</v>
      </c>
      <c r="AI1334">
        <f t="shared" si="333"/>
        <v>0.56321412153041595</v>
      </c>
      <c r="AJ1334">
        <f t="shared" si="334"/>
        <v>-0.29022162196877349</v>
      </c>
      <c r="AK1334">
        <f t="shared" si="335"/>
        <v>0.22686228227079117</v>
      </c>
      <c r="AL1334">
        <f t="shared" si="336"/>
        <v>2.6625535282756823</v>
      </c>
      <c r="AM1334">
        <f t="shared" si="337"/>
        <v>4.0948774322335311</v>
      </c>
      <c r="AN1334" s="26">
        <f t="shared" si="342"/>
        <v>-3.9344997747660178</v>
      </c>
      <c r="AO1334" s="26">
        <f t="shared" si="342"/>
        <v>-3.9351643489502139</v>
      </c>
      <c r="AP1334" s="26">
        <f t="shared" si="342"/>
        <v>-3.9332408904645653</v>
      </c>
      <c r="AQ1334" s="26">
        <f t="shared" si="342"/>
        <v>-3.9388182558839882</v>
      </c>
      <c r="AR1334" s="26">
        <f t="shared" si="342"/>
        <v>-3.9227315190112741</v>
      </c>
      <c r="AS1334" s="26">
        <f t="shared" si="342"/>
        <v>-3.9698775001583364</v>
      </c>
      <c r="AT1334" s="26">
        <f t="shared" si="342"/>
        <v>-3.8373723372171344</v>
      </c>
      <c r="AU1334" s="26">
        <f t="shared" si="338"/>
        <v>-4.2853617650403137</v>
      </c>
    </row>
    <row r="1335" spans="26:64">
      <c r="Z1335">
        <f t="shared" si="325"/>
        <v>0</v>
      </c>
      <c r="AA1335" s="26">
        <f t="shared" si="326"/>
        <v>2.0309229835135684E-3</v>
      </c>
      <c r="AB1335" s="26">
        <f t="shared" si="327"/>
        <v>-9999</v>
      </c>
      <c r="AC1335" s="26">
        <f t="shared" si="328"/>
        <v>0</v>
      </c>
      <c r="AD1335" s="26">
        <f t="shared" si="329"/>
        <v>-9999</v>
      </c>
      <c r="AE1335" s="26">
        <f t="shared" si="330"/>
        <v>0</v>
      </c>
      <c r="AF1335">
        <f t="shared" si="331"/>
        <v>-9999</v>
      </c>
      <c r="AG1335" s="187"/>
      <c r="AH1335">
        <f t="shared" si="332"/>
        <v>-2.9382213915712355E-4</v>
      </c>
      <c r="AI1335">
        <f t="shared" si="333"/>
        <v>0.56321412153041595</v>
      </c>
      <c r="AJ1335">
        <f t="shared" si="334"/>
        <v>-0.29022162196877349</v>
      </c>
      <c r="AK1335">
        <f t="shared" si="335"/>
        <v>0.22686228227079117</v>
      </c>
      <c r="AL1335">
        <f t="shared" si="336"/>
        <v>2.6625535282756823</v>
      </c>
      <c r="AM1335">
        <f t="shared" si="337"/>
        <v>4.0948774322335311</v>
      </c>
      <c r="AN1335" s="26">
        <f t="shared" si="342"/>
        <v>-3.9344997747660178</v>
      </c>
      <c r="AO1335" s="26">
        <f t="shared" si="342"/>
        <v>-3.9351643489502139</v>
      </c>
      <c r="AP1335" s="26">
        <f t="shared" si="342"/>
        <v>-3.9332408904645653</v>
      </c>
      <c r="AQ1335" s="26">
        <f t="shared" si="342"/>
        <v>-3.9388182558839882</v>
      </c>
      <c r="AR1335" s="26">
        <f t="shared" si="342"/>
        <v>-3.9227315190112741</v>
      </c>
      <c r="AS1335" s="26">
        <f t="shared" si="342"/>
        <v>-3.9698775001583364</v>
      </c>
      <c r="AT1335" s="26">
        <f t="shared" si="342"/>
        <v>-3.8373723372171344</v>
      </c>
      <c r="AU1335" s="26">
        <f t="shared" si="338"/>
        <v>-4.2853617650403137</v>
      </c>
    </row>
    <row r="1336" spans="26:64">
      <c r="Z1336">
        <f t="shared" si="325"/>
        <v>0</v>
      </c>
      <c r="AA1336" s="26">
        <f t="shared" si="326"/>
        <v>2.0309229835135684E-3</v>
      </c>
      <c r="AB1336" s="26">
        <f t="shared" si="327"/>
        <v>-9999</v>
      </c>
      <c r="AC1336" s="26">
        <f t="shared" si="328"/>
        <v>0</v>
      </c>
      <c r="AD1336" s="26">
        <f t="shared" si="329"/>
        <v>-9999</v>
      </c>
      <c r="AE1336" s="26">
        <f t="shared" si="330"/>
        <v>0</v>
      </c>
      <c r="AF1336">
        <f t="shared" si="331"/>
        <v>-9999</v>
      </c>
      <c r="AG1336" s="187"/>
      <c r="AH1336">
        <f t="shared" si="332"/>
        <v>-2.9382213915712355E-4</v>
      </c>
      <c r="AI1336">
        <f t="shared" si="333"/>
        <v>0.56321412153041595</v>
      </c>
      <c r="AJ1336">
        <f t="shared" si="334"/>
        <v>-0.29022162196877349</v>
      </c>
      <c r="AK1336">
        <f t="shared" si="335"/>
        <v>0.22686228227079117</v>
      </c>
      <c r="AL1336">
        <f t="shared" si="336"/>
        <v>2.6625535282756823</v>
      </c>
      <c r="AM1336">
        <f t="shared" si="337"/>
        <v>4.0948774322335311</v>
      </c>
      <c r="AN1336" s="26">
        <f t="shared" ref="AN1336:AT1345" si="343">$AU1336+$AB$7*SIN(AO1336)</f>
        <v>-3.9344997747660178</v>
      </c>
      <c r="AO1336" s="26">
        <f t="shared" si="343"/>
        <v>-3.9351643489502139</v>
      </c>
      <c r="AP1336" s="26">
        <f t="shared" si="343"/>
        <v>-3.9332408904645653</v>
      </c>
      <c r="AQ1336" s="26">
        <f t="shared" si="343"/>
        <v>-3.9388182558839882</v>
      </c>
      <c r="AR1336" s="26">
        <f t="shared" si="343"/>
        <v>-3.9227315190112741</v>
      </c>
      <c r="AS1336" s="26">
        <f t="shared" si="343"/>
        <v>-3.9698775001583364</v>
      </c>
      <c r="AT1336" s="26">
        <f t="shared" si="343"/>
        <v>-3.8373723372171344</v>
      </c>
      <c r="AU1336" s="26">
        <f t="shared" si="338"/>
        <v>-4.2853617650403137</v>
      </c>
    </row>
    <row r="1337" spans="26:64">
      <c r="Z1337">
        <f t="shared" si="325"/>
        <v>0</v>
      </c>
      <c r="AA1337" s="26">
        <f t="shared" si="326"/>
        <v>2.0309229835135684E-3</v>
      </c>
      <c r="AB1337" s="26">
        <f t="shared" si="327"/>
        <v>-9999</v>
      </c>
      <c r="AC1337" s="26">
        <f t="shared" si="328"/>
        <v>0</v>
      </c>
      <c r="AD1337" s="26">
        <f t="shared" si="329"/>
        <v>-9999</v>
      </c>
      <c r="AE1337" s="26">
        <f t="shared" si="330"/>
        <v>0</v>
      </c>
      <c r="AF1337">
        <f t="shared" si="331"/>
        <v>-9999</v>
      </c>
      <c r="AG1337" s="187"/>
      <c r="AH1337">
        <f t="shared" si="332"/>
        <v>-2.9382213915712355E-4</v>
      </c>
      <c r="AI1337">
        <f t="shared" si="333"/>
        <v>0.56321412153041595</v>
      </c>
      <c r="AJ1337">
        <f t="shared" si="334"/>
        <v>-0.29022162196877349</v>
      </c>
      <c r="AK1337">
        <f t="shared" si="335"/>
        <v>0.22686228227079117</v>
      </c>
      <c r="AL1337">
        <f t="shared" si="336"/>
        <v>2.6625535282756823</v>
      </c>
      <c r="AM1337">
        <f t="shared" si="337"/>
        <v>4.0948774322335311</v>
      </c>
      <c r="AN1337" s="26">
        <f t="shared" si="343"/>
        <v>-3.9344997747660178</v>
      </c>
      <c r="AO1337" s="26">
        <f t="shared" si="343"/>
        <v>-3.9351643489502139</v>
      </c>
      <c r="AP1337" s="26">
        <f t="shared" si="343"/>
        <v>-3.9332408904645653</v>
      </c>
      <c r="AQ1337" s="26">
        <f t="shared" si="343"/>
        <v>-3.9388182558839882</v>
      </c>
      <c r="AR1337" s="26">
        <f t="shared" si="343"/>
        <v>-3.9227315190112741</v>
      </c>
      <c r="AS1337" s="26">
        <f t="shared" si="343"/>
        <v>-3.9698775001583364</v>
      </c>
      <c r="AT1337" s="26">
        <f t="shared" si="343"/>
        <v>-3.8373723372171344</v>
      </c>
      <c r="AU1337" s="26">
        <f t="shared" si="338"/>
        <v>-4.2853617650403137</v>
      </c>
    </row>
    <row r="1338" spans="26:64">
      <c r="Z1338">
        <f t="shared" si="325"/>
        <v>0</v>
      </c>
      <c r="AA1338" s="26">
        <f t="shared" si="326"/>
        <v>2.0309229835135684E-3</v>
      </c>
      <c r="AB1338" s="26">
        <f t="shared" si="327"/>
        <v>-9999</v>
      </c>
      <c r="AC1338" s="26">
        <f t="shared" si="328"/>
        <v>0</v>
      </c>
      <c r="AD1338" s="26">
        <f t="shared" si="329"/>
        <v>-9999</v>
      </c>
      <c r="AE1338" s="26">
        <f t="shared" si="330"/>
        <v>0</v>
      </c>
      <c r="AF1338">
        <f t="shared" si="331"/>
        <v>-9999</v>
      </c>
      <c r="AG1338" s="187"/>
      <c r="AH1338">
        <f t="shared" si="332"/>
        <v>-2.9382213915712355E-4</v>
      </c>
      <c r="AI1338">
        <f t="shared" si="333"/>
        <v>0.56321412153041595</v>
      </c>
      <c r="AJ1338">
        <f t="shared" si="334"/>
        <v>-0.29022162196877349</v>
      </c>
      <c r="AK1338">
        <f t="shared" si="335"/>
        <v>0.22686228227079117</v>
      </c>
      <c r="AL1338">
        <f t="shared" si="336"/>
        <v>2.6625535282756823</v>
      </c>
      <c r="AM1338">
        <f t="shared" si="337"/>
        <v>4.0948774322335311</v>
      </c>
      <c r="AN1338" s="26">
        <f t="shared" si="343"/>
        <v>-3.9344997747660178</v>
      </c>
      <c r="AO1338" s="26">
        <f t="shared" si="343"/>
        <v>-3.9351643489502139</v>
      </c>
      <c r="AP1338" s="26">
        <f t="shared" si="343"/>
        <v>-3.9332408904645653</v>
      </c>
      <c r="AQ1338" s="26">
        <f t="shared" si="343"/>
        <v>-3.9388182558839882</v>
      </c>
      <c r="AR1338" s="26">
        <f t="shared" si="343"/>
        <v>-3.9227315190112741</v>
      </c>
      <c r="AS1338" s="26">
        <f t="shared" si="343"/>
        <v>-3.9698775001583364</v>
      </c>
      <c r="AT1338" s="26">
        <f t="shared" si="343"/>
        <v>-3.8373723372171344</v>
      </c>
      <c r="AU1338" s="26">
        <f t="shared" si="338"/>
        <v>-4.2853617650403137</v>
      </c>
      <c r="AV1338" s="26"/>
    </row>
    <row r="1339" spans="26:64">
      <c r="Z1339">
        <f t="shared" si="325"/>
        <v>0</v>
      </c>
      <c r="AA1339" s="26">
        <f t="shared" si="326"/>
        <v>2.0309229835135684E-3</v>
      </c>
      <c r="AB1339" s="26">
        <f t="shared" si="327"/>
        <v>-9999</v>
      </c>
      <c r="AC1339" s="26">
        <f t="shared" si="328"/>
        <v>0</v>
      </c>
      <c r="AD1339" s="26">
        <f t="shared" si="329"/>
        <v>-9999</v>
      </c>
      <c r="AE1339" s="26">
        <f t="shared" si="330"/>
        <v>0</v>
      </c>
      <c r="AF1339">
        <f t="shared" si="331"/>
        <v>-9999</v>
      </c>
      <c r="AG1339" s="187"/>
      <c r="AH1339">
        <f t="shared" si="332"/>
        <v>-2.9382213915712355E-4</v>
      </c>
      <c r="AI1339">
        <f t="shared" si="333"/>
        <v>0.56321412153041595</v>
      </c>
      <c r="AJ1339">
        <f t="shared" si="334"/>
        <v>-0.29022162196877349</v>
      </c>
      <c r="AK1339">
        <f t="shared" si="335"/>
        <v>0.22686228227079117</v>
      </c>
      <c r="AL1339">
        <f t="shared" si="336"/>
        <v>2.6625535282756823</v>
      </c>
      <c r="AM1339">
        <f t="shared" si="337"/>
        <v>4.0948774322335311</v>
      </c>
      <c r="AN1339" s="26">
        <f t="shared" si="343"/>
        <v>-3.9344997747660178</v>
      </c>
      <c r="AO1339" s="26">
        <f t="shared" si="343"/>
        <v>-3.9351643489502139</v>
      </c>
      <c r="AP1339" s="26">
        <f t="shared" si="343"/>
        <v>-3.9332408904645653</v>
      </c>
      <c r="AQ1339" s="26">
        <f t="shared" si="343"/>
        <v>-3.9388182558839882</v>
      </c>
      <c r="AR1339" s="26">
        <f t="shared" si="343"/>
        <v>-3.9227315190112741</v>
      </c>
      <c r="AS1339" s="26">
        <f t="shared" si="343"/>
        <v>-3.9698775001583364</v>
      </c>
      <c r="AT1339" s="26">
        <f t="shared" si="343"/>
        <v>-3.8373723372171344</v>
      </c>
      <c r="AU1339" s="26">
        <f t="shared" si="338"/>
        <v>-4.2853617650403137</v>
      </c>
    </row>
    <row r="1340" spans="26:64">
      <c r="Z1340">
        <f t="shared" si="325"/>
        <v>0</v>
      </c>
      <c r="AA1340" s="26">
        <f t="shared" si="326"/>
        <v>2.0309229835135684E-3</v>
      </c>
      <c r="AB1340" s="26">
        <f t="shared" si="327"/>
        <v>-9999</v>
      </c>
      <c r="AC1340" s="26">
        <f t="shared" si="328"/>
        <v>0</v>
      </c>
      <c r="AD1340" s="26">
        <f t="shared" si="329"/>
        <v>-9999</v>
      </c>
      <c r="AE1340" s="26">
        <f t="shared" si="330"/>
        <v>0</v>
      </c>
      <c r="AF1340">
        <f t="shared" si="331"/>
        <v>-9999</v>
      </c>
      <c r="AG1340" s="187"/>
      <c r="AH1340">
        <f t="shared" si="332"/>
        <v>-2.9382213915712355E-4</v>
      </c>
      <c r="AI1340">
        <f t="shared" si="333"/>
        <v>0.56321412153041595</v>
      </c>
      <c r="AJ1340">
        <f t="shared" si="334"/>
        <v>-0.29022162196877349</v>
      </c>
      <c r="AK1340">
        <f t="shared" si="335"/>
        <v>0.22686228227079117</v>
      </c>
      <c r="AL1340">
        <f t="shared" si="336"/>
        <v>2.6625535282756823</v>
      </c>
      <c r="AM1340">
        <f t="shared" si="337"/>
        <v>4.0948774322335311</v>
      </c>
      <c r="AN1340" s="26">
        <f t="shared" si="343"/>
        <v>-3.9344997747660178</v>
      </c>
      <c r="AO1340" s="26">
        <f t="shared" si="343"/>
        <v>-3.9351643489502139</v>
      </c>
      <c r="AP1340" s="26">
        <f t="shared" si="343"/>
        <v>-3.9332408904645653</v>
      </c>
      <c r="AQ1340" s="26">
        <f t="shared" si="343"/>
        <v>-3.9388182558839882</v>
      </c>
      <c r="AR1340" s="26">
        <f t="shared" si="343"/>
        <v>-3.9227315190112741</v>
      </c>
      <c r="AS1340" s="26">
        <f t="shared" si="343"/>
        <v>-3.9698775001583364</v>
      </c>
      <c r="AT1340" s="26">
        <f t="shared" si="343"/>
        <v>-3.8373723372171344</v>
      </c>
      <c r="AU1340" s="26">
        <f t="shared" si="338"/>
        <v>-4.2853617650403137</v>
      </c>
      <c r="AV1340" s="26"/>
    </row>
    <row r="1341" spans="26:64">
      <c r="Z1341">
        <f t="shared" si="325"/>
        <v>0</v>
      </c>
      <c r="AA1341" s="26">
        <f t="shared" si="326"/>
        <v>2.0309229835135684E-3</v>
      </c>
      <c r="AB1341" s="26">
        <f t="shared" si="327"/>
        <v>-9999</v>
      </c>
      <c r="AC1341" s="26">
        <f t="shared" si="328"/>
        <v>0</v>
      </c>
      <c r="AD1341" s="26">
        <f t="shared" si="329"/>
        <v>-9999</v>
      </c>
      <c r="AE1341" s="26">
        <f t="shared" si="330"/>
        <v>0</v>
      </c>
      <c r="AF1341">
        <f t="shared" si="331"/>
        <v>-9999</v>
      </c>
      <c r="AG1341" s="187"/>
      <c r="AH1341">
        <f t="shared" si="332"/>
        <v>-2.9382213915712355E-4</v>
      </c>
      <c r="AI1341">
        <f t="shared" si="333"/>
        <v>0.56321412153041595</v>
      </c>
      <c r="AJ1341">
        <f t="shared" si="334"/>
        <v>-0.29022162196877349</v>
      </c>
      <c r="AK1341">
        <f t="shared" si="335"/>
        <v>0.22686228227079117</v>
      </c>
      <c r="AL1341">
        <f t="shared" si="336"/>
        <v>2.6625535282756823</v>
      </c>
      <c r="AM1341">
        <f t="shared" si="337"/>
        <v>4.0948774322335311</v>
      </c>
      <c r="AN1341" s="26">
        <f t="shared" si="343"/>
        <v>-3.9344997747660178</v>
      </c>
      <c r="AO1341" s="26">
        <f t="shared" si="343"/>
        <v>-3.9351643489502139</v>
      </c>
      <c r="AP1341" s="26">
        <f t="shared" si="343"/>
        <v>-3.9332408904645653</v>
      </c>
      <c r="AQ1341" s="26">
        <f t="shared" si="343"/>
        <v>-3.9388182558839882</v>
      </c>
      <c r="AR1341" s="26">
        <f t="shared" si="343"/>
        <v>-3.9227315190112741</v>
      </c>
      <c r="AS1341" s="26">
        <f t="shared" si="343"/>
        <v>-3.9698775001583364</v>
      </c>
      <c r="AT1341" s="26">
        <f t="shared" si="343"/>
        <v>-3.8373723372171344</v>
      </c>
      <c r="AU1341" s="26">
        <f t="shared" si="338"/>
        <v>-4.2853617650403137</v>
      </c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</row>
    <row r="1342" spans="26:64">
      <c r="Z1342">
        <f t="shared" si="325"/>
        <v>0</v>
      </c>
      <c r="AA1342" s="26">
        <f t="shared" si="326"/>
        <v>2.0309229835135684E-3</v>
      </c>
      <c r="AB1342" s="26">
        <f t="shared" si="327"/>
        <v>-9999</v>
      </c>
      <c r="AC1342" s="26">
        <f t="shared" si="328"/>
        <v>0</v>
      </c>
      <c r="AD1342" s="26">
        <f t="shared" si="329"/>
        <v>-9999</v>
      </c>
      <c r="AE1342" s="26">
        <f t="shared" si="330"/>
        <v>0</v>
      </c>
      <c r="AF1342">
        <f t="shared" si="331"/>
        <v>-9999</v>
      </c>
      <c r="AG1342" s="187"/>
      <c r="AH1342">
        <f t="shared" si="332"/>
        <v>-2.9382213915712355E-4</v>
      </c>
      <c r="AI1342">
        <f t="shared" si="333"/>
        <v>0.56321412153041595</v>
      </c>
      <c r="AJ1342">
        <f t="shared" si="334"/>
        <v>-0.29022162196877349</v>
      </c>
      <c r="AK1342">
        <f t="shared" si="335"/>
        <v>0.22686228227079117</v>
      </c>
      <c r="AL1342">
        <f t="shared" si="336"/>
        <v>2.6625535282756823</v>
      </c>
      <c r="AM1342">
        <f t="shared" si="337"/>
        <v>4.0948774322335311</v>
      </c>
      <c r="AN1342" s="26">
        <f t="shared" si="343"/>
        <v>-3.9344997747660178</v>
      </c>
      <c r="AO1342" s="26">
        <f t="shared" si="343"/>
        <v>-3.9351643489502139</v>
      </c>
      <c r="AP1342" s="26">
        <f t="shared" si="343"/>
        <v>-3.9332408904645653</v>
      </c>
      <c r="AQ1342" s="26">
        <f t="shared" si="343"/>
        <v>-3.9388182558839882</v>
      </c>
      <c r="AR1342" s="26">
        <f t="shared" si="343"/>
        <v>-3.9227315190112741</v>
      </c>
      <c r="AS1342" s="26">
        <f t="shared" si="343"/>
        <v>-3.9698775001583364</v>
      </c>
      <c r="AT1342" s="26">
        <f t="shared" si="343"/>
        <v>-3.8373723372171344</v>
      </c>
      <c r="AU1342" s="26">
        <f t="shared" si="338"/>
        <v>-4.2853617650403137</v>
      </c>
    </row>
    <row r="1343" spans="26:64">
      <c r="Z1343">
        <f t="shared" si="325"/>
        <v>0</v>
      </c>
      <c r="AA1343" s="26">
        <f t="shared" si="326"/>
        <v>2.0309229835135684E-3</v>
      </c>
      <c r="AB1343" s="26">
        <f t="shared" si="327"/>
        <v>-9999</v>
      </c>
      <c r="AC1343" s="26">
        <f t="shared" si="328"/>
        <v>0</v>
      </c>
      <c r="AD1343" s="26">
        <f t="shared" si="329"/>
        <v>-9999</v>
      </c>
      <c r="AE1343" s="26">
        <f t="shared" si="330"/>
        <v>0</v>
      </c>
      <c r="AF1343">
        <f t="shared" si="331"/>
        <v>-9999</v>
      </c>
      <c r="AG1343" s="187"/>
      <c r="AH1343">
        <f t="shared" si="332"/>
        <v>-2.9382213915712355E-4</v>
      </c>
      <c r="AI1343">
        <f t="shared" si="333"/>
        <v>0.56321412153041595</v>
      </c>
      <c r="AJ1343">
        <f t="shared" si="334"/>
        <v>-0.29022162196877349</v>
      </c>
      <c r="AK1343">
        <f t="shared" si="335"/>
        <v>0.22686228227079117</v>
      </c>
      <c r="AL1343">
        <f t="shared" si="336"/>
        <v>2.6625535282756823</v>
      </c>
      <c r="AM1343">
        <f t="shared" si="337"/>
        <v>4.0948774322335311</v>
      </c>
      <c r="AN1343" s="26">
        <f t="shared" si="343"/>
        <v>-3.9344997747660178</v>
      </c>
      <c r="AO1343" s="26">
        <f t="shared" si="343"/>
        <v>-3.9351643489502139</v>
      </c>
      <c r="AP1343" s="26">
        <f t="shared" si="343"/>
        <v>-3.9332408904645653</v>
      </c>
      <c r="AQ1343" s="26">
        <f t="shared" si="343"/>
        <v>-3.9388182558839882</v>
      </c>
      <c r="AR1343" s="26">
        <f t="shared" si="343"/>
        <v>-3.9227315190112741</v>
      </c>
      <c r="AS1343" s="26">
        <f t="shared" si="343"/>
        <v>-3.9698775001583364</v>
      </c>
      <c r="AT1343" s="26">
        <f t="shared" si="343"/>
        <v>-3.8373723372171344</v>
      </c>
      <c r="AU1343" s="26">
        <f t="shared" si="338"/>
        <v>-4.2853617650403137</v>
      </c>
    </row>
    <row r="1344" spans="26:64">
      <c r="Z1344">
        <f t="shared" si="325"/>
        <v>0</v>
      </c>
      <c r="AA1344" s="26">
        <f t="shared" si="326"/>
        <v>2.0309229835135684E-3</v>
      </c>
      <c r="AB1344" s="26">
        <f t="shared" si="327"/>
        <v>-9999</v>
      </c>
      <c r="AC1344" s="26">
        <f t="shared" si="328"/>
        <v>0</v>
      </c>
      <c r="AD1344" s="26">
        <f t="shared" si="329"/>
        <v>-9999</v>
      </c>
      <c r="AE1344" s="26">
        <f t="shared" si="330"/>
        <v>0</v>
      </c>
      <c r="AF1344">
        <f t="shared" si="331"/>
        <v>-9999</v>
      </c>
      <c r="AG1344" s="187"/>
      <c r="AH1344">
        <f t="shared" si="332"/>
        <v>-2.9382213915712355E-4</v>
      </c>
      <c r="AI1344">
        <f t="shared" si="333"/>
        <v>0.56321412153041595</v>
      </c>
      <c r="AJ1344">
        <f t="shared" si="334"/>
        <v>-0.29022162196877349</v>
      </c>
      <c r="AK1344">
        <f t="shared" si="335"/>
        <v>0.22686228227079117</v>
      </c>
      <c r="AL1344">
        <f t="shared" si="336"/>
        <v>2.6625535282756823</v>
      </c>
      <c r="AM1344">
        <f t="shared" si="337"/>
        <v>4.0948774322335311</v>
      </c>
      <c r="AN1344" s="26">
        <f t="shared" si="343"/>
        <v>-3.9344997747660178</v>
      </c>
      <c r="AO1344" s="26">
        <f t="shared" si="343"/>
        <v>-3.9351643489502139</v>
      </c>
      <c r="AP1344" s="26">
        <f t="shared" si="343"/>
        <v>-3.9332408904645653</v>
      </c>
      <c r="AQ1344" s="26">
        <f t="shared" si="343"/>
        <v>-3.9388182558839882</v>
      </c>
      <c r="AR1344" s="26">
        <f t="shared" si="343"/>
        <v>-3.9227315190112741</v>
      </c>
      <c r="AS1344" s="26">
        <f t="shared" si="343"/>
        <v>-3.9698775001583364</v>
      </c>
      <c r="AT1344" s="26">
        <f t="shared" si="343"/>
        <v>-3.8373723372171344</v>
      </c>
      <c r="AU1344" s="26">
        <f t="shared" si="338"/>
        <v>-4.2853617650403137</v>
      </c>
    </row>
    <row r="1345" spans="26:64">
      <c r="Z1345">
        <f t="shared" si="325"/>
        <v>0</v>
      </c>
      <c r="AA1345" s="26">
        <f t="shared" si="326"/>
        <v>2.0309229835135684E-3</v>
      </c>
      <c r="AB1345" s="26">
        <f t="shared" si="327"/>
        <v>-9999</v>
      </c>
      <c r="AC1345" s="26">
        <f t="shared" si="328"/>
        <v>0</v>
      </c>
      <c r="AD1345" s="26">
        <f t="shared" si="329"/>
        <v>-9999</v>
      </c>
      <c r="AE1345" s="26">
        <f t="shared" si="330"/>
        <v>0</v>
      </c>
      <c r="AF1345">
        <f t="shared" si="331"/>
        <v>-9999</v>
      </c>
      <c r="AG1345" s="187"/>
      <c r="AH1345">
        <f t="shared" si="332"/>
        <v>-2.9382213915712355E-4</v>
      </c>
      <c r="AI1345">
        <f t="shared" si="333"/>
        <v>0.56321412153041595</v>
      </c>
      <c r="AJ1345">
        <f t="shared" si="334"/>
        <v>-0.29022162196877349</v>
      </c>
      <c r="AK1345">
        <f t="shared" si="335"/>
        <v>0.22686228227079117</v>
      </c>
      <c r="AL1345">
        <f t="shared" si="336"/>
        <v>2.6625535282756823</v>
      </c>
      <c r="AM1345">
        <f t="shared" si="337"/>
        <v>4.0948774322335311</v>
      </c>
      <c r="AN1345" s="26">
        <f t="shared" si="343"/>
        <v>-3.9344997747660178</v>
      </c>
      <c r="AO1345" s="26">
        <f t="shared" si="343"/>
        <v>-3.9351643489502139</v>
      </c>
      <c r="AP1345" s="26">
        <f t="shared" si="343"/>
        <v>-3.9332408904645653</v>
      </c>
      <c r="AQ1345" s="26">
        <f t="shared" si="343"/>
        <v>-3.9388182558839882</v>
      </c>
      <c r="AR1345" s="26">
        <f t="shared" si="343"/>
        <v>-3.9227315190112741</v>
      </c>
      <c r="AS1345" s="26">
        <f t="shared" si="343"/>
        <v>-3.9698775001583364</v>
      </c>
      <c r="AT1345" s="26">
        <f t="shared" si="343"/>
        <v>-3.8373723372171344</v>
      </c>
      <c r="AU1345" s="26">
        <f t="shared" si="338"/>
        <v>-4.2853617650403137</v>
      </c>
    </row>
    <row r="1346" spans="26:64">
      <c r="Z1346">
        <f t="shared" si="325"/>
        <v>0</v>
      </c>
      <c r="AA1346" s="26">
        <f t="shared" si="326"/>
        <v>2.0309229835135684E-3</v>
      </c>
      <c r="AB1346" s="26">
        <f t="shared" si="327"/>
        <v>-9999</v>
      </c>
      <c r="AC1346" s="26">
        <f t="shared" si="328"/>
        <v>0</v>
      </c>
      <c r="AD1346" s="26">
        <f t="shared" si="329"/>
        <v>-9999</v>
      </c>
      <c r="AE1346" s="26">
        <f t="shared" si="330"/>
        <v>0</v>
      </c>
      <c r="AF1346">
        <f t="shared" si="331"/>
        <v>-9999</v>
      </c>
      <c r="AG1346" s="187"/>
      <c r="AH1346">
        <f t="shared" si="332"/>
        <v>-2.9382213915712355E-4</v>
      </c>
      <c r="AI1346">
        <f t="shared" si="333"/>
        <v>0.56321412153041595</v>
      </c>
      <c r="AJ1346">
        <f t="shared" si="334"/>
        <v>-0.29022162196877349</v>
      </c>
      <c r="AK1346">
        <f t="shared" si="335"/>
        <v>0.22686228227079117</v>
      </c>
      <c r="AL1346">
        <f t="shared" si="336"/>
        <v>2.6625535282756823</v>
      </c>
      <c r="AM1346">
        <f t="shared" si="337"/>
        <v>4.0948774322335311</v>
      </c>
      <c r="AN1346" s="26">
        <f t="shared" ref="AN1346:AT1355" si="344">$AU1346+$AB$7*SIN(AO1346)</f>
        <v>-3.9344997747660178</v>
      </c>
      <c r="AO1346" s="26">
        <f t="shared" si="344"/>
        <v>-3.9351643489502139</v>
      </c>
      <c r="AP1346" s="26">
        <f t="shared" si="344"/>
        <v>-3.9332408904645653</v>
      </c>
      <c r="AQ1346" s="26">
        <f t="shared" si="344"/>
        <v>-3.9388182558839882</v>
      </c>
      <c r="AR1346" s="26">
        <f t="shared" si="344"/>
        <v>-3.9227315190112741</v>
      </c>
      <c r="AS1346" s="26">
        <f t="shared" si="344"/>
        <v>-3.9698775001583364</v>
      </c>
      <c r="AT1346" s="26">
        <f t="shared" si="344"/>
        <v>-3.8373723372171344</v>
      </c>
      <c r="AU1346" s="26">
        <f t="shared" si="338"/>
        <v>-4.2853617650403137</v>
      </c>
    </row>
    <row r="1347" spans="26:64">
      <c r="Z1347">
        <f t="shared" si="325"/>
        <v>0</v>
      </c>
      <c r="AA1347" s="26">
        <f t="shared" si="326"/>
        <v>2.0309229835135684E-3</v>
      </c>
      <c r="AB1347" s="26">
        <f t="shared" si="327"/>
        <v>-9999</v>
      </c>
      <c r="AC1347" s="26">
        <f t="shared" si="328"/>
        <v>0</v>
      </c>
      <c r="AD1347" s="26">
        <f t="shared" si="329"/>
        <v>-9999</v>
      </c>
      <c r="AE1347" s="26">
        <f t="shared" si="330"/>
        <v>0</v>
      </c>
      <c r="AF1347">
        <f t="shared" si="331"/>
        <v>-9999</v>
      </c>
      <c r="AG1347" s="187"/>
      <c r="AH1347">
        <f t="shared" si="332"/>
        <v>-2.9382213915712355E-4</v>
      </c>
      <c r="AI1347">
        <f t="shared" si="333"/>
        <v>0.56321412153041595</v>
      </c>
      <c r="AJ1347">
        <f t="shared" si="334"/>
        <v>-0.29022162196877349</v>
      </c>
      <c r="AK1347">
        <f t="shared" si="335"/>
        <v>0.22686228227079117</v>
      </c>
      <c r="AL1347">
        <f t="shared" si="336"/>
        <v>2.6625535282756823</v>
      </c>
      <c r="AM1347">
        <f t="shared" si="337"/>
        <v>4.0948774322335311</v>
      </c>
      <c r="AN1347" s="26">
        <f t="shared" si="344"/>
        <v>-3.9344997747660178</v>
      </c>
      <c r="AO1347" s="26">
        <f t="shared" si="344"/>
        <v>-3.9351643489502139</v>
      </c>
      <c r="AP1347" s="26">
        <f t="shared" si="344"/>
        <v>-3.9332408904645653</v>
      </c>
      <c r="AQ1347" s="26">
        <f t="shared" si="344"/>
        <v>-3.9388182558839882</v>
      </c>
      <c r="AR1347" s="26">
        <f t="shared" si="344"/>
        <v>-3.9227315190112741</v>
      </c>
      <c r="AS1347" s="26">
        <f t="shared" si="344"/>
        <v>-3.9698775001583364</v>
      </c>
      <c r="AT1347" s="26">
        <f t="shared" si="344"/>
        <v>-3.8373723372171344</v>
      </c>
      <c r="AU1347" s="26">
        <f t="shared" si="338"/>
        <v>-4.2853617650403137</v>
      </c>
    </row>
    <row r="1348" spans="26:64">
      <c r="Z1348">
        <f t="shared" si="325"/>
        <v>0</v>
      </c>
      <c r="AA1348" s="26">
        <f t="shared" si="326"/>
        <v>2.0309229835135684E-3</v>
      </c>
      <c r="AB1348" s="26">
        <f t="shared" si="327"/>
        <v>-9999</v>
      </c>
      <c r="AC1348" s="26">
        <f t="shared" si="328"/>
        <v>0</v>
      </c>
      <c r="AD1348" s="26">
        <f t="shared" si="329"/>
        <v>-9999</v>
      </c>
      <c r="AE1348" s="26">
        <f t="shared" si="330"/>
        <v>0</v>
      </c>
      <c r="AF1348">
        <f t="shared" si="331"/>
        <v>-9999</v>
      </c>
      <c r="AG1348" s="187"/>
      <c r="AH1348">
        <f t="shared" si="332"/>
        <v>-2.9382213915712355E-4</v>
      </c>
      <c r="AI1348">
        <f t="shared" si="333"/>
        <v>0.56321412153041595</v>
      </c>
      <c r="AJ1348">
        <f t="shared" si="334"/>
        <v>-0.29022162196877349</v>
      </c>
      <c r="AK1348">
        <f t="shared" si="335"/>
        <v>0.22686228227079117</v>
      </c>
      <c r="AL1348">
        <f t="shared" si="336"/>
        <v>2.6625535282756823</v>
      </c>
      <c r="AM1348">
        <f t="shared" si="337"/>
        <v>4.0948774322335311</v>
      </c>
      <c r="AN1348" s="26">
        <f t="shared" si="344"/>
        <v>-3.9344997747660178</v>
      </c>
      <c r="AO1348" s="26">
        <f t="shared" si="344"/>
        <v>-3.9351643489502139</v>
      </c>
      <c r="AP1348" s="26">
        <f t="shared" si="344"/>
        <v>-3.9332408904645653</v>
      </c>
      <c r="AQ1348" s="26">
        <f t="shared" si="344"/>
        <v>-3.9388182558839882</v>
      </c>
      <c r="AR1348" s="26">
        <f t="shared" si="344"/>
        <v>-3.9227315190112741</v>
      </c>
      <c r="AS1348" s="26">
        <f t="shared" si="344"/>
        <v>-3.9698775001583364</v>
      </c>
      <c r="AT1348" s="26">
        <f t="shared" si="344"/>
        <v>-3.8373723372171344</v>
      </c>
      <c r="AU1348" s="26">
        <f t="shared" si="338"/>
        <v>-4.2853617650403137</v>
      </c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</row>
    <row r="1349" spans="26:64">
      <c r="Z1349">
        <f t="shared" si="325"/>
        <v>0</v>
      </c>
      <c r="AA1349" s="26">
        <f t="shared" si="326"/>
        <v>2.0309229835135684E-3</v>
      </c>
      <c r="AB1349" s="26">
        <f t="shared" si="327"/>
        <v>-9999</v>
      </c>
      <c r="AC1349" s="26">
        <f t="shared" si="328"/>
        <v>0</v>
      </c>
      <c r="AD1349" s="26">
        <f t="shared" si="329"/>
        <v>-9999</v>
      </c>
      <c r="AE1349" s="26">
        <f t="shared" si="330"/>
        <v>0</v>
      </c>
      <c r="AF1349">
        <f t="shared" si="331"/>
        <v>-9999</v>
      </c>
      <c r="AG1349" s="187"/>
      <c r="AH1349">
        <f t="shared" si="332"/>
        <v>-2.9382213915712355E-4</v>
      </c>
      <c r="AI1349">
        <f t="shared" si="333"/>
        <v>0.56321412153041595</v>
      </c>
      <c r="AJ1349">
        <f t="shared" si="334"/>
        <v>-0.29022162196877349</v>
      </c>
      <c r="AK1349">
        <f t="shared" si="335"/>
        <v>0.22686228227079117</v>
      </c>
      <c r="AL1349">
        <f t="shared" si="336"/>
        <v>2.6625535282756823</v>
      </c>
      <c r="AM1349">
        <f t="shared" si="337"/>
        <v>4.0948774322335311</v>
      </c>
      <c r="AN1349" s="26">
        <f t="shared" si="344"/>
        <v>-3.9344997747660178</v>
      </c>
      <c r="AO1349" s="26">
        <f t="shared" si="344"/>
        <v>-3.9351643489502139</v>
      </c>
      <c r="AP1349" s="26">
        <f t="shared" si="344"/>
        <v>-3.9332408904645653</v>
      </c>
      <c r="AQ1349" s="26">
        <f t="shared" si="344"/>
        <v>-3.9388182558839882</v>
      </c>
      <c r="AR1349" s="26">
        <f t="shared" si="344"/>
        <v>-3.9227315190112741</v>
      </c>
      <c r="AS1349" s="26">
        <f t="shared" si="344"/>
        <v>-3.9698775001583364</v>
      </c>
      <c r="AT1349" s="26">
        <f t="shared" si="344"/>
        <v>-3.8373723372171344</v>
      </c>
      <c r="AU1349" s="26">
        <f t="shared" si="338"/>
        <v>-4.2853617650403137</v>
      </c>
      <c r="AV1349" s="26"/>
      <c r="AX1349" s="26"/>
    </row>
    <row r="1350" spans="26:64">
      <c r="Z1350">
        <f t="shared" si="325"/>
        <v>0</v>
      </c>
      <c r="AA1350" s="26">
        <f t="shared" si="326"/>
        <v>2.0309229835135684E-3</v>
      </c>
      <c r="AB1350" s="26">
        <f t="shared" si="327"/>
        <v>-9999</v>
      </c>
      <c r="AC1350" s="26">
        <f t="shared" si="328"/>
        <v>0</v>
      </c>
      <c r="AD1350" s="26">
        <f t="shared" si="329"/>
        <v>-9999</v>
      </c>
      <c r="AE1350" s="26">
        <f t="shared" si="330"/>
        <v>0</v>
      </c>
      <c r="AF1350">
        <f t="shared" si="331"/>
        <v>-9999</v>
      </c>
      <c r="AG1350" s="187"/>
      <c r="AH1350">
        <f t="shared" si="332"/>
        <v>-2.9382213915712355E-4</v>
      </c>
      <c r="AI1350">
        <f t="shared" si="333"/>
        <v>0.56321412153041595</v>
      </c>
      <c r="AJ1350">
        <f t="shared" si="334"/>
        <v>-0.29022162196877349</v>
      </c>
      <c r="AK1350">
        <f t="shared" si="335"/>
        <v>0.22686228227079117</v>
      </c>
      <c r="AL1350">
        <f t="shared" si="336"/>
        <v>2.6625535282756823</v>
      </c>
      <c r="AM1350">
        <f t="shared" si="337"/>
        <v>4.0948774322335311</v>
      </c>
      <c r="AN1350" s="26">
        <f t="shared" si="344"/>
        <v>-3.9344997747660178</v>
      </c>
      <c r="AO1350" s="26">
        <f t="shared" si="344"/>
        <v>-3.9351643489502139</v>
      </c>
      <c r="AP1350" s="26">
        <f t="shared" si="344"/>
        <v>-3.9332408904645653</v>
      </c>
      <c r="AQ1350" s="26">
        <f t="shared" si="344"/>
        <v>-3.9388182558839882</v>
      </c>
      <c r="AR1350" s="26">
        <f t="shared" si="344"/>
        <v>-3.9227315190112741</v>
      </c>
      <c r="AS1350" s="26">
        <f t="shared" si="344"/>
        <v>-3.9698775001583364</v>
      </c>
      <c r="AT1350" s="26">
        <f t="shared" si="344"/>
        <v>-3.8373723372171344</v>
      </c>
      <c r="AU1350" s="26">
        <f t="shared" si="338"/>
        <v>-4.2853617650403137</v>
      </c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</row>
    <row r="1351" spans="26:64">
      <c r="Z1351">
        <f t="shared" si="325"/>
        <v>0</v>
      </c>
      <c r="AA1351" s="26">
        <f t="shared" si="326"/>
        <v>2.0309229835135684E-3</v>
      </c>
      <c r="AB1351" s="26">
        <f t="shared" si="327"/>
        <v>-9999</v>
      </c>
      <c r="AC1351" s="26">
        <f t="shared" si="328"/>
        <v>0</v>
      </c>
      <c r="AD1351" s="26">
        <f t="shared" si="329"/>
        <v>-9999</v>
      </c>
      <c r="AE1351" s="26">
        <f t="shared" si="330"/>
        <v>0</v>
      </c>
      <c r="AF1351">
        <f t="shared" si="331"/>
        <v>-9999</v>
      </c>
      <c r="AG1351" s="187"/>
      <c r="AH1351">
        <f t="shared" si="332"/>
        <v>-2.9382213915712355E-4</v>
      </c>
      <c r="AI1351">
        <f t="shared" si="333"/>
        <v>0.56321412153041595</v>
      </c>
      <c r="AJ1351">
        <f t="shared" si="334"/>
        <v>-0.29022162196877349</v>
      </c>
      <c r="AK1351">
        <f t="shared" si="335"/>
        <v>0.22686228227079117</v>
      </c>
      <c r="AL1351">
        <f t="shared" si="336"/>
        <v>2.6625535282756823</v>
      </c>
      <c r="AM1351">
        <f t="shared" si="337"/>
        <v>4.0948774322335311</v>
      </c>
      <c r="AN1351" s="26">
        <f t="shared" si="344"/>
        <v>-3.9344997747660178</v>
      </c>
      <c r="AO1351" s="26">
        <f t="shared" si="344"/>
        <v>-3.9351643489502139</v>
      </c>
      <c r="AP1351" s="26">
        <f t="shared" si="344"/>
        <v>-3.9332408904645653</v>
      </c>
      <c r="AQ1351" s="26">
        <f t="shared" si="344"/>
        <v>-3.9388182558839882</v>
      </c>
      <c r="AR1351" s="26">
        <f t="shared" si="344"/>
        <v>-3.9227315190112741</v>
      </c>
      <c r="AS1351" s="26">
        <f t="shared" si="344"/>
        <v>-3.9698775001583364</v>
      </c>
      <c r="AT1351" s="26">
        <f t="shared" si="344"/>
        <v>-3.8373723372171344</v>
      </c>
      <c r="AU1351" s="26">
        <f t="shared" si="338"/>
        <v>-4.2853617650403137</v>
      </c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</row>
    <row r="1352" spans="26:64">
      <c r="Z1352">
        <f t="shared" si="325"/>
        <v>0</v>
      </c>
      <c r="AA1352" s="26">
        <f t="shared" si="326"/>
        <v>2.0309229835135684E-3</v>
      </c>
      <c r="AB1352" s="26">
        <f t="shared" si="327"/>
        <v>-9999</v>
      </c>
      <c r="AC1352" s="26">
        <f t="shared" si="328"/>
        <v>0</v>
      </c>
      <c r="AD1352" s="26">
        <f t="shared" si="329"/>
        <v>-9999</v>
      </c>
      <c r="AE1352" s="26">
        <f t="shared" si="330"/>
        <v>0</v>
      </c>
      <c r="AF1352">
        <f t="shared" si="331"/>
        <v>-9999</v>
      </c>
      <c r="AG1352" s="187"/>
      <c r="AH1352">
        <f t="shared" si="332"/>
        <v>-2.9382213915712355E-4</v>
      </c>
      <c r="AI1352">
        <f t="shared" si="333"/>
        <v>0.56321412153041595</v>
      </c>
      <c r="AJ1352">
        <f t="shared" si="334"/>
        <v>-0.29022162196877349</v>
      </c>
      <c r="AK1352">
        <f t="shared" si="335"/>
        <v>0.22686228227079117</v>
      </c>
      <c r="AL1352">
        <f t="shared" si="336"/>
        <v>2.6625535282756823</v>
      </c>
      <c r="AM1352">
        <f t="shared" si="337"/>
        <v>4.0948774322335311</v>
      </c>
      <c r="AN1352" s="26">
        <f t="shared" si="344"/>
        <v>-3.9344997747660178</v>
      </c>
      <c r="AO1352" s="26">
        <f t="shared" si="344"/>
        <v>-3.9351643489502139</v>
      </c>
      <c r="AP1352" s="26">
        <f t="shared" si="344"/>
        <v>-3.9332408904645653</v>
      </c>
      <c r="AQ1352" s="26">
        <f t="shared" si="344"/>
        <v>-3.9388182558839882</v>
      </c>
      <c r="AR1352" s="26">
        <f t="shared" si="344"/>
        <v>-3.9227315190112741</v>
      </c>
      <c r="AS1352" s="26">
        <f t="shared" si="344"/>
        <v>-3.9698775001583364</v>
      </c>
      <c r="AT1352" s="26">
        <f t="shared" si="344"/>
        <v>-3.8373723372171344</v>
      </c>
      <c r="AU1352" s="26">
        <f t="shared" si="338"/>
        <v>-4.2853617650403137</v>
      </c>
    </row>
    <row r="1353" spans="26:64">
      <c r="Z1353">
        <f t="shared" si="325"/>
        <v>0</v>
      </c>
      <c r="AA1353" s="26">
        <f t="shared" si="326"/>
        <v>2.0309229835135684E-3</v>
      </c>
      <c r="AB1353" s="26">
        <f t="shared" si="327"/>
        <v>-9999</v>
      </c>
      <c r="AC1353" s="26">
        <f t="shared" si="328"/>
        <v>0</v>
      </c>
      <c r="AD1353" s="26">
        <f t="shared" si="329"/>
        <v>-9999</v>
      </c>
      <c r="AE1353" s="26">
        <f t="shared" si="330"/>
        <v>0</v>
      </c>
      <c r="AF1353">
        <f t="shared" si="331"/>
        <v>-9999</v>
      </c>
      <c r="AG1353" s="187"/>
      <c r="AH1353">
        <f t="shared" si="332"/>
        <v>-2.9382213915712355E-4</v>
      </c>
      <c r="AI1353">
        <f t="shared" si="333"/>
        <v>0.56321412153041595</v>
      </c>
      <c r="AJ1353">
        <f t="shared" si="334"/>
        <v>-0.29022162196877349</v>
      </c>
      <c r="AK1353">
        <f t="shared" si="335"/>
        <v>0.22686228227079117</v>
      </c>
      <c r="AL1353">
        <f t="shared" si="336"/>
        <v>2.6625535282756823</v>
      </c>
      <c r="AM1353">
        <f t="shared" si="337"/>
        <v>4.0948774322335311</v>
      </c>
      <c r="AN1353" s="26">
        <f t="shared" si="344"/>
        <v>-3.9344997747660178</v>
      </c>
      <c r="AO1353" s="26">
        <f t="shared" si="344"/>
        <v>-3.9351643489502139</v>
      </c>
      <c r="AP1353" s="26">
        <f t="shared" si="344"/>
        <v>-3.9332408904645653</v>
      </c>
      <c r="AQ1353" s="26">
        <f t="shared" si="344"/>
        <v>-3.9388182558839882</v>
      </c>
      <c r="AR1353" s="26">
        <f t="shared" si="344"/>
        <v>-3.9227315190112741</v>
      </c>
      <c r="AS1353" s="26">
        <f t="shared" si="344"/>
        <v>-3.9698775001583364</v>
      </c>
      <c r="AT1353" s="26">
        <f t="shared" si="344"/>
        <v>-3.8373723372171344</v>
      </c>
      <c r="AU1353" s="26">
        <f t="shared" si="338"/>
        <v>-4.2853617650403137</v>
      </c>
    </row>
    <row r="1354" spans="26:64">
      <c r="Z1354">
        <f t="shared" ref="Z1354:Z1417" si="345">F1354</f>
        <v>0</v>
      </c>
      <c r="AA1354" s="26">
        <f t="shared" ref="AA1354:AA1417" si="346">AB$3+AB$4*Z1354+AB$5*Z1354^2+AH1354</f>
        <v>2.0309229835135684E-3</v>
      </c>
      <c r="AB1354" s="26">
        <f t="shared" ref="AB1354:AB1366" si="347">IF(S1354&lt;&gt;0,G1354-AH1354, -9999)</f>
        <v>-9999</v>
      </c>
      <c r="AC1354" s="26">
        <f t="shared" ref="AC1354:AC1417" si="348">+G1354-P1354</f>
        <v>0</v>
      </c>
      <c r="AD1354" s="26">
        <f t="shared" ref="AD1354:AD1417" si="349">IF(S1354&lt;&gt;0,G1354-AA1354, -9999)</f>
        <v>-9999</v>
      </c>
      <c r="AE1354" s="26">
        <f t="shared" ref="AE1354:AE1417" si="350">+(G1354-AA1354)^2*S1354</f>
        <v>0</v>
      </c>
      <c r="AF1354">
        <f t="shared" ref="AF1354:AF1417" si="351">IF(S1354&lt;&gt;0,G1354-P1354, -9999)</f>
        <v>-9999</v>
      </c>
      <c r="AG1354" s="187"/>
      <c r="AH1354">
        <f t="shared" ref="AH1354:AH1417" si="352">$AB$6*($AB$11/AI1354*AJ1354+$AB$12)</f>
        <v>-2.9382213915712355E-4</v>
      </c>
      <c r="AI1354">
        <f t="shared" ref="AI1354:AI1417" si="353">1+$AB$7*COS(AL1354)</f>
        <v>0.56321412153041595</v>
      </c>
      <c r="AJ1354">
        <f t="shared" ref="AJ1354:AJ1417" si="354">SIN(AL1354+RADIANS($AB$9))</f>
        <v>-0.29022162196877349</v>
      </c>
      <c r="AK1354">
        <f t="shared" ref="AK1354:AK1417" si="355">$AB$7*SIN(AL1354)</f>
        <v>0.22686228227079117</v>
      </c>
      <c r="AL1354">
        <f t="shared" ref="AL1354:AL1417" si="356">2*ATAN(AM1354)</f>
        <v>2.6625535282756823</v>
      </c>
      <c r="AM1354">
        <f t="shared" ref="AM1354:AM1417" si="357">SQRT((1+$AB$7)/(1-$AB$7))*TAN(AN1354/2)</f>
        <v>4.0948774322335311</v>
      </c>
      <c r="AN1354" s="26">
        <f t="shared" si="344"/>
        <v>-3.9344997747660178</v>
      </c>
      <c r="AO1354" s="26">
        <f t="shared" si="344"/>
        <v>-3.9351643489502139</v>
      </c>
      <c r="AP1354" s="26">
        <f t="shared" si="344"/>
        <v>-3.9332408904645653</v>
      </c>
      <c r="AQ1354" s="26">
        <f t="shared" si="344"/>
        <v>-3.9388182558839882</v>
      </c>
      <c r="AR1354" s="26">
        <f t="shared" si="344"/>
        <v>-3.9227315190112741</v>
      </c>
      <c r="AS1354" s="26">
        <f t="shared" si="344"/>
        <v>-3.9698775001583364</v>
      </c>
      <c r="AT1354" s="26">
        <f t="shared" si="344"/>
        <v>-3.8373723372171344</v>
      </c>
      <c r="AU1354" s="26">
        <f t="shared" ref="AU1354:AU1417" si="358">RADIANS($AB$9)+$AB$18*(F1354-AB$15)</f>
        <v>-4.2853617650403137</v>
      </c>
    </row>
    <row r="1355" spans="26:64">
      <c r="Z1355">
        <f t="shared" si="345"/>
        <v>0</v>
      </c>
      <c r="AA1355" s="26">
        <f t="shared" si="346"/>
        <v>2.0309229835135684E-3</v>
      </c>
      <c r="AB1355" s="26">
        <f t="shared" si="347"/>
        <v>-9999</v>
      </c>
      <c r="AC1355" s="26">
        <f t="shared" si="348"/>
        <v>0</v>
      </c>
      <c r="AD1355" s="26">
        <f t="shared" si="349"/>
        <v>-9999</v>
      </c>
      <c r="AE1355" s="26">
        <f t="shared" si="350"/>
        <v>0</v>
      </c>
      <c r="AF1355">
        <f t="shared" si="351"/>
        <v>-9999</v>
      </c>
      <c r="AG1355" s="187"/>
      <c r="AH1355">
        <f t="shared" si="352"/>
        <v>-2.9382213915712355E-4</v>
      </c>
      <c r="AI1355">
        <f t="shared" si="353"/>
        <v>0.56321412153041595</v>
      </c>
      <c r="AJ1355">
        <f t="shared" si="354"/>
        <v>-0.29022162196877349</v>
      </c>
      <c r="AK1355">
        <f t="shared" si="355"/>
        <v>0.22686228227079117</v>
      </c>
      <c r="AL1355">
        <f t="shared" si="356"/>
        <v>2.6625535282756823</v>
      </c>
      <c r="AM1355">
        <f t="shared" si="357"/>
        <v>4.0948774322335311</v>
      </c>
      <c r="AN1355" s="26">
        <f t="shared" si="344"/>
        <v>-3.9344997747660178</v>
      </c>
      <c r="AO1355" s="26">
        <f t="shared" si="344"/>
        <v>-3.9351643489502139</v>
      </c>
      <c r="AP1355" s="26">
        <f t="shared" si="344"/>
        <v>-3.9332408904645653</v>
      </c>
      <c r="AQ1355" s="26">
        <f t="shared" si="344"/>
        <v>-3.9388182558839882</v>
      </c>
      <c r="AR1355" s="26">
        <f t="shared" si="344"/>
        <v>-3.9227315190112741</v>
      </c>
      <c r="AS1355" s="26">
        <f t="shared" si="344"/>
        <v>-3.9698775001583364</v>
      </c>
      <c r="AT1355" s="26">
        <f t="shared" si="344"/>
        <v>-3.8373723372171344</v>
      </c>
      <c r="AU1355" s="26">
        <f t="shared" si="358"/>
        <v>-4.2853617650403137</v>
      </c>
    </row>
    <row r="1356" spans="26:64">
      <c r="Z1356">
        <f t="shared" si="345"/>
        <v>0</v>
      </c>
      <c r="AA1356" s="26">
        <f t="shared" si="346"/>
        <v>2.0309229835135684E-3</v>
      </c>
      <c r="AB1356" s="26">
        <f t="shared" si="347"/>
        <v>-9999</v>
      </c>
      <c r="AC1356" s="26">
        <f t="shared" si="348"/>
        <v>0</v>
      </c>
      <c r="AD1356" s="26">
        <f t="shared" si="349"/>
        <v>-9999</v>
      </c>
      <c r="AE1356" s="26">
        <f t="shared" si="350"/>
        <v>0</v>
      </c>
      <c r="AF1356">
        <f t="shared" si="351"/>
        <v>-9999</v>
      </c>
      <c r="AG1356" s="187"/>
      <c r="AH1356">
        <f t="shared" si="352"/>
        <v>-2.9382213915712355E-4</v>
      </c>
      <c r="AI1356">
        <f t="shared" si="353"/>
        <v>0.56321412153041595</v>
      </c>
      <c r="AJ1356">
        <f t="shared" si="354"/>
        <v>-0.29022162196877349</v>
      </c>
      <c r="AK1356">
        <f t="shared" si="355"/>
        <v>0.22686228227079117</v>
      </c>
      <c r="AL1356">
        <f t="shared" si="356"/>
        <v>2.6625535282756823</v>
      </c>
      <c r="AM1356">
        <f t="shared" si="357"/>
        <v>4.0948774322335311</v>
      </c>
      <c r="AN1356" s="26">
        <f t="shared" ref="AN1356:AT1365" si="359">$AU1356+$AB$7*SIN(AO1356)</f>
        <v>-3.9344997747660178</v>
      </c>
      <c r="AO1356" s="26">
        <f t="shared" si="359"/>
        <v>-3.9351643489502139</v>
      </c>
      <c r="AP1356" s="26">
        <f t="shared" si="359"/>
        <v>-3.9332408904645653</v>
      </c>
      <c r="AQ1356" s="26">
        <f t="shared" si="359"/>
        <v>-3.9388182558839882</v>
      </c>
      <c r="AR1356" s="26">
        <f t="shared" si="359"/>
        <v>-3.9227315190112741</v>
      </c>
      <c r="AS1356" s="26">
        <f t="shared" si="359"/>
        <v>-3.9698775001583364</v>
      </c>
      <c r="AT1356" s="26">
        <f t="shared" si="359"/>
        <v>-3.8373723372171344</v>
      </c>
      <c r="AU1356" s="26">
        <f t="shared" si="358"/>
        <v>-4.2853617650403137</v>
      </c>
    </row>
    <row r="1357" spans="26:64">
      <c r="Z1357">
        <f t="shared" si="345"/>
        <v>0</v>
      </c>
      <c r="AA1357" s="26">
        <f t="shared" si="346"/>
        <v>2.0309229835135684E-3</v>
      </c>
      <c r="AB1357" s="26">
        <f t="shared" si="347"/>
        <v>-9999</v>
      </c>
      <c r="AC1357" s="26">
        <f t="shared" si="348"/>
        <v>0</v>
      </c>
      <c r="AD1357" s="26">
        <f t="shared" si="349"/>
        <v>-9999</v>
      </c>
      <c r="AE1357" s="26">
        <f t="shared" si="350"/>
        <v>0</v>
      </c>
      <c r="AF1357">
        <f t="shared" si="351"/>
        <v>-9999</v>
      </c>
      <c r="AG1357" s="187"/>
      <c r="AH1357">
        <f t="shared" si="352"/>
        <v>-2.9382213915712355E-4</v>
      </c>
      <c r="AI1357">
        <f t="shared" si="353"/>
        <v>0.56321412153041595</v>
      </c>
      <c r="AJ1357">
        <f t="shared" si="354"/>
        <v>-0.29022162196877349</v>
      </c>
      <c r="AK1357">
        <f t="shared" si="355"/>
        <v>0.22686228227079117</v>
      </c>
      <c r="AL1357">
        <f t="shared" si="356"/>
        <v>2.6625535282756823</v>
      </c>
      <c r="AM1357">
        <f t="shared" si="357"/>
        <v>4.0948774322335311</v>
      </c>
      <c r="AN1357" s="26">
        <f t="shared" si="359"/>
        <v>-3.9344997747660178</v>
      </c>
      <c r="AO1357" s="26">
        <f t="shared" si="359"/>
        <v>-3.9351643489502139</v>
      </c>
      <c r="AP1357" s="26">
        <f t="shared" si="359"/>
        <v>-3.9332408904645653</v>
      </c>
      <c r="AQ1357" s="26">
        <f t="shared" si="359"/>
        <v>-3.9388182558839882</v>
      </c>
      <c r="AR1357" s="26">
        <f t="shared" si="359"/>
        <v>-3.9227315190112741</v>
      </c>
      <c r="AS1357" s="26">
        <f t="shared" si="359"/>
        <v>-3.9698775001583364</v>
      </c>
      <c r="AT1357" s="26">
        <f t="shared" si="359"/>
        <v>-3.8373723372171344</v>
      </c>
      <c r="AU1357" s="26">
        <f t="shared" si="358"/>
        <v>-4.2853617650403137</v>
      </c>
    </row>
    <row r="1358" spans="26:64">
      <c r="Z1358">
        <f t="shared" si="345"/>
        <v>0</v>
      </c>
      <c r="AA1358" s="26">
        <f t="shared" si="346"/>
        <v>2.0309229835135684E-3</v>
      </c>
      <c r="AB1358" s="26">
        <f t="shared" si="347"/>
        <v>-9999</v>
      </c>
      <c r="AC1358" s="26">
        <f t="shared" si="348"/>
        <v>0</v>
      </c>
      <c r="AD1358" s="26">
        <f t="shared" si="349"/>
        <v>-9999</v>
      </c>
      <c r="AE1358" s="26">
        <f t="shared" si="350"/>
        <v>0</v>
      </c>
      <c r="AF1358">
        <f t="shared" si="351"/>
        <v>-9999</v>
      </c>
      <c r="AG1358" s="187"/>
      <c r="AH1358">
        <f t="shared" si="352"/>
        <v>-2.9382213915712355E-4</v>
      </c>
      <c r="AI1358">
        <f t="shared" si="353"/>
        <v>0.56321412153041595</v>
      </c>
      <c r="AJ1358">
        <f t="shared" si="354"/>
        <v>-0.29022162196877349</v>
      </c>
      <c r="AK1358">
        <f t="shared" si="355"/>
        <v>0.22686228227079117</v>
      </c>
      <c r="AL1358">
        <f t="shared" si="356"/>
        <v>2.6625535282756823</v>
      </c>
      <c r="AM1358">
        <f t="shared" si="357"/>
        <v>4.0948774322335311</v>
      </c>
      <c r="AN1358" s="26">
        <f t="shared" si="359"/>
        <v>-3.9344997747660178</v>
      </c>
      <c r="AO1358" s="26">
        <f t="shared" si="359"/>
        <v>-3.9351643489502139</v>
      </c>
      <c r="AP1358" s="26">
        <f t="shared" si="359"/>
        <v>-3.9332408904645653</v>
      </c>
      <c r="AQ1358" s="26">
        <f t="shared" si="359"/>
        <v>-3.9388182558839882</v>
      </c>
      <c r="AR1358" s="26">
        <f t="shared" si="359"/>
        <v>-3.9227315190112741</v>
      </c>
      <c r="AS1358" s="26">
        <f t="shared" si="359"/>
        <v>-3.9698775001583364</v>
      </c>
      <c r="AT1358" s="26">
        <f t="shared" si="359"/>
        <v>-3.8373723372171344</v>
      </c>
      <c r="AU1358" s="26">
        <f t="shared" si="358"/>
        <v>-4.2853617650403137</v>
      </c>
    </row>
    <row r="1359" spans="26:64">
      <c r="Z1359">
        <f t="shared" si="345"/>
        <v>0</v>
      </c>
      <c r="AA1359" s="26">
        <f t="shared" si="346"/>
        <v>2.0309229835135684E-3</v>
      </c>
      <c r="AB1359" s="26">
        <f t="shared" si="347"/>
        <v>-9999</v>
      </c>
      <c r="AC1359" s="26">
        <f t="shared" si="348"/>
        <v>0</v>
      </c>
      <c r="AD1359" s="26">
        <f t="shared" si="349"/>
        <v>-9999</v>
      </c>
      <c r="AE1359" s="26">
        <f t="shared" si="350"/>
        <v>0</v>
      </c>
      <c r="AF1359">
        <f t="shared" si="351"/>
        <v>-9999</v>
      </c>
      <c r="AG1359" s="187"/>
      <c r="AH1359">
        <f t="shared" si="352"/>
        <v>-2.9382213915712355E-4</v>
      </c>
      <c r="AI1359">
        <f t="shared" si="353"/>
        <v>0.56321412153041595</v>
      </c>
      <c r="AJ1359">
        <f t="shared" si="354"/>
        <v>-0.29022162196877349</v>
      </c>
      <c r="AK1359">
        <f t="shared" si="355"/>
        <v>0.22686228227079117</v>
      </c>
      <c r="AL1359">
        <f t="shared" si="356"/>
        <v>2.6625535282756823</v>
      </c>
      <c r="AM1359">
        <f t="shared" si="357"/>
        <v>4.0948774322335311</v>
      </c>
      <c r="AN1359" s="26">
        <f t="shared" si="359"/>
        <v>-3.9344997747660178</v>
      </c>
      <c r="AO1359" s="26">
        <f t="shared" si="359"/>
        <v>-3.9351643489502139</v>
      </c>
      <c r="AP1359" s="26">
        <f t="shared" si="359"/>
        <v>-3.9332408904645653</v>
      </c>
      <c r="AQ1359" s="26">
        <f t="shared" si="359"/>
        <v>-3.9388182558839882</v>
      </c>
      <c r="AR1359" s="26">
        <f t="shared" si="359"/>
        <v>-3.9227315190112741</v>
      </c>
      <c r="AS1359" s="26">
        <f t="shared" si="359"/>
        <v>-3.9698775001583364</v>
      </c>
      <c r="AT1359" s="26">
        <f t="shared" si="359"/>
        <v>-3.8373723372171344</v>
      </c>
      <c r="AU1359" s="26">
        <f t="shared" si="358"/>
        <v>-4.2853617650403137</v>
      </c>
    </row>
    <row r="1360" spans="26:64">
      <c r="Z1360">
        <f t="shared" si="345"/>
        <v>0</v>
      </c>
      <c r="AA1360" s="26">
        <f t="shared" si="346"/>
        <v>2.0309229835135684E-3</v>
      </c>
      <c r="AB1360" s="26">
        <f t="shared" si="347"/>
        <v>-9999</v>
      </c>
      <c r="AC1360" s="26">
        <f t="shared" si="348"/>
        <v>0</v>
      </c>
      <c r="AD1360" s="26">
        <f t="shared" si="349"/>
        <v>-9999</v>
      </c>
      <c r="AE1360" s="26">
        <f t="shared" si="350"/>
        <v>0</v>
      </c>
      <c r="AF1360">
        <f t="shared" si="351"/>
        <v>-9999</v>
      </c>
      <c r="AG1360" s="187"/>
      <c r="AH1360">
        <f t="shared" si="352"/>
        <v>-2.9382213915712355E-4</v>
      </c>
      <c r="AI1360">
        <f t="shared" si="353"/>
        <v>0.56321412153041595</v>
      </c>
      <c r="AJ1360">
        <f t="shared" si="354"/>
        <v>-0.29022162196877349</v>
      </c>
      <c r="AK1360">
        <f t="shared" si="355"/>
        <v>0.22686228227079117</v>
      </c>
      <c r="AL1360">
        <f t="shared" si="356"/>
        <v>2.6625535282756823</v>
      </c>
      <c r="AM1360">
        <f t="shared" si="357"/>
        <v>4.0948774322335311</v>
      </c>
      <c r="AN1360" s="26">
        <f t="shared" si="359"/>
        <v>-3.9344997747660178</v>
      </c>
      <c r="AO1360" s="26">
        <f t="shared" si="359"/>
        <v>-3.9351643489502139</v>
      </c>
      <c r="AP1360" s="26">
        <f t="shared" si="359"/>
        <v>-3.9332408904645653</v>
      </c>
      <c r="AQ1360" s="26">
        <f t="shared" si="359"/>
        <v>-3.9388182558839882</v>
      </c>
      <c r="AR1360" s="26">
        <f t="shared" si="359"/>
        <v>-3.9227315190112741</v>
      </c>
      <c r="AS1360" s="26">
        <f t="shared" si="359"/>
        <v>-3.9698775001583364</v>
      </c>
      <c r="AT1360" s="26">
        <f t="shared" si="359"/>
        <v>-3.8373723372171344</v>
      </c>
      <c r="AU1360" s="26">
        <f t="shared" si="358"/>
        <v>-4.2853617650403137</v>
      </c>
    </row>
    <row r="1361" spans="26:64">
      <c r="Z1361">
        <f t="shared" si="345"/>
        <v>0</v>
      </c>
      <c r="AA1361" s="26">
        <f t="shared" si="346"/>
        <v>2.0309229835135684E-3</v>
      </c>
      <c r="AB1361" s="26">
        <f t="shared" si="347"/>
        <v>-9999</v>
      </c>
      <c r="AC1361" s="26">
        <f t="shared" si="348"/>
        <v>0</v>
      </c>
      <c r="AD1361" s="26">
        <f t="shared" si="349"/>
        <v>-9999</v>
      </c>
      <c r="AE1361" s="26">
        <f t="shared" si="350"/>
        <v>0</v>
      </c>
      <c r="AF1361">
        <f t="shared" si="351"/>
        <v>-9999</v>
      </c>
      <c r="AG1361" s="187"/>
      <c r="AH1361">
        <f t="shared" si="352"/>
        <v>-2.9382213915712355E-4</v>
      </c>
      <c r="AI1361">
        <f t="shared" si="353"/>
        <v>0.56321412153041595</v>
      </c>
      <c r="AJ1361">
        <f t="shared" si="354"/>
        <v>-0.29022162196877349</v>
      </c>
      <c r="AK1361">
        <f t="shared" si="355"/>
        <v>0.22686228227079117</v>
      </c>
      <c r="AL1361">
        <f t="shared" si="356"/>
        <v>2.6625535282756823</v>
      </c>
      <c r="AM1361">
        <f t="shared" si="357"/>
        <v>4.0948774322335311</v>
      </c>
      <c r="AN1361" s="26">
        <f t="shared" si="359"/>
        <v>-3.9344997747660178</v>
      </c>
      <c r="AO1361" s="26">
        <f t="shared" si="359"/>
        <v>-3.9351643489502139</v>
      </c>
      <c r="AP1361" s="26">
        <f t="shared" si="359"/>
        <v>-3.9332408904645653</v>
      </c>
      <c r="AQ1361" s="26">
        <f t="shared" si="359"/>
        <v>-3.9388182558839882</v>
      </c>
      <c r="AR1361" s="26">
        <f t="shared" si="359"/>
        <v>-3.9227315190112741</v>
      </c>
      <c r="AS1361" s="26">
        <f t="shared" si="359"/>
        <v>-3.9698775001583364</v>
      </c>
      <c r="AT1361" s="26">
        <f t="shared" si="359"/>
        <v>-3.8373723372171344</v>
      </c>
      <c r="AU1361" s="26">
        <f t="shared" si="358"/>
        <v>-4.2853617650403137</v>
      </c>
    </row>
    <row r="1362" spans="26:64">
      <c r="Z1362">
        <f t="shared" si="345"/>
        <v>0</v>
      </c>
      <c r="AA1362" s="26">
        <f t="shared" si="346"/>
        <v>2.0309229835135684E-3</v>
      </c>
      <c r="AB1362" s="26">
        <f t="shared" si="347"/>
        <v>-9999</v>
      </c>
      <c r="AC1362" s="26">
        <f t="shared" si="348"/>
        <v>0</v>
      </c>
      <c r="AD1362" s="26">
        <f t="shared" si="349"/>
        <v>-9999</v>
      </c>
      <c r="AE1362" s="26">
        <f t="shared" si="350"/>
        <v>0</v>
      </c>
      <c r="AF1362">
        <f t="shared" si="351"/>
        <v>-9999</v>
      </c>
      <c r="AG1362" s="187"/>
      <c r="AH1362">
        <f t="shared" si="352"/>
        <v>-2.9382213915712355E-4</v>
      </c>
      <c r="AI1362">
        <f t="shared" si="353"/>
        <v>0.56321412153041595</v>
      </c>
      <c r="AJ1362">
        <f t="shared" si="354"/>
        <v>-0.29022162196877349</v>
      </c>
      <c r="AK1362">
        <f t="shared" si="355"/>
        <v>0.22686228227079117</v>
      </c>
      <c r="AL1362">
        <f t="shared" si="356"/>
        <v>2.6625535282756823</v>
      </c>
      <c r="AM1362">
        <f t="shared" si="357"/>
        <v>4.0948774322335311</v>
      </c>
      <c r="AN1362" s="26">
        <f t="shared" si="359"/>
        <v>-3.9344997747660178</v>
      </c>
      <c r="AO1362" s="26">
        <f t="shared" si="359"/>
        <v>-3.9351643489502139</v>
      </c>
      <c r="AP1362" s="26">
        <f t="shared" si="359"/>
        <v>-3.9332408904645653</v>
      </c>
      <c r="AQ1362" s="26">
        <f t="shared" si="359"/>
        <v>-3.9388182558839882</v>
      </c>
      <c r="AR1362" s="26">
        <f t="shared" si="359"/>
        <v>-3.9227315190112741</v>
      </c>
      <c r="AS1362" s="26">
        <f t="shared" si="359"/>
        <v>-3.9698775001583364</v>
      </c>
      <c r="AT1362" s="26">
        <f t="shared" si="359"/>
        <v>-3.8373723372171344</v>
      </c>
      <c r="AU1362" s="26">
        <f t="shared" si="358"/>
        <v>-4.2853617650403137</v>
      </c>
    </row>
    <row r="1363" spans="26:64">
      <c r="Z1363">
        <f t="shared" si="345"/>
        <v>0</v>
      </c>
      <c r="AA1363" s="26">
        <f t="shared" si="346"/>
        <v>2.0309229835135684E-3</v>
      </c>
      <c r="AB1363" s="26">
        <f t="shared" si="347"/>
        <v>-9999</v>
      </c>
      <c r="AC1363" s="26">
        <f t="shared" si="348"/>
        <v>0</v>
      </c>
      <c r="AD1363" s="26">
        <f t="shared" si="349"/>
        <v>-9999</v>
      </c>
      <c r="AE1363" s="26">
        <f t="shared" si="350"/>
        <v>0</v>
      </c>
      <c r="AF1363">
        <f t="shared" si="351"/>
        <v>-9999</v>
      </c>
      <c r="AG1363" s="187"/>
      <c r="AH1363">
        <f t="shared" si="352"/>
        <v>-2.9382213915712355E-4</v>
      </c>
      <c r="AI1363">
        <f t="shared" si="353"/>
        <v>0.56321412153041595</v>
      </c>
      <c r="AJ1363">
        <f t="shared" si="354"/>
        <v>-0.29022162196877349</v>
      </c>
      <c r="AK1363">
        <f t="shared" si="355"/>
        <v>0.22686228227079117</v>
      </c>
      <c r="AL1363">
        <f t="shared" si="356"/>
        <v>2.6625535282756823</v>
      </c>
      <c r="AM1363">
        <f t="shared" si="357"/>
        <v>4.0948774322335311</v>
      </c>
      <c r="AN1363" s="26">
        <f t="shared" si="359"/>
        <v>-3.9344997747660178</v>
      </c>
      <c r="AO1363" s="26">
        <f t="shared" si="359"/>
        <v>-3.9351643489502139</v>
      </c>
      <c r="AP1363" s="26">
        <f t="shared" si="359"/>
        <v>-3.9332408904645653</v>
      </c>
      <c r="AQ1363" s="26">
        <f t="shared" si="359"/>
        <v>-3.9388182558839882</v>
      </c>
      <c r="AR1363" s="26">
        <f t="shared" si="359"/>
        <v>-3.9227315190112741</v>
      </c>
      <c r="AS1363" s="26">
        <f t="shared" si="359"/>
        <v>-3.9698775001583364</v>
      </c>
      <c r="AT1363" s="26">
        <f t="shared" si="359"/>
        <v>-3.8373723372171344</v>
      </c>
      <c r="AU1363" s="26">
        <f t="shared" si="358"/>
        <v>-4.2853617650403137</v>
      </c>
    </row>
    <row r="1364" spans="26:64">
      <c r="Z1364">
        <f t="shared" si="345"/>
        <v>0</v>
      </c>
      <c r="AA1364" s="26">
        <f t="shared" si="346"/>
        <v>2.0309229835135684E-3</v>
      </c>
      <c r="AB1364" s="26">
        <f t="shared" si="347"/>
        <v>-9999</v>
      </c>
      <c r="AC1364" s="26">
        <f t="shared" si="348"/>
        <v>0</v>
      </c>
      <c r="AD1364" s="26">
        <f t="shared" si="349"/>
        <v>-9999</v>
      </c>
      <c r="AE1364" s="26">
        <f t="shared" si="350"/>
        <v>0</v>
      </c>
      <c r="AF1364">
        <f t="shared" si="351"/>
        <v>-9999</v>
      </c>
      <c r="AG1364" s="187"/>
      <c r="AH1364">
        <f t="shared" si="352"/>
        <v>-2.9382213915712355E-4</v>
      </c>
      <c r="AI1364">
        <f t="shared" si="353"/>
        <v>0.56321412153041595</v>
      </c>
      <c r="AJ1364">
        <f t="shared" si="354"/>
        <v>-0.29022162196877349</v>
      </c>
      <c r="AK1364">
        <f t="shared" si="355"/>
        <v>0.22686228227079117</v>
      </c>
      <c r="AL1364">
        <f t="shared" si="356"/>
        <v>2.6625535282756823</v>
      </c>
      <c r="AM1364">
        <f t="shared" si="357"/>
        <v>4.0948774322335311</v>
      </c>
      <c r="AN1364" s="26">
        <f t="shared" si="359"/>
        <v>-3.9344997747660178</v>
      </c>
      <c r="AO1364" s="26">
        <f t="shared" si="359"/>
        <v>-3.9351643489502139</v>
      </c>
      <c r="AP1364" s="26">
        <f t="shared" si="359"/>
        <v>-3.9332408904645653</v>
      </c>
      <c r="AQ1364" s="26">
        <f t="shared" si="359"/>
        <v>-3.9388182558839882</v>
      </c>
      <c r="AR1364" s="26">
        <f t="shared" si="359"/>
        <v>-3.9227315190112741</v>
      </c>
      <c r="AS1364" s="26">
        <f t="shared" si="359"/>
        <v>-3.9698775001583364</v>
      </c>
      <c r="AT1364" s="26">
        <f t="shared" si="359"/>
        <v>-3.8373723372171344</v>
      </c>
      <c r="AU1364" s="26">
        <f t="shared" si="358"/>
        <v>-4.2853617650403137</v>
      </c>
    </row>
    <row r="1365" spans="26:64">
      <c r="Z1365">
        <f t="shared" si="345"/>
        <v>0</v>
      </c>
      <c r="AA1365" s="26">
        <f t="shared" si="346"/>
        <v>2.0309229835135684E-3</v>
      </c>
      <c r="AB1365" s="26">
        <f t="shared" si="347"/>
        <v>-9999</v>
      </c>
      <c r="AC1365" s="26">
        <f t="shared" si="348"/>
        <v>0</v>
      </c>
      <c r="AD1365" s="26">
        <f t="shared" si="349"/>
        <v>-9999</v>
      </c>
      <c r="AE1365" s="26">
        <f t="shared" si="350"/>
        <v>0</v>
      </c>
      <c r="AF1365">
        <f t="shared" si="351"/>
        <v>-9999</v>
      </c>
      <c r="AG1365" s="187"/>
      <c r="AH1365">
        <f t="shared" si="352"/>
        <v>-2.9382213915712355E-4</v>
      </c>
      <c r="AI1365">
        <f t="shared" si="353"/>
        <v>0.56321412153041595</v>
      </c>
      <c r="AJ1365">
        <f t="shared" si="354"/>
        <v>-0.29022162196877349</v>
      </c>
      <c r="AK1365">
        <f t="shared" si="355"/>
        <v>0.22686228227079117</v>
      </c>
      <c r="AL1365">
        <f t="shared" si="356"/>
        <v>2.6625535282756823</v>
      </c>
      <c r="AM1365">
        <f t="shared" si="357"/>
        <v>4.0948774322335311</v>
      </c>
      <c r="AN1365" s="26">
        <f t="shared" si="359"/>
        <v>-3.9344997747660178</v>
      </c>
      <c r="AO1365" s="26">
        <f t="shared" si="359"/>
        <v>-3.9351643489502139</v>
      </c>
      <c r="AP1365" s="26">
        <f t="shared" si="359"/>
        <v>-3.9332408904645653</v>
      </c>
      <c r="AQ1365" s="26">
        <f t="shared" si="359"/>
        <v>-3.9388182558839882</v>
      </c>
      <c r="AR1365" s="26">
        <f t="shared" si="359"/>
        <v>-3.9227315190112741</v>
      </c>
      <c r="AS1365" s="26">
        <f t="shared" si="359"/>
        <v>-3.9698775001583364</v>
      </c>
      <c r="AT1365" s="26">
        <f t="shared" si="359"/>
        <v>-3.8373723372171344</v>
      </c>
      <c r="AU1365" s="26">
        <f t="shared" si="358"/>
        <v>-4.2853617650403137</v>
      </c>
    </row>
    <row r="1366" spans="26:64">
      <c r="Z1366">
        <f t="shared" si="345"/>
        <v>0</v>
      </c>
      <c r="AA1366" s="26">
        <f t="shared" si="346"/>
        <v>2.0309229835135684E-3</v>
      </c>
      <c r="AB1366" s="26">
        <f t="shared" si="347"/>
        <v>-9999</v>
      </c>
      <c r="AC1366" s="26">
        <f t="shared" si="348"/>
        <v>0</v>
      </c>
      <c r="AD1366" s="26">
        <f t="shared" si="349"/>
        <v>-9999</v>
      </c>
      <c r="AE1366" s="26">
        <f t="shared" si="350"/>
        <v>0</v>
      </c>
      <c r="AF1366">
        <f t="shared" si="351"/>
        <v>-9999</v>
      </c>
      <c r="AG1366" s="187"/>
      <c r="AH1366">
        <f t="shared" si="352"/>
        <v>-2.9382213915712355E-4</v>
      </c>
      <c r="AI1366">
        <f t="shared" si="353"/>
        <v>0.56321412153041595</v>
      </c>
      <c r="AJ1366">
        <f t="shared" si="354"/>
        <v>-0.29022162196877349</v>
      </c>
      <c r="AK1366">
        <f t="shared" si="355"/>
        <v>0.22686228227079117</v>
      </c>
      <c r="AL1366">
        <f t="shared" si="356"/>
        <v>2.6625535282756823</v>
      </c>
      <c r="AM1366">
        <f t="shared" si="357"/>
        <v>4.0948774322335311</v>
      </c>
      <c r="AN1366" s="26">
        <f t="shared" ref="AN1366:AT1375" si="360">$AU1366+$AB$7*SIN(AO1366)</f>
        <v>-3.9344997747660178</v>
      </c>
      <c r="AO1366" s="26">
        <f t="shared" si="360"/>
        <v>-3.9351643489502139</v>
      </c>
      <c r="AP1366" s="26">
        <f t="shared" si="360"/>
        <v>-3.9332408904645653</v>
      </c>
      <c r="AQ1366" s="26">
        <f t="shared" si="360"/>
        <v>-3.9388182558839882</v>
      </c>
      <c r="AR1366" s="26">
        <f t="shared" si="360"/>
        <v>-3.9227315190112741</v>
      </c>
      <c r="AS1366" s="26">
        <f t="shared" si="360"/>
        <v>-3.9698775001583364</v>
      </c>
      <c r="AT1366" s="26">
        <f t="shared" si="360"/>
        <v>-3.8373723372171344</v>
      </c>
      <c r="AU1366" s="26">
        <f t="shared" si="358"/>
        <v>-4.2853617650403137</v>
      </c>
    </row>
    <row r="1367" spans="26:64">
      <c r="Z1367">
        <f t="shared" si="345"/>
        <v>0</v>
      </c>
      <c r="AA1367" s="26">
        <f t="shared" si="346"/>
        <v>2.0309229835135684E-3</v>
      </c>
      <c r="AB1367" s="26">
        <f>+G1367-AH1367</f>
        <v>2.9382213915712355E-4</v>
      </c>
      <c r="AC1367" s="26">
        <f t="shared" si="348"/>
        <v>0</v>
      </c>
      <c r="AD1367" s="26">
        <f t="shared" si="349"/>
        <v>-9999</v>
      </c>
      <c r="AE1367" s="26">
        <f t="shared" si="350"/>
        <v>0</v>
      </c>
      <c r="AF1367">
        <f t="shared" si="351"/>
        <v>-9999</v>
      </c>
      <c r="AG1367" s="187"/>
      <c r="AH1367">
        <f t="shared" si="352"/>
        <v>-2.9382213915712355E-4</v>
      </c>
      <c r="AI1367">
        <f t="shared" si="353"/>
        <v>0.56321412153041595</v>
      </c>
      <c r="AJ1367">
        <f t="shared" si="354"/>
        <v>-0.29022162196877349</v>
      </c>
      <c r="AK1367">
        <f t="shared" si="355"/>
        <v>0.22686228227079117</v>
      </c>
      <c r="AL1367">
        <f t="shared" si="356"/>
        <v>2.6625535282756823</v>
      </c>
      <c r="AM1367">
        <f t="shared" si="357"/>
        <v>4.0948774322335311</v>
      </c>
      <c r="AN1367" s="26">
        <f t="shared" si="360"/>
        <v>-3.9344997747660178</v>
      </c>
      <c r="AO1367" s="26">
        <f t="shared" si="360"/>
        <v>-3.9351643489502139</v>
      </c>
      <c r="AP1367" s="26">
        <f t="shared" si="360"/>
        <v>-3.9332408904645653</v>
      </c>
      <c r="AQ1367" s="26">
        <f t="shared" si="360"/>
        <v>-3.9388182558839882</v>
      </c>
      <c r="AR1367" s="26">
        <f t="shared" si="360"/>
        <v>-3.9227315190112741</v>
      </c>
      <c r="AS1367" s="26">
        <f t="shared" si="360"/>
        <v>-3.9698775001583364</v>
      </c>
      <c r="AT1367" s="26">
        <f t="shared" si="360"/>
        <v>-3.8373723372171344</v>
      </c>
      <c r="AU1367" s="26">
        <f t="shared" si="358"/>
        <v>-4.2853617650403137</v>
      </c>
    </row>
    <row r="1368" spans="26:64">
      <c r="Z1368">
        <f t="shared" si="345"/>
        <v>0</v>
      </c>
      <c r="AA1368" s="26">
        <f t="shared" si="346"/>
        <v>2.0309229835135684E-3</v>
      </c>
      <c r="AB1368" s="26">
        <f>+G1368-AH1368</f>
        <v>2.9382213915712355E-4</v>
      </c>
      <c r="AC1368" s="26">
        <f t="shared" si="348"/>
        <v>0</v>
      </c>
      <c r="AD1368" s="26">
        <f t="shared" si="349"/>
        <v>-9999</v>
      </c>
      <c r="AE1368" s="26">
        <f t="shared" si="350"/>
        <v>0</v>
      </c>
      <c r="AF1368">
        <f t="shared" si="351"/>
        <v>-9999</v>
      </c>
      <c r="AG1368" s="187"/>
      <c r="AH1368">
        <f t="shared" si="352"/>
        <v>-2.9382213915712355E-4</v>
      </c>
      <c r="AI1368">
        <f t="shared" si="353"/>
        <v>0.56321412153041595</v>
      </c>
      <c r="AJ1368">
        <f t="shared" si="354"/>
        <v>-0.29022162196877349</v>
      </c>
      <c r="AK1368">
        <f t="shared" si="355"/>
        <v>0.22686228227079117</v>
      </c>
      <c r="AL1368">
        <f t="shared" si="356"/>
        <v>2.6625535282756823</v>
      </c>
      <c r="AM1368">
        <f t="shared" si="357"/>
        <v>4.0948774322335311</v>
      </c>
      <c r="AN1368" s="26">
        <f t="shared" si="360"/>
        <v>-3.9344997747660178</v>
      </c>
      <c r="AO1368" s="26">
        <f t="shared" si="360"/>
        <v>-3.9351643489502139</v>
      </c>
      <c r="AP1368" s="26">
        <f t="shared" si="360"/>
        <v>-3.9332408904645653</v>
      </c>
      <c r="AQ1368" s="26">
        <f t="shared" si="360"/>
        <v>-3.9388182558839882</v>
      </c>
      <c r="AR1368" s="26">
        <f t="shared" si="360"/>
        <v>-3.9227315190112741</v>
      </c>
      <c r="AS1368" s="26">
        <f t="shared" si="360"/>
        <v>-3.9698775001583364</v>
      </c>
      <c r="AT1368" s="26">
        <f t="shared" si="360"/>
        <v>-3.8373723372171344</v>
      </c>
      <c r="AU1368" s="26">
        <f t="shared" si="358"/>
        <v>-4.2853617650403137</v>
      </c>
    </row>
    <row r="1369" spans="26:64">
      <c r="Z1369">
        <f t="shared" si="345"/>
        <v>0</v>
      </c>
      <c r="AA1369" s="26">
        <f t="shared" si="346"/>
        <v>2.0309229835135684E-3</v>
      </c>
      <c r="AB1369" s="26"/>
      <c r="AC1369" s="26">
        <f t="shared" si="348"/>
        <v>0</v>
      </c>
      <c r="AD1369" s="26">
        <f t="shared" si="349"/>
        <v>-9999</v>
      </c>
      <c r="AE1369" s="26">
        <f t="shared" si="350"/>
        <v>0</v>
      </c>
      <c r="AF1369">
        <f t="shared" si="351"/>
        <v>-9999</v>
      </c>
      <c r="AG1369" s="187"/>
      <c r="AH1369">
        <f t="shared" si="352"/>
        <v>-2.9382213915712355E-4</v>
      </c>
      <c r="AI1369">
        <f t="shared" si="353"/>
        <v>0.56321412153041595</v>
      </c>
      <c r="AJ1369">
        <f t="shared" si="354"/>
        <v>-0.29022162196877349</v>
      </c>
      <c r="AK1369">
        <f t="shared" si="355"/>
        <v>0.22686228227079117</v>
      </c>
      <c r="AL1369">
        <f t="shared" si="356"/>
        <v>2.6625535282756823</v>
      </c>
      <c r="AM1369">
        <f t="shared" si="357"/>
        <v>4.0948774322335311</v>
      </c>
      <c r="AN1369" s="26">
        <f t="shared" si="360"/>
        <v>-3.9344997747660178</v>
      </c>
      <c r="AO1369" s="26">
        <f t="shared" si="360"/>
        <v>-3.9351643489502139</v>
      </c>
      <c r="AP1369" s="26">
        <f t="shared" si="360"/>
        <v>-3.9332408904645653</v>
      </c>
      <c r="AQ1369" s="26">
        <f t="shared" si="360"/>
        <v>-3.9388182558839882</v>
      </c>
      <c r="AR1369" s="26">
        <f t="shared" si="360"/>
        <v>-3.9227315190112741</v>
      </c>
      <c r="AS1369" s="26">
        <f t="shared" si="360"/>
        <v>-3.9698775001583364</v>
      </c>
      <c r="AT1369" s="26">
        <f t="shared" si="360"/>
        <v>-3.8373723372171344</v>
      </c>
      <c r="AU1369" s="26">
        <f t="shared" si="358"/>
        <v>-4.2853617650403137</v>
      </c>
      <c r="AV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</row>
    <row r="1370" spans="26:64">
      <c r="Z1370">
        <f t="shared" si="345"/>
        <v>0</v>
      </c>
      <c r="AA1370" s="26">
        <f t="shared" si="346"/>
        <v>2.0309229835135684E-3</v>
      </c>
      <c r="AB1370" s="26"/>
      <c r="AC1370" s="26">
        <f t="shared" si="348"/>
        <v>0</v>
      </c>
      <c r="AD1370" s="26">
        <f t="shared" si="349"/>
        <v>-9999</v>
      </c>
      <c r="AE1370" s="26">
        <f t="shared" si="350"/>
        <v>0</v>
      </c>
      <c r="AF1370">
        <f t="shared" si="351"/>
        <v>-9999</v>
      </c>
      <c r="AG1370" s="187"/>
      <c r="AH1370">
        <f t="shared" si="352"/>
        <v>-2.9382213915712355E-4</v>
      </c>
      <c r="AI1370">
        <f t="shared" si="353"/>
        <v>0.56321412153041595</v>
      </c>
      <c r="AJ1370">
        <f t="shared" si="354"/>
        <v>-0.29022162196877349</v>
      </c>
      <c r="AK1370">
        <f t="shared" si="355"/>
        <v>0.22686228227079117</v>
      </c>
      <c r="AL1370">
        <f t="shared" si="356"/>
        <v>2.6625535282756823</v>
      </c>
      <c r="AM1370">
        <f t="shared" si="357"/>
        <v>4.0948774322335311</v>
      </c>
      <c r="AN1370" s="26">
        <f t="shared" si="360"/>
        <v>-3.9344997747660178</v>
      </c>
      <c r="AO1370" s="26">
        <f t="shared" si="360"/>
        <v>-3.9351643489502139</v>
      </c>
      <c r="AP1370" s="26">
        <f t="shared" si="360"/>
        <v>-3.9332408904645653</v>
      </c>
      <c r="AQ1370" s="26">
        <f t="shared" si="360"/>
        <v>-3.9388182558839882</v>
      </c>
      <c r="AR1370" s="26">
        <f t="shared" si="360"/>
        <v>-3.9227315190112741</v>
      </c>
      <c r="AS1370" s="26">
        <f t="shared" si="360"/>
        <v>-3.9698775001583364</v>
      </c>
      <c r="AT1370" s="26">
        <f t="shared" si="360"/>
        <v>-3.8373723372171344</v>
      </c>
      <c r="AU1370" s="26">
        <f t="shared" si="358"/>
        <v>-4.2853617650403137</v>
      </c>
    </row>
    <row r="1371" spans="26:64">
      <c r="Z1371">
        <f t="shared" si="345"/>
        <v>0</v>
      </c>
      <c r="AA1371" s="26">
        <f t="shared" si="346"/>
        <v>2.0309229835135684E-3</v>
      </c>
      <c r="AB1371" s="26">
        <f>IF(S1371&lt;&gt;0,G1371-AH1371, -9999)</f>
        <v>-9999</v>
      </c>
      <c r="AC1371" s="26">
        <f t="shared" si="348"/>
        <v>0</v>
      </c>
      <c r="AD1371" s="26">
        <f t="shared" si="349"/>
        <v>-9999</v>
      </c>
      <c r="AE1371" s="26">
        <f t="shared" si="350"/>
        <v>0</v>
      </c>
      <c r="AF1371">
        <f t="shared" si="351"/>
        <v>-9999</v>
      </c>
      <c r="AG1371" s="187"/>
      <c r="AH1371">
        <f t="shared" si="352"/>
        <v>-2.9382213915712355E-4</v>
      </c>
      <c r="AI1371">
        <f t="shared" si="353"/>
        <v>0.56321412153041595</v>
      </c>
      <c r="AJ1371">
        <f t="shared" si="354"/>
        <v>-0.29022162196877349</v>
      </c>
      <c r="AK1371">
        <f t="shared" si="355"/>
        <v>0.22686228227079117</v>
      </c>
      <c r="AL1371">
        <f t="shared" si="356"/>
        <v>2.6625535282756823</v>
      </c>
      <c r="AM1371">
        <f t="shared" si="357"/>
        <v>4.0948774322335311</v>
      </c>
      <c r="AN1371" s="26">
        <f t="shared" si="360"/>
        <v>-3.9344997747660178</v>
      </c>
      <c r="AO1371" s="26">
        <f t="shared" si="360"/>
        <v>-3.9351643489502139</v>
      </c>
      <c r="AP1371" s="26">
        <f t="shared" si="360"/>
        <v>-3.9332408904645653</v>
      </c>
      <c r="AQ1371" s="26">
        <f t="shared" si="360"/>
        <v>-3.9388182558839882</v>
      </c>
      <c r="AR1371" s="26">
        <f t="shared" si="360"/>
        <v>-3.9227315190112741</v>
      </c>
      <c r="AS1371" s="26">
        <f t="shared" si="360"/>
        <v>-3.9698775001583364</v>
      </c>
      <c r="AT1371" s="26">
        <f t="shared" si="360"/>
        <v>-3.8373723372171344</v>
      </c>
      <c r="AU1371" s="26">
        <f t="shared" si="358"/>
        <v>-4.2853617650403137</v>
      </c>
    </row>
    <row r="1372" spans="26:64">
      <c r="Z1372">
        <f t="shared" si="345"/>
        <v>0</v>
      </c>
      <c r="AA1372" s="26">
        <f t="shared" si="346"/>
        <v>2.0309229835135684E-3</v>
      </c>
      <c r="AB1372" s="26">
        <f>IF(S1372&lt;&gt;0,G1372-AH1372, -9999)</f>
        <v>-9999</v>
      </c>
      <c r="AC1372" s="26">
        <f t="shared" si="348"/>
        <v>0</v>
      </c>
      <c r="AD1372" s="26">
        <f t="shared" si="349"/>
        <v>-9999</v>
      </c>
      <c r="AE1372" s="26">
        <f t="shared" si="350"/>
        <v>0</v>
      </c>
      <c r="AF1372">
        <f t="shared" si="351"/>
        <v>-9999</v>
      </c>
      <c r="AG1372" s="187"/>
      <c r="AH1372">
        <f t="shared" si="352"/>
        <v>-2.9382213915712355E-4</v>
      </c>
      <c r="AI1372">
        <f t="shared" si="353"/>
        <v>0.56321412153041595</v>
      </c>
      <c r="AJ1372">
        <f t="shared" si="354"/>
        <v>-0.29022162196877349</v>
      </c>
      <c r="AK1372">
        <f t="shared" si="355"/>
        <v>0.22686228227079117</v>
      </c>
      <c r="AL1372">
        <f t="shared" si="356"/>
        <v>2.6625535282756823</v>
      </c>
      <c r="AM1372">
        <f t="shared" si="357"/>
        <v>4.0948774322335311</v>
      </c>
      <c r="AN1372" s="26">
        <f t="shared" si="360"/>
        <v>-3.9344997747660178</v>
      </c>
      <c r="AO1372" s="26">
        <f t="shared" si="360"/>
        <v>-3.9351643489502139</v>
      </c>
      <c r="AP1372" s="26">
        <f t="shared" si="360"/>
        <v>-3.9332408904645653</v>
      </c>
      <c r="AQ1372" s="26">
        <f t="shared" si="360"/>
        <v>-3.9388182558839882</v>
      </c>
      <c r="AR1372" s="26">
        <f t="shared" si="360"/>
        <v>-3.9227315190112741</v>
      </c>
      <c r="AS1372" s="26">
        <f t="shared" si="360"/>
        <v>-3.9698775001583364</v>
      </c>
      <c r="AT1372" s="26">
        <f t="shared" si="360"/>
        <v>-3.8373723372171344</v>
      </c>
      <c r="AU1372" s="26">
        <f t="shared" si="358"/>
        <v>-4.2853617650403137</v>
      </c>
    </row>
    <row r="1373" spans="26:64">
      <c r="Z1373">
        <f t="shared" si="345"/>
        <v>0</v>
      </c>
      <c r="AA1373" s="26">
        <f t="shared" si="346"/>
        <v>2.0309229835135684E-3</v>
      </c>
      <c r="AB1373" s="26">
        <f>IF(S1373&lt;&gt;0,G1373-AH1373, -9999)</f>
        <v>-9999</v>
      </c>
      <c r="AC1373" s="26">
        <f t="shared" si="348"/>
        <v>0</v>
      </c>
      <c r="AD1373" s="26">
        <f t="shared" si="349"/>
        <v>-9999</v>
      </c>
      <c r="AE1373" s="26">
        <f t="shared" si="350"/>
        <v>0</v>
      </c>
      <c r="AF1373">
        <f t="shared" si="351"/>
        <v>-9999</v>
      </c>
      <c r="AG1373" s="187"/>
      <c r="AH1373">
        <f t="shared" si="352"/>
        <v>-2.9382213915712355E-4</v>
      </c>
      <c r="AI1373">
        <f t="shared" si="353"/>
        <v>0.56321412153041595</v>
      </c>
      <c r="AJ1373">
        <f t="shared" si="354"/>
        <v>-0.29022162196877349</v>
      </c>
      <c r="AK1373">
        <f t="shared" si="355"/>
        <v>0.22686228227079117</v>
      </c>
      <c r="AL1373">
        <f t="shared" si="356"/>
        <v>2.6625535282756823</v>
      </c>
      <c r="AM1373">
        <f t="shared" si="357"/>
        <v>4.0948774322335311</v>
      </c>
      <c r="AN1373" s="26">
        <f t="shared" si="360"/>
        <v>-3.9344997747660178</v>
      </c>
      <c r="AO1373" s="26">
        <f t="shared" si="360"/>
        <v>-3.9351643489502139</v>
      </c>
      <c r="AP1373" s="26">
        <f t="shared" si="360"/>
        <v>-3.9332408904645653</v>
      </c>
      <c r="AQ1373" s="26">
        <f t="shared" si="360"/>
        <v>-3.9388182558839882</v>
      </c>
      <c r="AR1373" s="26">
        <f t="shared" si="360"/>
        <v>-3.9227315190112741</v>
      </c>
      <c r="AS1373" s="26">
        <f t="shared" si="360"/>
        <v>-3.9698775001583364</v>
      </c>
      <c r="AT1373" s="26">
        <f t="shared" si="360"/>
        <v>-3.8373723372171344</v>
      </c>
      <c r="AU1373" s="26">
        <f t="shared" si="358"/>
        <v>-4.2853617650403137</v>
      </c>
      <c r="AV1373" s="26"/>
      <c r="AX1373" s="26"/>
    </row>
    <row r="1374" spans="26:64">
      <c r="Z1374">
        <f t="shared" si="345"/>
        <v>0</v>
      </c>
      <c r="AA1374" s="26">
        <f t="shared" si="346"/>
        <v>2.0309229835135684E-3</v>
      </c>
      <c r="AB1374" s="26"/>
      <c r="AC1374" s="26">
        <f t="shared" si="348"/>
        <v>0</v>
      </c>
      <c r="AD1374" s="26">
        <f t="shared" si="349"/>
        <v>-9999</v>
      </c>
      <c r="AE1374" s="26">
        <f t="shared" si="350"/>
        <v>0</v>
      </c>
      <c r="AF1374">
        <f t="shared" si="351"/>
        <v>-9999</v>
      </c>
      <c r="AG1374" s="187"/>
      <c r="AH1374">
        <f t="shared" si="352"/>
        <v>-2.9382213915712355E-4</v>
      </c>
      <c r="AI1374">
        <f t="shared" si="353"/>
        <v>0.56321412153041595</v>
      </c>
      <c r="AJ1374">
        <f t="shared" si="354"/>
        <v>-0.29022162196877349</v>
      </c>
      <c r="AK1374">
        <f t="shared" si="355"/>
        <v>0.22686228227079117</v>
      </c>
      <c r="AL1374">
        <f t="shared" si="356"/>
        <v>2.6625535282756823</v>
      </c>
      <c r="AM1374">
        <f t="shared" si="357"/>
        <v>4.0948774322335311</v>
      </c>
      <c r="AN1374" s="26">
        <f t="shared" si="360"/>
        <v>-3.9344997747660178</v>
      </c>
      <c r="AO1374" s="26">
        <f t="shared" si="360"/>
        <v>-3.9351643489502139</v>
      </c>
      <c r="AP1374" s="26">
        <f t="shared" si="360"/>
        <v>-3.9332408904645653</v>
      </c>
      <c r="AQ1374" s="26">
        <f t="shared" si="360"/>
        <v>-3.9388182558839882</v>
      </c>
      <c r="AR1374" s="26">
        <f t="shared" si="360"/>
        <v>-3.9227315190112741</v>
      </c>
      <c r="AS1374" s="26">
        <f t="shared" si="360"/>
        <v>-3.9698775001583364</v>
      </c>
      <c r="AT1374" s="26">
        <f t="shared" si="360"/>
        <v>-3.8373723372171344</v>
      </c>
      <c r="AU1374" s="26">
        <f t="shared" si="358"/>
        <v>-4.2853617650403137</v>
      </c>
    </row>
    <row r="1375" spans="26:64">
      <c r="Z1375">
        <f t="shared" si="345"/>
        <v>0</v>
      </c>
      <c r="AA1375" s="26">
        <f t="shared" si="346"/>
        <v>2.0309229835135684E-3</v>
      </c>
      <c r="AB1375" s="26">
        <f t="shared" ref="AB1375:AB1403" si="361">IF(S1375&lt;&gt;0,G1375-AH1375, -9999)</f>
        <v>-9999</v>
      </c>
      <c r="AC1375" s="26">
        <f t="shared" si="348"/>
        <v>0</v>
      </c>
      <c r="AD1375" s="26">
        <f t="shared" si="349"/>
        <v>-9999</v>
      </c>
      <c r="AE1375" s="26">
        <f t="shared" si="350"/>
        <v>0</v>
      </c>
      <c r="AF1375">
        <f t="shared" si="351"/>
        <v>-9999</v>
      </c>
      <c r="AG1375" s="187"/>
      <c r="AH1375">
        <f t="shared" si="352"/>
        <v>-2.9382213915712355E-4</v>
      </c>
      <c r="AI1375">
        <f t="shared" si="353"/>
        <v>0.56321412153041595</v>
      </c>
      <c r="AJ1375">
        <f t="shared" si="354"/>
        <v>-0.29022162196877349</v>
      </c>
      <c r="AK1375">
        <f t="shared" si="355"/>
        <v>0.22686228227079117</v>
      </c>
      <c r="AL1375">
        <f t="shared" si="356"/>
        <v>2.6625535282756823</v>
      </c>
      <c r="AM1375">
        <f t="shared" si="357"/>
        <v>4.0948774322335311</v>
      </c>
      <c r="AN1375" s="26">
        <f t="shared" si="360"/>
        <v>-3.9344997747660178</v>
      </c>
      <c r="AO1375" s="26">
        <f t="shared" si="360"/>
        <v>-3.9351643489502139</v>
      </c>
      <c r="AP1375" s="26">
        <f t="shared" si="360"/>
        <v>-3.9332408904645653</v>
      </c>
      <c r="AQ1375" s="26">
        <f t="shared" si="360"/>
        <v>-3.9388182558839882</v>
      </c>
      <c r="AR1375" s="26">
        <f t="shared" si="360"/>
        <v>-3.9227315190112741</v>
      </c>
      <c r="AS1375" s="26">
        <f t="shared" si="360"/>
        <v>-3.9698775001583364</v>
      </c>
      <c r="AT1375" s="26">
        <f t="shared" si="360"/>
        <v>-3.8373723372171344</v>
      </c>
      <c r="AU1375" s="26">
        <f t="shared" si="358"/>
        <v>-4.2853617650403137</v>
      </c>
      <c r="AV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</row>
    <row r="1376" spans="26:64">
      <c r="Z1376">
        <f t="shared" si="345"/>
        <v>0</v>
      </c>
      <c r="AA1376" s="26">
        <f t="shared" si="346"/>
        <v>2.0309229835135684E-3</v>
      </c>
      <c r="AB1376" s="26">
        <f t="shared" si="361"/>
        <v>-9999</v>
      </c>
      <c r="AC1376" s="26">
        <f t="shared" si="348"/>
        <v>0</v>
      </c>
      <c r="AD1376" s="26">
        <f t="shared" si="349"/>
        <v>-9999</v>
      </c>
      <c r="AE1376" s="26">
        <f t="shared" si="350"/>
        <v>0</v>
      </c>
      <c r="AF1376">
        <f t="shared" si="351"/>
        <v>-9999</v>
      </c>
      <c r="AG1376" s="187"/>
      <c r="AH1376">
        <f t="shared" si="352"/>
        <v>-2.9382213915712355E-4</v>
      </c>
      <c r="AI1376">
        <f t="shared" si="353"/>
        <v>0.56321412153041595</v>
      </c>
      <c r="AJ1376">
        <f t="shared" si="354"/>
        <v>-0.29022162196877349</v>
      </c>
      <c r="AK1376">
        <f t="shared" si="355"/>
        <v>0.22686228227079117</v>
      </c>
      <c r="AL1376">
        <f t="shared" si="356"/>
        <v>2.6625535282756823</v>
      </c>
      <c r="AM1376">
        <f t="shared" si="357"/>
        <v>4.0948774322335311</v>
      </c>
      <c r="AN1376" s="26">
        <f t="shared" ref="AN1376:AT1385" si="362">$AU1376+$AB$7*SIN(AO1376)</f>
        <v>-3.9344997747660178</v>
      </c>
      <c r="AO1376" s="26">
        <f t="shared" si="362"/>
        <v>-3.9351643489502139</v>
      </c>
      <c r="AP1376" s="26">
        <f t="shared" si="362"/>
        <v>-3.9332408904645653</v>
      </c>
      <c r="AQ1376" s="26">
        <f t="shared" si="362"/>
        <v>-3.9388182558839882</v>
      </c>
      <c r="AR1376" s="26">
        <f t="shared" si="362"/>
        <v>-3.9227315190112741</v>
      </c>
      <c r="AS1376" s="26">
        <f t="shared" si="362"/>
        <v>-3.9698775001583364</v>
      </c>
      <c r="AT1376" s="26">
        <f t="shared" si="362"/>
        <v>-3.8373723372171344</v>
      </c>
      <c r="AU1376" s="26">
        <f t="shared" si="358"/>
        <v>-4.2853617650403137</v>
      </c>
    </row>
    <row r="1377" spans="26:64">
      <c r="Z1377">
        <f t="shared" si="345"/>
        <v>0</v>
      </c>
      <c r="AA1377" s="26">
        <f t="shared" si="346"/>
        <v>2.0309229835135684E-3</v>
      </c>
      <c r="AB1377" s="26">
        <f t="shared" si="361"/>
        <v>-9999</v>
      </c>
      <c r="AC1377" s="26">
        <f t="shared" si="348"/>
        <v>0</v>
      </c>
      <c r="AD1377" s="26">
        <f t="shared" si="349"/>
        <v>-9999</v>
      </c>
      <c r="AE1377" s="26">
        <f t="shared" si="350"/>
        <v>0</v>
      </c>
      <c r="AF1377">
        <f t="shared" si="351"/>
        <v>-9999</v>
      </c>
      <c r="AG1377" s="187"/>
      <c r="AH1377">
        <f t="shared" si="352"/>
        <v>-2.9382213915712355E-4</v>
      </c>
      <c r="AI1377">
        <f t="shared" si="353"/>
        <v>0.56321412153041595</v>
      </c>
      <c r="AJ1377">
        <f t="shared" si="354"/>
        <v>-0.29022162196877349</v>
      </c>
      <c r="AK1377">
        <f t="shared" si="355"/>
        <v>0.22686228227079117</v>
      </c>
      <c r="AL1377">
        <f t="shared" si="356"/>
        <v>2.6625535282756823</v>
      </c>
      <c r="AM1377">
        <f t="shared" si="357"/>
        <v>4.0948774322335311</v>
      </c>
      <c r="AN1377" s="26">
        <f t="shared" si="362"/>
        <v>-3.9344997747660178</v>
      </c>
      <c r="AO1377" s="26">
        <f t="shared" si="362"/>
        <v>-3.9351643489502139</v>
      </c>
      <c r="AP1377" s="26">
        <f t="shared" si="362"/>
        <v>-3.9332408904645653</v>
      </c>
      <c r="AQ1377" s="26">
        <f t="shared" si="362"/>
        <v>-3.9388182558839882</v>
      </c>
      <c r="AR1377" s="26">
        <f t="shared" si="362"/>
        <v>-3.9227315190112741</v>
      </c>
      <c r="AS1377" s="26">
        <f t="shared" si="362"/>
        <v>-3.9698775001583364</v>
      </c>
      <c r="AT1377" s="26">
        <f t="shared" si="362"/>
        <v>-3.8373723372171344</v>
      </c>
      <c r="AU1377" s="26">
        <f t="shared" si="358"/>
        <v>-4.2853617650403137</v>
      </c>
    </row>
    <row r="1378" spans="26:64">
      <c r="Z1378">
        <f t="shared" si="345"/>
        <v>0</v>
      </c>
      <c r="AA1378" s="26">
        <f t="shared" si="346"/>
        <v>2.0309229835135684E-3</v>
      </c>
      <c r="AB1378" s="26">
        <f t="shared" si="361"/>
        <v>-9999</v>
      </c>
      <c r="AC1378" s="26">
        <f t="shared" si="348"/>
        <v>0</v>
      </c>
      <c r="AD1378" s="26">
        <f t="shared" si="349"/>
        <v>-9999</v>
      </c>
      <c r="AE1378" s="26">
        <f t="shared" si="350"/>
        <v>0</v>
      </c>
      <c r="AF1378">
        <f t="shared" si="351"/>
        <v>-9999</v>
      </c>
      <c r="AG1378" s="187"/>
      <c r="AH1378">
        <f t="shared" si="352"/>
        <v>-2.9382213915712355E-4</v>
      </c>
      <c r="AI1378">
        <f t="shared" si="353"/>
        <v>0.56321412153041595</v>
      </c>
      <c r="AJ1378">
        <f t="shared" si="354"/>
        <v>-0.29022162196877349</v>
      </c>
      <c r="AK1378">
        <f t="shared" si="355"/>
        <v>0.22686228227079117</v>
      </c>
      <c r="AL1378">
        <f t="shared" si="356"/>
        <v>2.6625535282756823</v>
      </c>
      <c r="AM1378">
        <f t="shared" si="357"/>
        <v>4.0948774322335311</v>
      </c>
      <c r="AN1378" s="26">
        <f t="shared" si="362"/>
        <v>-3.9344997747660178</v>
      </c>
      <c r="AO1378" s="26">
        <f t="shared" si="362"/>
        <v>-3.9351643489502139</v>
      </c>
      <c r="AP1378" s="26">
        <f t="shared" si="362"/>
        <v>-3.9332408904645653</v>
      </c>
      <c r="AQ1378" s="26">
        <f t="shared" si="362"/>
        <v>-3.9388182558839882</v>
      </c>
      <c r="AR1378" s="26">
        <f t="shared" si="362"/>
        <v>-3.9227315190112741</v>
      </c>
      <c r="AS1378" s="26">
        <f t="shared" si="362"/>
        <v>-3.9698775001583364</v>
      </c>
      <c r="AT1378" s="26">
        <f t="shared" si="362"/>
        <v>-3.8373723372171344</v>
      </c>
      <c r="AU1378" s="26">
        <f t="shared" si="358"/>
        <v>-4.2853617650403137</v>
      </c>
      <c r="AV1378" s="26"/>
    </row>
    <row r="1379" spans="26:64">
      <c r="Z1379">
        <f t="shared" si="345"/>
        <v>0</v>
      </c>
      <c r="AA1379" s="26">
        <f t="shared" si="346"/>
        <v>2.0309229835135684E-3</v>
      </c>
      <c r="AB1379" s="26">
        <f t="shared" si="361"/>
        <v>-9999</v>
      </c>
      <c r="AC1379" s="26">
        <f t="shared" si="348"/>
        <v>0</v>
      </c>
      <c r="AD1379" s="26">
        <f t="shared" si="349"/>
        <v>-9999</v>
      </c>
      <c r="AE1379" s="26">
        <f t="shared" si="350"/>
        <v>0</v>
      </c>
      <c r="AF1379">
        <f t="shared" si="351"/>
        <v>-9999</v>
      </c>
      <c r="AG1379" s="187"/>
      <c r="AH1379">
        <f t="shared" si="352"/>
        <v>-2.9382213915712355E-4</v>
      </c>
      <c r="AI1379">
        <f t="shared" si="353"/>
        <v>0.56321412153041595</v>
      </c>
      <c r="AJ1379">
        <f t="shared" si="354"/>
        <v>-0.29022162196877349</v>
      </c>
      <c r="AK1379">
        <f t="shared" si="355"/>
        <v>0.22686228227079117</v>
      </c>
      <c r="AL1379">
        <f t="shared" si="356"/>
        <v>2.6625535282756823</v>
      </c>
      <c r="AM1379">
        <f t="shared" si="357"/>
        <v>4.0948774322335311</v>
      </c>
      <c r="AN1379" s="26">
        <f t="shared" si="362"/>
        <v>-3.9344997747660178</v>
      </c>
      <c r="AO1379" s="26">
        <f t="shared" si="362"/>
        <v>-3.9351643489502139</v>
      </c>
      <c r="AP1379" s="26">
        <f t="shared" si="362"/>
        <v>-3.9332408904645653</v>
      </c>
      <c r="AQ1379" s="26">
        <f t="shared" si="362"/>
        <v>-3.9388182558839882</v>
      </c>
      <c r="AR1379" s="26">
        <f t="shared" si="362"/>
        <v>-3.9227315190112741</v>
      </c>
      <c r="AS1379" s="26">
        <f t="shared" si="362"/>
        <v>-3.9698775001583364</v>
      </c>
      <c r="AT1379" s="26">
        <f t="shared" si="362"/>
        <v>-3.8373723372171344</v>
      </c>
      <c r="AU1379" s="26">
        <f t="shared" si="358"/>
        <v>-4.2853617650403137</v>
      </c>
      <c r="AV1379" s="26"/>
    </row>
    <row r="1380" spans="26:64">
      <c r="Z1380">
        <f t="shared" si="345"/>
        <v>0</v>
      </c>
      <c r="AA1380" s="26">
        <f t="shared" si="346"/>
        <v>2.0309229835135684E-3</v>
      </c>
      <c r="AB1380" s="26">
        <f t="shared" si="361"/>
        <v>-9999</v>
      </c>
      <c r="AC1380" s="26">
        <f t="shared" si="348"/>
        <v>0</v>
      </c>
      <c r="AD1380" s="26">
        <f t="shared" si="349"/>
        <v>-9999</v>
      </c>
      <c r="AE1380" s="26">
        <f t="shared" si="350"/>
        <v>0</v>
      </c>
      <c r="AF1380">
        <f t="shared" si="351"/>
        <v>-9999</v>
      </c>
      <c r="AG1380" s="187"/>
      <c r="AH1380">
        <f t="shared" si="352"/>
        <v>-2.9382213915712355E-4</v>
      </c>
      <c r="AI1380">
        <f t="shared" si="353"/>
        <v>0.56321412153041595</v>
      </c>
      <c r="AJ1380">
        <f t="shared" si="354"/>
        <v>-0.29022162196877349</v>
      </c>
      <c r="AK1380">
        <f t="shared" si="355"/>
        <v>0.22686228227079117</v>
      </c>
      <c r="AL1380">
        <f t="shared" si="356"/>
        <v>2.6625535282756823</v>
      </c>
      <c r="AM1380">
        <f t="shared" si="357"/>
        <v>4.0948774322335311</v>
      </c>
      <c r="AN1380" s="26">
        <f t="shared" si="362"/>
        <v>-3.9344997747660178</v>
      </c>
      <c r="AO1380" s="26">
        <f t="shared" si="362"/>
        <v>-3.9351643489502139</v>
      </c>
      <c r="AP1380" s="26">
        <f t="shared" si="362"/>
        <v>-3.9332408904645653</v>
      </c>
      <c r="AQ1380" s="26">
        <f t="shared" si="362"/>
        <v>-3.9388182558839882</v>
      </c>
      <c r="AR1380" s="26">
        <f t="shared" si="362"/>
        <v>-3.9227315190112741</v>
      </c>
      <c r="AS1380" s="26">
        <f t="shared" si="362"/>
        <v>-3.9698775001583364</v>
      </c>
      <c r="AT1380" s="26">
        <f t="shared" si="362"/>
        <v>-3.8373723372171344</v>
      </c>
      <c r="AU1380" s="26">
        <f t="shared" si="358"/>
        <v>-4.2853617650403137</v>
      </c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</row>
    <row r="1381" spans="26:64">
      <c r="Z1381">
        <f t="shared" si="345"/>
        <v>0</v>
      </c>
      <c r="AA1381" s="26">
        <f t="shared" si="346"/>
        <v>2.0309229835135684E-3</v>
      </c>
      <c r="AB1381" s="26">
        <f t="shared" si="361"/>
        <v>-9999</v>
      </c>
      <c r="AC1381" s="26">
        <f t="shared" si="348"/>
        <v>0</v>
      </c>
      <c r="AD1381" s="26">
        <f t="shared" si="349"/>
        <v>-9999</v>
      </c>
      <c r="AE1381" s="26">
        <f t="shared" si="350"/>
        <v>0</v>
      </c>
      <c r="AF1381">
        <f t="shared" si="351"/>
        <v>-9999</v>
      </c>
      <c r="AG1381" s="187"/>
      <c r="AH1381">
        <f t="shared" si="352"/>
        <v>-2.9382213915712355E-4</v>
      </c>
      <c r="AI1381">
        <f t="shared" si="353"/>
        <v>0.56321412153041595</v>
      </c>
      <c r="AJ1381">
        <f t="shared" si="354"/>
        <v>-0.29022162196877349</v>
      </c>
      <c r="AK1381">
        <f t="shared" si="355"/>
        <v>0.22686228227079117</v>
      </c>
      <c r="AL1381">
        <f t="shared" si="356"/>
        <v>2.6625535282756823</v>
      </c>
      <c r="AM1381">
        <f t="shared" si="357"/>
        <v>4.0948774322335311</v>
      </c>
      <c r="AN1381" s="26">
        <f t="shared" si="362"/>
        <v>-3.9344997747660178</v>
      </c>
      <c r="AO1381" s="26">
        <f t="shared" si="362"/>
        <v>-3.9351643489502139</v>
      </c>
      <c r="AP1381" s="26">
        <f t="shared" si="362"/>
        <v>-3.9332408904645653</v>
      </c>
      <c r="AQ1381" s="26">
        <f t="shared" si="362"/>
        <v>-3.9388182558839882</v>
      </c>
      <c r="AR1381" s="26">
        <f t="shared" si="362"/>
        <v>-3.9227315190112741</v>
      </c>
      <c r="AS1381" s="26">
        <f t="shared" si="362"/>
        <v>-3.9698775001583364</v>
      </c>
      <c r="AT1381" s="26">
        <f t="shared" si="362"/>
        <v>-3.8373723372171344</v>
      </c>
      <c r="AU1381" s="26">
        <f t="shared" si="358"/>
        <v>-4.2853617650403137</v>
      </c>
    </row>
    <row r="1382" spans="26:64">
      <c r="Z1382">
        <f t="shared" si="345"/>
        <v>0</v>
      </c>
      <c r="AA1382" s="26">
        <f t="shared" si="346"/>
        <v>2.0309229835135684E-3</v>
      </c>
      <c r="AB1382" s="26">
        <f t="shared" si="361"/>
        <v>-9999</v>
      </c>
      <c r="AC1382" s="26">
        <f t="shared" si="348"/>
        <v>0</v>
      </c>
      <c r="AD1382" s="26">
        <f t="shared" si="349"/>
        <v>-9999</v>
      </c>
      <c r="AE1382" s="26">
        <f t="shared" si="350"/>
        <v>0</v>
      </c>
      <c r="AF1382">
        <f t="shared" si="351"/>
        <v>-9999</v>
      </c>
      <c r="AG1382" s="187"/>
      <c r="AH1382">
        <f t="shared" si="352"/>
        <v>-2.9382213915712355E-4</v>
      </c>
      <c r="AI1382">
        <f t="shared" si="353"/>
        <v>0.56321412153041595</v>
      </c>
      <c r="AJ1382">
        <f t="shared" si="354"/>
        <v>-0.29022162196877349</v>
      </c>
      <c r="AK1382">
        <f t="shared" si="355"/>
        <v>0.22686228227079117</v>
      </c>
      <c r="AL1382">
        <f t="shared" si="356"/>
        <v>2.6625535282756823</v>
      </c>
      <c r="AM1382">
        <f t="shared" si="357"/>
        <v>4.0948774322335311</v>
      </c>
      <c r="AN1382" s="26">
        <f t="shared" si="362"/>
        <v>-3.9344997747660178</v>
      </c>
      <c r="AO1382" s="26">
        <f t="shared" si="362"/>
        <v>-3.9351643489502139</v>
      </c>
      <c r="AP1382" s="26">
        <f t="shared" si="362"/>
        <v>-3.9332408904645653</v>
      </c>
      <c r="AQ1382" s="26">
        <f t="shared" si="362"/>
        <v>-3.9388182558839882</v>
      </c>
      <c r="AR1382" s="26">
        <f t="shared" si="362"/>
        <v>-3.9227315190112741</v>
      </c>
      <c r="AS1382" s="26">
        <f t="shared" si="362"/>
        <v>-3.9698775001583364</v>
      </c>
      <c r="AT1382" s="26">
        <f t="shared" si="362"/>
        <v>-3.8373723372171344</v>
      </c>
      <c r="AU1382" s="26">
        <f t="shared" si="358"/>
        <v>-4.2853617650403137</v>
      </c>
    </row>
    <row r="1383" spans="26:64">
      <c r="Z1383">
        <f t="shared" si="345"/>
        <v>0</v>
      </c>
      <c r="AA1383" s="26">
        <f t="shared" si="346"/>
        <v>2.0309229835135684E-3</v>
      </c>
      <c r="AB1383" s="26">
        <f t="shared" si="361"/>
        <v>-9999</v>
      </c>
      <c r="AC1383" s="26">
        <f t="shared" si="348"/>
        <v>0</v>
      </c>
      <c r="AD1383" s="26">
        <f t="shared" si="349"/>
        <v>-9999</v>
      </c>
      <c r="AE1383" s="26">
        <f t="shared" si="350"/>
        <v>0</v>
      </c>
      <c r="AF1383">
        <f t="shared" si="351"/>
        <v>-9999</v>
      </c>
      <c r="AG1383" s="187"/>
      <c r="AH1383">
        <f t="shared" si="352"/>
        <v>-2.9382213915712355E-4</v>
      </c>
      <c r="AI1383">
        <f t="shared" si="353"/>
        <v>0.56321412153041595</v>
      </c>
      <c r="AJ1383">
        <f t="shared" si="354"/>
        <v>-0.29022162196877349</v>
      </c>
      <c r="AK1383">
        <f t="shared" si="355"/>
        <v>0.22686228227079117</v>
      </c>
      <c r="AL1383">
        <f t="shared" si="356"/>
        <v>2.6625535282756823</v>
      </c>
      <c r="AM1383">
        <f t="shared" si="357"/>
        <v>4.0948774322335311</v>
      </c>
      <c r="AN1383" s="26">
        <f t="shared" si="362"/>
        <v>-3.9344997747660178</v>
      </c>
      <c r="AO1383" s="26">
        <f t="shared" si="362"/>
        <v>-3.9351643489502139</v>
      </c>
      <c r="AP1383" s="26">
        <f t="shared" si="362"/>
        <v>-3.9332408904645653</v>
      </c>
      <c r="AQ1383" s="26">
        <f t="shared" si="362"/>
        <v>-3.9388182558839882</v>
      </c>
      <c r="AR1383" s="26">
        <f t="shared" si="362"/>
        <v>-3.9227315190112741</v>
      </c>
      <c r="AS1383" s="26">
        <f t="shared" si="362"/>
        <v>-3.9698775001583364</v>
      </c>
      <c r="AT1383" s="26">
        <f t="shared" si="362"/>
        <v>-3.8373723372171344</v>
      </c>
      <c r="AU1383" s="26">
        <f t="shared" si="358"/>
        <v>-4.2853617650403137</v>
      </c>
      <c r="AV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</row>
    <row r="1384" spans="26:64">
      <c r="Z1384">
        <f t="shared" si="345"/>
        <v>0</v>
      </c>
      <c r="AA1384" s="26">
        <f t="shared" si="346"/>
        <v>2.0309229835135684E-3</v>
      </c>
      <c r="AB1384" s="26">
        <f t="shared" si="361"/>
        <v>-9999</v>
      </c>
      <c r="AC1384" s="26">
        <f t="shared" si="348"/>
        <v>0</v>
      </c>
      <c r="AD1384" s="26">
        <f t="shared" si="349"/>
        <v>-9999</v>
      </c>
      <c r="AE1384" s="26">
        <f t="shared" si="350"/>
        <v>0</v>
      </c>
      <c r="AF1384">
        <f t="shared" si="351"/>
        <v>-9999</v>
      </c>
      <c r="AG1384" s="187"/>
      <c r="AH1384">
        <f t="shared" si="352"/>
        <v>-2.9382213915712355E-4</v>
      </c>
      <c r="AI1384">
        <f t="shared" si="353"/>
        <v>0.56321412153041595</v>
      </c>
      <c r="AJ1384">
        <f t="shared" si="354"/>
        <v>-0.29022162196877349</v>
      </c>
      <c r="AK1384">
        <f t="shared" si="355"/>
        <v>0.22686228227079117</v>
      </c>
      <c r="AL1384">
        <f t="shared" si="356"/>
        <v>2.6625535282756823</v>
      </c>
      <c r="AM1384">
        <f t="shared" si="357"/>
        <v>4.0948774322335311</v>
      </c>
      <c r="AN1384" s="26">
        <f t="shared" si="362"/>
        <v>-3.9344997747660178</v>
      </c>
      <c r="AO1384" s="26">
        <f t="shared" si="362"/>
        <v>-3.9351643489502139</v>
      </c>
      <c r="AP1384" s="26">
        <f t="shared" si="362"/>
        <v>-3.9332408904645653</v>
      </c>
      <c r="AQ1384" s="26">
        <f t="shared" si="362"/>
        <v>-3.9388182558839882</v>
      </c>
      <c r="AR1384" s="26">
        <f t="shared" si="362"/>
        <v>-3.9227315190112741</v>
      </c>
      <c r="AS1384" s="26">
        <f t="shared" si="362"/>
        <v>-3.9698775001583364</v>
      </c>
      <c r="AT1384" s="26">
        <f t="shared" si="362"/>
        <v>-3.8373723372171344</v>
      </c>
      <c r="AU1384" s="26">
        <f t="shared" si="358"/>
        <v>-4.2853617650403137</v>
      </c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</row>
    <row r="1385" spans="26:64">
      <c r="Z1385">
        <f t="shared" si="345"/>
        <v>0</v>
      </c>
      <c r="AA1385" s="26">
        <f t="shared" si="346"/>
        <v>2.0309229835135684E-3</v>
      </c>
      <c r="AB1385" s="26">
        <f t="shared" si="361"/>
        <v>-9999</v>
      </c>
      <c r="AC1385" s="26">
        <f t="shared" si="348"/>
        <v>0</v>
      </c>
      <c r="AD1385" s="26">
        <f t="shared" si="349"/>
        <v>-9999</v>
      </c>
      <c r="AE1385" s="26">
        <f t="shared" si="350"/>
        <v>0</v>
      </c>
      <c r="AF1385">
        <f t="shared" si="351"/>
        <v>-9999</v>
      </c>
      <c r="AG1385" s="187"/>
      <c r="AH1385">
        <f t="shared" si="352"/>
        <v>-2.9382213915712355E-4</v>
      </c>
      <c r="AI1385">
        <f t="shared" si="353"/>
        <v>0.56321412153041595</v>
      </c>
      <c r="AJ1385">
        <f t="shared" si="354"/>
        <v>-0.29022162196877349</v>
      </c>
      <c r="AK1385">
        <f t="shared" si="355"/>
        <v>0.22686228227079117</v>
      </c>
      <c r="AL1385">
        <f t="shared" si="356"/>
        <v>2.6625535282756823</v>
      </c>
      <c r="AM1385">
        <f t="shared" si="357"/>
        <v>4.0948774322335311</v>
      </c>
      <c r="AN1385" s="26">
        <f t="shared" si="362"/>
        <v>-3.9344997747660178</v>
      </c>
      <c r="AO1385" s="26">
        <f t="shared" si="362"/>
        <v>-3.9351643489502139</v>
      </c>
      <c r="AP1385" s="26">
        <f t="shared" si="362"/>
        <v>-3.9332408904645653</v>
      </c>
      <c r="AQ1385" s="26">
        <f t="shared" si="362"/>
        <v>-3.9388182558839882</v>
      </c>
      <c r="AR1385" s="26">
        <f t="shared" si="362"/>
        <v>-3.9227315190112741</v>
      </c>
      <c r="AS1385" s="26">
        <f t="shared" si="362"/>
        <v>-3.9698775001583364</v>
      </c>
      <c r="AT1385" s="26">
        <f t="shared" si="362"/>
        <v>-3.8373723372171344</v>
      </c>
      <c r="AU1385" s="26">
        <f t="shared" si="358"/>
        <v>-4.2853617650403137</v>
      </c>
    </row>
    <row r="1386" spans="26:64">
      <c r="Z1386">
        <f t="shared" si="345"/>
        <v>0</v>
      </c>
      <c r="AA1386" s="26">
        <f t="shared" si="346"/>
        <v>2.0309229835135684E-3</v>
      </c>
      <c r="AB1386" s="26">
        <f t="shared" si="361"/>
        <v>-9999</v>
      </c>
      <c r="AC1386" s="26">
        <f t="shared" si="348"/>
        <v>0</v>
      </c>
      <c r="AD1386" s="26">
        <f t="shared" si="349"/>
        <v>-9999</v>
      </c>
      <c r="AE1386" s="26">
        <f t="shared" si="350"/>
        <v>0</v>
      </c>
      <c r="AF1386">
        <f t="shared" si="351"/>
        <v>-9999</v>
      </c>
      <c r="AG1386" s="187"/>
      <c r="AH1386">
        <f t="shared" si="352"/>
        <v>-2.9382213915712355E-4</v>
      </c>
      <c r="AI1386">
        <f t="shared" si="353"/>
        <v>0.56321412153041595</v>
      </c>
      <c r="AJ1386">
        <f t="shared" si="354"/>
        <v>-0.29022162196877349</v>
      </c>
      <c r="AK1386">
        <f t="shared" si="355"/>
        <v>0.22686228227079117</v>
      </c>
      <c r="AL1386">
        <f t="shared" si="356"/>
        <v>2.6625535282756823</v>
      </c>
      <c r="AM1386">
        <f t="shared" si="357"/>
        <v>4.0948774322335311</v>
      </c>
      <c r="AN1386" s="26">
        <f t="shared" ref="AN1386:AT1395" si="363">$AU1386+$AB$7*SIN(AO1386)</f>
        <v>-3.9344997747660178</v>
      </c>
      <c r="AO1386" s="26">
        <f t="shared" si="363"/>
        <v>-3.9351643489502139</v>
      </c>
      <c r="AP1386" s="26">
        <f t="shared" si="363"/>
        <v>-3.9332408904645653</v>
      </c>
      <c r="AQ1386" s="26">
        <f t="shared" si="363"/>
        <v>-3.9388182558839882</v>
      </c>
      <c r="AR1386" s="26">
        <f t="shared" si="363"/>
        <v>-3.9227315190112741</v>
      </c>
      <c r="AS1386" s="26">
        <f t="shared" si="363"/>
        <v>-3.9698775001583364</v>
      </c>
      <c r="AT1386" s="26">
        <f t="shared" si="363"/>
        <v>-3.8373723372171344</v>
      </c>
      <c r="AU1386" s="26">
        <f t="shared" si="358"/>
        <v>-4.2853617650403137</v>
      </c>
    </row>
    <row r="1387" spans="26:64">
      <c r="Z1387">
        <f t="shared" si="345"/>
        <v>0</v>
      </c>
      <c r="AA1387" s="26">
        <f t="shared" si="346"/>
        <v>2.0309229835135684E-3</v>
      </c>
      <c r="AB1387" s="26">
        <f t="shared" si="361"/>
        <v>-9999</v>
      </c>
      <c r="AC1387" s="26">
        <f t="shared" si="348"/>
        <v>0</v>
      </c>
      <c r="AD1387" s="26">
        <f t="shared" si="349"/>
        <v>-9999</v>
      </c>
      <c r="AE1387" s="26">
        <f t="shared" si="350"/>
        <v>0</v>
      </c>
      <c r="AF1387">
        <f t="shared" si="351"/>
        <v>-9999</v>
      </c>
      <c r="AG1387" s="187"/>
      <c r="AH1387">
        <f t="shared" si="352"/>
        <v>-2.9382213915712355E-4</v>
      </c>
      <c r="AI1387">
        <f t="shared" si="353"/>
        <v>0.56321412153041595</v>
      </c>
      <c r="AJ1387">
        <f t="shared" si="354"/>
        <v>-0.29022162196877349</v>
      </c>
      <c r="AK1387">
        <f t="shared" si="355"/>
        <v>0.22686228227079117</v>
      </c>
      <c r="AL1387">
        <f t="shared" si="356"/>
        <v>2.6625535282756823</v>
      </c>
      <c r="AM1387">
        <f t="shared" si="357"/>
        <v>4.0948774322335311</v>
      </c>
      <c r="AN1387" s="26">
        <f t="shared" si="363"/>
        <v>-3.9344997747660178</v>
      </c>
      <c r="AO1387" s="26">
        <f t="shared" si="363"/>
        <v>-3.9351643489502139</v>
      </c>
      <c r="AP1387" s="26">
        <f t="shared" si="363"/>
        <v>-3.9332408904645653</v>
      </c>
      <c r="AQ1387" s="26">
        <f t="shared" si="363"/>
        <v>-3.9388182558839882</v>
      </c>
      <c r="AR1387" s="26">
        <f t="shared" si="363"/>
        <v>-3.9227315190112741</v>
      </c>
      <c r="AS1387" s="26">
        <f t="shared" si="363"/>
        <v>-3.9698775001583364</v>
      </c>
      <c r="AT1387" s="26">
        <f t="shared" si="363"/>
        <v>-3.8373723372171344</v>
      </c>
      <c r="AU1387" s="26">
        <f t="shared" si="358"/>
        <v>-4.2853617650403137</v>
      </c>
    </row>
    <row r="1388" spans="26:64">
      <c r="Z1388">
        <f t="shared" si="345"/>
        <v>0</v>
      </c>
      <c r="AA1388" s="26">
        <f t="shared" si="346"/>
        <v>2.0309229835135684E-3</v>
      </c>
      <c r="AB1388" s="26">
        <f t="shared" si="361"/>
        <v>-9999</v>
      </c>
      <c r="AC1388" s="26">
        <f t="shared" si="348"/>
        <v>0</v>
      </c>
      <c r="AD1388" s="26">
        <f t="shared" si="349"/>
        <v>-9999</v>
      </c>
      <c r="AE1388" s="26">
        <f t="shared" si="350"/>
        <v>0</v>
      </c>
      <c r="AF1388">
        <f t="shared" si="351"/>
        <v>-9999</v>
      </c>
      <c r="AG1388" s="187"/>
      <c r="AH1388">
        <f t="shared" si="352"/>
        <v>-2.9382213915712355E-4</v>
      </c>
      <c r="AI1388">
        <f t="shared" si="353"/>
        <v>0.56321412153041595</v>
      </c>
      <c r="AJ1388">
        <f t="shared" si="354"/>
        <v>-0.29022162196877349</v>
      </c>
      <c r="AK1388">
        <f t="shared" si="355"/>
        <v>0.22686228227079117</v>
      </c>
      <c r="AL1388">
        <f t="shared" si="356"/>
        <v>2.6625535282756823</v>
      </c>
      <c r="AM1388">
        <f t="shared" si="357"/>
        <v>4.0948774322335311</v>
      </c>
      <c r="AN1388" s="26">
        <f t="shared" si="363"/>
        <v>-3.9344997747660178</v>
      </c>
      <c r="AO1388" s="26">
        <f t="shared" si="363"/>
        <v>-3.9351643489502139</v>
      </c>
      <c r="AP1388" s="26">
        <f t="shared" si="363"/>
        <v>-3.9332408904645653</v>
      </c>
      <c r="AQ1388" s="26">
        <f t="shared" si="363"/>
        <v>-3.9388182558839882</v>
      </c>
      <c r="AR1388" s="26">
        <f t="shared" si="363"/>
        <v>-3.9227315190112741</v>
      </c>
      <c r="AS1388" s="26">
        <f t="shared" si="363"/>
        <v>-3.9698775001583364</v>
      </c>
      <c r="AT1388" s="26">
        <f t="shared" si="363"/>
        <v>-3.8373723372171344</v>
      </c>
      <c r="AU1388" s="26">
        <f t="shared" si="358"/>
        <v>-4.2853617650403137</v>
      </c>
    </row>
    <row r="1389" spans="26:64">
      <c r="Z1389">
        <f t="shared" si="345"/>
        <v>0</v>
      </c>
      <c r="AA1389" s="26">
        <f t="shared" si="346"/>
        <v>2.0309229835135684E-3</v>
      </c>
      <c r="AB1389" s="26">
        <f t="shared" si="361"/>
        <v>-9999</v>
      </c>
      <c r="AC1389" s="26">
        <f t="shared" si="348"/>
        <v>0</v>
      </c>
      <c r="AD1389" s="26">
        <f t="shared" si="349"/>
        <v>-9999</v>
      </c>
      <c r="AE1389" s="26">
        <f t="shared" si="350"/>
        <v>0</v>
      </c>
      <c r="AF1389">
        <f t="shared" si="351"/>
        <v>-9999</v>
      </c>
      <c r="AG1389" s="187"/>
      <c r="AH1389">
        <f t="shared" si="352"/>
        <v>-2.9382213915712355E-4</v>
      </c>
      <c r="AI1389">
        <f t="shared" si="353"/>
        <v>0.56321412153041595</v>
      </c>
      <c r="AJ1389">
        <f t="shared" si="354"/>
        <v>-0.29022162196877349</v>
      </c>
      <c r="AK1389">
        <f t="shared" si="355"/>
        <v>0.22686228227079117</v>
      </c>
      <c r="AL1389">
        <f t="shared" si="356"/>
        <v>2.6625535282756823</v>
      </c>
      <c r="AM1389">
        <f t="shared" si="357"/>
        <v>4.0948774322335311</v>
      </c>
      <c r="AN1389" s="26">
        <f t="shared" si="363"/>
        <v>-3.9344997747660178</v>
      </c>
      <c r="AO1389" s="26">
        <f t="shared" si="363"/>
        <v>-3.9351643489502139</v>
      </c>
      <c r="AP1389" s="26">
        <f t="shared" si="363"/>
        <v>-3.9332408904645653</v>
      </c>
      <c r="AQ1389" s="26">
        <f t="shared" si="363"/>
        <v>-3.9388182558839882</v>
      </c>
      <c r="AR1389" s="26">
        <f t="shared" si="363"/>
        <v>-3.9227315190112741</v>
      </c>
      <c r="AS1389" s="26">
        <f t="shared" si="363"/>
        <v>-3.9698775001583364</v>
      </c>
      <c r="AT1389" s="26">
        <f t="shared" si="363"/>
        <v>-3.8373723372171344</v>
      </c>
      <c r="AU1389" s="26">
        <f t="shared" si="358"/>
        <v>-4.2853617650403137</v>
      </c>
      <c r="AV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</row>
    <row r="1390" spans="26:64">
      <c r="Z1390">
        <f t="shared" si="345"/>
        <v>0</v>
      </c>
      <c r="AA1390" s="26">
        <f t="shared" si="346"/>
        <v>2.0309229835135684E-3</v>
      </c>
      <c r="AB1390" s="26">
        <f t="shared" si="361"/>
        <v>-9999</v>
      </c>
      <c r="AC1390" s="26">
        <f t="shared" si="348"/>
        <v>0</v>
      </c>
      <c r="AD1390" s="26">
        <f t="shared" si="349"/>
        <v>-9999</v>
      </c>
      <c r="AE1390" s="26">
        <f t="shared" si="350"/>
        <v>0</v>
      </c>
      <c r="AF1390">
        <f t="shared" si="351"/>
        <v>-9999</v>
      </c>
      <c r="AG1390" s="187"/>
      <c r="AH1390">
        <f t="shared" si="352"/>
        <v>-2.9382213915712355E-4</v>
      </c>
      <c r="AI1390">
        <f t="shared" si="353"/>
        <v>0.56321412153041595</v>
      </c>
      <c r="AJ1390">
        <f t="shared" si="354"/>
        <v>-0.29022162196877349</v>
      </c>
      <c r="AK1390">
        <f t="shared" si="355"/>
        <v>0.22686228227079117</v>
      </c>
      <c r="AL1390">
        <f t="shared" si="356"/>
        <v>2.6625535282756823</v>
      </c>
      <c r="AM1390">
        <f t="shared" si="357"/>
        <v>4.0948774322335311</v>
      </c>
      <c r="AN1390" s="26">
        <f t="shared" si="363"/>
        <v>-3.9344997747660178</v>
      </c>
      <c r="AO1390" s="26">
        <f t="shared" si="363"/>
        <v>-3.9351643489502139</v>
      </c>
      <c r="AP1390" s="26">
        <f t="shared" si="363"/>
        <v>-3.9332408904645653</v>
      </c>
      <c r="AQ1390" s="26">
        <f t="shared" si="363"/>
        <v>-3.9388182558839882</v>
      </c>
      <c r="AR1390" s="26">
        <f t="shared" si="363"/>
        <v>-3.9227315190112741</v>
      </c>
      <c r="AS1390" s="26">
        <f t="shared" si="363"/>
        <v>-3.9698775001583364</v>
      </c>
      <c r="AT1390" s="26">
        <f t="shared" si="363"/>
        <v>-3.8373723372171344</v>
      </c>
      <c r="AU1390" s="26">
        <f t="shared" si="358"/>
        <v>-4.2853617650403137</v>
      </c>
      <c r="AV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</row>
    <row r="1391" spans="26:64">
      <c r="Z1391">
        <f t="shared" si="345"/>
        <v>0</v>
      </c>
      <c r="AA1391" s="26">
        <f t="shared" si="346"/>
        <v>2.0309229835135684E-3</v>
      </c>
      <c r="AB1391" s="26">
        <f t="shared" si="361"/>
        <v>-9999</v>
      </c>
      <c r="AC1391" s="26">
        <f t="shared" si="348"/>
        <v>0</v>
      </c>
      <c r="AD1391" s="26">
        <f t="shared" si="349"/>
        <v>-9999</v>
      </c>
      <c r="AE1391" s="26">
        <f t="shared" si="350"/>
        <v>0</v>
      </c>
      <c r="AF1391">
        <f t="shared" si="351"/>
        <v>-9999</v>
      </c>
      <c r="AG1391" s="187"/>
      <c r="AH1391">
        <f t="shared" si="352"/>
        <v>-2.9382213915712355E-4</v>
      </c>
      <c r="AI1391">
        <f t="shared" si="353"/>
        <v>0.56321412153041595</v>
      </c>
      <c r="AJ1391">
        <f t="shared" si="354"/>
        <v>-0.29022162196877349</v>
      </c>
      <c r="AK1391">
        <f t="shared" si="355"/>
        <v>0.22686228227079117</v>
      </c>
      <c r="AL1391">
        <f t="shared" si="356"/>
        <v>2.6625535282756823</v>
      </c>
      <c r="AM1391">
        <f t="shared" si="357"/>
        <v>4.0948774322335311</v>
      </c>
      <c r="AN1391" s="26">
        <f t="shared" si="363"/>
        <v>-3.9344997747660178</v>
      </c>
      <c r="AO1391" s="26">
        <f t="shared" si="363"/>
        <v>-3.9351643489502139</v>
      </c>
      <c r="AP1391" s="26">
        <f t="shared" si="363"/>
        <v>-3.9332408904645653</v>
      </c>
      <c r="AQ1391" s="26">
        <f t="shared" si="363"/>
        <v>-3.9388182558839882</v>
      </c>
      <c r="AR1391" s="26">
        <f t="shared" si="363"/>
        <v>-3.9227315190112741</v>
      </c>
      <c r="AS1391" s="26">
        <f t="shared" si="363"/>
        <v>-3.9698775001583364</v>
      </c>
      <c r="AT1391" s="26">
        <f t="shared" si="363"/>
        <v>-3.8373723372171344</v>
      </c>
      <c r="AU1391" s="26">
        <f t="shared" si="358"/>
        <v>-4.2853617650403137</v>
      </c>
    </row>
    <row r="1392" spans="26:64">
      <c r="Z1392">
        <f t="shared" si="345"/>
        <v>0</v>
      </c>
      <c r="AA1392" s="26">
        <f t="shared" si="346"/>
        <v>2.0309229835135684E-3</v>
      </c>
      <c r="AB1392" s="26">
        <f t="shared" si="361"/>
        <v>-9999</v>
      </c>
      <c r="AC1392" s="26">
        <f t="shared" si="348"/>
        <v>0</v>
      </c>
      <c r="AD1392" s="26">
        <f t="shared" si="349"/>
        <v>-9999</v>
      </c>
      <c r="AE1392" s="26">
        <f t="shared" si="350"/>
        <v>0</v>
      </c>
      <c r="AF1392">
        <f t="shared" si="351"/>
        <v>-9999</v>
      </c>
      <c r="AG1392" s="187"/>
      <c r="AH1392">
        <f t="shared" si="352"/>
        <v>-2.9382213915712355E-4</v>
      </c>
      <c r="AI1392">
        <f t="shared" si="353"/>
        <v>0.56321412153041595</v>
      </c>
      <c r="AJ1392">
        <f t="shared" si="354"/>
        <v>-0.29022162196877349</v>
      </c>
      <c r="AK1392">
        <f t="shared" si="355"/>
        <v>0.22686228227079117</v>
      </c>
      <c r="AL1392">
        <f t="shared" si="356"/>
        <v>2.6625535282756823</v>
      </c>
      <c r="AM1392">
        <f t="shared" si="357"/>
        <v>4.0948774322335311</v>
      </c>
      <c r="AN1392" s="26">
        <f t="shared" si="363"/>
        <v>-3.9344997747660178</v>
      </c>
      <c r="AO1392" s="26">
        <f t="shared" si="363"/>
        <v>-3.9351643489502139</v>
      </c>
      <c r="AP1392" s="26">
        <f t="shared" si="363"/>
        <v>-3.9332408904645653</v>
      </c>
      <c r="AQ1392" s="26">
        <f t="shared" si="363"/>
        <v>-3.9388182558839882</v>
      </c>
      <c r="AR1392" s="26">
        <f t="shared" si="363"/>
        <v>-3.9227315190112741</v>
      </c>
      <c r="AS1392" s="26">
        <f t="shared" si="363"/>
        <v>-3.9698775001583364</v>
      </c>
      <c r="AT1392" s="26">
        <f t="shared" si="363"/>
        <v>-3.8373723372171344</v>
      </c>
      <c r="AU1392" s="26">
        <f t="shared" si="358"/>
        <v>-4.2853617650403137</v>
      </c>
    </row>
    <row r="1393" spans="26:64">
      <c r="Z1393">
        <f t="shared" si="345"/>
        <v>0</v>
      </c>
      <c r="AA1393" s="26">
        <f t="shared" si="346"/>
        <v>2.0309229835135684E-3</v>
      </c>
      <c r="AB1393" s="26">
        <f t="shared" si="361"/>
        <v>-9999</v>
      </c>
      <c r="AC1393" s="26">
        <f t="shared" si="348"/>
        <v>0</v>
      </c>
      <c r="AD1393" s="26">
        <f t="shared" si="349"/>
        <v>-9999</v>
      </c>
      <c r="AE1393" s="26">
        <f t="shared" si="350"/>
        <v>0</v>
      </c>
      <c r="AF1393">
        <f t="shared" si="351"/>
        <v>-9999</v>
      </c>
      <c r="AG1393" s="187"/>
      <c r="AH1393">
        <f t="shared" si="352"/>
        <v>-2.9382213915712355E-4</v>
      </c>
      <c r="AI1393">
        <f t="shared" si="353"/>
        <v>0.56321412153041595</v>
      </c>
      <c r="AJ1393">
        <f t="shared" si="354"/>
        <v>-0.29022162196877349</v>
      </c>
      <c r="AK1393">
        <f t="shared" si="355"/>
        <v>0.22686228227079117</v>
      </c>
      <c r="AL1393">
        <f t="shared" si="356"/>
        <v>2.6625535282756823</v>
      </c>
      <c r="AM1393">
        <f t="shared" si="357"/>
        <v>4.0948774322335311</v>
      </c>
      <c r="AN1393" s="26">
        <f t="shared" si="363"/>
        <v>-3.9344997747660178</v>
      </c>
      <c r="AO1393" s="26">
        <f t="shared" si="363"/>
        <v>-3.9351643489502139</v>
      </c>
      <c r="AP1393" s="26">
        <f t="shared" si="363"/>
        <v>-3.9332408904645653</v>
      </c>
      <c r="AQ1393" s="26">
        <f t="shared" si="363"/>
        <v>-3.9388182558839882</v>
      </c>
      <c r="AR1393" s="26">
        <f t="shared" si="363"/>
        <v>-3.9227315190112741</v>
      </c>
      <c r="AS1393" s="26">
        <f t="shared" si="363"/>
        <v>-3.9698775001583364</v>
      </c>
      <c r="AT1393" s="26">
        <f t="shared" si="363"/>
        <v>-3.8373723372171344</v>
      </c>
      <c r="AU1393" s="26">
        <f t="shared" si="358"/>
        <v>-4.2853617650403137</v>
      </c>
    </row>
    <row r="1394" spans="26:64">
      <c r="Z1394">
        <f t="shared" si="345"/>
        <v>0</v>
      </c>
      <c r="AA1394" s="26">
        <f t="shared" si="346"/>
        <v>2.0309229835135684E-3</v>
      </c>
      <c r="AB1394" s="26">
        <f t="shared" si="361"/>
        <v>-9999</v>
      </c>
      <c r="AC1394" s="26">
        <f t="shared" si="348"/>
        <v>0</v>
      </c>
      <c r="AD1394" s="26">
        <f t="shared" si="349"/>
        <v>-9999</v>
      </c>
      <c r="AE1394" s="26">
        <f t="shared" si="350"/>
        <v>0</v>
      </c>
      <c r="AF1394">
        <f t="shared" si="351"/>
        <v>-9999</v>
      </c>
      <c r="AG1394" s="187"/>
      <c r="AH1394">
        <f t="shared" si="352"/>
        <v>-2.9382213915712355E-4</v>
      </c>
      <c r="AI1394">
        <f t="shared" si="353"/>
        <v>0.56321412153041595</v>
      </c>
      <c r="AJ1394">
        <f t="shared" si="354"/>
        <v>-0.29022162196877349</v>
      </c>
      <c r="AK1394">
        <f t="shared" si="355"/>
        <v>0.22686228227079117</v>
      </c>
      <c r="AL1394">
        <f t="shared" si="356"/>
        <v>2.6625535282756823</v>
      </c>
      <c r="AM1394">
        <f t="shared" si="357"/>
        <v>4.0948774322335311</v>
      </c>
      <c r="AN1394" s="26">
        <f t="shared" si="363"/>
        <v>-3.9344997747660178</v>
      </c>
      <c r="AO1394" s="26">
        <f t="shared" si="363"/>
        <v>-3.9351643489502139</v>
      </c>
      <c r="AP1394" s="26">
        <f t="shared" si="363"/>
        <v>-3.9332408904645653</v>
      </c>
      <c r="AQ1394" s="26">
        <f t="shared" si="363"/>
        <v>-3.9388182558839882</v>
      </c>
      <c r="AR1394" s="26">
        <f t="shared" si="363"/>
        <v>-3.9227315190112741</v>
      </c>
      <c r="AS1394" s="26">
        <f t="shared" si="363"/>
        <v>-3.9698775001583364</v>
      </c>
      <c r="AT1394" s="26">
        <f t="shared" si="363"/>
        <v>-3.8373723372171344</v>
      </c>
      <c r="AU1394" s="26">
        <f t="shared" si="358"/>
        <v>-4.2853617650403137</v>
      </c>
    </row>
    <row r="1395" spans="26:64">
      <c r="Z1395">
        <f t="shared" si="345"/>
        <v>0</v>
      </c>
      <c r="AA1395" s="26">
        <f t="shared" si="346"/>
        <v>2.0309229835135684E-3</v>
      </c>
      <c r="AB1395" s="26">
        <f t="shared" si="361"/>
        <v>-9999</v>
      </c>
      <c r="AC1395" s="26">
        <f t="shared" si="348"/>
        <v>0</v>
      </c>
      <c r="AD1395" s="26">
        <f t="shared" si="349"/>
        <v>-9999</v>
      </c>
      <c r="AE1395" s="26">
        <f t="shared" si="350"/>
        <v>0</v>
      </c>
      <c r="AF1395">
        <f t="shared" si="351"/>
        <v>-9999</v>
      </c>
      <c r="AG1395" s="187"/>
      <c r="AH1395">
        <f t="shared" si="352"/>
        <v>-2.9382213915712355E-4</v>
      </c>
      <c r="AI1395">
        <f t="shared" si="353"/>
        <v>0.56321412153041595</v>
      </c>
      <c r="AJ1395">
        <f t="shared" si="354"/>
        <v>-0.29022162196877349</v>
      </c>
      <c r="AK1395">
        <f t="shared" si="355"/>
        <v>0.22686228227079117</v>
      </c>
      <c r="AL1395">
        <f t="shared" si="356"/>
        <v>2.6625535282756823</v>
      </c>
      <c r="AM1395">
        <f t="shared" si="357"/>
        <v>4.0948774322335311</v>
      </c>
      <c r="AN1395" s="26">
        <f t="shared" si="363"/>
        <v>-3.9344997747660178</v>
      </c>
      <c r="AO1395" s="26">
        <f t="shared" si="363"/>
        <v>-3.9351643489502139</v>
      </c>
      <c r="AP1395" s="26">
        <f t="shared" si="363"/>
        <v>-3.9332408904645653</v>
      </c>
      <c r="AQ1395" s="26">
        <f t="shared" si="363"/>
        <v>-3.9388182558839882</v>
      </c>
      <c r="AR1395" s="26">
        <f t="shared" si="363"/>
        <v>-3.9227315190112741</v>
      </c>
      <c r="AS1395" s="26">
        <f t="shared" si="363"/>
        <v>-3.9698775001583364</v>
      </c>
      <c r="AT1395" s="26">
        <f t="shared" si="363"/>
        <v>-3.8373723372171344</v>
      </c>
      <c r="AU1395" s="26">
        <f t="shared" si="358"/>
        <v>-4.2853617650403137</v>
      </c>
    </row>
    <row r="1396" spans="26:64">
      <c r="Z1396">
        <f t="shared" si="345"/>
        <v>0</v>
      </c>
      <c r="AA1396" s="26">
        <f t="shared" si="346"/>
        <v>2.0309229835135684E-3</v>
      </c>
      <c r="AB1396" s="26">
        <f t="shared" si="361"/>
        <v>-9999</v>
      </c>
      <c r="AC1396" s="26">
        <f t="shared" si="348"/>
        <v>0</v>
      </c>
      <c r="AD1396" s="26">
        <f t="shared" si="349"/>
        <v>-9999</v>
      </c>
      <c r="AE1396" s="26">
        <f t="shared" si="350"/>
        <v>0</v>
      </c>
      <c r="AF1396">
        <f t="shared" si="351"/>
        <v>-9999</v>
      </c>
      <c r="AG1396" s="187"/>
      <c r="AH1396">
        <f t="shared" si="352"/>
        <v>-2.9382213915712355E-4</v>
      </c>
      <c r="AI1396">
        <f t="shared" si="353"/>
        <v>0.56321412153041595</v>
      </c>
      <c r="AJ1396">
        <f t="shared" si="354"/>
        <v>-0.29022162196877349</v>
      </c>
      <c r="AK1396">
        <f t="shared" si="355"/>
        <v>0.22686228227079117</v>
      </c>
      <c r="AL1396">
        <f t="shared" si="356"/>
        <v>2.6625535282756823</v>
      </c>
      <c r="AM1396">
        <f t="shared" si="357"/>
        <v>4.0948774322335311</v>
      </c>
      <c r="AN1396" s="26">
        <f t="shared" ref="AN1396:AT1405" si="364">$AU1396+$AB$7*SIN(AO1396)</f>
        <v>-3.9344997747660178</v>
      </c>
      <c r="AO1396" s="26">
        <f t="shared" si="364"/>
        <v>-3.9351643489502139</v>
      </c>
      <c r="AP1396" s="26">
        <f t="shared" si="364"/>
        <v>-3.9332408904645653</v>
      </c>
      <c r="AQ1396" s="26">
        <f t="shared" si="364"/>
        <v>-3.9388182558839882</v>
      </c>
      <c r="AR1396" s="26">
        <f t="shared" si="364"/>
        <v>-3.9227315190112741</v>
      </c>
      <c r="AS1396" s="26">
        <f t="shared" si="364"/>
        <v>-3.9698775001583364</v>
      </c>
      <c r="AT1396" s="26">
        <f t="shared" si="364"/>
        <v>-3.8373723372171344</v>
      </c>
      <c r="AU1396" s="26">
        <f t="shared" si="358"/>
        <v>-4.2853617650403137</v>
      </c>
    </row>
    <row r="1397" spans="26:64">
      <c r="Z1397">
        <f t="shared" si="345"/>
        <v>0</v>
      </c>
      <c r="AA1397" s="26">
        <f t="shared" si="346"/>
        <v>2.0309229835135684E-3</v>
      </c>
      <c r="AB1397" s="26">
        <f t="shared" si="361"/>
        <v>-9999</v>
      </c>
      <c r="AC1397" s="26">
        <f t="shared" si="348"/>
        <v>0</v>
      </c>
      <c r="AD1397" s="26">
        <f t="shared" si="349"/>
        <v>-9999</v>
      </c>
      <c r="AE1397" s="26">
        <f t="shared" si="350"/>
        <v>0</v>
      </c>
      <c r="AF1397">
        <f t="shared" si="351"/>
        <v>-9999</v>
      </c>
      <c r="AG1397" s="187"/>
      <c r="AH1397">
        <f t="shared" si="352"/>
        <v>-2.9382213915712355E-4</v>
      </c>
      <c r="AI1397">
        <f t="shared" si="353"/>
        <v>0.56321412153041595</v>
      </c>
      <c r="AJ1397">
        <f t="shared" si="354"/>
        <v>-0.29022162196877349</v>
      </c>
      <c r="AK1397">
        <f t="shared" si="355"/>
        <v>0.22686228227079117</v>
      </c>
      <c r="AL1397">
        <f t="shared" si="356"/>
        <v>2.6625535282756823</v>
      </c>
      <c r="AM1397">
        <f t="shared" si="357"/>
        <v>4.0948774322335311</v>
      </c>
      <c r="AN1397" s="26">
        <f t="shared" si="364"/>
        <v>-3.9344997747660178</v>
      </c>
      <c r="AO1397" s="26">
        <f t="shared" si="364"/>
        <v>-3.9351643489502139</v>
      </c>
      <c r="AP1397" s="26">
        <f t="shared" si="364"/>
        <v>-3.9332408904645653</v>
      </c>
      <c r="AQ1397" s="26">
        <f t="shared" si="364"/>
        <v>-3.9388182558839882</v>
      </c>
      <c r="AR1397" s="26">
        <f t="shared" si="364"/>
        <v>-3.9227315190112741</v>
      </c>
      <c r="AS1397" s="26">
        <f t="shared" si="364"/>
        <v>-3.9698775001583364</v>
      </c>
      <c r="AT1397" s="26">
        <f t="shared" si="364"/>
        <v>-3.8373723372171344</v>
      </c>
      <c r="AU1397" s="26">
        <f t="shared" si="358"/>
        <v>-4.2853617650403137</v>
      </c>
    </row>
    <row r="1398" spans="26:64">
      <c r="Z1398">
        <f t="shared" si="345"/>
        <v>0</v>
      </c>
      <c r="AA1398" s="26">
        <f t="shared" si="346"/>
        <v>2.0309229835135684E-3</v>
      </c>
      <c r="AB1398" s="26">
        <f t="shared" si="361"/>
        <v>-9999</v>
      </c>
      <c r="AC1398" s="26">
        <f t="shared" si="348"/>
        <v>0</v>
      </c>
      <c r="AD1398" s="26">
        <f t="shared" si="349"/>
        <v>-9999</v>
      </c>
      <c r="AE1398" s="26">
        <f t="shared" si="350"/>
        <v>0</v>
      </c>
      <c r="AF1398">
        <f t="shared" si="351"/>
        <v>-9999</v>
      </c>
      <c r="AG1398" s="187"/>
      <c r="AH1398">
        <f t="shared" si="352"/>
        <v>-2.9382213915712355E-4</v>
      </c>
      <c r="AI1398">
        <f t="shared" si="353"/>
        <v>0.56321412153041595</v>
      </c>
      <c r="AJ1398">
        <f t="shared" si="354"/>
        <v>-0.29022162196877349</v>
      </c>
      <c r="AK1398">
        <f t="shared" si="355"/>
        <v>0.22686228227079117</v>
      </c>
      <c r="AL1398">
        <f t="shared" si="356"/>
        <v>2.6625535282756823</v>
      </c>
      <c r="AM1398">
        <f t="shared" si="357"/>
        <v>4.0948774322335311</v>
      </c>
      <c r="AN1398" s="26">
        <f t="shared" si="364"/>
        <v>-3.9344997747660178</v>
      </c>
      <c r="AO1398" s="26">
        <f t="shared" si="364"/>
        <v>-3.9351643489502139</v>
      </c>
      <c r="AP1398" s="26">
        <f t="shared" si="364"/>
        <v>-3.9332408904645653</v>
      </c>
      <c r="AQ1398" s="26">
        <f t="shared" si="364"/>
        <v>-3.9388182558839882</v>
      </c>
      <c r="AR1398" s="26">
        <f t="shared" si="364"/>
        <v>-3.9227315190112741</v>
      </c>
      <c r="AS1398" s="26">
        <f t="shared" si="364"/>
        <v>-3.9698775001583364</v>
      </c>
      <c r="AT1398" s="26">
        <f t="shared" si="364"/>
        <v>-3.8373723372171344</v>
      </c>
      <c r="AU1398" s="26">
        <f t="shared" si="358"/>
        <v>-4.2853617650403137</v>
      </c>
      <c r="AV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</row>
    <row r="1399" spans="26:64">
      <c r="Z1399">
        <f t="shared" si="345"/>
        <v>0</v>
      </c>
      <c r="AA1399" s="26">
        <f t="shared" si="346"/>
        <v>2.0309229835135684E-3</v>
      </c>
      <c r="AB1399" s="26">
        <f t="shared" si="361"/>
        <v>-9999</v>
      </c>
      <c r="AC1399" s="26">
        <f t="shared" si="348"/>
        <v>0</v>
      </c>
      <c r="AD1399" s="26">
        <f t="shared" si="349"/>
        <v>-9999</v>
      </c>
      <c r="AE1399" s="26">
        <f t="shared" si="350"/>
        <v>0</v>
      </c>
      <c r="AF1399">
        <f t="shared" si="351"/>
        <v>-9999</v>
      </c>
      <c r="AG1399" s="187"/>
      <c r="AH1399">
        <f t="shared" si="352"/>
        <v>-2.9382213915712355E-4</v>
      </c>
      <c r="AI1399">
        <f t="shared" si="353"/>
        <v>0.56321412153041595</v>
      </c>
      <c r="AJ1399">
        <f t="shared" si="354"/>
        <v>-0.29022162196877349</v>
      </c>
      <c r="AK1399">
        <f t="shared" si="355"/>
        <v>0.22686228227079117</v>
      </c>
      <c r="AL1399">
        <f t="shared" si="356"/>
        <v>2.6625535282756823</v>
      </c>
      <c r="AM1399">
        <f t="shared" si="357"/>
        <v>4.0948774322335311</v>
      </c>
      <c r="AN1399" s="26">
        <f t="shared" si="364"/>
        <v>-3.9344997747660178</v>
      </c>
      <c r="AO1399" s="26">
        <f t="shared" si="364"/>
        <v>-3.9351643489502139</v>
      </c>
      <c r="AP1399" s="26">
        <f t="shared" si="364"/>
        <v>-3.9332408904645653</v>
      </c>
      <c r="AQ1399" s="26">
        <f t="shared" si="364"/>
        <v>-3.9388182558839882</v>
      </c>
      <c r="AR1399" s="26">
        <f t="shared" si="364"/>
        <v>-3.9227315190112741</v>
      </c>
      <c r="AS1399" s="26">
        <f t="shared" si="364"/>
        <v>-3.9698775001583364</v>
      </c>
      <c r="AT1399" s="26">
        <f t="shared" si="364"/>
        <v>-3.8373723372171344</v>
      </c>
      <c r="AU1399" s="26">
        <f t="shared" si="358"/>
        <v>-4.2853617650403137</v>
      </c>
    </row>
    <row r="1400" spans="26:64">
      <c r="Z1400">
        <f t="shared" si="345"/>
        <v>0</v>
      </c>
      <c r="AA1400" s="26">
        <f t="shared" si="346"/>
        <v>2.0309229835135684E-3</v>
      </c>
      <c r="AB1400" s="26">
        <f t="shared" si="361"/>
        <v>-9999</v>
      </c>
      <c r="AC1400" s="26">
        <f t="shared" si="348"/>
        <v>0</v>
      </c>
      <c r="AD1400" s="26">
        <f t="shared" si="349"/>
        <v>-9999</v>
      </c>
      <c r="AE1400" s="26">
        <f t="shared" si="350"/>
        <v>0</v>
      </c>
      <c r="AF1400">
        <f t="shared" si="351"/>
        <v>-9999</v>
      </c>
      <c r="AG1400" s="187"/>
      <c r="AH1400">
        <f t="shared" si="352"/>
        <v>-2.9382213915712355E-4</v>
      </c>
      <c r="AI1400">
        <f t="shared" si="353"/>
        <v>0.56321412153041595</v>
      </c>
      <c r="AJ1400">
        <f t="shared" si="354"/>
        <v>-0.29022162196877349</v>
      </c>
      <c r="AK1400">
        <f t="shared" si="355"/>
        <v>0.22686228227079117</v>
      </c>
      <c r="AL1400">
        <f t="shared" si="356"/>
        <v>2.6625535282756823</v>
      </c>
      <c r="AM1400">
        <f t="shared" si="357"/>
        <v>4.0948774322335311</v>
      </c>
      <c r="AN1400" s="26">
        <f t="shared" si="364"/>
        <v>-3.9344997747660178</v>
      </c>
      <c r="AO1400" s="26">
        <f t="shared" si="364"/>
        <v>-3.9351643489502139</v>
      </c>
      <c r="AP1400" s="26">
        <f t="shared" si="364"/>
        <v>-3.9332408904645653</v>
      </c>
      <c r="AQ1400" s="26">
        <f t="shared" si="364"/>
        <v>-3.9388182558839882</v>
      </c>
      <c r="AR1400" s="26">
        <f t="shared" si="364"/>
        <v>-3.9227315190112741</v>
      </c>
      <c r="AS1400" s="26">
        <f t="shared" si="364"/>
        <v>-3.9698775001583364</v>
      </c>
      <c r="AT1400" s="26">
        <f t="shared" si="364"/>
        <v>-3.8373723372171344</v>
      </c>
      <c r="AU1400" s="26">
        <f t="shared" si="358"/>
        <v>-4.2853617650403137</v>
      </c>
    </row>
    <row r="1401" spans="26:64">
      <c r="Z1401">
        <f t="shared" si="345"/>
        <v>0</v>
      </c>
      <c r="AA1401" s="26">
        <f t="shared" si="346"/>
        <v>2.0309229835135684E-3</v>
      </c>
      <c r="AB1401" s="26">
        <f t="shared" si="361"/>
        <v>-9999</v>
      </c>
      <c r="AC1401" s="26">
        <f t="shared" si="348"/>
        <v>0</v>
      </c>
      <c r="AD1401" s="26">
        <f t="shared" si="349"/>
        <v>-9999</v>
      </c>
      <c r="AE1401" s="26">
        <f t="shared" si="350"/>
        <v>0</v>
      </c>
      <c r="AF1401">
        <f t="shared" si="351"/>
        <v>-9999</v>
      </c>
      <c r="AG1401" s="187"/>
      <c r="AH1401">
        <f t="shared" si="352"/>
        <v>-2.9382213915712355E-4</v>
      </c>
      <c r="AI1401">
        <f t="shared" si="353"/>
        <v>0.56321412153041595</v>
      </c>
      <c r="AJ1401">
        <f t="shared" si="354"/>
        <v>-0.29022162196877349</v>
      </c>
      <c r="AK1401">
        <f t="shared" si="355"/>
        <v>0.22686228227079117</v>
      </c>
      <c r="AL1401">
        <f t="shared" si="356"/>
        <v>2.6625535282756823</v>
      </c>
      <c r="AM1401">
        <f t="shared" si="357"/>
        <v>4.0948774322335311</v>
      </c>
      <c r="AN1401" s="26">
        <f t="shared" si="364"/>
        <v>-3.9344997747660178</v>
      </c>
      <c r="AO1401" s="26">
        <f t="shared" si="364"/>
        <v>-3.9351643489502139</v>
      </c>
      <c r="AP1401" s="26">
        <f t="shared" si="364"/>
        <v>-3.9332408904645653</v>
      </c>
      <c r="AQ1401" s="26">
        <f t="shared" si="364"/>
        <v>-3.9388182558839882</v>
      </c>
      <c r="AR1401" s="26">
        <f t="shared" si="364"/>
        <v>-3.9227315190112741</v>
      </c>
      <c r="AS1401" s="26">
        <f t="shared" si="364"/>
        <v>-3.9698775001583364</v>
      </c>
      <c r="AT1401" s="26">
        <f t="shared" si="364"/>
        <v>-3.8373723372171344</v>
      </c>
      <c r="AU1401" s="26">
        <f t="shared" si="358"/>
        <v>-4.2853617650403137</v>
      </c>
    </row>
    <row r="1402" spans="26:64">
      <c r="Z1402">
        <f t="shared" si="345"/>
        <v>0</v>
      </c>
      <c r="AA1402" s="26">
        <f t="shared" si="346"/>
        <v>2.0309229835135684E-3</v>
      </c>
      <c r="AB1402" s="26">
        <f t="shared" si="361"/>
        <v>-9999</v>
      </c>
      <c r="AC1402" s="26">
        <f t="shared" si="348"/>
        <v>0</v>
      </c>
      <c r="AD1402" s="26">
        <f t="shared" si="349"/>
        <v>-9999</v>
      </c>
      <c r="AE1402" s="26">
        <f t="shared" si="350"/>
        <v>0</v>
      </c>
      <c r="AF1402">
        <f t="shared" si="351"/>
        <v>-9999</v>
      </c>
      <c r="AG1402" s="187"/>
      <c r="AH1402">
        <f t="shared" si="352"/>
        <v>-2.9382213915712355E-4</v>
      </c>
      <c r="AI1402">
        <f t="shared" si="353"/>
        <v>0.56321412153041595</v>
      </c>
      <c r="AJ1402">
        <f t="shared" si="354"/>
        <v>-0.29022162196877349</v>
      </c>
      <c r="AK1402">
        <f t="shared" si="355"/>
        <v>0.22686228227079117</v>
      </c>
      <c r="AL1402">
        <f t="shared" si="356"/>
        <v>2.6625535282756823</v>
      </c>
      <c r="AM1402">
        <f t="shared" si="357"/>
        <v>4.0948774322335311</v>
      </c>
      <c r="AN1402" s="26">
        <f t="shared" si="364"/>
        <v>-3.9344997747660178</v>
      </c>
      <c r="AO1402" s="26">
        <f t="shared" si="364"/>
        <v>-3.9351643489502139</v>
      </c>
      <c r="AP1402" s="26">
        <f t="shared" si="364"/>
        <v>-3.9332408904645653</v>
      </c>
      <c r="AQ1402" s="26">
        <f t="shared" si="364"/>
        <v>-3.9388182558839882</v>
      </c>
      <c r="AR1402" s="26">
        <f t="shared" si="364"/>
        <v>-3.9227315190112741</v>
      </c>
      <c r="AS1402" s="26">
        <f t="shared" si="364"/>
        <v>-3.9698775001583364</v>
      </c>
      <c r="AT1402" s="26">
        <f t="shared" si="364"/>
        <v>-3.8373723372171344</v>
      </c>
      <c r="AU1402" s="26">
        <f t="shared" si="358"/>
        <v>-4.2853617650403137</v>
      </c>
    </row>
    <row r="1403" spans="26:64">
      <c r="Z1403">
        <f t="shared" si="345"/>
        <v>0</v>
      </c>
      <c r="AA1403" s="26">
        <f t="shared" si="346"/>
        <v>2.0309229835135684E-3</v>
      </c>
      <c r="AB1403" s="26">
        <f t="shared" si="361"/>
        <v>-9999</v>
      </c>
      <c r="AC1403" s="26">
        <f t="shared" si="348"/>
        <v>0</v>
      </c>
      <c r="AD1403" s="26">
        <f t="shared" si="349"/>
        <v>-9999</v>
      </c>
      <c r="AE1403" s="26">
        <f t="shared" si="350"/>
        <v>0</v>
      </c>
      <c r="AF1403">
        <f t="shared" si="351"/>
        <v>-9999</v>
      </c>
      <c r="AG1403" s="187"/>
      <c r="AH1403">
        <f t="shared" si="352"/>
        <v>-2.9382213915712355E-4</v>
      </c>
      <c r="AI1403">
        <f t="shared" si="353"/>
        <v>0.56321412153041595</v>
      </c>
      <c r="AJ1403">
        <f t="shared" si="354"/>
        <v>-0.29022162196877349</v>
      </c>
      <c r="AK1403">
        <f t="shared" si="355"/>
        <v>0.22686228227079117</v>
      </c>
      <c r="AL1403">
        <f t="shared" si="356"/>
        <v>2.6625535282756823</v>
      </c>
      <c r="AM1403">
        <f t="shared" si="357"/>
        <v>4.0948774322335311</v>
      </c>
      <c r="AN1403" s="26">
        <f t="shared" si="364"/>
        <v>-3.9344997747660178</v>
      </c>
      <c r="AO1403" s="26">
        <f t="shared" si="364"/>
        <v>-3.9351643489502139</v>
      </c>
      <c r="AP1403" s="26">
        <f t="shared" si="364"/>
        <v>-3.9332408904645653</v>
      </c>
      <c r="AQ1403" s="26">
        <f t="shared" si="364"/>
        <v>-3.9388182558839882</v>
      </c>
      <c r="AR1403" s="26">
        <f t="shared" si="364"/>
        <v>-3.9227315190112741</v>
      </c>
      <c r="AS1403" s="26">
        <f t="shared" si="364"/>
        <v>-3.9698775001583364</v>
      </c>
      <c r="AT1403" s="26">
        <f t="shared" si="364"/>
        <v>-3.8373723372171344</v>
      </c>
      <c r="AU1403" s="26">
        <f t="shared" si="358"/>
        <v>-4.2853617650403137</v>
      </c>
    </row>
    <row r="1404" spans="26:64">
      <c r="Z1404">
        <f t="shared" si="345"/>
        <v>0</v>
      </c>
      <c r="AA1404" s="26">
        <f t="shared" si="346"/>
        <v>2.0309229835135684E-3</v>
      </c>
      <c r="AB1404" s="26"/>
      <c r="AC1404" s="26">
        <f t="shared" si="348"/>
        <v>0</v>
      </c>
      <c r="AD1404" s="26">
        <f t="shared" si="349"/>
        <v>-9999</v>
      </c>
      <c r="AE1404" s="26">
        <f t="shared" si="350"/>
        <v>0</v>
      </c>
      <c r="AF1404">
        <f t="shared" si="351"/>
        <v>-9999</v>
      </c>
      <c r="AG1404" s="187"/>
      <c r="AH1404">
        <f t="shared" si="352"/>
        <v>-2.9382213915712355E-4</v>
      </c>
      <c r="AI1404">
        <f t="shared" si="353"/>
        <v>0.56321412153041595</v>
      </c>
      <c r="AJ1404">
        <f t="shared" si="354"/>
        <v>-0.29022162196877349</v>
      </c>
      <c r="AK1404">
        <f t="shared" si="355"/>
        <v>0.22686228227079117</v>
      </c>
      <c r="AL1404">
        <f t="shared" si="356"/>
        <v>2.6625535282756823</v>
      </c>
      <c r="AM1404">
        <f t="shared" si="357"/>
        <v>4.0948774322335311</v>
      </c>
      <c r="AN1404" s="26">
        <f t="shared" si="364"/>
        <v>-3.9344997747660178</v>
      </c>
      <c r="AO1404" s="26">
        <f t="shared" si="364"/>
        <v>-3.9351643489502139</v>
      </c>
      <c r="AP1404" s="26">
        <f t="shared" si="364"/>
        <v>-3.9332408904645653</v>
      </c>
      <c r="AQ1404" s="26">
        <f t="shared" si="364"/>
        <v>-3.9388182558839882</v>
      </c>
      <c r="AR1404" s="26">
        <f t="shared" si="364"/>
        <v>-3.9227315190112741</v>
      </c>
      <c r="AS1404" s="26">
        <f t="shared" si="364"/>
        <v>-3.9698775001583364</v>
      </c>
      <c r="AT1404" s="26">
        <f t="shared" si="364"/>
        <v>-3.8373723372171344</v>
      </c>
      <c r="AU1404" s="26">
        <f t="shared" si="358"/>
        <v>-4.2853617650403137</v>
      </c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</row>
    <row r="1405" spans="26:64">
      <c r="Z1405">
        <f t="shared" si="345"/>
        <v>0</v>
      </c>
      <c r="AA1405" s="26">
        <f t="shared" si="346"/>
        <v>2.0309229835135684E-3</v>
      </c>
      <c r="AB1405" s="26">
        <f>IF(S1405&lt;&gt;0,G1405-AH1405, -9999)</f>
        <v>-9999</v>
      </c>
      <c r="AC1405" s="26">
        <f t="shared" si="348"/>
        <v>0</v>
      </c>
      <c r="AD1405" s="26">
        <f t="shared" si="349"/>
        <v>-9999</v>
      </c>
      <c r="AE1405" s="26">
        <f t="shared" si="350"/>
        <v>0</v>
      </c>
      <c r="AF1405">
        <f t="shared" si="351"/>
        <v>-9999</v>
      </c>
      <c r="AG1405" s="187"/>
      <c r="AH1405">
        <f t="shared" si="352"/>
        <v>-2.9382213915712355E-4</v>
      </c>
      <c r="AI1405">
        <f t="shared" si="353"/>
        <v>0.56321412153041595</v>
      </c>
      <c r="AJ1405">
        <f t="shared" si="354"/>
        <v>-0.29022162196877349</v>
      </c>
      <c r="AK1405">
        <f t="shared" si="355"/>
        <v>0.22686228227079117</v>
      </c>
      <c r="AL1405">
        <f t="shared" si="356"/>
        <v>2.6625535282756823</v>
      </c>
      <c r="AM1405">
        <f t="shared" si="357"/>
        <v>4.0948774322335311</v>
      </c>
      <c r="AN1405" s="26">
        <f t="shared" si="364"/>
        <v>-3.9344997747660178</v>
      </c>
      <c r="AO1405" s="26">
        <f t="shared" si="364"/>
        <v>-3.9351643489502139</v>
      </c>
      <c r="AP1405" s="26">
        <f t="shared" si="364"/>
        <v>-3.9332408904645653</v>
      </c>
      <c r="AQ1405" s="26">
        <f t="shared" si="364"/>
        <v>-3.9388182558839882</v>
      </c>
      <c r="AR1405" s="26">
        <f t="shared" si="364"/>
        <v>-3.9227315190112741</v>
      </c>
      <c r="AS1405" s="26">
        <f t="shared" si="364"/>
        <v>-3.9698775001583364</v>
      </c>
      <c r="AT1405" s="26">
        <f t="shared" si="364"/>
        <v>-3.8373723372171344</v>
      </c>
      <c r="AU1405" s="26">
        <f t="shared" si="358"/>
        <v>-4.2853617650403137</v>
      </c>
    </row>
    <row r="1406" spans="26:64">
      <c r="Z1406">
        <f t="shared" si="345"/>
        <v>0</v>
      </c>
      <c r="AA1406" s="26">
        <f t="shared" si="346"/>
        <v>2.0309229835135684E-3</v>
      </c>
      <c r="AB1406" s="26"/>
      <c r="AC1406" s="26">
        <f t="shared" si="348"/>
        <v>0</v>
      </c>
      <c r="AD1406" s="26">
        <f t="shared" si="349"/>
        <v>-9999</v>
      </c>
      <c r="AE1406" s="26">
        <f t="shared" si="350"/>
        <v>0</v>
      </c>
      <c r="AF1406">
        <f t="shared" si="351"/>
        <v>-9999</v>
      </c>
      <c r="AG1406" s="187"/>
      <c r="AH1406">
        <f t="shared" si="352"/>
        <v>-2.9382213915712355E-4</v>
      </c>
      <c r="AI1406">
        <f t="shared" si="353"/>
        <v>0.56321412153041595</v>
      </c>
      <c r="AJ1406">
        <f t="shared" si="354"/>
        <v>-0.29022162196877349</v>
      </c>
      <c r="AK1406">
        <f t="shared" si="355"/>
        <v>0.22686228227079117</v>
      </c>
      <c r="AL1406">
        <f t="shared" si="356"/>
        <v>2.6625535282756823</v>
      </c>
      <c r="AM1406">
        <f t="shared" si="357"/>
        <v>4.0948774322335311</v>
      </c>
      <c r="AN1406" s="26">
        <f t="shared" ref="AN1406:AT1415" si="365">$AU1406+$AB$7*SIN(AO1406)</f>
        <v>-3.9344997747660178</v>
      </c>
      <c r="AO1406" s="26">
        <f t="shared" si="365"/>
        <v>-3.9351643489502139</v>
      </c>
      <c r="AP1406" s="26">
        <f t="shared" si="365"/>
        <v>-3.9332408904645653</v>
      </c>
      <c r="AQ1406" s="26">
        <f t="shared" si="365"/>
        <v>-3.9388182558839882</v>
      </c>
      <c r="AR1406" s="26">
        <f t="shared" si="365"/>
        <v>-3.9227315190112741</v>
      </c>
      <c r="AS1406" s="26">
        <f t="shared" si="365"/>
        <v>-3.9698775001583364</v>
      </c>
      <c r="AT1406" s="26">
        <f t="shared" si="365"/>
        <v>-3.8373723372171344</v>
      </c>
      <c r="AU1406" s="26">
        <f t="shared" si="358"/>
        <v>-4.2853617650403137</v>
      </c>
    </row>
    <row r="1407" spans="26:64">
      <c r="Z1407">
        <f t="shared" si="345"/>
        <v>0</v>
      </c>
      <c r="AA1407" s="26">
        <f t="shared" si="346"/>
        <v>2.0309229835135684E-3</v>
      </c>
      <c r="AB1407" s="26"/>
      <c r="AC1407" s="26">
        <f t="shared" si="348"/>
        <v>0</v>
      </c>
      <c r="AD1407" s="26">
        <f t="shared" si="349"/>
        <v>-9999</v>
      </c>
      <c r="AE1407" s="26">
        <f t="shared" si="350"/>
        <v>0</v>
      </c>
      <c r="AF1407">
        <f t="shared" si="351"/>
        <v>-9999</v>
      </c>
      <c r="AG1407" s="187"/>
      <c r="AH1407">
        <f t="shared" si="352"/>
        <v>-2.9382213915712355E-4</v>
      </c>
      <c r="AI1407">
        <f t="shared" si="353"/>
        <v>0.56321412153041595</v>
      </c>
      <c r="AJ1407">
        <f t="shared" si="354"/>
        <v>-0.29022162196877349</v>
      </c>
      <c r="AK1407">
        <f t="shared" si="355"/>
        <v>0.22686228227079117</v>
      </c>
      <c r="AL1407">
        <f t="shared" si="356"/>
        <v>2.6625535282756823</v>
      </c>
      <c r="AM1407">
        <f t="shared" si="357"/>
        <v>4.0948774322335311</v>
      </c>
      <c r="AN1407" s="26">
        <f t="shared" si="365"/>
        <v>-3.9344997747660178</v>
      </c>
      <c r="AO1407" s="26">
        <f t="shared" si="365"/>
        <v>-3.9351643489502139</v>
      </c>
      <c r="AP1407" s="26">
        <f t="shared" si="365"/>
        <v>-3.9332408904645653</v>
      </c>
      <c r="AQ1407" s="26">
        <f t="shared" si="365"/>
        <v>-3.9388182558839882</v>
      </c>
      <c r="AR1407" s="26">
        <f t="shared" si="365"/>
        <v>-3.9227315190112741</v>
      </c>
      <c r="AS1407" s="26">
        <f t="shared" si="365"/>
        <v>-3.9698775001583364</v>
      </c>
      <c r="AT1407" s="26">
        <f t="shared" si="365"/>
        <v>-3.8373723372171344</v>
      </c>
      <c r="AU1407" s="26">
        <f t="shared" si="358"/>
        <v>-4.2853617650403137</v>
      </c>
    </row>
    <row r="1408" spans="26:64">
      <c r="Z1408">
        <f t="shared" si="345"/>
        <v>0</v>
      </c>
      <c r="AA1408" s="26">
        <f t="shared" si="346"/>
        <v>2.0309229835135684E-3</v>
      </c>
      <c r="AB1408" s="26"/>
      <c r="AC1408" s="26">
        <f t="shared" si="348"/>
        <v>0</v>
      </c>
      <c r="AD1408" s="26">
        <f t="shared" si="349"/>
        <v>-9999</v>
      </c>
      <c r="AE1408" s="26">
        <f t="shared" si="350"/>
        <v>0</v>
      </c>
      <c r="AF1408">
        <f t="shared" si="351"/>
        <v>-9999</v>
      </c>
      <c r="AG1408" s="187"/>
      <c r="AH1408">
        <f t="shared" si="352"/>
        <v>-2.9382213915712355E-4</v>
      </c>
      <c r="AI1408">
        <f t="shared" si="353"/>
        <v>0.56321412153041595</v>
      </c>
      <c r="AJ1408">
        <f t="shared" si="354"/>
        <v>-0.29022162196877349</v>
      </c>
      <c r="AK1408">
        <f t="shared" si="355"/>
        <v>0.22686228227079117</v>
      </c>
      <c r="AL1408">
        <f t="shared" si="356"/>
        <v>2.6625535282756823</v>
      </c>
      <c r="AM1408">
        <f t="shared" si="357"/>
        <v>4.0948774322335311</v>
      </c>
      <c r="AN1408" s="26">
        <f t="shared" si="365"/>
        <v>-3.9344997747660178</v>
      </c>
      <c r="AO1408" s="26">
        <f t="shared" si="365"/>
        <v>-3.9351643489502139</v>
      </c>
      <c r="AP1408" s="26">
        <f t="shared" si="365"/>
        <v>-3.9332408904645653</v>
      </c>
      <c r="AQ1408" s="26">
        <f t="shared" si="365"/>
        <v>-3.9388182558839882</v>
      </c>
      <c r="AR1408" s="26">
        <f t="shared" si="365"/>
        <v>-3.9227315190112741</v>
      </c>
      <c r="AS1408" s="26">
        <f t="shared" si="365"/>
        <v>-3.9698775001583364</v>
      </c>
      <c r="AT1408" s="26">
        <f t="shared" si="365"/>
        <v>-3.8373723372171344</v>
      </c>
      <c r="AU1408" s="26">
        <f t="shared" si="358"/>
        <v>-4.2853617650403137</v>
      </c>
    </row>
    <row r="1409" spans="26:64">
      <c r="Z1409">
        <f t="shared" si="345"/>
        <v>0</v>
      </c>
      <c r="AA1409" s="26">
        <f t="shared" si="346"/>
        <v>2.0309229835135684E-3</v>
      </c>
      <c r="AB1409" s="26">
        <f t="shared" ref="AB1409:AB1417" si="366">IF(S1409&lt;&gt;0,G1409-AH1409, -9999)</f>
        <v>-9999</v>
      </c>
      <c r="AC1409" s="26">
        <f t="shared" si="348"/>
        <v>0</v>
      </c>
      <c r="AD1409" s="26">
        <f t="shared" si="349"/>
        <v>-9999</v>
      </c>
      <c r="AE1409" s="26">
        <f t="shared" si="350"/>
        <v>0</v>
      </c>
      <c r="AF1409">
        <f t="shared" si="351"/>
        <v>-9999</v>
      </c>
      <c r="AG1409" s="187"/>
      <c r="AH1409">
        <f t="shared" si="352"/>
        <v>-2.9382213915712355E-4</v>
      </c>
      <c r="AI1409">
        <f t="shared" si="353"/>
        <v>0.56321412153041595</v>
      </c>
      <c r="AJ1409">
        <f t="shared" si="354"/>
        <v>-0.29022162196877349</v>
      </c>
      <c r="AK1409">
        <f t="shared" si="355"/>
        <v>0.22686228227079117</v>
      </c>
      <c r="AL1409">
        <f t="shared" si="356"/>
        <v>2.6625535282756823</v>
      </c>
      <c r="AM1409">
        <f t="shared" si="357"/>
        <v>4.0948774322335311</v>
      </c>
      <c r="AN1409" s="26">
        <f t="shared" si="365"/>
        <v>-3.9344997747660178</v>
      </c>
      <c r="AO1409" s="26">
        <f t="shared" si="365"/>
        <v>-3.9351643489502139</v>
      </c>
      <c r="AP1409" s="26">
        <f t="shared" si="365"/>
        <v>-3.9332408904645653</v>
      </c>
      <c r="AQ1409" s="26">
        <f t="shared" si="365"/>
        <v>-3.9388182558839882</v>
      </c>
      <c r="AR1409" s="26">
        <f t="shared" si="365"/>
        <v>-3.9227315190112741</v>
      </c>
      <c r="AS1409" s="26">
        <f t="shared" si="365"/>
        <v>-3.9698775001583364</v>
      </c>
      <c r="AT1409" s="26">
        <f t="shared" si="365"/>
        <v>-3.8373723372171344</v>
      </c>
      <c r="AU1409" s="26">
        <f t="shared" si="358"/>
        <v>-4.2853617650403137</v>
      </c>
    </row>
    <row r="1410" spans="26:64">
      <c r="Z1410">
        <f t="shared" si="345"/>
        <v>0</v>
      </c>
      <c r="AA1410" s="26">
        <f t="shared" si="346"/>
        <v>2.0309229835135684E-3</v>
      </c>
      <c r="AB1410" s="26">
        <f t="shared" si="366"/>
        <v>-9999</v>
      </c>
      <c r="AC1410" s="26">
        <f t="shared" si="348"/>
        <v>0</v>
      </c>
      <c r="AD1410" s="26">
        <f t="shared" si="349"/>
        <v>-9999</v>
      </c>
      <c r="AE1410" s="26">
        <f t="shared" si="350"/>
        <v>0</v>
      </c>
      <c r="AF1410">
        <f t="shared" si="351"/>
        <v>-9999</v>
      </c>
      <c r="AG1410" s="187"/>
      <c r="AH1410">
        <f t="shared" si="352"/>
        <v>-2.9382213915712355E-4</v>
      </c>
      <c r="AI1410">
        <f t="shared" si="353"/>
        <v>0.56321412153041595</v>
      </c>
      <c r="AJ1410">
        <f t="shared" si="354"/>
        <v>-0.29022162196877349</v>
      </c>
      <c r="AK1410">
        <f t="shared" si="355"/>
        <v>0.22686228227079117</v>
      </c>
      <c r="AL1410">
        <f t="shared" si="356"/>
        <v>2.6625535282756823</v>
      </c>
      <c r="AM1410">
        <f t="shared" si="357"/>
        <v>4.0948774322335311</v>
      </c>
      <c r="AN1410" s="26">
        <f t="shared" si="365"/>
        <v>-3.9344997747660178</v>
      </c>
      <c r="AO1410" s="26">
        <f t="shared" si="365"/>
        <v>-3.9351643489502139</v>
      </c>
      <c r="AP1410" s="26">
        <f t="shared" si="365"/>
        <v>-3.9332408904645653</v>
      </c>
      <c r="AQ1410" s="26">
        <f t="shared" si="365"/>
        <v>-3.9388182558839882</v>
      </c>
      <c r="AR1410" s="26">
        <f t="shared" si="365"/>
        <v>-3.9227315190112741</v>
      </c>
      <c r="AS1410" s="26">
        <f t="shared" si="365"/>
        <v>-3.9698775001583364</v>
      </c>
      <c r="AT1410" s="26">
        <f t="shared" si="365"/>
        <v>-3.8373723372171344</v>
      </c>
      <c r="AU1410" s="26">
        <f t="shared" si="358"/>
        <v>-4.2853617650403137</v>
      </c>
    </row>
    <row r="1411" spans="26:64">
      <c r="Z1411">
        <f t="shared" si="345"/>
        <v>0</v>
      </c>
      <c r="AA1411" s="26">
        <f t="shared" si="346"/>
        <v>2.0309229835135684E-3</v>
      </c>
      <c r="AB1411" s="26">
        <f t="shared" si="366"/>
        <v>-9999</v>
      </c>
      <c r="AC1411" s="26">
        <f t="shared" si="348"/>
        <v>0</v>
      </c>
      <c r="AD1411" s="26">
        <f t="shared" si="349"/>
        <v>-9999</v>
      </c>
      <c r="AE1411" s="26">
        <f t="shared" si="350"/>
        <v>0</v>
      </c>
      <c r="AF1411">
        <f t="shared" si="351"/>
        <v>-9999</v>
      </c>
      <c r="AG1411" s="187"/>
      <c r="AH1411">
        <f t="shared" si="352"/>
        <v>-2.9382213915712355E-4</v>
      </c>
      <c r="AI1411">
        <f t="shared" si="353"/>
        <v>0.56321412153041595</v>
      </c>
      <c r="AJ1411">
        <f t="shared" si="354"/>
        <v>-0.29022162196877349</v>
      </c>
      <c r="AK1411">
        <f t="shared" si="355"/>
        <v>0.22686228227079117</v>
      </c>
      <c r="AL1411">
        <f t="shared" si="356"/>
        <v>2.6625535282756823</v>
      </c>
      <c r="AM1411">
        <f t="shared" si="357"/>
        <v>4.0948774322335311</v>
      </c>
      <c r="AN1411" s="26">
        <f t="shared" si="365"/>
        <v>-3.9344997747660178</v>
      </c>
      <c r="AO1411" s="26">
        <f t="shared" si="365"/>
        <v>-3.9351643489502139</v>
      </c>
      <c r="AP1411" s="26">
        <f t="shared" si="365"/>
        <v>-3.9332408904645653</v>
      </c>
      <c r="AQ1411" s="26">
        <f t="shared" si="365"/>
        <v>-3.9388182558839882</v>
      </c>
      <c r="AR1411" s="26">
        <f t="shared" si="365"/>
        <v>-3.9227315190112741</v>
      </c>
      <c r="AS1411" s="26">
        <f t="shared" si="365"/>
        <v>-3.9698775001583364</v>
      </c>
      <c r="AT1411" s="26">
        <f t="shared" si="365"/>
        <v>-3.8373723372171344</v>
      </c>
      <c r="AU1411" s="26">
        <f t="shared" si="358"/>
        <v>-4.2853617650403137</v>
      </c>
    </row>
    <row r="1412" spans="26:64">
      <c r="Z1412">
        <f t="shared" si="345"/>
        <v>0</v>
      </c>
      <c r="AA1412" s="26">
        <f t="shared" si="346"/>
        <v>2.0309229835135684E-3</v>
      </c>
      <c r="AB1412" s="26">
        <f t="shared" si="366"/>
        <v>-9999</v>
      </c>
      <c r="AC1412" s="26">
        <f t="shared" si="348"/>
        <v>0</v>
      </c>
      <c r="AD1412" s="26">
        <f t="shared" si="349"/>
        <v>-9999</v>
      </c>
      <c r="AE1412" s="26">
        <f t="shared" si="350"/>
        <v>0</v>
      </c>
      <c r="AF1412">
        <f t="shared" si="351"/>
        <v>-9999</v>
      </c>
      <c r="AG1412" s="187"/>
      <c r="AH1412">
        <f t="shared" si="352"/>
        <v>-2.9382213915712355E-4</v>
      </c>
      <c r="AI1412">
        <f t="shared" si="353"/>
        <v>0.56321412153041595</v>
      </c>
      <c r="AJ1412">
        <f t="shared" si="354"/>
        <v>-0.29022162196877349</v>
      </c>
      <c r="AK1412">
        <f t="shared" si="355"/>
        <v>0.22686228227079117</v>
      </c>
      <c r="AL1412">
        <f t="shared" si="356"/>
        <v>2.6625535282756823</v>
      </c>
      <c r="AM1412">
        <f t="shared" si="357"/>
        <v>4.0948774322335311</v>
      </c>
      <c r="AN1412" s="26">
        <f t="shared" si="365"/>
        <v>-3.9344997747660178</v>
      </c>
      <c r="AO1412" s="26">
        <f t="shared" si="365"/>
        <v>-3.9351643489502139</v>
      </c>
      <c r="AP1412" s="26">
        <f t="shared" si="365"/>
        <v>-3.9332408904645653</v>
      </c>
      <c r="AQ1412" s="26">
        <f t="shared" si="365"/>
        <v>-3.9388182558839882</v>
      </c>
      <c r="AR1412" s="26">
        <f t="shared" si="365"/>
        <v>-3.9227315190112741</v>
      </c>
      <c r="AS1412" s="26">
        <f t="shared" si="365"/>
        <v>-3.9698775001583364</v>
      </c>
      <c r="AT1412" s="26">
        <f t="shared" si="365"/>
        <v>-3.8373723372171344</v>
      </c>
      <c r="AU1412" s="26">
        <f t="shared" si="358"/>
        <v>-4.2853617650403137</v>
      </c>
    </row>
    <row r="1413" spans="26:64">
      <c r="Z1413">
        <f t="shared" si="345"/>
        <v>0</v>
      </c>
      <c r="AA1413" s="26">
        <f t="shared" si="346"/>
        <v>2.0309229835135684E-3</v>
      </c>
      <c r="AB1413" s="26">
        <f t="shared" si="366"/>
        <v>-9999</v>
      </c>
      <c r="AC1413" s="26">
        <f t="shared" si="348"/>
        <v>0</v>
      </c>
      <c r="AD1413" s="26">
        <f t="shared" si="349"/>
        <v>-9999</v>
      </c>
      <c r="AE1413" s="26">
        <f t="shared" si="350"/>
        <v>0</v>
      </c>
      <c r="AF1413">
        <f t="shared" si="351"/>
        <v>-9999</v>
      </c>
      <c r="AG1413" s="187"/>
      <c r="AH1413">
        <f t="shared" si="352"/>
        <v>-2.9382213915712355E-4</v>
      </c>
      <c r="AI1413">
        <f t="shared" si="353"/>
        <v>0.56321412153041595</v>
      </c>
      <c r="AJ1413">
        <f t="shared" si="354"/>
        <v>-0.29022162196877349</v>
      </c>
      <c r="AK1413">
        <f t="shared" si="355"/>
        <v>0.22686228227079117</v>
      </c>
      <c r="AL1413">
        <f t="shared" si="356"/>
        <v>2.6625535282756823</v>
      </c>
      <c r="AM1413">
        <f t="shared" si="357"/>
        <v>4.0948774322335311</v>
      </c>
      <c r="AN1413" s="26">
        <f t="shared" si="365"/>
        <v>-3.9344997747660178</v>
      </c>
      <c r="AO1413" s="26">
        <f t="shared" si="365"/>
        <v>-3.9351643489502139</v>
      </c>
      <c r="AP1413" s="26">
        <f t="shared" si="365"/>
        <v>-3.9332408904645653</v>
      </c>
      <c r="AQ1413" s="26">
        <f t="shared" si="365"/>
        <v>-3.9388182558839882</v>
      </c>
      <c r="AR1413" s="26">
        <f t="shared" si="365"/>
        <v>-3.9227315190112741</v>
      </c>
      <c r="AS1413" s="26">
        <f t="shared" si="365"/>
        <v>-3.9698775001583364</v>
      </c>
      <c r="AT1413" s="26">
        <f t="shared" si="365"/>
        <v>-3.8373723372171344</v>
      </c>
      <c r="AU1413" s="26">
        <f t="shared" si="358"/>
        <v>-4.2853617650403137</v>
      </c>
    </row>
    <row r="1414" spans="26:64">
      <c r="Z1414">
        <f t="shared" si="345"/>
        <v>0</v>
      </c>
      <c r="AA1414" s="26">
        <f t="shared" si="346"/>
        <v>2.0309229835135684E-3</v>
      </c>
      <c r="AB1414" s="26">
        <f t="shared" si="366"/>
        <v>-9999</v>
      </c>
      <c r="AC1414" s="26">
        <f t="shared" si="348"/>
        <v>0</v>
      </c>
      <c r="AD1414" s="26">
        <f t="shared" si="349"/>
        <v>-9999</v>
      </c>
      <c r="AE1414" s="26">
        <f t="shared" si="350"/>
        <v>0</v>
      </c>
      <c r="AF1414">
        <f t="shared" si="351"/>
        <v>-9999</v>
      </c>
      <c r="AG1414" s="187"/>
      <c r="AH1414">
        <f t="shared" si="352"/>
        <v>-2.9382213915712355E-4</v>
      </c>
      <c r="AI1414">
        <f t="shared" si="353"/>
        <v>0.56321412153041595</v>
      </c>
      <c r="AJ1414">
        <f t="shared" si="354"/>
        <v>-0.29022162196877349</v>
      </c>
      <c r="AK1414">
        <f t="shared" si="355"/>
        <v>0.22686228227079117</v>
      </c>
      <c r="AL1414">
        <f t="shared" si="356"/>
        <v>2.6625535282756823</v>
      </c>
      <c r="AM1414">
        <f t="shared" si="357"/>
        <v>4.0948774322335311</v>
      </c>
      <c r="AN1414" s="26">
        <f t="shared" si="365"/>
        <v>-3.9344997747660178</v>
      </c>
      <c r="AO1414" s="26">
        <f t="shared" si="365"/>
        <v>-3.9351643489502139</v>
      </c>
      <c r="AP1414" s="26">
        <f t="shared" si="365"/>
        <v>-3.9332408904645653</v>
      </c>
      <c r="AQ1414" s="26">
        <f t="shared" si="365"/>
        <v>-3.9388182558839882</v>
      </c>
      <c r="AR1414" s="26">
        <f t="shared" si="365"/>
        <v>-3.9227315190112741</v>
      </c>
      <c r="AS1414" s="26">
        <f t="shared" si="365"/>
        <v>-3.9698775001583364</v>
      </c>
      <c r="AT1414" s="26">
        <f t="shared" si="365"/>
        <v>-3.8373723372171344</v>
      </c>
      <c r="AU1414" s="26">
        <f t="shared" si="358"/>
        <v>-4.2853617650403137</v>
      </c>
    </row>
    <row r="1415" spans="26:64">
      <c r="Z1415">
        <f t="shared" si="345"/>
        <v>0</v>
      </c>
      <c r="AA1415" s="26">
        <f t="shared" si="346"/>
        <v>2.0309229835135684E-3</v>
      </c>
      <c r="AB1415" s="26">
        <f t="shared" si="366"/>
        <v>-9999</v>
      </c>
      <c r="AC1415" s="26">
        <f t="shared" si="348"/>
        <v>0</v>
      </c>
      <c r="AD1415" s="26">
        <f t="shared" si="349"/>
        <v>-9999</v>
      </c>
      <c r="AE1415" s="26">
        <f t="shared" si="350"/>
        <v>0</v>
      </c>
      <c r="AF1415">
        <f t="shared" si="351"/>
        <v>-9999</v>
      </c>
      <c r="AG1415" s="187"/>
      <c r="AH1415">
        <f t="shared" si="352"/>
        <v>-2.9382213915712355E-4</v>
      </c>
      <c r="AI1415">
        <f t="shared" si="353"/>
        <v>0.56321412153041595</v>
      </c>
      <c r="AJ1415">
        <f t="shared" si="354"/>
        <v>-0.29022162196877349</v>
      </c>
      <c r="AK1415">
        <f t="shared" si="355"/>
        <v>0.22686228227079117</v>
      </c>
      <c r="AL1415">
        <f t="shared" si="356"/>
        <v>2.6625535282756823</v>
      </c>
      <c r="AM1415">
        <f t="shared" si="357"/>
        <v>4.0948774322335311</v>
      </c>
      <c r="AN1415" s="26">
        <f t="shared" si="365"/>
        <v>-3.9344997747660178</v>
      </c>
      <c r="AO1415" s="26">
        <f t="shared" si="365"/>
        <v>-3.9351643489502139</v>
      </c>
      <c r="AP1415" s="26">
        <f t="shared" si="365"/>
        <v>-3.9332408904645653</v>
      </c>
      <c r="AQ1415" s="26">
        <f t="shared" si="365"/>
        <v>-3.9388182558839882</v>
      </c>
      <c r="AR1415" s="26">
        <f t="shared" si="365"/>
        <v>-3.9227315190112741</v>
      </c>
      <c r="AS1415" s="26">
        <f t="shared" si="365"/>
        <v>-3.9698775001583364</v>
      </c>
      <c r="AT1415" s="26">
        <f t="shared" si="365"/>
        <v>-3.8373723372171344</v>
      </c>
      <c r="AU1415" s="26">
        <f t="shared" si="358"/>
        <v>-4.2853617650403137</v>
      </c>
    </row>
    <row r="1416" spans="26:64">
      <c r="Z1416">
        <f t="shared" si="345"/>
        <v>0</v>
      </c>
      <c r="AA1416" s="26">
        <f t="shared" si="346"/>
        <v>2.0309229835135684E-3</v>
      </c>
      <c r="AB1416" s="26">
        <f t="shared" si="366"/>
        <v>-9999</v>
      </c>
      <c r="AC1416" s="26">
        <f t="shared" si="348"/>
        <v>0</v>
      </c>
      <c r="AD1416" s="26">
        <f t="shared" si="349"/>
        <v>-9999</v>
      </c>
      <c r="AE1416" s="26">
        <f t="shared" si="350"/>
        <v>0</v>
      </c>
      <c r="AF1416">
        <f t="shared" si="351"/>
        <v>-9999</v>
      </c>
      <c r="AG1416" s="187"/>
      <c r="AH1416">
        <f t="shared" si="352"/>
        <v>-2.9382213915712355E-4</v>
      </c>
      <c r="AI1416">
        <f t="shared" si="353"/>
        <v>0.56321412153041595</v>
      </c>
      <c r="AJ1416">
        <f t="shared" si="354"/>
        <v>-0.29022162196877349</v>
      </c>
      <c r="AK1416">
        <f t="shared" si="355"/>
        <v>0.22686228227079117</v>
      </c>
      <c r="AL1416">
        <f t="shared" si="356"/>
        <v>2.6625535282756823</v>
      </c>
      <c r="AM1416">
        <f t="shared" si="357"/>
        <v>4.0948774322335311</v>
      </c>
      <c r="AN1416" s="26">
        <f t="shared" ref="AN1416:AT1425" si="367">$AU1416+$AB$7*SIN(AO1416)</f>
        <v>-3.9344997747660178</v>
      </c>
      <c r="AO1416" s="26">
        <f t="shared" si="367"/>
        <v>-3.9351643489502139</v>
      </c>
      <c r="AP1416" s="26">
        <f t="shared" si="367"/>
        <v>-3.9332408904645653</v>
      </c>
      <c r="AQ1416" s="26">
        <f t="shared" si="367"/>
        <v>-3.9388182558839882</v>
      </c>
      <c r="AR1416" s="26">
        <f t="shared" si="367"/>
        <v>-3.9227315190112741</v>
      </c>
      <c r="AS1416" s="26">
        <f t="shared" si="367"/>
        <v>-3.9698775001583364</v>
      </c>
      <c r="AT1416" s="26">
        <f t="shared" si="367"/>
        <v>-3.8373723372171344</v>
      </c>
      <c r="AU1416" s="26">
        <f t="shared" si="358"/>
        <v>-4.2853617650403137</v>
      </c>
    </row>
    <row r="1417" spans="26:64">
      <c r="Z1417">
        <f t="shared" si="345"/>
        <v>0</v>
      </c>
      <c r="AA1417" s="26">
        <f t="shared" si="346"/>
        <v>2.0309229835135684E-3</v>
      </c>
      <c r="AB1417" s="26">
        <f t="shared" si="366"/>
        <v>-9999</v>
      </c>
      <c r="AC1417" s="26">
        <f t="shared" si="348"/>
        <v>0</v>
      </c>
      <c r="AD1417" s="26">
        <f t="shared" si="349"/>
        <v>-9999</v>
      </c>
      <c r="AE1417" s="26">
        <f t="shared" si="350"/>
        <v>0</v>
      </c>
      <c r="AF1417">
        <f t="shared" si="351"/>
        <v>-9999</v>
      </c>
      <c r="AG1417" s="187"/>
      <c r="AH1417">
        <f t="shared" si="352"/>
        <v>-2.9382213915712355E-4</v>
      </c>
      <c r="AI1417">
        <f t="shared" si="353"/>
        <v>0.56321412153041595</v>
      </c>
      <c r="AJ1417">
        <f t="shared" si="354"/>
        <v>-0.29022162196877349</v>
      </c>
      <c r="AK1417">
        <f t="shared" si="355"/>
        <v>0.22686228227079117</v>
      </c>
      <c r="AL1417">
        <f t="shared" si="356"/>
        <v>2.6625535282756823</v>
      </c>
      <c r="AM1417">
        <f t="shared" si="357"/>
        <v>4.0948774322335311</v>
      </c>
      <c r="AN1417" s="26">
        <f t="shared" si="367"/>
        <v>-3.9344997747660178</v>
      </c>
      <c r="AO1417" s="26">
        <f t="shared" si="367"/>
        <v>-3.9351643489502139</v>
      </c>
      <c r="AP1417" s="26">
        <f t="shared" si="367"/>
        <v>-3.9332408904645653</v>
      </c>
      <c r="AQ1417" s="26">
        <f t="shared" si="367"/>
        <v>-3.9388182558839882</v>
      </c>
      <c r="AR1417" s="26">
        <f t="shared" si="367"/>
        <v>-3.9227315190112741</v>
      </c>
      <c r="AS1417" s="26">
        <f t="shared" si="367"/>
        <v>-3.9698775001583364</v>
      </c>
      <c r="AT1417" s="26">
        <f t="shared" si="367"/>
        <v>-3.8373723372171344</v>
      </c>
      <c r="AU1417" s="26">
        <f t="shared" si="358"/>
        <v>-4.2853617650403137</v>
      </c>
    </row>
    <row r="1418" spans="26:64">
      <c r="Z1418">
        <f t="shared" ref="Z1418:Z1481" si="368">F1418</f>
        <v>0</v>
      </c>
      <c r="AA1418" s="26">
        <f t="shared" ref="AA1418:AA1481" si="369">AB$3+AB$4*Z1418+AB$5*Z1418^2+AH1418</f>
        <v>2.0309229835135684E-3</v>
      </c>
      <c r="AB1418" s="26"/>
      <c r="AC1418" s="26">
        <f t="shared" ref="AC1418:AC1481" si="370">+G1418-P1418</f>
        <v>0</v>
      </c>
      <c r="AD1418" s="26">
        <f t="shared" ref="AD1418:AD1481" si="371">IF(S1418&lt;&gt;0,G1418-AA1418, -9999)</f>
        <v>-9999</v>
      </c>
      <c r="AE1418" s="26">
        <f t="shared" ref="AE1418:AE1481" si="372">+(G1418-AA1418)^2*S1418</f>
        <v>0</v>
      </c>
      <c r="AF1418">
        <f t="shared" ref="AF1418:AF1481" si="373">IF(S1418&lt;&gt;0,G1418-P1418, -9999)</f>
        <v>-9999</v>
      </c>
      <c r="AG1418" s="187"/>
      <c r="AH1418">
        <f t="shared" ref="AH1418:AH1481" si="374">$AB$6*($AB$11/AI1418*AJ1418+$AB$12)</f>
        <v>-2.9382213915712355E-4</v>
      </c>
      <c r="AI1418">
        <f t="shared" ref="AI1418:AI1481" si="375">1+$AB$7*COS(AL1418)</f>
        <v>0.56321412153041595</v>
      </c>
      <c r="AJ1418">
        <f t="shared" ref="AJ1418:AJ1481" si="376">SIN(AL1418+RADIANS($AB$9))</f>
        <v>-0.29022162196877349</v>
      </c>
      <c r="AK1418">
        <f t="shared" ref="AK1418:AK1481" si="377">$AB$7*SIN(AL1418)</f>
        <v>0.22686228227079117</v>
      </c>
      <c r="AL1418">
        <f t="shared" ref="AL1418:AL1481" si="378">2*ATAN(AM1418)</f>
        <v>2.6625535282756823</v>
      </c>
      <c r="AM1418">
        <f t="shared" ref="AM1418:AM1481" si="379">SQRT((1+$AB$7)/(1-$AB$7))*TAN(AN1418/2)</f>
        <v>4.0948774322335311</v>
      </c>
      <c r="AN1418" s="26">
        <f t="shared" si="367"/>
        <v>-3.9344997747660178</v>
      </c>
      <c r="AO1418" s="26">
        <f t="shared" si="367"/>
        <v>-3.9351643489502139</v>
      </c>
      <c r="AP1418" s="26">
        <f t="shared" si="367"/>
        <v>-3.9332408904645653</v>
      </c>
      <c r="AQ1418" s="26">
        <f t="shared" si="367"/>
        <v>-3.9388182558839882</v>
      </c>
      <c r="AR1418" s="26">
        <f t="shared" si="367"/>
        <v>-3.9227315190112741</v>
      </c>
      <c r="AS1418" s="26">
        <f t="shared" si="367"/>
        <v>-3.9698775001583364</v>
      </c>
      <c r="AT1418" s="26">
        <f t="shared" si="367"/>
        <v>-3.8373723372171344</v>
      </c>
      <c r="AU1418" s="26">
        <f t="shared" ref="AU1418:AU1481" si="380">RADIANS($AB$9)+$AB$18*(F1418-AB$15)</f>
        <v>-4.2853617650403137</v>
      </c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</row>
    <row r="1419" spans="26:64">
      <c r="Z1419">
        <f t="shared" si="368"/>
        <v>0</v>
      </c>
      <c r="AA1419" s="26">
        <f t="shared" si="369"/>
        <v>2.0309229835135684E-3</v>
      </c>
      <c r="AB1419" s="26"/>
      <c r="AC1419" s="26">
        <f t="shared" si="370"/>
        <v>0</v>
      </c>
      <c r="AD1419" s="26">
        <f t="shared" si="371"/>
        <v>-9999</v>
      </c>
      <c r="AE1419" s="26">
        <f t="shared" si="372"/>
        <v>0</v>
      </c>
      <c r="AF1419">
        <f t="shared" si="373"/>
        <v>-9999</v>
      </c>
      <c r="AG1419" s="187"/>
      <c r="AH1419">
        <f t="shared" si="374"/>
        <v>-2.9382213915712355E-4</v>
      </c>
      <c r="AI1419">
        <f t="shared" si="375"/>
        <v>0.56321412153041595</v>
      </c>
      <c r="AJ1419">
        <f t="shared" si="376"/>
        <v>-0.29022162196877349</v>
      </c>
      <c r="AK1419">
        <f t="shared" si="377"/>
        <v>0.22686228227079117</v>
      </c>
      <c r="AL1419">
        <f t="shared" si="378"/>
        <v>2.6625535282756823</v>
      </c>
      <c r="AM1419">
        <f t="shared" si="379"/>
        <v>4.0948774322335311</v>
      </c>
      <c r="AN1419" s="26">
        <f t="shared" si="367"/>
        <v>-3.9344997747660178</v>
      </c>
      <c r="AO1419" s="26">
        <f t="shared" si="367"/>
        <v>-3.9351643489502139</v>
      </c>
      <c r="AP1419" s="26">
        <f t="shared" si="367"/>
        <v>-3.9332408904645653</v>
      </c>
      <c r="AQ1419" s="26">
        <f t="shared" si="367"/>
        <v>-3.9388182558839882</v>
      </c>
      <c r="AR1419" s="26">
        <f t="shared" si="367"/>
        <v>-3.9227315190112741</v>
      </c>
      <c r="AS1419" s="26">
        <f t="shared" si="367"/>
        <v>-3.9698775001583364</v>
      </c>
      <c r="AT1419" s="26">
        <f t="shared" si="367"/>
        <v>-3.8373723372171344</v>
      </c>
      <c r="AU1419" s="26">
        <f t="shared" si="380"/>
        <v>-4.2853617650403137</v>
      </c>
    </row>
    <row r="1420" spans="26:64">
      <c r="Z1420">
        <f t="shared" si="368"/>
        <v>0</v>
      </c>
      <c r="AA1420" s="26">
        <f t="shared" si="369"/>
        <v>2.0309229835135684E-3</v>
      </c>
      <c r="AB1420" s="26"/>
      <c r="AC1420" s="26">
        <f t="shared" si="370"/>
        <v>0</v>
      </c>
      <c r="AD1420" s="26">
        <f t="shared" si="371"/>
        <v>-9999</v>
      </c>
      <c r="AE1420" s="26">
        <f t="shared" si="372"/>
        <v>0</v>
      </c>
      <c r="AF1420">
        <f t="shared" si="373"/>
        <v>-9999</v>
      </c>
      <c r="AG1420" s="187"/>
      <c r="AH1420">
        <f t="shared" si="374"/>
        <v>-2.9382213915712355E-4</v>
      </c>
      <c r="AI1420">
        <f t="shared" si="375"/>
        <v>0.56321412153041595</v>
      </c>
      <c r="AJ1420">
        <f t="shared" si="376"/>
        <v>-0.29022162196877349</v>
      </c>
      <c r="AK1420">
        <f t="shared" si="377"/>
        <v>0.22686228227079117</v>
      </c>
      <c r="AL1420">
        <f t="shared" si="378"/>
        <v>2.6625535282756823</v>
      </c>
      <c r="AM1420">
        <f t="shared" si="379"/>
        <v>4.0948774322335311</v>
      </c>
      <c r="AN1420" s="26">
        <f t="shared" si="367"/>
        <v>-3.9344997747660178</v>
      </c>
      <c r="AO1420" s="26">
        <f t="shared" si="367"/>
        <v>-3.9351643489502139</v>
      </c>
      <c r="AP1420" s="26">
        <f t="shared" si="367"/>
        <v>-3.9332408904645653</v>
      </c>
      <c r="AQ1420" s="26">
        <f t="shared" si="367"/>
        <v>-3.9388182558839882</v>
      </c>
      <c r="AR1420" s="26">
        <f t="shared" si="367"/>
        <v>-3.9227315190112741</v>
      </c>
      <c r="AS1420" s="26">
        <f t="shared" si="367"/>
        <v>-3.9698775001583364</v>
      </c>
      <c r="AT1420" s="26">
        <f t="shared" si="367"/>
        <v>-3.8373723372171344</v>
      </c>
      <c r="AU1420" s="26">
        <f t="shared" si="380"/>
        <v>-4.2853617650403137</v>
      </c>
    </row>
    <row r="1421" spans="26:64">
      <c r="Z1421">
        <f t="shared" si="368"/>
        <v>0</v>
      </c>
      <c r="AA1421" s="26">
        <f t="shared" si="369"/>
        <v>2.0309229835135684E-3</v>
      </c>
      <c r="AB1421" s="26"/>
      <c r="AC1421" s="26">
        <f t="shared" si="370"/>
        <v>0</v>
      </c>
      <c r="AD1421" s="26">
        <f t="shared" si="371"/>
        <v>-9999</v>
      </c>
      <c r="AE1421" s="26">
        <f t="shared" si="372"/>
        <v>0</v>
      </c>
      <c r="AF1421">
        <f t="shared" si="373"/>
        <v>-9999</v>
      </c>
      <c r="AG1421" s="187"/>
      <c r="AH1421">
        <f t="shared" si="374"/>
        <v>-2.9382213915712355E-4</v>
      </c>
      <c r="AI1421">
        <f t="shared" si="375"/>
        <v>0.56321412153041595</v>
      </c>
      <c r="AJ1421">
        <f t="shared" si="376"/>
        <v>-0.29022162196877349</v>
      </c>
      <c r="AK1421">
        <f t="shared" si="377"/>
        <v>0.22686228227079117</v>
      </c>
      <c r="AL1421">
        <f t="shared" si="378"/>
        <v>2.6625535282756823</v>
      </c>
      <c r="AM1421">
        <f t="shared" si="379"/>
        <v>4.0948774322335311</v>
      </c>
      <c r="AN1421" s="26">
        <f t="shared" si="367"/>
        <v>-3.9344997747660178</v>
      </c>
      <c r="AO1421" s="26">
        <f t="shared" si="367"/>
        <v>-3.9351643489502139</v>
      </c>
      <c r="AP1421" s="26">
        <f t="shared" si="367"/>
        <v>-3.9332408904645653</v>
      </c>
      <c r="AQ1421" s="26">
        <f t="shared" si="367"/>
        <v>-3.9388182558839882</v>
      </c>
      <c r="AR1421" s="26">
        <f t="shared" si="367"/>
        <v>-3.9227315190112741</v>
      </c>
      <c r="AS1421" s="26">
        <f t="shared" si="367"/>
        <v>-3.9698775001583364</v>
      </c>
      <c r="AT1421" s="26">
        <f t="shared" si="367"/>
        <v>-3.8373723372171344</v>
      </c>
      <c r="AU1421" s="26">
        <f t="shared" si="380"/>
        <v>-4.2853617650403137</v>
      </c>
    </row>
    <row r="1422" spans="26:64">
      <c r="Z1422">
        <f t="shared" si="368"/>
        <v>0</v>
      </c>
      <c r="AA1422" s="26">
        <f t="shared" si="369"/>
        <v>2.0309229835135684E-3</v>
      </c>
      <c r="AB1422" s="26">
        <f t="shared" ref="AB1422:AB1433" si="381">IF(S1422&lt;&gt;0,G1422-AH1422, -9999)</f>
        <v>-9999</v>
      </c>
      <c r="AC1422" s="26">
        <f t="shared" si="370"/>
        <v>0</v>
      </c>
      <c r="AD1422" s="26">
        <f t="shared" si="371"/>
        <v>-9999</v>
      </c>
      <c r="AE1422" s="26">
        <f t="shared" si="372"/>
        <v>0</v>
      </c>
      <c r="AF1422">
        <f t="shared" si="373"/>
        <v>-9999</v>
      </c>
      <c r="AG1422" s="187"/>
      <c r="AH1422">
        <f t="shared" si="374"/>
        <v>-2.9382213915712355E-4</v>
      </c>
      <c r="AI1422">
        <f t="shared" si="375"/>
        <v>0.56321412153041595</v>
      </c>
      <c r="AJ1422">
        <f t="shared" si="376"/>
        <v>-0.29022162196877349</v>
      </c>
      <c r="AK1422">
        <f t="shared" si="377"/>
        <v>0.22686228227079117</v>
      </c>
      <c r="AL1422">
        <f t="shared" si="378"/>
        <v>2.6625535282756823</v>
      </c>
      <c r="AM1422">
        <f t="shared" si="379"/>
        <v>4.0948774322335311</v>
      </c>
      <c r="AN1422" s="26">
        <f t="shared" si="367"/>
        <v>-3.9344997747660178</v>
      </c>
      <c r="AO1422" s="26">
        <f t="shared" si="367"/>
        <v>-3.9351643489502139</v>
      </c>
      <c r="AP1422" s="26">
        <f t="shared" si="367"/>
        <v>-3.9332408904645653</v>
      </c>
      <c r="AQ1422" s="26">
        <f t="shared" si="367"/>
        <v>-3.9388182558839882</v>
      </c>
      <c r="AR1422" s="26">
        <f t="shared" si="367"/>
        <v>-3.9227315190112741</v>
      </c>
      <c r="AS1422" s="26">
        <f t="shared" si="367"/>
        <v>-3.9698775001583364</v>
      </c>
      <c r="AT1422" s="26">
        <f t="shared" si="367"/>
        <v>-3.8373723372171344</v>
      </c>
      <c r="AU1422" s="26">
        <f t="shared" si="380"/>
        <v>-4.2853617650403137</v>
      </c>
    </row>
    <row r="1423" spans="26:64">
      <c r="Z1423">
        <f t="shared" si="368"/>
        <v>0</v>
      </c>
      <c r="AA1423" s="26">
        <f t="shared" si="369"/>
        <v>2.0309229835135684E-3</v>
      </c>
      <c r="AB1423" s="26">
        <f t="shared" si="381"/>
        <v>-9999</v>
      </c>
      <c r="AC1423" s="26">
        <f t="shared" si="370"/>
        <v>0</v>
      </c>
      <c r="AD1423" s="26">
        <f t="shared" si="371"/>
        <v>-9999</v>
      </c>
      <c r="AE1423" s="26">
        <f t="shared" si="372"/>
        <v>0</v>
      </c>
      <c r="AF1423">
        <f t="shared" si="373"/>
        <v>-9999</v>
      </c>
      <c r="AG1423" s="187"/>
      <c r="AH1423">
        <f t="shared" si="374"/>
        <v>-2.9382213915712355E-4</v>
      </c>
      <c r="AI1423">
        <f t="shared" si="375"/>
        <v>0.56321412153041595</v>
      </c>
      <c r="AJ1423">
        <f t="shared" si="376"/>
        <v>-0.29022162196877349</v>
      </c>
      <c r="AK1423">
        <f t="shared" si="377"/>
        <v>0.22686228227079117</v>
      </c>
      <c r="AL1423">
        <f t="shared" si="378"/>
        <v>2.6625535282756823</v>
      </c>
      <c r="AM1423">
        <f t="shared" si="379"/>
        <v>4.0948774322335311</v>
      </c>
      <c r="AN1423" s="26">
        <f t="shared" si="367"/>
        <v>-3.9344997747660178</v>
      </c>
      <c r="AO1423" s="26">
        <f t="shared" si="367"/>
        <v>-3.9351643489502139</v>
      </c>
      <c r="AP1423" s="26">
        <f t="shared" si="367"/>
        <v>-3.9332408904645653</v>
      </c>
      <c r="AQ1423" s="26">
        <f t="shared" si="367"/>
        <v>-3.9388182558839882</v>
      </c>
      <c r="AR1423" s="26">
        <f t="shared" si="367"/>
        <v>-3.9227315190112741</v>
      </c>
      <c r="AS1423" s="26">
        <f t="shared" si="367"/>
        <v>-3.9698775001583364</v>
      </c>
      <c r="AT1423" s="26">
        <f t="shared" si="367"/>
        <v>-3.8373723372171344</v>
      </c>
      <c r="AU1423" s="26">
        <f t="shared" si="380"/>
        <v>-4.2853617650403137</v>
      </c>
    </row>
    <row r="1424" spans="26:64">
      <c r="Z1424">
        <f t="shared" si="368"/>
        <v>0</v>
      </c>
      <c r="AA1424" s="26">
        <f t="shared" si="369"/>
        <v>2.0309229835135684E-3</v>
      </c>
      <c r="AB1424" s="26">
        <f t="shared" si="381"/>
        <v>-9999</v>
      </c>
      <c r="AC1424" s="26">
        <f t="shared" si="370"/>
        <v>0</v>
      </c>
      <c r="AD1424" s="26">
        <f t="shared" si="371"/>
        <v>-9999</v>
      </c>
      <c r="AE1424" s="26">
        <f t="shared" si="372"/>
        <v>0</v>
      </c>
      <c r="AF1424">
        <f t="shared" si="373"/>
        <v>-9999</v>
      </c>
      <c r="AG1424" s="187"/>
      <c r="AH1424">
        <f t="shared" si="374"/>
        <v>-2.9382213915712355E-4</v>
      </c>
      <c r="AI1424">
        <f t="shared" si="375"/>
        <v>0.56321412153041595</v>
      </c>
      <c r="AJ1424">
        <f t="shared" si="376"/>
        <v>-0.29022162196877349</v>
      </c>
      <c r="AK1424">
        <f t="shared" si="377"/>
        <v>0.22686228227079117</v>
      </c>
      <c r="AL1424">
        <f t="shared" si="378"/>
        <v>2.6625535282756823</v>
      </c>
      <c r="AM1424">
        <f t="shared" si="379"/>
        <v>4.0948774322335311</v>
      </c>
      <c r="AN1424" s="26">
        <f t="shared" si="367"/>
        <v>-3.9344997747660178</v>
      </c>
      <c r="AO1424" s="26">
        <f t="shared" si="367"/>
        <v>-3.9351643489502139</v>
      </c>
      <c r="AP1424" s="26">
        <f t="shared" si="367"/>
        <v>-3.9332408904645653</v>
      </c>
      <c r="AQ1424" s="26">
        <f t="shared" si="367"/>
        <v>-3.9388182558839882</v>
      </c>
      <c r="AR1424" s="26">
        <f t="shared" si="367"/>
        <v>-3.9227315190112741</v>
      </c>
      <c r="AS1424" s="26">
        <f t="shared" si="367"/>
        <v>-3.9698775001583364</v>
      </c>
      <c r="AT1424" s="26">
        <f t="shared" si="367"/>
        <v>-3.8373723372171344</v>
      </c>
      <c r="AU1424" s="26">
        <f t="shared" si="380"/>
        <v>-4.2853617650403137</v>
      </c>
    </row>
    <row r="1425" spans="26:64">
      <c r="Z1425">
        <f t="shared" si="368"/>
        <v>0</v>
      </c>
      <c r="AA1425" s="26">
        <f t="shared" si="369"/>
        <v>2.0309229835135684E-3</v>
      </c>
      <c r="AB1425" s="26">
        <f t="shared" si="381"/>
        <v>-9999</v>
      </c>
      <c r="AC1425" s="26">
        <f t="shared" si="370"/>
        <v>0</v>
      </c>
      <c r="AD1425" s="26">
        <f t="shared" si="371"/>
        <v>-9999</v>
      </c>
      <c r="AE1425" s="26">
        <f t="shared" si="372"/>
        <v>0</v>
      </c>
      <c r="AF1425">
        <f t="shared" si="373"/>
        <v>-9999</v>
      </c>
      <c r="AG1425" s="187"/>
      <c r="AH1425">
        <f t="shared" si="374"/>
        <v>-2.9382213915712355E-4</v>
      </c>
      <c r="AI1425">
        <f t="shared" si="375"/>
        <v>0.56321412153041595</v>
      </c>
      <c r="AJ1425">
        <f t="shared" si="376"/>
        <v>-0.29022162196877349</v>
      </c>
      <c r="AK1425">
        <f t="shared" si="377"/>
        <v>0.22686228227079117</v>
      </c>
      <c r="AL1425">
        <f t="shared" si="378"/>
        <v>2.6625535282756823</v>
      </c>
      <c r="AM1425">
        <f t="shared" si="379"/>
        <v>4.0948774322335311</v>
      </c>
      <c r="AN1425" s="26">
        <f t="shared" si="367"/>
        <v>-3.9344997747660178</v>
      </c>
      <c r="AO1425" s="26">
        <f t="shared" si="367"/>
        <v>-3.9351643489502139</v>
      </c>
      <c r="AP1425" s="26">
        <f t="shared" si="367"/>
        <v>-3.9332408904645653</v>
      </c>
      <c r="AQ1425" s="26">
        <f t="shared" si="367"/>
        <v>-3.9388182558839882</v>
      </c>
      <c r="AR1425" s="26">
        <f t="shared" si="367"/>
        <v>-3.9227315190112741</v>
      </c>
      <c r="AS1425" s="26">
        <f t="shared" si="367"/>
        <v>-3.9698775001583364</v>
      </c>
      <c r="AT1425" s="26">
        <f t="shared" si="367"/>
        <v>-3.8373723372171344</v>
      </c>
      <c r="AU1425" s="26">
        <f t="shared" si="380"/>
        <v>-4.2853617650403137</v>
      </c>
    </row>
    <row r="1426" spans="26:64">
      <c r="Z1426">
        <f t="shared" si="368"/>
        <v>0</v>
      </c>
      <c r="AA1426" s="26">
        <f t="shared" si="369"/>
        <v>2.0309229835135684E-3</v>
      </c>
      <c r="AB1426" s="26">
        <f t="shared" si="381"/>
        <v>-9999</v>
      </c>
      <c r="AC1426" s="26">
        <f t="shared" si="370"/>
        <v>0</v>
      </c>
      <c r="AD1426" s="26">
        <f t="shared" si="371"/>
        <v>-9999</v>
      </c>
      <c r="AE1426" s="26">
        <f t="shared" si="372"/>
        <v>0</v>
      </c>
      <c r="AF1426">
        <f t="shared" si="373"/>
        <v>-9999</v>
      </c>
      <c r="AG1426" s="187"/>
      <c r="AH1426">
        <f t="shared" si="374"/>
        <v>-2.9382213915712355E-4</v>
      </c>
      <c r="AI1426">
        <f t="shared" si="375"/>
        <v>0.56321412153041595</v>
      </c>
      <c r="AJ1426">
        <f t="shared" si="376"/>
        <v>-0.29022162196877349</v>
      </c>
      <c r="AK1426">
        <f t="shared" si="377"/>
        <v>0.22686228227079117</v>
      </c>
      <c r="AL1426">
        <f t="shared" si="378"/>
        <v>2.6625535282756823</v>
      </c>
      <c r="AM1426">
        <f t="shared" si="379"/>
        <v>4.0948774322335311</v>
      </c>
      <c r="AN1426" s="26">
        <f t="shared" ref="AN1426:AT1435" si="382">$AU1426+$AB$7*SIN(AO1426)</f>
        <v>-3.9344997747660178</v>
      </c>
      <c r="AO1426" s="26">
        <f t="shared" si="382"/>
        <v>-3.9351643489502139</v>
      </c>
      <c r="AP1426" s="26">
        <f t="shared" si="382"/>
        <v>-3.9332408904645653</v>
      </c>
      <c r="AQ1426" s="26">
        <f t="shared" si="382"/>
        <v>-3.9388182558839882</v>
      </c>
      <c r="AR1426" s="26">
        <f t="shared" si="382"/>
        <v>-3.9227315190112741</v>
      </c>
      <c r="AS1426" s="26">
        <f t="shared" si="382"/>
        <v>-3.9698775001583364</v>
      </c>
      <c r="AT1426" s="26">
        <f t="shared" si="382"/>
        <v>-3.8373723372171344</v>
      </c>
      <c r="AU1426" s="26">
        <f t="shared" si="380"/>
        <v>-4.2853617650403137</v>
      </c>
    </row>
    <row r="1427" spans="26:64">
      <c r="Z1427">
        <f t="shared" si="368"/>
        <v>0</v>
      </c>
      <c r="AA1427" s="26">
        <f t="shared" si="369"/>
        <v>2.0309229835135684E-3</v>
      </c>
      <c r="AB1427" s="26">
        <f t="shared" si="381"/>
        <v>-9999</v>
      </c>
      <c r="AC1427" s="26">
        <f t="shared" si="370"/>
        <v>0</v>
      </c>
      <c r="AD1427" s="26">
        <f t="shared" si="371"/>
        <v>-9999</v>
      </c>
      <c r="AE1427" s="26">
        <f t="shared" si="372"/>
        <v>0</v>
      </c>
      <c r="AF1427">
        <f t="shared" si="373"/>
        <v>-9999</v>
      </c>
      <c r="AG1427" s="187"/>
      <c r="AH1427">
        <f t="shared" si="374"/>
        <v>-2.9382213915712355E-4</v>
      </c>
      <c r="AI1427">
        <f t="shared" si="375"/>
        <v>0.56321412153041595</v>
      </c>
      <c r="AJ1427">
        <f t="shared" si="376"/>
        <v>-0.29022162196877349</v>
      </c>
      <c r="AK1427">
        <f t="shared" si="377"/>
        <v>0.22686228227079117</v>
      </c>
      <c r="AL1427">
        <f t="shared" si="378"/>
        <v>2.6625535282756823</v>
      </c>
      <c r="AM1427">
        <f t="shared" si="379"/>
        <v>4.0948774322335311</v>
      </c>
      <c r="AN1427" s="26">
        <f t="shared" si="382"/>
        <v>-3.9344997747660178</v>
      </c>
      <c r="AO1427" s="26">
        <f t="shared" si="382"/>
        <v>-3.9351643489502139</v>
      </c>
      <c r="AP1427" s="26">
        <f t="shared" si="382"/>
        <v>-3.9332408904645653</v>
      </c>
      <c r="AQ1427" s="26">
        <f t="shared" si="382"/>
        <v>-3.9388182558839882</v>
      </c>
      <c r="AR1427" s="26">
        <f t="shared" si="382"/>
        <v>-3.9227315190112741</v>
      </c>
      <c r="AS1427" s="26">
        <f t="shared" si="382"/>
        <v>-3.9698775001583364</v>
      </c>
      <c r="AT1427" s="26">
        <f t="shared" si="382"/>
        <v>-3.8373723372171344</v>
      </c>
      <c r="AU1427" s="26">
        <f t="shared" si="380"/>
        <v>-4.2853617650403137</v>
      </c>
    </row>
    <row r="1428" spans="26:64">
      <c r="Z1428">
        <f t="shared" si="368"/>
        <v>0</v>
      </c>
      <c r="AA1428" s="26">
        <f t="shared" si="369"/>
        <v>2.0309229835135684E-3</v>
      </c>
      <c r="AB1428" s="26">
        <f t="shared" si="381"/>
        <v>-9999</v>
      </c>
      <c r="AC1428" s="26">
        <f t="shared" si="370"/>
        <v>0</v>
      </c>
      <c r="AD1428" s="26">
        <f t="shared" si="371"/>
        <v>-9999</v>
      </c>
      <c r="AE1428" s="26">
        <f t="shared" si="372"/>
        <v>0</v>
      </c>
      <c r="AF1428">
        <f t="shared" si="373"/>
        <v>-9999</v>
      </c>
      <c r="AG1428" s="187"/>
      <c r="AH1428">
        <f t="shared" si="374"/>
        <v>-2.9382213915712355E-4</v>
      </c>
      <c r="AI1428">
        <f t="shared" si="375"/>
        <v>0.56321412153041595</v>
      </c>
      <c r="AJ1428">
        <f t="shared" si="376"/>
        <v>-0.29022162196877349</v>
      </c>
      <c r="AK1428">
        <f t="shared" si="377"/>
        <v>0.22686228227079117</v>
      </c>
      <c r="AL1428">
        <f t="shared" si="378"/>
        <v>2.6625535282756823</v>
      </c>
      <c r="AM1428">
        <f t="shared" si="379"/>
        <v>4.0948774322335311</v>
      </c>
      <c r="AN1428" s="26">
        <f t="shared" si="382"/>
        <v>-3.9344997747660178</v>
      </c>
      <c r="AO1428" s="26">
        <f t="shared" si="382"/>
        <v>-3.9351643489502139</v>
      </c>
      <c r="AP1428" s="26">
        <f t="shared" si="382"/>
        <v>-3.9332408904645653</v>
      </c>
      <c r="AQ1428" s="26">
        <f t="shared" si="382"/>
        <v>-3.9388182558839882</v>
      </c>
      <c r="AR1428" s="26">
        <f t="shared" si="382"/>
        <v>-3.9227315190112741</v>
      </c>
      <c r="AS1428" s="26">
        <f t="shared" si="382"/>
        <v>-3.9698775001583364</v>
      </c>
      <c r="AT1428" s="26">
        <f t="shared" si="382"/>
        <v>-3.8373723372171344</v>
      </c>
      <c r="AU1428" s="26">
        <f t="shared" si="380"/>
        <v>-4.2853617650403137</v>
      </c>
    </row>
    <row r="1429" spans="26:64">
      <c r="Z1429">
        <f t="shared" si="368"/>
        <v>0</v>
      </c>
      <c r="AA1429" s="26">
        <f t="shared" si="369"/>
        <v>2.0309229835135684E-3</v>
      </c>
      <c r="AB1429" s="26">
        <f t="shared" si="381"/>
        <v>-9999</v>
      </c>
      <c r="AC1429" s="26">
        <f t="shared" si="370"/>
        <v>0</v>
      </c>
      <c r="AD1429" s="26">
        <f t="shared" si="371"/>
        <v>-9999</v>
      </c>
      <c r="AE1429" s="26">
        <f t="shared" si="372"/>
        <v>0</v>
      </c>
      <c r="AF1429">
        <f t="shared" si="373"/>
        <v>-9999</v>
      </c>
      <c r="AG1429" s="187"/>
      <c r="AH1429">
        <f t="shared" si="374"/>
        <v>-2.9382213915712355E-4</v>
      </c>
      <c r="AI1429">
        <f t="shared" si="375"/>
        <v>0.56321412153041595</v>
      </c>
      <c r="AJ1429">
        <f t="shared" si="376"/>
        <v>-0.29022162196877349</v>
      </c>
      <c r="AK1429">
        <f t="shared" si="377"/>
        <v>0.22686228227079117</v>
      </c>
      <c r="AL1429">
        <f t="shared" si="378"/>
        <v>2.6625535282756823</v>
      </c>
      <c r="AM1429">
        <f t="shared" si="379"/>
        <v>4.0948774322335311</v>
      </c>
      <c r="AN1429" s="26">
        <f t="shared" si="382"/>
        <v>-3.9344997747660178</v>
      </c>
      <c r="AO1429" s="26">
        <f t="shared" si="382"/>
        <v>-3.9351643489502139</v>
      </c>
      <c r="AP1429" s="26">
        <f t="shared" si="382"/>
        <v>-3.9332408904645653</v>
      </c>
      <c r="AQ1429" s="26">
        <f t="shared" si="382"/>
        <v>-3.9388182558839882</v>
      </c>
      <c r="AR1429" s="26">
        <f t="shared" si="382"/>
        <v>-3.9227315190112741</v>
      </c>
      <c r="AS1429" s="26">
        <f t="shared" si="382"/>
        <v>-3.9698775001583364</v>
      </c>
      <c r="AT1429" s="26">
        <f t="shared" si="382"/>
        <v>-3.8373723372171344</v>
      </c>
      <c r="AU1429" s="26">
        <f t="shared" si="380"/>
        <v>-4.2853617650403137</v>
      </c>
    </row>
    <row r="1430" spans="26:64">
      <c r="Z1430">
        <f t="shared" si="368"/>
        <v>0</v>
      </c>
      <c r="AA1430" s="26">
        <f t="shared" si="369"/>
        <v>2.0309229835135684E-3</v>
      </c>
      <c r="AB1430" s="26">
        <f t="shared" si="381"/>
        <v>-9999</v>
      </c>
      <c r="AC1430" s="26">
        <f t="shared" si="370"/>
        <v>0</v>
      </c>
      <c r="AD1430" s="26">
        <f t="shared" si="371"/>
        <v>-9999</v>
      </c>
      <c r="AE1430" s="26">
        <f t="shared" si="372"/>
        <v>0</v>
      </c>
      <c r="AF1430">
        <f t="shared" si="373"/>
        <v>-9999</v>
      </c>
      <c r="AG1430" s="187"/>
      <c r="AH1430">
        <f t="shared" si="374"/>
        <v>-2.9382213915712355E-4</v>
      </c>
      <c r="AI1430">
        <f t="shared" si="375"/>
        <v>0.56321412153041595</v>
      </c>
      <c r="AJ1430">
        <f t="shared" si="376"/>
        <v>-0.29022162196877349</v>
      </c>
      <c r="AK1430">
        <f t="shared" si="377"/>
        <v>0.22686228227079117</v>
      </c>
      <c r="AL1430">
        <f t="shared" si="378"/>
        <v>2.6625535282756823</v>
      </c>
      <c r="AM1430">
        <f t="shared" si="379"/>
        <v>4.0948774322335311</v>
      </c>
      <c r="AN1430" s="26">
        <f t="shared" si="382"/>
        <v>-3.9344997747660178</v>
      </c>
      <c r="AO1430" s="26">
        <f t="shared" si="382"/>
        <v>-3.9351643489502139</v>
      </c>
      <c r="AP1430" s="26">
        <f t="shared" si="382"/>
        <v>-3.9332408904645653</v>
      </c>
      <c r="AQ1430" s="26">
        <f t="shared" si="382"/>
        <v>-3.9388182558839882</v>
      </c>
      <c r="AR1430" s="26">
        <f t="shared" si="382"/>
        <v>-3.9227315190112741</v>
      </c>
      <c r="AS1430" s="26">
        <f t="shared" si="382"/>
        <v>-3.9698775001583364</v>
      </c>
      <c r="AT1430" s="26">
        <f t="shared" si="382"/>
        <v>-3.8373723372171344</v>
      </c>
      <c r="AU1430" s="26">
        <f t="shared" si="380"/>
        <v>-4.2853617650403137</v>
      </c>
    </row>
    <row r="1431" spans="26:64">
      <c r="Z1431">
        <f t="shared" si="368"/>
        <v>0</v>
      </c>
      <c r="AA1431" s="26">
        <f t="shared" si="369"/>
        <v>2.0309229835135684E-3</v>
      </c>
      <c r="AB1431" s="26">
        <f t="shared" si="381"/>
        <v>-9999</v>
      </c>
      <c r="AC1431" s="26">
        <f t="shared" si="370"/>
        <v>0</v>
      </c>
      <c r="AD1431" s="26">
        <f t="shared" si="371"/>
        <v>-9999</v>
      </c>
      <c r="AE1431" s="26">
        <f t="shared" si="372"/>
        <v>0</v>
      </c>
      <c r="AF1431">
        <f t="shared" si="373"/>
        <v>-9999</v>
      </c>
      <c r="AG1431" s="187"/>
      <c r="AH1431">
        <f t="shared" si="374"/>
        <v>-2.9382213915712355E-4</v>
      </c>
      <c r="AI1431">
        <f t="shared" si="375"/>
        <v>0.56321412153041595</v>
      </c>
      <c r="AJ1431">
        <f t="shared" si="376"/>
        <v>-0.29022162196877349</v>
      </c>
      <c r="AK1431">
        <f t="shared" si="377"/>
        <v>0.22686228227079117</v>
      </c>
      <c r="AL1431">
        <f t="shared" si="378"/>
        <v>2.6625535282756823</v>
      </c>
      <c r="AM1431">
        <f t="shared" si="379"/>
        <v>4.0948774322335311</v>
      </c>
      <c r="AN1431" s="26">
        <f t="shared" si="382"/>
        <v>-3.9344997747660178</v>
      </c>
      <c r="AO1431" s="26">
        <f t="shared" si="382"/>
        <v>-3.9351643489502139</v>
      </c>
      <c r="AP1431" s="26">
        <f t="shared" si="382"/>
        <v>-3.9332408904645653</v>
      </c>
      <c r="AQ1431" s="26">
        <f t="shared" si="382"/>
        <v>-3.9388182558839882</v>
      </c>
      <c r="AR1431" s="26">
        <f t="shared" si="382"/>
        <v>-3.9227315190112741</v>
      </c>
      <c r="AS1431" s="26">
        <f t="shared" si="382"/>
        <v>-3.9698775001583364</v>
      </c>
      <c r="AT1431" s="26">
        <f t="shared" si="382"/>
        <v>-3.8373723372171344</v>
      </c>
      <c r="AU1431" s="26">
        <f t="shared" si="380"/>
        <v>-4.2853617650403137</v>
      </c>
    </row>
    <row r="1432" spans="26:64">
      <c r="Z1432">
        <f t="shared" si="368"/>
        <v>0</v>
      </c>
      <c r="AA1432" s="26">
        <f t="shared" si="369"/>
        <v>2.0309229835135684E-3</v>
      </c>
      <c r="AB1432" s="26">
        <f t="shared" si="381"/>
        <v>-9999</v>
      </c>
      <c r="AC1432" s="26">
        <f t="shared" si="370"/>
        <v>0</v>
      </c>
      <c r="AD1432" s="26">
        <f t="shared" si="371"/>
        <v>-9999</v>
      </c>
      <c r="AE1432" s="26">
        <f t="shared" si="372"/>
        <v>0</v>
      </c>
      <c r="AF1432">
        <f t="shared" si="373"/>
        <v>-9999</v>
      </c>
      <c r="AG1432" s="187"/>
      <c r="AH1432">
        <f t="shared" si="374"/>
        <v>-2.9382213915712355E-4</v>
      </c>
      <c r="AI1432">
        <f t="shared" si="375"/>
        <v>0.56321412153041595</v>
      </c>
      <c r="AJ1432">
        <f t="shared" si="376"/>
        <v>-0.29022162196877349</v>
      </c>
      <c r="AK1432">
        <f t="shared" si="377"/>
        <v>0.22686228227079117</v>
      </c>
      <c r="AL1432">
        <f t="shared" si="378"/>
        <v>2.6625535282756823</v>
      </c>
      <c r="AM1432">
        <f t="shared" si="379"/>
        <v>4.0948774322335311</v>
      </c>
      <c r="AN1432" s="26">
        <f t="shared" si="382"/>
        <v>-3.9344997747660178</v>
      </c>
      <c r="AO1432" s="26">
        <f t="shared" si="382"/>
        <v>-3.9351643489502139</v>
      </c>
      <c r="AP1432" s="26">
        <f t="shared" si="382"/>
        <v>-3.9332408904645653</v>
      </c>
      <c r="AQ1432" s="26">
        <f t="shared" si="382"/>
        <v>-3.9388182558839882</v>
      </c>
      <c r="AR1432" s="26">
        <f t="shared" si="382"/>
        <v>-3.9227315190112741</v>
      </c>
      <c r="AS1432" s="26">
        <f t="shared" si="382"/>
        <v>-3.9698775001583364</v>
      </c>
      <c r="AT1432" s="26">
        <f t="shared" si="382"/>
        <v>-3.8373723372171344</v>
      </c>
      <c r="AU1432" s="26">
        <f t="shared" si="380"/>
        <v>-4.2853617650403137</v>
      </c>
    </row>
    <row r="1433" spans="26:64">
      <c r="Z1433">
        <f t="shared" si="368"/>
        <v>0</v>
      </c>
      <c r="AA1433" s="26">
        <f t="shared" si="369"/>
        <v>2.0309229835135684E-3</v>
      </c>
      <c r="AB1433" s="26">
        <f t="shared" si="381"/>
        <v>-9999</v>
      </c>
      <c r="AC1433" s="26">
        <f t="shared" si="370"/>
        <v>0</v>
      </c>
      <c r="AD1433" s="26">
        <f t="shared" si="371"/>
        <v>-9999</v>
      </c>
      <c r="AE1433" s="26">
        <f t="shared" si="372"/>
        <v>0</v>
      </c>
      <c r="AF1433">
        <f t="shared" si="373"/>
        <v>-9999</v>
      </c>
      <c r="AG1433" s="187"/>
      <c r="AH1433">
        <f t="shared" si="374"/>
        <v>-2.9382213915712355E-4</v>
      </c>
      <c r="AI1433">
        <f t="shared" si="375"/>
        <v>0.56321412153041595</v>
      </c>
      <c r="AJ1433">
        <f t="shared" si="376"/>
        <v>-0.29022162196877349</v>
      </c>
      <c r="AK1433">
        <f t="shared" si="377"/>
        <v>0.22686228227079117</v>
      </c>
      <c r="AL1433">
        <f t="shared" si="378"/>
        <v>2.6625535282756823</v>
      </c>
      <c r="AM1433">
        <f t="shared" si="379"/>
        <v>4.0948774322335311</v>
      </c>
      <c r="AN1433" s="26">
        <f t="shared" si="382"/>
        <v>-3.9344997747660178</v>
      </c>
      <c r="AO1433" s="26">
        <f t="shared" si="382"/>
        <v>-3.9351643489502139</v>
      </c>
      <c r="AP1433" s="26">
        <f t="shared" si="382"/>
        <v>-3.9332408904645653</v>
      </c>
      <c r="AQ1433" s="26">
        <f t="shared" si="382"/>
        <v>-3.9388182558839882</v>
      </c>
      <c r="AR1433" s="26">
        <f t="shared" si="382"/>
        <v>-3.9227315190112741</v>
      </c>
      <c r="AS1433" s="26">
        <f t="shared" si="382"/>
        <v>-3.9698775001583364</v>
      </c>
      <c r="AT1433" s="26">
        <f t="shared" si="382"/>
        <v>-3.8373723372171344</v>
      </c>
      <c r="AU1433" s="26">
        <f t="shared" si="380"/>
        <v>-4.2853617650403137</v>
      </c>
    </row>
    <row r="1434" spans="26:64">
      <c r="Z1434">
        <f t="shared" si="368"/>
        <v>0</v>
      </c>
      <c r="AA1434" s="26">
        <f t="shared" si="369"/>
        <v>2.0309229835135684E-3</v>
      </c>
      <c r="AB1434" s="26"/>
      <c r="AC1434" s="26">
        <f t="shared" si="370"/>
        <v>0</v>
      </c>
      <c r="AD1434" s="26">
        <f t="shared" si="371"/>
        <v>-9999</v>
      </c>
      <c r="AE1434" s="26">
        <f t="shared" si="372"/>
        <v>0</v>
      </c>
      <c r="AF1434">
        <f t="shared" si="373"/>
        <v>-9999</v>
      </c>
      <c r="AG1434" s="187"/>
      <c r="AH1434">
        <f t="shared" si="374"/>
        <v>-2.9382213915712355E-4</v>
      </c>
      <c r="AI1434">
        <f t="shared" si="375"/>
        <v>0.56321412153041595</v>
      </c>
      <c r="AJ1434">
        <f t="shared" si="376"/>
        <v>-0.29022162196877349</v>
      </c>
      <c r="AK1434">
        <f t="shared" si="377"/>
        <v>0.22686228227079117</v>
      </c>
      <c r="AL1434">
        <f t="shared" si="378"/>
        <v>2.6625535282756823</v>
      </c>
      <c r="AM1434">
        <f t="shared" si="379"/>
        <v>4.0948774322335311</v>
      </c>
      <c r="AN1434" s="26">
        <f t="shared" si="382"/>
        <v>-3.9344997747660178</v>
      </c>
      <c r="AO1434" s="26">
        <f t="shared" si="382"/>
        <v>-3.9351643489502139</v>
      </c>
      <c r="AP1434" s="26">
        <f t="shared" si="382"/>
        <v>-3.9332408904645653</v>
      </c>
      <c r="AQ1434" s="26">
        <f t="shared" si="382"/>
        <v>-3.9388182558839882</v>
      </c>
      <c r="AR1434" s="26">
        <f t="shared" si="382"/>
        <v>-3.9227315190112741</v>
      </c>
      <c r="AS1434" s="26">
        <f t="shared" si="382"/>
        <v>-3.9698775001583364</v>
      </c>
      <c r="AT1434" s="26">
        <f t="shared" si="382"/>
        <v>-3.8373723372171344</v>
      </c>
      <c r="AU1434" s="26">
        <f t="shared" si="380"/>
        <v>-4.2853617650403137</v>
      </c>
    </row>
    <row r="1435" spans="26:64">
      <c r="Z1435">
        <f t="shared" si="368"/>
        <v>0</v>
      </c>
      <c r="AA1435" s="26">
        <f t="shared" si="369"/>
        <v>2.0309229835135684E-3</v>
      </c>
      <c r="AB1435" s="26"/>
      <c r="AC1435" s="26">
        <f t="shared" si="370"/>
        <v>0</v>
      </c>
      <c r="AD1435" s="26">
        <f t="shared" si="371"/>
        <v>-9999</v>
      </c>
      <c r="AE1435" s="26">
        <f t="shared" si="372"/>
        <v>0</v>
      </c>
      <c r="AF1435">
        <f t="shared" si="373"/>
        <v>-9999</v>
      </c>
      <c r="AG1435" s="187"/>
      <c r="AH1435">
        <f t="shared" si="374"/>
        <v>-2.9382213915712355E-4</v>
      </c>
      <c r="AI1435">
        <f t="shared" si="375"/>
        <v>0.56321412153041595</v>
      </c>
      <c r="AJ1435">
        <f t="shared" si="376"/>
        <v>-0.29022162196877349</v>
      </c>
      <c r="AK1435">
        <f t="shared" si="377"/>
        <v>0.22686228227079117</v>
      </c>
      <c r="AL1435">
        <f t="shared" si="378"/>
        <v>2.6625535282756823</v>
      </c>
      <c r="AM1435">
        <f t="shared" si="379"/>
        <v>4.0948774322335311</v>
      </c>
      <c r="AN1435" s="26">
        <f t="shared" si="382"/>
        <v>-3.9344997747660178</v>
      </c>
      <c r="AO1435" s="26">
        <f t="shared" si="382"/>
        <v>-3.9351643489502139</v>
      </c>
      <c r="AP1435" s="26">
        <f t="shared" si="382"/>
        <v>-3.9332408904645653</v>
      </c>
      <c r="AQ1435" s="26">
        <f t="shared" si="382"/>
        <v>-3.9388182558839882</v>
      </c>
      <c r="AR1435" s="26">
        <f t="shared" si="382"/>
        <v>-3.9227315190112741</v>
      </c>
      <c r="AS1435" s="26">
        <f t="shared" si="382"/>
        <v>-3.9698775001583364</v>
      </c>
      <c r="AT1435" s="26">
        <f t="shared" si="382"/>
        <v>-3.8373723372171344</v>
      </c>
      <c r="AU1435" s="26">
        <f t="shared" si="380"/>
        <v>-4.2853617650403137</v>
      </c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</row>
    <row r="1436" spans="26:64">
      <c r="Z1436">
        <f t="shared" si="368"/>
        <v>0</v>
      </c>
      <c r="AA1436" s="26">
        <f t="shared" si="369"/>
        <v>2.0309229835135684E-3</v>
      </c>
      <c r="AB1436" s="26"/>
      <c r="AC1436" s="26">
        <f t="shared" si="370"/>
        <v>0</v>
      </c>
      <c r="AD1436" s="26">
        <f t="shared" si="371"/>
        <v>-9999</v>
      </c>
      <c r="AE1436" s="26">
        <f t="shared" si="372"/>
        <v>0</v>
      </c>
      <c r="AF1436">
        <f t="shared" si="373"/>
        <v>-9999</v>
      </c>
      <c r="AG1436" s="187"/>
      <c r="AH1436">
        <f t="shared" si="374"/>
        <v>-2.9382213915712355E-4</v>
      </c>
      <c r="AI1436">
        <f t="shared" si="375"/>
        <v>0.56321412153041595</v>
      </c>
      <c r="AJ1436">
        <f t="shared" si="376"/>
        <v>-0.29022162196877349</v>
      </c>
      <c r="AK1436">
        <f t="shared" si="377"/>
        <v>0.22686228227079117</v>
      </c>
      <c r="AL1436">
        <f t="shared" si="378"/>
        <v>2.6625535282756823</v>
      </c>
      <c r="AM1436">
        <f t="shared" si="379"/>
        <v>4.0948774322335311</v>
      </c>
      <c r="AN1436" s="26">
        <f t="shared" ref="AN1436:AT1445" si="383">$AU1436+$AB$7*SIN(AO1436)</f>
        <v>-3.9344997747660178</v>
      </c>
      <c r="AO1436" s="26">
        <f t="shared" si="383"/>
        <v>-3.9351643489502139</v>
      </c>
      <c r="AP1436" s="26">
        <f t="shared" si="383"/>
        <v>-3.9332408904645653</v>
      </c>
      <c r="AQ1436" s="26">
        <f t="shared" si="383"/>
        <v>-3.9388182558839882</v>
      </c>
      <c r="AR1436" s="26">
        <f t="shared" si="383"/>
        <v>-3.9227315190112741</v>
      </c>
      <c r="AS1436" s="26">
        <f t="shared" si="383"/>
        <v>-3.9698775001583364</v>
      </c>
      <c r="AT1436" s="26">
        <f t="shared" si="383"/>
        <v>-3.8373723372171344</v>
      </c>
      <c r="AU1436" s="26">
        <f t="shared" si="380"/>
        <v>-4.2853617650403137</v>
      </c>
    </row>
    <row r="1437" spans="26:64">
      <c r="Z1437">
        <f t="shared" si="368"/>
        <v>0</v>
      </c>
      <c r="AA1437" s="26">
        <f t="shared" si="369"/>
        <v>2.0309229835135684E-3</v>
      </c>
      <c r="AB1437" s="26">
        <f t="shared" ref="AB1437:AB1500" si="384">IF(S1437&lt;&gt;0,G1437-AH1437, -9999)</f>
        <v>-9999</v>
      </c>
      <c r="AC1437" s="26">
        <f t="shared" si="370"/>
        <v>0</v>
      </c>
      <c r="AD1437" s="26">
        <f t="shared" si="371"/>
        <v>-9999</v>
      </c>
      <c r="AE1437" s="26">
        <f t="shared" si="372"/>
        <v>0</v>
      </c>
      <c r="AF1437">
        <f t="shared" si="373"/>
        <v>-9999</v>
      </c>
      <c r="AG1437" s="187"/>
      <c r="AH1437">
        <f t="shared" si="374"/>
        <v>-2.9382213915712355E-4</v>
      </c>
      <c r="AI1437">
        <f t="shared" si="375"/>
        <v>0.56321412153041595</v>
      </c>
      <c r="AJ1437">
        <f t="shared" si="376"/>
        <v>-0.29022162196877349</v>
      </c>
      <c r="AK1437">
        <f t="shared" si="377"/>
        <v>0.22686228227079117</v>
      </c>
      <c r="AL1437">
        <f t="shared" si="378"/>
        <v>2.6625535282756823</v>
      </c>
      <c r="AM1437">
        <f t="shared" si="379"/>
        <v>4.0948774322335311</v>
      </c>
      <c r="AN1437" s="26">
        <f t="shared" si="383"/>
        <v>-3.9344997747660178</v>
      </c>
      <c r="AO1437" s="26">
        <f t="shared" si="383"/>
        <v>-3.9351643489502139</v>
      </c>
      <c r="AP1437" s="26">
        <f t="shared" si="383"/>
        <v>-3.9332408904645653</v>
      </c>
      <c r="AQ1437" s="26">
        <f t="shared" si="383"/>
        <v>-3.9388182558839882</v>
      </c>
      <c r="AR1437" s="26">
        <f t="shared" si="383"/>
        <v>-3.9227315190112741</v>
      </c>
      <c r="AS1437" s="26">
        <f t="shared" si="383"/>
        <v>-3.9698775001583364</v>
      </c>
      <c r="AT1437" s="26">
        <f t="shared" si="383"/>
        <v>-3.8373723372171344</v>
      </c>
      <c r="AU1437" s="26">
        <f t="shared" si="380"/>
        <v>-4.2853617650403137</v>
      </c>
      <c r="AV1437" s="26"/>
    </row>
    <row r="1438" spans="26:64">
      <c r="Z1438">
        <f t="shared" si="368"/>
        <v>0</v>
      </c>
      <c r="AA1438" s="26">
        <f t="shared" si="369"/>
        <v>2.0309229835135684E-3</v>
      </c>
      <c r="AB1438" s="26">
        <f t="shared" si="384"/>
        <v>-9999</v>
      </c>
      <c r="AC1438" s="26">
        <f t="shared" si="370"/>
        <v>0</v>
      </c>
      <c r="AD1438" s="26">
        <f t="shared" si="371"/>
        <v>-9999</v>
      </c>
      <c r="AE1438" s="26">
        <f t="shared" si="372"/>
        <v>0</v>
      </c>
      <c r="AF1438">
        <f t="shared" si="373"/>
        <v>-9999</v>
      </c>
      <c r="AG1438" s="187"/>
      <c r="AH1438">
        <f t="shared" si="374"/>
        <v>-2.9382213915712355E-4</v>
      </c>
      <c r="AI1438">
        <f t="shared" si="375"/>
        <v>0.56321412153041595</v>
      </c>
      <c r="AJ1438">
        <f t="shared" si="376"/>
        <v>-0.29022162196877349</v>
      </c>
      <c r="AK1438">
        <f t="shared" si="377"/>
        <v>0.22686228227079117</v>
      </c>
      <c r="AL1438">
        <f t="shared" si="378"/>
        <v>2.6625535282756823</v>
      </c>
      <c r="AM1438">
        <f t="shared" si="379"/>
        <v>4.0948774322335311</v>
      </c>
      <c r="AN1438" s="26">
        <f t="shared" si="383"/>
        <v>-3.9344997747660178</v>
      </c>
      <c r="AO1438" s="26">
        <f t="shared" si="383"/>
        <v>-3.9351643489502139</v>
      </c>
      <c r="AP1438" s="26">
        <f t="shared" si="383"/>
        <v>-3.9332408904645653</v>
      </c>
      <c r="AQ1438" s="26">
        <f t="shared" si="383"/>
        <v>-3.9388182558839882</v>
      </c>
      <c r="AR1438" s="26">
        <f t="shared" si="383"/>
        <v>-3.9227315190112741</v>
      </c>
      <c r="AS1438" s="26">
        <f t="shared" si="383"/>
        <v>-3.9698775001583364</v>
      </c>
      <c r="AT1438" s="26">
        <f t="shared" si="383"/>
        <v>-3.8373723372171344</v>
      </c>
      <c r="AU1438" s="26">
        <f t="shared" si="380"/>
        <v>-4.2853617650403137</v>
      </c>
      <c r="AV1438" s="26"/>
    </row>
    <row r="1439" spans="26:64">
      <c r="Z1439">
        <f t="shared" si="368"/>
        <v>0</v>
      </c>
      <c r="AA1439" s="26">
        <f t="shared" si="369"/>
        <v>2.0309229835135684E-3</v>
      </c>
      <c r="AB1439" s="26">
        <f t="shared" si="384"/>
        <v>-9999</v>
      </c>
      <c r="AC1439" s="26">
        <f t="shared" si="370"/>
        <v>0</v>
      </c>
      <c r="AD1439" s="26">
        <f t="shared" si="371"/>
        <v>-9999</v>
      </c>
      <c r="AE1439" s="26">
        <f t="shared" si="372"/>
        <v>0</v>
      </c>
      <c r="AF1439">
        <f t="shared" si="373"/>
        <v>-9999</v>
      </c>
      <c r="AG1439" s="187"/>
      <c r="AH1439">
        <f t="shared" si="374"/>
        <v>-2.9382213915712355E-4</v>
      </c>
      <c r="AI1439">
        <f t="shared" si="375"/>
        <v>0.56321412153041595</v>
      </c>
      <c r="AJ1439">
        <f t="shared" si="376"/>
        <v>-0.29022162196877349</v>
      </c>
      <c r="AK1439">
        <f t="shared" si="377"/>
        <v>0.22686228227079117</v>
      </c>
      <c r="AL1439">
        <f t="shared" si="378"/>
        <v>2.6625535282756823</v>
      </c>
      <c r="AM1439">
        <f t="shared" si="379"/>
        <v>4.0948774322335311</v>
      </c>
      <c r="AN1439" s="26">
        <f t="shared" si="383"/>
        <v>-3.9344997747660178</v>
      </c>
      <c r="AO1439" s="26">
        <f t="shared" si="383"/>
        <v>-3.9351643489502139</v>
      </c>
      <c r="AP1439" s="26">
        <f t="shared" si="383"/>
        <v>-3.9332408904645653</v>
      </c>
      <c r="AQ1439" s="26">
        <f t="shared" si="383"/>
        <v>-3.9388182558839882</v>
      </c>
      <c r="AR1439" s="26">
        <f t="shared" si="383"/>
        <v>-3.9227315190112741</v>
      </c>
      <c r="AS1439" s="26">
        <f t="shared" si="383"/>
        <v>-3.9698775001583364</v>
      </c>
      <c r="AT1439" s="26">
        <f t="shared" si="383"/>
        <v>-3.8373723372171344</v>
      </c>
      <c r="AU1439" s="26">
        <f t="shared" si="380"/>
        <v>-4.2853617650403137</v>
      </c>
      <c r="AV1439" s="26"/>
    </row>
    <row r="1440" spans="26:64">
      <c r="Z1440">
        <f t="shared" si="368"/>
        <v>0</v>
      </c>
      <c r="AA1440" s="26">
        <f t="shared" si="369"/>
        <v>2.0309229835135684E-3</v>
      </c>
      <c r="AB1440" s="26">
        <f t="shared" si="384"/>
        <v>-9999</v>
      </c>
      <c r="AC1440" s="26">
        <f t="shared" si="370"/>
        <v>0</v>
      </c>
      <c r="AD1440" s="26">
        <f t="shared" si="371"/>
        <v>-9999</v>
      </c>
      <c r="AE1440" s="26">
        <f t="shared" si="372"/>
        <v>0</v>
      </c>
      <c r="AF1440">
        <f t="shared" si="373"/>
        <v>-9999</v>
      </c>
      <c r="AG1440" s="187"/>
      <c r="AH1440">
        <f t="shared" si="374"/>
        <v>-2.9382213915712355E-4</v>
      </c>
      <c r="AI1440">
        <f t="shared" si="375"/>
        <v>0.56321412153041595</v>
      </c>
      <c r="AJ1440">
        <f t="shared" si="376"/>
        <v>-0.29022162196877349</v>
      </c>
      <c r="AK1440">
        <f t="shared" si="377"/>
        <v>0.22686228227079117</v>
      </c>
      <c r="AL1440">
        <f t="shared" si="378"/>
        <v>2.6625535282756823</v>
      </c>
      <c r="AM1440">
        <f t="shared" si="379"/>
        <v>4.0948774322335311</v>
      </c>
      <c r="AN1440" s="26">
        <f t="shared" si="383"/>
        <v>-3.9344997747660178</v>
      </c>
      <c r="AO1440" s="26">
        <f t="shared" si="383"/>
        <v>-3.9351643489502139</v>
      </c>
      <c r="AP1440" s="26">
        <f t="shared" si="383"/>
        <v>-3.9332408904645653</v>
      </c>
      <c r="AQ1440" s="26">
        <f t="shared" si="383"/>
        <v>-3.9388182558839882</v>
      </c>
      <c r="AR1440" s="26">
        <f t="shared" si="383"/>
        <v>-3.9227315190112741</v>
      </c>
      <c r="AS1440" s="26">
        <f t="shared" si="383"/>
        <v>-3.9698775001583364</v>
      </c>
      <c r="AT1440" s="26">
        <f t="shared" si="383"/>
        <v>-3.8373723372171344</v>
      </c>
      <c r="AU1440" s="26">
        <f t="shared" si="380"/>
        <v>-4.2853617650403137</v>
      </c>
      <c r="AV1440" s="26"/>
      <c r="AX1440" s="26"/>
    </row>
    <row r="1441" spans="26:64">
      <c r="Z1441">
        <f t="shared" si="368"/>
        <v>0</v>
      </c>
      <c r="AA1441" s="26">
        <f t="shared" si="369"/>
        <v>2.0309229835135684E-3</v>
      </c>
      <c r="AB1441" s="26">
        <f t="shared" si="384"/>
        <v>-9999</v>
      </c>
      <c r="AC1441" s="26">
        <f t="shared" si="370"/>
        <v>0</v>
      </c>
      <c r="AD1441" s="26">
        <f t="shared" si="371"/>
        <v>-9999</v>
      </c>
      <c r="AE1441" s="26">
        <f t="shared" si="372"/>
        <v>0</v>
      </c>
      <c r="AF1441">
        <f t="shared" si="373"/>
        <v>-9999</v>
      </c>
      <c r="AG1441" s="187"/>
      <c r="AH1441">
        <f t="shared" si="374"/>
        <v>-2.9382213915712355E-4</v>
      </c>
      <c r="AI1441">
        <f t="shared" si="375"/>
        <v>0.56321412153041595</v>
      </c>
      <c r="AJ1441">
        <f t="shared" si="376"/>
        <v>-0.29022162196877349</v>
      </c>
      <c r="AK1441">
        <f t="shared" si="377"/>
        <v>0.22686228227079117</v>
      </c>
      <c r="AL1441">
        <f t="shared" si="378"/>
        <v>2.6625535282756823</v>
      </c>
      <c r="AM1441">
        <f t="shared" si="379"/>
        <v>4.0948774322335311</v>
      </c>
      <c r="AN1441" s="26">
        <f t="shared" si="383"/>
        <v>-3.9344997747660178</v>
      </c>
      <c r="AO1441" s="26">
        <f t="shared" si="383"/>
        <v>-3.9351643489502139</v>
      </c>
      <c r="AP1441" s="26">
        <f t="shared" si="383"/>
        <v>-3.9332408904645653</v>
      </c>
      <c r="AQ1441" s="26">
        <f t="shared" si="383"/>
        <v>-3.9388182558839882</v>
      </c>
      <c r="AR1441" s="26">
        <f t="shared" si="383"/>
        <v>-3.9227315190112741</v>
      </c>
      <c r="AS1441" s="26">
        <f t="shared" si="383"/>
        <v>-3.9698775001583364</v>
      </c>
      <c r="AT1441" s="26">
        <f t="shared" si="383"/>
        <v>-3.8373723372171344</v>
      </c>
      <c r="AU1441" s="26">
        <f t="shared" si="380"/>
        <v>-4.2853617650403137</v>
      </c>
      <c r="AV1441" s="26"/>
      <c r="AX1441" s="26"/>
    </row>
    <row r="1442" spans="26:64">
      <c r="Z1442">
        <f t="shared" si="368"/>
        <v>0</v>
      </c>
      <c r="AA1442" s="26">
        <f t="shared" si="369"/>
        <v>2.0309229835135684E-3</v>
      </c>
      <c r="AB1442" s="26">
        <f t="shared" si="384"/>
        <v>-9999</v>
      </c>
      <c r="AC1442" s="26">
        <f t="shared" si="370"/>
        <v>0</v>
      </c>
      <c r="AD1442" s="26">
        <f t="shared" si="371"/>
        <v>-9999</v>
      </c>
      <c r="AE1442" s="26">
        <f t="shared" si="372"/>
        <v>0</v>
      </c>
      <c r="AF1442">
        <f t="shared" si="373"/>
        <v>-9999</v>
      </c>
      <c r="AG1442" s="187"/>
      <c r="AH1442">
        <f t="shared" si="374"/>
        <v>-2.9382213915712355E-4</v>
      </c>
      <c r="AI1442">
        <f t="shared" si="375"/>
        <v>0.56321412153041595</v>
      </c>
      <c r="AJ1442">
        <f t="shared" si="376"/>
        <v>-0.29022162196877349</v>
      </c>
      <c r="AK1442">
        <f t="shared" si="377"/>
        <v>0.22686228227079117</v>
      </c>
      <c r="AL1442">
        <f t="shared" si="378"/>
        <v>2.6625535282756823</v>
      </c>
      <c r="AM1442">
        <f t="shared" si="379"/>
        <v>4.0948774322335311</v>
      </c>
      <c r="AN1442" s="26">
        <f t="shared" si="383"/>
        <v>-3.9344997747660178</v>
      </c>
      <c r="AO1442" s="26">
        <f t="shared" si="383"/>
        <v>-3.9351643489502139</v>
      </c>
      <c r="AP1442" s="26">
        <f t="shared" si="383"/>
        <v>-3.9332408904645653</v>
      </c>
      <c r="AQ1442" s="26">
        <f t="shared" si="383"/>
        <v>-3.9388182558839882</v>
      </c>
      <c r="AR1442" s="26">
        <f t="shared" si="383"/>
        <v>-3.9227315190112741</v>
      </c>
      <c r="AS1442" s="26">
        <f t="shared" si="383"/>
        <v>-3.9698775001583364</v>
      </c>
      <c r="AT1442" s="26">
        <f t="shared" si="383"/>
        <v>-3.8373723372171344</v>
      </c>
      <c r="AU1442" s="26">
        <f t="shared" si="380"/>
        <v>-4.2853617650403137</v>
      </c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</row>
    <row r="1443" spans="26:64">
      <c r="Z1443">
        <f t="shared" si="368"/>
        <v>0</v>
      </c>
      <c r="AA1443" s="26">
        <f t="shared" si="369"/>
        <v>2.0309229835135684E-3</v>
      </c>
      <c r="AB1443" s="26">
        <f t="shared" si="384"/>
        <v>-9999</v>
      </c>
      <c r="AC1443" s="26">
        <f t="shared" si="370"/>
        <v>0</v>
      </c>
      <c r="AD1443" s="26">
        <f t="shared" si="371"/>
        <v>-9999</v>
      </c>
      <c r="AE1443" s="26">
        <f t="shared" si="372"/>
        <v>0</v>
      </c>
      <c r="AF1443">
        <f t="shared" si="373"/>
        <v>-9999</v>
      </c>
      <c r="AG1443" s="187"/>
      <c r="AH1443">
        <f t="shared" si="374"/>
        <v>-2.9382213915712355E-4</v>
      </c>
      <c r="AI1443">
        <f t="shared" si="375"/>
        <v>0.56321412153041595</v>
      </c>
      <c r="AJ1443">
        <f t="shared" si="376"/>
        <v>-0.29022162196877349</v>
      </c>
      <c r="AK1443">
        <f t="shared" si="377"/>
        <v>0.22686228227079117</v>
      </c>
      <c r="AL1443">
        <f t="shared" si="378"/>
        <v>2.6625535282756823</v>
      </c>
      <c r="AM1443">
        <f t="shared" si="379"/>
        <v>4.0948774322335311</v>
      </c>
      <c r="AN1443" s="26">
        <f t="shared" si="383"/>
        <v>-3.9344997747660178</v>
      </c>
      <c r="AO1443" s="26">
        <f t="shared" si="383"/>
        <v>-3.9351643489502139</v>
      </c>
      <c r="AP1443" s="26">
        <f t="shared" si="383"/>
        <v>-3.9332408904645653</v>
      </c>
      <c r="AQ1443" s="26">
        <f t="shared" si="383"/>
        <v>-3.9388182558839882</v>
      </c>
      <c r="AR1443" s="26">
        <f t="shared" si="383"/>
        <v>-3.9227315190112741</v>
      </c>
      <c r="AS1443" s="26">
        <f t="shared" si="383"/>
        <v>-3.9698775001583364</v>
      </c>
      <c r="AT1443" s="26">
        <f t="shared" si="383"/>
        <v>-3.8373723372171344</v>
      </c>
      <c r="AU1443" s="26">
        <f t="shared" si="380"/>
        <v>-4.2853617650403137</v>
      </c>
    </row>
    <row r="1444" spans="26:64">
      <c r="Z1444">
        <f t="shared" si="368"/>
        <v>0</v>
      </c>
      <c r="AA1444" s="26">
        <f t="shared" si="369"/>
        <v>2.0309229835135684E-3</v>
      </c>
      <c r="AB1444" s="26">
        <f t="shared" si="384"/>
        <v>-9999</v>
      </c>
      <c r="AC1444" s="26">
        <f t="shared" si="370"/>
        <v>0</v>
      </c>
      <c r="AD1444" s="26">
        <f t="shared" si="371"/>
        <v>-9999</v>
      </c>
      <c r="AE1444" s="26">
        <f t="shared" si="372"/>
        <v>0</v>
      </c>
      <c r="AF1444">
        <f t="shared" si="373"/>
        <v>-9999</v>
      </c>
      <c r="AG1444" s="187"/>
      <c r="AH1444">
        <f t="shared" si="374"/>
        <v>-2.9382213915712355E-4</v>
      </c>
      <c r="AI1444">
        <f t="shared" si="375"/>
        <v>0.56321412153041595</v>
      </c>
      <c r="AJ1444">
        <f t="shared" si="376"/>
        <v>-0.29022162196877349</v>
      </c>
      <c r="AK1444">
        <f t="shared" si="377"/>
        <v>0.22686228227079117</v>
      </c>
      <c r="AL1444">
        <f t="shared" si="378"/>
        <v>2.6625535282756823</v>
      </c>
      <c r="AM1444">
        <f t="shared" si="379"/>
        <v>4.0948774322335311</v>
      </c>
      <c r="AN1444" s="26">
        <f t="shared" si="383"/>
        <v>-3.9344997747660178</v>
      </c>
      <c r="AO1444" s="26">
        <f t="shared" si="383"/>
        <v>-3.9351643489502139</v>
      </c>
      <c r="AP1444" s="26">
        <f t="shared" si="383"/>
        <v>-3.9332408904645653</v>
      </c>
      <c r="AQ1444" s="26">
        <f t="shared" si="383"/>
        <v>-3.9388182558839882</v>
      </c>
      <c r="AR1444" s="26">
        <f t="shared" si="383"/>
        <v>-3.9227315190112741</v>
      </c>
      <c r="AS1444" s="26">
        <f t="shared" si="383"/>
        <v>-3.9698775001583364</v>
      </c>
      <c r="AT1444" s="26">
        <f t="shared" si="383"/>
        <v>-3.8373723372171344</v>
      </c>
      <c r="AU1444" s="26">
        <f t="shared" si="380"/>
        <v>-4.2853617650403137</v>
      </c>
    </row>
    <row r="1445" spans="26:64">
      <c r="Z1445">
        <f t="shared" si="368"/>
        <v>0</v>
      </c>
      <c r="AA1445" s="26">
        <f t="shared" si="369"/>
        <v>2.0309229835135684E-3</v>
      </c>
      <c r="AB1445" s="26">
        <f t="shared" si="384"/>
        <v>-9999</v>
      </c>
      <c r="AC1445" s="26">
        <f t="shared" si="370"/>
        <v>0</v>
      </c>
      <c r="AD1445" s="26">
        <f t="shared" si="371"/>
        <v>-9999</v>
      </c>
      <c r="AE1445" s="26">
        <f t="shared" si="372"/>
        <v>0</v>
      </c>
      <c r="AF1445">
        <f t="shared" si="373"/>
        <v>-9999</v>
      </c>
      <c r="AG1445" s="187"/>
      <c r="AH1445">
        <f t="shared" si="374"/>
        <v>-2.9382213915712355E-4</v>
      </c>
      <c r="AI1445">
        <f t="shared" si="375"/>
        <v>0.56321412153041595</v>
      </c>
      <c r="AJ1445">
        <f t="shared" si="376"/>
        <v>-0.29022162196877349</v>
      </c>
      <c r="AK1445">
        <f t="shared" si="377"/>
        <v>0.22686228227079117</v>
      </c>
      <c r="AL1445">
        <f t="shared" si="378"/>
        <v>2.6625535282756823</v>
      </c>
      <c r="AM1445">
        <f t="shared" si="379"/>
        <v>4.0948774322335311</v>
      </c>
      <c r="AN1445" s="26">
        <f t="shared" si="383"/>
        <v>-3.9344997747660178</v>
      </c>
      <c r="AO1445" s="26">
        <f t="shared" si="383"/>
        <v>-3.9351643489502139</v>
      </c>
      <c r="AP1445" s="26">
        <f t="shared" si="383"/>
        <v>-3.9332408904645653</v>
      </c>
      <c r="AQ1445" s="26">
        <f t="shared" si="383"/>
        <v>-3.9388182558839882</v>
      </c>
      <c r="AR1445" s="26">
        <f t="shared" si="383"/>
        <v>-3.9227315190112741</v>
      </c>
      <c r="AS1445" s="26">
        <f t="shared" si="383"/>
        <v>-3.9698775001583364</v>
      </c>
      <c r="AT1445" s="26">
        <f t="shared" si="383"/>
        <v>-3.8373723372171344</v>
      </c>
      <c r="AU1445" s="26">
        <f t="shared" si="380"/>
        <v>-4.2853617650403137</v>
      </c>
    </row>
    <row r="1446" spans="26:64">
      <c r="Z1446">
        <f t="shared" si="368"/>
        <v>0</v>
      </c>
      <c r="AA1446" s="26">
        <f t="shared" si="369"/>
        <v>2.0309229835135684E-3</v>
      </c>
      <c r="AB1446" s="26">
        <f t="shared" si="384"/>
        <v>-9999</v>
      </c>
      <c r="AC1446" s="26">
        <f t="shared" si="370"/>
        <v>0</v>
      </c>
      <c r="AD1446" s="26">
        <f t="shared" si="371"/>
        <v>-9999</v>
      </c>
      <c r="AE1446" s="26">
        <f t="shared" si="372"/>
        <v>0</v>
      </c>
      <c r="AF1446">
        <f t="shared" si="373"/>
        <v>-9999</v>
      </c>
      <c r="AG1446" s="187"/>
      <c r="AH1446">
        <f t="shared" si="374"/>
        <v>-2.9382213915712355E-4</v>
      </c>
      <c r="AI1446">
        <f t="shared" si="375"/>
        <v>0.56321412153041595</v>
      </c>
      <c r="AJ1446">
        <f t="shared" si="376"/>
        <v>-0.29022162196877349</v>
      </c>
      <c r="AK1446">
        <f t="shared" si="377"/>
        <v>0.22686228227079117</v>
      </c>
      <c r="AL1446">
        <f t="shared" si="378"/>
        <v>2.6625535282756823</v>
      </c>
      <c r="AM1446">
        <f t="shared" si="379"/>
        <v>4.0948774322335311</v>
      </c>
      <c r="AN1446" s="26">
        <f t="shared" ref="AN1446:AT1455" si="385">$AU1446+$AB$7*SIN(AO1446)</f>
        <v>-3.9344997747660178</v>
      </c>
      <c r="AO1446" s="26">
        <f t="shared" si="385"/>
        <v>-3.9351643489502139</v>
      </c>
      <c r="AP1446" s="26">
        <f t="shared" si="385"/>
        <v>-3.9332408904645653</v>
      </c>
      <c r="AQ1446" s="26">
        <f t="shared" si="385"/>
        <v>-3.9388182558839882</v>
      </c>
      <c r="AR1446" s="26">
        <f t="shared" si="385"/>
        <v>-3.9227315190112741</v>
      </c>
      <c r="AS1446" s="26">
        <f t="shared" si="385"/>
        <v>-3.9698775001583364</v>
      </c>
      <c r="AT1446" s="26">
        <f t="shared" si="385"/>
        <v>-3.8373723372171344</v>
      </c>
      <c r="AU1446" s="26">
        <f t="shared" si="380"/>
        <v>-4.2853617650403137</v>
      </c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</row>
    <row r="1447" spans="26:64">
      <c r="Z1447">
        <f t="shared" si="368"/>
        <v>0</v>
      </c>
      <c r="AA1447" s="26">
        <f t="shared" si="369"/>
        <v>2.0309229835135684E-3</v>
      </c>
      <c r="AB1447" s="26">
        <f t="shared" si="384"/>
        <v>-9999</v>
      </c>
      <c r="AC1447" s="26">
        <f t="shared" si="370"/>
        <v>0</v>
      </c>
      <c r="AD1447" s="26">
        <f t="shared" si="371"/>
        <v>-9999</v>
      </c>
      <c r="AE1447" s="26">
        <f t="shared" si="372"/>
        <v>0</v>
      </c>
      <c r="AF1447">
        <f t="shared" si="373"/>
        <v>-9999</v>
      </c>
      <c r="AG1447" s="187"/>
      <c r="AH1447">
        <f t="shared" si="374"/>
        <v>-2.9382213915712355E-4</v>
      </c>
      <c r="AI1447">
        <f t="shared" si="375"/>
        <v>0.56321412153041595</v>
      </c>
      <c r="AJ1447">
        <f t="shared" si="376"/>
        <v>-0.29022162196877349</v>
      </c>
      <c r="AK1447">
        <f t="shared" si="377"/>
        <v>0.22686228227079117</v>
      </c>
      <c r="AL1447">
        <f t="shared" si="378"/>
        <v>2.6625535282756823</v>
      </c>
      <c r="AM1447">
        <f t="shared" si="379"/>
        <v>4.0948774322335311</v>
      </c>
      <c r="AN1447" s="26">
        <f t="shared" si="385"/>
        <v>-3.9344997747660178</v>
      </c>
      <c r="AO1447" s="26">
        <f t="shared" si="385"/>
        <v>-3.9351643489502139</v>
      </c>
      <c r="AP1447" s="26">
        <f t="shared" si="385"/>
        <v>-3.9332408904645653</v>
      </c>
      <c r="AQ1447" s="26">
        <f t="shared" si="385"/>
        <v>-3.9388182558839882</v>
      </c>
      <c r="AR1447" s="26">
        <f t="shared" si="385"/>
        <v>-3.9227315190112741</v>
      </c>
      <c r="AS1447" s="26">
        <f t="shared" si="385"/>
        <v>-3.9698775001583364</v>
      </c>
      <c r="AT1447" s="26">
        <f t="shared" si="385"/>
        <v>-3.8373723372171344</v>
      </c>
      <c r="AU1447" s="26">
        <f t="shared" si="380"/>
        <v>-4.2853617650403137</v>
      </c>
      <c r="AV1447" s="26"/>
      <c r="AX1447" s="26"/>
    </row>
    <row r="1448" spans="26:64">
      <c r="Z1448">
        <f t="shared" si="368"/>
        <v>0</v>
      </c>
      <c r="AA1448" s="26">
        <f t="shared" si="369"/>
        <v>2.0309229835135684E-3</v>
      </c>
      <c r="AB1448" s="26">
        <f t="shared" si="384"/>
        <v>-9999</v>
      </c>
      <c r="AC1448" s="26">
        <f t="shared" si="370"/>
        <v>0</v>
      </c>
      <c r="AD1448" s="26">
        <f t="shared" si="371"/>
        <v>-9999</v>
      </c>
      <c r="AE1448" s="26">
        <f t="shared" si="372"/>
        <v>0</v>
      </c>
      <c r="AF1448">
        <f t="shared" si="373"/>
        <v>-9999</v>
      </c>
      <c r="AG1448" s="187"/>
      <c r="AH1448">
        <f t="shared" si="374"/>
        <v>-2.9382213915712355E-4</v>
      </c>
      <c r="AI1448">
        <f t="shared" si="375"/>
        <v>0.56321412153041595</v>
      </c>
      <c r="AJ1448">
        <f t="shared" si="376"/>
        <v>-0.29022162196877349</v>
      </c>
      <c r="AK1448">
        <f t="shared" si="377"/>
        <v>0.22686228227079117</v>
      </c>
      <c r="AL1448">
        <f t="shared" si="378"/>
        <v>2.6625535282756823</v>
      </c>
      <c r="AM1448">
        <f t="shared" si="379"/>
        <v>4.0948774322335311</v>
      </c>
      <c r="AN1448" s="26">
        <f t="shared" si="385"/>
        <v>-3.9344997747660178</v>
      </c>
      <c r="AO1448" s="26">
        <f t="shared" si="385"/>
        <v>-3.9351643489502139</v>
      </c>
      <c r="AP1448" s="26">
        <f t="shared" si="385"/>
        <v>-3.9332408904645653</v>
      </c>
      <c r="AQ1448" s="26">
        <f t="shared" si="385"/>
        <v>-3.9388182558839882</v>
      </c>
      <c r="AR1448" s="26">
        <f t="shared" si="385"/>
        <v>-3.9227315190112741</v>
      </c>
      <c r="AS1448" s="26">
        <f t="shared" si="385"/>
        <v>-3.9698775001583364</v>
      </c>
      <c r="AT1448" s="26">
        <f t="shared" si="385"/>
        <v>-3.8373723372171344</v>
      </c>
      <c r="AU1448" s="26">
        <f t="shared" si="380"/>
        <v>-4.2853617650403137</v>
      </c>
      <c r="AV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</row>
    <row r="1449" spans="26:64">
      <c r="Z1449">
        <f t="shared" si="368"/>
        <v>0</v>
      </c>
      <c r="AA1449" s="26">
        <f t="shared" si="369"/>
        <v>2.0309229835135684E-3</v>
      </c>
      <c r="AB1449" s="26">
        <f t="shared" si="384"/>
        <v>-9999</v>
      </c>
      <c r="AC1449" s="26">
        <f t="shared" si="370"/>
        <v>0</v>
      </c>
      <c r="AD1449" s="26">
        <f t="shared" si="371"/>
        <v>-9999</v>
      </c>
      <c r="AE1449" s="26">
        <f t="shared" si="372"/>
        <v>0</v>
      </c>
      <c r="AF1449">
        <f t="shared" si="373"/>
        <v>-9999</v>
      </c>
      <c r="AG1449" s="187"/>
      <c r="AH1449">
        <f t="shared" si="374"/>
        <v>-2.9382213915712355E-4</v>
      </c>
      <c r="AI1449">
        <f t="shared" si="375"/>
        <v>0.56321412153041595</v>
      </c>
      <c r="AJ1449">
        <f t="shared" si="376"/>
        <v>-0.29022162196877349</v>
      </c>
      <c r="AK1449">
        <f t="shared" si="377"/>
        <v>0.22686228227079117</v>
      </c>
      <c r="AL1449">
        <f t="shared" si="378"/>
        <v>2.6625535282756823</v>
      </c>
      <c r="AM1449">
        <f t="shared" si="379"/>
        <v>4.0948774322335311</v>
      </c>
      <c r="AN1449" s="26">
        <f t="shared" si="385"/>
        <v>-3.9344997747660178</v>
      </c>
      <c r="AO1449" s="26">
        <f t="shared" si="385"/>
        <v>-3.9351643489502139</v>
      </c>
      <c r="AP1449" s="26">
        <f t="shared" si="385"/>
        <v>-3.9332408904645653</v>
      </c>
      <c r="AQ1449" s="26">
        <f t="shared" si="385"/>
        <v>-3.9388182558839882</v>
      </c>
      <c r="AR1449" s="26">
        <f t="shared" si="385"/>
        <v>-3.9227315190112741</v>
      </c>
      <c r="AS1449" s="26">
        <f t="shared" si="385"/>
        <v>-3.9698775001583364</v>
      </c>
      <c r="AT1449" s="26">
        <f t="shared" si="385"/>
        <v>-3.8373723372171344</v>
      </c>
      <c r="AU1449" s="26">
        <f t="shared" si="380"/>
        <v>-4.2853617650403137</v>
      </c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</row>
    <row r="1450" spans="26:64">
      <c r="Z1450">
        <f t="shared" si="368"/>
        <v>0</v>
      </c>
      <c r="AA1450" s="26">
        <f t="shared" si="369"/>
        <v>2.0309229835135684E-3</v>
      </c>
      <c r="AB1450" s="26">
        <f t="shared" si="384"/>
        <v>-9999</v>
      </c>
      <c r="AC1450" s="26">
        <f t="shared" si="370"/>
        <v>0</v>
      </c>
      <c r="AD1450" s="26">
        <f t="shared" si="371"/>
        <v>-9999</v>
      </c>
      <c r="AE1450" s="26">
        <f t="shared" si="372"/>
        <v>0</v>
      </c>
      <c r="AF1450">
        <f t="shared" si="373"/>
        <v>-9999</v>
      </c>
      <c r="AG1450" s="187"/>
      <c r="AH1450">
        <f t="shared" si="374"/>
        <v>-2.9382213915712355E-4</v>
      </c>
      <c r="AI1450">
        <f t="shared" si="375"/>
        <v>0.56321412153041595</v>
      </c>
      <c r="AJ1450">
        <f t="shared" si="376"/>
        <v>-0.29022162196877349</v>
      </c>
      <c r="AK1450">
        <f t="shared" si="377"/>
        <v>0.22686228227079117</v>
      </c>
      <c r="AL1450">
        <f t="shared" si="378"/>
        <v>2.6625535282756823</v>
      </c>
      <c r="AM1450">
        <f t="shared" si="379"/>
        <v>4.0948774322335311</v>
      </c>
      <c r="AN1450" s="26">
        <f t="shared" si="385"/>
        <v>-3.9344997747660178</v>
      </c>
      <c r="AO1450" s="26">
        <f t="shared" si="385"/>
        <v>-3.9351643489502139</v>
      </c>
      <c r="AP1450" s="26">
        <f t="shared" si="385"/>
        <v>-3.9332408904645653</v>
      </c>
      <c r="AQ1450" s="26">
        <f t="shared" si="385"/>
        <v>-3.9388182558839882</v>
      </c>
      <c r="AR1450" s="26">
        <f t="shared" si="385"/>
        <v>-3.9227315190112741</v>
      </c>
      <c r="AS1450" s="26">
        <f t="shared" si="385"/>
        <v>-3.9698775001583364</v>
      </c>
      <c r="AT1450" s="26">
        <f t="shared" si="385"/>
        <v>-3.8373723372171344</v>
      </c>
      <c r="AU1450" s="26">
        <f t="shared" si="380"/>
        <v>-4.2853617650403137</v>
      </c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</row>
    <row r="1451" spans="26:64">
      <c r="Z1451">
        <f t="shared" si="368"/>
        <v>0</v>
      </c>
      <c r="AA1451" s="26">
        <f t="shared" si="369"/>
        <v>2.0309229835135684E-3</v>
      </c>
      <c r="AB1451" s="26">
        <f t="shared" si="384"/>
        <v>-9999</v>
      </c>
      <c r="AC1451" s="26">
        <f t="shared" si="370"/>
        <v>0</v>
      </c>
      <c r="AD1451" s="26">
        <f t="shared" si="371"/>
        <v>-9999</v>
      </c>
      <c r="AE1451" s="26">
        <f t="shared" si="372"/>
        <v>0</v>
      </c>
      <c r="AF1451">
        <f t="shared" si="373"/>
        <v>-9999</v>
      </c>
      <c r="AG1451" s="187"/>
      <c r="AH1451">
        <f t="shared" si="374"/>
        <v>-2.9382213915712355E-4</v>
      </c>
      <c r="AI1451">
        <f t="shared" si="375"/>
        <v>0.56321412153041595</v>
      </c>
      <c r="AJ1451">
        <f t="shared" si="376"/>
        <v>-0.29022162196877349</v>
      </c>
      <c r="AK1451">
        <f t="shared" si="377"/>
        <v>0.22686228227079117</v>
      </c>
      <c r="AL1451">
        <f t="shared" si="378"/>
        <v>2.6625535282756823</v>
      </c>
      <c r="AM1451">
        <f t="shared" si="379"/>
        <v>4.0948774322335311</v>
      </c>
      <c r="AN1451" s="26">
        <f t="shared" si="385"/>
        <v>-3.9344997747660178</v>
      </c>
      <c r="AO1451" s="26">
        <f t="shared" si="385"/>
        <v>-3.9351643489502139</v>
      </c>
      <c r="AP1451" s="26">
        <f t="shared" si="385"/>
        <v>-3.9332408904645653</v>
      </c>
      <c r="AQ1451" s="26">
        <f t="shared" si="385"/>
        <v>-3.9388182558839882</v>
      </c>
      <c r="AR1451" s="26">
        <f t="shared" si="385"/>
        <v>-3.9227315190112741</v>
      </c>
      <c r="AS1451" s="26">
        <f t="shared" si="385"/>
        <v>-3.9698775001583364</v>
      </c>
      <c r="AT1451" s="26">
        <f t="shared" si="385"/>
        <v>-3.8373723372171344</v>
      </c>
      <c r="AU1451" s="26">
        <f t="shared" si="380"/>
        <v>-4.2853617650403137</v>
      </c>
      <c r="AV1451" s="26"/>
    </row>
    <row r="1452" spans="26:64">
      <c r="Z1452">
        <f t="shared" si="368"/>
        <v>0</v>
      </c>
      <c r="AA1452" s="26">
        <f t="shared" si="369"/>
        <v>2.0309229835135684E-3</v>
      </c>
      <c r="AB1452" s="26">
        <f t="shared" si="384"/>
        <v>-9999</v>
      </c>
      <c r="AC1452" s="26">
        <f t="shared" si="370"/>
        <v>0</v>
      </c>
      <c r="AD1452" s="26">
        <f t="shared" si="371"/>
        <v>-9999</v>
      </c>
      <c r="AE1452" s="26">
        <f t="shared" si="372"/>
        <v>0</v>
      </c>
      <c r="AF1452">
        <f t="shared" si="373"/>
        <v>-9999</v>
      </c>
      <c r="AG1452" s="187"/>
      <c r="AH1452">
        <f t="shared" si="374"/>
        <v>-2.9382213915712355E-4</v>
      </c>
      <c r="AI1452">
        <f t="shared" si="375"/>
        <v>0.56321412153041595</v>
      </c>
      <c r="AJ1452">
        <f t="shared" si="376"/>
        <v>-0.29022162196877349</v>
      </c>
      <c r="AK1452">
        <f t="shared" si="377"/>
        <v>0.22686228227079117</v>
      </c>
      <c r="AL1452">
        <f t="shared" si="378"/>
        <v>2.6625535282756823</v>
      </c>
      <c r="AM1452">
        <f t="shared" si="379"/>
        <v>4.0948774322335311</v>
      </c>
      <c r="AN1452" s="26">
        <f t="shared" si="385"/>
        <v>-3.9344997747660178</v>
      </c>
      <c r="AO1452" s="26">
        <f t="shared" si="385"/>
        <v>-3.9351643489502139</v>
      </c>
      <c r="AP1452" s="26">
        <f t="shared" si="385"/>
        <v>-3.9332408904645653</v>
      </c>
      <c r="AQ1452" s="26">
        <f t="shared" si="385"/>
        <v>-3.9388182558839882</v>
      </c>
      <c r="AR1452" s="26">
        <f t="shared" si="385"/>
        <v>-3.9227315190112741</v>
      </c>
      <c r="AS1452" s="26">
        <f t="shared" si="385"/>
        <v>-3.9698775001583364</v>
      </c>
      <c r="AT1452" s="26">
        <f t="shared" si="385"/>
        <v>-3.8373723372171344</v>
      </c>
      <c r="AU1452" s="26">
        <f t="shared" si="380"/>
        <v>-4.2853617650403137</v>
      </c>
    </row>
    <row r="1453" spans="26:64">
      <c r="Z1453">
        <f t="shared" si="368"/>
        <v>0</v>
      </c>
      <c r="AA1453" s="26">
        <f t="shared" si="369"/>
        <v>2.0309229835135684E-3</v>
      </c>
      <c r="AB1453" s="26">
        <f t="shared" si="384"/>
        <v>-9999</v>
      </c>
      <c r="AC1453" s="26">
        <f t="shared" si="370"/>
        <v>0</v>
      </c>
      <c r="AD1453" s="26">
        <f t="shared" si="371"/>
        <v>-9999</v>
      </c>
      <c r="AE1453" s="26">
        <f t="shared" si="372"/>
        <v>0</v>
      </c>
      <c r="AF1453">
        <f t="shared" si="373"/>
        <v>-9999</v>
      </c>
      <c r="AG1453" s="187"/>
      <c r="AH1453">
        <f t="shared" si="374"/>
        <v>-2.9382213915712355E-4</v>
      </c>
      <c r="AI1453">
        <f t="shared" si="375"/>
        <v>0.56321412153041595</v>
      </c>
      <c r="AJ1453">
        <f t="shared" si="376"/>
        <v>-0.29022162196877349</v>
      </c>
      <c r="AK1453">
        <f t="shared" si="377"/>
        <v>0.22686228227079117</v>
      </c>
      <c r="AL1453">
        <f t="shared" si="378"/>
        <v>2.6625535282756823</v>
      </c>
      <c r="AM1453">
        <f t="shared" si="379"/>
        <v>4.0948774322335311</v>
      </c>
      <c r="AN1453" s="26">
        <f t="shared" si="385"/>
        <v>-3.9344997747660178</v>
      </c>
      <c r="AO1453" s="26">
        <f t="shared" si="385"/>
        <v>-3.9351643489502139</v>
      </c>
      <c r="AP1453" s="26">
        <f t="shared" si="385"/>
        <v>-3.9332408904645653</v>
      </c>
      <c r="AQ1453" s="26">
        <f t="shared" si="385"/>
        <v>-3.9388182558839882</v>
      </c>
      <c r="AR1453" s="26">
        <f t="shared" si="385"/>
        <v>-3.9227315190112741</v>
      </c>
      <c r="AS1453" s="26">
        <f t="shared" si="385"/>
        <v>-3.9698775001583364</v>
      </c>
      <c r="AT1453" s="26">
        <f t="shared" si="385"/>
        <v>-3.8373723372171344</v>
      </c>
      <c r="AU1453" s="26">
        <f t="shared" si="380"/>
        <v>-4.2853617650403137</v>
      </c>
      <c r="AV1453" s="26"/>
      <c r="AX1453" s="26"/>
    </row>
    <row r="1454" spans="26:64">
      <c r="Z1454">
        <f t="shared" si="368"/>
        <v>0</v>
      </c>
      <c r="AA1454" s="26">
        <f t="shared" si="369"/>
        <v>2.0309229835135684E-3</v>
      </c>
      <c r="AB1454" s="26">
        <f t="shared" si="384"/>
        <v>-9999</v>
      </c>
      <c r="AC1454" s="26">
        <f t="shared" si="370"/>
        <v>0</v>
      </c>
      <c r="AD1454" s="26">
        <f t="shared" si="371"/>
        <v>-9999</v>
      </c>
      <c r="AE1454" s="26">
        <f t="shared" si="372"/>
        <v>0</v>
      </c>
      <c r="AF1454">
        <f t="shared" si="373"/>
        <v>-9999</v>
      </c>
      <c r="AG1454" s="187"/>
      <c r="AH1454">
        <f t="shared" si="374"/>
        <v>-2.9382213915712355E-4</v>
      </c>
      <c r="AI1454">
        <f t="shared" si="375"/>
        <v>0.56321412153041595</v>
      </c>
      <c r="AJ1454">
        <f t="shared" si="376"/>
        <v>-0.29022162196877349</v>
      </c>
      <c r="AK1454">
        <f t="shared" si="377"/>
        <v>0.22686228227079117</v>
      </c>
      <c r="AL1454">
        <f t="shared" si="378"/>
        <v>2.6625535282756823</v>
      </c>
      <c r="AM1454">
        <f t="shared" si="379"/>
        <v>4.0948774322335311</v>
      </c>
      <c r="AN1454" s="26">
        <f t="shared" si="385"/>
        <v>-3.9344997747660178</v>
      </c>
      <c r="AO1454" s="26">
        <f t="shared" si="385"/>
        <v>-3.9351643489502139</v>
      </c>
      <c r="AP1454" s="26">
        <f t="shared" si="385"/>
        <v>-3.9332408904645653</v>
      </c>
      <c r="AQ1454" s="26">
        <f t="shared" si="385"/>
        <v>-3.9388182558839882</v>
      </c>
      <c r="AR1454" s="26">
        <f t="shared" si="385"/>
        <v>-3.9227315190112741</v>
      </c>
      <c r="AS1454" s="26">
        <f t="shared" si="385"/>
        <v>-3.9698775001583364</v>
      </c>
      <c r="AT1454" s="26">
        <f t="shared" si="385"/>
        <v>-3.8373723372171344</v>
      </c>
      <c r="AU1454" s="26">
        <f t="shared" si="380"/>
        <v>-4.2853617650403137</v>
      </c>
      <c r="AV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</row>
    <row r="1455" spans="26:64">
      <c r="Z1455">
        <f t="shared" si="368"/>
        <v>0</v>
      </c>
      <c r="AA1455" s="26">
        <f t="shared" si="369"/>
        <v>2.0309229835135684E-3</v>
      </c>
      <c r="AB1455" s="26">
        <f t="shared" si="384"/>
        <v>-9999</v>
      </c>
      <c r="AC1455" s="26">
        <f t="shared" si="370"/>
        <v>0</v>
      </c>
      <c r="AD1455" s="26">
        <f t="shared" si="371"/>
        <v>-9999</v>
      </c>
      <c r="AE1455" s="26">
        <f t="shared" si="372"/>
        <v>0</v>
      </c>
      <c r="AF1455">
        <f t="shared" si="373"/>
        <v>-9999</v>
      </c>
      <c r="AG1455" s="187"/>
      <c r="AH1455">
        <f t="shared" si="374"/>
        <v>-2.9382213915712355E-4</v>
      </c>
      <c r="AI1455">
        <f t="shared" si="375"/>
        <v>0.56321412153041595</v>
      </c>
      <c r="AJ1455">
        <f t="shared" si="376"/>
        <v>-0.29022162196877349</v>
      </c>
      <c r="AK1455">
        <f t="shared" si="377"/>
        <v>0.22686228227079117</v>
      </c>
      <c r="AL1455">
        <f t="shared" si="378"/>
        <v>2.6625535282756823</v>
      </c>
      <c r="AM1455">
        <f t="shared" si="379"/>
        <v>4.0948774322335311</v>
      </c>
      <c r="AN1455" s="26">
        <f t="shared" si="385"/>
        <v>-3.9344997747660178</v>
      </c>
      <c r="AO1455" s="26">
        <f t="shared" si="385"/>
        <v>-3.9351643489502139</v>
      </c>
      <c r="AP1455" s="26">
        <f t="shared" si="385"/>
        <v>-3.9332408904645653</v>
      </c>
      <c r="AQ1455" s="26">
        <f t="shared" si="385"/>
        <v>-3.9388182558839882</v>
      </c>
      <c r="AR1455" s="26">
        <f t="shared" si="385"/>
        <v>-3.9227315190112741</v>
      </c>
      <c r="AS1455" s="26">
        <f t="shared" si="385"/>
        <v>-3.9698775001583364</v>
      </c>
      <c r="AT1455" s="26">
        <f t="shared" si="385"/>
        <v>-3.8373723372171344</v>
      </c>
      <c r="AU1455" s="26">
        <f t="shared" si="380"/>
        <v>-4.2853617650403137</v>
      </c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</row>
    <row r="1456" spans="26:64">
      <c r="Z1456">
        <f t="shared" si="368"/>
        <v>0</v>
      </c>
      <c r="AA1456" s="26">
        <f t="shared" si="369"/>
        <v>2.0309229835135684E-3</v>
      </c>
      <c r="AB1456" s="26">
        <f t="shared" si="384"/>
        <v>-9999</v>
      </c>
      <c r="AC1456" s="26">
        <f t="shared" si="370"/>
        <v>0</v>
      </c>
      <c r="AD1456" s="26">
        <f t="shared" si="371"/>
        <v>-9999</v>
      </c>
      <c r="AE1456" s="26">
        <f t="shared" si="372"/>
        <v>0</v>
      </c>
      <c r="AF1456">
        <f t="shared" si="373"/>
        <v>-9999</v>
      </c>
      <c r="AG1456" s="187"/>
      <c r="AH1456">
        <f t="shared" si="374"/>
        <v>-2.9382213915712355E-4</v>
      </c>
      <c r="AI1456">
        <f t="shared" si="375"/>
        <v>0.56321412153041595</v>
      </c>
      <c r="AJ1456">
        <f t="shared" si="376"/>
        <v>-0.29022162196877349</v>
      </c>
      <c r="AK1456">
        <f t="shared" si="377"/>
        <v>0.22686228227079117</v>
      </c>
      <c r="AL1456">
        <f t="shared" si="378"/>
        <v>2.6625535282756823</v>
      </c>
      <c r="AM1456">
        <f t="shared" si="379"/>
        <v>4.0948774322335311</v>
      </c>
      <c r="AN1456" s="26">
        <f t="shared" ref="AN1456:AT1465" si="386">$AU1456+$AB$7*SIN(AO1456)</f>
        <v>-3.9344997747660178</v>
      </c>
      <c r="AO1456" s="26">
        <f t="shared" si="386"/>
        <v>-3.9351643489502139</v>
      </c>
      <c r="AP1456" s="26">
        <f t="shared" si="386"/>
        <v>-3.9332408904645653</v>
      </c>
      <c r="AQ1456" s="26">
        <f t="shared" si="386"/>
        <v>-3.9388182558839882</v>
      </c>
      <c r="AR1456" s="26">
        <f t="shared" si="386"/>
        <v>-3.9227315190112741</v>
      </c>
      <c r="AS1456" s="26">
        <f t="shared" si="386"/>
        <v>-3.9698775001583364</v>
      </c>
      <c r="AT1456" s="26">
        <f t="shared" si="386"/>
        <v>-3.8373723372171344</v>
      </c>
      <c r="AU1456" s="26">
        <f t="shared" si="380"/>
        <v>-4.2853617650403137</v>
      </c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</row>
    <row r="1457" spans="26:64">
      <c r="Z1457">
        <f t="shared" si="368"/>
        <v>0</v>
      </c>
      <c r="AA1457" s="26">
        <f t="shared" si="369"/>
        <v>2.0309229835135684E-3</v>
      </c>
      <c r="AB1457" s="26">
        <f t="shared" si="384"/>
        <v>-9999</v>
      </c>
      <c r="AC1457" s="26">
        <f t="shared" si="370"/>
        <v>0</v>
      </c>
      <c r="AD1457" s="26">
        <f t="shared" si="371"/>
        <v>-9999</v>
      </c>
      <c r="AE1457" s="26">
        <f t="shared" si="372"/>
        <v>0</v>
      </c>
      <c r="AF1457">
        <f t="shared" si="373"/>
        <v>-9999</v>
      </c>
      <c r="AG1457" s="187"/>
      <c r="AH1457">
        <f t="shared" si="374"/>
        <v>-2.9382213915712355E-4</v>
      </c>
      <c r="AI1457">
        <f t="shared" si="375"/>
        <v>0.56321412153041595</v>
      </c>
      <c r="AJ1457">
        <f t="shared" si="376"/>
        <v>-0.29022162196877349</v>
      </c>
      <c r="AK1457">
        <f t="shared" si="377"/>
        <v>0.22686228227079117</v>
      </c>
      <c r="AL1457">
        <f t="shared" si="378"/>
        <v>2.6625535282756823</v>
      </c>
      <c r="AM1457">
        <f t="shared" si="379"/>
        <v>4.0948774322335311</v>
      </c>
      <c r="AN1457" s="26">
        <f t="shared" si="386"/>
        <v>-3.9344997747660178</v>
      </c>
      <c r="AO1457" s="26">
        <f t="shared" si="386"/>
        <v>-3.9351643489502139</v>
      </c>
      <c r="AP1457" s="26">
        <f t="shared" si="386"/>
        <v>-3.9332408904645653</v>
      </c>
      <c r="AQ1457" s="26">
        <f t="shared" si="386"/>
        <v>-3.9388182558839882</v>
      </c>
      <c r="AR1457" s="26">
        <f t="shared" si="386"/>
        <v>-3.9227315190112741</v>
      </c>
      <c r="AS1457" s="26">
        <f t="shared" si="386"/>
        <v>-3.9698775001583364</v>
      </c>
      <c r="AT1457" s="26">
        <f t="shared" si="386"/>
        <v>-3.8373723372171344</v>
      </c>
      <c r="AU1457" s="26">
        <f t="shared" si="380"/>
        <v>-4.2853617650403137</v>
      </c>
    </row>
    <row r="1458" spans="26:64">
      <c r="Z1458">
        <f t="shared" si="368"/>
        <v>0</v>
      </c>
      <c r="AA1458" s="26">
        <f t="shared" si="369"/>
        <v>2.0309229835135684E-3</v>
      </c>
      <c r="AB1458" s="26">
        <f t="shared" si="384"/>
        <v>-9999</v>
      </c>
      <c r="AC1458" s="26">
        <f t="shared" si="370"/>
        <v>0</v>
      </c>
      <c r="AD1458" s="26">
        <f t="shared" si="371"/>
        <v>-9999</v>
      </c>
      <c r="AE1458" s="26">
        <f t="shared" si="372"/>
        <v>0</v>
      </c>
      <c r="AF1458">
        <f t="shared" si="373"/>
        <v>-9999</v>
      </c>
      <c r="AG1458" s="187"/>
      <c r="AH1458">
        <f t="shared" si="374"/>
        <v>-2.9382213915712355E-4</v>
      </c>
      <c r="AI1458">
        <f t="shared" si="375"/>
        <v>0.56321412153041595</v>
      </c>
      <c r="AJ1458">
        <f t="shared" si="376"/>
        <v>-0.29022162196877349</v>
      </c>
      <c r="AK1458">
        <f t="shared" si="377"/>
        <v>0.22686228227079117</v>
      </c>
      <c r="AL1458">
        <f t="shared" si="378"/>
        <v>2.6625535282756823</v>
      </c>
      <c r="AM1458">
        <f t="shared" si="379"/>
        <v>4.0948774322335311</v>
      </c>
      <c r="AN1458" s="26">
        <f t="shared" si="386"/>
        <v>-3.9344997747660178</v>
      </c>
      <c r="AO1458" s="26">
        <f t="shared" si="386"/>
        <v>-3.9351643489502139</v>
      </c>
      <c r="AP1458" s="26">
        <f t="shared" si="386"/>
        <v>-3.9332408904645653</v>
      </c>
      <c r="AQ1458" s="26">
        <f t="shared" si="386"/>
        <v>-3.9388182558839882</v>
      </c>
      <c r="AR1458" s="26">
        <f t="shared" si="386"/>
        <v>-3.9227315190112741</v>
      </c>
      <c r="AS1458" s="26">
        <f t="shared" si="386"/>
        <v>-3.9698775001583364</v>
      </c>
      <c r="AT1458" s="26">
        <f t="shared" si="386"/>
        <v>-3.8373723372171344</v>
      </c>
      <c r="AU1458" s="26">
        <f t="shared" si="380"/>
        <v>-4.2853617650403137</v>
      </c>
    </row>
    <row r="1459" spans="26:64">
      <c r="Z1459">
        <f t="shared" si="368"/>
        <v>0</v>
      </c>
      <c r="AA1459" s="26">
        <f t="shared" si="369"/>
        <v>2.0309229835135684E-3</v>
      </c>
      <c r="AB1459" s="26">
        <f t="shared" si="384"/>
        <v>-9999</v>
      </c>
      <c r="AC1459" s="26">
        <f t="shared" si="370"/>
        <v>0</v>
      </c>
      <c r="AD1459" s="26">
        <f t="shared" si="371"/>
        <v>-9999</v>
      </c>
      <c r="AE1459" s="26">
        <f t="shared" si="372"/>
        <v>0</v>
      </c>
      <c r="AF1459">
        <f t="shared" si="373"/>
        <v>-9999</v>
      </c>
      <c r="AG1459" s="187"/>
      <c r="AH1459">
        <f t="shared" si="374"/>
        <v>-2.9382213915712355E-4</v>
      </c>
      <c r="AI1459">
        <f t="shared" si="375"/>
        <v>0.56321412153041595</v>
      </c>
      <c r="AJ1459">
        <f t="shared" si="376"/>
        <v>-0.29022162196877349</v>
      </c>
      <c r="AK1459">
        <f t="shared" si="377"/>
        <v>0.22686228227079117</v>
      </c>
      <c r="AL1459">
        <f t="shared" si="378"/>
        <v>2.6625535282756823</v>
      </c>
      <c r="AM1459">
        <f t="shared" si="379"/>
        <v>4.0948774322335311</v>
      </c>
      <c r="AN1459" s="26">
        <f t="shared" si="386"/>
        <v>-3.9344997747660178</v>
      </c>
      <c r="AO1459" s="26">
        <f t="shared" si="386"/>
        <v>-3.9351643489502139</v>
      </c>
      <c r="AP1459" s="26">
        <f t="shared" si="386"/>
        <v>-3.9332408904645653</v>
      </c>
      <c r="AQ1459" s="26">
        <f t="shared" si="386"/>
        <v>-3.9388182558839882</v>
      </c>
      <c r="AR1459" s="26">
        <f t="shared" si="386"/>
        <v>-3.9227315190112741</v>
      </c>
      <c r="AS1459" s="26">
        <f t="shared" si="386"/>
        <v>-3.9698775001583364</v>
      </c>
      <c r="AT1459" s="26">
        <f t="shared" si="386"/>
        <v>-3.8373723372171344</v>
      </c>
      <c r="AU1459" s="26">
        <f t="shared" si="380"/>
        <v>-4.2853617650403137</v>
      </c>
      <c r="AV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</row>
    <row r="1460" spans="26:64">
      <c r="Z1460">
        <f t="shared" si="368"/>
        <v>0</v>
      </c>
      <c r="AA1460" s="26">
        <f t="shared" si="369"/>
        <v>2.0309229835135684E-3</v>
      </c>
      <c r="AB1460" s="26">
        <f t="shared" si="384"/>
        <v>-9999</v>
      </c>
      <c r="AC1460" s="26">
        <f t="shared" si="370"/>
        <v>0</v>
      </c>
      <c r="AD1460" s="26">
        <f t="shared" si="371"/>
        <v>-9999</v>
      </c>
      <c r="AE1460" s="26">
        <f t="shared" si="372"/>
        <v>0</v>
      </c>
      <c r="AF1460">
        <f t="shared" si="373"/>
        <v>-9999</v>
      </c>
      <c r="AG1460" s="187"/>
      <c r="AH1460">
        <f t="shared" si="374"/>
        <v>-2.9382213915712355E-4</v>
      </c>
      <c r="AI1460">
        <f t="shared" si="375"/>
        <v>0.56321412153041595</v>
      </c>
      <c r="AJ1460">
        <f t="shared" si="376"/>
        <v>-0.29022162196877349</v>
      </c>
      <c r="AK1460">
        <f t="shared" si="377"/>
        <v>0.22686228227079117</v>
      </c>
      <c r="AL1460">
        <f t="shared" si="378"/>
        <v>2.6625535282756823</v>
      </c>
      <c r="AM1460">
        <f t="shared" si="379"/>
        <v>4.0948774322335311</v>
      </c>
      <c r="AN1460" s="26">
        <f t="shared" si="386"/>
        <v>-3.9344997747660178</v>
      </c>
      <c r="AO1460" s="26">
        <f t="shared" si="386"/>
        <v>-3.9351643489502139</v>
      </c>
      <c r="AP1460" s="26">
        <f t="shared" si="386"/>
        <v>-3.9332408904645653</v>
      </c>
      <c r="AQ1460" s="26">
        <f t="shared" si="386"/>
        <v>-3.9388182558839882</v>
      </c>
      <c r="AR1460" s="26">
        <f t="shared" si="386"/>
        <v>-3.9227315190112741</v>
      </c>
      <c r="AS1460" s="26">
        <f t="shared" si="386"/>
        <v>-3.9698775001583364</v>
      </c>
      <c r="AT1460" s="26">
        <f t="shared" si="386"/>
        <v>-3.8373723372171344</v>
      </c>
      <c r="AU1460" s="26">
        <f t="shared" si="380"/>
        <v>-4.2853617650403137</v>
      </c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</row>
    <row r="1461" spans="26:64">
      <c r="Z1461">
        <f t="shared" si="368"/>
        <v>0</v>
      </c>
      <c r="AA1461" s="26">
        <f t="shared" si="369"/>
        <v>2.0309229835135684E-3</v>
      </c>
      <c r="AB1461" s="26">
        <f t="shared" si="384"/>
        <v>-9999</v>
      </c>
      <c r="AC1461" s="26">
        <f t="shared" si="370"/>
        <v>0</v>
      </c>
      <c r="AD1461" s="26">
        <f t="shared" si="371"/>
        <v>-9999</v>
      </c>
      <c r="AE1461" s="26">
        <f t="shared" si="372"/>
        <v>0</v>
      </c>
      <c r="AF1461">
        <f t="shared" si="373"/>
        <v>-9999</v>
      </c>
      <c r="AG1461" s="187"/>
      <c r="AH1461">
        <f t="shared" si="374"/>
        <v>-2.9382213915712355E-4</v>
      </c>
      <c r="AI1461">
        <f t="shared" si="375"/>
        <v>0.56321412153041595</v>
      </c>
      <c r="AJ1461">
        <f t="shared" si="376"/>
        <v>-0.29022162196877349</v>
      </c>
      <c r="AK1461">
        <f t="shared" si="377"/>
        <v>0.22686228227079117</v>
      </c>
      <c r="AL1461">
        <f t="shared" si="378"/>
        <v>2.6625535282756823</v>
      </c>
      <c r="AM1461">
        <f t="shared" si="379"/>
        <v>4.0948774322335311</v>
      </c>
      <c r="AN1461" s="26">
        <f t="shared" si="386"/>
        <v>-3.9344997747660178</v>
      </c>
      <c r="AO1461" s="26">
        <f t="shared" si="386"/>
        <v>-3.9351643489502139</v>
      </c>
      <c r="AP1461" s="26">
        <f t="shared" si="386"/>
        <v>-3.9332408904645653</v>
      </c>
      <c r="AQ1461" s="26">
        <f t="shared" si="386"/>
        <v>-3.9388182558839882</v>
      </c>
      <c r="AR1461" s="26">
        <f t="shared" si="386"/>
        <v>-3.9227315190112741</v>
      </c>
      <c r="AS1461" s="26">
        <f t="shared" si="386"/>
        <v>-3.9698775001583364</v>
      </c>
      <c r="AT1461" s="26">
        <f t="shared" si="386"/>
        <v>-3.8373723372171344</v>
      </c>
      <c r="AU1461" s="26">
        <f t="shared" si="380"/>
        <v>-4.2853617650403137</v>
      </c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</row>
    <row r="1462" spans="26:64">
      <c r="Z1462">
        <f t="shared" si="368"/>
        <v>0</v>
      </c>
      <c r="AA1462" s="26">
        <f t="shared" si="369"/>
        <v>2.0309229835135684E-3</v>
      </c>
      <c r="AB1462" s="26">
        <f t="shared" si="384"/>
        <v>-9999</v>
      </c>
      <c r="AC1462" s="26">
        <f t="shared" si="370"/>
        <v>0</v>
      </c>
      <c r="AD1462" s="26">
        <f t="shared" si="371"/>
        <v>-9999</v>
      </c>
      <c r="AE1462" s="26">
        <f t="shared" si="372"/>
        <v>0</v>
      </c>
      <c r="AF1462">
        <f t="shared" si="373"/>
        <v>-9999</v>
      </c>
      <c r="AG1462" s="187"/>
      <c r="AH1462">
        <f t="shared" si="374"/>
        <v>-2.9382213915712355E-4</v>
      </c>
      <c r="AI1462">
        <f t="shared" si="375"/>
        <v>0.56321412153041595</v>
      </c>
      <c r="AJ1462">
        <f t="shared" si="376"/>
        <v>-0.29022162196877349</v>
      </c>
      <c r="AK1462">
        <f t="shared" si="377"/>
        <v>0.22686228227079117</v>
      </c>
      <c r="AL1462">
        <f t="shared" si="378"/>
        <v>2.6625535282756823</v>
      </c>
      <c r="AM1462">
        <f t="shared" si="379"/>
        <v>4.0948774322335311</v>
      </c>
      <c r="AN1462" s="26">
        <f t="shared" si="386"/>
        <v>-3.9344997747660178</v>
      </c>
      <c r="AO1462" s="26">
        <f t="shared" si="386"/>
        <v>-3.9351643489502139</v>
      </c>
      <c r="AP1462" s="26">
        <f t="shared" si="386"/>
        <v>-3.9332408904645653</v>
      </c>
      <c r="AQ1462" s="26">
        <f t="shared" si="386"/>
        <v>-3.9388182558839882</v>
      </c>
      <c r="AR1462" s="26">
        <f t="shared" si="386"/>
        <v>-3.9227315190112741</v>
      </c>
      <c r="AS1462" s="26">
        <f t="shared" si="386"/>
        <v>-3.9698775001583364</v>
      </c>
      <c r="AT1462" s="26">
        <f t="shared" si="386"/>
        <v>-3.8373723372171344</v>
      </c>
      <c r="AU1462" s="26">
        <f t="shared" si="380"/>
        <v>-4.2853617650403137</v>
      </c>
    </row>
    <row r="1463" spans="26:64">
      <c r="Z1463">
        <f t="shared" si="368"/>
        <v>0</v>
      </c>
      <c r="AA1463" s="26">
        <f t="shared" si="369"/>
        <v>2.0309229835135684E-3</v>
      </c>
      <c r="AB1463" s="26">
        <f t="shared" si="384"/>
        <v>-9999</v>
      </c>
      <c r="AC1463" s="26">
        <f t="shared" si="370"/>
        <v>0</v>
      </c>
      <c r="AD1463" s="26">
        <f t="shared" si="371"/>
        <v>-9999</v>
      </c>
      <c r="AE1463" s="26">
        <f t="shared" si="372"/>
        <v>0</v>
      </c>
      <c r="AF1463">
        <f t="shared" si="373"/>
        <v>-9999</v>
      </c>
      <c r="AG1463" s="187"/>
      <c r="AH1463">
        <f t="shared" si="374"/>
        <v>-2.9382213915712355E-4</v>
      </c>
      <c r="AI1463">
        <f t="shared" si="375"/>
        <v>0.56321412153041595</v>
      </c>
      <c r="AJ1463">
        <f t="shared" si="376"/>
        <v>-0.29022162196877349</v>
      </c>
      <c r="AK1463">
        <f t="shared" si="377"/>
        <v>0.22686228227079117</v>
      </c>
      <c r="AL1463">
        <f t="shared" si="378"/>
        <v>2.6625535282756823</v>
      </c>
      <c r="AM1463">
        <f t="shared" si="379"/>
        <v>4.0948774322335311</v>
      </c>
      <c r="AN1463" s="26">
        <f t="shared" si="386"/>
        <v>-3.9344997747660178</v>
      </c>
      <c r="AO1463" s="26">
        <f t="shared" si="386"/>
        <v>-3.9351643489502139</v>
      </c>
      <c r="AP1463" s="26">
        <f t="shared" si="386"/>
        <v>-3.9332408904645653</v>
      </c>
      <c r="AQ1463" s="26">
        <f t="shared" si="386"/>
        <v>-3.9388182558839882</v>
      </c>
      <c r="AR1463" s="26">
        <f t="shared" si="386"/>
        <v>-3.9227315190112741</v>
      </c>
      <c r="AS1463" s="26">
        <f t="shared" si="386"/>
        <v>-3.9698775001583364</v>
      </c>
      <c r="AT1463" s="26">
        <f t="shared" si="386"/>
        <v>-3.8373723372171344</v>
      </c>
      <c r="AU1463" s="26">
        <f t="shared" si="380"/>
        <v>-4.2853617650403137</v>
      </c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</row>
    <row r="1464" spans="26:64">
      <c r="Z1464">
        <f t="shared" si="368"/>
        <v>0</v>
      </c>
      <c r="AA1464" s="26">
        <f t="shared" si="369"/>
        <v>2.0309229835135684E-3</v>
      </c>
      <c r="AB1464" s="26">
        <f t="shared" si="384"/>
        <v>-9999</v>
      </c>
      <c r="AC1464" s="26">
        <f t="shared" si="370"/>
        <v>0</v>
      </c>
      <c r="AD1464" s="26">
        <f t="shared" si="371"/>
        <v>-9999</v>
      </c>
      <c r="AE1464" s="26">
        <f t="shared" si="372"/>
        <v>0</v>
      </c>
      <c r="AF1464">
        <f t="shared" si="373"/>
        <v>-9999</v>
      </c>
      <c r="AG1464" s="187"/>
      <c r="AH1464">
        <f t="shared" si="374"/>
        <v>-2.9382213915712355E-4</v>
      </c>
      <c r="AI1464">
        <f t="shared" si="375"/>
        <v>0.56321412153041595</v>
      </c>
      <c r="AJ1464">
        <f t="shared" si="376"/>
        <v>-0.29022162196877349</v>
      </c>
      <c r="AK1464">
        <f t="shared" si="377"/>
        <v>0.22686228227079117</v>
      </c>
      <c r="AL1464">
        <f t="shared" si="378"/>
        <v>2.6625535282756823</v>
      </c>
      <c r="AM1464">
        <f t="shared" si="379"/>
        <v>4.0948774322335311</v>
      </c>
      <c r="AN1464" s="26">
        <f t="shared" si="386"/>
        <v>-3.9344997747660178</v>
      </c>
      <c r="AO1464" s="26">
        <f t="shared" si="386"/>
        <v>-3.9351643489502139</v>
      </c>
      <c r="AP1464" s="26">
        <f t="shared" si="386"/>
        <v>-3.9332408904645653</v>
      </c>
      <c r="AQ1464" s="26">
        <f t="shared" si="386"/>
        <v>-3.9388182558839882</v>
      </c>
      <c r="AR1464" s="26">
        <f t="shared" si="386"/>
        <v>-3.9227315190112741</v>
      </c>
      <c r="AS1464" s="26">
        <f t="shared" si="386"/>
        <v>-3.9698775001583364</v>
      </c>
      <c r="AT1464" s="26">
        <f t="shared" si="386"/>
        <v>-3.8373723372171344</v>
      </c>
      <c r="AU1464" s="26">
        <f t="shared" si="380"/>
        <v>-4.2853617650403137</v>
      </c>
      <c r="AV1464" s="26"/>
    </row>
    <row r="1465" spans="26:64">
      <c r="Z1465">
        <f t="shared" si="368"/>
        <v>0</v>
      </c>
      <c r="AA1465" s="26">
        <f t="shared" si="369"/>
        <v>2.0309229835135684E-3</v>
      </c>
      <c r="AB1465" s="26">
        <f t="shared" si="384"/>
        <v>-9999</v>
      </c>
      <c r="AC1465" s="26">
        <f t="shared" si="370"/>
        <v>0</v>
      </c>
      <c r="AD1465" s="26">
        <f t="shared" si="371"/>
        <v>-9999</v>
      </c>
      <c r="AE1465" s="26">
        <f t="shared" si="372"/>
        <v>0</v>
      </c>
      <c r="AF1465">
        <f t="shared" si="373"/>
        <v>-9999</v>
      </c>
      <c r="AG1465" s="187"/>
      <c r="AH1465">
        <f t="shared" si="374"/>
        <v>-2.9382213915712355E-4</v>
      </c>
      <c r="AI1465">
        <f t="shared" si="375"/>
        <v>0.56321412153041595</v>
      </c>
      <c r="AJ1465">
        <f t="shared" si="376"/>
        <v>-0.29022162196877349</v>
      </c>
      <c r="AK1465">
        <f t="shared" si="377"/>
        <v>0.22686228227079117</v>
      </c>
      <c r="AL1465">
        <f t="shared" si="378"/>
        <v>2.6625535282756823</v>
      </c>
      <c r="AM1465">
        <f t="shared" si="379"/>
        <v>4.0948774322335311</v>
      </c>
      <c r="AN1465" s="26">
        <f t="shared" si="386"/>
        <v>-3.9344997747660178</v>
      </c>
      <c r="AO1465" s="26">
        <f t="shared" si="386"/>
        <v>-3.9351643489502139</v>
      </c>
      <c r="AP1465" s="26">
        <f t="shared" si="386"/>
        <v>-3.9332408904645653</v>
      </c>
      <c r="AQ1465" s="26">
        <f t="shared" si="386"/>
        <v>-3.9388182558839882</v>
      </c>
      <c r="AR1465" s="26">
        <f t="shared" si="386"/>
        <v>-3.9227315190112741</v>
      </c>
      <c r="AS1465" s="26">
        <f t="shared" si="386"/>
        <v>-3.9698775001583364</v>
      </c>
      <c r="AT1465" s="26">
        <f t="shared" si="386"/>
        <v>-3.8373723372171344</v>
      </c>
      <c r="AU1465" s="26">
        <f t="shared" si="380"/>
        <v>-4.2853617650403137</v>
      </c>
      <c r="AV1465" s="26"/>
    </row>
    <row r="1466" spans="26:64">
      <c r="Z1466">
        <f t="shared" si="368"/>
        <v>0</v>
      </c>
      <c r="AA1466" s="26">
        <f t="shared" si="369"/>
        <v>2.0309229835135684E-3</v>
      </c>
      <c r="AB1466" s="26">
        <f t="shared" si="384"/>
        <v>-9999</v>
      </c>
      <c r="AC1466" s="26">
        <f t="shared" si="370"/>
        <v>0</v>
      </c>
      <c r="AD1466" s="26">
        <f t="shared" si="371"/>
        <v>-9999</v>
      </c>
      <c r="AE1466" s="26">
        <f t="shared" si="372"/>
        <v>0</v>
      </c>
      <c r="AF1466">
        <f t="shared" si="373"/>
        <v>-9999</v>
      </c>
      <c r="AG1466" s="187"/>
      <c r="AH1466">
        <f t="shared" si="374"/>
        <v>-2.9382213915712355E-4</v>
      </c>
      <c r="AI1466">
        <f t="shared" si="375"/>
        <v>0.56321412153041595</v>
      </c>
      <c r="AJ1466">
        <f t="shared" si="376"/>
        <v>-0.29022162196877349</v>
      </c>
      <c r="AK1466">
        <f t="shared" si="377"/>
        <v>0.22686228227079117</v>
      </c>
      <c r="AL1466">
        <f t="shared" si="378"/>
        <v>2.6625535282756823</v>
      </c>
      <c r="AM1466">
        <f t="shared" si="379"/>
        <v>4.0948774322335311</v>
      </c>
      <c r="AN1466" s="26">
        <f t="shared" ref="AN1466:AT1475" si="387">$AU1466+$AB$7*SIN(AO1466)</f>
        <v>-3.9344997747660178</v>
      </c>
      <c r="AO1466" s="26">
        <f t="shared" si="387"/>
        <v>-3.9351643489502139</v>
      </c>
      <c r="AP1466" s="26">
        <f t="shared" si="387"/>
        <v>-3.9332408904645653</v>
      </c>
      <c r="AQ1466" s="26">
        <f t="shared" si="387"/>
        <v>-3.9388182558839882</v>
      </c>
      <c r="AR1466" s="26">
        <f t="shared" si="387"/>
        <v>-3.9227315190112741</v>
      </c>
      <c r="AS1466" s="26">
        <f t="shared" si="387"/>
        <v>-3.9698775001583364</v>
      </c>
      <c r="AT1466" s="26">
        <f t="shared" si="387"/>
        <v>-3.8373723372171344</v>
      </c>
      <c r="AU1466" s="26">
        <f t="shared" si="380"/>
        <v>-4.2853617650403137</v>
      </c>
      <c r="AV1466" s="26"/>
    </row>
    <row r="1467" spans="26:64">
      <c r="Z1467">
        <f t="shared" si="368"/>
        <v>0</v>
      </c>
      <c r="AA1467" s="26">
        <f t="shared" si="369"/>
        <v>2.0309229835135684E-3</v>
      </c>
      <c r="AB1467" s="26">
        <f t="shared" si="384"/>
        <v>-9999</v>
      </c>
      <c r="AC1467" s="26">
        <f t="shared" si="370"/>
        <v>0</v>
      </c>
      <c r="AD1467" s="26">
        <f t="shared" si="371"/>
        <v>-9999</v>
      </c>
      <c r="AE1467" s="26">
        <f t="shared" si="372"/>
        <v>0</v>
      </c>
      <c r="AF1467">
        <f t="shared" si="373"/>
        <v>-9999</v>
      </c>
      <c r="AG1467" s="187"/>
      <c r="AH1467">
        <f t="shared" si="374"/>
        <v>-2.9382213915712355E-4</v>
      </c>
      <c r="AI1467">
        <f t="shared" si="375"/>
        <v>0.56321412153041595</v>
      </c>
      <c r="AJ1467">
        <f t="shared" si="376"/>
        <v>-0.29022162196877349</v>
      </c>
      <c r="AK1467">
        <f t="shared" si="377"/>
        <v>0.22686228227079117</v>
      </c>
      <c r="AL1467">
        <f t="shared" si="378"/>
        <v>2.6625535282756823</v>
      </c>
      <c r="AM1467">
        <f t="shared" si="379"/>
        <v>4.0948774322335311</v>
      </c>
      <c r="AN1467" s="26">
        <f t="shared" si="387"/>
        <v>-3.9344997747660178</v>
      </c>
      <c r="AO1467" s="26">
        <f t="shared" si="387"/>
        <v>-3.9351643489502139</v>
      </c>
      <c r="AP1467" s="26">
        <f t="shared" si="387"/>
        <v>-3.9332408904645653</v>
      </c>
      <c r="AQ1467" s="26">
        <f t="shared" si="387"/>
        <v>-3.9388182558839882</v>
      </c>
      <c r="AR1467" s="26">
        <f t="shared" si="387"/>
        <v>-3.9227315190112741</v>
      </c>
      <c r="AS1467" s="26">
        <f t="shared" si="387"/>
        <v>-3.9698775001583364</v>
      </c>
      <c r="AT1467" s="26">
        <f t="shared" si="387"/>
        <v>-3.8373723372171344</v>
      </c>
      <c r="AU1467" s="26">
        <f t="shared" si="380"/>
        <v>-4.2853617650403137</v>
      </c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</row>
    <row r="1468" spans="26:64">
      <c r="Z1468">
        <f t="shared" si="368"/>
        <v>0</v>
      </c>
      <c r="AA1468" s="26">
        <f t="shared" si="369"/>
        <v>2.0309229835135684E-3</v>
      </c>
      <c r="AB1468" s="26">
        <f t="shared" si="384"/>
        <v>-9999</v>
      </c>
      <c r="AC1468" s="26">
        <f t="shared" si="370"/>
        <v>0</v>
      </c>
      <c r="AD1468" s="26">
        <f t="shared" si="371"/>
        <v>-9999</v>
      </c>
      <c r="AE1468" s="26">
        <f t="shared" si="372"/>
        <v>0</v>
      </c>
      <c r="AF1468">
        <f t="shared" si="373"/>
        <v>-9999</v>
      </c>
      <c r="AG1468" s="187"/>
      <c r="AH1468">
        <f t="shared" si="374"/>
        <v>-2.9382213915712355E-4</v>
      </c>
      <c r="AI1468">
        <f t="shared" si="375"/>
        <v>0.56321412153041595</v>
      </c>
      <c r="AJ1468">
        <f t="shared" si="376"/>
        <v>-0.29022162196877349</v>
      </c>
      <c r="AK1468">
        <f t="shared" si="377"/>
        <v>0.22686228227079117</v>
      </c>
      <c r="AL1468">
        <f t="shared" si="378"/>
        <v>2.6625535282756823</v>
      </c>
      <c r="AM1468">
        <f t="shared" si="379"/>
        <v>4.0948774322335311</v>
      </c>
      <c r="AN1468" s="26">
        <f t="shared" si="387"/>
        <v>-3.9344997747660178</v>
      </c>
      <c r="AO1468" s="26">
        <f t="shared" si="387"/>
        <v>-3.9351643489502139</v>
      </c>
      <c r="AP1468" s="26">
        <f t="shared" si="387"/>
        <v>-3.9332408904645653</v>
      </c>
      <c r="AQ1468" s="26">
        <f t="shared" si="387"/>
        <v>-3.9388182558839882</v>
      </c>
      <c r="AR1468" s="26">
        <f t="shared" si="387"/>
        <v>-3.9227315190112741</v>
      </c>
      <c r="AS1468" s="26">
        <f t="shared" si="387"/>
        <v>-3.9698775001583364</v>
      </c>
      <c r="AT1468" s="26">
        <f t="shared" si="387"/>
        <v>-3.8373723372171344</v>
      </c>
      <c r="AU1468" s="26">
        <f t="shared" si="380"/>
        <v>-4.2853617650403137</v>
      </c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</row>
    <row r="1469" spans="26:64">
      <c r="Z1469">
        <f t="shared" si="368"/>
        <v>0</v>
      </c>
      <c r="AA1469" s="26">
        <f t="shared" si="369"/>
        <v>2.0309229835135684E-3</v>
      </c>
      <c r="AB1469" s="26">
        <f t="shared" si="384"/>
        <v>-9999</v>
      </c>
      <c r="AC1469" s="26">
        <f t="shared" si="370"/>
        <v>0</v>
      </c>
      <c r="AD1469" s="26">
        <f t="shared" si="371"/>
        <v>-9999</v>
      </c>
      <c r="AE1469" s="26">
        <f t="shared" si="372"/>
        <v>0</v>
      </c>
      <c r="AF1469">
        <f t="shared" si="373"/>
        <v>-9999</v>
      </c>
      <c r="AG1469" s="187"/>
      <c r="AH1469">
        <f t="shared" si="374"/>
        <v>-2.9382213915712355E-4</v>
      </c>
      <c r="AI1469">
        <f t="shared" si="375"/>
        <v>0.56321412153041595</v>
      </c>
      <c r="AJ1469">
        <f t="shared" si="376"/>
        <v>-0.29022162196877349</v>
      </c>
      <c r="AK1469">
        <f t="shared" si="377"/>
        <v>0.22686228227079117</v>
      </c>
      <c r="AL1469">
        <f t="shared" si="378"/>
        <v>2.6625535282756823</v>
      </c>
      <c r="AM1469">
        <f t="shared" si="379"/>
        <v>4.0948774322335311</v>
      </c>
      <c r="AN1469" s="26">
        <f t="shared" si="387"/>
        <v>-3.9344997747660178</v>
      </c>
      <c r="AO1469" s="26">
        <f t="shared" si="387"/>
        <v>-3.9351643489502139</v>
      </c>
      <c r="AP1469" s="26">
        <f t="shared" si="387"/>
        <v>-3.9332408904645653</v>
      </c>
      <c r="AQ1469" s="26">
        <f t="shared" si="387"/>
        <v>-3.9388182558839882</v>
      </c>
      <c r="AR1469" s="26">
        <f t="shared" si="387"/>
        <v>-3.9227315190112741</v>
      </c>
      <c r="AS1469" s="26">
        <f t="shared" si="387"/>
        <v>-3.9698775001583364</v>
      </c>
      <c r="AT1469" s="26">
        <f t="shared" si="387"/>
        <v>-3.8373723372171344</v>
      </c>
      <c r="AU1469" s="26">
        <f t="shared" si="380"/>
        <v>-4.2853617650403137</v>
      </c>
    </row>
    <row r="1470" spans="26:64">
      <c r="Z1470">
        <f t="shared" si="368"/>
        <v>0</v>
      </c>
      <c r="AA1470" s="26">
        <f t="shared" si="369"/>
        <v>2.0309229835135684E-3</v>
      </c>
      <c r="AB1470" s="26">
        <f t="shared" si="384"/>
        <v>-9999</v>
      </c>
      <c r="AC1470" s="26">
        <f t="shared" si="370"/>
        <v>0</v>
      </c>
      <c r="AD1470" s="26">
        <f t="shared" si="371"/>
        <v>-9999</v>
      </c>
      <c r="AE1470" s="26">
        <f t="shared" si="372"/>
        <v>0</v>
      </c>
      <c r="AF1470">
        <f t="shared" si="373"/>
        <v>-9999</v>
      </c>
      <c r="AG1470" s="187"/>
      <c r="AH1470">
        <f t="shared" si="374"/>
        <v>-2.9382213915712355E-4</v>
      </c>
      <c r="AI1470">
        <f t="shared" si="375"/>
        <v>0.56321412153041595</v>
      </c>
      <c r="AJ1470">
        <f t="shared" si="376"/>
        <v>-0.29022162196877349</v>
      </c>
      <c r="AK1470">
        <f t="shared" si="377"/>
        <v>0.22686228227079117</v>
      </c>
      <c r="AL1470">
        <f t="shared" si="378"/>
        <v>2.6625535282756823</v>
      </c>
      <c r="AM1470">
        <f t="shared" si="379"/>
        <v>4.0948774322335311</v>
      </c>
      <c r="AN1470" s="26">
        <f t="shared" si="387"/>
        <v>-3.9344997747660178</v>
      </c>
      <c r="AO1470" s="26">
        <f t="shared" si="387"/>
        <v>-3.9351643489502139</v>
      </c>
      <c r="AP1470" s="26">
        <f t="shared" si="387"/>
        <v>-3.9332408904645653</v>
      </c>
      <c r="AQ1470" s="26">
        <f t="shared" si="387"/>
        <v>-3.9388182558839882</v>
      </c>
      <c r="AR1470" s="26">
        <f t="shared" si="387"/>
        <v>-3.9227315190112741</v>
      </c>
      <c r="AS1470" s="26">
        <f t="shared" si="387"/>
        <v>-3.9698775001583364</v>
      </c>
      <c r="AT1470" s="26">
        <f t="shared" si="387"/>
        <v>-3.8373723372171344</v>
      </c>
      <c r="AU1470" s="26">
        <f t="shared" si="380"/>
        <v>-4.2853617650403137</v>
      </c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</row>
    <row r="1471" spans="26:64">
      <c r="Z1471">
        <f t="shared" si="368"/>
        <v>0</v>
      </c>
      <c r="AA1471" s="26">
        <f t="shared" si="369"/>
        <v>2.0309229835135684E-3</v>
      </c>
      <c r="AB1471" s="26">
        <f t="shared" si="384"/>
        <v>-9999</v>
      </c>
      <c r="AC1471" s="26">
        <f t="shared" si="370"/>
        <v>0</v>
      </c>
      <c r="AD1471" s="26">
        <f t="shared" si="371"/>
        <v>-9999</v>
      </c>
      <c r="AE1471" s="26">
        <f t="shared" si="372"/>
        <v>0</v>
      </c>
      <c r="AF1471">
        <f t="shared" si="373"/>
        <v>-9999</v>
      </c>
      <c r="AG1471" s="187"/>
      <c r="AH1471">
        <f t="shared" si="374"/>
        <v>-2.9382213915712355E-4</v>
      </c>
      <c r="AI1471">
        <f t="shared" si="375"/>
        <v>0.56321412153041595</v>
      </c>
      <c r="AJ1471">
        <f t="shared" si="376"/>
        <v>-0.29022162196877349</v>
      </c>
      <c r="AK1471">
        <f t="shared" si="377"/>
        <v>0.22686228227079117</v>
      </c>
      <c r="AL1471">
        <f t="shared" si="378"/>
        <v>2.6625535282756823</v>
      </c>
      <c r="AM1471">
        <f t="shared" si="379"/>
        <v>4.0948774322335311</v>
      </c>
      <c r="AN1471" s="26">
        <f t="shared" si="387"/>
        <v>-3.9344997747660178</v>
      </c>
      <c r="AO1471" s="26">
        <f t="shared" si="387"/>
        <v>-3.9351643489502139</v>
      </c>
      <c r="AP1471" s="26">
        <f t="shared" si="387"/>
        <v>-3.9332408904645653</v>
      </c>
      <c r="AQ1471" s="26">
        <f t="shared" si="387"/>
        <v>-3.9388182558839882</v>
      </c>
      <c r="AR1471" s="26">
        <f t="shared" si="387"/>
        <v>-3.9227315190112741</v>
      </c>
      <c r="AS1471" s="26">
        <f t="shared" si="387"/>
        <v>-3.9698775001583364</v>
      </c>
      <c r="AT1471" s="26">
        <f t="shared" si="387"/>
        <v>-3.8373723372171344</v>
      </c>
      <c r="AU1471" s="26">
        <f t="shared" si="380"/>
        <v>-4.2853617650403137</v>
      </c>
      <c r="AV1471" s="26"/>
    </row>
    <row r="1472" spans="26:64">
      <c r="Z1472">
        <f t="shared" si="368"/>
        <v>0</v>
      </c>
      <c r="AA1472" s="26">
        <f t="shared" si="369"/>
        <v>2.0309229835135684E-3</v>
      </c>
      <c r="AB1472" s="26">
        <f t="shared" si="384"/>
        <v>-9999</v>
      </c>
      <c r="AC1472" s="26">
        <f t="shared" si="370"/>
        <v>0</v>
      </c>
      <c r="AD1472" s="26">
        <f t="shared" si="371"/>
        <v>-9999</v>
      </c>
      <c r="AE1472" s="26">
        <f t="shared" si="372"/>
        <v>0</v>
      </c>
      <c r="AF1472">
        <f t="shared" si="373"/>
        <v>-9999</v>
      </c>
      <c r="AG1472" s="187"/>
      <c r="AH1472">
        <f t="shared" si="374"/>
        <v>-2.9382213915712355E-4</v>
      </c>
      <c r="AI1472">
        <f t="shared" si="375"/>
        <v>0.56321412153041595</v>
      </c>
      <c r="AJ1472">
        <f t="shared" si="376"/>
        <v>-0.29022162196877349</v>
      </c>
      <c r="AK1472">
        <f t="shared" si="377"/>
        <v>0.22686228227079117</v>
      </c>
      <c r="AL1472">
        <f t="shared" si="378"/>
        <v>2.6625535282756823</v>
      </c>
      <c r="AM1472">
        <f t="shared" si="379"/>
        <v>4.0948774322335311</v>
      </c>
      <c r="AN1472" s="26">
        <f t="shared" si="387"/>
        <v>-3.9344997747660178</v>
      </c>
      <c r="AO1472" s="26">
        <f t="shared" si="387"/>
        <v>-3.9351643489502139</v>
      </c>
      <c r="AP1472" s="26">
        <f t="shared" si="387"/>
        <v>-3.9332408904645653</v>
      </c>
      <c r="AQ1472" s="26">
        <f t="shared" si="387"/>
        <v>-3.9388182558839882</v>
      </c>
      <c r="AR1472" s="26">
        <f t="shared" si="387"/>
        <v>-3.9227315190112741</v>
      </c>
      <c r="AS1472" s="26">
        <f t="shared" si="387"/>
        <v>-3.9698775001583364</v>
      </c>
      <c r="AT1472" s="26">
        <f t="shared" si="387"/>
        <v>-3.8373723372171344</v>
      </c>
      <c r="AU1472" s="26">
        <f t="shared" si="380"/>
        <v>-4.2853617650403137</v>
      </c>
      <c r="AV1472" s="26"/>
    </row>
    <row r="1473" spans="26:64">
      <c r="Z1473">
        <f t="shared" si="368"/>
        <v>0</v>
      </c>
      <c r="AA1473" s="26">
        <f t="shared" si="369"/>
        <v>2.0309229835135684E-3</v>
      </c>
      <c r="AB1473" s="26">
        <f t="shared" si="384"/>
        <v>-9999</v>
      </c>
      <c r="AC1473" s="26">
        <f t="shared" si="370"/>
        <v>0</v>
      </c>
      <c r="AD1473" s="26">
        <f t="shared" si="371"/>
        <v>-9999</v>
      </c>
      <c r="AE1473" s="26">
        <f t="shared" si="372"/>
        <v>0</v>
      </c>
      <c r="AF1473">
        <f t="shared" si="373"/>
        <v>-9999</v>
      </c>
      <c r="AG1473" s="187"/>
      <c r="AH1473">
        <f t="shared" si="374"/>
        <v>-2.9382213915712355E-4</v>
      </c>
      <c r="AI1473">
        <f t="shared" si="375"/>
        <v>0.56321412153041595</v>
      </c>
      <c r="AJ1473">
        <f t="shared" si="376"/>
        <v>-0.29022162196877349</v>
      </c>
      <c r="AK1473">
        <f t="shared" si="377"/>
        <v>0.22686228227079117</v>
      </c>
      <c r="AL1473">
        <f t="shared" si="378"/>
        <v>2.6625535282756823</v>
      </c>
      <c r="AM1473">
        <f t="shared" si="379"/>
        <v>4.0948774322335311</v>
      </c>
      <c r="AN1473" s="26">
        <f t="shared" si="387"/>
        <v>-3.9344997747660178</v>
      </c>
      <c r="AO1473" s="26">
        <f t="shared" si="387"/>
        <v>-3.9351643489502139</v>
      </c>
      <c r="AP1473" s="26">
        <f t="shared" si="387"/>
        <v>-3.9332408904645653</v>
      </c>
      <c r="AQ1473" s="26">
        <f t="shared" si="387"/>
        <v>-3.9388182558839882</v>
      </c>
      <c r="AR1473" s="26">
        <f t="shared" si="387"/>
        <v>-3.9227315190112741</v>
      </c>
      <c r="AS1473" s="26">
        <f t="shared" si="387"/>
        <v>-3.9698775001583364</v>
      </c>
      <c r="AT1473" s="26">
        <f t="shared" si="387"/>
        <v>-3.8373723372171344</v>
      </c>
      <c r="AU1473" s="26">
        <f t="shared" si="380"/>
        <v>-4.2853617650403137</v>
      </c>
    </row>
    <row r="1474" spans="26:64">
      <c r="Z1474">
        <f t="shared" si="368"/>
        <v>0</v>
      </c>
      <c r="AA1474" s="26">
        <f t="shared" si="369"/>
        <v>2.0309229835135684E-3</v>
      </c>
      <c r="AB1474" s="26">
        <f t="shared" si="384"/>
        <v>-9999</v>
      </c>
      <c r="AC1474" s="26">
        <f t="shared" si="370"/>
        <v>0</v>
      </c>
      <c r="AD1474" s="26">
        <f t="shared" si="371"/>
        <v>-9999</v>
      </c>
      <c r="AE1474" s="26">
        <f t="shared" si="372"/>
        <v>0</v>
      </c>
      <c r="AF1474">
        <f t="shared" si="373"/>
        <v>-9999</v>
      </c>
      <c r="AG1474" s="187"/>
      <c r="AH1474">
        <f t="shared" si="374"/>
        <v>-2.9382213915712355E-4</v>
      </c>
      <c r="AI1474">
        <f t="shared" si="375"/>
        <v>0.56321412153041595</v>
      </c>
      <c r="AJ1474">
        <f t="shared" si="376"/>
        <v>-0.29022162196877349</v>
      </c>
      <c r="AK1474">
        <f t="shared" si="377"/>
        <v>0.22686228227079117</v>
      </c>
      <c r="AL1474">
        <f t="shared" si="378"/>
        <v>2.6625535282756823</v>
      </c>
      <c r="AM1474">
        <f t="shared" si="379"/>
        <v>4.0948774322335311</v>
      </c>
      <c r="AN1474" s="26">
        <f t="shared" si="387"/>
        <v>-3.9344997747660178</v>
      </c>
      <c r="AO1474" s="26">
        <f t="shared" si="387"/>
        <v>-3.9351643489502139</v>
      </c>
      <c r="AP1474" s="26">
        <f t="shared" si="387"/>
        <v>-3.9332408904645653</v>
      </c>
      <c r="AQ1474" s="26">
        <f t="shared" si="387"/>
        <v>-3.9388182558839882</v>
      </c>
      <c r="AR1474" s="26">
        <f t="shared" si="387"/>
        <v>-3.9227315190112741</v>
      </c>
      <c r="AS1474" s="26">
        <f t="shared" si="387"/>
        <v>-3.9698775001583364</v>
      </c>
      <c r="AT1474" s="26">
        <f t="shared" si="387"/>
        <v>-3.8373723372171344</v>
      </c>
      <c r="AU1474" s="26">
        <f t="shared" si="380"/>
        <v>-4.2853617650403137</v>
      </c>
      <c r="AV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</row>
    <row r="1475" spans="26:64">
      <c r="Z1475">
        <f t="shared" si="368"/>
        <v>0</v>
      </c>
      <c r="AA1475" s="26">
        <f t="shared" si="369"/>
        <v>2.0309229835135684E-3</v>
      </c>
      <c r="AB1475" s="26">
        <f t="shared" si="384"/>
        <v>-9999</v>
      </c>
      <c r="AC1475" s="26">
        <f t="shared" si="370"/>
        <v>0</v>
      </c>
      <c r="AD1475" s="26">
        <f t="shared" si="371"/>
        <v>-9999</v>
      </c>
      <c r="AE1475" s="26">
        <f t="shared" si="372"/>
        <v>0</v>
      </c>
      <c r="AF1475">
        <f t="shared" si="373"/>
        <v>-9999</v>
      </c>
      <c r="AG1475" s="187"/>
      <c r="AH1475">
        <f t="shared" si="374"/>
        <v>-2.9382213915712355E-4</v>
      </c>
      <c r="AI1475">
        <f t="shared" si="375"/>
        <v>0.56321412153041595</v>
      </c>
      <c r="AJ1475">
        <f t="shared" si="376"/>
        <v>-0.29022162196877349</v>
      </c>
      <c r="AK1475">
        <f t="shared" si="377"/>
        <v>0.22686228227079117</v>
      </c>
      <c r="AL1475">
        <f t="shared" si="378"/>
        <v>2.6625535282756823</v>
      </c>
      <c r="AM1475">
        <f t="shared" si="379"/>
        <v>4.0948774322335311</v>
      </c>
      <c r="AN1475" s="26">
        <f t="shared" si="387"/>
        <v>-3.9344997747660178</v>
      </c>
      <c r="AO1475" s="26">
        <f t="shared" si="387"/>
        <v>-3.9351643489502139</v>
      </c>
      <c r="AP1475" s="26">
        <f t="shared" si="387"/>
        <v>-3.9332408904645653</v>
      </c>
      <c r="AQ1475" s="26">
        <f t="shared" si="387"/>
        <v>-3.9388182558839882</v>
      </c>
      <c r="AR1475" s="26">
        <f t="shared" si="387"/>
        <v>-3.9227315190112741</v>
      </c>
      <c r="AS1475" s="26">
        <f t="shared" si="387"/>
        <v>-3.9698775001583364</v>
      </c>
      <c r="AT1475" s="26">
        <f t="shared" si="387"/>
        <v>-3.8373723372171344</v>
      </c>
      <c r="AU1475" s="26">
        <f t="shared" si="380"/>
        <v>-4.2853617650403137</v>
      </c>
      <c r="AV1475" s="26"/>
      <c r="AX1475" s="26"/>
    </row>
    <row r="1476" spans="26:64">
      <c r="Z1476">
        <f t="shared" si="368"/>
        <v>0</v>
      </c>
      <c r="AA1476" s="26">
        <f t="shared" si="369"/>
        <v>2.0309229835135684E-3</v>
      </c>
      <c r="AB1476" s="26">
        <f t="shared" si="384"/>
        <v>-9999</v>
      </c>
      <c r="AC1476" s="26">
        <f t="shared" si="370"/>
        <v>0</v>
      </c>
      <c r="AD1476" s="26">
        <f t="shared" si="371"/>
        <v>-9999</v>
      </c>
      <c r="AE1476" s="26">
        <f t="shared" si="372"/>
        <v>0</v>
      </c>
      <c r="AF1476">
        <f t="shared" si="373"/>
        <v>-9999</v>
      </c>
      <c r="AG1476" s="187"/>
      <c r="AH1476">
        <f t="shared" si="374"/>
        <v>-2.9382213915712355E-4</v>
      </c>
      <c r="AI1476">
        <f t="shared" si="375"/>
        <v>0.56321412153041595</v>
      </c>
      <c r="AJ1476">
        <f t="shared" si="376"/>
        <v>-0.29022162196877349</v>
      </c>
      <c r="AK1476">
        <f t="shared" si="377"/>
        <v>0.22686228227079117</v>
      </c>
      <c r="AL1476">
        <f t="shared" si="378"/>
        <v>2.6625535282756823</v>
      </c>
      <c r="AM1476">
        <f t="shared" si="379"/>
        <v>4.0948774322335311</v>
      </c>
      <c r="AN1476" s="26">
        <f t="shared" ref="AN1476:AT1485" si="388">$AU1476+$AB$7*SIN(AO1476)</f>
        <v>-3.9344997747660178</v>
      </c>
      <c r="AO1476" s="26">
        <f t="shared" si="388"/>
        <v>-3.9351643489502139</v>
      </c>
      <c r="AP1476" s="26">
        <f t="shared" si="388"/>
        <v>-3.9332408904645653</v>
      </c>
      <c r="AQ1476" s="26">
        <f t="shared" si="388"/>
        <v>-3.9388182558839882</v>
      </c>
      <c r="AR1476" s="26">
        <f t="shared" si="388"/>
        <v>-3.9227315190112741</v>
      </c>
      <c r="AS1476" s="26">
        <f t="shared" si="388"/>
        <v>-3.9698775001583364</v>
      </c>
      <c r="AT1476" s="26">
        <f t="shared" si="388"/>
        <v>-3.8373723372171344</v>
      </c>
      <c r="AU1476" s="26">
        <f t="shared" si="380"/>
        <v>-4.2853617650403137</v>
      </c>
      <c r="AV1476" s="26"/>
      <c r="AX1476" s="26"/>
    </row>
    <row r="1477" spans="26:64">
      <c r="Z1477">
        <f t="shared" si="368"/>
        <v>0</v>
      </c>
      <c r="AA1477" s="26">
        <f t="shared" si="369"/>
        <v>2.0309229835135684E-3</v>
      </c>
      <c r="AB1477" s="26">
        <f t="shared" si="384"/>
        <v>-9999</v>
      </c>
      <c r="AC1477" s="26">
        <f t="shared" si="370"/>
        <v>0</v>
      </c>
      <c r="AD1477" s="26">
        <f t="shared" si="371"/>
        <v>-9999</v>
      </c>
      <c r="AE1477" s="26">
        <f t="shared" si="372"/>
        <v>0</v>
      </c>
      <c r="AF1477">
        <f t="shared" si="373"/>
        <v>-9999</v>
      </c>
      <c r="AG1477" s="187"/>
      <c r="AH1477">
        <f t="shared" si="374"/>
        <v>-2.9382213915712355E-4</v>
      </c>
      <c r="AI1477">
        <f t="shared" si="375"/>
        <v>0.56321412153041595</v>
      </c>
      <c r="AJ1477">
        <f t="shared" si="376"/>
        <v>-0.29022162196877349</v>
      </c>
      <c r="AK1477">
        <f t="shared" si="377"/>
        <v>0.22686228227079117</v>
      </c>
      <c r="AL1477">
        <f t="shared" si="378"/>
        <v>2.6625535282756823</v>
      </c>
      <c r="AM1477">
        <f t="shared" si="379"/>
        <v>4.0948774322335311</v>
      </c>
      <c r="AN1477" s="26">
        <f t="shared" si="388"/>
        <v>-3.9344997747660178</v>
      </c>
      <c r="AO1477" s="26">
        <f t="shared" si="388"/>
        <v>-3.9351643489502139</v>
      </c>
      <c r="AP1477" s="26">
        <f t="shared" si="388"/>
        <v>-3.9332408904645653</v>
      </c>
      <c r="AQ1477" s="26">
        <f t="shared" si="388"/>
        <v>-3.9388182558839882</v>
      </c>
      <c r="AR1477" s="26">
        <f t="shared" si="388"/>
        <v>-3.9227315190112741</v>
      </c>
      <c r="AS1477" s="26">
        <f t="shared" si="388"/>
        <v>-3.9698775001583364</v>
      </c>
      <c r="AT1477" s="26">
        <f t="shared" si="388"/>
        <v>-3.8373723372171344</v>
      </c>
      <c r="AU1477" s="26">
        <f t="shared" si="380"/>
        <v>-4.2853617650403137</v>
      </c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</row>
    <row r="1478" spans="26:64">
      <c r="Z1478">
        <f t="shared" si="368"/>
        <v>0</v>
      </c>
      <c r="AA1478" s="26">
        <f t="shared" si="369"/>
        <v>2.0309229835135684E-3</v>
      </c>
      <c r="AB1478" s="26">
        <f t="shared" si="384"/>
        <v>-9999</v>
      </c>
      <c r="AC1478" s="26">
        <f t="shared" si="370"/>
        <v>0</v>
      </c>
      <c r="AD1478" s="26">
        <f t="shared" si="371"/>
        <v>-9999</v>
      </c>
      <c r="AE1478" s="26">
        <f t="shared" si="372"/>
        <v>0</v>
      </c>
      <c r="AF1478">
        <f t="shared" si="373"/>
        <v>-9999</v>
      </c>
      <c r="AG1478" s="187"/>
      <c r="AH1478">
        <f t="shared" si="374"/>
        <v>-2.9382213915712355E-4</v>
      </c>
      <c r="AI1478">
        <f t="shared" si="375"/>
        <v>0.56321412153041595</v>
      </c>
      <c r="AJ1478">
        <f t="shared" si="376"/>
        <v>-0.29022162196877349</v>
      </c>
      <c r="AK1478">
        <f t="shared" si="377"/>
        <v>0.22686228227079117</v>
      </c>
      <c r="AL1478">
        <f t="shared" si="378"/>
        <v>2.6625535282756823</v>
      </c>
      <c r="AM1478">
        <f t="shared" si="379"/>
        <v>4.0948774322335311</v>
      </c>
      <c r="AN1478" s="26">
        <f t="shared" si="388"/>
        <v>-3.9344997747660178</v>
      </c>
      <c r="AO1478" s="26">
        <f t="shared" si="388"/>
        <v>-3.9351643489502139</v>
      </c>
      <c r="AP1478" s="26">
        <f t="shared" si="388"/>
        <v>-3.9332408904645653</v>
      </c>
      <c r="AQ1478" s="26">
        <f t="shared" si="388"/>
        <v>-3.9388182558839882</v>
      </c>
      <c r="AR1478" s="26">
        <f t="shared" si="388"/>
        <v>-3.9227315190112741</v>
      </c>
      <c r="AS1478" s="26">
        <f t="shared" si="388"/>
        <v>-3.9698775001583364</v>
      </c>
      <c r="AT1478" s="26">
        <f t="shared" si="388"/>
        <v>-3.8373723372171344</v>
      </c>
      <c r="AU1478" s="26">
        <f t="shared" si="380"/>
        <v>-4.2853617650403137</v>
      </c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</row>
    <row r="1479" spans="26:64">
      <c r="Z1479">
        <f t="shared" si="368"/>
        <v>0</v>
      </c>
      <c r="AA1479" s="26">
        <f t="shared" si="369"/>
        <v>2.0309229835135684E-3</v>
      </c>
      <c r="AB1479" s="26">
        <f t="shared" si="384"/>
        <v>-9999</v>
      </c>
      <c r="AC1479" s="26">
        <f t="shared" si="370"/>
        <v>0</v>
      </c>
      <c r="AD1479" s="26">
        <f t="shared" si="371"/>
        <v>-9999</v>
      </c>
      <c r="AE1479" s="26">
        <f t="shared" si="372"/>
        <v>0</v>
      </c>
      <c r="AF1479">
        <f t="shared" si="373"/>
        <v>-9999</v>
      </c>
      <c r="AG1479" s="187"/>
      <c r="AH1479">
        <f t="shared" si="374"/>
        <v>-2.9382213915712355E-4</v>
      </c>
      <c r="AI1479">
        <f t="shared" si="375"/>
        <v>0.56321412153041595</v>
      </c>
      <c r="AJ1479">
        <f t="shared" si="376"/>
        <v>-0.29022162196877349</v>
      </c>
      <c r="AK1479">
        <f t="shared" si="377"/>
        <v>0.22686228227079117</v>
      </c>
      <c r="AL1479">
        <f t="shared" si="378"/>
        <v>2.6625535282756823</v>
      </c>
      <c r="AM1479">
        <f t="shared" si="379"/>
        <v>4.0948774322335311</v>
      </c>
      <c r="AN1479" s="26">
        <f t="shared" si="388"/>
        <v>-3.9344997747660178</v>
      </c>
      <c r="AO1479" s="26">
        <f t="shared" si="388"/>
        <v>-3.9351643489502139</v>
      </c>
      <c r="AP1479" s="26">
        <f t="shared" si="388"/>
        <v>-3.9332408904645653</v>
      </c>
      <c r="AQ1479" s="26">
        <f t="shared" si="388"/>
        <v>-3.9388182558839882</v>
      </c>
      <c r="AR1479" s="26">
        <f t="shared" si="388"/>
        <v>-3.9227315190112741</v>
      </c>
      <c r="AS1479" s="26">
        <f t="shared" si="388"/>
        <v>-3.9698775001583364</v>
      </c>
      <c r="AT1479" s="26">
        <f t="shared" si="388"/>
        <v>-3.8373723372171344</v>
      </c>
      <c r="AU1479" s="26">
        <f t="shared" si="380"/>
        <v>-4.2853617650403137</v>
      </c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</row>
    <row r="1480" spans="26:64">
      <c r="Z1480">
        <f t="shared" si="368"/>
        <v>0</v>
      </c>
      <c r="AA1480" s="26">
        <f t="shared" si="369"/>
        <v>2.0309229835135684E-3</v>
      </c>
      <c r="AB1480" s="26">
        <f t="shared" si="384"/>
        <v>-9999</v>
      </c>
      <c r="AC1480" s="26">
        <f t="shared" si="370"/>
        <v>0</v>
      </c>
      <c r="AD1480" s="26">
        <f t="shared" si="371"/>
        <v>-9999</v>
      </c>
      <c r="AE1480" s="26">
        <f t="shared" si="372"/>
        <v>0</v>
      </c>
      <c r="AF1480">
        <f t="shared" si="373"/>
        <v>-9999</v>
      </c>
      <c r="AG1480" s="187"/>
      <c r="AH1480">
        <f t="shared" si="374"/>
        <v>-2.9382213915712355E-4</v>
      </c>
      <c r="AI1480">
        <f t="shared" si="375"/>
        <v>0.56321412153041595</v>
      </c>
      <c r="AJ1480">
        <f t="shared" si="376"/>
        <v>-0.29022162196877349</v>
      </c>
      <c r="AK1480">
        <f t="shared" si="377"/>
        <v>0.22686228227079117</v>
      </c>
      <c r="AL1480">
        <f t="shared" si="378"/>
        <v>2.6625535282756823</v>
      </c>
      <c r="AM1480">
        <f t="shared" si="379"/>
        <v>4.0948774322335311</v>
      </c>
      <c r="AN1480" s="26">
        <f t="shared" si="388"/>
        <v>-3.9344997747660178</v>
      </c>
      <c r="AO1480" s="26">
        <f t="shared" si="388"/>
        <v>-3.9351643489502139</v>
      </c>
      <c r="AP1480" s="26">
        <f t="shared" si="388"/>
        <v>-3.9332408904645653</v>
      </c>
      <c r="AQ1480" s="26">
        <f t="shared" si="388"/>
        <v>-3.9388182558839882</v>
      </c>
      <c r="AR1480" s="26">
        <f t="shared" si="388"/>
        <v>-3.9227315190112741</v>
      </c>
      <c r="AS1480" s="26">
        <f t="shared" si="388"/>
        <v>-3.9698775001583364</v>
      </c>
      <c r="AT1480" s="26">
        <f t="shared" si="388"/>
        <v>-3.8373723372171344</v>
      </c>
      <c r="AU1480" s="26">
        <f t="shared" si="380"/>
        <v>-4.2853617650403137</v>
      </c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</row>
    <row r="1481" spans="26:64">
      <c r="Z1481">
        <f t="shared" si="368"/>
        <v>0</v>
      </c>
      <c r="AA1481" s="26">
        <f t="shared" si="369"/>
        <v>2.0309229835135684E-3</v>
      </c>
      <c r="AB1481" s="26">
        <f t="shared" si="384"/>
        <v>-9999</v>
      </c>
      <c r="AC1481" s="26">
        <f t="shared" si="370"/>
        <v>0</v>
      </c>
      <c r="AD1481" s="26">
        <f t="shared" si="371"/>
        <v>-9999</v>
      </c>
      <c r="AE1481" s="26">
        <f t="shared" si="372"/>
        <v>0</v>
      </c>
      <c r="AF1481">
        <f t="shared" si="373"/>
        <v>-9999</v>
      </c>
      <c r="AG1481" s="187"/>
      <c r="AH1481">
        <f t="shared" si="374"/>
        <v>-2.9382213915712355E-4</v>
      </c>
      <c r="AI1481">
        <f t="shared" si="375"/>
        <v>0.56321412153041595</v>
      </c>
      <c r="AJ1481">
        <f t="shared" si="376"/>
        <v>-0.29022162196877349</v>
      </c>
      <c r="AK1481">
        <f t="shared" si="377"/>
        <v>0.22686228227079117</v>
      </c>
      <c r="AL1481">
        <f t="shared" si="378"/>
        <v>2.6625535282756823</v>
      </c>
      <c r="AM1481">
        <f t="shared" si="379"/>
        <v>4.0948774322335311</v>
      </c>
      <c r="AN1481" s="26">
        <f t="shared" si="388"/>
        <v>-3.9344997747660178</v>
      </c>
      <c r="AO1481" s="26">
        <f t="shared" si="388"/>
        <v>-3.9351643489502139</v>
      </c>
      <c r="AP1481" s="26">
        <f t="shared" si="388"/>
        <v>-3.9332408904645653</v>
      </c>
      <c r="AQ1481" s="26">
        <f t="shared" si="388"/>
        <v>-3.9388182558839882</v>
      </c>
      <c r="AR1481" s="26">
        <f t="shared" si="388"/>
        <v>-3.9227315190112741</v>
      </c>
      <c r="AS1481" s="26">
        <f t="shared" si="388"/>
        <v>-3.9698775001583364</v>
      </c>
      <c r="AT1481" s="26">
        <f t="shared" si="388"/>
        <v>-3.8373723372171344</v>
      </c>
      <c r="AU1481" s="26">
        <f t="shared" si="380"/>
        <v>-4.2853617650403137</v>
      </c>
      <c r="AV1481" s="26"/>
    </row>
    <row r="1482" spans="26:64">
      <c r="Z1482">
        <f t="shared" ref="Z1482:Z1545" si="389">F1482</f>
        <v>0</v>
      </c>
      <c r="AA1482" s="26">
        <f t="shared" ref="AA1482:AA1545" si="390">AB$3+AB$4*Z1482+AB$5*Z1482^2+AH1482</f>
        <v>2.0309229835135684E-3</v>
      </c>
      <c r="AB1482" s="26">
        <f t="shared" si="384"/>
        <v>-9999</v>
      </c>
      <c r="AC1482" s="26">
        <f t="shared" ref="AC1482:AC1545" si="391">+G1482-P1482</f>
        <v>0</v>
      </c>
      <c r="AD1482" s="26">
        <f t="shared" ref="AD1482:AD1545" si="392">IF(S1482&lt;&gt;0,G1482-AA1482, -9999)</f>
        <v>-9999</v>
      </c>
      <c r="AE1482" s="26">
        <f t="shared" ref="AE1482:AE1545" si="393">+(G1482-AA1482)^2*S1482</f>
        <v>0</v>
      </c>
      <c r="AF1482">
        <f t="shared" ref="AF1482:AF1545" si="394">IF(S1482&lt;&gt;0,G1482-P1482, -9999)</f>
        <v>-9999</v>
      </c>
      <c r="AG1482" s="187"/>
      <c r="AH1482">
        <f t="shared" ref="AH1482:AH1545" si="395">$AB$6*($AB$11/AI1482*AJ1482+$AB$12)</f>
        <v>-2.9382213915712355E-4</v>
      </c>
      <c r="AI1482">
        <f t="shared" ref="AI1482:AI1545" si="396">1+$AB$7*COS(AL1482)</f>
        <v>0.56321412153041595</v>
      </c>
      <c r="AJ1482">
        <f t="shared" ref="AJ1482:AJ1545" si="397">SIN(AL1482+RADIANS($AB$9))</f>
        <v>-0.29022162196877349</v>
      </c>
      <c r="AK1482">
        <f t="shared" ref="AK1482:AK1545" si="398">$AB$7*SIN(AL1482)</f>
        <v>0.22686228227079117</v>
      </c>
      <c r="AL1482">
        <f t="shared" ref="AL1482:AL1545" si="399">2*ATAN(AM1482)</f>
        <v>2.6625535282756823</v>
      </c>
      <c r="AM1482">
        <f t="shared" ref="AM1482:AM1545" si="400">SQRT((1+$AB$7)/(1-$AB$7))*TAN(AN1482/2)</f>
        <v>4.0948774322335311</v>
      </c>
      <c r="AN1482" s="26">
        <f t="shared" si="388"/>
        <v>-3.9344997747660178</v>
      </c>
      <c r="AO1482" s="26">
        <f t="shared" si="388"/>
        <v>-3.9351643489502139</v>
      </c>
      <c r="AP1482" s="26">
        <f t="shared" si="388"/>
        <v>-3.9332408904645653</v>
      </c>
      <c r="AQ1482" s="26">
        <f t="shared" si="388"/>
        <v>-3.9388182558839882</v>
      </c>
      <c r="AR1482" s="26">
        <f t="shared" si="388"/>
        <v>-3.9227315190112741</v>
      </c>
      <c r="AS1482" s="26">
        <f t="shared" si="388"/>
        <v>-3.9698775001583364</v>
      </c>
      <c r="AT1482" s="26">
        <f t="shared" si="388"/>
        <v>-3.8373723372171344</v>
      </c>
      <c r="AU1482" s="26">
        <f t="shared" ref="AU1482:AU1545" si="401">RADIANS($AB$9)+$AB$18*(F1482-AB$15)</f>
        <v>-4.2853617650403137</v>
      </c>
    </row>
    <row r="1483" spans="26:64">
      <c r="Z1483">
        <f t="shared" si="389"/>
        <v>0</v>
      </c>
      <c r="AA1483" s="26">
        <f t="shared" si="390"/>
        <v>2.0309229835135684E-3</v>
      </c>
      <c r="AB1483" s="26">
        <f t="shared" si="384"/>
        <v>-9999</v>
      </c>
      <c r="AC1483" s="26">
        <f t="shared" si="391"/>
        <v>0</v>
      </c>
      <c r="AD1483" s="26">
        <f t="shared" si="392"/>
        <v>-9999</v>
      </c>
      <c r="AE1483" s="26">
        <f t="shared" si="393"/>
        <v>0</v>
      </c>
      <c r="AF1483">
        <f t="shared" si="394"/>
        <v>-9999</v>
      </c>
      <c r="AG1483" s="187"/>
      <c r="AH1483">
        <f t="shared" si="395"/>
        <v>-2.9382213915712355E-4</v>
      </c>
      <c r="AI1483">
        <f t="shared" si="396"/>
        <v>0.56321412153041595</v>
      </c>
      <c r="AJ1483">
        <f t="shared" si="397"/>
        <v>-0.29022162196877349</v>
      </c>
      <c r="AK1483">
        <f t="shared" si="398"/>
        <v>0.22686228227079117</v>
      </c>
      <c r="AL1483">
        <f t="shared" si="399"/>
        <v>2.6625535282756823</v>
      </c>
      <c r="AM1483">
        <f t="shared" si="400"/>
        <v>4.0948774322335311</v>
      </c>
      <c r="AN1483" s="26">
        <f t="shared" si="388"/>
        <v>-3.9344997747660178</v>
      </c>
      <c r="AO1483" s="26">
        <f t="shared" si="388"/>
        <v>-3.9351643489502139</v>
      </c>
      <c r="AP1483" s="26">
        <f t="shared" si="388"/>
        <v>-3.9332408904645653</v>
      </c>
      <c r="AQ1483" s="26">
        <f t="shared" si="388"/>
        <v>-3.9388182558839882</v>
      </c>
      <c r="AR1483" s="26">
        <f t="shared" si="388"/>
        <v>-3.9227315190112741</v>
      </c>
      <c r="AS1483" s="26">
        <f t="shared" si="388"/>
        <v>-3.9698775001583364</v>
      </c>
      <c r="AT1483" s="26">
        <f t="shared" si="388"/>
        <v>-3.8373723372171344</v>
      </c>
      <c r="AU1483" s="26">
        <f t="shared" si="401"/>
        <v>-4.2853617650403137</v>
      </c>
    </row>
    <row r="1484" spans="26:64">
      <c r="Z1484">
        <f t="shared" si="389"/>
        <v>0</v>
      </c>
      <c r="AA1484" s="26">
        <f t="shared" si="390"/>
        <v>2.0309229835135684E-3</v>
      </c>
      <c r="AB1484" s="26">
        <f t="shared" si="384"/>
        <v>-9999</v>
      </c>
      <c r="AC1484" s="26">
        <f t="shared" si="391"/>
        <v>0</v>
      </c>
      <c r="AD1484" s="26">
        <f t="shared" si="392"/>
        <v>-9999</v>
      </c>
      <c r="AE1484" s="26">
        <f t="shared" si="393"/>
        <v>0</v>
      </c>
      <c r="AF1484">
        <f t="shared" si="394"/>
        <v>-9999</v>
      </c>
      <c r="AG1484" s="187"/>
      <c r="AH1484">
        <f t="shared" si="395"/>
        <v>-2.9382213915712355E-4</v>
      </c>
      <c r="AI1484">
        <f t="shared" si="396"/>
        <v>0.56321412153041595</v>
      </c>
      <c r="AJ1484">
        <f t="shared" si="397"/>
        <v>-0.29022162196877349</v>
      </c>
      <c r="AK1484">
        <f t="shared" si="398"/>
        <v>0.22686228227079117</v>
      </c>
      <c r="AL1484">
        <f t="shared" si="399"/>
        <v>2.6625535282756823</v>
      </c>
      <c r="AM1484">
        <f t="shared" si="400"/>
        <v>4.0948774322335311</v>
      </c>
      <c r="AN1484" s="26">
        <f t="shared" si="388"/>
        <v>-3.9344997747660178</v>
      </c>
      <c r="AO1484" s="26">
        <f t="shared" si="388"/>
        <v>-3.9351643489502139</v>
      </c>
      <c r="AP1484" s="26">
        <f t="shared" si="388"/>
        <v>-3.9332408904645653</v>
      </c>
      <c r="AQ1484" s="26">
        <f t="shared" si="388"/>
        <v>-3.9388182558839882</v>
      </c>
      <c r="AR1484" s="26">
        <f t="shared" si="388"/>
        <v>-3.9227315190112741</v>
      </c>
      <c r="AS1484" s="26">
        <f t="shared" si="388"/>
        <v>-3.9698775001583364</v>
      </c>
      <c r="AT1484" s="26">
        <f t="shared" si="388"/>
        <v>-3.8373723372171344</v>
      </c>
      <c r="AU1484" s="26">
        <f t="shared" si="401"/>
        <v>-4.2853617650403137</v>
      </c>
      <c r="AV1484" s="26"/>
    </row>
    <row r="1485" spans="26:64">
      <c r="Z1485">
        <f t="shared" si="389"/>
        <v>0</v>
      </c>
      <c r="AA1485" s="26">
        <f t="shared" si="390"/>
        <v>2.0309229835135684E-3</v>
      </c>
      <c r="AB1485" s="26">
        <f t="shared" si="384"/>
        <v>-9999</v>
      </c>
      <c r="AC1485" s="26">
        <f t="shared" si="391"/>
        <v>0</v>
      </c>
      <c r="AD1485" s="26">
        <f t="shared" si="392"/>
        <v>-9999</v>
      </c>
      <c r="AE1485" s="26">
        <f t="shared" si="393"/>
        <v>0</v>
      </c>
      <c r="AF1485">
        <f t="shared" si="394"/>
        <v>-9999</v>
      </c>
      <c r="AG1485" s="187"/>
      <c r="AH1485">
        <f t="shared" si="395"/>
        <v>-2.9382213915712355E-4</v>
      </c>
      <c r="AI1485">
        <f t="shared" si="396"/>
        <v>0.56321412153041595</v>
      </c>
      <c r="AJ1485">
        <f t="shared" si="397"/>
        <v>-0.29022162196877349</v>
      </c>
      <c r="AK1485">
        <f t="shared" si="398"/>
        <v>0.22686228227079117</v>
      </c>
      <c r="AL1485">
        <f t="shared" si="399"/>
        <v>2.6625535282756823</v>
      </c>
      <c r="AM1485">
        <f t="shared" si="400"/>
        <v>4.0948774322335311</v>
      </c>
      <c r="AN1485" s="26">
        <f t="shared" si="388"/>
        <v>-3.9344997747660178</v>
      </c>
      <c r="AO1485" s="26">
        <f t="shared" si="388"/>
        <v>-3.9351643489502139</v>
      </c>
      <c r="AP1485" s="26">
        <f t="shared" si="388"/>
        <v>-3.9332408904645653</v>
      </c>
      <c r="AQ1485" s="26">
        <f t="shared" si="388"/>
        <v>-3.9388182558839882</v>
      </c>
      <c r="AR1485" s="26">
        <f t="shared" si="388"/>
        <v>-3.9227315190112741</v>
      </c>
      <c r="AS1485" s="26">
        <f t="shared" si="388"/>
        <v>-3.9698775001583364</v>
      </c>
      <c r="AT1485" s="26">
        <f t="shared" si="388"/>
        <v>-3.8373723372171344</v>
      </c>
      <c r="AU1485" s="26">
        <f t="shared" si="401"/>
        <v>-4.2853617650403137</v>
      </c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</row>
    <row r="1486" spans="26:64">
      <c r="Z1486">
        <f t="shared" si="389"/>
        <v>0</v>
      </c>
      <c r="AA1486" s="26">
        <f t="shared" si="390"/>
        <v>2.0309229835135684E-3</v>
      </c>
      <c r="AB1486" s="26">
        <f t="shared" si="384"/>
        <v>-9999</v>
      </c>
      <c r="AC1486" s="26">
        <f t="shared" si="391"/>
        <v>0</v>
      </c>
      <c r="AD1486" s="26">
        <f t="shared" si="392"/>
        <v>-9999</v>
      </c>
      <c r="AE1486" s="26">
        <f t="shared" si="393"/>
        <v>0</v>
      </c>
      <c r="AF1486">
        <f t="shared" si="394"/>
        <v>-9999</v>
      </c>
      <c r="AG1486" s="187"/>
      <c r="AH1486">
        <f t="shared" si="395"/>
        <v>-2.9382213915712355E-4</v>
      </c>
      <c r="AI1486">
        <f t="shared" si="396"/>
        <v>0.56321412153041595</v>
      </c>
      <c r="AJ1486">
        <f t="shared" si="397"/>
        <v>-0.29022162196877349</v>
      </c>
      <c r="AK1486">
        <f t="shared" si="398"/>
        <v>0.22686228227079117</v>
      </c>
      <c r="AL1486">
        <f t="shared" si="399"/>
        <v>2.6625535282756823</v>
      </c>
      <c r="AM1486">
        <f t="shared" si="400"/>
        <v>4.0948774322335311</v>
      </c>
      <c r="AN1486" s="26">
        <f t="shared" ref="AN1486:AT1495" si="402">$AU1486+$AB$7*SIN(AO1486)</f>
        <v>-3.9344997747660178</v>
      </c>
      <c r="AO1486" s="26">
        <f t="shared" si="402"/>
        <v>-3.9351643489502139</v>
      </c>
      <c r="AP1486" s="26">
        <f t="shared" si="402"/>
        <v>-3.9332408904645653</v>
      </c>
      <c r="AQ1486" s="26">
        <f t="shared" si="402"/>
        <v>-3.9388182558839882</v>
      </c>
      <c r="AR1486" s="26">
        <f t="shared" si="402"/>
        <v>-3.9227315190112741</v>
      </c>
      <c r="AS1486" s="26">
        <f t="shared" si="402"/>
        <v>-3.9698775001583364</v>
      </c>
      <c r="AT1486" s="26">
        <f t="shared" si="402"/>
        <v>-3.8373723372171344</v>
      </c>
      <c r="AU1486" s="26">
        <f t="shared" si="401"/>
        <v>-4.2853617650403137</v>
      </c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</row>
    <row r="1487" spans="26:64">
      <c r="Z1487">
        <f t="shared" si="389"/>
        <v>0</v>
      </c>
      <c r="AA1487" s="26">
        <f t="shared" si="390"/>
        <v>2.0309229835135684E-3</v>
      </c>
      <c r="AB1487" s="26">
        <f t="shared" si="384"/>
        <v>-9999</v>
      </c>
      <c r="AC1487" s="26">
        <f t="shared" si="391"/>
        <v>0</v>
      </c>
      <c r="AD1487" s="26">
        <f t="shared" si="392"/>
        <v>-9999</v>
      </c>
      <c r="AE1487" s="26">
        <f t="shared" si="393"/>
        <v>0</v>
      </c>
      <c r="AF1487">
        <f t="shared" si="394"/>
        <v>-9999</v>
      </c>
      <c r="AG1487" s="187"/>
      <c r="AH1487">
        <f t="shared" si="395"/>
        <v>-2.9382213915712355E-4</v>
      </c>
      <c r="AI1487">
        <f t="shared" si="396"/>
        <v>0.56321412153041595</v>
      </c>
      <c r="AJ1487">
        <f t="shared" si="397"/>
        <v>-0.29022162196877349</v>
      </c>
      <c r="AK1487">
        <f t="shared" si="398"/>
        <v>0.22686228227079117</v>
      </c>
      <c r="AL1487">
        <f t="shared" si="399"/>
        <v>2.6625535282756823</v>
      </c>
      <c r="AM1487">
        <f t="shared" si="400"/>
        <v>4.0948774322335311</v>
      </c>
      <c r="AN1487" s="26">
        <f t="shared" si="402"/>
        <v>-3.9344997747660178</v>
      </c>
      <c r="AO1487" s="26">
        <f t="shared" si="402"/>
        <v>-3.9351643489502139</v>
      </c>
      <c r="AP1487" s="26">
        <f t="shared" si="402"/>
        <v>-3.9332408904645653</v>
      </c>
      <c r="AQ1487" s="26">
        <f t="shared" si="402"/>
        <v>-3.9388182558839882</v>
      </c>
      <c r="AR1487" s="26">
        <f t="shared" si="402"/>
        <v>-3.9227315190112741</v>
      </c>
      <c r="AS1487" s="26">
        <f t="shared" si="402"/>
        <v>-3.9698775001583364</v>
      </c>
      <c r="AT1487" s="26">
        <f t="shared" si="402"/>
        <v>-3.8373723372171344</v>
      </c>
      <c r="AU1487" s="26">
        <f t="shared" si="401"/>
        <v>-4.2853617650403137</v>
      </c>
    </row>
    <row r="1488" spans="26:64">
      <c r="Z1488">
        <f t="shared" si="389"/>
        <v>0</v>
      </c>
      <c r="AA1488" s="26">
        <f t="shared" si="390"/>
        <v>2.0309229835135684E-3</v>
      </c>
      <c r="AB1488" s="26">
        <f t="shared" si="384"/>
        <v>-9999</v>
      </c>
      <c r="AC1488" s="26">
        <f t="shared" si="391"/>
        <v>0</v>
      </c>
      <c r="AD1488" s="26">
        <f t="shared" si="392"/>
        <v>-9999</v>
      </c>
      <c r="AE1488" s="26">
        <f t="shared" si="393"/>
        <v>0</v>
      </c>
      <c r="AF1488">
        <f t="shared" si="394"/>
        <v>-9999</v>
      </c>
      <c r="AG1488" s="187"/>
      <c r="AH1488">
        <f t="shared" si="395"/>
        <v>-2.9382213915712355E-4</v>
      </c>
      <c r="AI1488">
        <f t="shared" si="396"/>
        <v>0.56321412153041595</v>
      </c>
      <c r="AJ1488">
        <f t="shared" si="397"/>
        <v>-0.29022162196877349</v>
      </c>
      <c r="AK1488">
        <f t="shared" si="398"/>
        <v>0.22686228227079117</v>
      </c>
      <c r="AL1488">
        <f t="shared" si="399"/>
        <v>2.6625535282756823</v>
      </c>
      <c r="AM1488">
        <f t="shared" si="400"/>
        <v>4.0948774322335311</v>
      </c>
      <c r="AN1488" s="26">
        <f t="shared" si="402"/>
        <v>-3.9344997747660178</v>
      </c>
      <c r="AO1488" s="26">
        <f t="shared" si="402"/>
        <v>-3.9351643489502139</v>
      </c>
      <c r="AP1488" s="26">
        <f t="shared" si="402"/>
        <v>-3.9332408904645653</v>
      </c>
      <c r="AQ1488" s="26">
        <f t="shared" si="402"/>
        <v>-3.9388182558839882</v>
      </c>
      <c r="AR1488" s="26">
        <f t="shared" si="402"/>
        <v>-3.9227315190112741</v>
      </c>
      <c r="AS1488" s="26">
        <f t="shared" si="402"/>
        <v>-3.9698775001583364</v>
      </c>
      <c r="AT1488" s="26">
        <f t="shared" si="402"/>
        <v>-3.8373723372171344</v>
      </c>
      <c r="AU1488" s="26">
        <f t="shared" si="401"/>
        <v>-4.2853617650403137</v>
      </c>
      <c r="AV1488" s="26"/>
      <c r="AX1488" s="26"/>
    </row>
    <row r="1489" spans="26:64">
      <c r="Z1489">
        <f t="shared" si="389"/>
        <v>0</v>
      </c>
      <c r="AA1489" s="26">
        <f t="shared" si="390"/>
        <v>2.0309229835135684E-3</v>
      </c>
      <c r="AB1489" s="26">
        <f t="shared" si="384"/>
        <v>-9999</v>
      </c>
      <c r="AC1489" s="26">
        <f t="shared" si="391"/>
        <v>0</v>
      </c>
      <c r="AD1489" s="26">
        <f t="shared" si="392"/>
        <v>-9999</v>
      </c>
      <c r="AE1489" s="26">
        <f t="shared" si="393"/>
        <v>0</v>
      </c>
      <c r="AF1489">
        <f t="shared" si="394"/>
        <v>-9999</v>
      </c>
      <c r="AG1489" s="187"/>
      <c r="AH1489">
        <f t="shared" si="395"/>
        <v>-2.9382213915712355E-4</v>
      </c>
      <c r="AI1489">
        <f t="shared" si="396"/>
        <v>0.56321412153041595</v>
      </c>
      <c r="AJ1489">
        <f t="shared" si="397"/>
        <v>-0.29022162196877349</v>
      </c>
      <c r="AK1489">
        <f t="shared" si="398"/>
        <v>0.22686228227079117</v>
      </c>
      <c r="AL1489">
        <f t="shared" si="399"/>
        <v>2.6625535282756823</v>
      </c>
      <c r="AM1489">
        <f t="shared" si="400"/>
        <v>4.0948774322335311</v>
      </c>
      <c r="AN1489" s="26">
        <f t="shared" si="402"/>
        <v>-3.9344997747660178</v>
      </c>
      <c r="AO1489" s="26">
        <f t="shared" si="402"/>
        <v>-3.9351643489502139</v>
      </c>
      <c r="AP1489" s="26">
        <f t="shared" si="402"/>
        <v>-3.9332408904645653</v>
      </c>
      <c r="AQ1489" s="26">
        <f t="shared" si="402"/>
        <v>-3.9388182558839882</v>
      </c>
      <c r="AR1489" s="26">
        <f t="shared" si="402"/>
        <v>-3.9227315190112741</v>
      </c>
      <c r="AS1489" s="26">
        <f t="shared" si="402"/>
        <v>-3.9698775001583364</v>
      </c>
      <c r="AT1489" s="26">
        <f t="shared" si="402"/>
        <v>-3.8373723372171344</v>
      </c>
      <c r="AU1489" s="26">
        <f t="shared" si="401"/>
        <v>-4.2853617650403137</v>
      </c>
      <c r="AV1489" s="26"/>
    </row>
    <row r="1490" spans="26:64">
      <c r="Z1490">
        <f t="shared" si="389"/>
        <v>0</v>
      </c>
      <c r="AA1490" s="26">
        <f t="shared" si="390"/>
        <v>2.0309229835135684E-3</v>
      </c>
      <c r="AB1490" s="26">
        <f t="shared" si="384"/>
        <v>-9999</v>
      </c>
      <c r="AC1490" s="26">
        <f t="shared" si="391"/>
        <v>0</v>
      </c>
      <c r="AD1490" s="26">
        <f t="shared" si="392"/>
        <v>-9999</v>
      </c>
      <c r="AE1490" s="26">
        <f t="shared" si="393"/>
        <v>0</v>
      </c>
      <c r="AF1490">
        <f t="shared" si="394"/>
        <v>-9999</v>
      </c>
      <c r="AG1490" s="187"/>
      <c r="AH1490">
        <f t="shared" si="395"/>
        <v>-2.9382213915712355E-4</v>
      </c>
      <c r="AI1490">
        <f t="shared" si="396"/>
        <v>0.56321412153041595</v>
      </c>
      <c r="AJ1490">
        <f t="shared" si="397"/>
        <v>-0.29022162196877349</v>
      </c>
      <c r="AK1490">
        <f t="shared" si="398"/>
        <v>0.22686228227079117</v>
      </c>
      <c r="AL1490">
        <f t="shared" si="399"/>
        <v>2.6625535282756823</v>
      </c>
      <c r="AM1490">
        <f t="shared" si="400"/>
        <v>4.0948774322335311</v>
      </c>
      <c r="AN1490" s="26">
        <f t="shared" si="402"/>
        <v>-3.9344997747660178</v>
      </c>
      <c r="AO1490" s="26">
        <f t="shared" si="402"/>
        <v>-3.9351643489502139</v>
      </c>
      <c r="AP1490" s="26">
        <f t="shared" si="402"/>
        <v>-3.9332408904645653</v>
      </c>
      <c r="AQ1490" s="26">
        <f t="shared" si="402"/>
        <v>-3.9388182558839882</v>
      </c>
      <c r="AR1490" s="26">
        <f t="shared" si="402"/>
        <v>-3.9227315190112741</v>
      </c>
      <c r="AS1490" s="26">
        <f t="shared" si="402"/>
        <v>-3.9698775001583364</v>
      </c>
      <c r="AT1490" s="26">
        <f t="shared" si="402"/>
        <v>-3.8373723372171344</v>
      </c>
      <c r="AU1490" s="26">
        <f t="shared" si="401"/>
        <v>-4.2853617650403137</v>
      </c>
    </row>
    <row r="1491" spans="26:64">
      <c r="Z1491">
        <f t="shared" si="389"/>
        <v>0</v>
      </c>
      <c r="AA1491" s="26">
        <f t="shared" si="390"/>
        <v>2.0309229835135684E-3</v>
      </c>
      <c r="AB1491" s="26">
        <f t="shared" si="384"/>
        <v>-9999</v>
      </c>
      <c r="AC1491" s="26">
        <f t="shared" si="391"/>
        <v>0</v>
      </c>
      <c r="AD1491" s="26">
        <f t="shared" si="392"/>
        <v>-9999</v>
      </c>
      <c r="AE1491" s="26">
        <f t="shared" si="393"/>
        <v>0</v>
      </c>
      <c r="AF1491">
        <f t="shared" si="394"/>
        <v>-9999</v>
      </c>
      <c r="AG1491" s="187"/>
      <c r="AH1491">
        <f t="shared" si="395"/>
        <v>-2.9382213915712355E-4</v>
      </c>
      <c r="AI1491">
        <f t="shared" si="396"/>
        <v>0.56321412153041595</v>
      </c>
      <c r="AJ1491">
        <f t="shared" si="397"/>
        <v>-0.29022162196877349</v>
      </c>
      <c r="AK1491">
        <f t="shared" si="398"/>
        <v>0.22686228227079117</v>
      </c>
      <c r="AL1491">
        <f t="shared" si="399"/>
        <v>2.6625535282756823</v>
      </c>
      <c r="AM1491">
        <f t="shared" si="400"/>
        <v>4.0948774322335311</v>
      </c>
      <c r="AN1491" s="26">
        <f t="shared" si="402"/>
        <v>-3.9344997747660178</v>
      </c>
      <c r="AO1491" s="26">
        <f t="shared" si="402"/>
        <v>-3.9351643489502139</v>
      </c>
      <c r="AP1491" s="26">
        <f t="shared" si="402"/>
        <v>-3.9332408904645653</v>
      </c>
      <c r="AQ1491" s="26">
        <f t="shared" si="402"/>
        <v>-3.9388182558839882</v>
      </c>
      <c r="AR1491" s="26">
        <f t="shared" si="402"/>
        <v>-3.9227315190112741</v>
      </c>
      <c r="AS1491" s="26">
        <f t="shared" si="402"/>
        <v>-3.9698775001583364</v>
      </c>
      <c r="AT1491" s="26">
        <f t="shared" si="402"/>
        <v>-3.8373723372171344</v>
      </c>
      <c r="AU1491" s="26">
        <f t="shared" si="401"/>
        <v>-4.2853617650403137</v>
      </c>
    </row>
    <row r="1492" spans="26:64">
      <c r="Z1492">
        <f t="shared" si="389"/>
        <v>0</v>
      </c>
      <c r="AA1492" s="26">
        <f t="shared" si="390"/>
        <v>2.0309229835135684E-3</v>
      </c>
      <c r="AB1492" s="26">
        <f t="shared" si="384"/>
        <v>-9999</v>
      </c>
      <c r="AC1492" s="26">
        <f t="shared" si="391"/>
        <v>0</v>
      </c>
      <c r="AD1492" s="26">
        <f t="shared" si="392"/>
        <v>-9999</v>
      </c>
      <c r="AE1492" s="26">
        <f t="shared" si="393"/>
        <v>0</v>
      </c>
      <c r="AF1492">
        <f t="shared" si="394"/>
        <v>-9999</v>
      </c>
      <c r="AG1492" s="187"/>
      <c r="AH1492">
        <f t="shared" si="395"/>
        <v>-2.9382213915712355E-4</v>
      </c>
      <c r="AI1492">
        <f t="shared" si="396"/>
        <v>0.56321412153041595</v>
      </c>
      <c r="AJ1492">
        <f t="shared" si="397"/>
        <v>-0.29022162196877349</v>
      </c>
      <c r="AK1492">
        <f t="shared" si="398"/>
        <v>0.22686228227079117</v>
      </c>
      <c r="AL1492">
        <f t="shared" si="399"/>
        <v>2.6625535282756823</v>
      </c>
      <c r="AM1492">
        <f t="shared" si="400"/>
        <v>4.0948774322335311</v>
      </c>
      <c r="AN1492" s="26">
        <f t="shared" si="402"/>
        <v>-3.9344997747660178</v>
      </c>
      <c r="AO1492" s="26">
        <f t="shared" si="402"/>
        <v>-3.9351643489502139</v>
      </c>
      <c r="AP1492" s="26">
        <f t="shared" si="402"/>
        <v>-3.9332408904645653</v>
      </c>
      <c r="AQ1492" s="26">
        <f t="shared" si="402"/>
        <v>-3.9388182558839882</v>
      </c>
      <c r="AR1492" s="26">
        <f t="shared" si="402"/>
        <v>-3.9227315190112741</v>
      </c>
      <c r="AS1492" s="26">
        <f t="shared" si="402"/>
        <v>-3.9698775001583364</v>
      </c>
      <c r="AT1492" s="26">
        <f t="shared" si="402"/>
        <v>-3.8373723372171344</v>
      </c>
      <c r="AU1492" s="26">
        <f t="shared" si="401"/>
        <v>-4.2853617650403137</v>
      </c>
    </row>
    <row r="1493" spans="26:64">
      <c r="Z1493">
        <f t="shared" si="389"/>
        <v>0</v>
      </c>
      <c r="AA1493" s="26">
        <f t="shared" si="390"/>
        <v>2.0309229835135684E-3</v>
      </c>
      <c r="AB1493" s="26">
        <f t="shared" si="384"/>
        <v>-9999</v>
      </c>
      <c r="AC1493" s="26">
        <f t="shared" si="391"/>
        <v>0</v>
      </c>
      <c r="AD1493" s="26">
        <f t="shared" si="392"/>
        <v>-9999</v>
      </c>
      <c r="AE1493" s="26">
        <f t="shared" si="393"/>
        <v>0</v>
      </c>
      <c r="AF1493">
        <f t="shared" si="394"/>
        <v>-9999</v>
      </c>
      <c r="AG1493" s="187"/>
      <c r="AH1493">
        <f t="shared" si="395"/>
        <v>-2.9382213915712355E-4</v>
      </c>
      <c r="AI1493">
        <f t="shared" si="396"/>
        <v>0.56321412153041595</v>
      </c>
      <c r="AJ1493">
        <f t="shared" si="397"/>
        <v>-0.29022162196877349</v>
      </c>
      <c r="AK1493">
        <f t="shared" si="398"/>
        <v>0.22686228227079117</v>
      </c>
      <c r="AL1493">
        <f t="shared" si="399"/>
        <v>2.6625535282756823</v>
      </c>
      <c r="AM1493">
        <f t="shared" si="400"/>
        <v>4.0948774322335311</v>
      </c>
      <c r="AN1493" s="26">
        <f t="shared" si="402"/>
        <v>-3.9344997747660178</v>
      </c>
      <c r="AO1493" s="26">
        <f t="shared" si="402"/>
        <v>-3.9351643489502139</v>
      </c>
      <c r="AP1493" s="26">
        <f t="shared" si="402"/>
        <v>-3.9332408904645653</v>
      </c>
      <c r="AQ1493" s="26">
        <f t="shared" si="402"/>
        <v>-3.9388182558839882</v>
      </c>
      <c r="AR1493" s="26">
        <f t="shared" si="402"/>
        <v>-3.9227315190112741</v>
      </c>
      <c r="AS1493" s="26">
        <f t="shared" si="402"/>
        <v>-3.9698775001583364</v>
      </c>
      <c r="AT1493" s="26">
        <f t="shared" si="402"/>
        <v>-3.8373723372171344</v>
      </c>
      <c r="AU1493" s="26">
        <f t="shared" si="401"/>
        <v>-4.2853617650403137</v>
      </c>
    </row>
    <row r="1494" spans="26:64">
      <c r="Z1494">
        <f t="shared" si="389"/>
        <v>0</v>
      </c>
      <c r="AA1494" s="26">
        <f t="shared" si="390"/>
        <v>2.0309229835135684E-3</v>
      </c>
      <c r="AB1494" s="26">
        <f t="shared" si="384"/>
        <v>-9999</v>
      </c>
      <c r="AC1494" s="26">
        <f t="shared" si="391"/>
        <v>0</v>
      </c>
      <c r="AD1494" s="26">
        <f t="shared" si="392"/>
        <v>-9999</v>
      </c>
      <c r="AE1494" s="26">
        <f t="shared" si="393"/>
        <v>0</v>
      </c>
      <c r="AF1494">
        <f t="shared" si="394"/>
        <v>-9999</v>
      </c>
      <c r="AG1494" s="187"/>
      <c r="AH1494">
        <f t="shared" si="395"/>
        <v>-2.9382213915712355E-4</v>
      </c>
      <c r="AI1494">
        <f t="shared" si="396"/>
        <v>0.56321412153041595</v>
      </c>
      <c r="AJ1494">
        <f t="shared" si="397"/>
        <v>-0.29022162196877349</v>
      </c>
      <c r="AK1494">
        <f t="shared" si="398"/>
        <v>0.22686228227079117</v>
      </c>
      <c r="AL1494">
        <f t="shared" si="399"/>
        <v>2.6625535282756823</v>
      </c>
      <c r="AM1494">
        <f t="shared" si="400"/>
        <v>4.0948774322335311</v>
      </c>
      <c r="AN1494" s="26">
        <f t="shared" si="402"/>
        <v>-3.9344997747660178</v>
      </c>
      <c r="AO1494" s="26">
        <f t="shared" si="402"/>
        <v>-3.9351643489502139</v>
      </c>
      <c r="AP1494" s="26">
        <f t="shared" si="402"/>
        <v>-3.9332408904645653</v>
      </c>
      <c r="AQ1494" s="26">
        <f t="shared" si="402"/>
        <v>-3.9388182558839882</v>
      </c>
      <c r="AR1494" s="26">
        <f t="shared" si="402"/>
        <v>-3.9227315190112741</v>
      </c>
      <c r="AS1494" s="26">
        <f t="shared" si="402"/>
        <v>-3.9698775001583364</v>
      </c>
      <c r="AT1494" s="26">
        <f t="shared" si="402"/>
        <v>-3.8373723372171344</v>
      </c>
      <c r="AU1494" s="26">
        <f t="shared" si="401"/>
        <v>-4.2853617650403137</v>
      </c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</row>
    <row r="1495" spans="26:64">
      <c r="Z1495">
        <f t="shared" si="389"/>
        <v>0</v>
      </c>
      <c r="AA1495" s="26">
        <f t="shared" si="390"/>
        <v>2.0309229835135684E-3</v>
      </c>
      <c r="AB1495" s="26">
        <f t="shared" si="384"/>
        <v>-9999</v>
      </c>
      <c r="AC1495" s="26">
        <f t="shared" si="391"/>
        <v>0</v>
      </c>
      <c r="AD1495" s="26">
        <f t="shared" si="392"/>
        <v>-9999</v>
      </c>
      <c r="AE1495" s="26">
        <f t="shared" si="393"/>
        <v>0</v>
      </c>
      <c r="AF1495">
        <f t="shared" si="394"/>
        <v>-9999</v>
      </c>
      <c r="AG1495" s="187"/>
      <c r="AH1495">
        <f t="shared" si="395"/>
        <v>-2.9382213915712355E-4</v>
      </c>
      <c r="AI1495">
        <f t="shared" si="396"/>
        <v>0.56321412153041595</v>
      </c>
      <c r="AJ1495">
        <f t="shared" si="397"/>
        <v>-0.29022162196877349</v>
      </c>
      <c r="AK1495">
        <f t="shared" si="398"/>
        <v>0.22686228227079117</v>
      </c>
      <c r="AL1495">
        <f t="shared" si="399"/>
        <v>2.6625535282756823</v>
      </c>
      <c r="AM1495">
        <f t="shared" si="400"/>
        <v>4.0948774322335311</v>
      </c>
      <c r="AN1495" s="26">
        <f t="shared" si="402"/>
        <v>-3.9344997747660178</v>
      </c>
      <c r="AO1495" s="26">
        <f t="shared" si="402"/>
        <v>-3.9351643489502139</v>
      </c>
      <c r="AP1495" s="26">
        <f t="shared" si="402"/>
        <v>-3.9332408904645653</v>
      </c>
      <c r="AQ1495" s="26">
        <f t="shared" si="402"/>
        <v>-3.9388182558839882</v>
      </c>
      <c r="AR1495" s="26">
        <f t="shared" si="402"/>
        <v>-3.9227315190112741</v>
      </c>
      <c r="AS1495" s="26">
        <f t="shared" si="402"/>
        <v>-3.9698775001583364</v>
      </c>
      <c r="AT1495" s="26">
        <f t="shared" si="402"/>
        <v>-3.8373723372171344</v>
      </c>
      <c r="AU1495" s="26">
        <f t="shared" si="401"/>
        <v>-4.2853617650403137</v>
      </c>
    </row>
    <row r="1496" spans="26:64">
      <c r="Z1496">
        <f t="shared" si="389"/>
        <v>0</v>
      </c>
      <c r="AA1496" s="26">
        <f t="shared" si="390"/>
        <v>2.0309229835135684E-3</v>
      </c>
      <c r="AB1496" s="26">
        <f t="shared" si="384"/>
        <v>-9999</v>
      </c>
      <c r="AC1496" s="26">
        <f t="shared" si="391"/>
        <v>0</v>
      </c>
      <c r="AD1496" s="26">
        <f t="shared" si="392"/>
        <v>-9999</v>
      </c>
      <c r="AE1496" s="26">
        <f t="shared" si="393"/>
        <v>0</v>
      </c>
      <c r="AF1496">
        <f t="shared" si="394"/>
        <v>-9999</v>
      </c>
      <c r="AG1496" s="187"/>
      <c r="AH1496">
        <f t="shared" si="395"/>
        <v>-2.9382213915712355E-4</v>
      </c>
      <c r="AI1496">
        <f t="shared" si="396"/>
        <v>0.56321412153041595</v>
      </c>
      <c r="AJ1496">
        <f t="shared" si="397"/>
        <v>-0.29022162196877349</v>
      </c>
      <c r="AK1496">
        <f t="shared" si="398"/>
        <v>0.22686228227079117</v>
      </c>
      <c r="AL1496">
        <f t="shared" si="399"/>
        <v>2.6625535282756823</v>
      </c>
      <c r="AM1496">
        <f t="shared" si="400"/>
        <v>4.0948774322335311</v>
      </c>
      <c r="AN1496" s="26">
        <f t="shared" ref="AN1496:AT1505" si="403">$AU1496+$AB$7*SIN(AO1496)</f>
        <v>-3.9344997747660178</v>
      </c>
      <c r="AO1496" s="26">
        <f t="shared" si="403"/>
        <v>-3.9351643489502139</v>
      </c>
      <c r="AP1496" s="26">
        <f t="shared" si="403"/>
        <v>-3.9332408904645653</v>
      </c>
      <c r="AQ1496" s="26">
        <f t="shared" si="403"/>
        <v>-3.9388182558839882</v>
      </c>
      <c r="AR1496" s="26">
        <f t="shared" si="403"/>
        <v>-3.9227315190112741</v>
      </c>
      <c r="AS1496" s="26">
        <f t="shared" si="403"/>
        <v>-3.9698775001583364</v>
      </c>
      <c r="AT1496" s="26">
        <f t="shared" si="403"/>
        <v>-3.8373723372171344</v>
      </c>
      <c r="AU1496" s="26">
        <f t="shared" si="401"/>
        <v>-4.2853617650403137</v>
      </c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</row>
    <row r="1497" spans="26:64">
      <c r="Z1497">
        <f t="shared" si="389"/>
        <v>0</v>
      </c>
      <c r="AA1497" s="26">
        <f t="shared" si="390"/>
        <v>2.0309229835135684E-3</v>
      </c>
      <c r="AB1497" s="26">
        <f t="shared" si="384"/>
        <v>-9999</v>
      </c>
      <c r="AC1497" s="26">
        <f t="shared" si="391"/>
        <v>0</v>
      </c>
      <c r="AD1497" s="26">
        <f t="shared" si="392"/>
        <v>-9999</v>
      </c>
      <c r="AE1497" s="26">
        <f t="shared" si="393"/>
        <v>0</v>
      </c>
      <c r="AF1497">
        <f t="shared" si="394"/>
        <v>-9999</v>
      </c>
      <c r="AG1497" s="187"/>
      <c r="AH1497">
        <f t="shared" si="395"/>
        <v>-2.9382213915712355E-4</v>
      </c>
      <c r="AI1497">
        <f t="shared" si="396"/>
        <v>0.56321412153041595</v>
      </c>
      <c r="AJ1497">
        <f t="shared" si="397"/>
        <v>-0.29022162196877349</v>
      </c>
      <c r="AK1497">
        <f t="shared" si="398"/>
        <v>0.22686228227079117</v>
      </c>
      <c r="AL1497">
        <f t="shared" si="399"/>
        <v>2.6625535282756823</v>
      </c>
      <c r="AM1497">
        <f t="shared" si="400"/>
        <v>4.0948774322335311</v>
      </c>
      <c r="AN1497" s="26">
        <f t="shared" si="403"/>
        <v>-3.9344997747660178</v>
      </c>
      <c r="AO1497" s="26">
        <f t="shared" si="403"/>
        <v>-3.9351643489502139</v>
      </c>
      <c r="AP1497" s="26">
        <f t="shared" si="403"/>
        <v>-3.9332408904645653</v>
      </c>
      <c r="AQ1497" s="26">
        <f t="shared" si="403"/>
        <v>-3.9388182558839882</v>
      </c>
      <c r="AR1497" s="26">
        <f t="shared" si="403"/>
        <v>-3.9227315190112741</v>
      </c>
      <c r="AS1497" s="26">
        <f t="shared" si="403"/>
        <v>-3.9698775001583364</v>
      </c>
      <c r="AT1497" s="26">
        <f t="shared" si="403"/>
        <v>-3.8373723372171344</v>
      </c>
      <c r="AU1497" s="26">
        <f t="shared" si="401"/>
        <v>-4.2853617650403137</v>
      </c>
      <c r="AV1497" s="26"/>
      <c r="AX1497" s="26"/>
    </row>
    <row r="1498" spans="26:64">
      <c r="Z1498">
        <f t="shared" si="389"/>
        <v>0</v>
      </c>
      <c r="AA1498" s="26">
        <f t="shared" si="390"/>
        <v>2.0309229835135684E-3</v>
      </c>
      <c r="AB1498" s="26">
        <f t="shared" si="384"/>
        <v>-9999</v>
      </c>
      <c r="AC1498" s="26">
        <f t="shared" si="391"/>
        <v>0</v>
      </c>
      <c r="AD1498" s="26">
        <f t="shared" si="392"/>
        <v>-9999</v>
      </c>
      <c r="AE1498" s="26">
        <f t="shared" si="393"/>
        <v>0</v>
      </c>
      <c r="AF1498">
        <f t="shared" si="394"/>
        <v>-9999</v>
      </c>
      <c r="AG1498" s="187"/>
      <c r="AH1498">
        <f t="shared" si="395"/>
        <v>-2.9382213915712355E-4</v>
      </c>
      <c r="AI1498">
        <f t="shared" si="396"/>
        <v>0.56321412153041595</v>
      </c>
      <c r="AJ1498">
        <f t="shared" si="397"/>
        <v>-0.29022162196877349</v>
      </c>
      <c r="AK1498">
        <f t="shared" si="398"/>
        <v>0.22686228227079117</v>
      </c>
      <c r="AL1498">
        <f t="shared" si="399"/>
        <v>2.6625535282756823</v>
      </c>
      <c r="AM1498">
        <f t="shared" si="400"/>
        <v>4.0948774322335311</v>
      </c>
      <c r="AN1498" s="26">
        <f t="shared" si="403"/>
        <v>-3.9344997747660178</v>
      </c>
      <c r="AO1498" s="26">
        <f t="shared" si="403"/>
        <v>-3.9351643489502139</v>
      </c>
      <c r="AP1498" s="26">
        <f t="shared" si="403"/>
        <v>-3.9332408904645653</v>
      </c>
      <c r="AQ1498" s="26">
        <f t="shared" si="403"/>
        <v>-3.9388182558839882</v>
      </c>
      <c r="AR1498" s="26">
        <f t="shared" si="403"/>
        <v>-3.9227315190112741</v>
      </c>
      <c r="AS1498" s="26">
        <f t="shared" si="403"/>
        <v>-3.9698775001583364</v>
      </c>
      <c r="AT1498" s="26">
        <f t="shared" si="403"/>
        <v>-3.8373723372171344</v>
      </c>
      <c r="AU1498" s="26">
        <f t="shared" si="401"/>
        <v>-4.2853617650403137</v>
      </c>
      <c r="AV1498" s="26"/>
    </row>
    <row r="1499" spans="26:64">
      <c r="Z1499">
        <f t="shared" si="389"/>
        <v>0</v>
      </c>
      <c r="AA1499" s="26">
        <f t="shared" si="390"/>
        <v>2.0309229835135684E-3</v>
      </c>
      <c r="AB1499" s="26">
        <f t="shared" si="384"/>
        <v>-9999</v>
      </c>
      <c r="AC1499" s="26">
        <f t="shared" si="391"/>
        <v>0</v>
      </c>
      <c r="AD1499" s="26">
        <f t="shared" si="392"/>
        <v>-9999</v>
      </c>
      <c r="AE1499" s="26">
        <f t="shared" si="393"/>
        <v>0</v>
      </c>
      <c r="AF1499">
        <f t="shared" si="394"/>
        <v>-9999</v>
      </c>
      <c r="AG1499" s="187"/>
      <c r="AH1499">
        <f t="shared" si="395"/>
        <v>-2.9382213915712355E-4</v>
      </c>
      <c r="AI1499">
        <f t="shared" si="396"/>
        <v>0.56321412153041595</v>
      </c>
      <c r="AJ1499">
        <f t="shared" si="397"/>
        <v>-0.29022162196877349</v>
      </c>
      <c r="AK1499">
        <f t="shared" si="398"/>
        <v>0.22686228227079117</v>
      </c>
      <c r="AL1499">
        <f t="shared" si="399"/>
        <v>2.6625535282756823</v>
      </c>
      <c r="AM1499">
        <f t="shared" si="400"/>
        <v>4.0948774322335311</v>
      </c>
      <c r="AN1499" s="26">
        <f t="shared" si="403"/>
        <v>-3.9344997747660178</v>
      </c>
      <c r="AO1499" s="26">
        <f t="shared" si="403"/>
        <v>-3.9351643489502139</v>
      </c>
      <c r="AP1499" s="26">
        <f t="shared" si="403"/>
        <v>-3.9332408904645653</v>
      </c>
      <c r="AQ1499" s="26">
        <f t="shared" si="403"/>
        <v>-3.9388182558839882</v>
      </c>
      <c r="AR1499" s="26">
        <f t="shared" si="403"/>
        <v>-3.9227315190112741</v>
      </c>
      <c r="AS1499" s="26">
        <f t="shared" si="403"/>
        <v>-3.9698775001583364</v>
      </c>
      <c r="AT1499" s="26">
        <f t="shared" si="403"/>
        <v>-3.8373723372171344</v>
      </c>
      <c r="AU1499" s="26">
        <f t="shared" si="401"/>
        <v>-4.2853617650403137</v>
      </c>
      <c r="AV1499" s="26"/>
    </row>
    <row r="1500" spans="26:64">
      <c r="Z1500">
        <f t="shared" si="389"/>
        <v>0</v>
      </c>
      <c r="AA1500" s="26">
        <f t="shared" si="390"/>
        <v>2.0309229835135684E-3</v>
      </c>
      <c r="AB1500" s="26">
        <f t="shared" si="384"/>
        <v>-9999</v>
      </c>
      <c r="AC1500" s="26">
        <f t="shared" si="391"/>
        <v>0</v>
      </c>
      <c r="AD1500" s="26">
        <f t="shared" si="392"/>
        <v>-9999</v>
      </c>
      <c r="AE1500" s="26">
        <f t="shared" si="393"/>
        <v>0</v>
      </c>
      <c r="AF1500">
        <f t="shared" si="394"/>
        <v>-9999</v>
      </c>
      <c r="AG1500" s="187"/>
      <c r="AH1500">
        <f t="shared" si="395"/>
        <v>-2.9382213915712355E-4</v>
      </c>
      <c r="AI1500">
        <f t="shared" si="396"/>
        <v>0.56321412153041595</v>
      </c>
      <c r="AJ1500">
        <f t="shared" si="397"/>
        <v>-0.29022162196877349</v>
      </c>
      <c r="AK1500">
        <f t="shared" si="398"/>
        <v>0.22686228227079117</v>
      </c>
      <c r="AL1500">
        <f t="shared" si="399"/>
        <v>2.6625535282756823</v>
      </c>
      <c r="AM1500">
        <f t="shared" si="400"/>
        <v>4.0948774322335311</v>
      </c>
      <c r="AN1500" s="26">
        <f t="shared" si="403"/>
        <v>-3.9344997747660178</v>
      </c>
      <c r="AO1500" s="26">
        <f t="shared" si="403"/>
        <v>-3.9351643489502139</v>
      </c>
      <c r="AP1500" s="26">
        <f t="shared" si="403"/>
        <v>-3.9332408904645653</v>
      </c>
      <c r="AQ1500" s="26">
        <f t="shared" si="403"/>
        <v>-3.9388182558839882</v>
      </c>
      <c r="AR1500" s="26">
        <f t="shared" si="403"/>
        <v>-3.9227315190112741</v>
      </c>
      <c r="AS1500" s="26">
        <f t="shared" si="403"/>
        <v>-3.9698775001583364</v>
      </c>
      <c r="AT1500" s="26">
        <f t="shared" si="403"/>
        <v>-3.8373723372171344</v>
      </c>
      <c r="AU1500" s="26">
        <f t="shared" si="401"/>
        <v>-4.2853617650403137</v>
      </c>
      <c r="AV1500" s="26"/>
      <c r="AX1500" s="26"/>
    </row>
    <row r="1501" spans="26:64">
      <c r="Z1501">
        <f t="shared" si="389"/>
        <v>0</v>
      </c>
      <c r="AA1501" s="26">
        <f t="shared" si="390"/>
        <v>2.0309229835135684E-3</v>
      </c>
      <c r="AB1501" s="26">
        <f t="shared" ref="AB1501:AB1564" si="404">IF(S1501&lt;&gt;0,G1501-AH1501, -9999)</f>
        <v>-9999</v>
      </c>
      <c r="AC1501" s="26">
        <f t="shared" si="391"/>
        <v>0</v>
      </c>
      <c r="AD1501" s="26">
        <f t="shared" si="392"/>
        <v>-9999</v>
      </c>
      <c r="AE1501" s="26">
        <f t="shared" si="393"/>
        <v>0</v>
      </c>
      <c r="AF1501">
        <f t="shared" si="394"/>
        <v>-9999</v>
      </c>
      <c r="AG1501" s="187"/>
      <c r="AH1501">
        <f t="shared" si="395"/>
        <v>-2.9382213915712355E-4</v>
      </c>
      <c r="AI1501">
        <f t="shared" si="396"/>
        <v>0.56321412153041595</v>
      </c>
      <c r="AJ1501">
        <f t="shared" si="397"/>
        <v>-0.29022162196877349</v>
      </c>
      <c r="AK1501">
        <f t="shared" si="398"/>
        <v>0.22686228227079117</v>
      </c>
      <c r="AL1501">
        <f t="shared" si="399"/>
        <v>2.6625535282756823</v>
      </c>
      <c r="AM1501">
        <f t="shared" si="400"/>
        <v>4.0948774322335311</v>
      </c>
      <c r="AN1501" s="26">
        <f t="shared" si="403"/>
        <v>-3.9344997747660178</v>
      </c>
      <c r="AO1501" s="26">
        <f t="shared" si="403"/>
        <v>-3.9351643489502139</v>
      </c>
      <c r="AP1501" s="26">
        <f t="shared" si="403"/>
        <v>-3.9332408904645653</v>
      </c>
      <c r="AQ1501" s="26">
        <f t="shared" si="403"/>
        <v>-3.9388182558839882</v>
      </c>
      <c r="AR1501" s="26">
        <f t="shared" si="403"/>
        <v>-3.9227315190112741</v>
      </c>
      <c r="AS1501" s="26">
        <f t="shared" si="403"/>
        <v>-3.9698775001583364</v>
      </c>
      <c r="AT1501" s="26">
        <f t="shared" si="403"/>
        <v>-3.8373723372171344</v>
      </c>
      <c r="AU1501" s="26">
        <f t="shared" si="401"/>
        <v>-4.2853617650403137</v>
      </c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</row>
    <row r="1502" spans="26:64">
      <c r="Z1502">
        <f t="shared" si="389"/>
        <v>0</v>
      </c>
      <c r="AA1502" s="26">
        <f t="shared" si="390"/>
        <v>2.0309229835135684E-3</v>
      </c>
      <c r="AB1502" s="26">
        <f t="shared" si="404"/>
        <v>-9999</v>
      </c>
      <c r="AC1502" s="26">
        <f t="shared" si="391"/>
        <v>0</v>
      </c>
      <c r="AD1502" s="26">
        <f t="shared" si="392"/>
        <v>-9999</v>
      </c>
      <c r="AE1502" s="26">
        <f t="shared" si="393"/>
        <v>0</v>
      </c>
      <c r="AF1502">
        <f t="shared" si="394"/>
        <v>-9999</v>
      </c>
      <c r="AG1502" s="187"/>
      <c r="AH1502">
        <f t="shared" si="395"/>
        <v>-2.9382213915712355E-4</v>
      </c>
      <c r="AI1502">
        <f t="shared" si="396"/>
        <v>0.56321412153041595</v>
      </c>
      <c r="AJ1502">
        <f t="shared" si="397"/>
        <v>-0.29022162196877349</v>
      </c>
      <c r="AK1502">
        <f t="shared" si="398"/>
        <v>0.22686228227079117</v>
      </c>
      <c r="AL1502">
        <f t="shared" si="399"/>
        <v>2.6625535282756823</v>
      </c>
      <c r="AM1502">
        <f t="shared" si="400"/>
        <v>4.0948774322335311</v>
      </c>
      <c r="AN1502" s="26">
        <f t="shared" si="403"/>
        <v>-3.9344997747660178</v>
      </c>
      <c r="AO1502" s="26">
        <f t="shared" si="403"/>
        <v>-3.9351643489502139</v>
      </c>
      <c r="AP1502" s="26">
        <f t="shared" si="403"/>
        <v>-3.9332408904645653</v>
      </c>
      <c r="AQ1502" s="26">
        <f t="shared" si="403"/>
        <v>-3.9388182558839882</v>
      </c>
      <c r="AR1502" s="26">
        <f t="shared" si="403"/>
        <v>-3.9227315190112741</v>
      </c>
      <c r="AS1502" s="26">
        <f t="shared" si="403"/>
        <v>-3.9698775001583364</v>
      </c>
      <c r="AT1502" s="26">
        <f t="shared" si="403"/>
        <v>-3.8373723372171344</v>
      </c>
      <c r="AU1502" s="26">
        <f t="shared" si="401"/>
        <v>-4.2853617650403137</v>
      </c>
      <c r="AV1502" s="26"/>
    </row>
    <row r="1503" spans="26:64">
      <c r="Z1503">
        <f t="shared" si="389"/>
        <v>0</v>
      </c>
      <c r="AA1503" s="26">
        <f t="shared" si="390"/>
        <v>2.0309229835135684E-3</v>
      </c>
      <c r="AB1503" s="26">
        <f t="shared" si="404"/>
        <v>-9999</v>
      </c>
      <c r="AC1503" s="26">
        <f t="shared" si="391"/>
        <v>0</v>
      </c>
      <c r="AD1503" s="26">
        <f t="shared" si="392"/>
        <v>-9999</v>
      </c>
      <c r="AE1503" s="26">
        <f t="shared" si="393"/>
        <v>0</v>
      </c>
      <c r="AF1503">
        <f t="shared" si="394"/>
        <v>-9999</v>
      </c>
      <c r="AG1503" s="187"/>
      <c r="AH1503">
        <f t="shared" si="395"/>
        <v>-2.9382213915712355E-4</v>
      </c>
      <c r="AI1503">
        <f t="shared" si="396"/>
        <v>0.56321412153041595</v>
      </c>
      <c r="AJ1503">
        <f t="shared" si="397"/>
        <v>-0.29022162196877349</v>
      </c>
      <c r="AK1503">
        <f t="shared" si="398"/>
        <v>0.22686228227079117</v>
      </c>
      <c r="AL1503">
        <f t="shared" si="399"/>
        <v>2.6625535282756823</v>
      </c>
      <c r="AM1503">
        <f t="shared" si="400"/>
        <v>4.0948774322335311</v>
      </c>
      <c r="AN1503" s="26">
        <f t="shared" si="403"/>
        <v>-3.9344997747660178</v>
      </c>
      <c r="AO1503" s="26">
        <f t="shared" si="403"/>
        <v>-3.9351643489502139</v>
      </c>
      <c r="AP1503" s="26">
        <f t="shared" si="403"/>
        <v>-3.9332408904645653</v>
      </c>
      <c r="AQ1503" s="26">
        <f t="shared" si="403"/>
        <v>-3.9388182558839882</v>
      </c>
      <c r="AR1503" s="26">
        <f t="shared" si="403"/>
        <v>-3.9227315190112741</v>
      </c>
      <c r="AS1503" s="26">
        <f t="shared" si="403"/>
        <v>-3.9698775001583364</v>
      </c>
      <c r="AT1503" s="26">
        <f t="shared" si="403"/>
        <v>-3.8373723372171344</v>
      </c>
      <c r="AU1503" s="26">
        <f t="shared" si="401"/>
        <v>-4.2853617650403137</v>
      </c>
      <c r="AV1503" s="26"/>
      <c r="AX1503" s="26"/>
    </row>
    <row r="1504" spans="26:64">
      <c r="Z1504">
        <f t="shared" si="389"/>
        <v>0</v>
      </c>
      <c r="AA1504" s="26">
        <f t="shared" si="390"/>
        <v>2.0309229835135684E-3</v>
      </c>
      <c r="AB1504" s="26">
        <f t="shared" si="404"/>
        <v>-9999</v>
      </c>
      <c r="AC1504" s="26">
        <f t="shared" si="391"/>
        <v>0</v>
      </c>
      <c r="AD1504" s="26">
        <f t="shared" si="392"/>
        <v>-9999</v>
      </c>
      <c r="AE1504" s="26">
        <f t="shared" si="393"/>
        <v>0</v>
      </c>
      <c r="AF1504">
        <f t="shared" si="394"/>
        <v>-9999</v>
      </c>
      <c r="AG1504" s="187"/>
      <c r="AH1504">
        <f t="shared" si="395"/>
        <v>-2.9382213915712355E-4</v>
      </c>
      <c r="AI1504">
        <f t="shared" si="396"/>
        <v>0.56321412153041595</v>
      </c>
      <c r="AJ1504">
        <f t="shared" si="397"/>
        <v>-0.29022162196877349</v>
      </c>
      <c r="AK1504">
        <f t="shared" si="398"/>
        <v>0.22686228227079117</v>
      </c>
      <c r="AL1504">
        <f t="shared" si="399"/>
        <v>2.6625535282756823</v>
      </c>
      <c r="AM1504">
        <f t="shared" si="400"/>
        <v>4.0948774322335311</v>
      </c>
      <c r="AN1504" s="26">
        <f t="shared" si="403"/>
        <v>-3.9344997747660178</v>
      </c>
      <c r="AO1504" s="26">
        <f t="shared" si="403"/>
        <v>-3.9351643489502139</v>
      </c>
      <c r="AP1504" s="26">
        <f t="shared" si="403"/>
        <v>-3.9332408904645653</v>
      </c>
      <c r="AQ1504" s="26">
        <f t="shared" si="403"/>
        <v>-3.9388182558839882</v>
      </c>
      <c r="AR1504" s="26">
        <f t="shared" si="403"/>
        <v>-3.9227315190112741</v>
      </c>
      <c r="AS1504" s="26">
        <f t="shared" si="403"/>
        <v>-3.9698775001583364</v>
      </c>
      <c r="AT1504" s="26">
        <f t="shared" si="403"/>
        <v>-3.8373723372171344</v>
      </c>
      <c r="AU1504" s="26">
        <f t="shared" si="401"/>
        <v>-4.2853617650403137</v>
      </c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</row>
    <row r="1505" spans="26:64">
      <c r="Z1505">
        <f t="shared" si="389"/>
        <v>0</v>
      </c>
      <c r="AA1505" s="26">
        <f t="shared" si="390"/>
        <v>2.0309229835135684E-3</v>
      </c>
      <c r="AB1505" s="26">
        <f t="shared" si="404"/>
        <v>-9999</v>
      </c>
      <c r="AC1505" s="26">
        <f t="shared" si="391"/>
        <v>0</v>
      </c>
      <c r="AD1505" s="26">
        <f t="shared" si="392"/>
        <v>-9999</v>
      </c>
      <c r="AE1505" s="26">
        <f t="shared" si="393"/>
        <v>0</v>
      </c>
      <c r="AF1505">
        <f t="shared" si="394"/>
        <v>-9999</v>
      </c>
      <c r="AG1505" s="187"/>
      <c r="AH1505">
        <f t="shared" si="395"/>
        <v>-2.9382213915712355E-4</v>
      </c>
      <c r="AI1505">
        <f t="shared" si="396"/>
        <v>0.56321412153041595</v>
      </c>
      <c r="AJ1505">
        <f t="shared" si="397"/>
        <v>-0.29022162196877349</v>
      </c>
      <c r="AK1505">
        <f t="shared" si="398"/>
        <v>0.22686228227079117</v>
      </c>
      <c r="AL1505">
        <f t="shared" si="399"/>
        <v>2.6625535282756823</v>
      </c>
      <c r="AM1505">
        <f t="shared" si="400"/>
        <v>4.0948774322335311</v>
      </c>
      <c r="AN1505" s="26">
        <f t="shared" si="403"/>
        <v>-3.9344997747660178</v>
      </c>
      <c r="AO1505" s="26">
        <f t="shared" si="403"/>
        <v>-3.9351643489502139</v>
      </c>
      <c r="AP1505" s="26">
        <f t="shared" si="403"/>
        <v>-3.9332408904645653</v>
      </c>
      <c r="AQ1505" s="26">
        <f t="shared" si="403"/>
        <v>-3.9388182558839882</v>
      </c>
      <c r="AR1505" s="26">
        <f t="shared" si="403"/>
        <v>-3.9227315190112741</v>
      </c>
      <c r="AS1505" s="26">
        <f t="shared" si="403"/>
        <v>-3.9698775001583364</v>
      </c>
      <c r="AT1505" s="26">
        <f t="shared" si="403"/>
        <v>-3.8373723372171344</v>
      </c>
      <c r="AU1505" s="26">
        <f t="shared" si="401"/>
        <v>-4.2853617650403137</v>
      </c>
      <c r="AV1505" s="26"/>
    </row>
    <row r="1506" spans="26:64">
      <c r="Z1506">
        <f t="shared" si="389"/>
        <v>0</v>
      </c>
      <c r="AA1506" s="26">
        <f t="shared" si="390"/>
        <v>2.0309229835135684E-3</v>
      </c>
      <c r="AB1506" s="26">
        <f t="shared" si="404"/>
        <v>-9999</v>
      </c>
      <c r="AC1506" s="26">
        <f t="shared" si="391"/>
        <v>0</v>
      </c>
      <c r="AD1506" s="26">
        <f t="shared" si="392"/>
        <v>-9999</v>
      </c>
      <c r="AE1506" s="26">
        <f t="shared" si="393"/>
        <v>0</v>
      </c>
      <c r="AF1506">
        <f t="shared" si="394"/>
        <v>-9999</v>
      </c>
      <c r="AG1506" s="187"/>
      <c r="AH1506">
        <f t="shared" si="395"/>
        <v>-2.9382213915712355E-4</v>
      </c>
      <c r="AI1506">
        <f t="shared" si="396"/>
        <v>0.56321412153041595</v>
      </c>
      <c r="AJ1506">
        <f t="shared" si="397"/>
        <v>-0.29022162196877349</v>
      </c>
      <c r="AK1506">
        <f t="shared" si="398"/>
        <v>0.22686228227079117</v>
      </c>
      <c r="AL1506">
        <f t="shared" si="399"/>
        <v>2.6625535282756823</v>
      </c>
      <c r="AM1506">
        <f t="shared" si="400"/>
        <v>4.0948774322335311</v>
      </c>
      <c r="AN1506" s="26">
        <f t="shared" ref="AN1506:AT1515" si="405">$AU1506+$AB$7*SIN(AO1506)</f>
        <v>-3.9344997747660178</v>
      </c>
      <c r="AO1506" s="26">
        <f t="shared" si="405"/>
        <v>-3.9351643489502139</v>
      </c>
      <c r="AP1506" s="26">
        <f t="shared" si="405"/>
        <v>-3.9332408904645653</v>
      </c>
      <c r="AQ1506" s="26">
        <f t="shared" si="405"/>
        <v>-3.9388182558839882</v>
      </c>
      <c r="AR1506" s="26">
        <f t="shared" si="405"/>
        <v>-3.9227315190112741</v>
      </c>
      <c r="AS1506" s="26">
        <f t="shared" si="405"/>
        <v>-3.9698775001583364</v>
      </c>
      <c r="AT1506" s="26">
        <f t="shared" si="405"/>
        <v>-3.8373723372171344</v>
      </c>
      <c r="AU1506" s="26">
        <f t="shared" si="401"/>
        <v>-4.2853617650403137</v>
      </c>
      <c r="AV1506" s="26"/>
    </row>
    <row r="1507" spans="26:64">
      <c r="Z1507">
        <f t="shared" si="389"/>
        <v>0</v>
      </c>
      <c r="AA1507" s="26">
        <f t="shared" si="390"/>
        <v>2.0309229835135684E-3</v>
      </c>
      <c r="AB1507" s="26">
        <f t="shared" si="404"/>
        <v>-9999</v>
      </c>
      <c r="AC1507" s="26">
        <f t="shared" si="391"/>
        <v>0</v>
      </c>
      <c r="AD1507" s="26">
        <f t="shared" si="392"/>
        <v>-9999</v>
      </c>
      <c r="AE1507" s="26">
        <f t="shared" si="393"/>
        <v>0</v>
      </c>
      <c r="AF1507">
        <f t="shared" si="394"/>
        <v>-9999</v>
      </c>
      <c r="AG1507" s="187"/>
      <c r="AH1507">
        <f t="shared" si="395"/>
        <v>-2.9382213915712355E-4</v>
      </c>
      <c r="AI1507">
        <f t="shared" si="396"/>
        <v>0.56321412153041595</v>
      </c>
      <c r="AJ1507">
        <f t="shared" si="397"/>
        <v>-0.29022162196877349</v>
      </c>
      <c r="AK1507">
        <f t="shared" si="398"/>
        <v>0.22686228227079117</v>
      </c>
      <c r="AL1507">
        <f t="shared" si="399"/>
        <v>2.6625535282756823</v>
      </c>
      <c r="AM1507">
        <f t="shared" si="400"/>
        <v>4.0948774322335311</v>
      </c>
      <c r="AN1507" s="26">
        <f t="shared" si="405"/>
        <v>-3.9344997747660178</v>
      </c>
      <c r="AO1507" s="26">
        <f t="shared" si="405"/>
        <v>-3.9351643489502139</v>
      </c>
      <c r="AP1507" s="26">
        <f t="shared" si="405"/>
        <v>-3.9332408904645653</v>
      </c>
      <c r="AQ1507" s="26">
        <f t="shared" si="405"/>
        <v>-3.9388182558839882</v>
      </c>
      <c r="AR1507" s="26">
        <f t="shared" si="405"/>
        <v>-3.9227315190112741</v>
      </c>
      <c r="AS1507" s="26">
        <f t="shared" si="405"/>
        <v>-3.9698775001583364</v>
      </c>
      <c r="AT1507" s="26">
        <f t="shared" si="405"/>
        <v>-3.8373723372171344</v>
      </c>
      <c r="AU1507" s="26">
        <f t="shared" si="401"/>
        <v>-4.2853617650403137</v>
      </c>
      <c r="AV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</row>
    <row r="1508" spans="26:64">
      <c r="Z1508">
        <f t="shared" si="389"/>
        <v>0</v>
      </c>
      <c r="AA1508" s="26">
        <f t="shared" si="390"/>
        <v>2.0309229835135684E-3</v>
      </c>
      <c r="AB1508" s="26">
        <f t="shared" si="404"/>
        <v>-9999</v>
      </c>
      <c r="AC1508" s="26">
        <f t="shared" si="391"/>
        <v>0</v>
      </c>
      <c r="AD1508" s="26">
        <f t="shared" si="392"/>
        <v>-9999</v>
      </c>
      <c r="AE1508" s="26">
        <f t="shared" si="393"/>
        <v>0</v>
      </c>
      <c r="AF1508">
        <f t="shared" si="394"/>
        <v>-9999</v>
      </c>
      <c r="AG1508" s="187"/>
      <c r="AH1508">
        <f t="shared" si="395"/>
        <v>-2.9382213915712355E-4</v>
      </c>
      <c r="AI1508">
        <f t="shared" si="396"/>
        <v>0.56321412153041595</v>
      </c>
      <c r="AJ1508">
        <f t="shared" si="397"/>
        <v>-0.29022162196877349</v>
      </c>
      <c r="AK1508">
        <f t="shared" si="398"/>
        <v>0.22686228227079117</v>
      </c>
      <c r="AL1508">
        <f t="shared" si="399"/>
        <v>2.6625535282756823</v>
      </c>
      <c r="AM1508">
        <f t="shared" si="400"/>
        <v>4.0948774322335311</v>
      </c>
      <c r="AN1508" s="26">
        <f t="shared" si="405"/>
        <v>-3.9344997747660178</v>
      </c>
      <c r="AO1508" s="26">
        <f t="shared" si="405"/>
        <v>-3.9351643489502139</v>
      </c>
      <c r="AP1508" s="26">
        <f t="shared" si="405"/>
        <v>-3.9332408904645653</v>
      </c>
      <c r="AQ1508" s="26">
        <f t="shared" si="405"/>
        <v>-3.9388182558839882</v>
      </c>
      <c r="AR1508" s="26">
        <f t="shared" si="405"/>
        <v>-3.9227315190112741</v>
      </c>
      <c r="AS1508" s="26">
        <f t="shared" si="405"/>
        <v>-3.9698775001583364</v>
      </c>
      <c r="AT1508" s="26">
        <f t="shared" si="405"/>
        <v>-3.8373723372171344</v>
      </c>
      <c r="AU1508" s="26">
        <f t="shared" si="401"/>
        <v>-4.2853617650403137</v>
      </c>
      <c r="AV1508" s="26"/>
    </row>
    <row r="1509" spans="26:64">
      <c r="Z1509">
        <f t="shared" si="389"/>
        <v>0</v>
      </c>
      <c r="AA1509" s="26">
        <f t="shared" si="390"/>
        <v>2.0309229835135684E-3</v>
      </c>
      <c r="AB1509" s="26">
        <f t="shared" si="404"/>
        <v>-9999</v>
      </c>
      <c r="AC1509" s="26">
        <f t="shared" si="391"/>
        <v>0</v>
      </c>
      <c r="AD1509" s="26">
        <f t="shared" si="392"/>
        <v>-9999</v>
      </c>
      <c r="AE1509" s="26">
        <f t="shared" si="393"/>
        <v>0</v>
      </c>
      <c r="AF1509">
        <f t="shared" si="394"/>
        <v>-9999</v>
      </c>
      <c r="AG1509" s="187"/>
      <c r="AH1509">
        <f t="shared" si="395"/>
        <v>-2.9382213915712355E-4</v>
      </c>
      <c r="AI1509">
        <f t="shared" si="396"/>
        <v>0.56321412153041595</v>
      </c>
      <c r="AJ1509">
        <f t="shared" si="397"/>
        <v>-0.29022162196877349</v>
      </c>
      <c r="AK1509">
        <f t="shared" si="398"/>
        <v>0.22686228227079117</v>
      </c>
      <c r="AL1509">
        <f t="shared" si="399"/>
        <v>2.6625535282756823</v>
      </c>
      <c r="AM1509">
        <f t="shared" si="400"/>
        <v>4.0948774322335311</v>
      </c>
      <c r="AN1509" s="26">
        <f t="shared" si="405"/>
        <v>-3.9344997747660178</v>
      </c>
      <c r="AO1509" s="26">
        <f t="shared" si="405"/>
        <v>-3.9351643489502139</v>
      </c>
      <c r="AP1509" s="26">
        <f t="shared" si="405"/>
        <v>-3.9332408904645653</v>
      </c>
      <c r="AQ1509" s="26">
        <f t="shared" si="405"/>
        <v>-3.9388182558839882</v>
      </c>
      <c r="AR1509" s="26">
        <f t="shared" si="405"/>
        <v>-3.9227315190112741</v>
      </c>
      <c r="AS1509" s="26">
        <f t="shared" si="405"/>
        <v>-3.9698775001583364</v>
      </c>
      <c r="AT1509" s="26">
        <f t="shared" si="405"/>
        <v>-3.8373723372171344</v>
      </c>
      <c r="AU1509" s="26">
        <f t="shared" si="401"/>
        <v>-4.2853617650403137</v>
      </c>
      <c r="AV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</row>
    <row r="1510" spans="26:64">
      <c r="Z1510">
        <f t="shared" si="389"/>
        <v>0</v>
      </c>
      <c r="AA1510" s="26">
        <f t="shared" si="390"/>
        <v>2.0309229835135684E-3</v>
      </c>
      <c r="AB1510" s="26">
        <f t="shared" si="404"/>
        <v>-9999</v>
      </c>
      <c r="AC1510" s="26">
        <f t="shared" si="391"/>
        <v>0</v>
      </c>
      <c r="AD1510" s="26">
        <f t="shared" si="392"/>
        <v>-9999</v>
      </c>
      <c r="AE1510" s="26">
        <f t="shared" si="393"/>
        <v>0</v>
      </c>
      <c r="AF1510">
        <f t="shared" si="394"/>
        <v>-9999</v>
      </c>
      <c r="AG1510" s="187"/>
      <c r="AH1510">
        <f t="shared" si="395"/>
        <v>-2.9382213915712355E-4</v>
      </c>
      <c r="AI1510">
        <f t="shared" si="396"/>
        <v>0.56321412153041595</v>
      </c>
      <c r="AJ1510">
        <f t="shared" si="397"/>
        <v>-0.29022162196877349</v>
      </c>
      <c r="AK1510">
        <f t="shared" si="398"/>
        <v>0.22686228227079117</v>
      </c>
      <c r="AL1510">
        <f t="shared" si="399"/>
        <v>2.6625535282756823</v>
      </c>
      <c r="AM1510">
        <f t="shared" si="400"/>
        <v>4.0948774322335311</v>
      </c>
      <c r="AN1510" s="26">
        <f t="shared" si="405"/>
        <v>-3.9344997747660178</v>
      </c>
      <c r="AO1510" s="26">
        <f t="shared" si="405"/>
        <v>-3.9351643489502139</v>
      </c>
      <c r="AP1510" s="26">
        <f t="shared" si="405"/>
        <v>-3.9332408904645653</v>
      </c>
      <c r="AQ1510" s="26">
        <f t="shared" si="405"/>
        <v>-3.9388182558839882</v>
      </c>
      <c r="AR1510" s="26">
        <f t="shared" si="405"/>
        <v>-3.9227315190112741</v>
      </c>
      <c r="AS1510" s="26">
        <f t="shared" si="405"/>
        <v>-3.9698775001583364</v>
      </c>
      <c r="AT1510" s="26">
        <f t="shared" si="405"/>
        <v>-3.8373723372171344</v>
      </c>
      <c r="AU1510" s="26">
        <f t="shared" si="401"/>
        <v>-4.2853617650403137</v>
      </c>
    </row>
    <row r="1511" spans="26:64">
      <c r="Z1511">
        <f t="shared" si="389"/>
        <v>0</v>
      </c>
      <c r="AA1511" s="26">
        <f t="shared" si="390"/>
        <v>2.0309229835135684E-3</v>
      </c>
      <c r="AB1511" s="26">
        <f t="shared" si="404"/>
        <v>-9999</v>
      </c>
      <c r="AC1511" s="26">
        <f t="shared" si="391"/>
        <v>0</v>
      </c>
      <c r="AD1511" s="26">
        <f t="shared" si="392"/>
        <v>-9999</v>
      </c>
      <c r="AE1511" s="26">
        <f t="shared" si="393"/>
        <v>0</v>
      </c>
      <c r="AF1511">
        <f t="shared" si="394"/>
        <v>-9999</v>
      </c>
      <c r="AG1511" s="187"/>
      <c r="AH1511">
        <f t="shared" si="395"/>
        <v>-2.9382213915712355E-4</v>
      </c>
      <c r="AI1511">
        <f t="shared" si="396"/>
        <v>0.56321412153041595</v>
      </c>
      <c r="AJ1511">
        <f t="shared" si="397"/>
        <v>-0.29022162196877349</v>
      </c>
      <c r="AK1511">
        <f t="shared" si="398"/>
        <v>0.22686228227079117</v>
      </c>
      <c r="AL1511">
        <f t="shared" si="399"/>
        <v>2.6625535282756823</v>
      </c>
      <c r="AM1511">
        <f t="shared" si="400"/>
        <v>4.0948774322335311</v>
      </c>
      <c r="AN1511" s="26">
        <f t="shared" si="405"/>
        <v>-3.9344997747660178</v>
      </c>
      <c r="AO1511" s="26">
        <f t="shared" si="405"/>
        <v>-3.9351643489502139</v>
      </c>
      <c r="AP1511" s="26">
        <f t="shared" si="405"/>
        <v>-3.9332408904645653</v>
      </c>
      <c r="AQ1511" s="26">
        <f t="shared" si="405"/>
        <v>-3.9388182558839882</v>
      </c>
      <c r="AR1511" s="26">
        <f t="shared" si="405"/>
        <v>-3.9227315190112741</v>
      </c>
      <c r="AS1511" s="26">
        <f t="shared" si="405"/>
        <v>-3.9698775001583364</v>
      </c>
      <c r="AT1511" s="26">
        <f t="shared" si="405"/>
        <v>-3.8373723372171344</v>
      </c>
      <c r="AU1511" s="26">
        <f t="shared" si="401"/>
        <v>-4.2853617650403137</v>
      </c>
      <c r="AV1511" s="26"/>
      <c r="AX1511" s="26"/>
    </row>
    <row r="1512" spans="26:64">
      <c r="Z1512">
        <f t="shared" si="389"/>
        <v>0</v>
      </c>
      <c r="AA1512" s="26">
        <f t="shared" si="390"/>
        <v>2.0309229835135684E-3</v>
      </c>
      <c r="AB1512" s="26">
        <f t="shared" si="404"/>
        <v>-9999</v>
      </c>
      <c r="AC1512" s="26">
        <f t="shared" si="391"/>
        <v>0</v>
      </c>
      <c r="AD1512" s="26">
        <f t="shared" si="392"/>
        <v>-9999</v>
      </c>
      <c r="AE1512" s="26">
        <f t="shared" si="393"/>
        <v>0</v>
      </c>
      <c r="AF1512">
        <f t="shared" si="394"/>
        <v>-9999</v>
      </c>
      <c r="AG1512" s="187"/>
      <c r="AH1512">
        <f t="shared" si="395"/>
        <v>-2.9382213915712355E-4</v>
      </c>
      <c r="AI1512">
        <f t="shared" si="396"/>
        <v>0.56321412153041595</v>
      </c>
      <c r="AJ1512">
        <f t="shared" si="397"/>
        <v>-0.29022162196877349</v>
      </c>
      <c r="AK1512">
        <f t="shared" si="398"/>
        <v>0.22686228227079117</v>
      </c>
      <c r="AL1512">
        <f t="shared" si="399"/>
        <v>2.6625535282756823</v>
      </c>
      <c r="AM1512">
        <f t="shared" si="400"/>
        <v>4.0948774322335311</v>
      </c>
      <c r="AN1512" s="26">
        <f t="shared" si="405"/>
        <v>-3.9344997747660178</v>
      </c>
      <c r="AO1512" s="26">
        <f t="shared" si="405"/>
        <v>-3.9351643489502139</v>
      </c>
      <c r="AP1512" s="26">
        <f t="shared" si="405"/>
        <v>-3.9332408904645653</v>
      </c>
      <c r="AQ1512" s="26">
        <f t="shared" si="405"/>
        <v>-3.9388182558839882</v>
      </c>
      <c r="AR1512" s="26">
        <f t="shared" si="405"/>
        <v>-3.9227315190112741</v>
      </c>
      <c r="AS1512" s="26">
        <f t="shared" si="405"/>
        <v>-3.9698775001583364</v>
      </c>
      <c r="AT1512" s="26">
        <f t="shared" si="405"/>
        <v>-3.8373723372171344</v>
      </c>
      <c r="AU1512" s="26">
        <f t="shared" si="401"/>
        <v>-4.2853617650403137</v>
      </c>
    </row>
    <row r="1513" spans="26:64">
      <c r="Z1513">
        <f t="shared" si="389"/>
        <v>0</v>
      </c>
      <c r="AA1513" s="26">
        <f t="shared" si="390"/>
        <v>2.0309229835135684E-3</v>
      </c>
      <c r="AB1513" s="26">
        <f t="shared" si="404"/>
        <v>-9999</v>
      </c>
      <c r="AC1513" s="26">
        <f t="shared" si="391"/>
        <v>0</v>
      </c>
      <c r="AD1513" s="26">
        <f t="shared" si="392"/>
        <v>-9999</v>
      </c>
      <c r="AE1513" s="26">
        <f t="shared" si="393"/>
        <v>0</v>
      </c>
      <c r="AF1513">
        <f t="shared" si="394"/>
        <v>-9999</v>
      </c>
      <c r="AG1513" s="187"/>
      <c r="AH1513">
        <f t="shared" si="395"/>
        <v>-2.9382213915712355E-4</v>
      </c>
      <c r="AI1513">
        <f t="shared" si="396"/>
        <v>0.56321412153041595</v>
      </c>
      <c r="AJ1513">
        <f t="shared" si="397"/>
        <v>-0.29022162196877349</v>
      </c>
      <c r="AK1513">
        <f t="shared" si="398"/>
        <v>0.22686228227079117</v>
      </c>
      <c r="AL1513">
        <f t="shared" si="399"/>
        <v>2.6625535282756823</v>
      </c>
      <c r="AM1513">
        <f t="shared" si="400"/>
        <v>4.0948774322335311</v>
      </c>
      <c r="AN1513" s="26">
        <f t="shared" si="405"/>
        <v>-3.9344997747660178</v>
      </c>
      <c r="AO1513" s="26">
        <f t="shared" si="405"/>
        <v>-3.9351643489502139</v>
      </c>
      <c r="AP1513" s="26">
        <f t="shared" si="405"/>
        <v>-3.9332408904645653</v>
      </c>
      <c r="AQ1513" s="26">
        <f t="shared" si="405"/>
        <v>-3.9388182558839882</v>
      </c>
      <c r="AR1513" s="26">
        <f t="shared" si="405"/>
        <v>-3.9227315190112741</v>
      </c>
      <c r="AS1513" s="26">
        <f t="shared" si="405"/>
        <v>-3.9698775001583364</v>
      </c>
      <c r="AT1513" s="26">
        <f t="shared" si="405"/>
        <v>-3.8373723372171344</v>
      </c>
      <c r="AU1513" s="26">
        <f t="shared" si="401"/>
        <v>-4.2853617650403137</v>
      </c>
      <c r="AV1513" s="26"/>
    </row>
    <row r="1514" spans="26:64">
      <c r="Z1514">
        <f t="shared" si="389"/>
        <v>0</v>
      </c>
      <c r="AA1514" s="26">
        <f t="shared" si="390"/>
        <v>2.0309229835135684E-3</v>
      </c>
      <c r="AB1514" s="26">
        <f t="shared" si="404"/>
        <v>-9999</v>
      </c>
      <c r="AC1514" s="26">
        <f t="shared" si="391"/>
        <v>0</v>
      </c>
      <c r="AD1514" s="26">
        <f t="shared" si="392"/>
        <v>-9999</v>
      </c>
      <c r="AE1514" s="26">
        <f t="shared" si="393"/>
        <v>0</v>
      </c>
      <c r="AF1514">
        <f t="shared" si="394"/>
        <v>-9999</v>
      </c>
      <c r="AG1514" s="187"/>
      <c r="AH1514">
        <f t="shared" si="395"/>
        <v>-2.9382213915712355E-4</v>
      </c>
      <c r="AI1514">
        <f t="shared" si="396"/>
        <v>0.56321412153041595</v>
      </c>
      <c r="AJ1514">
        <f t="shared" si="397"/>
        <v>-0.29022162196877349</v>
      </c>
      <c r="AK1514">
        <f t="shared" si="398"/>
        <v>0.22686228227079117</v>
      </c>
      <c r="AL1514">
        <f t="shared" si="399"/>
        <v>2.6625535282756823</v>
      </c>
      <c r="AM1514">
        <f t="shared" si="400"/>
        <v>4.0948774322335311</v>
      </c>
      <c r="AN1514" s="26">
        <f t="shared" si="405"/>
        <v>-3.9344997747660178</v>
      </c>
      <c r="AO1514" s="26">
        <f t="shared" si="405"/>
        <v>-3.9351643489502139</v>
      </c>
      <c r="AP1514" s="26">
        <f t="shared" si="405"/>
        <v>-3.9332408904645653</v>
      </c>
      <c r="AQ1514" s="26">
        <f t="shared" si="405"/>
        <v>-3.9388182558839882</v>
      </c>
      <c r="AR1514" s="26">
        <f t="shared" si="405"/>
        <v>-3.9227315190112741</v>
      </c>
      <c r="AS1514" s="26">
        <f t="shared" si="405"/>
        <v>-3.9698775001583364</v>
      </c>
      <c r="AT1514" s="26">
        <f t="shared" si="405"/>
        <v>-3.8373723372171344</v>
      </c>
      <c r="AU1514" s="26">
        <f t="shared" si="401"/>
        <v>-4.2853617650403137</v>
      </c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</row>
    <row r="1515" spans="26:64">
      <c r="Z1515">
        <f t="shared" si="389"/>
        <v>0</v>
      </c>
      <c r="AA1515" s="26">
        <f t="shared" si="390"/>
        <v>2.0309229835135684E-3</v>
      </c>
      <c r="AB1515" s="26">
        <f t="shared" si="404"/>
        <v>-9999</v>
      </c>
      <c r="AC1515" s="26">
        <f t="shared" si="391"/>
        <v>0</v>
      </c>
      <c r="AD1515" s="26">
        <f t="shared" si="392"/>
        <v>-9999</v>
      </c>
      <c r="AE1515" s="26">
        <f t="shared" si="393"/>
        <v>0</v>
      </c>
      <c r="AF1515">
        <f t="shared" si="394"/>
        <v>-9999</v>
      </c>
      <c r="AG1515" s="187"/>
      <c r="AH1515">
        <f t="shared" si="395"/>
        <v>-2.9382213915712355E-4</v>
      </c>
      <c r="AI1515">
        <f t="shared" si="396"/>
        <v>0.56321412153041595</v>
      </c>
      <c r="AJ1515">
        <f t="shared" si="397"/>
        <v>-0.29022162196877349</v>
      </c>
      <c r="AK1515">
        <f t="shared" si="398"/>
        <v>0.22686228227079117</v>
      </c>
      <c r="AL1515">
        <f t="shared" si="399"/>
        <v>2.6625535282756823</v>
      </c>
      <c r="AM1515">
        <f t="shared" si="400"/>
        <v>4.0948774322335311</v>
      </c>
      <c r="AN1515" s="26">
        <f t="shared" si="405"/>
        <v>-3.9344997747660178</v>
      </c>
      <c r="AO1515" s="26">
        <f t="shared" si="405"/>
        <v>-3.9351643489502139</v>
      </c>
      <c r="AP1515" s="26">
        <f t="shared" si="405"/>
        <v>-3.9332408904645653</v>
      </c>
      <c r="AQ1515" s="26">
        <f t="shared" si="405"/>
        <v>-3.9388182558839882</v>
      </c>
      <c r="AR1515" s="26">
        <f t="shared" si="405"/>
        <v>-3.9227315190112741</v>
      </c>
      <c r="AS1515" s="26">
        <f t="shared" si="405"/>
        <v>-3.9698775001583364</v>
      </c>
      <c r="AT1515" s="26">
        <f t="shared" si="405"/>
        <v>-3.8373723372171344</v>
      </c>
      <c r="AU1515" s="26">
        <f t="shared" si="401"/>
        <v>-4.2853617650403137</v>
      </c>
    </row>
    <row r="1516" spans="26:64">
      <c r="Z1516">
        <f t="shared" si="389"/>
        <v>0</v>
      </c>
      <c r="AA1516" s="26">
        <f t="shared" si="390"/>
        <v>2.0309229835135684E-3</v>
      </c>
      <c r="AB1516" s="26">
        <f t="shared" si="404"/>
        <v>-9999</v>
      </c>
      <c r="AC1516" s="26">
        <f t="shared" si="391"/>
        <v>0</v>
      </c>
      <c r="AD1516" s="26">
        <f t="shared" si="392"/>
        <v>-9999</v>
      </c>
      <c r="AE1516" s="26">
        <f t="shared" si="393"/>
        <v>0</v>
      </c>
      <c r="AF1516">
        <f t="shared" si="394"/>
        <v>-9999</v>
      </c>
      <c r="AG1516" s="187"/>
      <c r="AH1516">
        <f t="shared" si="395"/>
        <v>-2.9382213915712355E-4</v>
      </c>
      <c r="AI1516">
        <f t="shared" si="396"/>
        <v>0.56321412153041595</v>
      </c>
      <c r="AJ1516">
        <f t="shared" si="397"/>
        <v>-0.29022162196877349</v>
      </c>
      <c r="AK1516">
        <f t="shared" si="398"/>
        <v>0.22686228227079117</v>
      </c>
      <c r="AL1516">
        <f t="shared" si="399"/>
        <v>2.6625535282756823</v>
      </c>
      <c r="AM1516">
        <f t="shared" si="400"/>
        <v>4.0948774322335311</v>
      </c>
      <c r="AN1516" s="26">
        <f t="shared" ref="AN1516:AT1525" si="406">$AU1516+$AB$7*SIN(AO1516)</f>
        <v>-3.9344997747660178</v>
      </c>
      <c r="AO1516" s="26">
        <f t="shared" si="406"/>
        <v>-3.9351643489502139</v>
      </c>
      <c r="AP1516" s="26">
        <f t="shared" si="406"/>
        <v>-3.9332408904645653</v>
      </c>
      <c r="AQ1516" s="26">
        <f t="shared" si="406"/>
        <v>-3.9388182558839882</v>
      </c>
      <c r="AR1516" s="26">
        <f t="shared" si="406"/>
        <v>-3.9227315190112741</v>
      </c>
      <c r="AS1516" s="26">
        <f t="shared" si="406"/>
        <v>-3.9698775001583364</v>
      </c>
      <c r="AT1516" s="26">
        <f t="shared" si="406"/>
        <v>-3.8373723372171344</v>
      </c>
      <c r="AU1516" s="26">
        <f t="shared" si="401"/>
        <v>-4.2853617650403137</v>
      </c>
      <c r="AV1516" s="26"/>
      <c r="AX1516" s="26"/>
    </row>
    <row r="1517" spans="26:64">
      <c r="Z1517">
        <f t="shared" si="389"/>
        <v>0</v>
      </c>
      <c r="AA1517" s="26">
        <f t="shared" si="390"/>
        <v>2.0309229835135684E-3</v>
      </c>
      <c r="AB1517" s="26">
        <f t="shared" si="404"/>
        <v>-9999</v>
      </c>
      <c r="AC1517" s="26">
        <f t="shared" si="391"/>
        <v>0</v>
      </c>
      <c r="AD1517" s="26">
        <f t="shared" si="392"/>
        <v>-9999</v>
      </c>
      <c r="AE1517" s="26">
        <f t="shared" si="393"/>
        <v>0</v>
      </c>
      <c r="AF1517">
        <f t="shared" si="394"/>
        <v>-9999</v>
      </c>
      <c r="AG1517" s="187"/>
      <c r="AH1517">
        <f t="shared" si="395"/>
        <v>-2.9382213915712355E-4</v>
      </c>
      <c r="AI1517">
        <f t="shared" si="396"/>
        <v>0.56321412153041595</v>
      </c>
      <c r="AJ1517">
        <f t="shared" si="397"/>
        <v>-0.29022162196877349</v>
      </c>
      <c r="AK1517">
        <f t="shared" si="398"/>
        <v>0.22686228227079117</v>
      </c>
      <c r="AL1517">
        <f t="shared" si="399"/>
        <v>2.6625535282756823</v>
      </c>
      <c r="AM1517">
        <f t="shared" si="400"/>
        <v>4.0948774322335311</v>
      </c>
      <c r="AN1517" s="26">
        <f t="shared" si="406"/>
        <v>-3.9344997747660178</v>
      </c>
      <c r="AO1517" s="26">
        <f t="shared" si="406"/>
        <v>-3.9351643489502139</v>
      </c>
      <c r="AP1517" s="26">
        <f t="shared" si="406"/>
        <v>-3.9332408904645653</v>
      </c>
      <c r="AQ1517" s="26">
        <f t="shared" si="406"/>
        <v>-3.9388182558839882</v>
      </c>
      <c r="AR1517" s="26">
        <f t="shared" si="406"/>
        <v>-3.9227315190112741</v>
      </c>
      <c r="AS1517" s="26">
        <f t="shared" si="406"/>
        <v>-3.9698775001583364</v>
      </c>
      <c r="AT1517" s="26">
        <f t="shared" si="406"/>
        <v>-3.8373723372171344</v>
      </c>
      <c r="AU1517" s="26">
        <f t="shared" si="401"/>
        <v>-4.2853617650403137</v>
      </c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</row>
    <row r="1518" spans="26:64">
      <c r="Z1518">
        <f t="shared" si="389"/>
        <v>0</v>
      </c>
      <c r="AA1518" s="26">
        <f t="shared" si="390"/>
        <v>2.0309229835135684E-3</v>
      </c>
      <c r="AB1518" s="26">
        <f t="shared" si="404"/>
        <v>-9999</v>
      </c>
      <c r="AC1518" s="26">
        <f t="shared" si="391"/>
        <v>0</v>
      </c>
      <c r="AD1518" s="26">
        <f t="shared" si="392"/>
        <v>-9999</v>
      </c>
      <c r="AE1518" s="26">
        <f t="shared" si="393"/>
        <v>0</v>
      </c>
      <c r="AF1518">
        <f t="shared" si="394"/>
        <v>-9999</v>
      </c>
      <c r="AG1518" s="187"/>
      <c r="AH1518">
        <f t="shared" si="395"/>
        <v>-2.9382213915712355E-4</v>
      </c>
      <c r="AI1518">
        <f t="shared" si="396"/>
        <v>0.56321412153041595</v>
      </c>
      <c r="AJ1518">
        <f t="shared" si="397"/>
        <v>-0.29022162196877349</v>
      </c>
      <c r="AK1518">
        <f t="shared" si="398"/>
        <v>0.22686228227079117</v>
      </c>
      <c r="AL1518">
        <f t="shared" si="399"/>
        <v>2.6625535282756823</v>
      </c>
      <c r="AM1518">
        <f t="shared" si="400"/>
        <v>4.0948774322335311</v>
      </c>
      <c r="AN1518" s="26">
        <f t="shared" si="406"/>
        <v>-3.9344997747660178</v>
      </c>
      <c r="AO1518" s="26">
        <f t="shared" si="406"/>
        <v>-3.9351643489502139</v>
      </c>
      <c r="AP1518" s="26">
        <f t="shared" si="406"/>
        <v>-3.9332408904645653</v>
      </c>
      <c r="AQ1518" s="26">
        <f t="shared" si="406"/>
        <v>-3.9388182558839882</v>
      </c>
      <c r="AR1518" s="26">
        <f t="shared" si="406"/>
        <v>-3.9227315190112741</v>
      </c>
      <c r="AS1518" s="26">
        <f t="shared" si="406"/>
        <v>-3.9698775001583364</v>
      </c>
      <c r="AT1518" s="26">
        <f t="shared" si="406"/>
        <v>-3.8373723372171344</v>
      </c>
      <c r="AU1518" s="26">
        <f t="shared" si="401"/>
        <v>-4.2853617650403137</v>
      </c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</row>
    <row r="1519" spans="26:64">
      <c r="Z1519">
        <f t="shared" si="389"/>
        <v>0</v>
      </c>
      <c r="AA1519" s="26">
        <f t="shared" si="390"/>
        <v>2.0309229835135684E-3</v>
      </c>
      <c r="AB1519" s="26">
        <f t="shared" si="404"/>
        <v>-9999</v>
      </c>
      <c r="AC1519" s="26">
        <f t="shared" si="391"/>
        <v>0</v>
      </c>
      <c r="AD1519" s="26">
        <f t="shared" si="392"/>
        <v>-9999</v>
      </c>
      <c r="AE1519" s="26">
        <f t="shared" si="393"/>
        <v>0</v>
      </c>
      <c r="AF1519">
        <f t="shared" si="394"/>
        <v>-9999</v>
      </c>
      <c r="AG1519" s="187"/>
      <c r="AH1519">
        <f t="shared" si="395"/>
        <v>-2.9382213915712355E-4</v>
      </c>
      <c r="AI1519">
        <f t="shared" si="396"/>
        <v>0.56321412153041595</v>
      </c>
      <c r="AJ1519">
        <f t="shared" si="397"/>
        <v>-0.29022162196877349</v>
      </c>
      <c r="AK1519">
        <f t="shared" si="398"/>
        <v>0.22686228227079117</v>
      </c>
      <c r="AL1519">
        <f t="shared" si="399"/>
        <v>2.6625535282756823</v>
      </c>
      <c r="AM1519">
        <f t="shared" si="400"/>
        <v>4.0948774322335311</v>
      </c>
      <c r="AN1519" s="26">
        <f t="shared" si="406"/>
        <v>-3.9344997747660178</v>
      </c>
      <c r="AO1519" s="26">
        <f t="shared" si="406"/>
        <v>-3.9351643489502139</v>
      </c>
      <c r="AP1519" s="26">
        <f t="shared" si="406"/>
        <v>-3.9332408904645653</v>
      </c>
      <c r="AQ1519" s="26">
        <f t="shared" si="406"/>
        <v>-3.9388182558839882</v>
      </c>
      <c r="AR1519" s="26">
        <f t="shared" si="406"/>
        <v>-3.9227315190112741</v>
      </c>
      <c r="AS1519" s="26">
        <f t="shared" si="406"/>
        <v>-3.9698775001583364</v>
      </c>
      <c r="AT1519" s="26">
        <f t="shared" si="406"/>
        <v>-3.8373723372171344</v>
      </c>
      <c r="AU1519" s="26">
        <f t="shared" si="401"/>
        <v>-4.2853617650403137</v>
      </c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</row>
    <row r="1520" spans="26:64">
      <c r="Z1520">
        <f t="shared" si="389"/>
        <v>0</v>
      </c>
      <c r="AA1520" s="26">
        <f t="shared" si="390"/>
        <v>2.0309229835135684E-3</v>
      </c>
      <c r="AB1520" s="26">
        <f t="shared" si="404"/>
        <v>-9999</v>
      </c>
      <c r="AC1520" s="26">
        <f t="shared" si="391"/>
        <v>0</v>
      </c>
      <c r="AD1520" s="26">
        <f t="shared" si="392"/>
        <v>-9999</v>
      </c>
      <c r="AE1520" s="26">
        <f t="shared" si="393"/>
        <v>0</v>
      </c>
      <c r="AF1520">
        <f t="shared" si="394"/>
        <v>-9999</v>
      </c>
      <c r="AG1520" s="187"/>
      <c r="AH1520">
        <f t="shared" si="395"/>
        <v>-2.9382213915712355E-4</v>
      </c>
      <c r="AI1520">
        <f t="shared" si="396"/>
        <v>0.56321412153041595</v>
      </c>
      <c r="AJ1520">
        <f t="shared" si="397"/>
        <v>-0.29022162196877349</v>
      </c>
      <c r="AK1520">
        <f t="shared" si="398"/>
        <v>0.22686228227079117</v>
      </c>
      <c r="AL1520">
        <f t="shared" si="399"/>
        <v>2.6625535282756823</v>
      </c>
      <c r="AM1520">
        <f t="shared" si="400"/>
        <v>4.0948774322335311</v>
      </c>
      <c r="AN1520" s="26">
        <f t="shared" si="406"/>
        <v>-3.9344997747660178</v>
      </c>
      <c r="AO1520" s="26">
        <f t="shared" si="406"/>
        <v>-3.9351643489502139</v>
      </c>
      <c r="AP1520" s="26">
        <f t="shared" si="406"/>
        <v>-3.9332408904645653</v>
      </c>
      <c r="AQ1520" s="26">
        <f t="shared" si="406"/>
        <v>-3.9388182558839882</v>
      </c>
      <c r="AR1520" s="26">
        <f t="shared" si="406"/>
        <v>-3.9227315190112741</v>
      </c>
      <c r="AS1520" s="26">
        <f t="shared" si="406"/>
        <v>-3.9698775001583364</v>
      </c>
      <c r="AT1520" s="26">
        <f t="shared" si="406"/>
        <v>-3.8373723372171344</v>
      </c>
      <c r="AU1520" s="26">
        <f t="shared" si="401"/>
        <v>-4.2853617650403137</v>
      </c>
      <c r="AV1520" s="26"/>
    </row>
    <row r="1521" spans="26:64">
      <c r="Z1521">
        <f t="shared" si="389"/>
        <v>0</v>
      </c>
      <c r="AA1521" s="26">
        <f t="shared" si="390"/>
        <v>2.0309229835135684E-3</v>
      </c>
      <c r="AB1521" s="26">
        <f t="shared" si="404"/>
        <v>-9999</v>
      </c>
      <c r="AC1521" s="26">
        <f t="shared" si="391"/>
        <v>0</v>
      </c>
      <c r="AD1521" s="26">
        <f t="shared" si="392"/>
        <v>-9999</v>
      </c>
      <c r="AE1521" s="26">
        <f t="shared" si="393"/>
        <v>0</v>
      </c>
      <c r="AF1521">
        <f t="shared" si="394"/>
        <v>-9999</v>
      </c>
      <c r="AG1521" s="187"/>
      <c r="AH1521">
        <f t="shared" si="395"/>
        <v>-2.9382213915712355E-4</v>
      </c>
      <c r="AI1521">
        <f t="shared" si="396"/>
        <v>0.56321412153041595</v>
      </c>
      <c r="AJ1521">
        <f t="shared" si="397"/>
        <v>-0.29022162196877349</v>
      </c>
      <c r="AK1521">
        <f t="shared" si="398"/>
        <v>0.22686228227079117</v>
      </c>
      <c r="AL1521">
        <f t="shared" si="399"/>
        <v>2.6625535282756823</v>
      </c>
      <c r="AM1521">
        <f t="shared" si="400"/>
        <v>4.0948774322335311</v>
      </c>
      <c r="AN1521" s="26">
        <f t="shared" si="406"/>
        <v>-3.9344997747660178</v>
      </c>
      <c r="AO1521" s="26">
        <f t="shared" si="406"/>
        <v>-3.9351643489502139</v>
      </c>
      <c r="AP1521" s="26">
        <f t="shared" si="406"/>
        <v>-3.9332408904645653</v>
      </c>
      <c r="AQ1521" s="26">
        <f t="shared" si="406"/>
        <v>-3.9388182558839882</v>
      </c>
      <c r="AR1521" s="26">
        <f t="shared" si="406"/>
        <v>-3.9227315190112741</v>
      </c>
      <c r="AS1521" s="26">
        <f t="shared" si="406"/>
        <v>-3.9698775001583364</v>
      </c>
      <c r="AT1521" s="26">
        <f t="shared" si="406"/>
        <v>-3.8373723372171344</v>
      </c>
      <c r="AU1521" s="26">
        <f t="shared" si="401"/>
        <v>-4.2853617650403137</v>
      </c>
      <c r="AV1521" s="26"/>
    </row>
    <row r="1522" spans="26:64">
      <c r="Z1522">
        <f t="shared" si="389"/>
        <v>0</v>
      </c>
      <c r="AA1522" s="26">
        <f t="shared" si="390"/>
        <v>2.0309229835135684E-3</v>
      </c>
      <c r="AB1522" s="26">
        <f t="shared" si="404"/>
        <v>-9999</v>
      </c>
      <c r="AC1522" s="26">
        <f t="shared" si="391"/>
        <v>0</v>
      </c>
      <c r="AD1522" s="26">
        <f t="shared" si="392"/>
        <v>-9999</v>
      </c>
      <c r="AE1522" s="26">
        <f t="shared" si="393"/>
        <v>0</v>
      </c>
      <c r="AF1522">
        <f t="shared" si="394"/>
        <v>-9999</v>
      </c>
      <c r="AG1522" s="187"/>
      <c r="AH1522">
        <f t="shared" si="395"/>
        <v>-2.9382213915712355E-4</v>
      </c>
      <c r="AI1522">
        <f t="shared" si="396"/>
        <v>0.56321412153041595</v>
      </c>
      <c r="AJ1522">
        <f t="shared" si="397"/>
        <v>-0.29022162196877349</v>
      </c>
      <c r="AK1522">
        <f t="shared" si="398"/>
        <v>0.22686228227079117</v>
      </c>
      <c r="AL1522">
        <f t="shared" si="399"/>
        <v>2.6625535282756823</v>
      </c>
      <c r="AM1522">
        <f t="shared" si="400"/>
        <v>4.0948774322335311</v>
      </c>
      <c r="AN1522" s="26">
        <f t="shared" si="406"/>
        <v>-3.9344997747660178</v>
      </c>
      <c r="AO1522" s="26">
        <f t="shared" si="406"/>
        <v>-3.9351643489502139</v>
      </c>
      <c r="AP1522" s="26">
        <f t="shared" si="406"/>
        <v>-3.9332408904645653</v>
      </c>
      <c r="AQ1522" s="26">
        <f t="shared" si="406"/>
        <v>-3.9388182558839882</v>
      </c>
      <c r="AR1522" s="26">
        <f t="shared" si="406"/>
        <v>-3.9227315190112741</v>
      </c>
      <c r="AS1522" s="26">
        <f t="shared" si="406"/>
        <v>-3.9698775001583364</v>
      </c>
      <c r="AT1522" s="26">
        <f t="shared" si="406"/>
        <v>-3.8373723372171344</v>
      </c>
      <c r="AU1522" s="26">
        <f t="shared" si="401"/>
        <v>-4.2853617650403137</v>
      </c>
      <c r="AV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</row>
    <row r="1523" spans="26:64">
      <c r="Z1523">
        <f t="shared" si="389"/>
        <v>0</v>
      </c>
      <c r="AA1523" s="26">
        <f t="shared" si="390"/>
        <v>2.0309229835135684E-3</v>
      </c>
      <c r="AB1523" s="26">
        <f t="shared" si="404"/>
        <v>-9999</v>
      </c>
      <c r="AC1523" s="26">
        <f t="shared" si="391"/>
        <v>0</v>
      </c>
      <c r="AD1523" s="26">
        <f t="shared" si="392"/>
        <v>-9999</v>
      </c>
      <c r="AE1523" s="26">
        <f t="shared" si="393"/>
        <v>0</v>
      </c>
      <c r="AF1523">
        <f t="shared" si="394"/>
        <v>-9999</v>
      </c>
      <c r="AG1523" s="187"/>
      <c r="AH1523">
        <f t="shared" si="395"/>
        <v>-2.9382213915712355E-4</v>
      </c>
      <c r="AI1523">
        <f t="shared" si="396"/>
        <v>0.56321412153041595</v>
      </c>
      <c r="AJ1523">
        <f t="shared" si="397"/>
        <v>-0.29022162196877349</v>
      </c>
      <c r="AK1523">
        <f t="shared" si="398"/>
        <v>0.22686228227079117</v>
      </c>
      <c r="AL1523">
        <f t="shared" si="399"/>
        <v>2.6625535282756823</v>
      </c>
      <c r="AM1523">
        <f t="shared" si="400"/>
        <v>4.0948774322335311</v>
      </c>
      <c r="AN1523" s="26">
        <f t="shared" si="406"/>
        <v>-3.9344997747660178</v>
      </c>
      <c r="AO1523" s="26">
        <f t="shared" si="406"/>
        <v>-3.9351643489502139</v>
      </c>
      <c r="AP1523" s="26">
        <f t="shared" si="406"/>
        <v>-3.9332408904645653</v>
      </c>
      <c r="AQ1523" s="26">
        <f t="shared" si="406"/>
        <v>-3.9388182558839882</v>
      </c>
      <c r="AR1523" s="26">
        <f t="shared" si="406"/>
        <v>-3.9227315190112741</v>
      </c>
      <c r="AS1523" s="26">
        <f t="shared" si="406"/>
        <v>-3.9698775001583364</v>
      </c>
      <c r="AT1523" s="26">
        <f t="shared" si="406"/>
        <v>-3.8373723372171344</v>
      </c>
      <c r="AU1523" s="26">
        <f t="shared" si="401"/>
        <v>-4.2853617650403137</v>
      </c>
      <c r="AV1523" s="26"/>
    </row>
    <row r="1524" spans="26:64">
      <c r="Z1524">
        <f t="shared" si="389"/>
        <v>0</v>
      </c>
      <c r="AA1524" s="26">
        <f t="shared" si="390"/>
        <v>2.0309229835135684E-3</v>
      </c>
      <c r="AB1524" s="26">
        <f t="shared" si="404"/>
        <v>-9999</v>
      </c>
      <c r="AC1524" s="26">
        <f t="shared" si="391"/>
        <v>0</v>
      </c>
      <c r="AD1524" s="26">
        <f t="shared" si="392"/>
        <v>-9999</v>
      </c>
      <c r="AE1524" s="26">
        <f t="shared" si="393"/>
        <v>0</v>
      </c>
      <c r="AF1524">
        <f t="shared" si="394"/>
        <v>-9999</v>
      </c>
      <c r="AG1524" s="187"/>
      <c r="AH1524">
        <f t="shared" si="395"/>
        <v>-2.9382213915712355E-4</v>
      </c>
      <c r="AI1524">
        <f t="shared" si="396"/>
        <v>0.56321412153041595</v>
      </c>
      <c r="AJ1524">
        <f t="shared" si="397"/>
        <v>-0.29022162196877349</v>
      </c>
      <c r="AK1524">
        <f t="shared" si="398"/>
        <v>0.22686228227079117</v>
      </c>
      <c r="AL1524">
        <f t="shared" si="399"/>
        <v>2.6625535282756823</v>
      </c>
      <c r="AM1524">
        <f t="shared" si="400"/>
        <v>4.0948774322335311</v>
      </c>
      <c r="AN1524" s="26">
        <f t="shared" si="406"/>
        <v>-3.9344997747660178</v>
      </c>
      <c r="AO1524" s="26">
        <f t="shared" si="406"/>
        <v>-3.9351643489502139</v>
      </c>
      <c r="AP1524" s="26">
        <f t="shared" si="406"/>
        <v>-3.9332408904645653</v>
      </c>
      <c r="AQ1524" s="26">
        <f t="shared" si="406"/>
        <v>-3.9388182558839882</v>
      </c>
      <c r="AR1524" s="26">
        <f t="shared" si="406"/>
        <v>-3.9227315190112741</v>
      </c>
      <c r="AS1524" s="26">
        <f t="shared" si="406"/>
        <v>-3.9698775001583364</v>
      </c>
      <c r="AT1524" s="26">
        <f t="shared" si="406"/>
        <v>-3.8373723372171344</v>
      </c>
      <c r="AU1524" s="26">
        <f t="shared" si="401"/>
        <v>-4.2853617650403137</v>
      </c>
      <c r="AV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</row>
    <row r="1525" spans="26:64">
      <c r="Z1525">
        <f t="shared" si="389"/>
        <v>0</v>
      </c>
      <c r="AA1525" s="26">
        <f t="shared" si="390"/>
        <v>2.0309229835135684E-3</v>
      </c>
      <c r="AB1525" s="26">
        <f t="shared" si="404"/>
        <v>-9999</v>
      </c>
      <c r="AC1525" s="26">
        <f t="shared" si="391"/>
        <v>0</v>
      </c>
      <c r="AD1525" s="26">
        <f t="shared" si="392"/>
        <v>-9999</v>
      </c>
      <c r="AE1525" s="26">
        <f t="shared" si="393"/>
        <v>0</v>
      </c>
      <c r="AF1525">
        <f t="shared" si="394"/>
        <v>-9999</v>
      </c>
      <c r="AG1525" s="187"/>
      <c r="AH1525">
        <f t="shared" si="395"/>
        <v>-2.9382213915712355E-4</v>
      </c>
      <c r="AI1525">
        <f t="shared" si="396"/>
        <v>0.56321412153041595</v>
      </c>
      <c r="AJ1525">
        <f t="shared" si="397"/>
        <v>-0.29022162196877349</v>
      </c>
      <c r="AK1525">
        <f t="shared" si="398"/>
        <v>0.22686228227079117</v>
      </c>
      <c r="AL1525">
        <f t="shared" si="399"/>
        <v>2.6625535282756823</v>
      </c>
      <c r="AM1525">
        <f t="shared" si="400"/>
        <v>4.0948774322335311</v>
      </c>
      <c r="AN1525" s="26">
        <f t="shared" si="406"/>
        <v>-3.9344997747660178</v>
      </c>
      <c r="AO1525" s="26">
        <f t="shared" si="406"/>
        <v>-3.9351643489502139</v>
      </c>
      <c r="AP1525" s="26">
        <f t="shared" si="406"/>
        <v>-3.9332408904645653</v>
      </c>
      <c r="AQ1525" s="26">
        <f t="shared" si="406"/>
        <v>-3.9388182558839882</v>
      </c>
      <c r="AR1525" s="26">
        <f t="shared" si="406"/>
        <v>-3.9227315190112741</v>
      </c>
      <c r="AS1525" s="26">
        <f t="shared" si="406"/>
        <v>-3.9698775001583364</v>
      </c>
      <c r="AT1525" s="26">
        <f t="shared" si="406"/>
        <v>-3.8373723372171344</v>
      </c>
      <c r="AU1525" s="26">
        <f t="shared" si="401"/>
        <v>-4.2853617650403137</v>
      </c>
      <c r="AV1525" s="26"/>
    </row>
    <row r="1526" spans="26:64">
      <c r="Z1526">
        <f t="shared" si="389"/>
        <v>0</v>
      </c>
      <c r="AA1526" s="26">
        <f t="shared" si="390"/>
        <v>2.0309229835135684E-3</v>
      </c>
      <c r="AB1526" s="26">
        <f t="shared" si="404"/>
        <v>-9999</v>
      </c>
      <c r="AC1526" s="26">
        <f t="shared" si="391"/>
        <v>0</v>
      </c>
      <c r="AD1526" s="26">
        <f t="shared" si="392"/>
        <v>-9999</v>
      </c>
      <c r="AE1526" s="26">
        <f t="shared" si="393"/>
        <v>0</v>
      </c>
      <c r="AF1526">
        <f t="shared" si="394"/>
        <v>-9999</v>
      </c>
      <c r="AG1526" s="187"/>
      <c r="AH1526">
        <f t="shared" si="395"/>
        <v>-2.9382213915712355E-4</v>
      </c>
      <c r="AI1526">
        <f t="shared" si="396"/>
        <v>0.56321412153041595</v>
      </c>
      <c r="AJ1526">
        <f t="shared" si="397"/>
        <v>-0.29022162196877349</v>
      </c>
      <c r="AK1526">
        <f t="shared" si="398"/>
        <v>0.22686228227079117</v>
      </c>
      <c r="AL1526">
        <f t="shared" si="399"/>
        <v>2.6625535282756823</v>
      </c>
      <c r="AM1526">
        <f t="shared" si="400"/>
        <v>4.0948774322335311</v>
      </c>
      <c r="AN1526" s="26">
        <f t="shared" ref="AN1526:AT1535" si="407">$AU1526+$AB$7*SIN(AO1526)</f>
        <v>-3.9344997747660178</v>
      </c>
      <c r="AO1526" s="26">
        <f t="shared" si="407"/>
        <v>-3.9351643489502139</v>
      </c>
      <c r="AP1526" s="26">
        <f t="shared" si="407"/>
        <v>-3.9332408904645653</v>
      </c>
      <c r="AQ1526" s="26">
        <f t="shared" si="407"/>
        <v>-3.9388182558839882</v>
      </c>
      <c r="AR1526" s="26">
        <f t="shared" si="407"/>
        <v>-3.9227315190112741</v>
      </c>
      <c r="AS1526" s="26">
        <f t="shared" si="407"/>
        <v>-3.9698775001583364</v>
      </c>
      <c r="AT1526" s="26">
        <f t="shared" si="407"/>
        <v>-3.8373723372171344</v>
      </c>
      <c r="AU1526" s="26">
        <f t="shared" si="401"/>
        <v>-4.2853617650403137</v>
      </c>
      <c r="AV1526" s="26"/>
    </row>
    <row r="1527" spans="26:64">
      <c r="Z1527">
        <f t="shared" si="389"/>
        <v>0</v>
      </c>
      <c r="AA1527" s="26">
        <f t="shared" si="390"/>
        <v>2.0309229835135684E-3</v>
      </c>
      <c r="AB1527" s="26">
        <f t="shared" si="404"/>
        <v>-9999</v>
      </c>
      <c r="AC1527" s="26">
        <f t="shared" si="391"/>
        <v>0</v>
      </c>
      <c r="AD1527" s="26">
        <f t="shared" si="392"/>
        <v>-9999</v>
      </c>
      <c r="AE1527" s="26">
        <f t="shared" si="393"/>
        <v>0</v>
      </c>
      <c r="AF1527">
        <f t="shared" si="394"/>
        <v>-9999</v>
      </c>
      <c r="AG1527" s="187"/>
      <c r="AH1527">
        <f t="shared" si="395"/>
        <v>-2.9382213915712355E-4</v>
      </c>
      <c r="AI1527">
        <f t="shared" si="396"/>
        <v>0.56321412153041595</v>
      </c>
      <c r="AJ1527">
        <f t="shared" si="397"/>
        <v>-0.29022162196877349</v>
      </c>
      <c r="AK1527">
        <f t="shared" si="398"/>
        <v>0.22686228227079117</v>
      </c>
      <c r="AL1527">
        <f t="shared" si="399"/>
        <v>2.6625535282756823</v>
      </c>
      <c r="AM1527">
        <f t="shared" si="400"/>
        <v>4.0948774322335311</v>
      </c>
      <c r="AN1527" s="26">
        <f t="shared" si="407"/>
        <v>-3.9344997747660178</v>
      </c>
      <c r="AO1527" s="26">
        <f t="shared" si="407"/>
        <v>-3.9351643489502139</v>
      </c>
      <c r="AP1527" s="26">
        <f t="shared" si="407"/>
        <v>-3.9332408904645653</v>
      </c>
      <c r="AQ1527" s="26">
        <f t="shared" si="407"/>
        <v>-3.9388182558839882</v>
      </c>
      <c r="AR1527" s="26">
        <f t="shared" si="407"/>
        <v>-3.9227315190112741</v>
      </c>
      <c r="AS1527" s="26">
        <f t="shared" si="407"/>
        <v>-3.9698775001583364</v>
      </c>
      <c r="AT1527" s="26">
        <f t="shared" si="407"/>
        <v>-3.8373723372171344</v>
      </c>
      <c r="AU1527" s="26">
        <f t="shared" si="401"/>
        <v>-4.2853617650403137</v>
      </c>
      <c r="AV1527" s="26"/>
      <c r="AX1527" s="26"/>
    </row>
    <row r="1528" spans="26:64">
      <c r="Z1528">
        <f t="shared" si="389"/>
        <v>0</v>
      </c>
      <c r="AA1528" s="26">
        <f t="shared" si="390"/>
        <v>2.0309229835135684E-3</v>
      </c>
      <c r="AB1528" s="26">
        <f t="shared" si="404"/>
        <v>-9999</v>
      </c>
      <c r="AC1528" s="26">
        <f t="shared" si="391"/>
        <v>0</v>
      </c>
      <c r="AD1528" s="26">
        <f t="shared" si="392"/>
        <v>-9999</v>
      </c>
      <c r="AE1528" s="26">
        <f t="shared" si="393"/>
        <v>0</v>
      </c>
      <c r="AF1528">
        <f t="shared" si="394"/>
        <v>-9999</v>
      </c>
      <c r="AG1528" s="187"/>
      <c r="AH1528">
        <f t="shared" si="395"/>
        <v>-2.9382213915712355E-4</v>
      </c>
      <c r="AI1528">
        <f t="shared" si="396"/>
        <v>0.56321412153041595</v>
      </c>
      <c r="AJ1528">
        <f t="shared" si="397"/>
        <v>-0.29022162196877349</v>
      </c>
      <c r="AK1528">
        <f t="shared" si="398"/>
        <v>0.22686228227079117</v>
      </c>
      <c r="AL1528">
        <f t="shared" si="399"/>
        <v>2.6625535282756823</v>
      </c>
      <c r="AM1528">
        <f t="shared" si="400"/>
        <v>4.0948774322335311</v>
      </c>
      <c r="AN1528" s="26">
        <f t="shared" si="407"/>
        <v>-3.9344997747660178</v>
      </c>
      <c r="AO1528" s="26">
        <f t="shared" si="407"/>
        <v>-3.9351643489502139</v>
      </c>
      <c r="AP1528" s="26">
        <f t="shared" si="407"/>
        <v>-3.9332408904645653</v>
      </c>
      <c r="AQ1528" s="26">
        <f t="shared" si="407"/>
        <v>-3.9388182558839882</v>
      </c>
      <c r="AR1528" s="26">
        <f t="shared" si="407"/>
        <v>-3.9227315190112741</v>
      </c>
      <c r="AS1528" s="26">
        <f t="shared" si="407"/>
        <v>-3.9698775001583364</v>
      </c>
      <c r="AT1528" s="26">
        <f t="shared" si="407"/>
        <v>-3.8373723372171344</v>
      </c>
      <c r="AU1528" s="26">
        <f t="shared" si="401"/>
        <v>-4.2853617650403137</v>
      </c>
      <c r="AV1528" s="26"/>
    </row>
    <row r="1529" spans="26:64">
      <c r="Z1529">
        <f t="shared" si="389"/>
        <v>0</v>
      </c>
      <c r="AA1529" s="26">
        <f t="shared" si="390"/>
        <v>2.0309229835135684E-3</v>
      </c>
      <c r="AB1529" s="26">
        <f t="shared" si="404"/>
        <v>-9999</v>
      </c>
      <c r="AC1529" s="26">
        <f t="shared" si="391"/>
        <v>0</v>
      </c>
      <c r="AD1529" s="26">
        <f t="shared" si="392"/>
        <v>-9999</v>
      </c>
      <c r="AE1529" s="26">
        <f t="shared" si="393"/>
        <v>0</v>
      </c>
      <c r="AF1529">
        <f t="shared" si="394"/>
        <v>-9999</v>
      </c>
      <c r="AG1529" s="187"/>
      <c r="AH1529">
        <f t="shared" si="395"/>
        <v>-2.9382213915712355E-4</v>
      </c>
      <c r="AI1529">
        <f t="shared" si="396"/>
        <v>0.56321412153041595</v>
      </c>
      <c r="AJ1529">
        <f t="shared" si="397"/>
        <v>-0.29022162196877349</v>
      </c>
      <c r="AK1529">
        <f t="shared" si="398"/>
        <v>0.22686228227079117</v>
      </c>
      <c r="AL1529">
        <f t="shared" si="399"/>
        <v>2.6625535282756823</v>
      </c>
      <c r="AM1529">
        <f t="shared" si="400"/>
        <v>4.0948774322335311</v>
      </c>
      <c r="AN1529" s="26">
        <f t="shared" si="407"/>
        <v>-3.9344997747660178</v>
      </c>
      <c r="AO1529" s="26">
        <f t="shared" si="407"/>
        <v>-3.9351643489502139</v>
      </c>
      <c r="AP1529" s="26">
        <f t="shared" si="407"/>
        <v>-3.9332408904645653</v>
      </c>
      <c r="AQ1529" s="26">
        <f t="shared" si="407"/>
        <v>-3.9388182558839882</v>
      </c>
      <c r="AR1529" s="26">
        <f t="shared" si="407"/>
        <v>-3.9227315190112741</v>
      </c>
      <c r="AS1529" s="26">
        <f t="shared" si="407"/>
        <v>-3.9698775001583364</v>
      </c>
      <c r="AT1529" s="26">
        <f t="shared" si="407"/>
        <v>-3.8373723372171344</v>
      </c>
      <c r="AU1529" s="26">
        <f t="shared" si="401"/>
        <v>-4.2853617650403137</v>
      </c>
      <c r="AV1529" s="26"/>
      <c r="AX1529" s="26"/>
    </row>
    <row r="1530" spans="26:64">
      <c r="Z1530">
        <f t="shared" si="389"/>
        <v>0</v>
      </c>
      <c r="AA1530" s="26">
        <f t="shared" si="390"/>
        <v>2.0309229835135684E-3</v>
      </c>
      <c r="AB1530" s="26">
        <f t="shared" si="404"/>
        <v>-9999</v>
      </c>
      <c r="AC1530" s="26">
        <f t="shared" si="391"/>
        <v>0</v>
      </c>
      <c r="AD1530" s="26">
        <f t="shared" si="392"/>
        <v>-9999</v>
      </c>
      <c r="AE1530" s="26">
        <f t="shared" si="393"/>
        <v>0</v>
      </c>
      <c r="AF1530">
        <f t="shared" si="394"/>
        <v>-9999</v>
      </c>
      <c r="AG1530" s="187"/>
      <c r="AH1530">
        <f t="shared" si="395"/>
        <v>-2.9382213915712355E-4</v>
      </c>
      <c r="AI1530">
        <f t="shared" si="396"/>
        <v>0.56321412153041595</v>
      </c>
      <c r="AJ1530">
        <f t="shared" si="397"/>
        <v>-0.29022162196877349</v>
      </c>
      <c r="AK1530">
        <f t="shared" si="398"/>
        <v>0.22686228227079117</v>
      </c>
      <c r="AL1530">
        <f t="shared" si="399"/>
        <v>2.6625535282756823</v>
      </c>
      <c r="AM1530">
        <f t="shared" si="400"/>
        <v>4.0948774322335311</v>
      </c>
      <c r="AN1530" s="26">
        <f t="shared" si="407"/>
        <v>-3.9344997747660178</v>
      </c>
      <c r="AO1530" s="26">
        <f t="shared" si="407"/>
        <v>-3.9351643489502139</v>
      </c>
      <c r="AP1530" s="26">
        <f t="shared" si="407"/>
        <v>-3.9332408904645653</v>
      </c>
      <c r="AQ1530" s="26">
        <f t="shared" si="407"/>
        <v>-3.9388182558839882</v>
      </c>
      <c r="AR1530" s="26">
        <f t="shared" si="407"/>
        <v>-3.9227315190112741</v>
      </c>
      <c r="AS1530" s="26">
        <f t="shared" si="407"/>
        <v>-3.9698775001583364</v>
      </c>
      <c r="AT1530" s="26">
        <f t="shared" si="407"/>
        <v>-3.8373723372171344</v>
      </c>
      <c r="AU1530" s="26">
        <f t="shared" si="401"/>
        <v>-4.2853617650403137</v>
      </c>
      <c r="AV1530" s="26"/>
    </row>
    <row r="1531" spans="26:64">
      <c r="Z1531">
        <f t="shared" si="389"/>
        <v>0</v>
      </c>
      <c r="AA1531" s="26">
        <f t="shared" si="390"/>
        <v>2.0309229835135684E-3</v>
      </c>
      <c r="AB1531" s="26">
        <f t="shared" si="404"/>
        <v>-9999</v>
      </c>
      <c r="AC1531" s="26">
        <f t="shared" si="391"/>
        <v>0</v>
      </c>
      <c r="AD1531" s="26">
        <f t="shared" si="392"/>
        <v>-9999</v>
      </c>
      <c r="AE1531" s="26">
        <f t="shared" si="393"/>
        <v>0</v>
      </c>
      <c r="AF1531">
        <f t="shared" si="394"/>
        <v>-9999</v>
      </c>
      <c r="AG1531" s="187"/>
      <c r="AH1531">
        <f t="shared" si="395"/>
        <v>-2.9382213915712355E-4</v>
      </c>
      <c r="AI1531">
        <f t="shared" si="396"/>
        <v>0.56321412153041595</v>
      </c>
      <c r="AJ1531">
        <f t="shared" si="397"/>
        <v>-0.29022162196877349</v>
      </c>
      <c r="AK1531">
        <f t="shared" si="398"/>
        <v>0.22686228227079117</v>
      </c>
      <c r="AL1531">
        <f t="shared" si="399"/>
        <v>2.6625535282756823</v>
      </c>
      <c r="AM1531">
        <f t="shared" si="400"/>
        <v>4.0948774322335311</v>
      </c>
      <c r="AN1531" s="26">
        <f t="shared" si="407"/>
        <v>-3.9344997747660178</v>
      </c>
      <c r="AO1531" s="26">
        <f t="shared" si="407"/>
        <v>-3.9351643489502139</v>
      </c>
      <c r="AP1531" s="26">
        <f t="shared" si="407"/>
        <v>-3.9332408904645653</v>
      </c>
      <c r="AQ1531" s="26">
        <f t="shared" si="407"/>
        <v>-3.9388182558839882</v>
      </c>
      <c r="AR1531" s="26">
        <f t="shared" si="407"/>
        <v>-3.9227315190112741</v>
      </c>
      <c r="AS1531" s="26">
        <f t="shared" si="407"/>
        <v>-3.9698775001583364</v>
      </c>
      <c r="AT1531" s="26">
        <f t="shared" si="407"/>
        <v>-3.8373723372171344</v>
      </c>
      <c r="AU1531" s="26">
        <f t="shared" si="401"/>
        <v>-4.2853617650403137</v>
      </c>
      <c r="AV1531" s="26"/>
    </row>
    <row r="1532" spans="26:64">
      <c r="Z1532">
        <f t="shared" si="389"/>
        <v>0</v>
      </c>
      <c r="AA1532" s="26">
        <f t="shared" si="390"/>
        <v>2.0309229835135684E-3</v>
      </c>
      <c r="AB1532" s="26">
        <f t="shared" si="404"/>
        <v>-9999</v>
      </c>
      <c r="AC1532" s="26">
        <f t="shared" si="391"/>
        <v>0</v>
      </c>
      <c r="AD1532" s="26">
        <f t="shared" si="392"/>
        <v>-9999</v>
      </c>
      <c r="AE1532" s="26">
        <f t="shared" si="393"/>
        <v>0</v>
      </c>
      <c r="AF1532">
        <f t="shared" si="394"/>
        <v>-9999</v>
      </c>
      <c r="AG1532" s="187"/>
      <c r="AH1532">
        <f t="shared" si="395"/>
        <v>-2.9382213915712355E-4</v>
      </c>
      <c r="AI1532">
        <f t="shared" si="396"/>
        <v>0.56321412153041595</v>
      </c>
      <c r="AJ1532">
        <f t="shared" si="397"/>
        <v>-0.29022162196877349</v>
      </c>
      <c r="AK1532">
        <f t="shared" si="398"/>
        <v>0.22686228227079117</v>
      </c>
      <c r="AL1532">
        <f t="shared" si="399"/>
        <v>2.6625535282756823</v>
      </c>
      <c r="AM1532">
        <f t="shared" si="400"/>
        <v>4.0948774322335311</v>
      </c>
      <c r="AN1532" s="26">
        <f t="shared" si="407"/>
        <v>-3.9344997747660178</v>
      </c>
      <c r="AO1532" s="26">
        <f t="shared" si="407"/>
        <v>-3.9351643489502139</v>
      </c>
      <c r="AP1532" s="26">
        <f t="shared" si="407"/>
        <v>-3.9332408904645653</v>
      </c>
      <c r="AQ1532" s="26">
        <f t="shared" si="407"/>
        <v>-3.9388182558839882</v>
      </c>
      <c r="AR1532" s="26">
        <f t="shared" si="407"/>
        <v>-3.9227315190112741</v>
      </c>
      <c r="AS1532" s="26">
        <f t="shared" si="407"/>
        <v>-3.9698775001583364</v>
      </c>
      <c r="AT1532" s="26">
        <f t="shared" si="407"/>
        <v>-3.8373723372171344</v>
      </c>
      <c r="AU1532" s="26">
        <f t="shared" si="401"/>
        <v>-4.2853617650403137</v>
      </c>
      <c r="AV1532" s="26"/>
    </row>
    <row r="1533" spans="26:64">
      <c r="Z1533">
        <f t="shared" si="389"/>
        <v>0</v>
      </c>
      <c r="AA1533" s="26">
        <f t="shared" si="390"/>
        <v>2.0309229835135684E-3</v>
      </c>
      <c r="AB1533" s="26">
        <f t="shared" si="404"/>
        <v>-9999</v>
      </c>
      <c r="AC1533" s="26">
        <f t="shared" si="391"/>
        <v>0</v>
      </c>
      <c r="AD1533" s="26">
        <f t="shared" si="392"/>
        <v>-9999</v>
      </c>
      <c r="AE1533" s="26">
        <f t="shared" si="393"/>
        <v>0</v>
      </c>
      <c r="AF1533">
        <f t="shared" si="394"/>
        <v>-9999</v>
      </c>
      <c r="AG1533" s="187"/>
      <c r="AH1533">
        <f t="shared" si="395"/>
        <v>-2.9382213915712355E-4</v>
      </c>
      <c r="AI1533">
        <f t="shared" si="396"/>
        <v>0.56321412153041595</v>
      </c>
      <c r="AJ1533">
        <f t="shared" si="397"/>
        <v>-0.29022162196877349</v>
      </c>
      <c r="AK1533">
        <f t="shared" si="398"/>
        <v>0.22686228227079117</v>
      </c>
      <c r="AL1533">
        <f t="shared" si="399"/>
        <v>2.6625535282756823</v>
      </c>
      <c r="AM1533">
        <f t="shared" si="400"/>
        <v>4.0948774322335311</v>
      </c>
      <c r="AN1533" s="26">
        <f t="shared" si="407"/>
        <v>-3.9344997747660178</v>
      </c>
      <c r="AO1533" s="26">
        <f t="shared" si="407"/>
        <v>-3.9351643489502139</v>
      </c>
      <c r="AP1533" s="26">
        <f t="shared" si="407"/>
        <v>-3.9332408904645653</v>
      </c>
      <c r="AQ1533" s="26">
        <f t="shared" si="407"/>
        <v>-3.9388182558839882</v>
      </c>
      <c r="AR1533" s="26">
        <f t="shared" si="407"/>
        <v>-3.9227315190112741</v>
      </c>
      <c r="AS1533" s="26">
        <f t="shared" si="407"/>
        <v>-3.9698775001583364</v>
      </c>
      <c r="AT1533" s="26">
        <f t="shared" si="407"/>
        <v>-3.8373723372171344</v>
      </c>
      <c r="AU1533" s="26">
        <f t="shared" si="401"/>
        <v>-4.2853617650403137</v>
      </c>
    </row>
    <row r="1534" spans="26:64">
      <c r="Z1534">
        <f t="shared" si="389"/>
        <v>0</v>
      </c>
      <c r="AA1534" s="26">
        <f t="shared" si="390"/>
        <v>2.0309229835135684E-3</v>
      </c>
      <c r="AB1534" s="26">
        <f t="shared" si="404"/>
        <v>-9999</v>
      </c>
      <c r="AC1534" s="26">
        <f t="shared" si="391"/>
        <v>0</v>
      </c>
      <c r="AD1534" s="26">
        <f t="shared" si="392"/>
        <v>-9999</v>
      </c>
      <c r="AE1534" s="26">
        <f t="shared" si="393"/>
        <v>0</v>
      </c>
      <c r="AF1534">
        <f t="shared" si="394"/>
        <v>-9999</v>
      </c>
      <c r="AG1534" s="187"/>
      <c r="AH1534">
        <f t="shared" si="395"/>
        <v>-2.9382213915712355E-4</v>
      </c>
      <c r="AI1534">
        <f t="shared" si="396"/>
        <v>0.56321412153041595</v>
      </c>
      <c r="AJ1534">
        <f t="shared" si="397"/>
        <v>-0.29022162196877349</v>
      </c>
      <c r="AK1534">
        <f t="shared" si="398"/>
        <v>0.22686228227079117</v>
      </c>
      <c r="AL1534">
        <f t="shared" si="399"/>
        <v>2.6625535282756823</v>
      </c>
      <c r="AM1534">
        <f t="shared" si="400"/>
        <v>4.0948774322335311</v>
      </c>
      <c r="AN1534" s="26">
        <f t="shared" si="407"/>
        <v>-3.9344997747660178</v>
      </c>
      <c r="AO1534" s="26">
        <f t="shared" si="407"/>
        <v>-3.9351643489502139</v>
      </c>
      <c r="AP1534" s="26">
        <f t="shared" si="407"/>
        <v>-3.9332408904645653</v>
      </c>
      <c r="AQ1534" s="26">
        <f t="shared" si="407"/>
        <v>-3.9388182558839882</v>
      </c>
      <c r="AR1534" s="26">
        <f t="shared" si="407"/>
        <v>-3.9227315190112741</v>
      </c>
      <c r="AS1534" s="26">
        <f t="shared" si="407"/>
        <v>-3.9698775001583364</v>
      </c>
      <c r="AT1534" s="26">
        <f t="shared" si="407"/>
        <v>-3.8373723372171344</v>
      </c>
      <c r="AU1534" s="26">
        <f t="shared" si="401"/>
        <v>-4.2853617650403137</v>
      </c>
      <c r="AV1534" s="26"/>
    </row>
    <row r="1535" spans="26:64">
      <c r="Z1535">
        <f t="shared" si="389"/>
        <v>0</v>
      </c>
      <c r="AA1535" s="26">
        <f t="shared" si="390"/>
        <v>2.0309229835135684E-3</v>
      </c>
      <c r="AB1535" s="26">
        <f t="shared" si="404"/>
        <v>-9999</v>
      </c>
      <c r="AC1535" s="26">
        <f t="shared" si="391"/>
        <v>0</v>
      </c>
      <c r="AD1535" s="26">
        <f t="shared" si="392"/>
        <v>-9999</v>
      </c>
      <c r="AE1535" s="26">
        <f t="shared" si="393"/>
        <v>0</v>
      </c>
      <c r="AF1535">
        <f t="shared" si="394"/>
        <v>-9999</v>
      </c>
      <c r="AG1535" s="187"/>
      <c r="AH1535">
        <f t="shared" si="395"/>
        <v>-2.9382213915712355E-4</v>
      </c>
      <c r="AI1535">
        <f t="shared" si="396"/>
        <v>0.56321412153041595</v>
      </c>
      <c r="AJ1535">
        <f t="shared" si="397"/>
        <v>-0.29022162196877349</v>
      </c>
      <c r="AK1535">
        <f t="shared" si="398"/>
        <v>0.22686228227079117</v>
      </c>
      <c r="AL1535">
        <f t="shared" si="399"/>
        <v>2.6625535282756823</v>
      </c>
      <c r="AM1535">
        <f t="shared" si="400"/>
        <v>4.0948774322335311</v>
      </c>
      <c r="AN1535" s="26">
        <f t="shared" si="407"/>
        <v>-3.9344997747660178</v>
      </c>
      <c r="AO1535" s="26">
        <f t="shared" si="407"/>
        <v>-3.9351643489502139</v>
      </c>
      <c r="AP1535" s="26">
        <f t="shared" si="407"/>
        <v>-3.9332408904645653</v>
      </c>
      <c r="AQ1535" s="26">
        <f t="shared" si="407"/>
        <v>-3.9388182558839882</v>
      </c>
      <c r="AR1535" s="26">
        <f t="shared" si="407"/>
        <v>-3.9227315190112741</v>
      </c>
      <c r="AS1535" s="26">
        <f t="shared" si="407"/>
        <v>-3.9698775001583364</v>
      </c>
      <c r="AT1535" s="26">
        <f t="shared" si="407"/>
        <v>-3.8373723372171344</v>
      </c>
      <c r="AU1535" s="26">
        <f t="shared" si="401"/>
        <v>-4.2853617650403137</v>
      </c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</row>
    <row r="1536" spans="26:64">
      <c r="Z1536">
        <f t="shared" si="389"/>
        <v>0</v>
      </c>
      <c r="AA1536" s="26">
        <f t="shared" si="390"/>
        <v>2.0309229835135684E-3</v>
      </c>
      <c r="AB1536" s="26">
        <f t="shared" si="404"/>
        <v>-9999</v>
      </c>
      <c r="AC1536" s="26">
        <f t="shared" si="391"/>
        <v>0</v>
      </c>
      <c r="AD1536" s="26">
        <f t="shared" si="392"/>
        <v>-9999</v>
      </c>
      <c r="AE1536" s="26">
        <f t="shared" si="393"/>
        <v>0</v>
      </c>
      <c r="AF1536">
        <f t="shared" si="394"/>
        <v>-9999</v>
      </c>
      <c r="AG1536" s="187"/>
      <c r="AH1536">
        <f t="shared" si="395"/>
        <v>-2.9382213915712355E-4</v>
      </c>
      <c r="AI1536">
        <f t="shared" si="396"/>
        <v>0.56321412153041595</v>
      </c>
      <c r="AJ1536">
        <f t="shared" si="397"/>
        <v>-0.29022162196877349</v>
      </c>
      <c r="AK1536">
        <f t="shared" si="398"/>
        <v>0.22686228227079117</v>
      </c>
      <c r="AL1536">
        <f t="shared" si="399"/>
        <v>2.6625535282756823</v>
      </c>
      <c r="AM1536">
        <f t="shared" si="400"/>
        <v>4.0948774322335311</v>
      </c>
      <c r="AN1536" s="26">
        <f t="shared" ref="AN1536:AT1545" si="408">$AU1536+$AB$7*SIN(AO1536)</f>
        <v>-3.9344997747660178</v>
      </c>
      <c r="AO1536" s="26">
        <f t="shared" si="408"/>
        <v>-3.9351643489502139</v>
      </c>
      <c r="AP1536" s="26">
        <f t="shared" si="408"/>
        <v>-3.9332408904645653</v>
      </c>
      <c r="AQ1536" s="26">
        <f t="shared" si="408"/>
        <v>-3.9388182558839882</v>
      </c>
      <c r="AR1536" s="26">
        <f t="shared" si="408"/>
        <v>-3.9227315190112741</v>
      </c>
      <c r="AS1536" s="26">
        <f t="shared" si="408"/>
        <v>-3.9698775001583364</v>
      </c>
      <c r="AT1536" s="26">
        <f t="shared" si="408"/>
        <v>-3.8373723372171344</v>
      </c>
      <c r="AU1536" s="26">
        <f t="shared" si="401"/>
        <v>-4.2853617650403137</v>
      </c>
    </row>
    <row r="1537" spans="26:64">
      <c r="Z1537">
        <f t="shared" si="389"/>
        <v>0</v>
      </c>
      <c r="AA1537" s="26">
        <f t="shared" si="390"/>
        <v>2.0309229835135684E-3</v>
      </c>
      <c r="AB1537" s="26">
        <f t="shared" si="404"/>
        <v>-9999</v>
      </c>
      <c r="AC1537" s="26">
        <f t="shared" si="391"/>
        <v>0</v>
      </c>
      <c r="AD1537" s="26">
        <f t="shared" si="392"/>
        <v>-9999</v>
      </c>
      <c r="AE1537" s="26">
        <f t="shared" si="393"/>
        <v>0</v>
      </c>
      <c r="AF1537">
        <f t="shared" si="394"/>
        <v>-9999</v>
      </c>
      <c r="AG1537" s="187"/>
      <c r="AH1537">
        <f t="shared" si="395"/>
        <v>-2.9382213915712355E-4</v>
      </c>
      <c r="AI1537">
        <f t="shared" si="396"/>
        <v>0.56321412153041595</v>
      </c>
      <c r="AJ1537">
        <f t="shared" si="397"/>
        <v>-0.29022162196877349</v>
      </c>
      <c r="AK1537">
        <f t="shared" si="398"/>
        <v>0.22686228227079117</v>
      </c>
      <c r="AL1537">
        <f t="shared" si="399"/>
        <v>2.6625535282756823</v>
      </c>
      <c r="AM1537">
        <f t="shared" si="400"/>
        <v>4.0948774322335311</v>
      </c>
      <c r="AN1537" s="26">
        <f t="shared" si="408"/>
        <v>-3.9344997747660178</v>
      </c>
      <c r="AO1537" s="26">
        <f t="shared" si="408"/>
        <v>-3.9351643489502139</v>
      </c>
      <c r="AP1537" s="26">
        <f t="shared" si="408"/>
        <v>-3.9332408904645653</v>
      </c>
      <c r="AQ1537" s="26">
        <f t="shared" si="408"/>
        <v>-3.9388182558839882</v>
      </c>
      <c r="AR1537" s="26">
        <f t="shared" si="408"/>
        <v>-3.9227315190112741</v>
      </c>
      <c r="AS1537" s="26">
        <f t="shared" si="408"/>
        <v>-3.9698775001583364</v>
      </c>
      <c r="AT1537" s="26">
        <f t="shared" si="408"/>
        <v>-3.8373723372171344</v>
      </c>
      <c r="AU1537" s="26">
        <f t="shared" si="401"/>
        <v>-4.2853617650403137</v>
      </c>
    </row>
    <row r="1538" spans="26:64">
      <c r="Z1538">
        <f t="shared" si="389"/>
        <v>0</v>
      </c>
      <c r="AA1538" s="26">
        <f t="shared" si="390"/>
        <v>2.0309229835135684E-3</v>
      </c>
      <c r="AB1538" s="26">
        <f t="shared" si="404"/>
        <v>-9999</v>
      </c>
      <c r="AC1538" s="26">
        <f t="shared" si="391"/>
        <v>0</v>
      </c>
      <c r="AD1538" s="26">
        <f t="shared" si="392"/>
        <v>-9999</v>
      </c>
      <c r="AE1538" s="26">
        <f t="shared" si="393"/>
        <v>0</v>
      </c>
      <c r="AF1538">
        <f t="shared" si="394"/>
        <v>-9999</v>
      </c>
      <c r="AG1538" s="187"/>
      <c r="AH1538">
        <f t="shared" si="395"/>
        <v>-2.9382213915712355E-4</v>
      </c>
      <c r="AI1538">
        <f t="shared" si="396"/>
        <v>0.56321412153041595</v>
      </c>
      <c r="AJ1538">
        <f t="shared" si="397"/>
        <v>-0.29022162196877349</v>
      </c>
      <c r="AK1538">
        <f t="shared" si="398"/>
        <v>0.22686228227079117</v>
      </c>
      <c r="AL1538">
        <f t="shared" si="399"/>
        <v>2.6625535282756823</v>
      </c>
      <c r="AM1538">
        <f t="shared" si="400"/>
        <v>4.0948774322335311</v>
      </c>
      <c r="AN1538" s="26">
        <f t="shared" si="408"/>
        <v>-3.9344997747660178</v>
      </c>
      <c r="AO1538" s="26">
        <f t="shared" si="408"/>
        <v>-3.9351643489502139</v>
      </c>
      <c r="AP1538" s="26">
        <f t="shared" si="408"/>
        <v>-3.9332408904645653</v>
      </c>
      <c r="AQ1538" s="26">
        <f t="shared" si="408"/>
        <v>-3.9388182558839882</v>
      </c>
      <c r="AR1538" s="26">
        <f t="shared" si="408"/>
        <v>-3.9227315190112741</v>
      </c>
      <c r="AS1538" s="26">
        <f t="shared" si="408"/>
        <v>-3.9698775001583364</v>
      </c>
      <c r="AT1538" s="26">
        <f t="shared" si="408"/>
        <v>-3.8373723372171344</v>
      </c>
      <c r="AU1538" s="26">
        <f t="shared" si="401"/>
        <v>-4.2853617650403137</v>
      </c>
    </row>
    <row r="1539" spans="26:64">
      <c r="Z1539">
        <f t="shared" si="389"/>
        <v>0</v>
      </c>
      <c r="AA1539" s="26">
        <f t="shared" si="390"/>
        <v>2.0309229835135684E-3</v>
      </c>
      <c r="AB1539" s="26">
        <f t="shared" si="404"/>
        <v>-9999</v>
      </c>
      <c r="AC1539" s="26">
        <f t="shared" si="391"/>
        <v>0</v>
      </c>
      <c r="AD1539" s="26">
        <f t="shared" si="392"/>
        <v>-9999</v>
      </c>
      <c r="AE1539" s="26">
        <f t="shared" si="393"/>
        <v>0</v>
      </c>
      <c r="AF1539">
        <f t="shared" si="394"/>
        <v>-9999</v>
      </c>
      <c r="AG1539" s="187"/>
      <c r="AH1539">
        <f t="shared" si="395"/>
        <v>-2.9382213915712355E-4</v>
      </c>
      <c r="AI1539">
        <f t="shared" si="396"/>
        <v>0.56321412153041595</v>
      </c>
      <c r="AJ1539">
        <f t="shared" si="397"/>
        <v>-0.29022162196877349</v>
      </c>
      <c r="AK1539">
        <f t="shared" si="398"/>
        <v>0.22686228227079117</v>
      </c>
      <c r="AL1539">
        <f t="shared" si="399"/>
        <v>2.6625535282756823</v>
      </c>
      <c r="AM1539">
        <f t="shared" si="400"/>
        <v>4.0948774322335311</v>
      </c>
      <c r="AN1539" s="26">
        <f t="shared" si="408"/>
        <v>-3.9344997747660178</v>
      </c>
      <c r="AO1539" s="26">
        <f t="shared" si="408"/>
        <v>-3.9351643489502139</v>
      </c>
      <c r="AP1539" s="26">
        <f t="shared" si="408"/>
        <v>-3.9332408904645653</v>
      </c>
      <c r="AQ1539" s="26">
        <f t="shared" si="408"/>
        <v>-3.9388182558839882</v>
      </c>
      <c r="AR1539" s="26">
        <f t="shared" si="408"/>
        <v>-3.9227315190112741</v>
      </c>
      <c r="AS1539" s="26">
        <f t="shared" si="408"/>
        <v>-3.9698775001583364</v>
      </c>
      <c r="AT1539" s="26">
        <f t="shared" si="408"/>
        <v>-3.8373723372171344</v>
      </c>
      <c r="AU1539" s="26">
        <f t="shared" si="401"/>
        <v>-4.2853617650403137</v>
      </c>
      <c r="AV1539" s="26"/>
    </row>
    <row r="1540" spans="26:64">
      <c r="Z1540">
        <f t="shared" si="389"/>
        <v>0</v>
      </c>
      <c r="AA1540" s="26">
        <f t="shared" si="390"/>
        <v>2.0309229835135684E-3</v>
      </c>
      <c r="AB1540" s="26">
        <f t="shared" si="404"/>
        <v>-9999</v>
      </c>
      <c r="AC1540" s="26">
        <f t="shared" si="391"/>
        <v>0</v>
      </c>
      <c r="AD1540" s="26">
        <f t="shared" si="392"/>
        <v>-9999</v>
      </c>
      <c r="AE1540" s="26">
        <f t="shared" si="393"/>
        <v>0</v>
      </c>
      <c r="AF1540">
        <f t="shared" si="394"/>
        <v>-9999</v>
      </c>
      <c r="AG1540" s="187"/>
      <c r="AH1540">
        <f t="shared" si="395"/>
        <v>-2.9382213915712355E-4</v>
      </c>
      <c r="AI1540">
        <f t="shared" si="396"/>
        <v>0.56321412153041595</v>
      </c>
      <c r="AJ1540">
        <f t="shared" si="397"/>
        <v>-0.29022162196877349</v>
      </c>
      <c r="AK1540">
        <f t="shared" si="398"/>
        <v>0.22686228227079117</v>
      </c>
      <c r="AL1540">
        <f t="shared" si="399"/>
        <v>2.6625535282756823</v>
      </c>
      <c r="AM1540">
        <f t="shared" si="400"/>
        <v>4.0948774322335311</v>
      </c>
      <c r="AN1540" s="26">
        <f t="shared" si="408"/>
        <v>-3.9344997747660178</v>
      </c>
      <c r="AO1540" s="26">
        <f t="shared" si="408"/>
        <v>-3.9351643489502139</v>
      </c>
      <c r="AP1540" s="26">
        <f t="shared" si="408"/>
        <v>-3.9332408904645653</v>
      </c>
      <c r="AQ1540" s="26">
        <f t="shared" si="408"/>
        <v>-3.9388182558839882</v>
      </c>
      <c r="AR1540" s="26">
        <f t="shared" si="408"/>
        <v>-3.9227315190112741</v>
      </c>
      <c r="AS1540" s="26">
        <f t="shared" si="408"/>
        <v>-3.9698775001583364</v>
      </c>
      <c r="AT1540" s="26">
        <f t="shared" si="408"/>
        <v>-3.8373723372171344</v>
      </c>
      <c r="AU1540" s="26">
        <f t="shared" si="401"/>
        <v>-4.2853617650403137</v>
      </c>
      <c r="AV1540" s="26"/>
    </row>
    <row r="1541" spans="26:64">
      <c r="Z1541">
        <f t="shared" si="389"/>
        <v>0</v>
      </c>
      <c r="AA1541" s="26">
        <f t="shared" si="390"/>
        <v>2.0309229835135684E-3</v>
      </c>
      <c r="AB1541" s="26">
        <f t="shared" si="404"/>
        <v>-9999</v>
      </c>
      <c r="AC1541" s="26">
        <f t="shared" si="391"/>
        <v>0</v>
      </c>
      <c r="AD1541" s="26">
        <f t="shared" si="392"/>
        <v>-9999</v>
      </c>
      <c r="AE1541" s="26">
        <f t="shared" si="393"/>
        <v>0</v>
      </c>
      <c r="AF1541">
        <f t="shared" si="394"/>
        <v>-9999</v>
      </c>
      <c r="AG1541" s="187"/>
      <c r="AH1541">
        <f t="shared" si="395"/>
        <v>-2.9382213915712355E-4</v>
      </c>
      <c r="AI1541">
        <f t="shared" si="396"/>
        <v>0.56321412153041595</v>
      </c>
      <c r="AJ1541">
        <f t="shared" si="397"/>
        <v>-0.29022162196877349</v>
      </c>
      <c r="AK1541">
        <f t="shared" si="398"/>
        <v>0.22686228227079117</v>
      </c>
      <c r="AL1541">
        <f t="shared" si="399"/>
        <v>2.6625535282756823</v>
      </c>
      <c r="AM1541">
        <f t="shared" si="400"/>
        <v>4.0948774322335311</v>
      </c>
      <c r="AN1541" s="26">
        <f t="shared" si="408"/>
        <v>-3.9344997747660178</v>
      </c>
      <c r="AO1541" s="26">
        <f t="shared" si="408"/>
        <v>-3.9351643489502139</v>
      </c>
      <c r="AP1541" s="26">
        <f t="shared" si="408"/>
        <v>-3.9332408904645653</v>
      </c>
      <c r="AQ1541" s="26">
        <f t="shared" si="408"/>
        <v>-3.9388182558839882</v>
      </c>
      <c r="AR1541" s="26">
        <f t="shared" si="408"/>
        <v>-3.9227315190112741</v>
      </c>
      <c r="AS1541" s="26">
        <f t="shared" si="408"/>
        <v>-3.9698775001583364</v>
      </c>
      <c r="AT1541" s="26">
        <f t="shared" si="408"/>
        <v>-3.8373723372171344</v>
      </c>
      <c r="AU1541" s="26">
        <f t="shared" si="401"/>
        <v>-4.2853617650403137</v>
      </c>
      <c r="AV1541" s="26"/>
    </row>
    <row r="1542" spans="26:64">
      <c r="Z1542">
        <f t="shared" si="389"/>
        <v>0</v>
      </c>
      <c r="AA1542" s="26">
        <f t="shared" si="390"/>
        <v>2.0309229835135684E-3</v>
      </c>
      <c r="AB1542" s="26">
        <f t="shared" si="404"/>
        <v>-9999</v>
      </c>
      <c r="AC1542" s="26">
        <f t="shared" si="391"/>
        <v>0</v>
      </c>
      <c r="AD1542" s="26">
        <f t="shared" si="392"/>
        <v>-9999</v>
      </c>
      <c r="AE1542" s="26">
        <f t="shared" si="393"/>
        <v>0</v>
      </c>
      <c r="AF1542">
        <f t="shared" si="394"/>
        <v>-9999</v>
      </c>
      <c r="AG1542" s="187"/>
      <c r="AH1542">
        <f t="shared" si="395"/>
        <v>-2.9382213915712355E-4</v>
      </c>
      <c r="AI1542">
        <f t="shared" si="396"/>
        <v>0.56321412153041595</v>
      </c>
      <c r="AJ1542">
        <f t="shared" si="397"/>
        <v>-0.29022162196877349</v>
      </c>
      <c r="AK1542">
        <f t="shared" si="398"/>
        <v>0.22686228227079117</v>
      </c>
      <c r="AL1542">
        <f t="shared" si="399"/>
        <v>2.6625535282756823</v>
      </c>
      <c r="AM1542">
        <f t="shared" si="400"/>
        <v>4.0948774322335311</v>
      </c>
      <c r="AN1542" s="26">
        <f t="shared" si="408"/>
        <v>-3.9344997747660178</v>
      </c>
      <c r="AO1542" s="26">
        <f t="shared" si="408"/>
        <v>-3.9351643489502139</v>
      </c>
      <c r="AP1542" s="26">
        <f t="shared" si="408"/>
        <v>-3.9332408904645653</v>
      </c>
      <c r="AQ1542" s="26">
        <f t="shared" si="408"/>
        <v>-3.9388182558839882</v>
      </c>
      <c r="AR1542" s="26">
        <f t="shared" si="408"/>
        <v>-3.9227315190112741</v>
      </c>
      <c r="AS1542" s="26">
        <f t="shared" si="408"/>
        <v>-3.9698775001583364</v>
      </c>
      <c r="AT1542" s="26">
        <f t="shared" si="408"/>
        <v>-3.8373723372171344</v>
      </c>
      <c r="AU1542" s="26">
        <f t="shared" si="401"/>
        <v>-4.2853617650403137</v>
      </c>
    </row>
    <row r="1543" spans="26:64">
      <c r="Z1543">
        <f t="shared" si="389"/>
        <v>0</v>
      </c>
      <c r="AA1543" s="26">
        <f t="shared" si="390"/>
        <v>2.0309229835135684E-3</v>
      </c>
      <c r="AB1543" s="26">
        <f t="shared" si="404"/>
        <v>-9999</v>
      </c>
      <c r="AC1543" s="26">
        <f t="shared" si="391"/>
        <v>0</v>
      </c>
      <c r="AD1543" s="26">
        <f t="shared" si="392"/>
        <v>-9999</v>
      </c>
      <c r="AE1543" s="26">
        <f t="shared" si="393"/>
        <v>0</v>
      </c>
      <c r="AF1543">
        <f t="shared" si="394"/>
        <v>-9999</v>
      </c>
      <c r="AG1543" s="187"/>
      <c r="AH1543">
        <f t="shared" si="395"/>
        <v>-2.9382213915712355E-4</v>
      </c>
      <c r="AI1543">
        <f t="shared" si="396"/>
        <v>0.56321412153041595</v>
      </c>
      <c r="AJ1543">
        <f t="shared" si="397"/>
        <v>-0.29022162196877349</v>
      </c>
      <c r="AK1543">
        <f t="shared" si="398"/>
        <v>0.22686228227079117</v>
      </c>
      <c r="AL1543">
        <f t="shared" si="399"/>
        <v>2.6625535282756823</v>
      </c>
      <c r="AM1543">
        <f t="shared" si="400"/>
        <v>4.0948774322335311</v>
      </c>
      <c r="AN1543" s="26">
        <f t="shared" si="408"/>
        <v>-3.9344997747660178</v>
      </c>
      <c r="AO1543" s="26">
        <f t="shared" si="408"/>
        <v>-3.9351643489502139</v>
      </c>
      <c r="AP1543" s="26">
        <f t="shared" si="408"/>
        <v>-3.9332408904645653</v>
      </c>
      <c r="AQ1543" s="26">
        <f t="shared" si="408"/>
        <v>-3.9388182558839882</v>
      </c>
      <c r="AR1543" s="26">
        <f t="shared" si="408"/>
        <v>-3.9227315190112741</v>
      </c>
      <c r="AS1543" s="26">
        <f t="shared" si="408"/>
        <v>-3.9698775001583364</v>
      </c>
      <c r="AT1543" s="26">
        <f t="shared" si="408"/>
        <v>-3.8373723372171344</v>
      </c>
      <c r="AU1543" s="26">
        <f t="shared" si="401"/>
        <v>-4.2853617650403137</v>
      </c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</row>
    <row r="1544" spans="26:64">
      <c r="Z1544">
        <f t="shared" si="389"/>
        <v>0</v>
      </c>
      <c r="AA1544" s="26">
        <f t="shared" si="390"/>
        <v>2.0309229835135684E-3</v>
      </c>
      <c r="AB1544" s="26">
        <f t="shared" si="404"/>
        <v>-9999</v>
      </c>
      <c r="AC1544" s="26">
        <f t="shared" si="391"/>
        <v>0</v>
      </c>
      <c r="AD1544" s="26">
        <f t="shared" si="392"/>
        <v>-9999</v>
      </c>
      <c r="AE1544" s="26">
        <f t="shared" si="393"/>
        <v>0</v>
      </c>
      <c r="AF1544">
        <f t="shared" si="394"/>
        <v>-9999</v>
      </c>
      <c r="AG1544" s="187"/>
      <c r="AH1544">
        <f t="shared" si="395"/>
        <v>-2.9382213915712355E-4</v>
      </c>
      <c r="AI1544">
        <f t="shared" si="396"/>
        <v>0.56321412153041595</v>
      </c>
      <c r="AJ1544">
        <f t="shared" si="397"/>
        <v>-0.29022162196877349</v>
      </c>
      <c r="AK1544">
        <f t="shared" si="398"/>
        <v>0.22686228227079117</v>
      </c>
      <c r="AL1544">
        <f t="shared" si="399"/>
        <v>2.6625535282756823</v>
      </c>
      <c r="AM1544">
        <f t="shared" si="400"/>
        <v>4.0948774322335311</v>
      </c>
      <c r="AN1544" s="26">
        <f t="shared" si="408"/>
        <v>-3.9344997747660178</v>
      </c>
      <c r="AO1544" s="26">
        <f t="shared" si="408"/>
        <v>-3.9351643489502139</v>
      </c>
      <c r="AP1544" s="26">
        <f t="shared" si="408"/>
        <v>-3.9332408904645653</v>
      </c>
      <c r="AQ1544" s="26">
        <f t="shared" si="408"/>
        <v>-3.9388182558839882</v>
      </c>
      <c r="AR1544" s="26">
        <f t="shared" si="408"/>
        <v>-3.9227315190112741</v>
      </c>
      <c r="AS1544" s="26">
        <f t="shared" si="408"/>
        <v>-3.9698775001583364</v>
      </c>
      <c r="AT1544" s="26">
        <f t="shared" si="408"/>
        <v>-3.8373723372171344</v>
      </c>
      <c r="AU1544" s="26">
        <f t="shared" si="401"/>
        <v>-4.2853617650403137</v>
      </c>
      <c r="AV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</row>
    <row r="1545" spans="26:64">
      <c r="Z1545">
        <f t="shared" si="389"/>
        <v>0</v>
      </c>
      <c r="AA1545" s="26">
        <f t="shared" si="390"/>
        <v>2.0309229835135684E-3</v>
      </c>
      <c r="AB1545" s="26">
        <f t="shared" si="404"/>
        <v>-9999</v>
      </c>
      <c r="AC1545" s="26">
        <f t="shared" si="391"/>
        <v>0</v>
      </c>
      <c r="AD1545" s="26">
        <f t="shared" si="392"/>
        <v>-9999</v>
      </c>
      <c r="AE1545" s="26">
        <f t="shared" si="393"/>
        <v>0</v>
      </c>
      <c r="AF1545">
        <f t="shared" si="394"/>
        <v>-9999</v>
      </c>
      <c r="AG1545" s="187"/>
      <c r="AH1545">
        <f t="shared" si="395"/>
        <v>-2.9382213915712355E-4</v>
      </c>
      <c r="AI1545">
        <f t="shared" si="396"/>
        <v>0.56321412153041595</v>
      </c>
      <c r="AJ1545">
        <f t="shared" si="397"/>
        <v>-0.29022162196877349</v>
      </c>
      <c r="AK1545">
        <f t="shared" si="398"/>
        <v>0.22686228227079117</v>
      </c>
      <c r="AL1545">
        <f t="shared" si="399"/>
        <v>2.6625535282756823</v>
      </c>
      <c r="AM1545">
        <f t="shared" si="400"/>
        <v>4.0948774322335311</v>
      </c>
      <c r="AN1545" s="26">
        <f t="shared" si="408"/>
        <v>-3.9344997747660178</v>
      </c>
      <c r="AO1545" s="26">
        <f t="shared" si="408"/>
        <v>-3.9351643489502139</v>
      </c>
      <c r="AP1545" s="26">
        <f t="shared" si="408"/>
        <v>-3.9332408904645653</v>
      </c>
      <c r="AQ1545" s="26">
        <f t="shared" si="408"/>
        <v>-3.9388182558839882</v>
      </c>
      <c r="AR1545" s="26">
        <f t="shared" si="408"/>
        <v>-3.9227315190112741</v>
      </c>
      <c r="AS1545" s="26">
        <f t="shared" si="408"/>
        <v>-3.9698775001583364</v>
      </c>
      <c r="AT1545" s="26">
        <f t="shared" si="408"/>
        <v>-3.8373723372171344</v>
      </c>
      <c r="AU1545" s="26">
        <f t="shared" si="401"/>
        <v>-4.2853617650403137</v>
      </c>
    </row>
    <row r="1546" spans="26:64">
      <c r="Z1546">
        <f t="shared" ref="Z1546:Z1609" si="409">F1546</f>
        <v>0</v>
      </c>
      <c r="AA1546" s="26">
        <f t="shared" ref="AA1546:AA1609" si="410">AB$3+AB$4*Z1546+AB$5*Z1546^2+AH1546</f>
        <v>2.0309229835135684E-3</v>
      </c>
      <c r="AB1546" s="26">
        <f t="shared" si="404"/>
        <v>-9999</v>
      </c>
      <c r="AC1546" s="26">
        <f t="shared" ref="AC1546:AC1609" si="411">+G1546-P1546</f>
        <v>0</v>
      </c>
      <c r="AD1546" s="26">
        <f t="shared" ref="AD1546:AD1609" si="412">IF(S1546&lt;&gt;0,G1546-AA1546, -9999)</f>
        <v>-9999</v>
      </c>
      <c r="AE1546" s="26">
        <f t="shared" ref="AE1546:AE1609" si="413">+(G1546-AA1546)^2*S1546</f>
        <v>0</v>
      </c>
      <c r="AF1546">
        <f t="shared" ref="AF1546:AF1609" si="414">IF(S1546&lt;&gt;0,G1546-P1546, -9999)</f>
        <v>-9999</v>
      </c>
      <c r="AG1546" s="187"/>
      <c r="AH1546">
        <f t="shared" ref="AH1546:AH1609" si="415">$AB$6*($AB$11/AI1546*AJ1546+$AB$12)</f>
        <v>-2.9382213915712355E-4</v>
      </c>
      <c r="AI1546">
        <f t="shared" ref="AI1546:AI1609" si="416">1+$AB$7*COS(AL1546)</f>
        <v>0.56321412153041595</v>
      </c>
      <c r="AJ1546">
        <f t="shared" ref="AJ1546:AJ1609" si="417">SIN(AL1546+RADIANS($AB$9))</f>
        <v>-0.29022162196877349</v>
      </c>
      <c r="AK1546">
        <f t="shared" ref="AK1546:AK1609" si="418">$AB$7*SIN(AL1546)</f>
        <v>0.22686228227079117</v>
      </c>
      <c r="AL1546">
        <f t="shared" ref="AL1546:AL1609" si="419">2*ATAN(AM1546)</f>
        <v>2.6625535282756823</v>
      </c>
      <c r="AM1546">
        <f t="shared" ref="AM1546:AM1609" si="420">SQRT((1+$AB$7)/(1-$AB$7))*TAN(AN1546/2)</f>
        <v>4.0948774322335311</v>
      </c>
      <c r="AN1546" s="26">
        <f t="shared" ref="AN1546:AT1555" si="421">$AU1546+$AB$7*SIN(AO1546)</f>
        <v>-3.9344997747660178</v>
      </c>
      <c r="AO1546" s="26">
        <f t="shared" si="421"/>
        <v>-3.9351643489502139</v>
      </c>
      <c r="AP1546" s="26">
        <f t="shared" si="421"/>
        <v>-3.9332408904645653</v>
      </c>
      <c r="AQ1546" s="26">
        <f t="shared" si="421"/>
        <v>-3.9388182558839882</v>
      </c>
      <c r="AR1546" s="26">
        <f t="shared" si="421"/>
        <v>-3.9227315190112741</v>
      </c>
      <c r="AS1546" s="26">
        <f t="shared" si="421"/>
        <v>-3.9698775001583364</v>
      </c>
      <c r="AT1546" s="26">
        <f t="shared" si="421"/>
        <v>-3.8373723372171344</v>
      </c>
      <c r="AU1546" s="26">
        <f t="shared" ref="AU1546:AU1609" si="422">RADIANS($AB$9)+$AB$18*(F1546-AB$15)</f>
        <v>-4.2853617650403137</v>
      </c>
      <c r="AV1546" s="26"/>
    </row>
    <row r="1547" spans="26:64">
      <c r="Z1547">
        <f t="shared" si="409"/>
        <v>0</v>
      </c>
      <c r="AA1547" s="26">
        <f t="shared" si="410"/>
        <v>2.0309229835135684E-3</v>
      </c>
      <c r="AB1547" s="26">
        <f t="shared" si="404"/>
        <v>-9999</v>
      </c>
      <c r="AC1547" s="26">
        <f t="shared" si="411"/>
        <v>0</v>
      </c>
      <c r="AD1547" s="26">
        <f t="shared" si="412"/>
        <v>-9999</v>
      </c>
      <c r="AE1547" s="26">
        <f t="shared" si="413"/>
        <v>0</v>
      </c>
      <c r="AF1547">
        <f t="shared" si="414"/>
        <v>-9999</v>
      </c>
      <c r="AG1547" s="187"/>
      <c r="AH1547">
        <f t="shared" si="415"/>
        <v>-2.9382213915712355E-4</v>
      </c>
      <c r="AI1547">
        <f t="shared" si="416"/>
        <v>0.56321412153041595</v>
      </c>
      <c r="AJ1547">
        <f t="shared" si="417"/>
        <v>-0.29022162196877349</v>
      </c>
      <c r="AK1547">
        <f t="shared" si="418"/>
        <v>0.22686228227079117</v>
      </c>
      <c r="AL1547">
        <f t="shared" si="419"/>
        <v>2.6625535282756823</v>
      </c>
      <c r="AM1547">
        <f t="shared" si="420"/>
        <v>4.0948774322335311</v>
      </c>
      <c r="AN1547" s="26">
        <f t="shared" si="421"/>
        <v>-3.9344997747660178</v>
      </c>
      <c r="AO1547" s="26">
        <f t="shared" si="421"/>
        <v>-3.9351643489502139</v>
      </c>
      <c r="AP1547" s="26">
        <f t="shared" si="421"/>
        <v>-3.9332408904645653</v>
      </c>
      <c r="AQ1547" s="26">
        <f t="shared" si="421"/>
        <v>-3.9388182558839882</v>
      </c>
      <c r="AR1547" s="26">
        <f t="shared" si="421"/>
        <v>-3.9227315190112741</v>
      </c>
      <c r="AS1547" s="26">
        <f t="shared" si="421"/>
        <v>-3.9698775001583364</v>
      </c>
      <c r="AT1547" s="26">
        <f t="shared" si="421"/>
        <v>-3.8373723372171344</v>
      </c>
      <c r="AU1547" s="26">
        <f t="shared" si="422"/>
        <v>-4.2853617650403137</v>
      </c>
    </row>
    <row r="1548" spans="26:64">
      <c r="Z1548">
        <f t="shared" si="409"/>
        <v>0</v>
      </c>
      <c r="AA1548" s="26">
        <f t="shared" si="410"/>
        <v>2.0309229835135684E-3</v>
      </c>
      <c r="AB1548" s="26">
        <f t="shared" si="404"/>
        <v>-9999</v>
      </c>
      <c r="AC1548" s="26">
        <f t="shared" si="411"/>
        <v>0</v>
      </c>
      <c r="AD1548" s="26">
        <f t="shared" si="412"/>
        <v>-9999</v>
      </c>
      <c r="AE1548" s="26">
        <f t="shared" si="413"/>
        <v>0</v>
      </c>
      <c r="AF1548">
        <f t="shared" si="414"/>
        <v>-9999</v>
      </c>
      <c r="AG1548" s="187"/>
      <c r="AH1548">
        <f t="shared" si="415"/>
        <v>-2.9382213915712355E-4</v>
      </c>
      <c r="AI1548">
        <f t="shared" si="416"/>
        <v>0.56321412153041595</v>
      </c>
      <c r="AJ1548">
        <f t="shared" si="417"/>
        <v>-0.29022162196877349</v>
      </c>
      <c r="AK1548">
        <f t="shared" si="418"/>
        <v>0.22686228227079117</v>
      </c>
      <c r="AL1548">
        <f t="shared" si="419"/>
        <v>2.6625535282756823</v>
      </c>
      <c r="AM1548">
        <f t="shared" si="420"/>
        <v>4.0948774322335311</v>
      </c>
      <c r="AN1548" s="26">
        <f t="shared" si="421"/>
        <v>-3.9344997747660178</v>
      </c>
      <c r="AO1548" s="26">
        <f t="shared" si="421"/>
        <v>-3.9351643489502139</v>
      </c>
      <c r="AP1548" s="26">
        <f t="shared" si="421"/>
        <v>-3.9332408904645653</v>
      </c>
      <c r="AQ1548" s="26">
        <f t="shared" si="421"/>
        <v>-3.9388182558839882</v>
      </c>
      <c r="AR1548" s="26">
        <f t="shared" si="421"/>
        <v>-3.9227315190112741</v>
      </c>
      <c r="AS1548" s="26">
        <f t="shared" si="421"/>
        <v>-3.9698775001583364</v>
      </c>
      <c r="AT1548" s="26">
        <f t="shared" si="421"/>
        <v>-3.8373723372171344</v>
      </c>
      <c r="AU1548" s="26">
        <f t="shared" si="422"/>
        <v>-4.2853617650403137</v>
      </c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</row>
    <row r="1549" spans="26:64">
      <c r="Z1549">
        <f t="shared" si="409"/>
        <v>0</v>
      </c>
      <c r="AA1549" s="26">
        <f t="shared" si="410"/>
        <v>2.0309229835135684E-3</v>
      </c>
      <c r="AB1549" s="26">
        <f t="shared" si="404"/>
        <v>-9999</v>
      </c>
      <c r="AC1549" s="26">
        <f t="shared" si="411"/>
        <v>0</v>
      </c>
      <c r="AD1549" s="26">
        <f t="shared" si="412"/>
        <v>-9999</v>
      </c>
      <c r="AE1549" s="26">
        <f t="shared" si="413"/>
        <v>0</v>
      </c>
      <c r="AF1549">
        <f t="shared" si="414"/>
        <v>-9999</v>
      </c>
      <c r="AG1549" s="187"/>
      <c r="AH1549">
        <f t="shared" si="415"/>
        <v>-2.9382213915712355E-4</v>
      </c>
      <c r="AI1549">
        <f t="shared" si="416"/>
        <v>0.56321412153041595</v>
      </c>
      <c r="AJ1549">
        <f t="shared" si="417"/>
        <v>-0.29022162196877349</v>
      </c>
      <c r="AK1549">
        <f t="shared" si="418"/>
        <v>0.22686228227079117</v>
      </c>
      <c r="AL1549">
        <f t="shared" si="419"/>
        <v>2.6625535282756823</v>
      </c>
      <c r="AM1549">
        <f t="shared" si="420"/>
        <v>4.0948774322335311</v>
      </c>
      <c r="AN1549" s="26">
        <f t="shared" si="421"/>
        <v>-3.9344997747660178</v>
      </c>
      <c r="AO1549" s="26">
        <f t="shared" si="421"/>
        <v>-3.9351643489502139</v>
      </c>
      <c r="AP1549" s="26">
        <f t="shared" si="421"/>
        <v>-3.9332408904645653</v>
      </c>
      <c r="AQ1549" s="26">
        <f t="shared" si="421"/>
        <v>-3.9388182558839882</v>
      </c>
      <c r="AR1549" s="26">
        <f t="shared" si="421"/>
        <v>-3.9227315190112741</v>
      </c>
      <c r="AS1549" s="26">
        <f t="shared" si="421"/>
        <v>-3.9698775001583364</v>
      </c>
      <c r="AT1549" s="26">
        <f t="shared" si="421"/>
        <v>-3.8373723372171344</v>
      </c>
      <c r="AU1549" s="26">
        <f t="shared" si="422"/>
        <v>-4.2853617650403137</v>
      </c>
    </row>
    <row r="1550" spans="26:64">
      <c r="Z1550">
        <f t="shared" si="409"/>
        <v>0</v>
      </c>
      <c r="AA1550" s="26">
        <f t="shared" si="410"/>
        <v>2.0309229835135684E-3</v>
      </c>
      <c r="AB1550" s="26">
        <f t="shared" si="404"/>
        <v>-9999</v>
      </c>
      <c r="AC1550" s="26">
        <f t="shared" si="411"/>
        <v>0</v>
      </c>
      <c r="AD1550" s="26">
        <f t="shared" si="412"/>
        <v>-9999</v>
      </c>
      <c r="AE1550" s="26">
        <f t="shared" si="413"/>
        <v>0</v>
      </c>
      <c r="AF1550">
        <f t="shared" si="414"/>
        <v>-9999</v>
      </c>
      <c r="AG1550" s="187"/>
      <c r="AH1550">
        <f t="shared" si="415"/>
        <v>-2.9382213915712355E-4</v>
      </c>
      <c r="AI1550">
        <f t="shared" si="416"/>
        <v>0.56321412153041595</v>
      </c>
      <c r="AJ1550">
        <f t="shared" si="417"/>
        <v>-0.29022162196877349</v>
      </c>
      <c r="AK1550">
        <f t="shared" si="418"/>
        <v>0.22686228227079117</v>
      </c>
      <c r="AL1550">
        <f t="shared" si="419"/>
        <v>2.6625535282756823</v>
      </c>
      <c r="AM1550">
        <f t="shared" si="420"/>
        <v>4.0948774322335311</v>
      </c>
      <c r="AN1550" s="26">
        <f t="shared" si="421"/>
        <v>-3.9344997747660178</v>
      </c>
      <c r="AO1550" s="26">
        <f t="shared" si="421"/>
        <v>-3.9351643489502139</v>
      </c>
      <c r="AP1550" s="26">
        <f t="shared" si="421"/>
        <v>-3.9332408904645653</v>
      </c>
      <c r="AQ1550" s="26">
        <f t="shared" si="421"/>
        <v>-3.9388182558839882</v>
      </c>
      <c r="AR1550" s="26">
        <f t="shared" si="421"/>
        <v>-3.9227315190112741</v>
      </c>
      <c r="AS1550" s="26">
        <f t="shared" si="421"/>
        <v>-3.9698775001583364</v>
      </c>
      <c r="AT1550" s="26">
        <f t="shared" si="421"/>
        <v>-3.8373723372171344</v>
      </c>
      <c r="AU1550" s="26">
        <f t="shared" si="422"/>
        <v>-4.2853617650403137</v>
      </c>
      <c r="AV1550" s="26"/>
      <c r="AX1550" s="26"/>
    </row>
    <row r="1551" spans="26:64">
      <c r="Z1551">
        <f t="shared" si="409"/>
        <v>0</v>
      </c>
      <c r="AA1551" s="26">
        <f t="shared" si="410"/>
        <v>2.0309229835135684E-3</v>
      </c>
      <c r="AB1551" s="26">
        <f t="shared" si="404"/>
        <v>-9999</v>
      </c>
      <c r="AC1551" s="26">
        <f t="shared" si="411"/>
        <v>0</v>
      </c>
      <c r="AD1551" s="26">
        <f t="shared" si="412"/>
        <v>-9999</v>
      </c>
      <c r="AE1551" s="26">
        <f t="shared" si="413"/>
        <v>0</v>
      </c>
      <c r="AF1551">
        <f t="shared" si="414"/>
        <v>-9999</v>
      </c>
      <c r="AG1551" s="187"/>
      <c r="AH1551">
        <f t="shared" si="415"/>
        <v>-2.9382213915712355E-4</v>
      </c>
      <c r="AI1551">
        <f t="shared" si="416"/>
        <v>0.56321412153041595</v>
      </c>
      <c r="AJ1551">
        <f t="shared" si="417"/>
        <v>-0.29022162196877349</v>
      </c>
      <c r="AK1551">
        <f t="shared" si="418"/>
        <v>0.22686228227079117</v>
      </c>
      <c r="AL1551">
        <f t="shared" si="419"/>
        <v>2.6625535282756823</v>
      </c>
      <c r="AM1551">
        <f t="shared" si="420"/>
        <v>4.0948774322335311</v>
      </c>
      <c r="AN1551" s="26">
        <f t="shared" si="421"/>
        <v>-3.9344997747660178</v>
      </c>
      <c r="AO1551" s="26">
        <f t="shared" si="421"/>
        <v>-3.9351643489502139</v>
      </c>
      <c r="AP1551" s="26">
        <f t="shared" si="421"/>
        <v>-3.9332408904645653</v>
      </c>
      <c r="AQ1551" s="26">
        <f t="shared" si="421"/>
        <v>-3.9388182558839882</v>
      </c>
      <c r="AR1551" s="26">
        <f t="shared" si="421"/>
        <v>-3.9227315190112741</v>
      </c>
      <c r="AS1551" s="26">
        <f t="shared" si="421"/>
        <v>-3.9698775001583364</v>
      </c>
      <c r="AT1551" s="26">
        <f t="shared" si="421"/>
        <v>-3.8373723372171344</v>
      </c>
      <c r="AU1551" s="26">
        <f t="shared" si="422"/>
        <v>-4.2853617650403137</v>
      </c>
      <c r="AV1551" s="26"/>
      <c r="AX1551" s="26"/>
    </row>
    <row r="1552" spans="26:64">
      <c r="Z1552">
        <f t="shared" si="409"/>
        <v>0</v>
      </c>
      <c r="AA1552" s="26">
        <f t="shared" si="410"/>
        <v>2.0309229835135684E-3</v>
      </c>
      <c r="AB1552" s="26">
        <f t="shared" si="404"/>
        <v>-9999</v>
      </c>
      <c r="AC1552" s="26">
        <f t="shared" si="411"/>
        <v>0</v>
      </c>
      <c r="AD1552" s="26">
        <f t="shared" si="412"/>
        <v>-9999</v>
      </c>
      <c r="AE1552" s="26">
        <f t="shared" si="413"/>
        <v>0</v>
      </c>
      <c r="AF1552">
        <f t="shared" si="414"/>
        <v>-9999</v>
      </c>
      <c r="AG1552" s="187"/>
      <c r="AH1552">
        <f t="shared" si="415"/>
        <v>-2.9382213915712355E-4</v>
      </c>
      <c r="AI1552">
        <f t="shared" si="416"/>
        <v>0.56321412153041595</v>
      </c>
      <c r="AJ1552">
        <f t="shared" si="417"/>
        <v>-0.29022162196877349</v>
      </c>
      <c r="AK1552">
        <f t="shared" si="418"/>
        <v>0.22686228227079117</v>
      </c>
      <c r="AL1552">
        <f t="shared" si="419"/>
        <v>2.6625535282756823</v>
      </c>
      <c r="AM1552">
        <f t="shared" si="420"/>
        <v>4.0948774322335311</v>
      </c>
      <c r="AN1552" s="26">
        <f t="shared" si="421"/>
        <v>-3.9344997747660178</v>
      </c>
      <c r="AO1552" s="26">
        <f t="shared" si="421"/>
        <v>-3.9351643489502139</v>
      </c>
      <c r="AP1552" s="26">
        <f t="shared" si="421"/>
        <v>-3.9332408904645653</v>
      </c>
      <c r="AQ1552" s="26">
        <f t="shared" si="421"/>
        <v>-3.9388182558839882</v>
      </c>
      <c r="AR1552" s="26">
        <f t="shared" si="421"/>
        <v>-3.9227315190112741</v>
      </c>
      <c r="AS1552" s="26">
        <f t="shared" si="421"/>
        <v>-3.9698775001583364</v>
      </c>
      <c r="AT1552" s="26">
        <f t="shared" si="421"/>
        <v>-3.8373723372171344</v>
      </c>
      <c r="AU1552" s="26">
        <f t="shared" si="422"/>
        <v>-4.2853617650403137</v>
      </c>
      <c r="AV1552" s="26"/>
      <c r="AX1552" s="26"/>
    </row>
    <row r="1553" spans="26:64">
      <c r="Z1553">
        <f t="shared" si="409"/>
        <v>0</v>
      </c>
      <c r="AA1553" s="26">
        <f t="shared" si="410"/>
        <v>2.0309229835135684E-3</v>
      </c>
      <c r="AB1553" s="26">
        <f t="shared" si="404"/>
        <v>-9999</v>
      </c>
      <c r="AC1553" s="26">
        <f t="shared" si="411"/>
        <v>0</v>
      </c>
      <c r="AD1553" s="26">
        <f t="shared" si="412"/>
        <v>-9999</v>
      </c>
      <c r="AE1553" s="26">
        <f t="shared" si="413"/>
        <v>0</v>
      </c>
      <c r="AF1553">
        <f t="shared" si="414"/>
        <v>-9999</v>
      </c>
      <c r="AG1553" s="187"/>
      <c r="AH1553">
        <f t="shared" si="415"/>
        <v>-2.9382213915712355E-4</v>
      </c>
      <c r="AI1553">
        <f t="shared" si="416"/>
        <v>0.56321412153041595</v>
      </c>
      <c r="AJ1553">
        <f t="shared" si="417"/>
        <v>-0.29022162196877349</v>
      </c>
      <c r="AK1553">
        <f t="shared" si="418"/>
        <v>0.22686228227079117</v>
      </c>
      <c r="AL1553">
        <f t="shared" si="419"/>
        <v>2.6625535282756823</v>
      </c>
      <c r="AM1553">
        <f t="shared" si="420"/>
        <v>4.0948774322335311</v>
      </c>
      <c r="AN1553" s="26">
        <f t="shared" si="421"/>
        <v>-3.9344997747660178</v>
      </c>
      <c r="AO1553" s="26">
        <f t="shared" si="421"/>
        <v>-3.9351643489502139</v>
      </c>
      <c r="AP1553" s="26">
        <f t="shared" si="421"/>
        <v>-3.9332408904645653</v>
      </c>
      <c r="AQ1553" s="26">
        <f t="shared" si="421"/>
        <v>-3.9388182558839882</v>
      </c>
      <c r="AR1553" s="26">
        <f t="shared" si="421"/>
        <v>-3.9227315190112741</v>
      </c>
      <c r="AS1553" s="26">
        <f t="shared" si="421"/>
        <v>-3.9698775001583364</v>
      </c>
      <c r="AT1553" s="26">
        <f t="shared" si="421"/>
        <v>-3.8373723372171344</v>
      </c>
      <c r="AU1553" s="26">
        <f t="shared" si="422"/>
        <v>-4.2853617650403137</v>
      </c>
      <c r="AV1553" s="26"/>
    </row>
    <row r="1554" spans="26:64">
      <c r="Z1554">
        <f t="shared" si="409"/>
        <v>0</v>
      </c>
      <c r="AA1554" s="26">
        <f t="shared" si="410"/>
        <v>2.0309229835135684E-3</v>
      </c>
      <c r="AB1554" s="26">
        <f t="shared" si="404"/>
        <v>-9999</v>
      </c>
      <c r="AC1554" s="26">
        <f t="shared" si="411"/>
        <v>0</v>
      </c>
      <c r="AD1554" s="26">
        <f t="shared" si="412"/>
        <v>-9999</v>
      </c>
      <c r="AE1554" s="26">
        <f t="shared" si="413"/>
        <v>0</v>
      </c>
      <c r="AF1554">
        <f t="shared" si="414"/>
        <v>-9999</v>
      </c>
      <c r="AG1554" s="187"/>
      <c r="AH1554">
        <f t="shared" si="415"/>
        <v>-2.9382213915712355E-4</v>
      </c>
      <c r="AI1554">
        <f t="shared" si="416"/>
        <v>0.56321412153041595</v>
      </c>
      <c r="AJ1554">
        <f t="shared" si="417"/>
        <v>-0.29022162196877349</v>
      </c>
      <c r="AK1554">
        <f t="shared" si="418"/>
        <v>0.22686228227079117</v>
      </c>
      <c r="AL1554">
        <f t="shared" si="419"/>
        <v>2.6625535282756823</v>
      </c>
      <c r="AM1554">
        <f t="shared" si="420"/>
        <v>4.0948774322335311</v>
      </c>
      <c r="AN1554" s="26">
        <f t="shared" si="421"/>
        <v>-3.9344997747660178</v>
      </c>
      <c r="AO1554" s="26">
        <f t="shared" si="421"/>
        <v>-3.9351643489502139</v>
      </c>
      <c r="AP1554" s="26">
        <f t="shared" si="421"/>
        <v>-3.9332408904645653</v>
      </c>
      <c r="AQ1554" s="26">
        <f t="shared" si="421"/>
        <v>-3.9388182558839882</v>
      </c>
      <c r="AR1554" s="26">
        <f t="shared" si="421"/>
        <v>-3.9227315190112741</v>
      </c>
      <c r="AS1554" s="26">
        <f t="shared" si="421"/>
        <v>-3.9698775001583364</v>
      </c>
      <c r="AT1554" s="26">
        <f t="shared" si="421"/>
        <v>-3.8373723372171344</v>
      </c>
      <c r="AU1554" s="26">
        <f t="shared" si="422"/>
        <v>-4.2853617650403137</v>
      </c>
    </row>
    <row r="1555" spans="26:64">
      <c r="Z1555">
        <f t="shared" si="409"/>
        <v>0</v>
      </c>
      <c r="AA1555" s="26">
        <f t="shared" si="410"/>
        <v>2.0309229835135684E-3</v>
      </c>
      <c r="AB1555" s="26">
        <f t="shared" si="404"/>
        <v>-9999</v>
      </c>
      <c r="AC1555" s="26">
        <f t="shared" si="411"/>
        <v>0</v>
      </c>
      <c r="AD1555" s="26">
        <f t="shared" si="412"/>
        <v>-9999</v>
      </c>
      <c r="AE1555" s="26">
        <f t="shared" si="413"/>
        <v>0</v>
      </c>
      <c r="AF1555">
        <f t="shared" si="414"/>
        <v>-9999</v>
      </c>
      <c r="AG1555" s="187"/>
      <c r="AH1555">
        <f t="shared" si="415"/>
        <v>-2.9382213915712355E-4</v>
      </c>
      <c r="AI1555">
        <f t="shared" si="416"/>
        <v>0.56321412153041595</v>
      </c>
      <c r="AJ1555">
        <f t="shared" si="417"/>
        <v>-0.29022162196877349</v>
      </c>
      <c r="AK1555">
        <f t="shared" si="418"/>
        <v>0.22686228227079117</v>
      </c>
      <c r="AL1555">
        <f t="shared" si="419"/>
        <v>2.6625535282756823</v>
      </c>
      <c r="AM1555">
        <f t="shared" si="420"/>
        <v>4.0948774322335311</v>
      </c>
      <c r="AN1555" s="26">
        <f t="shared" si="421"/>
        <v>-3.9344997747660178</v>
      </c>
      <c r="AO1555" s="26">
        <f t="shared" si="421"/>
        <v>-3.9351643489502139</v>
      </c>
      <c r="AP1555" s="26">
        <f t="shared" si="421"/>
        <v>-3.9332408904645653</v>
      </c>
      <c r="AQ1555" s="26">
        <f t="shared" si="421"/>
        <v>-3.9388182558839882</v>
      </c>
      <c r="AR1555" s="26">
        <f t="shared" si="421"/>
        <v>-3.9227315190112741</v>
      </c>
      <c r="AS1555" s="26">
        <f t="shared" si="421"/>
        <v>-3.9698775001583364</v>
      </c>
      <c r="AT1555" s="26">
        <f t="shared" si="421"/>
        <v>-3.8373723372171344</v>
      </c>
      <c r="AU1555" s="26">
        <f t="shared" si="422"/>
        <v>-4.2853617650403137</v>
      </c>
      <c r="AV1555" s="26"/>
    </row>
    <row r="1556" spans="26:64">
      <c r="Z1556">
        <f t="shared" si="409"/>
        <v>0</v>
      </c>
      <c r="AA1556" s="26">
        <f t="shared" si="410"/>
        <v>2.0309229835135684E-3</v>
      </c>
      <c r="AB1556" s="26">
        <f t="shared" si="404"/>
        <v>-9999</v>
      </c>
      <c r="AC1556" s="26">
        <f t="shared" si="411"/>
        <v>0</v>
      </c>
      <c r="AD1556" s="26">
        <f t="shared" si="412"/>
        <v>-9999</v>
      </c>
      <c r="AE1556" s="26">
        <f t="shared" si="413"/>
        <v>0</v>
      </c>
      <c r="AF1556">
        <f t="shared" si="414"/>
        <v>-9999</v>
      </c>
      <c r="AG1556" s="187"/>
      <c r="AH1556">
        <f t="shared" si="415"/>
        <v>-2.9382213915712355E-4</v>
      </c>
      <c r="AI1556">
        <f t="shared" si="416"/>
        <v>0.56321412153041595</v>
      </c>
      <c r="AJ1556">
        <f t="shared" si="417"/>
        <v>-0.29022162196877349</v>
      </c>
      <c r="AK1556">
        <f t="shared" si="418"/>
        <v>0.22686228227079117</v>
      </c>
      <c r="AL1556">
        <f t="shared" si="419"/>
        <v>2.6625535282756823</v>
      </c>
      <c r="AM1556">
        <f t="shared" si="420"/>
        <v>4.0948774322335311</v>
      </c>
      <c r="AN1556" s="26">
        <f t="shared" ref="AN1556:AT1565" si="423">$AU1556+$AB$7*SIN(AO1556)</f>
        <v>-3.9344997747660178</v>
      </c>
      <c r="AO1556" s="26">
        <f t="shared" si="423"/>
        <v>-3.9351643489502139</v>
      </c>
      <c r="AP1556" s="26">
        <f t="shared" si="423"/>
        <v>-3.9332408904645653</v>
      </c>
      <c r="AQ1556" s="26">
        <f t="shared" si="423"/>
        <v>-3.9388182558839882</v>
      </c>
      <c r="AR1556" s="26">
        <f t="shared" si="423"/>
        <v>-3.9227315190112741</v>
      </c>
      <c r="AS1556" s="26">
        <f t="shared" si="423"/>
        <v>-3.9698775001583364</v>
      </c>
      <c r="AT1556" s="26">
        <f t="shared" si="423"/>
        <v>-3.8373723372171344</v>
      </c>
      <c r="AU1556" s="26">
        <f t="shared" si="422"/>
        <v>-4.2853617650403137</v>
      </c>
      <c r="AV1556" s="26"/>
    </row>
    <row r="1557" spans="26:64">
      <c r="Z1557">
        <f t="shared" si="409"/>
        <v>0</v>
      </c>
      <c r="AA1557" s="26">
        <f t="shared" si="410"/>
        <v>2.0309229835135684E-3</v>
      </c>
      <c r="AB1557" s="26">
        <f t="shared" si="404"/>
        <v>-9999</v>
      </c>
      <c r="AC1557" s="26">
        <f t="shared" si="411"/>
        <v>0</v>
      </c>
      <c r="AD1557" s="26">
        <f t="shared" si="412"/>
        <v>-9999</v>
      </c>
      <c r="AE1557" s="26">
        <f t="shared" si="413"/>
        <v>0</v>
      </c>
      <c r="AF1557">
        <f t="shared" si="414"/>
        <v>-9999</v>
      </c>
      <c r="AG1557" s="187"/>
      <c r="AH1557">
        <f t="shared" si="415"/>
        <v>-2.9382213915712355E-4</v>
      </c>
      <c r="AI1557">
        <f t="shared" si="416"/>
        <v>0.56321412153041595</v>
      </c>
      <c r="AJ1557">
        <f t="shared" si="417"/>
        <v>-0.29022162196877349</v>
      </c>
      <c r="AK1557">
        <f t="shared" si="418"/>
        <v>0.22686228227079117</v>
      </c>
      <c r="AL1557">
        <f t="shared" si="419"/>
        <v>2.6625535282756823</v>
      </c>
      <c r="AM1557">
        <f t="shared" si="420"/>
        <v>4.0948774322335311</v>
      </c>
      <c r="AN1557" s="26">
        <f t="shared" si="423"/>
        <v>-3.9344997747660178</v>
      </c>
      <c r="AO1557" s="26">
        <f t="shared" si="423"/>
        <v>-3.9351643489502139</v>
      </c>
      <c r="AP1557" s="26">
        <f t="shared" si="423"/>
        <v>-3.9332408904645653</v>
      </c>
      <c r="AQ1557" s="26">
        <f t="shared" si="423"/>
        <v>-3.9388182558839882</v>
      </c>
      <c r="AR1557" s="26">
        <f t="shared" si="423"/>
        <v>-3.9227315190112741</v>
      </c>
      <c r="AS1557" s="26">
        <f t="shared" si="423"/>
        <v>-3.9698775001583364</v>
      </c>
      <c r="AT1557" s="26">
        <f t="shared" si="423"/>
        <v>-3.8373723372171344</v>
      </c>
      <c r="AU1557" s="26">
        <f t="shared" si="422"/>
        <v>-4.2853617650403137</v>
      </c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</row>
    <row r="1558" spans="26:64">
      <c r="Z1558">
        <f t="shared" si="409"/>
        <v>0</v>
      </c>
      <c r="AA1558" s="26">
        <f t="shared" si="410"/>
        <v>2.0309229835135684E-3</v>
      </c>
      <c r="AB1558" s="26">
        <f t="shared" si="404"/>
        <v>-9999</v>
      </c>
      <c r="AC1558" s="26">
        <f t="shared" si="411"/>
        <v>0</v>
      </c>
      <c r="AD1558" s="26">
        <f t="shared" si="412"/>
        <v>-9999</v>
      </c>
      <c r="AE1558" s="26">
        <f t="shared" si="413"/>
        <v>0</v>
      </c>
      <c r="AF1558">
        <f t="shared" si="414"/>
        <v>-9999</v>
      </c>
      <c r="AG1558" s="187"/>
      <c r="AH1558">
        <f t="shared" si="415"/>
        <v>-2.9382213915712355E-4</v>
      </c>
      <c r="AI1558">
        <f t="shared" si="416"/>
        <v>0.56321412153041595</v>
      </c>
      <c r="AJ1558">
        <f t="shared" si="417"/>
        <v>-0.29022162196877349</v>
      </c>
      <c r="AK1558">
        <f t="shared" si="418"/>
        <v>0.22686228227079117</v>
      </c>
      <c r="AL1558">
        <f t="shared" si="419"/>
        <v>2.6625535282756823</v>
      </c>
      <c r="AM1558">
        <f t="shared" si="420"/>
        <v>4.0948774322335311</v>
      </c>
      <c r="AN1558" s="26">
        <f t="shared" si="423"/>
        <v>-3.9344997747660178</v>
      </c>
      <c r="AO1558" s="26">
        <f t="shared" si="423"/>
        <v>-3.9351643489502139</v>
      </c>
      <c r="AP1558" s="26">
        <f t="shared" si="423"/>
        <v>-3.9332408904645653</v>
      </c>
      <c r="AQ1558" s="26">
        <f t="shared" si="423"/>
        <v>-3.9388182558839882</v>
      </c>
      <c r="AR1558" s="26">
        <f t="shared" si="423"/>
        <v>-3.9227315190112741</v>
      </c>
      <c r="AS1558" s="26">
        <f t="shared" si="423"/>
        <v>-3.9698775001583364</v>
      </c>
      <c r="AT1558" s="26">
        <f t="shared" si="423"/>
        <v>-3.8373723372171344</v>
      </c>
      <c r="AU1558" s="26">
        <f t="shared" si="422"/>
        <v>-4.2853617650403137</v>
      </c>
    </row>
    <row r="1559" spans="26:64">
      <c r="Z1559">
        <f t="shared" si="409"/>
        <v>0</v>
      </c>
      <c r="AA1559" s="26">
        <f t="shared" si="410"/>
        <v>2.0309229835135684E-3</v>
      </c>
      <c r="AB1559" s="26">
        <f t="shared" si="404"/>
        <v>-9999</v>
      </c>
      <c r="AC1559" s="26">
        <f t="shared" si="411"/>
        <v>0</v>
      </c>
      <c r="AD1559" s="26">
        <f t="shared" si="412"/>
        <v>-9999</v>
      </c>
      <c r="AE1559" s="26">
        <f t="shared" si="413"/>
        <v>0</v>
      </c>
      <c r="AF1559">
        <f t="shared" si="414"/>
        <v>-9999</v>
      </c>
      <c r="AG1559" s="187"/>
      <c r="AH1559">
        <f t="shared" si="415"/>
        <v>-2.9382213915712355E-4</v>
      </c>
      <c r="AI1559">
        <f t="shared" si="416"/>
        <v>0.56321412153041595</v>
      </c>
      <c r="AJ1559">
        <f t="shared" si="417"/>
        <v>-0.29022162196877349</v>
      </c>
      <c r="AK1559">
        <f t="shared" si="418"/>
        <v>0.22686228227079117</v>
      </c>
      <c r="AL1559">
        <f t="shared" si="419"/>
        <v>2.6625535282756823</v>
      </c>
      <c r="AM1559">
        <f t="shared" si="420"/>
        <v>4.0948774322335311</v>
      </c>
      <c r="AN1559" s="26">
        <f t="shared" si="423"/>
        <v>-3.9344997747660178</v>
      </c>
      <c r="AO1559" s="26">
        <f t="shared" si="423"/>
        <v>-3.9351643489502139</v>
      </c>
      <c r="AP1559" s="26">
        <f t="shared" si="423"/>
        <v>-3.9332408904645653</v>
      </c>
      <c r="AQ1559" s="26">
        <f t="shared" si="423"/>
        <v>-3.9388182558839882</v>
      </c>
      <c r="AR1559" s="26">
        <f t="shared" si="423"/>
        <v>-3.9227315190112741</v>
      </c>
      <c r="AS1559" s="26">
        <f t="shared" si="423"/>
        <v>-3.9698775001583364</v>
      </c>
      <c r="AT1559" s="26">
        <f t="shared" si="423"/>
        <v>-3.8373723372171344</v>
      </c>
      <c r="AU1559" s="26">
        <f t="shared" si="422"/>
        <v>-4.2853617650403137</v>
      </c>
    </row>
    <row r="1560" spans="26:64">
      <c r="Z1560">
        <f t="shared" si="409"/>
        <v>0</v>
      </c>
      <c r="AA1560" s="26">
        <f t="shared" si="410"/>
        <v>2.0309229835135684E-3</v>
      </c>
      <c r="AB1560" s="26">
        <f t="shared" si="404"/>
        <v>-9999</v>
      </c>
      <c r="AC1560" s="26">
        <f t="shared" si="411"/>
        <v>0</v>
      </c>
      <c r="AD1560" s="26">
        <f t="shared" si="412"/>
        <v>-9999</v>
      </c>
      <c r="AE1560" s="26">
        <f t="shared" si="413"/>
        <v>0</v>
      </c>
      <c r="AF1560">
        <f t="shared" si="414"/>
        <v>-9999</v>
      </c>
      <c r="AG1560" s="187"/>
      <c r="AH1560">
        <f t="shared" si="415"/>
        <v>-2.9382213915712355E-4</v>
      </c>
      <c r="AI1560">
        <f t="shared" si="416"/>
        <v>0.56321412153041595</v>
      </c>
      <c r="AJ1560">
        <f t="shared" si="417"/>
        <v>-0.29022162196877349</v>
      </c>
      <c r="AK1560">
        <f t="shared" si="418"/>
        <v>0.22686228227079117</v>
      </c>
      <c r="AL1560">
        <f t="shared" si="419"/>
        <v>2.6625535282756823</v>
      </c>
      <c r="AM1560">
        <f t="shared" si="420"/>
        <v>4.0948774322335311</v>
      </c>
      <c r="AN1560" s="26">
        <f t="shared" si="423"/>
        <v>-3.9344997747660178</v>
      </c>
      <c r="AO1560" s="26">
        <f t="shared" si="423"/>
        <v>-3.9351643489502139</v>
      </c>
      <c r="AP1560" s="26">
        <f t="shared" si="423"/>
        <v>-3.9332408904645653</v>
      </c>
      <c r="AQ1560" s="26">
        <f t="shared" si="423"/>
        <v>-3.9388182558839882</v>
      </c>
      <c r="AR1560" s="26">
        <f t="shared" si="423"/>
        <v>-3.9227315190112741</v>
      </c>
      <c r="AS1560" s="26">
        <f t="shared" si="423"/>
        <v>-3.9698775001583364</v>
      </c>
      <c r="AT1560" s="26">
        <f t="shared" si="423"/>
        <v>-3.8373723372171344</v>
      </c>
      <c r="AU1560" s="26">
        <f t="shared" si="422"/>
        <v>-4.2853617650403137</v>
      </c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</row>
    <row r="1561" spans="26:64">
      <c r="Z1561">
        <f t="shared" si="409"/>
        <v>0</v>
      </c>
      <c r="AA1561" s="26">
        <f t="shared" si="410"/>
        <v>2.0309229835135684E-3</v>
      </c>
      <c r="AB1561" s="26">
        <f t="shared" si="404"/>
        <v>-9999</v>
      </c>
      <c r="AC1561" s="26">
        <f t="shared" si="411"/>
        <v>0</v>
      </c>
      <c r="AD1561" s="26">
        <f t="shared" si="412"/>
        <v>-9999</v>
      </c>
      <c r="AE1561" s="26">
        <f t="shared" si="413"/>
        <v>0</v>
      </c>
      <c r="AF1561">
        <f t="shared" si="414"/>
        <v>-9999</v>
      </c>
      <c r="AG1561" s="187"/>
      <c r="AH1561">
        <f t="shared" si="415"/>
        <v>-2.9382213915712355E-4</v>
      </c>
      <c r="AI1561">
        <f t="shared" si="416"/>
        <v>0.56321412153041595</v>
      </c>
      <c r="AJ1561">
        <f t="shared" si="417"/>
        <v>-0.29022162196877349</v>
      </c>
      <c r="AK1561">
        <f t="shared" si="418"/>
        <v>0.22686228227079117</v>
      </c>
      <c r="AL1561">
        <f t="shared" si="419"/>
        <v>2.6625535282756823</v>
      </c>
      <c r="AM1561">
        <f t="shared" si="420"/>
        <v>4.0948774322335311</v>
      </c>
      <c r="AN1561" s="26">
        <f t="shared" si="423"/>
        <v>-3.9344997747660178</v>
      </c>
      <c r="AO1561" s="26">
        <f t="shared" si="423"/>
        <v>-3.9351643489502139</v>
      </c>
      <c r="AP1561" s="26">
        <f t="shared" si="423"/>
        <v>-3.9332408904645653</v>
      </c>
      <c r="AQ1561" s="26">
        <f t="shared" si="423"/>
        <v>-3.9388182558839882</v>
      </c>
      <c r="AR1561" s="26">
        <f t="shared" si="423"/>
        <v>-3.9227315190112741</v>
      </c>
      <c r="AS1561" s="26">
        <f t="shared" si="423"/>
        <v>-3.9698775001583364</v>
      </c>
      <c r="AT1561" s="26">
        <f t="shared" si="423"/>
        <v>-3.8373723372171344</v>
      </c>
      <c r="AU1561" s="26">
        <f t="shared" si="422"/>
        <v>-4.2853617650403137</v>
      </c>
      <c r="AV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</row>
    <row r="1562" spans="26:64">
      <c r="Z1562">
        <f t="shared" si="409"/>
        <v>0</v>
      </c>
      <c r="AA1562" s="26">
        <f t="shared" si="410"/>
        <v>2.0309229835135684E-3</v>
      </c>
      <c r="AB1562" s="26">
        <f t="shared" si="404"/>
        <v>-9999</v>
      </c>
      <c r="AC1562" s="26">
        <f t="shared" si="411"/>
        <v>0</v>
      </c>
      <c r="AD1562" s="26">
        <f t="shared" si="412"/>
        <v>-9999</v>
      </c>
      <c r="AE1562" s="26">
        <f t="shared" si="413"/>
        <v>0</v>
      </c>
      <c r="AF1562">
        <f t="shared" si="414"/>
        <v>-9999</v>
      </c>
      <c r="AG1562" s="187"/>
      <c r="AH1562">
        <f t="shared" si="415"/>
        <v>-2.9382213915712355E-4</v>
      </c>
      <c r="AI1562">
        <f t="shared" si="416"/>
        <v>0.56321412153041595</v>
      </c>
      <c r="AJ1562">
        <f t="shared" si="417"/>
        <v>-0.29022162196877349</v>
      </c>
      <c r="AK1562">
        <f t="shared" si="418"/>
        <v>0.22686228227079117</v>
      </c>
      <c r="AL1562">
        <f t="shared" si="419"/>
        <v>2.6625535282756823</v>
      </c>
      <c r="AM1562">
        <f t="shared" si="420"/>
        <v>4.0948774322335311</v>
      </c>
      <c r="AN1562" s="26">
        <f t="shared" si="423"/>
        <v>-3.9344997747660178</v>
      </c>
      <c r="AO1562" s="26">
        <f t="shared" si="423"/>
        <v>-3.9351643489502139</v>
      </c>
      <c r="AP1562" s="26">
        <f t="shared" si="423"/>
        <v>-3.9332408904645653</v>
      </c>
      <c r="AQ1562" s="26">
        <f t="shared" si="423"/>
        <v>-3.9388182558839882</v>
      </c>
      <c r="AR1562" s="26">
        <f t="shared" si="423"/>
        <v>-3.9227315190112741</v>
      </c>
      <c r="AS1562" s="26">
        <f t="shared" si="423"/>
        <v>-3.9698775001583364</v>
      </c>
      <c r="AT1562" s="26">
        <f t="shared" si="423"/>
        <v>-3.8373723372171344</v>
      </c>
      <c r="AU1562" s="26">
        <f t="shared" si="422"/>
        <v>-4.2853617650403137</v>
      </c>
      <c r="AV1562" s="26"/>
      <c r="AX1562" s="26"/>
    </row>
    <row r="1563" spans="26:64">
      <c r="Z1563">
        <f t="shared" si="409"/>
        <v>0</v>
      </c>
      <c r="AA1563" s="26">
        <f t="shared" si="410"/>
        <v>2.0309229835135684E-3</v>
      </c>
      <c r="AB1563" s="26">
        <f t="shared" si="404"/>
        <v>-9999</v>
      </c>
      <c r="AC1563" s="26">
        <f t="shared" si="411"/>
        <v>0</v>
      </c>
      <c r="AD1563" s="26">
        <f t="shared" si="412"/>
        <v>-9999</v>
      </c>
      <c r="AE1563" s="26">
        <f t="shared" si="413"/>
        <v>0</v>
      </c>
      <c r="AF1563">
        <f t="shared" si="414"/>
        <v>-9999</v>
      </c>
      <c r="AG1563" s="187"/>
      <c r="AH1563">
        <f t="shared" si="415"/>
        <v>-2.9382213915712355E-4</v>
      </c>
      <c r="AI1563">
        <f t="shared" si="416"/>
        <v>0.56321412153041595</v>
      </c>
      <c r="AJ1563">
        <f t="shared" si="417"/>
        <v>-0.29022162196877349</v>
      </c>
      <c r="AK1563">
        <f t="shared" si="418"/>
        <v>0.22686228227079117</v>
      </c>
      <c r="AL1563">
        <f t="shared" si="419"/>
        <v>2.6625535282756823</v>
      </c>
      <c r="AM1563">
        <f t="shared" si="420"/>
        <v>4.0948774322335311</v>
      </c>
      <c r="AN1563" s="26">
        <f t="shared" si="423"/>
        <v>-3.9344997747660178</v>
      </c>
      <c r="AO1563" s="26">
        <f t="shared" si="423"/>
        <v>-3.9351643489502139</v>
      </c>
      <c r="AP1563" s="26">
        <f t="shared" si="423"/>
        <v>-3.9332408904645653</v>
      </c>
      <c r="AQ1563" s="26">
        <f t="shared" si="423"/>
        <v>-3.9388182558839882</v>
      </c>
      <c r="AR1563" s="26">
        <f t="shared" si="423"/>
        <v>-3.9227315190112741</v>
      </c>
      <c r="AS1563" s="26">
        <f t="shared" si="423"/>
        <v>-3.9698775001583364</v>
      </c>
      <c r="AT1563" s="26">
        <f t="shared" si="423"/>
        <v>-3.8373723372171344</v>
      </c>
      <c r="AU1563" s="26">
        <f t="shared" si="422"/>
        <v>-4.2853617650403137</v>
      </c>
    </row>
    <row r="1564" spans="26:64">
      <c r="Z1564">
        <f t="shared" si="409"/>
        <v>0</v>
      </c>
      <c r="AA1564" s="26">
        <f t="shared" si="410"/>
        <v>2.0309229835135684E-3</v>
      </c>
      <c r="AB1564" s="26">
        <f t="shared" si="404"/>
        <v>-9999</v>
      </c>
      <c r="AC1564" s="26">
        <f t="shared" si="411"/>
        <v>0</v>
      </c>
      <c r="AD1564" s="26">
        <f t="shared" si="412"/>
        <v>-9999</v>
      </c>
      <c r="AE1564" s="26">
        <f t="shared" si="413"/>
        <v>0</v>
      </c>
      <c r="AF1564">
        <f t="shared" si="414"/>
        <v>-9999</v>
      </c>
      <c r="AG1564" s="187"/>
      <c r="AH1564">
        <f t="shared" si="415"/>
        <v>-2.9382213915712355E-4</v>
      </c>
      <c r="AI1564">
        <f t="shared" si="416"/>
        <v>0.56321412153041595</v>
      </c>
      <c r="AJ1564">
        <f t="shared" si="417"/>
        <v>-0.29022162196877349</v>
      </c>
      <c r="AK1564">
        <f t="shared" si="418"/>
        <v>0.22686228227079117</v>
      </c>
      <c r="AL1564">
        <f t="shared" si="419"/>
        <v>2.6625535282756823</v>
      </c>
      <c r="AM1564">
        <f t="shared" si="420"/>
        <v>4.0948774322335311</v>
      </c>
      <c r="AN1564" s="26">
        <f t="shared" si="423"/>
        <v>-3.9344997747660178</v>
      </c>
      <c r="AO1564" s="26">
        <f t="shared" si="423"/>
        <v>-3.9351643489502139</v>
      </c>
      <c r="AP1564" s="26">
        <f t="shared" si="423"/>
        <v>-3.9332408904645653</v>
      </c>
      <c r="AQ1564" s="26">
        <f t="shared" si="423"/>
        <v>-3.9388182558839882</v>
      </c>
      <c r="AR1564" s="26">
        <f t="shared" si="423"/>
        <v>-3.9227315190112741</v>
      </c>
      <c r="AS1564" s="26">
        <f t="shared" si="423"/>
        <v>-3.9698775001583364</v>
      </c>
      <c r="AT1564" s="26">
        <f t="shared" si="423"/>
        <v>-3.8373723372171344</v>
      </c>
      <c r="AU1564" s="26">
        <f t="shared" si="422"/>
        <v>-4.2853617650403137</v>
      </c>
      <c r="AV1564" s="26"/>
    </row>
    <row r="1565" spans="26:64">
      <c r="Z1565">
        <f t="shared" si="409"/>
        <v>0</v>
      </c>
      <c r="AA1565" s="26">
        <f t="shared" si="410"/>
        <v>2.0309229835135684E-3</v>
      </c>
      <c r="AB1565" s="26">
        <f t="shared" ref="AB1565:AB1628" si="424">IF(S1565&lt;&gt;0,G1565-AH1565, -9999)</f>
        <v>-9999</v>
      </c>
      <c r="AC1565" s="26">
        <f t="shared" si="411"/>
        <v>0</v>
      </c>
      <c r="AD1565" s="26">
        <f t="shared" si="412"/>
        <v>-9999</v>
      </c>
      <c r="AE1565" s="26">
        <f t="shared" si="413"/>
        <v>0</v>
      </c>
      <c r="AF1565">
        <f t="shared" si="414"/>
        <v>-9999</v>
      </c>
      <c r="AG1565" s="187"/>
      <c r="AH1565">
        <f t="shared" si="415"/>
        <v>-2.9382213915712355E-4</v>
      </c>
      <c r="AI1565">
        <f t="shared" si="416"/>
        <v>0.56321412153041595</v>
      </c>
      <c r="AJ1565">
        <f t="shared" si="417"/>
        <v>-0.29022162196877349</v>
      </c>
      <c r="AK1565">
        <f t="shared" si="418"/>
        <v>0.22686228227079117</v>
      </c>
      <c r="AL1565">
        <f t="shared" si="419"/>
        <v>2.6625535282756823</v>
      </c>
      <c r="AM1565">
        <f t="shared" si="420"/>
        <v>4.0948774322335311</v>
      </c>
      <c r="AN1565" s="26">
        <f t="shared" si="423"/>
        <v>-3.9344997747660178</v>
      </c>
      <c r="AO1565" s="26">
        <f t="shared" si="423"/>
        <v>-3.9351643489502139</v>
      </c>
      <c r="AP1565" s="26">
        <f t="shared" si="423"/>
        <v>-3.9332408904645653</v>
      </c>
      <c r="AQ1565" s="26">
        <f t="shared" si="423"/>
        <v>-3.9388182558839882</v>
      </c>
      <c r="AR1565" s="26">
        <f t="shared" si="423"/>
        <v>-3.9227315190112741</v>
      </c>
      <c r="AS1565" s="26">
        <f t="shared" si="423"/>
        <v>-3.9698775001583364</v>
      </c>
      <c r="AT1565" s="26">
        <f t="shared" si="423"/>
        <v>-3.8373723372171344</v>
      </c>
      <c r="AU1565" s="26">
        <f t="shared" si="422"/>
        <v>-4.2853617650403137</v>
      </c>
      <c r="AV1565" s="26"/>
    </row>
    <row r="1566" spans="26:64">
      <c r="Z1566">
        <f t="shared" si="409"/>
        <v>0</v>
      </c>
      <c r="AA1566" s="26">
        <f t="shared" si="410"/>
        <v>2.0309229835135684E-3</v>
      </c>
      <c r="AB1566" s="26">
        <f t="shared" si="424"/>
        <v>-9999</v>
      </c>
      <c r="AC1566" s="26">
        <f t="shared" si="411"/>
        <v>0</v>
      </c>
      <c r="AD1566" s="26">
        <f t="shared" si="412"/>
        <v>-9999</v>
      </c>
      <c r="AE1566" s="26">
        <f t="shared" si="413"/>
        <v>0</v>
      </c>
      <c r="AF1566">
        <f t="shared" si="414"/>
        <v>-9999</v>
      </c>
      <c r="AG1566" s="187"/>
      <c r="AH1566">
        <f t="shared" si="415"/>
        <v>-2.9382213915712355E-4</v>
      </c>
      <c r="AI1566">
        <f t="shared" si="416"/>
        <v>0.56321412153041595</v>
      </c>
      <c r="AJ1566">
        <f t="shared" si="417"/>
        <v>-0.29022162196877349</v>
      </c>
      <c r="AK1566">
        <f t="shared" si="418"/>
        <v>0.22686228227079117</v>
      </c>
      <c r="AL1566">
        <f t="shared" si="419"/>
        <v>2.6625535282756823</v>
      </c>
      <c r="AM1566">
        <f t="shared" si="420"/>
        <v>4.0948774322335311</v>
      </c>
      <c r="AN1566" s="26">
        <f t="shared" ref="AN1566:AT1575" si="425">$AU1566+$AB$7*SIN(AO1566)</f>
        <v>-3.9344997747660178</v>
      </c>
      <c r="AO1566" s="26">
        <f t="shared" si="425"/>
        <v>-3.9351643489502139</v>
      </c>
      <c r="AP1566" s="26">
        <f t="shared" si="425"/>
        <v>-3.9332408904645653</v>
      </c>
      <c r="AQ1566" s="26">
        <f t="shared" si="425"/>
        <v>-3.9388182558839882</v>
      </c>
      <c r="AR1566" s="26">
        <f t="shared" si="425"/>
        <v>-3.9227315190112741</v>
      </c>
      <c r="AS1566" s="26">
        <f t="shared" si="425"/>
        <v>-3.9698775001583364</v>
      </c>
      <c r="AT1566" s="26">
        <f t="shared" si="425"/>
        <v>-3.8373723372171344</v>
      </c>
      <c r="AU1566" s="26">
        <f t="shared" si="422"/>
        <v>-4.2853617650403137</v>
      </c>
      <c r="AV1566" s="26"/>
      <c r="AX1566" s="26"/>
    </row>
    <row r="1567" spans="26:64">
      <c r="Z1567">
        <f t="shared" si="409"/>
        <v>0</v>
      </c>
      <c r="AA1567" s="26">
        <f t="shared" si="410"/>
        <v>2.0309229835135684E-3</v>
      </c>
      <c r="AB1567" s="26">
        <f t="shared" si="424"/>
        <v>-9999</v>
      </c>
      <c r="AC1567" s="26">
        <f t="shared" si="411"/>
        <v>0</v>
      </c>
      <c r="AD1567" s="26">
        <f t="shared" si="412"/>
        <v>-9999</v>
      </c>
      <c r="AE1567" s="26">
        <f t="shared" si="413"/>
        <v>0</v>
      </c>
      <c r="AF1567">
        <f t="shared" si="414"/>
        <v>-9999</v>
      </c>
      <c r="AG1567" s="187"/>
      <c r="AH1567">
        <f t="shared" si="415"/>
        <v>-2.9382213915712355E-4</v>
      </c>
      <c r="AI1567">
        <f t="shared" si="416"/>
        <v>0.56321412153041595</v>
      </c>
      <c r="AJ1567">
        <f t="shared" si="417"/>
        <v>-0.29022162196877349</v>
      </c>
      <c r="AK1567">
        <f t="shared" si="418"/>
        <v>0.22686228227079117</v>
      </c>
      <c r="AL1567">
        <f t="shared" si="419"/>
        <v>2.6625535282756823</v>
      </c>
      <c r="AM1567">
        <f t="shared" si="420"/>
        <v>4.0948774322335311</v>
      </c>
      <c r="AN1567" s="26">
        <f t="shared" si="425"/>
        <v>-3.9344997747660178</v>
      </c>
      <c r="AO1567" s="26">
        <f t="shared" si="425"/>
        <v>-3.9351643489502139</v>
      </c>
      <c r="AP1567" s="26">
        <f t="shared" si="425"/>
        <v>-3.9332408904645653</v>
      </c>
      <c r="AQ1567" s="26">
        <f t="shared" si="425"/>
        <v>-3.9388182558839882</v>
      </c>
      <c r="AR1567" s="26">
        <f t="shared" si="425"/>
        <v>-3.9227315190112741</v>
      </c>
      <c r="AS1567" s="26">
        <f t="shared" si="425"/>
        <v>-3.9698775001583364</v>
      </c>
      <c r="AT1567" s="26">
        <f t="shared" si="425"/>
        <v>-3.8373723372171344</v>
      </c>
      <c r="AU1567" s="26">
        <f t="shared" si="422"/>
        <v>-4.2853617650403137</v>
      </c>
      <c r="AV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</row>
    <row r="1568" spans="26:64">
      <c r="Z1568">
        <f t="shared" si="409"/>
        <v>0</v>
      </c>
      <c r="AA1568" s="26">
        <f t="shared" si="410"/>
        <v>2.0309229835135684E-3</v>
      </c>
      <c r="AB1568" s="26">
        <f t="shared" si="424"/>
        <v>-9999</v>
      </c>
      <c r="AC1568" s="26">
        <f t="shared" si="411"/>
        <v>0</v>
      </c>
      <c r="AD1568" s="26">
        <f t="shared" si="412"/>
        <v>-9999</v>
      </c>
      <c r="AE1568" s="26">
        <f t="shared" si="413"/>
        <v>0</v>
      </c>
      <c r="AF1568">
        <f t="shared" si="414"/>
        <v>-9999</v>
      </c>
      <c r="AG1568" s="187"/>
      <c r="AH1568">
        <f t="shared" si="415"/>
        <v>-2.9382213915712355E-4</v>
      </c>
      <c r="AI1568">
        <f t="shared" si="416"/>
        <v>0.56321412153041595</v>
      </c>
      <c r="AJ1568">
        <f t="shared" si="417"/>
        <v>-0.29022162196877349</v>
      </c>
      <c r="AK1568">
        <f t="shared" si="418"/>
        <v>0.22686228227079117</v>
      </c>
      <c r="AL1568">
        <f t="shared" si="419"/>
        <v>2.6625535282756823</v>
      </c>
      <c r="AM1568">
        <f t="shared" si="420"/>
        <v>4.0948774322335311</v>
      </c>
      <c r="AN1568" s="26">
        <f t="shared" si="425"/>
        <v>-3.9344997747660178</v>
      </c>
      <c r="AO1568" s="26">
        <f t="shared" si="425"/>
        <v>-3.9351643489502139</v>
      </c>
      <c r="AP1568" s="26">
        <f t="shared" si="425"/>
        <v>-3.9332408904645653</v>
      </c>
      <c r="AQ1568" s="26">
        <f t="shared" si="425"/>
        <v>-3.9388182558839882</v>
      </c>
      <c r="AR1568" s="26">
        <f t="shared" si="425"/>
        <v>-3.9227315190112741</v>
      </c>
      <c r="AS1568" s="26">
        <f t="shared" si="425"/>
        <v>-3.9698775001583364</v>
      </c>
      <c r="AT1568" s="26">
        <f t="shared" si="425"/>
        <v>-3.8373723372171344</v>
      </c>
      <c r="AU1568" s="26">
        <f t="shared" si="422"/>
        <v>-4.2853617650403137</v>
      </c>
      <c r="AV1568" s="26"/>
    </row>
    <row r="1569" spans="26:64">
      <c r="Z1569">
        <f t="shared" si="409"/>
        <v>0</v>
      </c>
      <c r="AA1569" s="26">
        <f t="shared" si="410"/>
        <v>2.0309229835135684E-3</v>
      </c>
      <c r="AB1569" s="26">
        <f t="shared" si="424"/>
        <v>-9999</v>
      </c>
      <c r="AC1569" s="26">
        <f t="shared" si="411"/>
        <v>0</v>
      </c>
      <c r="AD1569" s="26">
        <f t="shared" si="412"/>
        <v>-9999</v>
      </c>
      <c r="AE1569" s="26">
        <f t="shared" si="413"/>
        <v>0</v>
      </c>
      <c r="AF1569">
        <f t="shared" si="414"/>
        <v>-9999</v>
      </c>
      <c r="AG1569" s="187"/>
      <c r="AH1569">
        <f t="shared" si="415"/>
        <v>-2.9382213915712355E-4</v>
      </c>
      <c r="AI1569">
        <f t="shared" si="416"/>
        <v>0.56321412153041595</v>
      </c>
      <c r="AJ1569">
        <f t="shared" si="417"/>
        <v>-0.29022162196877349</v>
      </c>
      <c r="AK1569">
        <f t="shared" si="418"/>
        <v>0.22686228227079117</v>
      </c>
      <c r="AL1569">
        <f t="shared" si="419"/>
        <v>2.6625535282756823</v>
      </c>
      <c r="AM1569">
        <f t="shared" si="420"/>
        <v>4.0948774322335311</v>
      </c>
      <c r="AN1569" s="26">
        <f t="shared" si="425"/>
        <v>-3.9344997747660178</v>
      </c>
      <c r="AO1569" s="26">
        <f t="shared" si="425"/>
        <v>-3.9351643489502139</v>
      </c>
      <c r="AP1569" s="26">
        <f t="shared" si="425"/>
        <v>-3.9332408904645653</v>
      </c>
      <c r="AQ1569" s="26">
        <f t="shared" si="425"/>
        <v>-3.9388182558839882</v>
      </c>
      <c r="AR1569" s="26">
        <f t="shared" si="425"/>
        <v>-3.9227315190112741</v>
      </c>
      <c r="AS1569" s="26">
        <f t="shared" si="425"/>
        <v>-3.9698775001583364</v>
      </c>
      <c r="AT1569" s="26">
        <f t="shared" si="425"/>
        <v>-3.8373723372171344</v>
      </c>
      <c r="AU1569" s="26">
        <f t="shared" si="422"/>
        <v>-4.2853617650403137</v>
      </c>
      <c r="AV1569" s="26"/>
    </row>
    <row r="1570" spans="26:64">
      <c r="Z1570">
        <f t="shared" si="409"/>
        <v>0</v>
      </c>
      <c r="AA1570" s="26">
        <f t="shared" si="410"/>
        <v>2.0309229835135684E-3</v>
      </c>
      <c r="AB1570" s="26">
        <f t="shared" si="424"/>
        <v>-9999</v>
      </c>
      <c r="AC1570" s="26">
        <f t="shared" si="411"/>
        <v>0</v>
      </c>
      <c r="AD1570" s="26">
        <f t="shared" si="412"/>
        <v>-9999</v>
      </c>
      <c r="AE1570" s="26">
        <f t="shared" si="413"/>
        <v>0</v>
      </c>
      <c r="AF1570">
        <f t="shared" si="414"/>
        <v>-9999</v>
      </c>
      <c r="AG1570" s="187"/>
      <c r="AH1570">
        <f t="shared" si="415"/>
        <v>-2.9382213915712355E-4</v>
      </c>
      <c r="AI1570">
        <f t="shared" si="416"/>
        <v>0.56321412153041595</v>
      </c>
      <c r="AJ1570">
        <f t="shared" si="417"/>
        <v>-0.29022162196877349</v>
      </c>
      <c r="AK1570">
        <f t="shared" si="418"/>
        <v>0.22686228227079117</v>
      </c>
      <c r="AL1570">
        <f t="shared" si="419"/>
        <v>2.6625535282756823</v>
      </c>
      <c r="AM1570">
        <f t="shared" si="420"/>
        <v>4.0948774322335311</v>
      </c>
      <c r="AN1570" s="26">
        <f t="shared" si="425"/>
        <v>-3.9344997747660178</v>
      </c>
      <c r="AO1570" s="26">
        <f t="shared" si="425"/>
        <v>-3.9351643489502139</v>
      </c>
      <c r="AP1570" s="26">
        <f t="shared" si="425"/>
        <v>-3.9332408904645653</v>
      </c>
      <c r="AQ1570" s="26">
        <f t="shared" si="425"/>
        <v>-3.9388182558839882</v>
      </c>
      <c r="AR1570" s="26">
        <f t="shared" si="425"/>
        <v>-3.9227315190112741</v>
      </c>
      <c r="AS1570" s="26">
        <f t="shared" si="425"/>
        <v>-3.9698775001583364</v>
      </c>
      <c r="AT1570" s="26">
        <f t="shared" si="425"/>
        <v>-3.8373723372171344</v>
      </c>
      <c r="AU1570" s="26">
        <f t="shared" si="422"/>
        <v>-4.2853617650403137</v>
      </c>
      <c r="AV1570" s="26"/>
    </row>
    <row r="1571" spans="26:64">
      <c r="Z1571">
        <f t="shared" si="409"/>
        <v>0</v>
      </c>
      <c r="AA1571" s="26">
        <f t="shared" si="410"/>
        <v>2.0309229835135684E-3</v>
      </c>
      <c r="AB1571" s="26">
        <f t="shared" si="424"/>
        <v>-9999</v>
      </c>
      <c r="AC1571" s="26">
        <f t="shared" si="411"/>
        <v>0</v>
      </c>
      <c r="AD1571" s="26">
        <f t="shared" si="412"/>
        <v>-9999</v>
      </c>
      <c r="AE1571" s="26">
        <f t="shared" si="413"/>
        <v>0</v>
      </c>
      <c r="AF1571">
        <f t="shared" si="414"/>
        <v>-9999</v>
      </c>
      <c r="AG1571" s="187"/>
      <c r="AH1571">
        <f t="shared" si="415"/>
        <v>-2.9382213915712355E-4</v>
      </c>
      <c r="AI1571">
        <f t="shared" si="416"/>
        <v>0.56321412153041595</v>
      </c>
      <c r="AJ1571">
        <f t="shared" si="417"/>
        <v>-0.29022162196877349</v>
      </c>
      <c r="AK1571">
        <f t="shared" si="418"/>
        <v>0.22686228227079117</v>
      </c>
      <c r="AL1571">
        <f t="shared" si="419"/>
        <v>2.6625535282756823</v>
      </c>
      <c r="AM1571">
        <f t="shared" si="420"/>
        <v>4.0948774322335311</v>
      </c>
      <c r="AN1571" s="26">
        <f t="shared" si="425"/>
        <v>-3.9344997747660178</v>
      </c>
      <c r="AO1571" s="26">
        <f t="shared" si="425"/>
        <v>-3.9351643489502139</v>
      </c>
      <c r="AP1571" s="26">
        <f t="shared" si="425"/>
        <v>-3.9332408904645653</v>
      </c>
      <c r="AQ1571" s="26">
        <f t="shared" si="425"/>
        <v>-3.9388182558839882</v>
      </c>
      <c r="AR1571" s="26">
        <f t="shared" si="425"/>
        <v>-3.9227315190112741</v>
      </c>
      <c r="AS1571" s="26">
        <f t="shared" si="425"/>
        <v>-3.9698775001583364</v>
      </c>
      <c r="AT1571" s="26">
        <f t="shared" si="425"/>
        <v>-3.8373723372171344</v>
      </c>
      <c r="AU1571" s="26">
        <f t="shared" si="422"/>
        <v>-4.2853617650403137</v>
      </c>
      <c r="AV1571" s="26"/>
      <c r="AX1571" s="26"/>
    </row>
    <row r="1572" spans="26:64">
      <c r="Z1572">
        <f t="shared" si="409"/>
        <v>0</v>
      </c>
      <c r="AA1572" s="26">
        <f t="shared" si="410"/>
        <v>2.0309229835135684E-3</v>
      </c>
      <c r="AB1572" s="26">
        <f t="shared" si="424"/>
        <v>-9999</v>
      </c>
      <c r="AC1572" s="26">
        <f t="shared" si="411"/>
        <v>0</v>
      </c>
      <c r="AD1572" s="26">
        <f t="shared" si="412"/>
        <v>-9999</v>
      </c>
      <c r="AE1572" s="26">
        <f t="shared" si="413"/>
        <v>0</v>
      </c>
      <c r="AF1572">
        <f t="shared" si="414"/>
        <v>-9999</v>
      </c>
      <c r="AG1572" s="187"/>
      <c r="AH1572">
        <f t="shared" si="415"/>
        <v>-2.9382213915712355E-4</v>
      </c>
      <c r="AI1572">
        <f t="shared" si="416"/>
        <v>0.56321412153041595</v>
      </c>
      <c r="AJ1572">
        <f t="shared" si="417"/>
        <v>-0.29022162196877349</v>
      </c>
      <c r="AK1572">
        <f t="shared" si="418"/>
        <v>0.22686228227079117</v>
      </c>
      <c r="AL1572">
        <f t="shared" si="419"/>
        <v>2.6625535282756823</v>
      </c>
      <c r="AM1572">
        <f t="shared" si="420"/>
        <v>4.0948774322335311</v>
      </c>
      <c r="AN1572" s="26">
        <f t="shared" si="425"/>
        <v>-3.9344997747660178</v>
      </c>
      <c r="AO1572" s="26">
        <f t="shared" si="425"/>
        <v>-3.9351643489502139</v>
      </c>
      <c r="AP1572" s="26">
        <f t="shared" si="425"/>
        <v>-3.9332408904645653</v>
      </c>
      <c r="AQ1572" s="26">
        <f t="shared" si="425"/>
        <v>-3.9388182558839882</v>
      </c>
      <c r="AR1572" s="26">
        <f t="shared" si="425"/>
        <v>-3.9227315190112741</v>
      </c>
      <c r="AS1572" s="26">
        <f t="shared" si="425"/>
        <v>-3.9698775001583364</v>
      </c>
      <c r="AT1572" s="26">
        <f t="shared" si="425"/>
        <v>-3.8373723372171344</v>
      </c>
      <c r="AU1572" s="26">
        <f t="shared" si="422"/>
        <v>-4.2853617650403137</v>
      </c>
      <c r="AV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</row>
    <row r="1573" spans="26:64">
      <c r="Z1573">
        <f t="shared" si="409"/>
        <v>0</v>
      </c>
      <c r="AA1573" s="26">
        <f t="shared" si="410"/>
        <v>2.0309229835135684E-3</v>
      </c>
      <c r="AB1573" s="26">
        <f t="shared" si="424"/>
        <v>-9999</v>
      </c>
      <c r="AC1573" s="26">
        <f t="shared" si="411"/>
        <v>0</v>
      </c>
      <c r="AD1573" s="26">
        <f t="shared" si="412"/>
        <v>-9999</v>
      </c>
      <c r="AE1573" s="26">
        <f t="shared" si="413"/>
        <v>0</v>
      </c>
      <c r="AF1573">
        <f t="shared" si="414"/>
        <v>-9999</v>
      </c>
      <c r="AG1573" s="187"/>
      <c r="AH1573">
        <f t="shared" si="415"/>
        <v>-2.9382213915712355E-4</v>
      </c>
      <c r="AI1573">
        <f t="shared" si="416"/>
        <v>0.56321412153041595</v>
      </c>
      <c r="AJ1573">
        <f t="shared" si="417"/>
        <v>-0.29022162196877349</v>
      </c>
      <c r="AK1573">
        <f t="shared" si="418"/>
        <v>0.22686228227079117</v>
      </c>
      <c r="AL1573">
        <f t="shared" si="419"/>
        <v>2.6625535282756823</v>
      </c>
      <c r="AM1573">
        <f t="shared" si="420"/>
        <v>4.0948774322335311</v>
      </c>
      <c r="AN1573" s="26">
        <f t="shared" si="425"/>
        <v>-3.9344997747660178</v>
      </c>
      <c r="AO1573" s="26">
        <f t="shared" si="425"/>
        <v>-3.9351643489502139</v>
      </c>
      <c r="AP1573" s="26">
        <f t="shared" si="425"/>
        <v>-3.9332408904645653</v>
      </c>
      <c r="AQ1573" s="26">
        <f t="shared" si="425"/>
        <v>-3.9388182558839882</v>
      </c>
      <c r="AR1573" s="26">
        <f t="shared" si="425"/>
        <v>-3.9227315190112741</v>
      </c>
      <c r="AS1573" s="26">
        <f t="shared" si="425"/>
        <v>-3.9698775001583364</v>
      </c>
      <c r="AT1573" s="26">
        <f t="shared" si="425"/>
        <v>-3.8373723372171344</v>
      </c>
      <c r="AU1573" s="26">
        <f t="shared" si="422"/>
        <v>-4.2853617650403137</v>
      </c>
    </row>
    <row r="1574" spans="26:64">
      <c r="Z1574">
        <f t="shared" si="409"/>
        <v>0</v>
      </c>
      <c r="AA1574" s="26">
        <f t="shared" si="410"/>
        <v>2.0309229835135684E-3</v>
      </c>
      <c r="AB1574" s="26">
        <f t="shared" si="424"/>
        <v>-9999</v>
      </c>
      <c r="AC1574" s="26">
        <f t="shared" si="411"/>
        <v>0</v>
      </c>
      <c r="AD1574" s="26">
        <f t="shared" si="412"/>
        <v>-9999</v>
      </c>
      <c r="AE1574" s="26">
        <f t="shared" si="413"/>
        <v>0</v>
      </c>
      <c r="AF1574">
        <f t="shared" si="414"/>
        <v>-9999</v>
      </c>
      <c r="AG1574" s="187"/>
      <c r="AH1574">
        <f t="shared" si="415"/>
        <v>-2.9382213915712355E-4</v>
      </c>
      <c r="AI1574">
        <f t="shared" si="416"/>
        <v>0.56321412153041595</v>
      </c>
      <c r="AJ1574">
        <f t="shared" si="417"/>
        <v>-0.29022162196877349</v>
      </c>
      <c r="AK1574">
        <f t="shared" si="418"/>
        <v>0.22686228227079117</v>
      </c>
      <c r="AL1574">
        <f t="shared" si="419"/>
        <v>2.6625535282756823</v>
      </c>
      <c r="AM1574">
        <f t="shared" si="420"/>
        <v>4.0948774322335311</v>
      </c>
      <c r="AN1574" s="26">
        <f t="shared" si="425"/>
        <v>-3.9344997747660178</v>
      </c>
      <c r="AO1574" s="26">
        <f t="shared" si="425"/>
        <v>-3.9351643489502139</v>
      </c>
      <c r="AP1574" s="26">
        <f t="shared" si="425"/>
        <v>-3.9332408904645653</v>
      </c>
      <c r="AQ1574" s="26">
        <f t="shared" si="425"/>
        <v>-3.9388182558839882</v>
      </c>
      <c r="AR1574" s="26">
        <f t="shared" si="425"/>
        <v>-3.9227315190112741</v>
      </c>
      <c r="AS1574" s="26">
        <f t="shared" si="425"/>
        <v>-3.9698775001583364</v>
      </c>
      <c r="AT1574" s="26">
        <f t="shared" si="425"/>
        <v>-3.8373723372171344</v>
      </c>
      <c r="AU1574" s="26">
        <f t="shared" si="422"/>
        <v>-4.2853617650403137</v>
      </c>
      <c r="AV1574" s="26"/>
    </row>
    <row r="1575" spans="26:64">
      <c r="Z1575">
        <f t="shared" si="409"/>
        <v>0</v>
      </c>
      <c r="AA1575" s="26">
        <f t="shared" si="410"/>
        <v>2.0309229835135684E-3</v>
      </c>
      <c r="AB1575" s="26">
        <f t="shared" si="424"/>
        <v>-9999</v>
      </c>
      <c r="AC1575" s="26">
        <f t="shared" si="411"/>
        <v>0</v>
      </c>
      <c r="AD1575" s="26">
        <f t="shared" si="412"/>
        <v>-9999</v>
      </c>
      <c r="AE1575" s="26">
        <f t="shared" si="413"/>
        <v>0</v>
      </c>
      <c r="AF1575">
        <f t="shared" si="414"/>
        <v>-9999</v>
      </c>
      <c r="AG1575" s="187"/>
      <c r="AH1575">
        <f t="shared" si="415"/>
        <v>-2.9382213915712355E-4</v>
      </c>
      <c r="AI1575">
        <f t="shared" si="416"/>
        <v>0.56321412153041595</v>
      </c>
      <c r="AJ1575">
        <f t="shared" si="417"/>
        <v>-0.29022162196877349</v>
      </c>
      <c r="AK1575">
        <f t="shared" si="418"/>
        <v>0.22686228227079117</v>
      </c>
      <c r="AL1575">
        <f t="shared" si="419"/>
        <v>2.6625535282756823</v>
      </c>
      <c r="AM1575">
        <f t="shared" si="420"/>
        <v>4.0948774322335311</v>
      </c>
      <c r="AN1575" s="26">
        <f t="shared" si="425"/>
        <v>-3.9344997747660178</v>
      </c>
      <c r="AO1575" s="26">
        <f t="shared" si="425"/>
        <v>-3.9351643489502139</v>
      </c>
      <c r="AP1575" s="26">
        <f t="shared" si="425"/>
        <v>-3.9332408904645653</v>
      </c>
      <c r="AQ1575" s="26">
        <f t="shared" si="425"/>
        <v>-3.9388182558839882</v>
      </c>
      <c r="AR1575" s="26">
        <f t="shared" si="425"/>
        <v>-3.9227315190112741</v>
      </c>
      <c r="AS1575" s="26">
        <f t="shared" si="425"/>
        <v>-3.9698775001583364</v>
      </c>
      <c r="AT1575" s="26">
        <f t="shared" si="425"/>
        <v>-3.8373723372171344</v>
      </c>
      <c r="AU1575" s="26">
        <f t="shared" si="422"/>
        <v>-4.2853617650403137</v>
      </c>
      <c r="AV1575" s="26"/>
    </row>
    <row r="1576" spans="26:64">
      <c r="Z1576">
        <f t="shared" si="409"/>
        <v>0</v>
      </c>
      <c r="AA1576" s="26">
        <f t="shared" si="410"/>
        <v>2.0309229835135684E-3</v>
      </c>
      <c r="AB1576" s="26">
        <f t="shared" si="424"/>
        <v>-9999</v>
      </c>
      <c r="AC1576" s="26">
        <f t="shared" si="411"/>
        <v>0</v>
      </c>
      <c r="AD1576" s="26">
        <f t="shared" si="412"/>
        <v>-9999</v>
      </c>
      <c r="AE1576" s="26">
        <f t="shared" si="413"/>
        <v>0</v>
      </c>
      <c r="AF1576">
        <f t="shared" si="414"/>
        <v>-9999</v>
      </c>
      <c r="AG1576" s="187"/>
      <c r="AH1576">
        <f t="shared" si="415"/>
        <v>-2.9382213915712355E-4</v>
      </c>
      <c r="AI1576">
        <f t="shared" si="416"/>
        <v>0.56321412153041595</v>
      </c>
      <c r="AJ1576">
        <f t="shared" si="417"/>
        <v>-0.29022162196877349</v>
      </c>
      <c r="AK1576">
        <f t="shared" si="418"/>
        <v>0.22686228227079117</v>
      </c>
      <c r="AL1576">
        <f t="shared" si="419"/>
        <v>2.6625535282756823</v>
      </c>
      <c r="AM1576">
        <f t="shared" si="420"/>
        <v>4.0948774322335311</v>
      </c>
      <c r="AN1576" s="26">
        <f t="shared" ref="AN1576:AT1585" si="426">$AU1576+$AB$7*SIN(AO1576)</f>
        <v>-3.9344997747660178</v>
      </c>
      <c r="AO1576" s="26">
        <f t="shared" si="426"/>
        <v>-3.9351643489502139</v>
      </c>
      <c r="AP1576" s="26">
        <f t="shared" si="426"/>
        <v>-3.9332408904645653</v>
      </c>
      <c r="AQ1576" s="26">
        <f t="shared" si="426"/>
        <v>-3.9388182558839882</v>
      </c>
      <c r="AR1576" s="26">
        <f t="shared" si="426"/>
        <v>-3.9227315190112741</v>
      </c>
      <c r="AS1576" s="26">
        <f t="shared" si="426"/>
        <v>-3.9698775001583364</v>
      </c>
      <c r="AT1576" s="26">
        <f t="shared" si="426"/>
        <v>-3.8373723372171344</v>
      </c>
      <c r="AU1576" s="26">
        <f t="shared" si="422"/>
        <v>-4.2853617650403137</v>
      </c>
      <c r="AV1576" s="26"/>
      <c r="AX1576" s="26"/>
    </row>
    <row r="1577" spans="26:64">
      <c r="Z1577">
        <f t="shared" si="409"/>
        <v>0</v>
      </c>
      <c r="AA1577" s="26">
        <f t="shared" si="410"/>
        <v>2.0309229835135684E-3</v>
      </c>
      <c r="AB1577" s="26">
        <f t="shared" si="424"/>
        <v>-9999</v>
      </c>
      <c r="AC1577" s="26">
        <f t="shared" si="411"/>
        <v>0</v>
      </c>
      <c r="AD1577" s="26">
        <f t="shared" si="412"/>
        <v>-9999</v>
      </c>
      <c r="AE1577" s="26">
        <f t="shared" si="413"/>
        <v>0</v>
      </c>
      <c r="AF1577">
        <f t="shared" si="414"/>
        <v>-9999</v>
      </c>
      <c r="AG1577" s="187"/>
      <c r="AH1577">
        <f t="shared" si="415"/>
        <v>-2.9382213915712355E-4</v>
      </c>
      <c r="AI1577">
        <f t="shared" si="416"/>
        <v>0.56321412153041595</v>
      </c>
      <c r="AJ1577">
        <f t="shared" si="417"/>
        <v>-0.29022162196877349</v>
      </c>
      <c r="AK1577">
        <f t="shared" si="418"/>
        <v>0.22686228227079117</v>
      </c>
      <c r="AL1577">
        <f t="shared" si="419"/>
        <v>2.6625535282756823</v>
      </c>
      <c r="AM1577">
        <f t="shared" si="420"/>
        <v>4.0948774322335311</v>
      </c>
      <c r="AN1577" s="26">
        <f t="shared" si="426"/>
        <v>-3.9344997747660178</v>
      </c>
      <c r="AO1577" s="26">
        <f t="shared" si="426"/>
        <v>-3.9351643489502139</v>
      </c>
      <c r="AP1577" s="26">
        <f t="shared" si="426"/>
        <v>-3.9332408904645653</v>
      </c>
      <c r="AQ1577" s="26">
        <f t="shared" si="426"/>
        <v>-3.9388182558839882</v>
      </c>
      <c r="AR1577" s="26">
        <f t="shared" si="426"/>
        <v>-3.9227315190112741</v>
      </c>
      <c r="AS1577" s="26">
        <f t="shared" si="426"/>
        <v>-3.9698775001583364</v>
      </c>
      <c r="AT1577" s="26">
        <f t="shared" si="426"/>
        <v>-3.8373723372171344</v>
      </c>
      <c r="AU1577" s="26">
        <f t="shared" si="422"/>
        <v>-4.2853617650403137</v>
      </c>
      <c r="AV1577" s="26"/>
    </row>
    <row r="1578" spans="26:64">
      <c r="Z1578">
        <f t="shared" si="409"/>
        <v>0</v>
      </c>
      <c r="AA1578" s="26">
        <f t="shared" si="410"/>
        <v>2.0309229835135684E-3</v>
      </c>
      <c r="AB1578" s="26">
        <f t="shared" si="424"/>
        <v>-9999</v>
      </c>
      <c r="AC1578" s="26">
        <f t="shared" si="411"/>
        <v>0</v>
      </c>
      <c r="AD1578" s="26">
        <f t="shared" si="412"/>
        <v>-9999</v>
      </c>
      <c r="AE1578" s="26">
        <f t="shared" si="413"/>
        <v>0</v>
      </c>
      <c r="AF1578">
        <f t="shared" si="414"/>
        <v>-9999</v>
      </c>
      <c r="AG1578" s="187"/>
      <c r="AH1578">
        <f t="shared" si="415"/>
        <v>-2.9382213915712355E-4</v>
      </c>
      <c r="AI1578">
        <f t="shared" si="416"/>
        <v>0.56321412153041595</v>
      </c>
      <c r="AJ1578">
        <f t="shared" si="417"/>
        <v>-0.29022162196877349</v>
      </c>
      <c r="AK1578">
        <f t="shared" si="418"/>
        <v>0.22686228227079117</v>
      </c>
      <c r="AL1578">
        <f t="shared" si="419"/>
        <v>2.6625535282756823</v>
      </c>
      <c r="AM1578">
        <f t="shared" si="420"/>
        <v>4.0948774322335311</v>
      </c>
      <c r="AN1578" s="26">
        <f t="shared" si="426"/>
        <v>-3.9344997747660178</v>
      </c>
      <c r="AO1578" s="26">
        <f t="shared" si="426"/>
        <v>-3.9351643489502139</v>
      </c>
      <c r="AP1578" s="26">
        <f t="shared" si="426"/>
        <v>-3.9332408904645653</v>
      </c>
      <c r="AQ1578" s="26">
        <f t="shared" si="426"/>
        <v>-3.9388182558839882</v>
      </c>
      <c r="AR1578" s="26">
        <f t="shared" si="426"/>
        <v>-3.9227315190112741</v>
      </c>
      <c r="AS1578" s="26">
        <f t="shared" si="426"/>
        <v>-3.9698775001583364</v>
      </c>
      <c r="AT1578" s="26">
        <f t="shared" si="426"/>
        <v>-3.8373723372171344</v>
      </c>
      <c r="AU1578" s="26">
        <f t="shared" si="422"/>
        <v>-4.2853617650403137</v>
      </c>
    </row>
    <row r="1579" spans="26:64">
      <c r="Z1579">
        <f t="shared" si="409"/>
        <v>0</v>
      </c>
      <c r="AA1579" s="26">
        <f t="shared" si="410"/>
        <v>2.0309229835135684E-3</v>
      </c>
      <c r="AB1579" s="26">
        <f t="shared" si="424"/>
        <v>-9999</v>
      </c>
      <c r="AC1579" s="26">
        <f t="shared" si="411"/>
        <v>0</v>
      </c>
      <c r="AD1579" s="26">
        <f t="shared" si="412"/>
        <v>-9999</v>
      </c>
      <c r="AE1579" s="26">
        <f t="shared" si="413"/>
        <v>0</v>
      </c>
      <c r="AF1579">
        <f t="shared" si="414"/>
        <v>-9999</v>
      </c>
      <c r="AG1579" s="187"/>
      <c r="AH1579">
        <f t="shared" si="415"/>
        <v>-2.9382213915712355E-4</v>
      </c>
      <c r="AI1579">
        <f t="shared" si="416"/>
        <v>0.56321412153041595</v>
      </c>
      <c r="AJ1579">
        <f t="shared" si="417"/>
        <v>-0.29022162196877349</v>
      </c>
      <c r="AK1579">
        <f t="shared" si="418"/>
        <v>0.22686228227079117</v>
      </c>
      <c r="AL1579">
        <f t="shared" si="419"/>
        <v>2.6625535282756823</v>
      </c>
      <c r="AM1579">
        <f t="shared" si="420"/>
        <v>4.0948774322335311</v>
      </c>
      <c r="AN1579" s="26">
        <f t="shared" si="426"/>
        <v>-3.9344997747660178</v>
      </c>
      <c r="AO1579" s="26">
        <f t="shared" si="426"/>
        <v>-3.9351643489502139</v>
      </c>
      <c r="AP1579" s="26">
        <f t="shared" si="426"/>
        <v>-3.9332408904645653</v>
      </c>
      <c r="AQ1579" s="26">
        <f t="shared" si="426"/>
        <v>-3.9388182558839882</v>
      </c>
      <c r="AR1579" s="26">
        <f t="shared" si="426"/>
        <v>-3.9227315190112741</v>
      </c>
      <c r="AS1579" s="26">
        <f t="shared" si="426"/>
        <v>-3.9698775001583364</v>
      </c>
      <c r="AT1579" s="26">
        <f t="shared" si="426"/>
        <v>-3.8373723372171344</v>
      </c>
      <c r="AU1579" s="26">
        <f t="shared" si="422"/>
        <v>-4.2853617650403137</v>
      </c>
    </row>
    <row r="1580" spans="26:64">
      <c r="Z1580">
        <f t="shared" si="409"/>
        <v>0</v>
      </c>
      <c r="AA1580" s="26">
        <f t="shared" si="410"/>
        <v>2.0309229835135684E-3</v>
      </c>
      <c r="AB1580" s="26">
        <f t="shared" si="424"/>
        <v>-9999</v>
      </c>
      <c r="AC1580" s="26">
        <f t="shared" si="411"/>
        <v>0</v>
      </c>
      <c r="AD1580" s="26">
        <f t="shared" si="412"/>
        <v>-9999</v>
      </c>
      <c r="AE1580" s="26">
        <f t="shared" si="413"/>
        <v>0</v>
      </c>
      <c r="AF1580">
        <f t="shared" si="414"/>
        <v>-9999</v>
      </c>
      <c r="AG1580" s="187"/>
      <c r="AH1580">
        <f t="shared" si="415"/>
        <v>-2.9382213915712355E-4</v>
      </c>
      <c r="AI1580">
        <f t="shared" si="416"/>
        <v>0.56321412153041595</v>
      </c>
      <c r="AJ1580">
        <f t="shared" si="417"/>
        <v>-0.29022162196877349</v>
      </c>
      <c r="AK1580">
        <f t="shared" si="418"/>
        <v>0.22686228227079117</v>
      </c>
      <c r="AL1580">
        <f t="shared" si="419"/>
        <v>2.6625535282756823</v>
      </c>
      <c r="AM1580">
        <f t="shared" si="420"/>
        <v>4.0948774322335311</v>
      </c>
      <c r="AN1580" s="26">
        <f t="shared" si="426"/>
        <v>-3.9344997747660178</v>
      </c>
      <c r="AO1580" s="26">
        <f t="shared" si="426"/>
        <v>-3.9351643489502139</v>
      </c>
      <c r="AP1580" s="26">
        <f t="shared" si="426"/>
        <v>-3.9332408904645653</v>
      </c>
      <c r="AQ1580" s="26">
        <f t="shared" si="426"/>
        <v>-3.9388182558839882</v>
      </c>
      <c r="AR1580" s="26">
        <f t="shared" si="426"/>
        <v>-3.9227315190112741</v>
      </c>
      <c r="AS1580" s="26">
        <f t="shared" si="426"/>
        <v>-3.9698775001583364</v>
      </c>
      <c r="AT1580" s="26">
        <f t="shared" si="426"/>
        <v>-3.8373723372171344</v>
      </c>
      <c r="AU1580" s="26">
        <f t="shared" si="422"/>
        <v>-4.2853617650403137</v>
      </c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</row>
    <row r="1581" spans="26:64">
      <c r="Z1581">
        <f t="shared" si="409"/>
        <v>0</v>
      </c>
      <c r="AA1581" s="26">
        <f t="shared" si="410"/>
        <v>2.0309229835135684E-3</v>
      </c>
      <c r="AB1581" s="26">
        <f t="shared" si="424"/>
        <v>-9999</v>
      </c>
      <c r="AC1581" s="26">
        <f t="shared" si="411"/>
        <v>0</v>
      </c>
      <c r="AD1581" s="26">
        <f t="shared" si="412"/>
        <v>-9999</v>
      </c>
      <c r="AE1581" s="26">
        <f t="shared" si="413"/>
        <v>0</v>
      </c>
      <c r="AF1581">
        <f t="shared" si="414"/>
        <v>-9999</v>
      </c>
      <c r="AG1581" s="187"/>
      <c r="AH1581">
        <f t="shared" si="415"/>
        <v>-2.9382213915712355E-4</v>
      </c>
      <c r="AI1581">
        <f t="shared" si="416"/>
        <v>0.56321412153041595</v>
      </c>
      <c r="AJ1581">
        <f t="shared" si="417"/>
        <v>-0.29022162196877349</v>
      </c>
      <c r="AK1581">
        <f t="shared" si="418"/>
        <v>0.22686228227079117</v>
      </c>
      <c r="AL1581">
        <f t="shared" si="419"/>
        <v>2.6625535282756823</v>
      </c>
      <c r="AM1581">
        <f t="shared" si="420"/>
        <v>4.0948774322335311</v>
      </c>
      <c r="AN1581" s="26">
        <f t="shared" si="426"/>
        <v>-3.9344997747660178</v>
      </c>
      <c r="AO1581" s="26">
        <f t="shared" si="426"/>
        <v>-3.9351643489502139</v>
      </c>
      <c r="AP1581" s="26">
        <f t="shared" si="426"/>
        <v>-3.9332408904645653</v>
      </c>
      <c r="AQ1581" s="26">
        <f t="shared" si="426"/>
        <v>-3.9388182558839882</v>
      </c>
      <c r="AR1581" s="26">
        <f t="shared" si="426"/>
        <v>-3.9227315190112741</v>
      </c>
      <c r="AS1581" s="26">
        <f t="shared" si="426"/>
        <v>-3.9698775001583364</v>
      </c>
      <c r="AT1581" s="26">
        <f t="shared" si="426"/>
        <v>-3.8373723372171344</v>
      </c>
      <c r="AU1581" s="26">
        <f t="shared" si="422"/>
        <v>-4.2853617650403137</v>
      </c>
    </row>
    <row r="1582" spans="26:64">
      <c r="Z1582">
        <f t="shared" si="409"/>
        <v>0</v>
      </c>
      <c r="AA1582" s="26">
        <f t="shared" si="410"/>
        <v>2.0309229835135684E-3</v>
      </c>
      <c r="AB1582" s="26">
        <f t="shared" si="424"/>
        <v>-9999</v>
      </c>
      <c r="AC1582" s="26">
        <f t="shared" si="411"/>
        <v>0</v>
      </c>
      <c r="AD1582" s="26">
        <f t="shared" si="412"/>
        <v>-9999</v>
      </c>
      <c r="AE1582" s="26">
        <f t="shared" si="413"/>
        <v>0</v>
      </c>
      <c r="AF1582">
        <f t="shared" si="414"/>
        <v>-9999</v>
      </c>
      <c r="AG1582" s="187"/>
      <c r="AH1582">
        <f t="shared" si="415"/>
        <v>-2.9382213915712355E-4</v>
      </c>
      <c r="AI1582">
        <f t="shared" si="416"/>
        <v>0.56321412153041595</v>
      </c>
      <c r="AJ1582">
        <f t="shared" si="417"/>
        <v>-0.29022162196877349</v>
      </c>
      <c r="AK1582">
        <f t="shared" si="418"/>
        <v>0.22686228227079117</v>
      </c>
      <c r="AL1582">
        <f t="shared" si="419"/>
        <v>2.6625535282756823</v>
      </c>
      <c r="AM1582">
        <f t="shared" si="420"/>
        <v>4.0948774322335311</v>
      </c>
      <c r="AN1582" s="26">
        <f t="shared" si="426"/>
        <v>-3.9344997747660178</v>
      </c>
      <c r="AO1582" s="26">
        <f t="shared" si="426"/>
        <v>-3.9351643489502139</v>
      </c>
      <c r="AP1582" s="26">
        <f t="shared" si="426"/>
        <v>-3.9332408904645653</v>
      </c>
      <c r="AQ1582" s="26">
        <f t="shared" si="426"/>
        <v>-3.9388182558839882</v>
      </c>
      <c r="AR1582" s="26">
        <f t="shared" si="426"/>
        <v>-3.9227315190112741</v>
      </c>
      <c r="AS1582" s="26">
        <f t="shared" si="426"/>
        <v>-3.9698775001583364</v>
      </c>
      <c r="AT1582" s="26">
        <f t="shared" si="426"/>
        <v>-3.8373723372171344</v>
      </c>
      <c r="AU1582" s="26">
        <f t="shared" si="422"/>
        <v>-4.2853617650403137</v>
      </c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</row>
    <row r="1583" spans="26:64">
      <c r="Z1583">
        <f t="shared" si="409"/>
        <v>0</v>
      </c>
      <c r="AA1583" s="26">
        <f t="shared" si="410"/>
        <v>2.0309229835135684E-3</v>
      </c>
      <c r="AB1583" s="26">
        <f t="shared" si="424"/>
        <v>-9999</v>
      </c>
      <c r="AC1583" s="26">
        <f t="shared" si="411"/>
        <v>0</v>
      </c>
      <c r="AD1583" s="26">
        <f t="shared" si="412"/>
        <v>-9999</v>
      </c>
      <c r="AE1583" s="26">
        <f t="shared" si="413"/>
        <v>0</v>
      </c>
      <c r="AF1583">
        <f t="shared" si="414"/>
        <v>-9999</v>
      </c>
      <c r="AG1583" s="187"/>
      <c r="AH1583">
        <f t="shared" si="415"/>
        <v>-2.9382213915712355E-4</v>
      </c>
      <c r="AI1583">
        <f t="shared" si="416"/>
        <v>0.56321412153041595</v>
      </c>
      <c r="AJ1583">
        <f t="shared" si="417"/>
        <v>-0.29022162196877349</v>
      </c>
      <c r="AK1583">
        <f t="shared" si="418"/>
        <v>0.22686228227079117</v>
      </c>
      <c r="AL1583">
        <f t="shared" si="419"/>
        <v>2.6625535282756823</v>
      </c>
      <c r="AM1583">
        <f t="shared" si="420"/>
        <v>4.0948774322335311</v>
      </c>
      <c r="AN1583" s="26">
        <f t="shared" si="426"/>
        <v>-3.9344997747660178</v>
      </c>
      <c r="AO1583" s="26">
        <f t="shared" si="426"/>
        <v>-3.9351643489502139</v>
      </c>
      <c r="AP1583" s="26">
        <f t="shared" si="426"/>
        <v>-3.9332408904645653</v>
      </c>
      <c r="AQ1583" s="26">
        <f t="shared" si="426"/>
        <v>-3.9388182558839882</v>
      </c>
      <c r="AR1583" s="26">
        <f t="shared" si="426"/>
        <v>-3.9227315190112741</v>
      </c>
      <c r="AS1583" s="26">
        <f t="shared" si="426"/>
        <v>-3.9698775001583364</v>
      </c>
      <c r="AT1583" s="26">
        <f t="shared" si="426"/>
        <v>-3.8373723372171344</v>
      </c>
      <c r="AU1583" s="26">
        <f t="shared" si="422"/>
        <v>-4.2853617650403137</v>
      </c>
      <c r="AV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</row>
    <row r="1584" spans="26:64">
      <c r="Z1584">
        <f t="shared" si="409"/>
        <v>0</v>
      </c>
      <c r="AA1584" s="26">
        <f t="shared" si="410"/>
        <v>2.0309229835135684E-3</v>
      </c>
      <c r="AB1584" s="26">
        <f t="shared" si="424"/>
        <v>-9999</v>
      </c>
      <c r="AC1584" s="26">
        <f t="shared" si="411"/>
        <v>0</v>
      </c>
      <c r="AD1584" s="26">
        <f t="shared" si="412"/>
        <v>-9999</v>
      </c>
      <c r="AE1584" s="26">
        <f t="shared" si="413"/>
        <v>0</v>
      </c>
      <c r="AF1584">
        <f t="shared" si="414"/>
        <v>-9999</v>
      </c>
      <c r="AG1584" s="187"/>
      <c r="AH1584">
        <f t="shared" si="415"/>
        <v>-2.9382213915712355E-4</v>
      </c>
      <c r="AI1584">
        <f t="shared" si="416"/>
        <v>0.56321412153041595</v>
      </c>
      <c r="AJ1584">
        <f t="shared" si="417"/>
        <v>-0.29022162196877349</v>
      </c>
      <c r="AK1584">
        <f t="shared" si="418"/>
        <v>0.22686228227079117</v>
      </c>
      <c r="AL1584">
        <f t="shared" si="419"/>
        <v>2.6625535282756823</v>
      </c>
      <c r="AM1584">
        <f t="shared" si="420"/>
        <v>4.0948774322335311</v>
      </c>
      <c r="AN1584" s="26">
        <f t="shared" si="426"/>
        <v>-3.9344997747660178</v>
      </c>
      <c r="AO1584" s="26">
        <f t="shared" si="426"/>
        <v>-3.9351643489502139</v>
      </c>
      <c r="AP1584" s="26">
        <f t="shared" si="426"/>
        <v>-3.9332408904645653</v>
      </c>
      <c r="AQ1584" s="26">
        <f t="shared" si="426"/>
        <v>-3.9388182558839882</v>
      </c>
      <c r="AR1584" s="26">
        <f t="shared" si="426"/>
        <v>-3.9227315190112741</v>
      </c>
      <c r="AS1584" s="26">
        <f t="shared" si="426"/>
        <v>-3.9698775001583364</v>
      </c>
      <c r="AT1584" s="26">
        <f t="shared" si="426"/>
        <v>-3.8373723372171344</v>
      </c>
      <c r="AU1584" s="26">
        <f t="shared" si="422"/>
        <v>-4.2853617650403137</v>
      </c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</row>
    <row r="1585" spans="26:64">
      <c r="Z1585">
        <f t="shared" si="409"/>
        <v>0</v>
      </c>
      <c r="AA1585" s="26">
        <f t="shared" si="410"/>
        <v>2.0309229835135684E-3</v>
      </c>
      <c r="AB1585" s="26">
        <f t="shared" si="424"/>
        <v>-9999</v>
      </c>
      <c r="AC1585" s="26">
        <f t="shared" si="411"/>
        <v>0</v>
      </c>
      <c r="AD1585" s="26">
        <f t="shared" si="412"/>
        <v>-9999</v>
      </c>
      <c r="AE1585" s="26">
        <f t="shared" si="413"/>
        <v>0</v>
      </c>
      <c r="AF1585">
        <f t="shared" si="414"/>
        <v>-9999</v>
      </c>
      <c r="AG1585" s="187"/>
      <c r="AH1585">
        <f t="shared" si="415"/>
        <v>-2.9382213915712355E-4</v>
      </c>
      <c r="AI1585">
        <f t="shared" si="416"/>
        <v>0.56321412153041595</v>
      </c>
      <c r="AJ1585">
        <f t="shared" si="417"/>
        <v>-0.29022162196877349</v>
      </c>
      <c r="AK1585">
        <f t="shared" si="418"/>
        <v>0.22686228227079117</v>
      </c>
      <c r="AL1585">
        <f t="shared" si="419"/>
        <v>2.6625535282756823</v>
      </c>
      <c r="AM1585">
        <f t="shared" si="420"/>
        <v>4.0948774322335311</v>
      </c>
      <c r="AN1585" s="26">
        <f t="shared" si="426"/>
        <v>-3.9344997747660178</v>
      </c>
      <c r="AO1585" s="26">
        <f t="shared" si="426"/>
        <v>-3.9351643489502139</v>
      </c>
      <c r="AP1585" s="26">
        <f t="shared" si="426"/>
        <v>-3.9332408904645653</v>
      </c>
      <c r="AQ1585" s="26">
        <f t="shared" si="426"/>
        <v>-3.9388182558839882</v>
      </c>
      <c r="AR1585" s="26">
        <f t="shared" si="426"/>
        <v>-3.9227315190112741</v>
      </c>
      <c r="AS1585" s="26">
        <f t="shared" si="426"/>
        <v>-3.9698775001583364</v>
      </c>
      <c r="AT1585" s="26">
        <f t="shared" si="426"/>
        <v>-3.8373723372171344</v>
      </c>
      <c r="AU1585" s="26">
        <f t="shared" si="422"/>
        <v>-4.2853617650403137</v>
      </c>
      <c r="AV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</row>
    <row r="1586" spans="26:64">
      <c r="Z1586">
        <f t="shared" si="409"/>
        <v>0</v>
      </c>
      <c r="AA1586" s="26">
        <f t="shared" si="410"/>
        <v>2.0309229835135684E-3</v>
      </c>
      <c r="AB1586" s="26">
        <f t="shared" si="424"/>
        <v>-9999</v>
      </c>
      <c r="AC1586" s="26">
        <f t="shared" si="411"/>
        <v>0</v>
      </c>
      <c r="AD1586" s="26">
        <f t="shared" si="412"/>
        <v>-9999</v>
      </c>
      <c r="AE1586" s="26">
        <f t="shared" si="413"/>
        <v>0</v>
      </c>
      <c r="AF1586">
        <f t="shared" si="414"/>
        <v>-9999</v>
      </c>
      <c r="AG1586" s="187"/>
      <c r="AH1586">
        <f t="shared" si="415"/>
        <v>-2.9382213915712355E-4</v>
      </c>
      <c r="AI1586">
        <f t="shared" si="416"/>
        <v>0.56321412153041595</v>
      </c>
      <c r="AJ1586">
        <f t="shared" si="417"/>
        <v>-0.29022162196877349</v>
      </c>
      <c r="AK1586">
        <f t="shared" si="418"/>
        <v>0.22686228227079117</v>
      </c>
      <c r="AL1586">
        <f t="shared" si="419"/>
        <v>2.6625535282756823</v>
      </c>
      <c r="AM1586">
        <f t="shared" si="420"/>
        <v>4.0948774322335311</v>
      </c>
      <c r="AN1586" s="26">
        <f t="shared" ref="AN1586:AT1595" si="427">$AU1586+$AB$7*SIN(AO1586)</f>
        <v>-3.9344997747660178</v>
      </c>
      <c r="AO1586" s="26">
        <f t="shared" si="427"/>
        <v>-3.9351643489502139</v>
      </c>
      <c r="AP1586" s="26">
        <f t="shared" si="427"/>
        <v>-3.9332408904645653</v>
      </c>
      <c r="AQ1586" s="26">
        <f t="shared" si="427"/>
        <v>-3.9388182558839882</v>
      </c>
      <c r="AR1586" s="26">
        <f t="shared" si="427"/>
        <v>-3.9227315190112741</v>
      </c>
      <c r="AS1586" s="26">
        <f t="shared" si="427"/>
        <v>-3.9698775001583364</v>
      </c>
      <c r="AT1586" s="26">
        <f t="shared" si="427"/>
        <v>-3.8373723372171344</v>
      </c>
      <c r="AU1586" s="26">
        <f t="shared" si="422"/>
        <v>-4.2853617650403137</v>
      </c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</row>
    <row r="1587" spans="26:64">
      <c r="Z1587">
        <f t="shared" si="409"/>
        <v>0</v>
      </c>
      <c r="AA1587" s="26">
        <f t="shared" si="410"/>
        <v>2.0309229835135684E-3</v>
      </c>
      <c r="AB1587" s="26">
        <f t="shared" si="424"/>
        <v>-9999</v>
      </c>
      <c r="AC1587" s="26">
        <f t="shared" si="411"/>
        <v>0</v>
      </c>
      <c r="AD1587" s="26">
        <f t="shared" si="412"/>
        <v>-9999</v>
      </c>
      <c r="AE1587" s="26">
        <f t="shared" si="413"/>
        <v>0</v>
      </c>
      <c r="AF1587">
        <f t="shared" si="414"/>
        <v>-9999</v>
      </c>
      <c r="AG1587" s="187"/>
      <c r="AH1587">
        <f t="shared" si="415"/>
        <v>-2.9382213915712355E-4</v>
      </c>
      <c r="AI1587">
        <f t="shared" si="416"/>
        <v>0.56321412153041595</v>
      </c>
      <c r="AJ1587">
        <f t="shared" si="417"/>
        <v>-0.29022162196877349</v>
      </c>
      <c r="AK1587">
        <f t="shared" si="418"/>
        <v>0.22686228227079117</v>
      </c>
      <c r="AL1587">
        <f t="shared" si="419"/>
        <v>2.6625535282756823</v>
      </c>
      <c r="AM1587">
        <f t="shared" si="420"/>
        <v>4.0948774322335311</v>
      </c>
      <c r="AN1587" s="26">
        <f t="shared" si="427"/>
        <v>-3.9344997747660178</v>
      </c>
      <c r="AO1587" s="26">
        <f t="shared" si="427"/>
        <v>-3.9351643489502139</v>
      </c>
      <c r="AP1587" s="26">
        <f t="shared" si="427"/>
        <v>-3.9332408904645653</v>
      </c>
      <c r="AQ1587" s="26">
        <f t="shared" si="427"/>
        <v>-3.9388182558839882</v>
      </c>
      <c r="AR1587" s="26">
        <f t="shared" si="427"/>
        <v>-3.9227315190112741</v>
      </c>
      <c r="AS1587" s="26">
        <f t="shared" si="427"/>
        <v>-3.9698775001583364</v>
      </c>
      <c r="AT1587" s="26">
        <f t="shared" si="427"/>
        <v>-3.8373723372171344</v>
      </c>
      <c r="AU1587" s="26">
        <f t="shared" si="422"/>
        <v>-4.2853617650403137</v>
      </c>
      <c r="AV1587" s="26"/>
      <c r="AX1587" s="26"/>
    </row>
    <row r="1588" spans="26:64">
      <c r="Z1588">
        <f t="shared" si="409"/>
        <v>0</v>
      </c>
      <c r="AA1588" s="26">
        <f t="shared" si="410"/>
        <v>2.0309229835135684E-3</v>
      </c>
      <c r="AB1588" s="26">
        <f t="shared" si="424"/>
        <v>-9999</v>
      </c>
      <c r="AC1588" s="26">
        <f t="shared" si="411"/>
        <v>0</v>
      </c>
      <c r="AD1588" s="26">
        <f t="shared" si="412"/>
        <v>-9999</v>
      </c>
      <c r="AE1588" s="26">
        <f t="shared" si="413"/>
        <v>0</v>
      </c>
      <c r="AF1588">
        <f t="shared" si="414"/>
        <v>-9999</v>
      </c>
      <c r="AG1588" s="187"/>
      <c r="AH1588">
        <f t="shared" si="415"/>
        <v>-2.9382213915712355E-4</v>
      </c>
      <c r="AI1588">
        <f t="shared" si="416"/>
        <v>0.56321412153041595</v>
      </c>
      <c r="AJ1588">
        <f t="shared" si="417"/>
        <v>-0.29022162196877349</v>
      </c>
      <c r="AK1588">
        <f t="shared" si="418"/>
        <v>0.22686228227079117</v>
      </c>
      <c r="AL1588">
        <f t="shared" si="419"/>
        <v>2.6625535282756823</v>
      </c>
      <c r="AM1588">
        <f t="shared" si="420"/>
        <v>4.0948774322335311</v>
      </c>
      <c r="AN1588" s="26">
        <f t="shared" si="427"/>
        <v>-3.9344997747660178</v>
      </c>
      <c r="AO1588" s="26">
        <f t="shared" si="427"/>
        <v>-3.9351643489502139</v>
      </c>
      <c r="AP1588" s="26">
        <f t="shared" si="427"/>
        <v>-3.9332408904645653</v>
      </c>
      <c r="AQ1588" s="26">
        <f t="shared" si="427"/>
        <v>-3.9388182558839882</v>
      </c>
      <c r="AR1588" s="26">
        <f t="shared" si="427"/>
        <v>-3.9227315190112741</v>
      </c>
      <c r="AS1588" s="26">
        <f t="shared" si="427"/>
        <v>-3.9698775001583364</v>
      </c>
      <c r="AT1588" s="26">
        <f t="shared" si="427"/>
        <v>-3.8373723372171344</v>
      </c>
      <c r="AU1588" s="26">
        <f t="shared" si="422"/>
        <v>-4.2853617650403137</v>
      </c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</row>
    <row r="1589" spans="26:64">
      <c r="Z1589">
        <f t="shared" si="409"/>
        <v>0</v>
      </c>
      <c r="AA1589" s="26">
        <f t="shared" si="410"/>
        <v>2.0309229835135684E-3</v>
      </c>
      <c r="AB1589" s="26">
        <f t="shared" si="424"/>
        <v>-9999</v>
      </c>
      <c r="AC1589" s="26">
        <f t="shared" si="411"/>
        <v>0</v>
      </c>
      <c r="AD1589" s="26">
        <f t="shared" si="412"/>
        <v>-9999</v>
      </c>
      <c r="AE1589" s="26">
        <f t="shared" si="413"/>
        <v>0</v>
      </c>
      <c r="AF1589">
        <f t="shared" si="414"/>
        <v>-9999</v>
      </c>
      <c r="AG1589" s="187"/>
      <c r="AH1589">
        <f t="shared" si="415"/>
        <v>-2.9382213915712355E-4</v>
      </c>
      <c r="AI1589">
        <f t="shared" si="416"/>
        <v>0.56321412153041595</v>
      </c>
      <c r="AJ1589">
        <f t="shared" si="417"/>
        <v>-0.29022162196877349</v>
      </c>
      <c r="AK1589">
        <f t="shared" si="418"/>
        <v>0.22686228227079117</v>
      </c>
      <c r="AL1589">
        <f t="shared" si="419"/>
        <v>2.6625535282756823</v>
      </c>
      <c r="AM1589">
        <f t="shared" si="420"/>
        <v>4.0948774322335311</v>
      </c>
      <c r="AN1589" s="26">
        <f t="shared" si="427"/>
        <v>-3.9344997747660178</v>
      </c>
      <c r="AO1589" s="26">
        <f t="shared" si="427"/>
        <v>-3.9351643489502139</v>
      </c>
      <c r="AP1589" s="26">
        <f t="shared" si="427"/>
        <v>-3.9332408904645653</v>
      </c>
      <c r="AQ1589" s="26">
        <f t="shared" si="427"/>
        <v>-3.9388182558839882</v>
      </c>
      <c r="AR1589" s="26">
        <f t="shared" si="427"/>
        <v>-3.9227315190112741</v>
      </c>
      <c r="AS1589" s="26">
        <f t="shared" si="427"/>
        <v>-3.9698775001583364</v>
      </c>
      <c r="AT1589" s="26">
        <f t="shared" si="427"/>
        <v>-3.8373723372171344</v>
      </c>
      <c r="AU1589" s="26">
        <f t="shared" si="422"/>
        <v>-4.2853617650403137</v>
      </c>
      <c r="AV1589" s="26"/>
      <c r="AX1589" s="26"/>
    </row>
    <row r="1590" spans="26:64">
      <c r="Z1590">
        <f t="shared" si="409"/>
        <v>0</v>
      </c>
      <c r="AA1590" s="26">
        <f t="shared" si="410"/>
        <v>2.0309229835135684E-3</v>
      </c>
      <c r="AB1590" s="26">
        <f t="shared" si="424"/>
        <v>-9999</v>
      </c>
      <c r="AC1590" s="26">
        <f t="shared" si="411"/>
        <v>0</v>
      </c>
      <c r="AD1590" s="26">
        <f t="shared" si="412"/>
        <v>-9999</v>
      </c>
      <c r="AE1590" s="26">
        <f t="shared" si="413"/>
        <v>0</v>
      </c>
      <c r="AF1590">
        <f t="shared" si="414"/>
        <v>-9999</v>
      </c>
      <c r="AG1590" s="187"/>
      <c r="AH1590">
        <f t="shared" si="415"/>
        <v>-2.9382213915712355E-4</v>
      </c>
      <c r="AI1590">
        <f t="shared" si="416"/>
        <v>0.56321412153041595</v>
      </c>
      <c r="AJ1590">
        <f t="shared" si="417"/>
        <v>-0.29022162196877349</v>
      </c>
      <c r="AK1590">
        <f t="shared" si="418"/>
        <v>0.22686228227079117</v>
      </c>
      <c r="AL1590">
        <f t="shared" si="419"/>
        <v>2.6625535282756823</v>
      </c>
      <c r="AM1590">
        <f t="shared" si="420"/>
        <v>4.0948774322335311</v>
      </c>
      <c r="AN1590" s="26">
        <f t="shared" si="427"/>
        <v>-3.9344997747660178</v>
      </c>
      <c r="AO1590" s="26">
        <f t="shared" si="427"/>
        <v>-3.9351643489502139</v>
      </c>
      <c r="AP1590" s="26">
        <f t="shared" si="427"/>
        <v>-3.9332408904645653</v>
      </c>
      <c r="AQ1590" s="26">
        <f t="shared" si="427"/>
        <v>-3.9388182558839882</v>
      </c>
      <c r="AR1590" s="26">
        <f t="shared" si="427"/>
        <v>-3.9227315190112741</v>
      </c>
      <c r="AS1590" s="26">
        <f t="shared" si="427"/>
        <v>-3.9698775001583364</v>
      </c>
      <c r="AT1590" s="26">
        <f t="shared" si="427"/>
        <v>-3.8373723372171344</v>
      </c>
      <c r="AU1590" s="26">
        <f t="shared" si="422"/>
        <v>-4.2853617650403137</v>
      </c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</row>
    <row r="1591" spans="26:64">
      <c r="Z1591">
        <f t="shared" si="409"/>
        <v>0</v>
      </c>
      <c r="AA1591" s="26">
        <f t="shared" si="410"/>
        <v>2.0309229835135684E-3</v>
      </c>
      <c r="AB1591" s="26">
        <f t="shared" si="424"/>
        <v>-9999</v>
      </c>
      <c r="AC1591" s="26">
        <f t="shared" si="411"/>
        <v>0</v>
      </c>
      <c r="AD1591" s="26">
        <f t="shared" si="412"/>
        <v>-9999</v>
      </c>
      <c r="AE1591" s="26">
        <f t="shared" si="413"/>
        <v>0</v>
      </c>
      <c r="AF1591">
        <f t="shared" si="414"/>
        <v>-9999</v>
      </c>
      <c r="AG1591" s="187"/>
      <c r="AH1591">
        <f t="shared" si="415"/>
        <v>-2.9382213915712355E-4</v>
      </c>
      <c r="AI1591">
        <f t="shared" si="416"/>
        <v>0.56321412153041595</v>
      </c>
      <c r="AJ1591">
        <f t="shared" si="417"/>
        <v>-0.29022162196877349</v>
      </c>
      <c r="AK1591">
        <f t="shared" si="418"/>
        <v>0.22686228227079117</v>
      </c>
      <c r="AL1591">
        <f t="shared" si="419"/>
        <v>2.6625535282756823</v>
      </c>
      <c r="AM1591">
        <f t="shared" si="420"/>
        <v>4.0948774322335311</v>
      </c>
      <c r="AN1591" s="26">
        <f t="shared" si="427"/>
        <v>-3.9344997747660178</v>
      </c>
      <c r="AO1591" s="26">
        <f t="shared" si="427"/>
        <v>-3.9351643489502139</v>
      </c>
      <c r="AP1591" s="26">
        <f t="shared" si="427"/>
        <v>-3.9332408904645653</v>
      </c>
      <c r="AQ1591" s="26">
        <f t="shared" si="427"/>
        <v>-3.9388182558839882</v>
      </c>
      <c r="AR1591" s="26">
        <f t="shared" si="427"/>
        <v>-3.9227315190112741</v>
      </c>
      <c r="AS1591" s="26">
        <f t="shared" si="427"/>
        <v>-3.9698775001583364</v>
      </c>
      <c r="AT1591" s="26">
        <f t="shared" si="427"/>
        <v>-3.8373723372171344</v>
      </c>
      <c r="AU1591" s="26">
        <f t="shared" si="422"/>
        <v>-4.2853617650403137</v>
      </c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</row>
    <row r="1592" spans="26:64">
      <c r="Z1592">
        <f t="shared" si="409"/>
        <v>0</v>
      </c>
      <c r="AA1592" s="26">
        <f t="shared" si="410"/>
        <v>2.0309229835135684E-3</v>
      </c>
      <c r="AB1592" s="26">
        <f t="shared" si="424"/>
        <v>-9999</v>
      </c>
      <c r="AC1592" s="26">
        <f t="shared" si="411"/>
        <v>0</v>
      </c>
      <c r="AD1592" s="26">
        <f t="shared" si="412"/>
        <v>-9999</v>
      </c>
      <c r="AE1592" s="26">
        <f t="shared" si="413"/>
        <v>0</v>
      </c>
      <c r="AF1592">
        <f t="shared" si="414"/>
        <v>-9999</v>
      </c>
      <c r="AG1592" s="187"/>
      <c r="AH1592">
        <f t="shared" si="415"/>
        <v>-2.9382213915712355E-4</v>
      </c>
      <c r="AI1592">
        <f t="shared" si="416"/>
        <v>0.56321412153041595</v>
      </c>
      <c r="AJ1592">
        <f t="shared" si="417"/>
        <v>-0.29022162196877349</v>
      </c>
      <c r="AK1592">
        <f t="shared" si="418"/>
        <v>0.22686228227079117</v>
      </c>
      <c r="AL1592">
        <f t="shared" si="419"/>
        <v>2.6625535282756823</v>
      </c>
      <c r="AM1592">
        <f t="shared" si="420"/>
        <v>4.0948774322335311</v>
      </c>
      <c r="AN1592" s="26">
        <f t="shared" si="427"/>
        <v>-3.9344997747660178</v>
      </c>
      <c r="AO1592" s="26">
        <f t="shared" si="427"/>
        <v>-3.9351643489502139</v>
      </c>
      <c r="AP1592" s="26">
        <f t="shared" si="427"/>
        <v>-3.9332408904645653</v>
      </c>
      <c r="AQ1592" s="26">
        <f t="shared" si="427"/>
        <v>-3.9388182558839882</v>
      </c>
      <c r="AR1592" s="26">
        <f t="shared" si="427"/>
        <v>-3.9227315190112741</v>
      </c>
      <c r="AS1592" s="26">
        <f t="shared" si="427"/>
        <v>-3.9698775001583364</v>
      </c>
      <c r="AT1592" s="26">
        <f t="shared" si="427"/>
        <v>-3.8373723372171344</v>
      </c>
      <c r="AU1592" s="26">
        <f t="shared" si="422"/>
        <v>-4.2853617650403137</v>
      </c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</row>
    <row r="1593" spans="26:64">
      <c r="Z1593">
        <f t="shared" si="409"/>
        <v>0</v>
      </c>
      <c r="AA1593" s="26">
        <f t="shared" si="410"/>
        <v>2.0309229835135684E-3</v>
      </c>
      <c r="AB1593" s="26">
        <f t="shared" si="424"/>
        <v>-9999</v>
      </c>
      <c r="AC1593" s="26">
        <f t="shared" si="411"/>
        <v>0</v>
      </c>
      <c r="AD1593" s="26">
        <f t="shared" si="412"/>
        <v>-9999</v>
      </c>
      <c r="AE1593" s="26">
        <f t="shared" si="413"/>
        <v>0</v>
      </c>
      <c r="AF1593">
        <f t="shared" si="414"/>
        <v>-9999</v>
      </c>
      <c r="AG1593" s="187"/>
      <c r="AH1593">
        <f t="shared" si="415"/>
        <v>-2.9382213915712355E-4</v>
      </c>
      <c r="AI1593">
        <f t="shared" si="416"/>
        <v>0.56321412153041595</v>
      </c>
      <c r="AJ1593">
        <f t="shared" si="417"/>
        <v>-0.29022162196877349</v>
      </c>
      <c r="AK1593">
        <f t="shared" si="418"/>
        <v>0.22686228227079117</v>
      </c>
      <c r="AL1593">
        <f t="shared" si="419"/>
        <v>2.6625535282756823</v>
      </c>
      <c r="AM1593">
        <f t="shared" si="420"/>
        <v>4.0948774322335311</v>
      </c>
      <c r="AN1593" s="26">
        <f t="shared" si="427"/>
        <v>-3.9344997747660178</v>
      </c>
      <c r="AO1593" s="26">
        <f t="shared" si="427"/>
        <v>-3.9351643489502139</v>
      </c>
      <c r="AP1593" s="26">
        <f t="shared" si="427"/>
        <v>-3.9332408904645653</v>
      </c>
      <c r="AQ1593" s="26">
        <f t="shared" si="427"/>
        <v>-3.9388182558839882</v>
      </c>
      <c r="AR1593" s="26">
        <f t="shared" si="427"/>
        <v>-3.9227315190112741</v>
      </c>
      <c r="AS1593" s="26">
        <f t="shared" si="427"/>
        <v>-3.9698775001583364</v>
      </c>
      <c r="AT1593" s="26">
        <f t="shared" si="427"/>
        <v>-3.8373723372171344</v>
      </c>
      <c r="AU1593" s="26">
        <f t="shared" si="422"/>
        <v>-4.2853617650403137</v>
      </c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</row>
    <row r="1594" spans="26:64">
      <c r="Z1594">
        <f t="shared" si="409"/>
        <v>0</v>
      </c>
      <c r="AA1594" s="26">
        <f t="shared" si="410"/>
        <v>2.0309229835135684E-3</v>
      </c>
      <c r="AB1594" s="26">
        <f t="shared" si="424"/>
        <v>-9999</v>
      </c>
      <c r="AC1594" s="26">
        <f t="shared" si="411"/>
        <v>0</v>
      </c>
      <c r="AD1594" s="26">
        <f t="shared" si="412"/>
        <v>-9999</v>
      </c>
      <c r="AE1594" s="26">
        <f t="shared" si="413"/>
        <v>0</v>
      </c>
      <c r="AF1594">
        <f t="shared" si="414"/>
        <v>-9999</v>
      </c>
      <c r="AG1594" s="187"/>
      <c r="AH1594">
        <f t="shared" si="415"/>
        <v>-2.9382213915712355E-4</v>
      </c>
      <c r="AI1594">
        <f t="shared" si="416"/>
        <v>0.56321412153041595</v>
      </c>
      <c r="AJ1594">
        <f t="shared" si="417"/>
        <v>-0.29022162196877349</v>
      </c>
      <c r="AK1594">
        <f t="shared" si="418"/>
        <v>0.22686228227079117</v>
      </c>
      <c r="AL1594">
        <f t="shared" si="419"/>
        <v>2.6625535282756823</v>
      </c>
      <c r="AM1594">
        <f t="shared" si="420"/>
        <v>4.0948774322335311</v>
      </c>
      <c r="AN1594" s="26">
        <f t="shared" si="427"/>
        <v>-3.9344997747660178</v>
      </c>
      <c r="AO1594" s="26">
        <f t="shared" si="427"/>
        <v>-3.9351643489502139</v>
      </c>
      <c r="AP1594" s="26">
        <f t="shared" si="427"/>
        <v>-3.9332408904645653</v>
      </c>
      <c r="AQ1594" s="26">
        <f t="shared" si="427"/>
        <v>-3.9388182558839882</v>
      </c>
      <c r="AR1594" s="26">
        <f t="shared" si="427"/>
        <v>-3.9227315190112741</v>
      </c>
      <c r="AS1594" s="26">
        <f t="shared" si="427"/>
        <v>-3.9698775001583364</v>
      </c>
      <c r="AT1594" s="26">
        <f t="shared" si="427"/>
        <v>-3.8373723372171344</v>
      </c>
      <c r="AU1594" s="26">
        <f t="shared" si="422"/>
        <v>-4.2853617650403137</v>
      </c>
      <c r="AV1594" s="26"/>
      <c r="AX1594" s="26"/>
    </row>
    <row r="1595" spans="26:64">
      <c r="Z1595">
        <f t="shared" si="409"/>
        <v>0</v>
      </c>
      <c r="AA1595" s="26">
        <f t="shared" si="410"/>
        <v>2.0309229835135684E-3</v>
      </c>
      <c r="AB1595" s="26">
        <f t="shared" si="424"/>
        <v>-9999</v>
      </c>
      <c r="AC1595" s="26">
        <f t="shared" si="411"/>
        <v>0</v>
      </c>
      <c r="AD1595" s="26">
        <f t="shared" si="412"/>
        <v>-9999</v>
      </c>
      <c r="AE1595" s="26">
        <f t="shared" si="413"/>
        <v>0</v>
      </c>
      <c r="AF1595">
        <f t="shared" si="414"/>
        <v>-9999</v>
      </c>
      <c r="AG1595" s="187"/>
      <c r="AH1595">
        <f t="shared" si="415"/>
        <v>-2.9382213915712355E-4</v>
      </c>
      <c r="AI1595">
        <f t="shared" si="416"/>
        <v>0.56321412153041595</v>
      </c>
      <c r="AJ1595">
        <f t="shared" si="417"/>
        <v>-0.29022162196877349</v>
      </c>
      <c r="AK1595">
        <f t="shared" si="418"/>
        <v>0.22686228227079117</v>
      </c>
      <c r="AL1595">
        <f t="shared" si="419"/>
        <v>2.6625535282756823</v>
      </c>
      <c r="AM1595">
        <f t="shared" si="420"/>
        <v>4.0948774322335311</v>
      </c>
      <c r="AN1595" s="26">
        <f t="shared" si="427"/>
        <v>-3.9344997747660178</v>
      </c>
      <c r="AO1595" s="26">
        <f t="shared" si="427"/>
        <v>-3.9351643489502139</v>
      </c>
      <c r="AP1595" s="26">
        <f t="shared" si="427"/>
        <v>-3.9332408904645653</v>
      </c>
      <c r="AQ1595" s="26">
        <f t="shared" si="427"/>
        <v>-3.9388182558839882</v>
      </c>
      <c r="AR1595" s="26">
        <f t="shared" si="427"/>
        <v>-3.9227315190112741</v>
      </c>
      <c r="AS1595" s="26">
        <f t="shared" si="427"/>
        <v>-3.9698775001583364</v>
      </c>
      <c r="AT1595" s="26">
        <f t="shared" si="427"/>
        <v>-3.8373723372171344</v>
      </c>
      <c r="AU1595" s="26">
        <f t="shared" si="422"/>
        <v>-4.2853617650403137</v>
      </c>
    </row>
    <row r="1596" spans="26:64">
      <c r="Z1596">
        <f t="shared" si="409"/>
        <v>0</v>
      </c>
      <c r="AA1596" s="26">
        <f t="shared" si="410"/>
        <v>2.0309229835135684E-3</v>
      </c>
      <c r="AB1596" s="26">
        <f t="shared" si="424"/>
        <v>-9999</v>
      </c>
      <c r="AC1596" s="26">
        <f t="shared" si="411"/>
        <v>0</v>
      </c>
      <c r="AD1596" s="26">
        <f t="shared" si="412"/>
        <v>-9999</v>
      </c>
      <c r="AE1596" s="26">
        <f t="shared" si="413"/>
        <v>0</v>
      </c>
      <c r="AF1596">
        <f t="shared" si="414"/>
        <v>-9999</v>
      </c>
      <c r="AG1596" s="187"/>
      <c r="AH1596">
        <f t="shared" si="415"/>
        <v>-2.9382213915712355E-4</v>
      </c>
      <c r="AI1596">
        <f t="shared" si="416"/>
        <v>0.56321412153041595</v>
      </c>
      <c r="AJ1596">
        <f t="shared" si="417"/>
        <v>-0.29022162196877349</v>
      </c>
      <c r="AK1596">
        <f t="shared" si="418"/>
        <v>0.22686228227079117</v>
      </c>
      <c r="AL1596">
        <f t="shared" si="419"/>
        <v>2.6625535282756823</v>
      </c>
      <c r="AM1596">
        <f t="shared" si="420"/>
        <v>4.0948774322335311</v>
      </c>
      <c r="AN1596" s="26">
        <f t="shared" ref="AN1596:AT1605" si="428">$AU1596+$AB$7*SIN(AO1596)</f>
        <v>-3.9344997747660178</v>
      </c>
      <c r="AO1596" s="26">
        <f t="shared" si="428"/>
        <v>-3.9351643489502139</v>
      </c>
      <c r="AP1596" s="26">
        <f t="shared" si="428"/>
        <v>-3.9332408904645653</v>
      </c>
      <c r="AQ1596" s="26">
        <f t="shared" si="428"/>
        <v>-3.9388182558839882</v>
      </c>
      <c r="AR1596" s="26">
        <f t="shared" si="428"/>
        <v>-3.9227315190112741</v>
      </c>
      <c r="AS1596" s="26">
        <f t="shared" si="428"/>
        <v>-3.9698775001583364</v>
      </c>
      <c r="AT1596" s="26">
        <f t="shared" si="428"/>
        <v>-3.8373723372171344</v>
      </c>
      <c r="AU1596" s="26">
        <f t="shared" si="422"/>
        <v>-4.2853617650403137</v>
      </c>
    </row>
    <row r="1597" spans="26:64">
      <c r="Z1597">
        <f t="shared" si="409"/>
        <v>0</v>
      </c>
      <c r="AA1597" s="26">
        <f t="shared" si="410"/>
        <v>2.0309229835135684E-3</v>
      </c>
      <c r="AB1597" s="26">
        <f t="shared" si="424"/>
        <v>-9999</v>
      </c>
      <c r="AC1597" s="26">
        <f t="shared" si="411"/>
        <v>0</v>
      </c>
      <c r="AD1597" s="26">
        <f t="shared" si="412"/>
        <v>-9999</v>
      </c>
      <c r="AE1597" s="26">
        <f t="shared" si="413"/>
        <v>0</v>
      </c>
      <c r="AF1597">
        <f t="shared" si="414"/>
        <v>-9999</v>
      </c>
      <c r="AG1597" s="187"/>
      <c r="AH1597">
        <f t="shared" si="415"/>
        <v>-2.9382213915712355E-4</v>
      </c>
      <c r="AI1597">
        <f t="shared" si="416"/>
        <v>0.56321412153041595</v>
      </c>
      <c r="AJ1597">
        <f t="shared" si="417"/>
        <v>-0.29022162196877349</v>
      </c>
      <c r="AK1597">
        <f t="shared" si="418"/>
        <v>0.22686228227079117</v>
      </c>
      <c r="AL1597">
        <f t="shared" si="419"/>
        <v>2.6625535282756823</v>
      </c>
      <c r="AM1597">
        <f t="shared" si="420"/>
        <v>4.0948774322335311</v>
      </c>
      <c r="AN1597" s="26">
        <f t="shared" si="428"/>
        <v>-3.9344997747660178</v>
      </c>
      <c r="AO1597" s="26">
        <f t="shared" si="428"/>
        <v>-3.9351643489502139</v>
      </c>
      <c r="AP1597" s="26">
        <f t="shared" si="428"/>
        <v>-3.9332408904645653</v>
      </c>
      <c r="AQ1597" s="26">
        <f t="shared" si="428"/>
        <v>-3.9388182558839882</v>
      </c>
      <c r="AR1597" s="26">
        <f t="shared" si="428"/>
        <v>-3.9227315190112741</v>
      </c>
      <c r="AS1597" s="26">
        <f t="shared" si="428"/>
        <v>-3.9698775001583364</v>
      </c>
      <c r="AT1597" s="26">
        <f t="shared" si="428"/>
        <v>-3.8373723372171344</v>
      </c>
      <c r="AU1597" s="26">
        <f t="shared" si="422"/>
        <v>-4.2853617650403137</v>
      </c>
    </row>
    <row r="1598" spans="26:64">
      <c r="Z1598">
        <f t="shared" si="409"/>
        <v>0</v>
      </c>
      <c r="AA1598" s="26">
        <f t="shared" si="410"/>
        <v>2.0309229835135684E-3</v>
      </c>
      <c r="AB1598" s="26">
        <f t="shared" si="424"/>
        <v>-9999</v>
      </c>
      <c r="AC1598" s="26">
        <f t="shared" si="411"/>
        <v>0</v>
      </c>
      <c r="AD1598" s="26">
        <f t="shared" si="412"/>
        <v>-9999</v>
      </c>
      <c r="AE1598" s="26">
        <f t="shared" si="413"/>
        <v>0</v>
      </c>
      <c r="AF1598">
        <f t="shared" si="414"/>
        <v>-9999</v>
      </c>
      <c r="AG1598" s="187"/>
      <c r="AH1598">
        <f t="shared" si="415"/>
        <v>-2.9382213915712355E-4</v>
      </c>
      <c r="AI1598">
        <f t="shared" si="416"/>
        <v>0.56321412153041595</v>
      </c>
      <c r="AJ1598">
        <f t="shared" si="417"/>
        <v>-0.29022162196877349</v>
      </c>
      <c r="AK1598">
        <f t="shared" si="418"/>
        <v>0.22686228227079117</v>
      </c>
      <c r="AL1598">
        <f t="shared" si="419"/>
        <v>2.6625535282756823</v>
      </c>
      <c r="AM1598">
        <f t="shared" si="420"/>
        <v>4.0948774322335311</v>
      </c>
      <c r="AN1598" s="26">
        <f t="shared" si="428"/>
        <v>-3.9344997747660178</v>
      </c>
      <c r="AO1598" s="26">
        <f t="shared" si="428"/>
        <v>-3.9351643489502139</v>
      </c>
      <c r="AP1598" s="26">
        <f t="shared" si="428"/>
        <v>-3.9332408904645653</v>
      </c>
      <c r="AQ1598" s="26">
        <f t="shared" si="428"/>
        <v>-3.9388182558839882</v>
      </c>
      <c r="AR1598" s="26">
        <f t="shared" si="428"/>
        <v>-3.9227315190112741</v>
      </c>
      <c r="AS1598" s="26">
        <f t="shared" si="428"/>
        <v>-3.9698775001583364</v>
      </c>
      <c r="AT1598" s="26">
        <f t="shared" si="428"/>
        <v>-3.8373723372171344</v>
      </c>
      <c r="AU1598" s="26">
        <f t="shared" si="422"/>
        <v>-4.2853617650403137</v>
      </c>
      <c r="AV1598" s="26"/>
    </row>
    <row r="1599" spans="26:64">
      <c r="Z1599">
        <f t="shared" si="409"/>
        <v>0</v>
      </c>
      <c r="AA1599" s="26">
        <f t="shared" si="410"/>
        <v>2.0309229835135684E-3</v>
      </c>
      <c r="AB1599" s="26">
        <f t="shared" si="424"/>
        <v>-9999</v>
      </c>
      <c r="AC1599" s="26">
        <f t="shared" si="411"/>
        <v>0</v>
      </c>
      <c r="AD1599" s="26">
        <f t="shared" si="412"/>
        <v>-9999</v>
      </c>
      <c r="AE1599" s="26">
        <f t="shared" si="413"/>
        <v>0</v>
      </c>
      <c r="AF1599">
        <f t="shared" si="414"/>
        <v>-9999</v>
      </c>
      <c r="AG1599" s="187"/>
      <c r="AH1599">
        <f t="shared" si="415"/>
        <v>-2.9382213915712355E-4</v>
      </c>
      <c r="AI1599">
        <f t="shared" si="416"/>
        <v>0.56321412153041595</v>
      </c>
      <c r="AJ1599">
        <f t="shared" si="417"/>
        <v>-0.29022162196877349</v>
      </c>
      <c r="AK1599">
        <f t="shared" si="418"/>
        <v>0.22686228227079117</v>
      </c>
      <c r="AL1599">
        <f t="shared" si="419"/>
        <v>2.6625535282756823</v>
      </c>
      <c r="AM1599">
        <f t="shared" si="420"/>
        <v>4.0948774322335311</v>
      </c>
      <c r="AN1599" s="26">
        <f t="shared" si="428"/>
        <v>-3.9344997747660178</v>
      </c>
      <c r="AO1599" s="26">
        <f t="shared" si="428"/>
        <v>-3.9351643489502139</v>
      </c>
      <c r="AP1599" s="26">
        <f t="shared" si="428"/>
        <v>-3.9332408904645653</v>
      </c>
      <c r="AQ1599" s="26">
        <f t="shared" si="428"/>
        <v>-3.9388182558839882</v>
      </c>
      <c r="AR1599" s="26">
        <f t="shared" si="428"/>
        <v>-3.9227315190112741</v>
      </c>
      <c r="AS1599" s="26">
        <f t="shared" si="428"/>
        <v>-3.9698775001583364</v>
      </c>
      <c r="AT1599" s="26">
        <f t="shared" si="428"/>
        <v>-3.8373723372171344</v>
      </c>
      <c r="AU1599" s="26">
        <f t="shared" si="422"/>
        <v>-4.2853617650403137</v>
      </c>
      <c r="AV1599" s="26"/>
      <c r="AX1599" s="26"/>
    </row>
    <row r="1600" spans="26:64">
      <c r="Z1600">
        <f t="shared" si="409"/>
        <v>0</v>
      </c>
      <c r="AA1600" s="26">
        <f t="shared" si="410"/>
        <v>2.0309229835135684E-3</v>
      </c>
      <c r="AB1600" s="26">
        <f t="shared" si="424"/>
        <v>-9999</v>
      </c>
      <c r="AC1600" s="26">
        <f t="shared" si="411"/>
        <v>0</v>
      </c>
      <c r="AD1600" s="26">
        <f t="shared" si="412"/>
        <v>-9999</v>
      </c>
      <c r="AE1600" s="26">
        <f t="shared" si="413"/>
        <v>0</v>
      </c>
      <c r="AF1600">
        <f t="shared" si="414"/>
        <v>-9999</v>
      </c>
      <c r="AG1600" s="187"/>
      <c r="AH1600">
        <f t="shared" si="415"/>
        <v>-2.9382213915712355E-4</v>
      </c>
      <c r="AI1600">
        <f t="shared" si="416"/>
        <v>0.56321412153041595</v>
      </c>
      <c r="AJ1600">
        <f t="shared" si="417"/>
        <v>-0.29022162196877349</v>
      </c>
      <c r="AK1600">
        <f t="shared" si="418"/>
        <v>0.22686228227079117</v>
      </c>
      <c r="AL1600">
        <f t="shared" si="419"/>
        <v>2.6625535282756823</v>
      </c>
      <c r="AM1600">
        <f t="shared" si="420"/>
        <v>4.0948774322335311</v>
      </c>
      <c r="AN1600" s="26">
        <f t="shared" si="428"/>
        <v>-3.9344997747660178</v>
      </c>
      <c r="AO1600" s="26">
        <f t="shared" si="428"/>
        <v>-3.9351643489502139</v>
      </c>
      <c r="AP1600" s="26">
        <f t="shared" si="428"/>
        <v>-3.9332408904645653</v>
      </c>
      <c r="AQ1600" s="26">
        <f t="shared" si="428"/>
        <v>-3.9388182558839882</v>
      </c>
      <c r="AR1600" s="26">
        <f t="shared" si="428"/>
        <v>-3.9227315190112741</v>
      </c>
      <c r="AS1600" s="26">
        <f t="shared" si="428"/>
        <v>-3.9698775001583364</v>
      </c>
      <c r="AT1600" s="26">
        <f t="shared" si="428"/>
        <v>-3.8373723372171344</v>
      </c>
      <c r="AU1600" s="26">
        <f t="shared" si="422"/>
        <v>-4.2853617650403137</v>
      </c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</row>
    <row r="1601" spans="26:64">
      <c r="Z1601">
        <f t="shared" si="409"/>
        <v>0</v>
      </c>
      <c r="AA1601" s="26">
        <f t="shared" si="410"/>
        <v>2.0309229835135684E-3</v>
      </c>
      <c r="AB1601" s="26">
        <f t="shared" si="424"/>
        <v>-9999</v>
      </c>
      <c r="AC1601" s="26">
        <f t="shared" si="411"/>
        <v>0</v>
      </c>
      <c r="AD1601" s="26">
        <f t="shared" si="412"/>
        <v>-9999</v>
      </c>
      <c r="AE1601" s="26">
        <f t="shared" si="413"/>
        <v>0</v>
      </c>
      <c r="AF1601">
        <f t="shared" si="414"/>
        <v>-9999</v>
      </c>
      <c r="AG1601" s="187"/>
      <c r="AH1601">
        <f t="shared" si="415"/>
        <v>-2.9382213915712355E-4</v>
      </c>
      <c r="AI1601">
        <f t="shared" si="416"/>
        <v>0.56321412153041595</v>
      </c>
      <c r="AJ1601">
        <f t="shared" si="417"/>
        <v>-0.29022162196877349</v>
      </c>
      <c r="AK1601">
        <f t="shared" si="418"/>
        <v>0.22686228227079117</v>
      </c>
      <c r="AL1601">
        <f t="shared" si="419"/>
        <v>2.6625535282756823</v>
      </c>
      <c r="AM1601">
        <f t="shared" si="420"/>
        <v>4.0948774322335311</v>
      </c>
      <c r="AN1601" s="26">
        <f t="shared" si="428"/>
        <v>-3.9344997747660178</v>
      </c>
      <c r="AO1601" s="26">
        <f t="shared" si="428"/>
        <v>-3.9351643489502139</v>
      </c>
      <c r="AP1601" s="26">
        <f t="shared" si="428"/>
        <v>-3.9332408904645653</v>
      </c>
      <c r="AQ1601" s="26">
        <f t="shared" si="428"/>
        <v>-3.9388182558839882</v>
      </c>
      <c r="AR1601" s="26">
        <f t="shared" si="428"/>
        <v>-3.9227315190112741</v>
      </c>
      <c r="AS1601" s="26">
        <f t="shared" si="428"/>
        <v>-3.9698775001583364</v>
      </c>
      <c r="AT1601" s="26">
        <f t="shared" si="428"/>
        <v>-3.8373723372171344</v>
      </c>
      <c r="AU1601" s="26">
        <f t="shared" si="422"/>
        <v>-4.2853617650403137</v>
      </c>
      <c r="AV1601" s="26"/>
    </row>
    <row r="1602" spans="26:64">
      <c r="Z1602">
        <f t="shared" si="409"/>
        <v>0</v>
      </c>
      <c r="AA1602" s="26">
        <f t="shared" si="410"/>
        <v>2.0309229835135684E-3</v>
      </c>
      <c r="AB1602" s="26">
        <f t="shared" si="424"/>
        <v>-9999</v>
      </c>
      <c r="AC1602" s="26">
        <f t="shared" si="411"/>
        <v>0</v>
      </c>
      <c r="AD1602" s="26">
        <f t="shared" si="412"/>
        <v>-9999</v>
      </c>
      <c r="AE1602" s="26">
        <f t="shared" si="413"/>
        <v>0</v>
      </c>
      <c r="AF1602">
        <f t="shared" si="414"/>
        <v>-9999</v>
      </c>
      <c r="AG1602" s="187"/>
      <c r="AH1602">
        <f t="shared" si="415"/>
        <v>-2.9382213915712355E-4</v>
      </c>
      <c r="AI1602">
        <f t="shared" si="416"/>
        <v>0.56321412153041595</v>
      </c>
      <c r="AJ1602">
        <f t="shared" si="417"/>
        <v>-0.29022162196877349</v>
      </c>
      <c r="AK1602">
        <f t="shared" si="418"/>
        <v>0.22686228227079117</v>
      </c>
      <c r="AL1602">
        <f t="shared" si="419"/>
        <v>2.6625535282756823</v>
      </c>
      <c r="AM1602">
        <f t="shared" si="420"/>
        <v>4.0948774322335311</v>
      </c>
      <c r="AN1602" s="26">
        <f t="shared" si="428"/>
        <v>-3.9344997747660178</v>
      </c>
      <c r="AO1602" s="26">
        <f t="shared" si="428"/>
        <v>-3.9351643489502139</v>
      </c>
      <c r="AP1602" s="26">
        <f t="shared" si="428"/>
        <v>-3.9332408904645653</v>
      </c>
      <c r="AQ1602" s="26">
        <f t="shared" si="428"/>
        <v>-3.9388182558839882</v>
      </c>
      <c r="AR1602" s="26">
        <f t="shared" si="428"/>
        <v>-3.9227315190112741</v>
      </c>
      <c r="AS1602" s="26">
        <f t="shared" si="428"/>
        <v>-3.9698775001583364</v>
      </c>
      <c r="AT1602" s="26">
        <f t="shared" si="428"/>
        <v>-3.8373723372171344</v>
      </c>
      <c r="AU1602" s="26">
        <f t="shared" si="422"/>
        <v>-4.2853617650403137</v>
      </c>
      <c r="AV1602" s="26"/>
      <c r="AX1602" s="26"/>
    </row>
    <row r="1603" spans="26:64">
      <c r="Z1603">
        <f t="shared" si="409"/>
        <v>0</v>
      </c>
      <c r="AA1603" s="26">
        <f t="shared" si="410"/>
        <v>2.0309229835135684E-3</v>
      </c>
      <c r="AB1603" s="26">
        <f t="shared" si="424"/>
        <v>-9999</v>
      </c>
      <c r="AC1603" s="26">
        <f t="shared" si="411"/>
        <v>0</v>
      </c>
      <c r="AD1603" s="26">
        <f t="shared" si="412"/>
        <v>-9999</v>
      </c>
      <c r="AE1603" s="26">
        <f t="shared" si="413"/>
        <v>0</v>
      </c>
      <c r="AF1603">
        <f t="shared" si="414"/>
        <v>-9999</v>
      </c>
      <c r="AG1603" s="187"/>
      <c r="AH1603">
        <f t="shared" si="415"/>
        <v>-2.9382213915712355E-4</v>
      </c>
      <c r="AI1603">
        <f t="shared" si="416"/>
        <v>0.56321412153041595</v>
      </c>
      <c r="AJ1603">
        <f t="shared" si="417"/>
        <v>-0.29022162196877349</v>
      </c>
      <c r="AK1603">
        <f t="shared" si="418"/>
        <v>0.22686228227079117</v>
      </c>
      <c r="AL1603">
        <f t="shared" si="419"/>
        <v>2.6625535282756823</v>
      </c>
      <c r="AM1603">
        <f t="shared" si="420"/>
        <v>4.0948774322335311</v>
      </c>
      <c r="AN1603" s="26">
        <f t="shared" si="428"/>
        <v>-3.9344997747660178</v>
      </c>
      <c r="AO1603" s="26">
        <f t="shared" si="428"/>
        <v>-3.9351643489502139</v>
      </c>
      <c r="AP1603" s="26">
        <f t="shared" si="428"/>
        <v>-3.9332408904645653</v>
      </c>
      <c r="AQ1603" s="26">
        <f t="shared" si="428"/>
        <v>-3.9388182558839882</v>
      </c>
      <c r="AR1603" s="26">
        <f t="shared" si="428"/>
        <v>-3.9227315190112741</v>
      </c>
      <c r="AS1603" s="26">
        <f t="shared" si="428"/>
        <v>-3.9698775001583364</v>
      </c>
      <c r="AT1603" s="26">
        <f t="shared" si="428"/>
        <v>-3.8373723372171344</v>
      </c>
      <c r="AU1603" s="26">
        <f t="shared" si="422"/>
        <v>-4.2853617650403137</v>
      </c>
    </row>
    <row r="1604" spans="26:64">
      <c r="Z1604">
        <f t="shared" si="409"/>
        <v>0</v>
      </c>
      <c r="AA1604" s="26">
        <f t="shared" si="410"/>
        <v>2.0309229835135684E-3</v>
      </c>
      <c r="AB1604" s="26">
        <f t="shared" si="424"/>
        <v>-9999</v>
      </c>
      <c r="AC1604" s="26">
        <f t="shared" si="411"/>
        <v>0</v>
      </c>
      <c r="AD1604" s="26">
        <f t="shared" si="412"/>
        <v>-9999</v>
      </c>
      <c r="AE1604" s="26">
        <f t="shared" si="413"/>
        <v>0</v>
      </c>
      <c r="AF1604">
        <f t="shared" si="414"/>
        <v>-9999</v>
      </c>
      <c r="AG1604" s="187"/>
      <c r="AH1604">
        <f t="shared" si="415"/>
        <v>-2.9382213915712355E-4</v>
      </c>
      <c r="AI1604">
        <f t="shared" si="416"/>
        <v>0.56321412153041595</v>
      </c>
      <c r="AJ1604">
        <f t="shared" si="417"/>
        <v>-0.29022162196877349</v>
      </c>
      <c r="AK1604">
        <f t="shared" si="418"/>
        <v>0.22686228227079117</v>
      </c>
      <c r="AL1604">
        <f t="shared" si="419"/>
        <v>2.6625535282756823</v>
      </c>
      <c r="AM1604">
        <f t="shared" si="420"/>
        <v>4.0948774322335311</v>
      </c>
      <c r="AN1604" s="26">
        <f t="shared" si="428"/>
        <v>-3.9344997747660178</v>
      </c>
      <c r="AO1604" s="26">
        <f t="shared" si="428"/>
        <v>-3.9351643489502139</v>
      </c>
      <c r="AP1604" s="26">
        <f t="shared" si="428"/>
        <v>-3.9332408904645653</v>
      </c>
      <c r="AQ1604" s="26">
        <f t="shared" si="428"/>
        <v>-3.9388182558839882</v>
      </c>
      <c r="AR1604" s="26">
        <f t="shared" si="428"/>
        <v>-3.9227315190112741</v>
      </c>
      <c r="AS1604" s="26">
        <f t="shared" si="428"/>
        <v>-3.9698775001583364</v>
      </c>
      <c r="AT1604" s="26">
        <f t="shared" si="428"/>
        <v>-3.8373723372171344</v>
      </c>
      <c r="AU1604" s="26">
        <f t="shared" si="422"/>
        <v>-4.2853617650403137</v>
      </c>
      <c r="AV1604" s="26"/>
      <c r="AX1604" s="26"/>
    </row>
    <row r="1605" spans="26:64">
      <c r="Z1605">
        <f t="shared" si="409"/>
        <v>0</v>
      </c>
      <c r="AA1605" s="26">
        <f t="shared" si="410"/>
        <v>2.0309229835135684E-3</v>
      </c>
      <c r="AB1605" s="26">
        <f t="shared" si="424"/>
        <v>-9999</v>
      </c>
      <c r="AC1605" s="26">
        <f t="shared" si="411"/>
        <v>0</v>
      </c>
      <c r="AD1605" s="26">
        <f t="shared" si="412"/>
        <v>-9999</v>
      </c>
      <c r="AE1605" s="26">
        <f t="shared" si="413"/>
        <v>0</v>
      </c>
      <c r="AF1605">
        <f t="shared" si="414"/>
        <v>-9999</v>
      </c>
      <c r="AG1605" s="187"/>
      <c r="AH1605">
        <f t="shared" si="415"/>
        <v>-2.9382213915712355E-4</v>
      </c>
      <c r="AI1605">
        <f t="shared" si="416"/>
        <v>0.56321412153041595</v>
      </c>
      <c r="AJ1605">
        <f t="shared" si="417"/>
        <v>-0.29022162196877349</v>
      </c>
      <c r="AK1605">
        <f t="shared" si="418"/>
        <v>0.22686228227079117</v>
      </c>
      <c r="AL1605">
        <f t="shared" si="419"/>
        <v>2.6625535282756823</v>
      </c>
      <c r="AM1605">
        <f t="shared" si="420"/>
        <v>4.0948774322335311</v>
      </c>
      <c r="AN1605" s="26">
        <f t="shared" si="428"/>
        <v>-3.9344997747660178</v>
      </c>
      <c r="AO1605" s="26">
        <f t="shared" si="428"/>
        <v>-3.9351643489502139</v>
      </c>
      <c r="AP1605" s="26">
        <f t="shared" si="428"/>
        <v>-3.9332408904645653</v>
      </c>
      <c r="AQ1605" s="26">
        <f t="shared" si="428"/>
        <v>-3.9388182558839882</v>
      </c>
      <c r="AR1605" s="26">
        <f t="shared" si="428"/>
        <v>-3.9227315190112741</v>
      </c>
      <c r="AS1605" s="26">
        <f t="shared" si="428"/>
        <v>-3.9698775001583364</v>
      </c>
      <c r="AT1605" s="26">
        <f t="shared" si="428"/>
        <v>-3.8373723372171344</v>
      </c>
      <c r="AU1605" s="26">
        <f t="shared" si="422"/>
        <v>-4.2853617650403137</v>
      </c>
    </row>
    <row r="1606" spans="26:64">
      <c r="Z1606">
        <f t="shared" si="409"/>
        <v>0</v>
      </c>
      <c r="AA1606" s="26">
        <f t="shared" si="410"/>
        <v>2.0309229835135684E-3</v>
      </c>
      <c r="AB1606" s="26">
        <f t="shared" si="424"/>
        <v>-9999</v>
      </c>
      <c r="AC1606" s="26">
        <f t="shared" si="411"/>
        <v>0</v>
      </c>
      <c r="AD1606" s="26">
        <f t="shared" si="412"/>
        <v>-9999</v>
      </c>
      <c r="AE1606" s="26">
        <f t="shared" si="413"/>
        <v>0</v>
      </c>
      <c r="AF1606">
        <f t="shared" si="414"/>
        <v>-9999</v>
      </c>
      <c r="AG1606" s="187"/>
      <c r="AH1606">
        <f t="shared" si="415"/>
        <v>-2.9382213915712355E-4</v>
      </c>
      <c r="AI1606">
        <f t="shared" si="416"/>
        <v>0.56321412153041595</v>
      </c>
      <c r="AJ1606">
        <f t="shared" si="417"/>
        <v>-0.29022162196877349</v>
      </c>
      <c r="AK1606">
        <f t="shared" si="418"/>
        <v>0.22686228227079117</v>
      </c>
      <c r="AL1606">
        <f t="shared" si="419"/>
        <v>2.6625535282756823</v>
      </c>
      <c r="AM1606">
        <f t="shared" si="420"/>
        <v>4.0948774322335311</v>
      </c>
      <c r="AN1606" s="26">
        <f t="shared" ref="AN1606:AT1615" si="429">$AU1606+$AB$7*SIN(AO1606)</f>
        <v>-3.9344997747660178</v>
      </c>
      <c r="AO1606" s="26">
        <f t="shared" si="429"/>
        <v>-3.9351643489502139</v>
      </c>
      <c r="AP1606" s="26">
        <f t="shared" si="429"/>
        <v>-3.9332408904645653</v>
      </c>
      <c r="AQ1606" s="26">
        <f t="shared" si="429"/>
        <v>-3.9388182558839882</v>
      </c>
      <c r="AR1606" s="26">
        <f t="shared" si="429"/>
        <v>-3.9227315190112741</v>
      </c>
      <c r="AS1606" s="26">
        <f t="shared" si="429"/>
        <v>-3.9698775001583364</v>
      </c>
      <c r="AT1606" s="26">
        <f t="shared" si="429"/>
        <v>-3.8373723372171344</v>
      </c>
      <c r="AU1606" s="26">
        <f t="shared" si="422"/>
        <v>-4.2853617650403137</v>
      </c>
      <c r="AV1606" s="26"/>
    </row>
    <row r="1607" spans="26:64">
      <c r="Z1607">
        <f t="shared" si="409"/>
        <v>0</v>
      </c>
      <c r="AA1607" s="26">
        <f t="shared" si="410"/>
        <v>2.0309229835135684E-3</v>
      </c>
      <c r="AB1607" s="26">
        <f t="shared" si="424"/>
        <v>-9999</v>
      </c>
      <c r="AC1607" s="26">
        <f t="shared" si="411"/>
        <v>0</v>
      </c>
      <c r="AD1607" s="26">
        <f t="shared" si="412"/>
        <v>-9999</v>
      </c>
      <c r="AE1607" s="26">
        <f t="shared" si="413"/>
        <v>0</v>
      </c>
      <c r="AF1607">
        <f t="shared" si="414"/>
        <v>-9999</v>
      </c>
      <c r="AG1607" s="187"/>
      <c r="AH1607">
        <f t="shared" si="415"/>
        <v>-2.9382213915712355E-4</v>
      </c>
      <c r="AI1607">
        <f t="shared" si="416"/>
        <v>0.56321412153041595</v>
      </c>
      <c r="AJ1607">
        <f t="shared" si="417"/>
        <v>-0.29022162196877349</v>
      </c>
      <c r="AK1607">
        <f t="shared" si="418"/>
        <v>0.22686228227079117</v>
      </c>
      <c r="AL1607">
        <f t="shared" si="419"/>
        <v>2.6625535282756823</v>
      </c>
      <c r="AM1607">
        <f t="shared" si="420"/>
        <v>4.0948774322335311</v>
      </c>
      <c r="AN1607" s="26">
        <f t="shared" si="429"/>
        <v>-3.9344997747660178</v>
      </c>
      <c r="AO1607" s="26">
        <f t="shared" si="429"/>
        <v>-3.9351643489502139</v>
      </c>
      <c r="AP1607" s="26">
        <f t="shared" si="429"/>
        <v>-3.9332408904645653</v>
      </c>
      <c r="AQ1607" s="26">
        <f t="shared" si="429"/>
        <v>-3.9388182558839882</v>
      </c>
      <c r="AR1607" s="26">
        <f t="shared" si="429"/>
        <v>-3.9227315190112741</v>
      </c>
      <c r="AS1607" s="26">
        <f t="shared" si="429"/>
        <v>-3.9698775001583364</v>
      </c>
      <c r="AT1607" s="26">
        <f t="shared" si="429"/>
        <v>-3.8373723372171344</v>
      </c>
      <c r="AU1607" s="26">
        <f t="shared" si="422"/>
        <v>-4.2853617650403137</v>
      </c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</row>
    <row r="1608" spans="26:64">
      <c r="Z1608">
        <f t="shared" si="409"/>
        <v>0</v>
      </c>
      <c r="AA1608" s="26">
        <f t="shared" si="410"/>
        <v>2.0309229835135684E-3</v>
      </c>
      <c r="AB1608" s="26">
        <f t="shared" si="424"/>
        <v>-9999</v>
      </c>
      <c r="AC1608" s="26">
        <f t="shared" si="411"/>
        <v>0</v>
      </c>
      <c r="AD1608" s="26">
        <f t="shared" si="412"/>
        <v>-9999</v>
      </c>
      <c r="AE1608" s="26">
        <f t="shared" si="413"/>
        <v>0</v>
      </c>
      <c r="AF1608">
        <f t="shared" si="414"/>
        <v>-9999</v>
      </c>
      <c r="AG1608" s="187"/>
      <c r="AH1608">
        <f t="shared" si="415"/>
        <v>-2.9382213915712355E-4</v>
      </c>
      <c r="AI1608">
        <f t="shared" si="416"/>
        <v>0.56321412153041595</v>
      </c>
      <c r="AJ1608">
        <f t="shared" si="417"/>
        <v>-0.29022162196877349</v>
      </c>
      <c r="AK1608">
        <f t="shared" si="418"/>
        <v>0.22686228227079117</v>
      </c>
      <c r="AL1608">
        <f t="shared" si="419"/>
        <v>2.6625535282756823</v>
      </c>
      <c r="AM1608">
        <f t="shared" si="420"/>
        <v>4.0948774322335311</v>
      </c>
      <c r="AN1608" s="26">
        <f t="shared" si="429"/>
        <v>-3.9344997747660178</v>
      </c>
      <c r="AO1608" s="26">
        <f t="shared" si="429"/>
        <v>-3.9351643489502139</v>
      </c>
      <c r="AP1608" s="26">
        <f t="shared" si="429"/>
        <v>-3.9332408904645653</v>
      </c>
      <c r="AQ1608" s="26">
        <f t="shared" si="429"/>
        <v>-3.9388182558839882</v>
      </c>
      <c r="AR1608" s="26">
        <f t="shared" si="429"/>
        <v>-3.9227315190112741</v>
      </c>
      <c r="AS1608" s="26">
        <f t="shared" si="429"/>
        <v>-3.9698775001583364</v>
      </c>
      <c r="AT1608" s="26">
        <f t="shared" si="429"/>
        <v>-3.8373723372171344</v>
      </c>
      <c r="AU1608" s="26">
        <f t="shared" si="422"/>
        <v>-4.2853617650403137</v>
      </c>
    </row>
    <row r="1609" spans="26:64">
      <c r="Z1609">
        <f t="shared" si="409"/>
        <v>0</v>
      </c>
      <c r="AA1609" s="26">
        <f t="shared" si="410"/>
        <v>2.0309229835135684E-3</v>
      </c>
      <c r="AB1609" s="26">
        <f t="shared" si="424"/>
        <v>-9999</v>
      </c>
      <c r="AC1609" s="26">
        <f t="shared" si="411"/>
        <v>0</v>
      </c>
      <c r="AD1609" s="26">
        <f t="shared" si="412"/>
        <v>-9999</v>
      </c>
      <c r="AE1609" s="26">
        <f t="shared" si="413"/>
        <v>0</v>
      </c>
      <c r="AF1609">
        <f t="shared" si="414"/>
        <v>-9999</v>
      </c>
      <c r="AG1609" s="187"/>
      <c r="AH1609">
        <f t="shared" si="415"/>
        <v>-2.9382213915712355E-4</v>
      </c>
      <c r="AI1609">
        <f t="shared" si="416"/>
        <v>0.56321412153041595</v>
      </c>
      <c r="AJ1609">
        <f t="shared" si="417"/>
        <v>-0.29022162196877349</v>
      </c>
      <c r="AK1609">
        <f t="shared" si="418"/>
        <v>0.22686228227079117</v>
      </c>
      <c r="AL1609">
        <f t="shared" si="419"/>
        <v>2.6625535282756823</v>
      </c>
      <c r="AM1609">
        <f t="shared" si="420"/>
        <v>4.0948774322335311</v>
      </c>
      <c r="AN1609" s="26">
        <f t="shared" si="429"/>
        <v>-3.9344997747660178</v>
      </c>
      <c r="AO1609" s="26">
        <f t="shared" si="429"/>
        <v>-3.9351643489502139</v>
      </c>
      <c r="AP1609" s="26">
        <f t="shared" si="429"/>
        <v>-3.9332408904645653</v>
      </c>
      <c r="AQ1609" s="26">
        <f t="shared" si="429"/>
        <v>-3.9388182558839882</v>
      </c>
      <c r="AR1609" s="26">
        <f t="shared" si="429"/>
        <v>-3.9227315190112741</v>
      </c>
      <c r="AS1609" s="26">
        <f t="shared" si="429"/>
        <v>-3.9698775001583364</v>
      </c>
      <c r="AT1609" s="26">
        <f t="shared" si="429"/>
        <v>-3.8373723372171344</v>
      </c>
      <c r="AU1609" s="26">
        <f t="shared" si="422"/>
        <v>-4.2853617650403137</v>
      </c>
      <c r="AV1609" s="26"/>
    </row>
    <row r="1610" spans="26:64">
      <c r="Z1610">
        <f t="shared" ref="Z1610:Z1673" si="430">F1610</f>
        <v>0</v>
      </c>
      <c r="AA1610" s="26">
        <f t="shared" ref="AA1610:AA1673" si="431">AB$3+AB$4*Z1610+AB$5*Z1610^2+AH1610</f>
        <v>2.0309229835135684E-3</v>
      </c>
      <c r="AB1610" s="26">
        <f t="shared" si="424"/>
        <v>-9999</v>
      </c>
      <c r="AC1610" s="26">
        <f t="shared" ref="AC1610:AC1673" si="432">+G1610-P1610</f>
        <v>0</v>
      </c>
      <c r="AD1610" s="26">
        <f t="shared" ref="AD1610:AD1673" si="433">IF(S1610&lt;&gt;0,G1610-AA1610, -9999)</f>
        <v>-9999</v>
      </c>
      <c r="AE1610" s="26">
        <f t="shared" ref="AE1610:AE1673" si="434">+(G1610-AA1610)^2*S1610</f>
        <v>0</v>
      </c>
      <c r="AF1610">
        <f t="shared" ref="AF1610:AF1673" si="435">IF(S1610&lt;&gt;0,G1610-P1610, -9999)</f>
        <v>-9999</v>
      </c>
      <c r="AG1610" s="187"/>
      <c r="AH1610">
        <f t="shared" ref="AH1610:AH1673" si="436">$AB$6*($AB$11/AI1610*AJ1610+$AB$12)</f>
        <v>-2.9382213915712355E-4</v>
      </c>
      <c r="AI1610">
        <f t="shared" ref="AI1610:AI1673" si="437">1+$AB$7*COS(AL1610)</f>
        <v>0.56321412153041595</v>
      </c>
      <c r="AJ1610">
        <f t="shared" ref="AJ1610:AJ1673" si="438">SIN(AL1610+RADIANS($AB$9))</f>
        <v>-0.29022162196877349</v>
      </c>
      <c r="AK1610">
        <f t="shared" ref="AK1610:AK1673" si="439">$AB$7*SIN(AL1610)</f>
        <v>0.22686228227079117</v>
      </c>
      <c r="AL1610">
        <f t="shared" ref="AL1610:AL1673" si="440">2*ATAN(AM1610)</f>
        <v>2.6625535282756823</v>
      </c>
      <c r="AM1610">
        <f t="shared" ref="AM1610:AM1673" si="441">SQRT((1+$AB$7)/(1-$AB$7))*TAN(AN1610/2)</f>
        <v>4.0948774322335311</v>
      </c>
      <c r="AN1610" s="26">
        <f t="shared" si="429"/>
        <v>-3.9344997747660178</v>
      </c>
      <c r="AO1610" s="26">
        <f t="shared" si="429"/>
        <v>-3.9351643489502139</v>
      </c>
      <c r="AP1610" s="26">
        <f t="shared" si="429"/>
        <v>-3.9332408904645653</v>
      </c>
      <c r="AQ1610" s="26">
        <f t="shared" si="429"/>
        <v>-3.9388182558839882</v>
      </c>
      <c r="AR1610" s="26">
        <f t="shared" si="429"/>
        <v>-3.9227315190112741</v>
      </c>
      <c r="AS1610" s="26">
        <f t="shared" si="429"/>
        <v>-3.9698775001583364</v>
      </c>
      <c r="AT1610" s="26">
        <f t="shared" si="429"/>
        <v>-3.8373723372171344</v>
      </c>
      <c r="AU1610" s="26">
        <f t="shared" ref="AU1610:AU1673" si="442">RADIANS($AB$9)+$AB$18*(F1610-AB$15)</f>
        <v>-4.2853617650403137</v>
      </c>
    </row>
    <row r="1611" spans="26:64">
      <c r="Z1611">
        <f t="shared" si="430"/>
        <v>0</v>
      </c>
      <c r="AA1611" s="26">
        <f t="shared" si="431"/>
        <v>2.0309229835135684E-3</v>
      </c>
      <c r="AB1611" s="26">
        <f t="shared" si="424"/>
        <v>-9999</v>
      </c>
      <c r="AC1611" s="26">
        <f t="shared" si="432"/>
        <v>0</v>
      </c>
      <c r="AD1611" s="26">
        <f t="shared" si="433"/>
        <v>-9999</v>
      </c>
      <c r="AE1611" s="26">
        <f t="shared" si="434"/>
        <v>0</v>
      </c>
      <c r="AF1611">
        <f t="shared" si="435"/>
        <v>-9999</v>
      </c>
      <c r="AG1611" s="187"/>
      <c r="AH1611">
        <f t="shared" si="436"/>
        <v>-2.9382213915712355E-4</v>
      </c>
      <c r="AI1611">
        <f t="shared" si="437"/>
        <v>0.56321412153041595</v>
      </c>
      <c r="AJ1611">
        <f t="shared" si="438"/>
        <v>-0.29022162196877349</v>
      </c>
      <c r="AK1611">
        <f t="shared" si="439"/>
        <v>0.22686228227079117</v>
      </c>
      <c r="AL1611">
        <f t="shared" si="440"/>
        <v>2.6625535282756823</v>
      </c>
      <c r="AM1611">
        <f t="shared" si="441"/>
        <v>4.0948774322335311</v>
      </c>
      <c r="AN1611" s="26">
        <f t="shared" si="429"/>
        <v>-3.9344997747660178</v>
      </c>
      <c r="AO1611" s="26">
        <f t="shared" si="429"/>
        <v>-3.9351643489502139</v>
      </c>
      <c r="AP1611" s="26">
        <f t="shared" si="429"/>
        <v>-3.9332408904645653</v>
      </c>
      <c r="AQ1611" s="26">
        <f t="shared" si="429"/>
        <v>-3.9388182558839882</v>
      </c>
      <c r="AR1611" s="26">
        <f t="shared" si="429"/>
        <v>-3.9227315190112741</v>
      </c>
      <c r="AS1611" s="26">
        <f t="shared" si="429"/>
        <v>-3.9698775001583364</v>
      </c>
      <c r="AT1611" s="26">
        <f t="shared" si="429"/>
        <v>-3.8373723372171344</v>
      </c>
      <c r="AU1611" s="26">
        <f t="shared" si="442"/>
        <v>-4.2853617650403137</v>
      </c>
      <c r="AV1611" s="26"/>
      <c r="AX1611" s="26"/>
    </row>
    <row r="1612" spans="26:64">
      <c r="Z1612">
        <f t="shared" si="430"/>
        <v>0</v>
      </c>
      <c r="AA1612" s="26">
        <f t="shared" si="431"/>
        <v>2.0309229835135684E-3</v>
      </c>
      <c r="AB1612" s="26">
        <f t="shared" si="424"/>
        <v>-9999</v>
      </c>
      <c r="AC1612" s="26">
        <f t="shared" si="432"/>
        <v>0</v>
      </c>
      <c r="AD1612" s="26">
        <f t="shared" si="433"/>
        <v>-9999</v>
      </c>
      <c r="AE1612" s="26">
        <f t="shared" si="434"/>
        <v>0</v>
      </c>
      <c r="AF1612">
        <f t="shared" si="435"/>
        <v>-9999</v>
      </c>
      <c r="AG1612" s="187"/>
      <c r="AH1612">
        <f t="shared" si="436"/>
        <v>-2.9382213915712355E-4</v>
      </c>
      <c r="AI1612">
        <f t="shared" si="437"/>
        <v>0.56321412153041595</v>
      </c>
      <c r="AJ1612">
        <f t="shared" si="438"/>
        <v>-0.29022162196877349</v>
      </c>
      <c r="AK1612">
        <f t="shared" si="439"/>
        <v>0.22686228227079117</v>
      </c>
      <c r="AL1612">
        <f t="shared" si="440"/>
        <v>2.6625535282756823</v>
      </c>
      <c r="AM1612">
        <f t="shared" si="441"/>
        <v>4.0948774322335311</v>
      </c>
      <c r="AN1612" s="26">
        <f t="shared" si="429"/>
        <v>-3.9344997747660178</v>
      </c>
      <c r="AO1612" s="26">
        <f t="shared" si="429"/>
        <v>-3.9351643489502139</v>
      </c>
      <c r="AP1612" s="26">
        <f t="shared" si="429"/>
        <v>-3.9332408904645653</v>
      </c>
      <c r="AQ1612" s="26">
        <f t="shared" si="429"/>
        <v>-3.9388182558839882</v>
      </c>
      <c r="AR1612" s="26">
        <f t="shared" si="429"/>
        <v>-3.9227315190112741</v>
      </c>
      <c r="AS1612" s="26">
        <f t="shared" si="429"/>
        <v>-3.9698775001583364</v>
      </c>
      <c r="AT1612" s="26">
        <f t="shared" si="429"/>
        <v>-3.8373723372171344</v>
      </c>
      <c r="AU1612" s="26">
        <f t="shared" si="442"/>
        <v>-4.2853617650403137</v>
      </c>
      <c r="AV1612" s="26"/>
    </row>
    <row r="1613" spans="26:64">
      <c r="Z1613">
        <f t="shared" si="430"/>
        <v>0</v>
      </c>
      <c r="AA1613" s="26">
        <f t="shared" si="431"/>
        <v>2.0309229835135684E-3</v>
      </c>
      <c r="AB1613" s="26">
        <f t="shared" si="424"/>
        <v>-9999</v>
      </c>
      <c r="AC1613" s="26">
        <f t="shared" si="432"/>
        <v>0</v>
      </c>
      <c r="AD1613" s="26">
        <f t="shared" si="433"/>
        <v>-9999</v>
      </c>
      <c r="AE1613" s="26">
        <f t="shared" si="434"/>
        <v>0</v>
      </c>
      <c r="AF1613">
        <f t="shared" si="435"/>
        <v>-9999</v>
      </c>
      <c r="AG1613" s="187"/>
      <c r="AH1613">
        <f t="shared" si="436"/>
        <v>-2.9382213915712355E-4</v>
      </c>
      <c r="AI1613">
        <f t="shared" si="437"/>
        <v>0.56321412153041595</v>
      </c>
      <c r="AJ1613">
        <f t="shared" si="438"/>
        <v>-0.29022162196877349</v>
      </c>
      <c r="AK1613">
        <f t="shared" si="439"/>
        <v>0.22686228227079117</v>
      </c>
      <c r="AL1613">
        <f t="shared" si="440"/>
        <v>2.6625535282756823</v>
      </c>
      <c r="AM1613">
        <f t="shared" si="441"/>
        <v>4.0948774322335311</v>
      </c>
      <c r="AN1613" s="26">
        <f t="shared" si="429"/>
        <v>-3.9344997747660178</v>
      </c>
      <c r="AO1613" s="26">
        <f t="shared" si="429"/>
        <v>-3.9351643489502139</v>
      </c>
      <c r="AP1613" s="26">
        <f t="shared" si="429"/>
        <v>-3.9332408904645653</v>
      </c>
      <c r="AQ1613" s="26">
        <f t="shared" si="429"/>
        <v>-3.9388182558839882</v>
      </c>
      <c r="AR1613" s="26">
        <f t="shared" si="429"/>
        <v>-3.9227315190112741</v>
      </c>
      <c r="AS1613" s="26">
        <f t="shared" si="429"/>
        <v>-3.9698775001583364</v>
      </c>
      <c r="AT1613" s="26">
        <f t="shared" si="429"/>
        <v>-3.8373723372171344</v>
      </c>
      <c r="AU1613" s="26">
        <f t="shared" si="442"/>
        <v>-4.2853617650403137</v>
      </c>
    </row>
    <row r="1614" spans="26:64">
      <c r="Z1614">
        <f t="shared" si="430"/>
        <v>0</v>
      </c>
      <c r="AA1614" s="26">
        <f t="shared" si="431"/>
        <v>2.0309229835135684E-3</v>
      </c>
      <c r="AB1614" s="26">
        <f t="shared" si="424"/>
        <v>-9999</v>
      </c>
      <c r="AC1614" s="26">
        <f t="shared" si="432"/>
        <v>0</v>
      </c>
      <c r="AD1614" s="26">
        <f t="shared" si="433"/>
        <v>-9999</v>
      </c>
      <c r="AE1614" s="26">
        <f t="shared" si="434"/>
        <v>0</v>
      </c>
      <c r="AF1614">
        <f t="shared" si="435"/>
        <v>-9999</v>
      </c>
      <c r="AG1614" s="187"/>
      <c r="AH1614">
        <f t="shared" si="436"/>
        <v>-2.9382213915712355E-4</v>
      </c>
      <c r="AI1614">
        <f t="shared" si="437"/>
        <v>0.56321412153041595</v>
      </c>
      <c r="AJ1614">
        <f t="shared" si="438"/>
        <v>-0.29022162196877349</v>
      </c>
      <c r="AK1614">
        <f t="shared" si="439"/>
        <v>0.22686228227079117</v>
      </c>
      <c r="AL1614">
        <f t="shared" si="440"/>
        <v>2.6625535282756823</v>
      </c>
      <c r="AM1614">
        <f t="shared" si="441"/>
        <v>4.0948774322335311</v>
      </c>
      <c r="AN1614" s="26">
        <f t="shared" si="429"/>
        <v>-3.9344997747660178</v>
      </c>
      <c r="AO1614" s="26">
        <f t="shared" si="429"/>
        <v>-3.9351643489502139</v>
      </c>
      <c r="AP1614" s="26">
        <f t="shared" si="429"/>
        <v>-3.9332408904645653</v>
      </c>
      <c r="AQ1614" s="26">
        <f t="shared" si="429"/>
        <v>-3.9388182558839882</v>
      </c>
      <c r="AR1614" s="26">
        <f t="shared" si="429"/>
        <v>-3.9227315190112741</v>
      </c>
      <c r="AS1614" s="26">
        <f t="shared" si="429"/>
        <v>-3.9698775001583364</v>
      </c>
      <c r="AT1614" s="26">
        <f t="shared" si="429"/>
        <v>-3.8373723372171344</v>
      </c>
      <c r="AU1614" s="26">
        <f t="shared" si="442"/>
        <v>-4.2853617650403137</v>
      </c>
    </row>
    <row r="1615" spans="26:64">
      <c r="Z1615">
        <f t="shared" si="430"/>
        <v>0</v>
      </c>
      <c r="AA1615" s="26">
        <f t="shared" si="431"/>
        <v>2.0309229835135684E-3</v>
      </c>
      <c r="AB1615" s="26">
        <f t="shared" si="424"/>
        <v>-9999</v>
      </c>
      <c r="AC1615" s="26">
        <f t="shared" si="432"/>
        <v>0</v>
      </c>
      <c r="AD1615" s="26">
        <f t="shared" si="433"/>
        <v>-9999</v>
      </c>
      <c r="AE1615" s="26">
        <f t="shared" si="434"/>
        <v>0</v>
      </c>
      <c r="AF1615">
        <f t="shared" si="435"/>
        <v>-9999</v>
      </c>
      <c r="AG1615" s="187"/>
      <c r="AH1615">
        <f t="shared" si="436"/>
        <v>-2.9382213915712355E-4</v>
      </c>
      <c r="AI1615">
        <f t="shared" si="437"/>
        <v>0.56321412153041595</v>
      </c>
      <c r="AJ1615">
        <f t="shared" si="438"/>
        <v>-0.29022162196877349</v>
      </c>
      <c r="AK1615">
        <f t="shared" si="439"/>
        <v>0.22686228227079117</v>
      </c>
      <c r="AL1615">
        <f t="shared" si="440"/>
        <v>2.6625535282756823</v>
      </c>
      <c r="AM1615">
        <f t="shared" si="441"/>
        <v>4.0948774322335311</v>
      </c>
      <c r="AN1615" s="26">
        <f t="shared" si="429"/>
        <v>-3.9344997747660178</v>
      </c>
      <c r="AO1615" s="26">
        <f t="shared" si="429"/>
        <v>-3.9351643489502139</v>
      </c>
      <c r="AP1615" s="26">
        <f t="shared" si="429"/>
        <v>-3.9332408904645653</v>
      </c>
      <c r="AQ1615" s="26">
        <f t="shared" si="429"/>
        <v>-3.9388182558839882</v>
      </c>
      <c r="AR1615" s="26">
        <f t="shared" si="429"/>
        <v>-3.9227315190112741</v>
      </c>
      <c r="AS1615" s="26">
        <f t="shared" si="429"/>
        <v>-3.9698775001583364</v>
      </c>
      <c r="AT1615" s="26">
        <f t="shared" si="429"/>
        <v>-3.8373723372171344</v>
      </c>
      <c r="AU1615" s="26">
        <f t="shared" si="442"/>
        <v>-4.2853617650403137</v>
      </c>
      <c r="AV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</row>
    <row r="1616" spans="26:64">
      <c r="Z1616">
        <f t="shared" si="430"/>
        <v>0</v>
      </c>
      <c r="AA1616" s="26">
        <f t="shared" si="431"/>
        <v>2.0309229835135684E-3</v>
      </c>
      <c r="AB1616" s="26">
        <f t="shared" si="424"/>
        <v>-9999</v>
      </c>
      <c r="AC1616" s="26">
        <f t="shared" si="432"/>
        <v>0</v>
      </c>
      <c r="AD1616" s="26">
        <f t="shared" si="433"/>
        <v>-9999</v>
      </c>
      <c r="AE1616" s="26">
        <f t="shared" si="434"/>
        <v>0</v>
      </c>
      <c r="AF1616">
        <f t="shared" si="435"/>
        <v>-9999</v>
      </c>
      <c r="AG1616" s="187"/>
      <c r="AH1616">
        <f t="shared" si="436"/>
        <v>-2.9382213915712355E-4</v>
      </c>
      <c r="AI1616">
        <f t="shared" si="437"/>
        <v>0.56321412153041595</v>
      </c>
      <c r="AJ1616">
        <f t="shared" si="438"/>
        <v>-0.29022162196877349</v>
      </c>
      <c r="AK1616">
        <f t="shared" si="439"/>
        <v>0.22686228227079117</v>
      </c>
      <c r="AL1616">
        <f t="shared" si="440"/>
        <v>2.6625535282756823</v>
      </c>
      <c r="AM1616">
        <f t="shared" si="441"/>
        <v>4.0948774322335311</v>
      </c>
      <c r="AN1616" s="26">
        <f t="shared" ref="AN1616:AT1625" si="443">$AU1616+$AB$7*SIN(AO1616)</f>
        <v>-3.9344997747660178</v>
      </c>
      <c r="AO1616" s="26">
        <f t="shared" si="443"/>
        <v>-3.9351643489502139</v>
      </c>
      <c r="AP1616" s="26">
        <f t="shared" si="443"/>
        <v>-3.9332408904645653</v>
      </c>
      <c r="AQ1616" s="26">
        <f t="shared" si="443"/>
        <v>-3.9388182558839882</v>
      </c>
      <c r="AR1616" s="26">
        <f t="shared" si="443"/>
        <v>-3.9227315190112741</v>
      </c>
      <c r="AS1616" s="26">
        <f t="shared" si="443"/>
        <v>-3.9698775001583364</v>
      </c>
      <c r="AT1616" s="26">
        <f t="shared" si="443"/>
        <v>-3.8373723372171344</v>
      </c>
      <c r="AU1616" s="26">
        <f t="shared" si="442"/>
        <v>-4.2853617650403137</v>
      </c>
      <c r="AV1616" s="26"/>
    </row>
    <row r="1617" spans="26:64">
      <c r="Z1617">
        <f t="shared" si="430"/>
        <v>0</v>
      </c>
      <c r="AA1617" s="26">
        <f t="shared" si="431"/>
        <v>2.0309229835135684E-3</v>
      </c>
      <c r="AB1617" s="26">
        <f t="shared" si="424"/>
        <v>-9999</v>
      </c>
      <c r="AC1617" s="26">
        <f t="shared" si="432"/>
        <v>0</v>
      </c>
      <c r="AD1617" s="26">
        <f t="shared" si="433"/>
        <v>-9999</v>
      </c>
      <c r="AE1617" s="26">
        <f t="shared" si="434"/>
        <v>0</v>
      </c>
      <c r="AF1617">
        <f t="shared" si="435"/>
        <v>-9999</v>
      </c>
      <c r="AG1617" s="187"/>
      <c r="AH1617">
        <f t="shared" si="436"/>
        <v>-2.9382213915712355E-4</v>
      </c>
      <c r="AI1617">
        <f t="shared" si="437"/>
        <v>0.56321412153041595</v>
      </c>
      <c r="AJ1617">
        <f t="shared" si="438"/>
        <v>-0.29022162196877349</v>
      </c>
      <c r="AK1617">
        <f t="shared" si="439"/>
        <v>0.22686228227079117</v>
      </c>
      <c r="AL1617">
        <f t="shared" si="440"/>
        <v>2.6625535282756823</v>
      </c>
      <c r="AM1617">
        <f t="shared" si="441"/>
        <v>4.0948774322335311</v>
      </c>
      <c r="AN1617" s="26">
        <f t="shared" si="443"/>
        <v>-3.9344997747660178</v>
      </c>
      <c r="AO1617" s="26">
        <f t="shared" si="443"/>
        <v>-3.9351643489502139</v>
      </c>
      <c r="AP1617" s="26">
        <f t="shared" si="443"/>
        <v>-3.9332408904645653</v>
      </c>
      <c r="AQ1617" s="26">
        <f t="shared" si="443"/>
        <v>-3.9388182558839882</v>
      </c>
      <c r="AR1617" s="26">
        <f t="shared" si="443"/>
        <v>-3.9227315190112741</v>
      </c>
      <c r="AS1617" s="26">
        <f t="shared" si="443"/>
        <v>-3.9698775001583364</v>
      </c>
      <c r="AT1617" s="26">
        <f t="shared" si="443"/>
        <v>-3.8373723372171344</v>
      </c>
      <c r="AU1617" s="26">
        <f t="shared" si="442"/>
        <v>-4.2853617650403137</v>
      </c>
      <c r="AV1617" s="26"/>
    </row>
    <row r="1618" spans="26:64">
      <c r="Z1618">
        <f t="shared" si="430"/>
        <v>0</v>
      </c>
      <c r="AA1618" s="26">
        <f t="shared" si="431"/>
        <v>2.0309229835135684E-3</v>
      </c>
      <c r="AB1618" s="26">
        <f t="shared" si="424"/>
        <v>-9999</v>
      </c>
      <c r="AC1618" s="26">
        <f t="shared" si="432"/>
        <v>0</v>
      </c>
      <c r="AD1618" s="26">
        <f t="shared" si="433"/>
        <v>-9999</v>
      </c>
      <c r="AE1618" s="26">
        <f t="shared" si="434"/>
        <v>0</v>
      </c>
      <c r="AF1618">
        <f t="shared" si="435"/>
        <v>-9999</v>
      </c>
      <c r="AG1618" s="187"/>
      <c r="AH1618">
        <f t="shared" si="436"/>
        <v>-2.9382213915712355E-4</v>
      </c>
      <c r="AI1618">
        <f t="shared" si="437"/>
        <v>0.56321412153041595</v>
      </c>
      <c r="AJ1618">
        <f t="shared" si="438"/>
        <v>-0.29022162196877349</v>
      </c>
      <c r="AK1618">
        <f t="shared" si="439"/>
        <v>0.22686228227079117</v>
      </c>
      <c r="AL1618">
        <f t="shared" si="440"/>
        <v>2.6625535282756823</v>
      </c>
      <c r="AM1618">
        <f t="shared" si="441"/>
        <v>4.0948774322335311</v>
      </c>
      <c r="AN1618" s="26">
        <f t="shared" si="443"/>
        <v>-3.9344997747660178</v>
      </c>
      <c r="AO1618" s="26">
        <f t="shared" si="443"/>
        <v>-3.9351643489502139</v>
      </c>
      <c r="AP1618" s="26">
        <f t="shared" si="443"/>
        <v>-3.9332408904645653</v>
      </c>
      <c r="AQ1618" s="26">
        <f t="shared" si="443"/>
        <v>-3.9388182558839882</v>
      </c>
      <c r="AR1618" s="26">
        <f t="shared" si="443"/>
        <v>-3.9227315190112741</v>
      </c>
      <c r="AS1618" s="26">
        <f t="shared" si="443"/>
        <v>-3.9698775001583364</v>
      </c>
      <c r="AT1618" s="26">
        <f t="shared" si="443"/>
        <v>-3.8373723372171344</v>
      </c>
      <c r="AU1618" s="26">
        <f t="shared" si="442"/>
        <v>-4.2853617650403137</v>
      </c>
      <c r="AV1618" s="26"/>
    </row>
    <row r="1619" spans="26:64">
      <c r="Z1619">
        <f t="shared" si="430"/>
        <v>0</v>
      </c>
      <c r="AA1619" s="26">
        <f t="shared" si="431"/>
        <v>2.0309229835135684E-3</v>
      </c>
      <c r="AB1619" s="26">
        <f t="shared" si="424"/>
        <v>-9999</v>
      </c>
      <c r="AC1619" s="26">
        <f t="shared" si="432"/>
        <v>0</v>
      </c>
      <c r="AD1619" s="26">
        <f t="shared" si="433"/>
        <v>-9999</v>
      </c>
      <c r="AE1619" s="26">
        <f t="shared" si="434"/>
        <v>0</v>
      </c>
      <c r="AF1619">
        <f t="shared" si="435"/>
        <v>-9999</v>
      </c>
      <c r="AG1619" s="187"/>
      <c r="AH1619">
        <f t="shared" si="436"/>
        <v>-2.9382213915712355E-4</v>
      </c>
      <c r="AI1619">
        <f t="shared" si="437"/>
        <v>0.56321412153041595</v>
      </c>
      <c r="AJ1619">
        <f t="shared" si="438"/>
        <v>-0.29022162196877349</v>
      </c>
      <c r="AK1619">
        <f t="shared" si="439"/>
        <v>0.22686228227079117</v>
      </c>
      <c r="AL1619">
        <f t="shared" si="440"/>
        <v>2.6625535282756823</v>
      </c>
      <c r="AM1619">
        <f t="shared" si="441"/>
        <v>4.0948774322335311</v>
      </c>
      <c r="AN1619" s="26">
        <f t="shared" si="443"/>
        <v>-3.9344997747660178</v>
      </c>
      <c r="AO1619" s="26">
        <f t="shared" si="443"/>
        <v>-3.9351643489502139</v>
      </c>
      <c r="AP1619" s="26">
        <f t="shared" si="443"/>
        <v>-3.9332408904645653</v>
      </c>
      <c r="AQ1619" s="26">
        <f t="shared" si="443"/>
        <v>-3.9388182558839882</v>
      </c>
      <c r="AR1619" s="26">
        <f t="shared" si="443"/>
        <v>-3.9227315190112741</v>
      </c>
      <c r="AS1619" s="26">
        <f t="shared" si="443"/>
        <v>-3.9698775001583364</v>
      </c>
      <c r="AT1619" s="26">
        <f t="shared" si="443"/>
        <v>-3.8373723372171344</v>
      </c>
      <c r="AU1619" s="26">
        <f t="shared" si="442"/>
        <v>-4.2853617650403137</v>
      </c>
      <c r="AV1619" s="26"/>
      <c r="AX1619" s="26"/>
    </row>
    <row r="1620" spans="26:64">
      <c r="Z1620">
        <f t="shared" si="430"/>
        <v>0</v>
      </c>
      <c r="AA1620" s="26">
        <f t="shared" si="431"/>
        <v>2.0309229835135684E-3</v>
      </c>
      <c r="AB1620" s="26">
        <f t="shared" si="424"/>
        <v>-9999</v>
      </c>
      <c r="AC1620" s="26">
        <f t="shared" si="432"/>
        <v>0</v>
      </c>
      <c r="AD1620" s="26">
        <f t="shared" si="433"/>
        <v>-9999</v>
      </c>
      <c r="AE1620" s="26">
        <f t="shared" si="434"/>
        <v>0</v>
      </c>
      <c r="AF1620">
        <f t="shared" si="435"/>
        <v>-9999</v>
      </c>
      <c r="AG1620" s="187"/>
      <c r="AH1620">
        <f t="shared" si="436"/>
        <v>-2.9382213915712355E-4</v>
      </c>
      <c r="AI1620">
        <f t="shared" si="437"/>
        <v>0.56321412153041595</v>
      </c>
      <c r="AJ1620">
        <f t="shared" si="438"/>
        <v>-0.29022162196877349</v>
      </c>
      <c r="AK1620">
        <f t="shared" si="439"/>
        <v>0.22686228227079117</v>
      </c>
      <c r="AL1620">
        <f t="shared" si="440"/>
        <v>2.6625535282756823</v>
      </c>
      <c r="AM1620">
        <f t="shared" si="441"/>
        <v>4.0948774322335311</v>
      </c>
      <c r="AN1620" s="26">
        <f t="shared" si="443"/>
        <v>-3.9344997747660178</v>
      </c>
      <c r="AO1620" s="26">
        <f t="shared" si="443"/>
        <v>-3.9351643489502139</v>
      </c>
      <c r="AP1620" s="26">
        <f t="shared" si="443"/>
        <v>-3.9332408904645653</v>
      </c>
      <c r="AQ1620" s="26">
        <f t="shared" si="443"/>
        <v>-3.9388182558839882</v>
      </c>
      <c r="AR1620" s="26">
        <f t="shared" si="443"/>
        <v>-3.9227315190112741</v>
      </c>
      <c r="AS1620" s="26">
        <f t="shared" si="443"/>
        <v>-3.9698775001583364</v>
      </c>
      <c r="AT1620" s="26">
        <f t="shared" si="443"/>
        <v>-3.8373723372171344</v>
      </c>
      <c r="AU1620" s="26">
        <f t="shared" si="442"/>
        <v>-4.2853617650403137</v>
      </c>
      <c r="AV1620" s="26"/>
    </row>
    <row r="1621" spans="26:64">
      <c r="Z1621">
        <f t="shared" si="430"/>
        <v>0</v>
      </c>
      <c r="AA1621" s="26">
        <f t="shared" si="431"/>
        <v>2.0309229835135684E-3</v>
      </c>
      <c r="AB1621" s="26">
        <f t="shared" si="424"/>
        <v>-9999</v>
      </c>
      <c r="AC1621" s="26">
        <f t="shared" si="432"/>
        <v>0</v>
      </c>
      <c r="AD1621" s="26">
        <f t="shared" si="433"/>
        <v>-9999</v>
      </c>
      <c r="AE1621" s="26">
        <f t="shared" si="434"/>
        <v>0</v>
      </c>
      <c r="AF1621">
        <f t="shared" si="435"/>
        <v>-9999</v>
      </c>
      <c r="AG1621" s="187"/>
      <c r="AH1621">
        <f t="shared" si="436"/>
        <v>-2.9382213915712355E-4</v>
      </c>
      <c r="AI1621">
        <f t="shared" si="437"/>
        <v>0.56321412153041595</v>
      </c>
      <c r="AJ1621">
        <f t="shared" si="438"/>
        <v>-0.29022162196877349</v>
      </c>
      <c r="AK1621">
        <f t="shared" si="439"/>
        <v>0.22686228227079117</v>
      </c>
      <c r="AL1621">
        <f t="shared" si="440"/>
        <v>2.6625535282756823</v>
      </c>
      <c r="AM1621">
        <f t="shared" si="441"/>
        <v>4.0948774322335311</v>
      </c>
      <c r="AN1621" s="26">
        <f t="shared" si="443"/>
        <v>-3.9344997747660178</v>
      </c>
      <c r="AO1621" s="26">
        <f t="shared" si="443"/>
        <v>-3.9351643489502139</v>
      </c>
      <c r="AP1621" s="26">
        <f t="shared" si="443"/>
        <v>-3.9332408904645653</v>
      </c>
      <c r="AQ1621" s="26">
        <f t="shared" si="443"/>
        <v>-3.9388182558839882</v>
      </c>
      <c r="AR1621" s="26">
        <f t="shared" si="443"/>
        <v>-3.9227315190112741</v>
      </c>
      <c r="AS1621" s="26">
        <f t="shared" si="443"/>
        <v>-3.9698775001583364</v>
      </c>
      <c r="AT1621" s="26">
        <f t="shared" si="443"/>
        <v>-3.8373723372171344</v>
      </c>
      <c r="AU1621" s="26">
        <f t="shared" si="442"/>
        <v>-4.2853617650403137</v>
      </c>
      <c r="AV1621" s="26"/>
    </row>
    <row r="1622" spans="26:64">
      <c r="Z1622">
        <f t="shared" si="430"/>
        <v>0</v>
      </c>
      <c r="AA1622" s="26">
        <f t="shared" si="431"/>
        <v>2.0309229835135684E-3</v>
      </c>
      <c r="AB1622" s="26">
        <f t="shared" si="424"/>
        <v>-9999</v>
      </c>
      <c r="AC1622" s="26">
        <f t="shared" si="432"/>
        <v>0</v>
      </c>
      <c r="AD1622" s="26">
        <f t="shared" si="433"/>
        <v>-9999</v>
      </c>
      <c r="AE1622" s="26">
        <f t="shared" si="434"/>
        <v>0</v>
      </c>
      <c r="AF1622">
        <f t="shared" si="435"/>
        <v>-9999</v>
      </c>
      <c r="AG1622" s="187"/>
      <c r="AH1622">
        <f t="shared" si="436"/>
        <v>-2.9382213915712355E-4</v>
      </c>
      <c r="AI1622">
        <f t="shared" si="437"/>
        <v>0.56321412153041595</v>
      </c>
      <c r="AJ1622">
        <f t="shared" si="438"/>
        <v>-0.29022162196877349</v>
      </c>
      <c r="AK1622">
        <f t="shared" si="439"/>
        <v>0.22686228227079117</v>
      </c>
      <c r="AL1622">
        <f t="shared" si="440"/>
        <v>2.6625535282756823</v>
      </c>
      <c r="AM1622">
        <f t="shared" si="441"/>
        <v>4.0948774322335311</v>
      </c>
      <c r="AN1622" s="26">
        <f t="shared" si="443"/>
        <v>-3.9344997747660178</v>
      </c>
      <c r="AO1622" s="26">
        <f t="shared" si="443"/>
        <v>-3.9351643489502139</v>
      </c>
      <c r="AP1622" s="26">
        <f t="shared" si="443"/>
        <v>-3.9332408904645653</v>
      </c>
      <c r="AQ1622" s="26">
        <f t="shared" si="443"/>
        <v>-3.9388182558839882</v>
      </c>
      <c r="AR1622" s="26">
        <f t="shared" si="443"/>
        <v>-3.9227315190112741</v>
      </c>
      <c r="AS1622" s="26">
        <f t="shared" si="443"/>
        <v>-3.9698775001583364</v>
      </c>
      <c r="AT1622" s="26">
        <f t="shared" si="443"/>
        <v>-3.8373723372171344</v>
      </c>
      <c r="AU1622" s="26">
        <f t="shared" si="442"/>
        <v>-4.2853617650403137</v>
      </c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</row>
    <row r="1623" spans="26:64">
      <c r="Z1623">
        <f t="shared" si="430"/>
        <v>0</v>
      </c>
      <c r="AA1623" s="26">
        <f t="shared" si="431"/>
        <v>2.0309229835135684E-3</v>
      </c>
      <c r="AB1623" s="26">
        <f t="shared" si="424"/>
        <v>-9999</v>
      </c>
      <c r="AC1623" s="26">
        <f t="shared" si="432"/>
        <v>0</v>
      </c>
      <c r="AD1623" s="26">
        <f t="shared" si="433"/>
        <v>-9999</v>
      </c>
      <c r="AE1623" s="26">
        <f t="shared" si="434"/>
        <v>0</v>
      </c>
      <c r="AF1623">
        <f t="shared" si="435"/>
        <v>-9999</v>
      </c>
      <c r="AG1623" s="187"/>
      <c r="AH1623">
        <f t="shared" si="436"/>
        <v>-2.9382213915712355E-4</v>
      </c>
      <c r="AI1623">
        <f t="shared" si="437"/>
        <v>0.56321412153041595</v>
      </c>
      <c r="AJ1623">
        <f t="shared" si="438"/>
        <v>-0.29022162196877349</v>
      </c>
      <c r="AK1623">
        <f t="shared" si="439"/>
        <v>0.22686228227079117</v>
      </c>
      <c r="AL1623">
        <f t="shared" si="440"/>
        <v>2.6625535282756823</v>
      </c>
      <c r="AM1623">
        <f t="shared" si="441"/>
        <v>4.0948774322335311</v>
      </c>
      <c r="AN1623" s="26">
        <f t="shared" si="443"/>
        <v>-3.9344997747660178</v>
      </c>
      <c r="AO1623" s="26">
        <f t="shared" si="443"/>
        <v>-3.9351643489502139</v>
      </c>
      <c r="AP1623" s="26">
        <f t="shared" si="443"/>
        <v>-3.9332408904645653</v>
      </c>
      <c r="AQ1623" s="26">
        <f t="shared" si="443"/>
        <v>-3.9388182558839882</v>
      </c>
      <c r="AR1623" s="26">
        <f t="shared" si="443"/>
        <v>-3.9227315190112741</v>
      </c>
      <c r="AS1623" s="26">
        <f t="shared" si="443"/>
        <v>-3.9698775001583364</v>
      </c>
      <c r="AT1623" s="26">
        <f t="shared" si="443"/>
        <v>-3.8373723372171344</v>
      </c>
      <c r="AU1623" s="26">
        <f t="shared" si="442"/>
        <v>-4.2853617650403137</v>
      </c>
      <c r="AV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</row>
    <row r="1624" spans="26:64">
      <c r="Z1624">
        <f t="shared" si="430"/>
        <v>0</v>
      </c>
      <c r="AA1624" s="26">
        <f t="shared" si="431"/>
        <v>2.0309229835135684E-3</v>
      </c>
      <c r="AB1624" s="26">
        <f t="shared" si="424"/>
        <v>-9999</v>
      </c>
      <c r="AC1624" s="26">
        <f t="shared" si="432"/>
        <v>0</v>
      </c>
      <c r="AD1624" s="26">
        <f t="shared" si="433"/>
        <v>-9999</v>
      </c>
      <c r="AE1624" s="26">
        <f t="shared" si="434"/>
        <v>0</v>
      </c>
      <c r="AF1624">
        <f t="shared" si="435"/>
        <v>-9999</v>
      </c>
      <c r="AG1624" s="187"/>
      <c r="AH1624">
        <f t="shared" si="436"/>
        <v>-2.9382213915712355E-4</v>
      </c>
      <c r="AI1624">
        <f t="shared" si="437"/>
        <v>0.56321412153041595</v>
      </c>
      <c r="AJ1624">
        <f t="shared" si="438"/>
        <v>-0.29022162196877349</v>
      </c>
      <c r="AK1624">
        <f t="shared" si="439"/>
        <v>0.22686228227079117</v>
      </c>
      <c r="AL1624">
        <f t="shared" si="440"/>
        <v>2.6625535282756823</v>
      </c>
      <c r="AM1624">
        <f t="shared" si="441"/>
        <v>4.0948774322335311</v>
      </c>
      <c r="AN1624" s="26">
        <f t="shared" si="443"/>
        <v>-3.9344997747660178</v>
      </c>
      <c r="AO1624" s="26">
        <f t="shared" si="443"/>
        <v>-3.9351643489502139</v>
      </c>
      <c r="AP1624" s="26">
        <f t="shared" si="443"/>
        <v>-3.9332408904645653</v>
      </c>
      <c r="AQ1624" s="26">
        <f t="shared" si="443"/>
        <v>-3.9388182558839882</v>
      </c>
      <c r="AR1624" s="26">
        <f t="shared" si="443"/>
        <v>-3.9227315190112741</v>
      </c>
      <c r="AS1624" s="26">
        <f t="shared" si="443"/>
        <v>-3.9698775001583364</v>
      </c>
      <c r="AT1624" s="26">
        <f t="shared" si="443"/>
        <v>-3.8373723372171344</v>
      </c>
      <c r="AU1624" s="26">
        <f t="shared" si="442"/>
        <v>-4.2853617650403137</v>
      </c>
      <c r="AV1624" s="26"/>
      <c r="AX1624" s="26"/>
    </row>
    <row r="1625" spans="26:64">
      <c r="Z1625">
        <f t="shared" si="430"/>
        <v>0</v>
      </c>
      <c r="AA1625" s="26">
        <f t="shared" si="431"/>
        <v>2.0309229835135684E-3</v>
      </c>
      <c r="AB1625" s="26">
        <f t="shared" si="424"/>
        <v>-9999</v>
      </c>
      <c r="AC1625" s="26">
        <f t="shared" si="432"/>
        <v>0</v>
      </c>
      <c r="AD1625" s="26">
        <f t="shared" si="433"/>
        <v>-9999</v>
      </c>
      <c r="AE1625" s="26">
        <f t="shared" si="434"/>
        <v>0</v>
      </c>
      <c r="AF1625">
        <f t="shared" si="435"/>
        <v>-9999</v>
      </c>
      <c r="AG1625" s="187"/>
      <c r="AH1625">
        <f t="shared" si="436"/>
        <v>-2.9382213915712355E-4</v>
      </c>
      <c r="AI1625">
        <f t="shared" si="437"/>
        <v>0.56321412153041595</v>
      </c>
      <c r="AJ1625">
        <f t="shared" si="438"/>
        <v>-0.29022162196877349</v>
      </c>
      <c r="AK1625">
        <f t="shared" si="439"/>
        <v>0.22686228227079117</v>
      </c>
      <c r="AL1625">
        <f t="shared" si="440"/>
        <v>2.6625535282756823</v>
      </c>
      <c r="AM1625">
        <f t="shared" si="441"/>
        <v>4.0948774322335311</v>
      </c>
      <c r="AN1625" s="26">
        <f t="shared" si="443"/>
        <v>-3.9344997747660178</v>
      </c>
      <c r="AO1625" s="26">
        <f t="shared" si="443"/>
        <v>-3.9351643489502139</v>
      </c>
      <c r="AP1625" s="26">
        <f t="shared" si="443"/>
        <v>-3.9332408904645653</v>
      </c>
      <c r="AQ1625" s="26">
        <f t="shared" si="443"/>
        <v>-3.9388182558839882</v>
      </c>
      <c r="AR1625" s="26">
        <f t="shared" si="443"/>
        <v>-3.9227315190112741</v>
      </c>
      <c r="AS1625" s="26">
        <f t="shared" si="443"/>
        <v>-3.9698775001583364</v>
      </c>
      <c r="AT1625" s="26">
        <f t="shared" si="443"/>
        <v>-3.8373723372171344</v>
      </c>
      <c r="AU1625" s="26">
        <f t="shared" si="442"/>
        <v>-4.2853617650403137</v>
      </c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</row>
    <row r="1626" spans="26:64">
      <c r="Z1626">
        <f t="shared" si="430"/>
        <v>0</v>
      </c>
      <c r="AA1626" s="26">
        <f t="shared" si="431"/>
        <v>2.0309229835135684E-3</v>
      </c>
      <c r="AB1626" s="26">
        <f t="shared" si="424"/>
        <v>-9999</v>
      </c>
      <c r="AC1626" s="26">
        <f t="shared" si="432"/>
        <v>0</v>
      </c>
      <c r="AD1626" s="26">
        <f t="shared" si="433"/>
        <v>-9999</v>
      </c>
      <c r="AE1626" s="26">
        <f t="shared" si="434"/>
        <v>0</v>
      </c>
      <c r="AF1626">
        <f t="shared" si="435"/>
        <v>-9999</v>
      </c>
      <c r="AG1626" s="187"/>
      <c r="AH1626">
        <f t="shared" si="436"/>
        <v>-2.9382213915712355E-4</v>
      </c>
      <c r="AI1626">
        <f t="shared" si="437"/>
        <v>0.56321412153041595</v>
      </c>
      <c r="AJ1626">
        <f t="shared" si="438"/>
        <v>-0.29022162196877349</v>
      </c>
      <c r="AK1626">
        <f t="shared" si="439"/>
        <v>0.22686228227079117</v>
      </c>
      <c r="AL1626">
        <f t="shared" si="440"/>
        <v>2.6625535282756823</v>
      </c>
      <c r="AM1626">
        <f t="shared" si="441"/>
        <v>4.0948774322335311</v>
      </c>
      <c r="AN1626" s="26">
        <f t="shared" ref="AN1626:AT1635" si="444">$AU1626+$AB$7*SIN(AO1626)</f>
        <v>-3.9344997747660178</v>
      </c>
      <c r="AO1626" s="26">
        <f t="shared" si="444"/>
        <v>-3.9351643489502139</v>
      </c>
      <c r="AP1626" s="26">
        <f t="shared" si="444"/>
        <v>-3.9332408904645653</v>
      </c>
      <c r="AQ1626" s="26">
        <f t="shared" si="444"/>
        <v>-3.9388182558839882</v>
      </c>
      <c r="AR1626" s="26">
        <f t="shared" si="444"/>
        <v>-3.9227315190112741</v>
      </c>
      <c r="AS1626" s="26">
        <f t="shared" si="444"/>
        <v>-3.9698775001583364</v>
      </c>
      <c r="AT1626" s="26">
        <f t="shared" si="444"/>
        <v>-3.8373723372171344</v>
      </c>
      <c r="AU1626" s="26">
        <f t="shared" si="442"/>
        <v>-4.2853617650403137</v>
      </c>
    </row>
    <row r="1627" spans="26:64">
      <c r="Z1627">
        <f t="shared" si="430"/>
        <v>0</v>
      </c>
      <c r="AA1627" s="26">
        <f t="shared" si="431"/>
        <v>2.0309229835135684E-3</v>
      </c>
      <c r="AB1627" s="26">
        <f t="shared" si="424"/>
        <v>-9999</v>
      </c>
      <c r="AC1627" s="26">
        <f t="shared" si="432"/>
        <v>0</v>
      </c>
      <c r="AD1627" s="26">
        <f t="shared" si="433"/>
        <v>-9999</v>
      </c>
      <c r="AE1627" s="26">
        <f t="shared" si="434"/>
        <v>0</v>
      </c>
      <c r="AF1627">
        <f t="shared" si="435"/>
        <v>-9999</v>
      </c>
      <c r="AG1627" s="187"/>
      <c r="AH1627">
        <f t="shared" si="436"/>
        <v>-2.9382213915712355E-4</v>
      </c>
      <c r="AI1627">
        <f t="shared" si="437"/>
        <v>0.56321412153041595</v>
      </c>
      <c r="AJ1627">
        <f t="shared" si="438"/>
        <v>-0.29022162196877349</v>
      </c>
      <c r="AK1627">
        <f t="shared" si="439"/>
        <v>0.22686228227079117</v>
      </c>
      <c r="AL1627">
        <f t="shared" si="440"/>
        <v>2.6625535282756823</v>
      </c>
      <c r="AM1627">
        <f t="shared" si="441"/>
        <v>4.0948774322335311</v>
      </c>
      <c r="AN1627" s="26">
        <f t="shared" si="444"/>
        <v>-3.9344997747660178</v>
      </c>
      <c r="AO1627" s="26">
        <f t="shared" si="444"/>
        <v>-3.9351643489502139</v>
      </c>
      <c r="AP1627" s="26">
        <f t="shared" si="444"/>
        <v>-3.9332408904645653</v>
      </c>
      <c r="AQ1627" s="26">
        <f t="shared" si="444"/>
        <v>-3.9388182558839882</v>
      </c>
      <c r="AR1627" s="26">
        <f t="shared" si="444"/>
        <v>-3.9227315190112741</v>
      </c>
      <c r="AS1627" s="26">
        <f t="shared" si="444"/>
        <v>-3.9698775001583364</v>
      </c>
      <c r="AT1627" s="26">
        <f t="shared" si="444"/>
        <v>-3.8373723372171344</v>
      </c>
      <c r="AU1627" s="26">
        <f t="shared" si="442"/>
        <v>-4.2853617650403137</v>
      </c>
    </row>
    <row r="1628" spans="26:64">
      <c r="Z1628">
        <f t="shared" si="430"/>
        <v>0</v>
      </c>
      <c r="AA1628" s="26">
        <f t="shared" si="431"/>
        <v>2.0309229835135684E-3</v>
      </c>
      <c r="AB1628" s="26">
        <f t="shared" si="424"/>
        <v>-9999</v>
      </c>
      <c r="AC1628" s="26">
        <f t="shared" si="432"/>
        <v>0</v>
      </c>
      <c r="AD1628" s="26">
        <f t="shared" si="433"/>
        <v>-9999</v>
      </c>
      <c r="AE1628" s="26">
        <f t="shared" si="434"/>
        <v>0</v>
      </c>
      <c r="AF1628">
        <f t="shared" si="435"/>
        <v>-9999</v>
      </c>
      <c r="AG1628" s="187"/>
      <c r="AH1628">
        <f t="shared" si="436"/>
        <v>-2.9382213915712355E-4</v>
      </c>
      <c r="AI1628">
        <f t="shared" si="437"/>
        <v>0.56321412153041595</v>
      </c>
      <c r="AJ1628">
        <f t="shared" si="438"/>
        <v>-0.29022162196877349</v>
      </c>
      <c r="AK1628">
        <f t="shared" si="439"/>
        <v>0.22686228227079117</v>
      </c>
      <c r="AL1628">
        <f t="shared" si="440"/>
        <v>2.6625535282756823</v>
      </c>
      <c r="AM1628">
        <f t="shared" si="441"/>
        <v>4.0948774322335311</v>
      </c>
      <c r="AN1628" s="26">
        <f t="shared" si="444"/>
        <v>-3.9344997747660178</v>
      </c>
      <c r="AO1628" s="26">
        <f t="shared" si="444"/>
        <v>-3.9351643489502139</v>
      </c>
      <c r="AP1628" s="26">
        <f t="shared" si="444"/>
        <v>-3.9332408904645653</v>
      </c>
      <c r="AQ1628" s="26">
        <f t="shared" si="444"/>
        <v>-3.9388182558839882</v>
      </c>
      <c r="AR1628" s="26">
        <f t="shared" si="444"/>
        <v>-3.9227315190112741</v>
      </c>
      <c r="AS1628" s="26">
        <f t="shared" si="444"/>
        <v>-3.9698775001583364</v>
      </c>
      <c r="AT1628" s="26">
        <f t="shared" si="444"/>
        <v>-3.8373723372171344</v>
      </c>
      <c r="AU1628" s="26">
        <f t="shared" si="442"/>
        <v>-4.2853617650403137</v>
      </c>
      <c r="AV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</row>
    <row r="1629" spans="26:64">
      <c r="Z1629">
        <f t="shared" si="430"/>
        <v>0</v>
      </c>
      <c r="AA1629" s="26">
        <f t="shared" si="431"/>
        <v>2.0309229835135684E-3</v>
      </c>
      <c r="AB1629" s="26">
        <f t="shared" ref="AB1629:AB1692" si="445">IF(S1629&lt;&gt;0,G1629-AH1629, -9999)</f>
        <v>-9999</v>
      </c>
      <c r="AC1629" s="26">
        <f t="shared" si="432"/>
        <v>0</v>
      </c>
      <c r="AD1629" s="26">
        <f t="shared" si="433"/>
        <v>-9999</v>
      </c>
      <c r="AE1629" s="26">
        <f t="shared" si="434"/>
        <v>0</v>
      </c>
      <c r="AF1629">
        <f t="shared" si="435"/>
        <v>-9999</v>
      </c>
      <c r="AG1629" s="187"/>
      <c r="AH1629">
        <f t="shared" si="436"/>
        <v>-2.9382213915712355E-4</v>
      </c>
      <c r="AI1629">
        <f t="shared" si="437"/>
        <v>0.56321412153041595</v>
      </c>
      <c r="AJ1629">
        <f t="shared" si="438"/>
        <v>-0.29022162196877349</v>
      </c>
      <c r="AK1629">
        <f t="shared" si="439"/>
        <v>0.22686228227079117</v>
      </c>
      <c r="AL1629">
        <f t="shared" si="440"/>
        <v>2.6625535282756823</v>
      </c>
      <c r="AM1629">
        <f t="shared" si="441"/>
        <v>4.0948774322335311</v>
      </c>
      <c r="AN1629" s="26">
        <f t="shared" si="444"/>
        <v>-3.9344997747660178</v>
      </c>
      <c r="AO1629" s="26">
        <f t="shared" si="444"/>
        <v>-3.9351643489502139</v>
      </c>
      <c r="AP1629" s="26">
        <f t="shared" si="444"/>
        <v>-3.9332408904645653</v>
      </c>
      <c r="AQ1629" s="26">
        <f t="shared" si="444"/>
        <v>-3.9388182558839882</v>
      </c>
      <c r="AR1629" s="26">
        <f t="shared" si="444"/>
        <v>-3.9227315190112741</v>
      </c>
      <c r="AS1629" s="26">
        <f t="shared" si="444"/>
        <v>-3.9698775001583364</v>
      </c>
      <c r="AT1629" s="26">
        <f t="shared" si="444"/>
        <v>-3.8373723372171344</v>
      </c>
      <c r="AU1629" s="26">
        <f t="shared" si="442"/>
        <v>-4.2853617650403137</v>
      </c>
      <c r="AV1629" s="26"/>
    </row>
    <row r="1630" spans="26:64">
      <c r="Z1630">
        <f t="shared" si="430"/>
        <v>0</v>
      </c>
      <c r="AA1630" s="26">
        <f t="shared" si="431"/>
        <v>2.0309229835135684E-3</v>
      </c>
      <c r="AB1630" s="26">
        <f t="shared" si="445"/>
        <v>-9999</v>
      </c>
      <c r="AC1630" s="26">
        <f t="shared" si="432"/>
        <v>0</v>
      </c>
      <c r="AD1630" s="26">
        <f t="shared" si="433"/>
        <v>-9999</v>
      </c>
      <c r="AE1630" s="26">
        <f t="shared" si="434"/>
        <v>0</v>
      </c>
      <c r="AF1630">
        <f t="shared" si="435"/>
        <v>-9999</v>
      </c>
      <c r="AG1630" s="187"/>
      <c r="AH1630">
        <f t="shared" si="436"/>
        <v>-2.9382213915712355E-4</v>
      </c>
      <c r="AI1630">
        <f t="shared" si="437"/>
        <v>0.56321412153041595</v>
      </c>
      <c r="AJ1630">
        <f t="shared" si="438"/>
        <v>-0.29022162196877349</v>
      </c>
      <c r="AK1630">
        <f t="shared" si="439"/>
        <v>0.22686228227079117</v>
      </c>
      <c r="AL1630">
        <f t="shared" si="440"/>
        <v>2.6625535282756823</v>
      </c>
      <c r="AM1630">
        <f t="shared" si="441"/>
        <v>4.0948774322335311</v>
      </c>
      <c r="AN1630" s="26">
        <f t="shared" si="444"/>
        <v>-3.9344997747660178</v>
      </c>
      <c r="AO1630" s="26">
        <f t="shared" si="444"/>
        <v>-3.9351643489502139</v>
      </c>
      <c r="AP1630" s="26">
        <f t="shared" si="444"/>
        <v>-3.9332408904645653</v>
      </c>
      <c r="AQ1630" s="26">
        <f t="shared" si="444"/>
        <v>-3.9388182558839882</v>
      </c>
      <c r="AR1630" s="26">
        <f t="shared" si="444"/>
        <v>-3.9227315190112741</v>
      </c>
      <c r="AS1630" s="26">
        <f t="shared" si="444"/>
        <v>-3.9698775001583364</v>
      </c>
      <c r="AT1630" s="26">
        <f t="shared" si="444"/>
        <v>-3.8373723372171344</v>
      </c>
      <c r="AU1630" s="26">
        <f t="shared" si="442"/>
        <v>-4.2853617650403137</v>
      </c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</row>
    <row r="1631" spans="26:64">
      <c r="Z1631">
        <f t="shared" si="430"/>
        <v>0</v>
      </c>
      <c r="AA1631" s="26">
        <f t="shared" si="431"/>
        <v>2.0309229835135684E-3</v>
      </c>
      <c r="AB1631" s="26">
        <f t="shared" si="445"/>
        <v>-9999</v>
      </c>
      <c r="AC1631" s="26">
        <f t="shared" si="432"/>
        <v>0</v>
      </c>
      <c r="AD1631" s="26">
        <f t="shared" si="433"/>
        <v>-9999</v>
      </c>
      <c r="AE1631" s="26">
        <f t="shared" si="434"/>
        <v>0</v>
      </c>
      <c r="AF1631">
        <f t="shared" si="435"/>
        <v>-9999</v>
      </c>
      <c r="AG1631" s="187"/>
      <c r="AH1631">
        <f t="shared" si="436"/>
        <v>-2.9382213915712355E-4</v>
      </c>
      <c r="AI1631">
        <f t="shared" si="437"/>
        <v>0.56321412153041595</v>
      </c>
      <c r="AJ1631">
        <f t="shared" si="438"/>
        <v>-0.29022162196877349</v>
      </c>
      <c r="AK1631">
        <f t="shared" si="439"/>
        <v>0.22686228227079117</v>
      </c>
      <c r="AL1631">
        <f t="shared" si="440"/>
        <v>2.6625535282756823</v>
      </c>
      <c r="AM1631">
        <f t="shared" si="441"/>
        <v>4.0948774322335311</v>
      </c>
      <c r="AN1631" s="26">
        <f t="shared" si="444"/>
        <v>-3.9344997747660178</v>
      </c>
      <c r="AO1631" s="26">
        <f t="shared" si="444"/>
        <v>-3.9351643489502139</v>
      </c>
      <c r="AP1631" s="26">
        <f t="shared" si="444"/>
        <v>-3.9332408904645653</v>
      </c>
      <c r="AQ1631" s="26">
        <f t="shared" si="444"/>
        <v>-3.9388182558839882</v>
      </c>
      <c r="AR1631" s="26">
        <f t="shared" si="444"/>
        <v>-3.9227315190112741</v>
      </c>
      <c r="AS1631" s="26">
        <f t="shared" si="444"/>
        <v>-3.9698775001583364</v>
      </c>
      <c r="AT1631" s="26">
        <f t="shared" si="444"/>
        <v>-3.8373723372171344</v>
      </c>
      <c r="AU1631" s="26">
        <f t="shared" si="442"/>
        <v>-4.2853617650403137</v>
      </c>
    </row>
    <row r="1632" spans="26:64">
      <c r="Z1632">
        <f t="shared" si="430"/>
        <v>0</v>
      </c>
      <c r="AA1632" s="26">
        <f t="shared" si="431"/>
        <v>2.0309229835135684E-3</v>
      </c>
      <c r="AB1632" s="26">
        <f t="shared" si="445"/>
        <v>-9999</v>
      </c>
      <c r="AC1632" s="26">
        <f t="shared" si="432"/>
        <v>0</v>
      </c>
      <c r="AD1632" s="26">
        <f t="shared" si="433"/>
        <v>-9999</v>
      </c>
      <c r="AE1632" s="26">
        <f t="shared" si="434"/>
        <v>0</v>
      </c>
      <c r="AF1632">
        <f t="shared" si="435"/>
        <v>-9999</v>
      </c>
      <c r="AG1632" s="187"/>
      <c r="AH1632">
        <f t="shared" si="436"/>
        <v>-2.9382213915712355E-4</v>
      </c>
      <c r="AI1632">
        <f t="shared" si="437"/>
        <v>0.56321412153041595</v>
      </c>
      <c r="AJ1632">
        <f t="shared" si="438"/>
        <v>-0.29022162196877349</v>
      </c>
      <c r="AK1632">
        <f t="shared" si="439"/>
        <v>0.22686228227079117</v>
      </c>
      <c r="AL1632">
        <f t="shared" si="440"/>
        <v>2.6625535282756823</v>
      </c>
      <c r="AM1632">
        <f t="shared" si="441"/>
        <v>4.0948774322335311</v>
      </c>
      <c r="AN1632" s="26">
        <f t="shared" si="444"/>
        <v>-3.9344997747660178</v>
      </c>
      <c r="AO1632" s="26">
        <f t="shared" si="444"/>
        <v>-3.9351643489502139</v>
      </c>
      <c r="AP1632" s="26">
        <f t="shared" si="444"/>
        <v>-3.9332408904645653</v>
      </c>
      <c r="AQ1632" s="26">
        <f t="shared" si="444"/>
        <v>-3.9388182558839882</v>
      </c>
      <c r="AR1632" s="26">
        <f t="shared" si="444"/>
        <v>-3.9227315190112741</v>
      </c>
      <c r="AS1632" s="26">
        <f t="shared" si="444"/>
        <v>-3.9698775001583364</v>
      </c>
      <c r="AT1632" s="26">
        <f t="shared" si="444"/>
        <v>-3.8373723372171344</v>
      </c>
      <c r="AU1632" s="26">
        <f t="shared" si="442"/>
        <v>-4.2853617650403137</v>
      </c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</row>
    <row r="1633" spans="26:64">
      <c r="Z1633">
        <f t="shared" si="430"/>
        <v>0</v>
      </c>
      <c r="AA1633" s="26">
        <f t="shared" si="431"/>
        <v>2.0309229835135684E-3</v>
      </c>
      <c r="AB1633" s="26">
        <f t="shared" si="445"/>
        <v>-9999</v>
      </c>
      <c r="AC1633" s="26">
        <f t="shared" si="432"/>
        <v>0</v>
      </c>
      <c r="AD1633" s="26">
        <f t="shared" si="433"/>
        <v>-9999</v>
      </c>
      <c r="AE1633" s="26">
        <f t="shared" si="434"/>
        <v>0</v>
      </c>
      <c r="AF1633">
        <f t="shared" si="435"/>
        <v>-9999</v>
      </c>
      <c r="AG1633" s="187"/>
      <c r="AH1633">
        <f t="shared" si="436"/>
        <v>-2.9382213915712355E-4</v>
      </c>
      <c r="AI1633">
        <f t="shared" si="437"/>
        <v>0.56321412153041595</v>
      </c>
      <c r="AJ1633">
        <f t="shared" si="438"/>
        <v>-0.29022162196877349</v>
      </c>
      <c r="AK1633">
        <f t="shared" si="439"/>
        <v>0.22686228227079117</v>
      </c>
      <c r="AL1633">
        <f t="shared" si="440"/>
        <v>2.6625535282756823</v>
      </c>
      <c r="AM1633">
        <f t="shared" si="441"/>
        <v>4.0948774322335311</v>
      </c>
      <c r="AN1633" s="26">
        <f t="shared" si="444"/>
        <v>-3.9344997747660178</v>
      </c>
      <c r="AO1633" s="26">
        <f t="shared" si="444"/>
        <v>-3.9351643489502139</v>
      </c>
      <c r="AP1633" s="26">
        <f t="shared" si="444"/>
        <v>-3.9332408904645653</v>
      </c>
      <c r="AQ1633" s="26">
        <f t="shared" si="444"/>
        <v>-3.9388182558839882</v>
      </c>
      <c r="AR1633" s="26">
        <f t="shared" si="444"/>
        <v>-3.9227315190112741</v>
      </c>
      <c r="AS1633" s="26">
        <f t="shared" si="444"/>
        <v>-3.9698775001583364</v>
      </c>
      <c r="AT1633" s="26">
        <f t="shared" si="444"/>
        <v>-3.8373723372171344</v>
      </c>
      <c r="AU1633" s="26">
        <f t="shared" si="442"/>
        <v>-4.2853617650403137</v>
      </c>
    </row>
    <row r="1634" spans="26:64">
      <c r="Z1634">
        <f t="shared" si="430"/>
        <v>0</v>
      </c>
      <c r="AA1634" s="26">
        <f t="shared" si="431"/>
        <v>2.0309229835135684E-3</v>
      </c>
      <c r="AB1634" s="26">
        <f t="shared" si="445"/>
        <v>-9999</v>
      </c>
      <c r="AC1634" s="26">
        <f t="shared" si="432"/>
        <v>0</v>
      </c>
      <c r="AD1634" s="26">
        <f t="shared" si="433"/>
        <v>-9999</v>
      </c>
      <c r="AE1634" s="26">
        <f t="shared" si="434"/>
        <v>0</v>
      </c>
      <c r="AF1634">
        <f t="shared" si="435"/>
        <v>-9999</v>
      </c>
      <c r="AG1634" s="187"/>
      <c r="AH1634">
        <f t="shared" si="436"/>
        <v>-2.9382213915712355E-4</v>
      </c>
      <c r="AI1634">
        <f t="shared" si="437"/>
        <v>0.56321412153041595</v>
      </c>
      <c r="AJ1634">
        <f t="shared" si="438"/>
        <v>-0.29022162196877349</v>
      </c>
      <c r="AK1634">
        <f t="shared" si="439"/>
        <v>0.22686228227079117</v>
      </c>
      <c r="AL1634">
        <f t="shared" si="440"/>
        <v>2.6625535282756823</v>
      </c>
      <c r="AM1634">
        <f t="shared" si="441"/>
        <v>4.0948774322335311</v>
      </c>
      <c r="AN1634" s="26">
        <f t="shared" si="444"/>
        <v>-3.9344997747660178</v>
      </c>
      <c r="AO1634" s="26">
        <f t="shared" si="444"/>
        <v>-3.9351643489502139</v>
      </c>
      <c r="AP1634" s="26">
        <f t="shared" si="444"/>
        <v>-3.9332408904645653</v>
      </c>
      <c r="AQ1634" s="26">
        <f t="shared" si="444"/>
        <v>-3.9388182558839882</v>
      </c>
      <c r="AR1634" s="26">
        <f t="shared" si="444"/>
        <v>-3.9227315190112741</v>
      </c>
      <c r="AS1634" s="26">
        <f t="shared" si="444"/>
        <v>-3.9698775001583364</v>
      </c>
      <c r="AT1634" s="26">
        <f t="shared" si="444"/>
        <v>-3.8373723372171344</v>
      </c>
      <c r="AU1634" s="26">
        <f t="shared" si="442"/>
        <v>-4.2853617650403137</v>
      </c>
    </row>
    <row r="1635" spans="26:64">
      <c r="Z1635">
        <f t="shared" si="430"/>
        <v>0</v>
      </c>
      <c r="AA1635" s="26">
        <f t="shared" si="431"/>
        <v>2.0309229835135684E-3</v>
      </c>
      <c r="AB1635" s="26">
        <f t="shared" si="445"/>
        <v>-9999</v>
      </c>
      <c r="AC1635" s="26">
        <f t="shared" si="432"/>
        <v>0</v>
      </c>
      <c r="AD1635" s="26">
        <f t="shared" si="433"/>
        <v>-9999</v>
      </c>
      <c r="AE1635" s="26">
        <f t="shared" si="434"/>
        <v>0</v>
      </c>
      <c r="AF1635">
        <f t="shared" si="435"/>
        <v>-9999</v>
      </c>
      <c r="AG1635" s="187"/>
      <c r="AH1635">
        <f t="shared" si="436"/>
        <v>-2.9382213915712355E-4</v>
      </c>
      <c r="AI1635">
        <f t="shared" si="437"/>
        <v>0.56321412153041595</v>
      </c>
      <c r="AJ1635">
        <f t="shared" si="438"/>
        <v>-0.29022162196877349</v>
      </c>
      <c r="AK1635">
        <f t="shared" si="439"/>
        <v>0.22686228227079117</v>
      </c>
      <c r="AL1635">
        <f t="shared" si="440"/>
        <v>2.6625535282756823</v>
      </c>
      <c r="AM1635">
        <f t="shared" si="441"/>
        <v>4.0948774322335311</v>
      </c>
      <c r="AN1635" s="26">
        <f t="shared" si="444"/>
        <v>-3.9344997747660178</v>
      </c>
      <c r="AO1635" s="26">
        <f t="shared" si="444"/>
        <v>-3.9351643489502139</v>
      </c>
      <c r="AP1635" s="26">
        <f t="shared" si="444"/>
        <v>-3.9332408904645653</v>
      </c>
      <c r="AQ1635" s="26">
        <f t="shared" si="444"/>
        <v>-3.9388182558839882</v>
      </c>
      <c r="AR1635" s="26">
        <f t="shared" si="444"/>
        <v>-3.9227315190112741</v>
      </c>
      <c r="AS1635" s="26">
        <f t="shared" si="444"/>
        <v>-3.9698775001583364</v>
      </c>
      <c r="AT1635" s="26">
        <f t="shared" si="444"/>
        <v>-3.8373723372171344</v>
      </c>
      <c r="AU1635" s="26">
        <f t="shared" si="442"/>
        <v>-4.2853617650403137</v>
      </c>
    </row>
    <row r="1636" spans="26:64">
      <c r="Z1636">
        <f t="shared" si="430"/>
        <v>0</v>
      </c>
      <c r="AA1636" s="26">
        <f t="shared" si="431"/>
        <v>2.0309229835135684E-3</v>
      </c>
      <c r="AB1636" s="26">
        <f t="shared" si="445"/>
        <v>-9999</v>
      </c>
      <c r="AC1636" s="26">
        <f t="shared" si="432"/>
        <v>0</v>
      </c>
      <c r="AD1636" s="26">
        <f t="shared" si="433"/>
        <v>-9999</v>
      </c>
      <c r="AE1636" s="26">
        <f t="shared" si="434"/>
        <v>0</v>
      </c>
      <c r="AF1636">
        <f t="shared" si="435"/>
        <v>-9999</v>
      </c>
      <c r="AG1636" s="187"/>
      <c r="AH1636">
        <f t="shared" si="436"/>
        <v>-2.9382213915712355E-4</v>
      </c>
      <c r="AI1636">
        <f t="shared" si="437"/>
        <v>0.56321412153041595</v>
      </c>
      <c r="AJ1636">
        <f t="shared" si="438"/>
        <v>-0.29022162196877349</v>
      </c>
      <c r="AK1636">
        <f t="shared" si="439"/>
        <v>0.22686228227079117</v>
      </c>
      <c r="AL1636">
        <f t="shared" si="440"/>
        <v>2.6625535282756823</v>
      </c>
      <c r="AM1636">
        <f t="shared" si="441"/>
        <v>4.0948774322335311</v>
      </c>
      <c r="AN1636" s="26">
        <f t="shared" ref="AN1636:AT1645" si="446">$AU1636+$AB$7*SIN(AO1636)</f>
        <v>-3.9344997747660178</v>
      </c>
      <c r="AO1636" s="26">
        <f t="shared" si="446"/>
        <v>-3.9351643489502139</v>
      </c>
      <c r="AP1636" s="26">
        <f t="shared" si="446"/>
        <v>-3.9332408904645653</v>
      </c>
      <c r="AQ1636" s="26">
        <f t="shared" si="446"/>
        <v>-3.9388182558839882</v>
      </c>
      <c r="AR1636" s="26">
        <f t="shared" si="446"/>
        <v>-3.9227315190112741</v>
      </c>
      <c r="AS1636" s="26">
        <f t="shared" si="446"/>
        <v>-3.9698775001583364</v>
      </c>
      <c r="AT1636" s="26">
        <f t="shared" si="446"/>
        <v>-3.8373723372171344</v>
      </c>
      <c r="AU1636" s="26">
        <f t="shared" si="442"/>
        <v>-4.2853617650403137</v>
      </c>
    </row>
    <row r="1637" spans="26:64">
      <c r="Z1637">
        <f t="shared" si="430"/>
        <v>0</v>
      </c>
      <c r="AA1637" s="26">
        <f t="shared" si="431"/>
        <v>2.0309229835135684E-3</v>
      </c>
      <c r="AB1637" s="26">
        <f t="shared" si="445"/>
        <v>-9999</v>
      </c>
      <c r="AC1637" s="26">
        <f t="shared" si="432"/>
        <v>0</v>
      </c>
      <c r="AD1637" s="26">
        <f t="shared" si="433"/>
        <v>-9999</v>
      </c>
      <c r="AE1637" s="26">
        <f t="shared" si="434"/>
        <v>0</v>
      </c>
      <c r="AF1637">
        <f t="shared" si="435"/>
        <v>-9999</v>
      </c>
      <c r="AG1637" s="187"/>
      <c r="AH1637">
        <f t="shared" si="436"/>
        <v>-2.9382213915712355E-4</v>
      </c>
      <c r="AI1637">
        <f t="shared" si="437"/>
        <v>0.56321412153041595</v>
      </c>
      <c r="AJ1637">
        <f t="shared" si="438"/>
        <v>-0.29022162196877349</v>
      </c>
      <c r="AK1637">
        <f t="shared" si="439"/>
        <v>0.22686228227079117</v>
      </c>
      <c r="AL1637">
        <f t="shared" si="440"/>
        <v>2.6625535282756823</v>
      </c>
      <c r="AM1637">
        <f t="shared" si="441"/>
        <v>4.0948774322335311</v>
      </c>
      <c r="AN1637" s="26">
        <f t="shared" si="446"/>
        <v>-3.9344997747660178</v>
      </c>
      <c r="AO1637" s="26">
        <f t="shared" si="446"/>
        <v>-3.9351643489502139</v>
      </c>
      <c r="AP1637" s="26">
        <f t="shared" si="446"/>
        <v>-3.9332408904645653</v>
      </c>
      <c r="AQ1637" s="26">
        <f t="shared" si="446"/>
        <v>-3.9388182558839882</v>
      </c>
      <c r="AR1637" s="26">
        <f t="shared" si="446"/>
        <v>-3.9227315190112741</v>
      </c>
      <c r="AS1637" s="26">
        <f t="shared" si="446"/>
        <v>-3.9698775001583364</v>
      </c>
      <c r="AT1637" s="26">
        <f t="shared" si="446"/>
        <v>-3.8373723372171344</v>
      </c>
      <c r="AU1637" s="26">
        <f t="shared" si="442"/>
        <v>-4.2853617650403137</v>
      </c>
    </row>
    <row r="1638" spans="26:64">
      <c r="Z1638">
        <f t="shared" si="430"/>
        <v>0</v>
      </c>
      <c r="AA1638" s="26">
        <f t="shared" si="431"/>
        <v>2.0309229835135684E-3</v>
      </c>
      <c r="AB1638" s="26">
        <f t="shared" si="445"/>
        <v>-9999</v>
      </c>
      <c r="AC1638" s="26">
        <f t="shared" si="432"/>
        <v>0</v>
      </c>
      <c r="AD1638" s="26">
        <f t="shared" si="433"/>
        <v>-9999</v>
      </c>
      <c r="AE1638" s="26">
        <f t="shared" si="434"/>
        <v>0</v>
      </c>
      <c r="AF1638">
        <f t="shared" si="435"/>
        <v>-9999</v>
      </c>
      <c r="AG1638" s="187"/>
      <c r="AH1638">
        <f t="shared" si="436"/>
        <v>-2.9382213915712355E-4</v>
      </c>
      <c r="AI1638">
        <f t="shared" si="437"/>
        <v>0.56321412153041595</v>
      </c>
      <c r="AJ1638">
        <f t="shared" si="438"/>
        <v>-0.29022162196877349</v>
      </c>
      <c r="AK1638">
        <f t="shared" si="439"/>
        <v>0.22686228227079117</v>
      </c>
      <c r="AL1638">
        <f t="shared" si="440"/>
        <v>2.6625535282756823</v>
      </c>
      <c r="AM1638">
        <f t="shared" si="441"/>
        <v>4.0948774322335311</v>
      </c>
      <c r="AN1638" s="26">
        <f t="shared" si="446"/>
        <v>-3.9344997747660178</v>
      </c>
      <c r="AO1638" s="26">
        <f t="shared" si="446"/>
        <v>-3.9351643489502139</v>
      </c>
      <c r="AP1638" s="26">
        <f t="shared" si="446"/>
        <v>-3.9332408904645653</v>
      </c>
      <c r="AQ1638" s="26">
        <f t="shared" si="446"/>
        <v>-3.9388182558839882</v>
      </c>
      <c r="AR1638" s="26">
        <f t="shared" si="446"/>
        <v>-3.9227315190112741</v>
      </c>
      <c r="AS1638" s="26">
        <f t="shared" si="446"/>
        <v>-3.9698775001583364</v>
      </c>
      <c r="AT1638" s="26">
        <f t="shared" si="446"/>
        <v>-3.8373723372171344</v>
      </c>
      <c r="AU1638" s="26">
        <f t="shared" si="442"/>
        <v>-4.2853617650403137</v>
      </c>
      <c r="AV1638" s="26"/>
      <c r="AX1638" s="26"/>
    </row>
    <row r="1639" spans="26:64">
      <c r="Z1639">
        <f t="shared" si="430"/>
        <v>0</v>
      </c>
      <c r="AA1639" s="26">
        <f t="shared" si="431"/>
        <v>2.0309229835135684E-3</v>
      </c>
      <c r="AB1639" s="26">
        <f t="shared" si="445"/>
        <v>-9999</v>
      </c>
      <c r="AC1639" s="26">
        <f t="shared" si="432"/>
        <v>0</v>
      </c>
      <c r="AD1639" s="26">
        <f t="shared" si="433"/>
        <v>-9999</v>
      </c>
      <c r="AE1639" s="26">
        <f t="shared" si="434"/>
        <v>0</v>
      </c>
      <c r="AF1639">
        <f t="shared" si="435"/>
        <v>-9999</v>
      </c>
      <c r="AG1639" s="187"/>
      <c r="AH1639">
        <f t="shared" si="436"/>
        <v>-2.9382213915712355E-4</v>
      </c>
      <c r="AI1639">
        <f t="shared" si="437"/>
        <v>0.56321412153041595</v>
      </c>
      <c r="AJ1639">
        <f t="shared" si="438"/>
        <v>-0.29022162196877349</v>
      </c>
      <c r="AK1639">
        <f t="shared" si="439"/>
        <v>0.22686228227079117</v>
      </c>
      <c r="AL1639">
        <f t="shared" si="440"/>
        <v>2.6625535282756823</v>
      </c>
      <c r="AM1639">
        <f t="shared" si="441"/>
        <v>4.0948774322335311</v>
      </c>
      <c r="AN1639" s="26">
        <f t="shared" si="446"/>
        <v>-3.9344997747660178</v>
      </c>
      <c r="AO1639" s="26">
        <f t="shared" si="446"/>
        <v>-3.9351643489502139</v>
      </c>
      <c r="AP1639" s="26">
        <f t="shared" si="446"/>
        <v>-3.9332408904645653</v>
      </c>
      <c r="AQ1639" s="26">
        <f t="shared" si="446"/>
        <v>-3.9388182558839882</v>
      </c>
      <c r="AR1639" s="26">
        <f t="shared" si="446"/>
        <v>-3.9227315190112741</v>
      </c>
      <c r="AS1639" s="26">
        <f t="shared" si="446"/>
        <v>-3.9698775001583364</v>
      </c>
      <c r="AT1639" s="26">
        <f t="shared" si="446"/>
        <v>-3.8373723372171344</v>
      </c>
      <c r="AU1639" s="26">
        <f t="shared" si="442"/>
        <v>-4.2853617650403137</v>
      </c>
      <c r="AV1639" s="26"/>
      <c r="AX1639" s="26"/>
    </row>
    <row r="1640" spans="26:64">
      <c r="Z1640">
        <f t="shared" si="430"/>
        <v>0</v>
      </c>
      <c r="AA1640" s="26">
        <f t="shared" si="431"/>
        <v>2.0309229835135684E-3</v>
      </c>
      <c r="AB1640" s="26">
        <f t="shared" si="445"/>
        <v>-9999</v>
      </c>
      <c r="AC1640" s="26">
        <f t="shared" si="432"/>
        <v>0</v>
      </c>
      <c r="AD1640" s="26">
        <f t="shared" si="433"/>
        <v>-9999</v>
      </c>
      <c r="AE1640" s="26">
        <f t="shared" si="434"/>
        <v>0</v>
      </c>
      <c r="AF1640">
        <f t="shared" si="435"/>
        <v>-9999</v>
      </c>
      <c r="AG1640" s="187"/>
      <c r="AH1640">
        <f t="shared" si="436"/>
        <v>-2.9382213915712355E-4</v>
      </c>
      <c r="AI1640">
        <f t="shared" si="437"/>
        <v>0.56321412153041595</v>
      </c>
      <c r="AJ1640">
        <f t="shared" si="438"/>
        <v>-0.29022162196877349</v>
      </c>
      <c r="AK1640">
        <f t="shared" si="439"/>
        <v>0.22686228227079117</v>
      </c>
      <c r="AL1640">
        <f t="shared" si="440"/>
        <v>2.6625535282756823</v>
      </c>
      <c r="AM1640">
        <f t="shared" si="441"/>
        <v>4.0948774322335311</v>
      </c>
      <c r="AN1640" s="26">
        <f t="shared" si="446"/>
        <v>-3.9344997747660178</v>
      </c>
      <c r="AO1640" s="26">
        <f t="shared" si="446"/>
        <v>-3.9351643489502139</v>
      </c>
      <c r="AP1640" s="26">
        <f t="shared" si="446"/>
        <v>-3.9332408904645653</v>
      </c>
      <c r="AQ1640" s="26">
        <f t="shared" si="446"/>
        <v>-3.9388182558839882</v>
      </c>
      <c r="AR1640" s="26">
        <f t="shared" si="446"/>
        <v>-3.9227315190112741</v>
      </c>
      <c r="AS1640" s="26">
        <f t="shared" si="446"/>
        <v>-3.9698775001583364</v>
      </c>
      <c r="AT1640" s="26">
        <f t="shared" si="446"/>
        <v>-3.8373723372171344</v>
      </c>
      <c r="AU1640" s="26">
        <f t="shared" si="442"/>
        <v>-4.2853617650403137</v>
      </c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</row>
    <row r="1641" spans="26:64">
      <c r="Z1641">
        <f t="shared" si="430"/>
        <v>0</v>
      </c>
      <c r="AA1641" s="26">
        <f t="shared" si="431"/>
        <v>2.0309229835135684E-3</v>
      </c>
      <c r="AB1641" s="26">
        <f t="shared" si="445"/>
        <v>-9999</v>
      </c>
      <c r="AC1641" s="26">
        <f t="shared" si="432"/>
        <v>0</v>
      </c>
      <c r="AD1641" s="26">
        <f t="shared" si="433"/>
        <v>-9999</v>
      </c>
      <c r="AE1641" s="26">
        <f t="shared" si="434"/>
        <v>0</v>
      </c>
      <c r="AF1641">
        <f t="shared" si="435"/>
        <v>-9999</v>
      </c>
      <c r="AG1641" s="187"/>
      <c r="AH1641">
        <f t="shared" si="436"/>
        <v>-2.9382213915712355E-4</v>
      </c>
      <c r="AI1641">
        <f t="shared" si="437"/>
        <v>0.56321412153041595</v>
      </c>
      <c r="AJ1641">
        <f t="shared" si="438"/>
        <v>-0.29022162196877349</v>
      </c>
      <c r="AK1641">
        <f t="shared" si="439"/>
        <v>0.22686228227079117</v>
      </c>
      <c r="AL1641">
        <f t="shared" si="440"/>
        <v>2.6625535282756823</v>
      </c>
      <c r="AM1641">
        <f t="shared" si="441"/>
        <v>4.0948774322335311</v>
      </c>
      <c r="AN1641" s="26">
        <f t="shared" si="446"/>
        <v>-3.9344997747660178</v>
      </c>
      <c r="AO1641" s="26">
        <f t="shared" si="446"/>
        <v>-3.9351643489502139</v>
      </c>
      <c r="AP1641" s="26">
        <f t="shared" si="446"/>
        <v>-3.9332408904645653</v>
      </c>
      <c r="AQ1641" s="26">
        <f t="shared" si="446"/>
        <v>-3.9388182558839882</v>
      </c>
      <c r="AR1641" s="26">
        <f t="shared" si="446"/>
        <v>-3.9227315190112741</v>
      </c>
      <c r="AS1641" s="26">
        <f t="shared" si="446"/>
        <v>-3.9698775001583364</v>
      </c>
      <c r="AT1641" s="26">
        <f t="shared" si="446"/>
        <v>-3.8373723372171344</v>
      </c>
      <c r="AU1641" s="26">
        <f t="shared" si="442"/>
        <v>-4.2853617650403137</v>
      </c>
    </row>
    <row r="1642" spans="26:64">
      <c r="Z1642">
        <f t="shared" si="430"/>
        <v>0</v>
      </c>
      <c r="AA1642" s="26">
        <f t="shared" si="431"/>
        <v>2.0309229835135684E-3</v>
      </c>
      <c r="AB1642" s="26">
        <f t="shared" si="445"/>
        <v>-9999</v>
      </c>
      <c r="AC1642" s="26">
        <f t="shared" si="432"/>
        <v>0</v>
      </c>
      <c r="AD1642" s="26">
        <f t="shared" si="433"/>
        <v>-9999</v>
      </c>
      <c r="AE1642" s="26">
        <f t="shared" si="434"/>
        <v>0</v>
      </c>
      <c r="AF1642">
        <f t="shared" si="435"/>
        <v>-9999</v>
      </c>
      <c r="AG1642" s="187"/>
      <c r="AH1642">
        <f t="shared" si="436"/>
        <v>-2.9382213915712355E-4</v>
      </c>
      <c r="AI1642">
        <f t="shared" si="437"/>
        <v>0.56321412153041595</v>
      </c>
      <c r="AJ1642">
        <f t="shared" si="438"/>
        <v>-0.29022162196877349</v>
      </c>
      <c r="AK1642">
        <f t="shared" si="439"/>
        <v>0.22686228227079117</v>
      </c>
      <c r="AL1642">
        <f t="shared" si="440"/>
        <v>2.6625535282756823</v>
      </c>
      <c r="AM1642">
        <f t="shared" si="441"/>
        <v>4.0948774322335311</v>
      </c>
      <c r="AN1642" s="26">
        <f t="shared" si="446"/>
        <v>-3.9344997747660178</v>
      </c>
      <c r="AO1642" s="26">
        <f t="shared" si="446"/>
        <v>-3.9351643489502139</v>
      </c>
      <c r="AP1642" s="26">
        <f t="shared" si="446"/>
        <v>-3.9332408904645653</v>
      </c>
      <c r="AQ1642" s="26">
        <f t="shared" si="446"/>
        <v>-3.9388182558839882</v>
      </c>
      <c r="AR1642" s="26">
        <f t="shared" si="446"/>
        <v>-3.9227315190112741</v>
      </c>
      <c r="AS1642" s="26">
        <f t="shared" si="446"/>
        <v>-3.9698775001583364</v>
      </c>
      <c r="AT1642" s="26">
        <f t="shared" si="446"/>
        <v>-3.8373723372171344</v>
      </c>
      <c r="AU1642" s="26">
        <f t="shared" si="442"/>
        <v>-4.2853617650403137</v>
      </c>
      <c r="AV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</row>
    <row r="1643" spans="26:64">
      <c r="Z1643">
        <f t="shared" si="430"/>
        <v>0</v>
      </c>
      <c r="AA1643" s="26">
        <f t="shared" si="431"/>
        <v>2.0309229835135684E-3</v>
      </c>
      <c r="AB1643" s="26">
        <f t="shared" si="445"/>
        <v>-9999</v>
      </c>
      <c r="AC1643" s="26">
        <f t="shared" si="432"/>
        <v>0</v>
      </c>
      <c r="AD1643" s="26">
        <f t="shared" si="433"/>
        <v>-9999</v>
      </c>
      <c r="AE1643" s="26">
        <f t="shared" si="434"/>
        <v>0</v>
      </c>
      <c r="AF1643">
        <f t="shared" si="435"/>
        <v>-9999</v>
      </c>
      <c r="AG1643" s="187"/>
      <c r="AH1643">
        <f t="shared" si="436"/>
        <v>-2.9382213915712355E-4</v>
      </c>
      <c r="AI1643">
        <f t="shared" si="437"/>
        <v>0.56321412153041595</v>
      </c>
      <c r="AJ1643">
        <f t="shared" si="438"/>
        <v>-0.29022162196877349</v>
      </c>
      <c r="AK1643">
        <f t="shared" si="439"/>
        <v>0.22686228227079117</v>
      </c>
      <c r="AL1643">
        <f t="shared" si="440"/>
        <v>2.6625535282756823</v>
      </c>
      <c r="AM1643">
        <f t="shared" si="441"/>
        <v>4.0948774322335311</v>
      </c>
      <c r="AN1643" s="26">
        <f t="shared" si="446"/>
        <v>-3.9344997747660178</v>
      </c>
      <c r="AO1643" s="26">
        <f t="shared" si="446"/>
        <v>-3.9351643489502139</v>
      </c>
      <c r="AP1643" s="26">
        <f t="shared" si="446"/>
        <v>-3.9332408904645653</v>
      </c>
      <c r="AQ1643" s="26">
        <f t="shared" si="446"/>
        <v>-3.9388182558839882</v>
      </c>
      <c r="AR1643" s="26">
        <f t="shared" si="446"/>
        <v>-3.9227315190112741</v>
      </c>
      <c r="AS1643" s="26">
        <f t="shared" si="446"/>
        <v>-3.9698775001583364</v>
      </c>
      <c r="AT1643" s="26">
        <f t="shared" si="446"/>
        <v>-3.8373723372171344</v>
      </c>
      <c r="AU1643" s="26">
        <f t="shared" si="442"/>
        <v>-4.2853617650403137</v>
      </c>
      <c r="AV1643" s="5"/>
    </row>
    <row r="1644" spans="26:64">
      <c r="Z1644">
        <f t="shared" si="430"/>
        <v>0</v>
      </c>
      <c r="AA1644" s="26">
        <f t="shared" si="431"/>
        <v>2.0309229835135684E-3</v>
      </c>
      <c r="AB1644" s="26">
        <f t="shared" si="445"/>
        <v>-9999</v>
      </c>
      <c r="AC1644" s="26">
        <f t="shared" si="432"/>
        <v>0</v>
      </c>
      <c r="AD1644" s="26">
        <f t="shared" si="433"/>
        <v>-9999</v>
      </c>
      <c r="AE1644" s="26">
        <f t="shared" si="434"/>
        <v>0</v>
      </c>
      <c r="AF1644">
        <f t="shared" si="435"/>
        <v>-9999</v>
      </c>
      <c r="AG1644" s="187"/>
      <c r="AH1644">
        <f t="shared" si="436"/>
        <v>-2.9382213915712355E-4</v>
      </c>
      <c r="AI1644">
        <f t="shared" si="437"/>
        <v>0.56321412153041595</v>
      </c>
      <c r="AJ1644">
        <f t="shared" si="438"/>
        <v>-0.29022162196877349</v>
      </c>
      <c r="AK1644">
        <f t="shared" si="439"/>
        <v>0.22686228227079117</v>
      </c>
      <c r="AL1644">
        <f t="shared" si="440"/>
        <v>2.6625535282756823</v>
      </c>
      <c r="AM1644">
        <f t="shared" si="441"/>
        <v>4.0948774322335311</v>
      </c>
      <c r="AN1644" s="26">
        <f t="shared" si="446"/>
        <v>-3.9344997747660178</v>
      </c>
      <c r="AO1644" s="26">
        <f t="shared" si="446"/>
        <v>-3.9351643489502139</v>
      </c>
      <c r="AP1644" s="26">
        <f t="shared" si="446"/>
        <v>-3.9332408904645653</v>
      </c>
      <c r="AQ1644" s="26">
        <f t="shared" si="446"/>
        <v>-3.9388182558839882</v>
      </c>
      <c r="AR1644" s="26">
        <f t="shared" si="446"/>
        <v>-3.9227315190112741</v>
      </c>
      <c r="AS1644" s="26">
        <f t="shared" si="446"/>
        <v>-3.9698775001583364</v>
      </c>
      <c r="AT1644" s="26">
        <f t="shared" si="446"/>
        <v>-3.8373723372171344</v>
      </c>
      <c r="AU1644" s="26">
        <f t="shared" si="442"/>
        <v>-4.2853617650403137</v>
      </c>
      <c r="AV1644" s="26"/>
    </row>
    <row r="1645" spans="26:64">
      <c r="Z1645">
        <f t="shared" si="430"/>
        <v>0</v>
      </c>
      <c r="AA1645" s="26">
        <f t="shared" si="431"/>
        <v>2.0309229835135684E-3</v>
      </c>
      <c r="AB1645" s="26">
        <f t="shared" si="445"/>
        <v>-9999</v>
      </c>
      <c r="AC1645" s="26">
        <f t="shared" si="432"/>
        <v>0</v>
      </c>
      <c r="AD1645" s="26">
        <f t="shared" si="433"/>
        <v>-9999</v>
      </c>
      <c r="AE1645" s="26">
        <f t="shared" si="434"/>
        <v>0</v>
      </c>
      <c r="AF1645">
        <f t="shared" si="435"/>
        <v>-9999</v>
      </c>
      <c r="AG1645" s="187"/>
      <c r="AH1645">
        <f t="shared" si="436"/>
        <v>-2.9382213915712355E-4</v>
      </c>
      <c r="AI1645">
        <f t="shared" si="437"/>
        <v>0.56321412153041595</v>
      </c>
      <c r="AJ1645">
        <f t="shared" si="438"/>
        <v>-0.29022162196877349</v>
      </c>
      <c r="AK1645">
        <f t="shared" si="439"/>
        <v>0.22686228227079117</v>
      </c>
      <c r="AL1645">
        <f t="shared" si="440"/>
        <v>2.6625535282756823</v>
      </c>
      <c r="AM1645">
        <f t="shared" si="441"/>
        <v>4.0948774322335311</v>
      </c>
      <c r="AN1645" s="26">
        <f t="shared" si="446"/>
        <v>-3.9344997747660178</v>
      </c>
      <c r="AO1645" s="26">
        <f t="shared" si="446"/>
        <v>-3.9351643489502139</v>
      </c>
      <c r="AP1645" s="26">
        <f t="shared" si="446"/>
        <v>-3.9332408904645653</v>
      </c>
      <c r="AQ1645" s="26">
        <f t="shared" si="446"/>
        <v>-3.9388182558839882</v>
      </c>
      <c r="AR1645" s="26">
        <f t="shared" si="446"/>
        <v>-3.9227315190112741</v>
      </c>
      <c r="AS1645" s="26">
        <f t="shared" si="446"/>
        <v>-3.9698775001583364</v>
      </c>
      <c r="AT1645" s="26">
        <f t="shared" si="446"/>
        <v>-3.8373723372171344</v>
      </c>
      <c r="AU1645" s="26">
        <f t="shared" si="442"/>
        <v>-4.2853617650403137</v>
      </c>
      <c r="AV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</row>
    <row r="1646" spans="26:64">
      <c r="Z1646">
        <f t="shared" si="430"/>
        <v>0</v>
      </c>
      <c r="AA1646" s="26">
        <f t="shared" si="431"/>
        <v>2.0309229835135684E-3</v>
      </c>
      <c r="AB1646" s="26">
        <f t="shared" si="445"/>
        <v>-9999</v>
      </c>
      <c r="AC1646" s="26">
        <f t="shared" si="432"/>
        <v>0</v>
      </c>
      <c r="AD1646" s="26">
        <f t="shared" si="433"/>
        <v>-9999</v>
      </c>
      <c r="AE1646" s="26">
        <f t="shared" si="434"/>
        <v>0</v>
      </c>
      <c r="AF1646">
        <f t="shared" si="435"/>
        <v>-9999</v>
      </c>
      <c r="AG1646" s="187"/>
      <c r="AH1646">
        <f t="shared" si="436"/>
        <v>-2.9382213915712355E-4</v>
      </c>
      <c r="AI1646">
        <f t="shared" si="437"/>
        <v>0.56321412153041595</v>
      </c>
      <c r="AJ1646">
        <f t="shared" si="438"/>
        <v>-0.29022162196877349</v>
      </c>
      <c r="AK1646">
        <f t="shared" si="439"/>
        <v>0.22686228227079117</v>
      </c>
      <c r="AL1646">
        <f t="shared" si="440"/>
        <v>2.6625535282756823</v>
      </c>
      <c r="AM1646">
        <f t="shared" si="441"/>
        <v>4.0948774322335311</v>
      </c>
      <c r="AN1646" s="26">
        <f t="shared" ref="AN1646:AT1655" si="447">$AU1646+$AB$7*SIN(AO1646)</f>
        <v>-3.9344997747660178</v>
      </c>
      <c r="AO1646" s="26">
        <f t="shared" si="447"/>
        <v>-3.9351643489502139</v>
      </c>
      <c r="AP1646" s="26">
        <f t="shared" si="447"/>
        <v>-3.9332408904645653</v>
      </c>
      <c r="AQ1646" s="26">
        <f t="shared" si="447"/>
        <v>-3.9388182558839882</v>
      </c>
      <c r="AR1646" s="26">
        <f t="shared" si="447"/>
        <v>-3.9227315190112741</v>
      </c>
      <c r="AS1646" s="26">
        <f t="shared" si="447"/>
        <v>-3.9698775001583364</v>
      </c>
      <c r="AT1646" s="26">
        <f t="shared" si="447"/>
        <v>-3.8373723372171344</v>
      </c>
      <c r="AU1646" s="26">
        <f t="shared" si="442"/>
        <v>-4.2853617650403137</v>
      </c>
      <c r="AV1646" s="26"/>
    </row>
    <row r="1647" spans="26:64">
      <c r="Z1647">
        <f t="shared" si="430"/>
        <v>0</v>
      </c>
      <c r="AA1647" s="26">
        <f t="shared" si="431"/>
        <v>2.0309229835135684E-3</v>
      </c>
      <c r="AB1647" s="26">
        <f t="shared" si="445"/>
        <v>-9999</v>
      </c>
      <c r="AC1647" s="26">
        <f t="shared" si="432"/>
        <v>0</v>
      </c>
      <c r="AD1647" s="26">
        <f t="shared" si="433"/>
        <v>-9999</v>
      </c>
      <c r="AE1647" s="26">
        <f t="shared" si="434"/>
        <v>0</v>
      </c>
      <c r="AF1647">
        <f t="shared" si="435"/>
        <v>-9999</v>
      </c>
      <c r="AG1647" s="187"/>
      <c r="AH1647">
        <f t="shared" si="436"/>
        <v>-2.9382213915712355E-4</v>
      </c>
      <c r="AI1647">
        <f t="shared" si="437"/>
        <v>0.56321412153041595</v>
      </c>
      <c r="AJ1647">
        <f t="shared" si="438"/>
        <v>-0.29022162196877349</v>
      </c>
      <c r="AK1647">
        <f t="shared" si="439"/>
        <v>0.22686228227079117</v>
      </c>
      <c r="AL1647">
        <f t="shared" si="440"/>
        <v>2.6625535282756823</v>
      </c>
      <c r="AM1647">
        <f t="shared" si="441"/>
        <v>4.0948774322335311</v>
      </c>
      <c r="AN1647" s="26">
        <f t="shared" si="447"/>
        <v>-3.9344997747660178</v>
      </c>
      <c r="AO1647" s="26">
        <f t="shared" si="447"/>
        <v>-3.9351643489502139</v>
      </c>
      <c r="AP1647" s="26">
        <f t="shared" si="447"/>
        <v>-3.9332408904645653</v>
      </c>
      <c r="AQ1647" s="26">
        <f t="shared" si="447"/>
        <v>-3.9388182558839882</v>
      </c>
      <c r="AR1647" s="26">
        <f t="shared" si="447"/>
        <v>-3.9227315190112741</v>
      </c>
      <c r="AS1647" s="26">
        <f t="shared" si="447"/>
        <v>-3.9698775001583364</v>
      </c>
      <c r="AT1647" s="26">
        <f t="shared" si="447"/>
        <v>-3.8373723372171344</v>
      </c>
      <c r="AU1647" s="26">
        <f t="shared" si="442"/>
        <v>-4.2853617650403137</v>
      </c>
      <c r="AV1647" s="26"/>
    </row>
    <row r="1648" spans="26:64">
      <c r="Z1648">
        <f t="shared" si="430"/>
        <v>0</v>
      </c>
      <c r="AA1648" s="26">
        <f t="shared" si="431"/>
        <v>2.0309229835135684E-3</v>
      </c>
      <c r="AB1648" s="26">
        <f t="shared" si="445"/>
        <v>-9999</v>
      </c>
      <c r="AC1648" s="26">
        <f t="shared" si="432"/>
        <v>0</v>
      </c>
      <c r="AD1648" s="26">
        <f t="shared" si="433"/>
        <v>-9999</v>
      </c>
      <c r="AE1648" s="26">
        <f t="shared" si="434"/>
        <v>0</v>
      </c>
      <c r="AF1648">
        <f t="shared" si="435"/>
        <v>-9999</v>
      </c>
      <c r="AG1648" s="187"/>
      <c r="AH1648">
        <f t="shared" si="436"/>
        <v>-2.9382213915712355E-4</v>
      </c>
      <c r="AI1648">
        <f t="shared" si="437"/>
        <v>0.56321412153041595</v>
      </c>
      <c r="AJ1648">
        <f t="shared" si="438"/>
        <v>-0.29022162196877349</v>
      </c>
      <c r="AK1648">
        <f t="shared" si="439"/>
        <v>0.22686228227079117</v>
      </c>
      <c r="AL1648">
        <f t="shared" si="440"/>
        <v>2.6625535282756823</v>
      </c>
      <c r="AM1648">
        <f t="shared" si="441"/>
        <v>4.0948774322335311</v>
      </c>
      <c r="AN1648" s="26">
        <f t="shared" si="447"/>
        <v>-3.9344997747660178</v>
      </c>
      <c r="AO1648" s="26">
        <f t="shared" si="447"/>
        <v>-3.9351643489502139</v>
      </c>
      <c r="AP1648" s="26">
        <f t="shared" si="447"/>
        <v>-3.9332408904645653</v>
      </c>
      <c r="AQ1648" s="26">
        <f t="shared" si="447"/>
        <v>-3.9388182558839882</v>
      </c>
      <c r="AR1648" s="26">
        <f t="shared" si="447"/>
        <v>-3.9227315190112741</v>
      </c>
      <c r="AS1648" s="26">
        <f t="shared" si="447"/>
        <v>-3.9698775001583364</v>
      </c>
      <c r="AT1648" s="26">
        <f t="shared" si="447"/>
        <v>-3.8373723372171344</v>
      </c>
      <c r="AU1648" s="26">
        <f t="shared" si="442"/>
        <v>-4.2853617650403137</v>
      </c>
    </row>
    <row r="1649" spans="26:64">
      <c r="Z1649">
        <f t="shared" si="430"/>
        <v>0</v>
      </c>
      <c r="AA1649" s="26">
        <f t="shared" si="431"/>
        <v>2.0309229835135684E-3</v>
      </c>
      <c r="AB1649" s="26">
        <f t="shared" si="445"/>
        <v>-9999</v>
      </c>
      <c r="AC1649" s="26">
        <f t="shared" si="432"/>
        <v>0</v>
      </c>
      <c r="AD1649" s="26">
        <f t="shared" si="433"/>
        <v>-9999</v>
      </c>
      <c r="AE1649" s="26">
        <f t="shared" si="434"/>
        <v>0</v>
      </c>
      <c r="AF1649">
        <f t="shared" si="435"/>
        <v>-9999</v>
      </c>
      <c r="AG1649" s="187"/>
      <c r="AH1649">
        <f t="shared" si="436"/>
        <v>-2.9382213915712355E-4</v>
      </c>
      <c r="AI1649">
        <f t="shared" si="437"/>
        <v>0.56321412153041595</v>
      </c>
      <c r="AJ1649">
        <f t="shared" si="438"/>
        <v>-0.29022162196877349</v>
      </c>
      <c r="AK1649">
        <f t="shared" si="439"/>
        <v>0.22686228227079117</v>
      </c>
      <c r="AL1649">
        <f t="shared" si="440"/>
        <v>2.6625535282756823</v>
      </c>
      <c r="AM1649">
        <f t="shared" si="441"/>
        <v>4.0948774322335311</v>
      </c>
      <c r="AN1649" s="26">
        <f t="shared" si="447"/>
        <v>-3.9344997747660178</v>
      </c>
      <c r="AO1649" s="26">
        <f t="shared" si="447"/>
        <v>-3.9351643489502139</v>
      </c>
      <c r="AP1649" s="26">
        <f t="shared" si="447"/>
        <v>-3.9332408904645653</v>
      </c>
      <c r="AQ1649" s="26">
        <f t="shared" si="447"/>
        <v>-3.9388182558839882</v>
      </c>
      <c r="AR1649" s="26">
        <f t="shared" si="447"/>
        <v>-3.9227315190112741</v>
      </c>
      <c r="AS1649" s="26">
        <f t="shared" si="447"/>
        <v>-3.9698775001583364</v>
      </c>
      <c r="AT1649" s="26">
        <f t="shared" si="447"/>
        <v>-3.8373723372171344</v>
      </c>
      <c r="AU1649" s="26">
        <f t="shared" si="442"/>
        <v>-4.2853617650403137</v>
      </c>
    </row>
    <row r="1650" spans="26:64">
      <c r="Z1650">
        <f t="shared" si="430"/>
        <v>0</v>
      </c>
      <c r="AA1650" s="26">
        <f t="shared" si="431"/>
        <v>2.0309229835135684E-3</v>
      </c>
      <c r="AB1650" s="26">
        <f t="shared" si="445"/>
        <v>-9999</v>
      </c>
      <c r="AC1650" s="26">
        <f t="shared" si="432"/>
        <v>0</v>
      </c>
      <c r="AD1650" s="26">
        <f t="shared" si="433"/>
        <v>-9999</v>
      </c>
      <c r="AE1650" s="26">
        <f t="shared" si="434"/>
        <v>0</v>
      </c>
      <c r="AF1650">
        <f t="shared" si="435"/>
        <v>-9999</v>
      </c>
      <c r="AG1650" s="187"/>
      <c r="AH1650">
        <f t="shared" si="436"/>
        <v>-2.9382213915712355E-4</v>
      </c>
      <c r="AI1650">
        <f t="shared" si="437"/>
        <v>0.56321412153041595</v>
      </c>
      <c r="AJ1650">
        <f t="shared" si="438"/>
        <v>-0.29022162196877349</v>
      </c>
      <c r="AK1650">
        <f t="shared" si="439"/>
        <v>0.22686228227079117</v>
      </c>
      <c r="AL1650">
        <f t="shared" si="440"/>
        <v>2.6625535282756823</v>
      </c>
      <c r="AM1650">
        <f t="shared" si="441"/>
        <v>4.0948774322335311</v>
      </c>
      <c r="AN1650" s="26">
        <f t="shared" si="447"/>
        <v>-3.9344997747660178</v>
      </c>
      <c r="AO1650" s="26">
        <f t="shared" si="447"/>
        <v>-3.9351643489502139</v>
      </c>
      <c r="AP1650" s="26">
        <f t="shared" si="447"/>
        <v>-3.9332408904645653</v>
      </c>
      <c r="AQ1650" s="26">
        <f t="shared" si="447"/>
        <v>-3.9388182558839882</v>
      </c>
      <c r="AR1650" s="26">
        <f t="shared" si="447"/>
        <v>-3.9227315190112741</v>
      </c>
      <c r="AS1650" s="26">
        <f t="shared" si="447"/>
        <v>-3.9698775001583364</v>
      </c>
      <c r="AT1650" s="26">
        <f t="shared" si="447"/>
        <v>-3.8373723372171344</v>
      </c>
      <c r="AU1650" s="26">
        <f t="shared" si="442"/>
        <v>-4.2853617650403137</v>
      </c>
    </row>
    <row r="1651" spans="26:64">
      <c r="Z1651">
        <f t="shared" si="430"/>
        <v>0</v>
      </c>
      <c r="AA1651" s="26">
        <f t="shared" si="431"/>
        <v>2.0309229835135684E-3</v>
      </c>
      <c r="AB1651" s="26">
        <f t="shared" si="445"/>
        <v>-9999</v>
      </c>
      <c r="AC1651" s="26">
        <f t="shared" si="432"/>
        <v>0</v>
      </c>
      <c r="AD1651" s="26">
        <f t="shared" si="433"/>
        <v>-9999</v>
      </c>
      <c r="AE1651" s="26">
        <f t="shared" si="434"/>
        <v>0</v>
      </c>
      <c r="AF1651">
        <f t="shared" si="435"/>
        <v>-9999</v>
      </c>
      <c r="AG1651" s="187"/>
      <c r="AH1651">
        <f t="shared" si="436"/>
        <v>-2.9382213915712355E-4</v>
      </c>
      <c r="AI1651">
        <f t="shared" si="437"/>
        <v>0.56321412153041595</v>
      </c>
      <c r="AJ1651">
        <f t="shared" si="438"/>
        <v>-0.29022162196877349</v>
      </c>
      <c r="AK1651">
        <f t="shared" si="439"/>
        <v>0.22686228227079117</v>
      </c>
      <c r="AL1651">
        <f t="shared" si="440"/>
        <v>2.6625535282756823</v>
      </c>
      <c r="AM1651">
        <f t="shared" si="441"/>
        <v>4.0948774322335311</v>
      </c>
      <c r="AN1651" s="26">
        <f t="shared" si="447"/>
        <v>-3.9344997747660178</v>
      </c>
      <c r="AO1651" s="26">
        <f t="shared" si="447"/>
        <v>-3.9351643489502139</v>
      </c>
      <c r="AP1651" s="26">
        <f t="shared" si="447"/>
        <v>-3.9332408904645653</v>
      </c>
      <c r="AQ1651" s="26">
        <f t="shared" si="447"/>
        <v>-3.9388182558839882</v>
      </c>
      <c r="AR1651" s="26">
        <f t="shared" si="447"/>
        <v>-3.9227315190112741</v>
      </c>
      <c r="AS1651" s="26">
        <f t="shared" si="447"/>
        <v>-3.9698775001583364</v>
      </c>
      <c r="AT1651" s="26">
        <f t="shared" si="447"/>
        <v>-3.8373723372171344</v>
      </c>
      <c r="AU1651" s="26">
        <f t="shared" si="442"/>
        <v>-4.2853617650403137</v>
      </c>
    </row>
    <row r="1652" spans="26:64">
      <c r="Z1652">
        <f t="shared" si="430"/>
        <v>0</v>
      </c>
      <c r="AA1652" s="26">
        <f t="shared" si="431"/>
        <v>2.0309229835135684E-3</v>
      </c>
      <c r="AB1652" s="26">
        <f t="shared" si="445"/>
        <v>-9999</v>
      </c>
      <c r="AC1652" s="26">
        <f t="shared" si="432"/>
        <v>0</v>
      </c>
      <c r="AD1652" s="26">
        <f t="shared" si="433"/>
        <v>-9999</v>
      </c>
      <c r="AE1652" s="26">
        <f t="shared" si="434"/>
        <v>0</v>
      </c>
      <c r="AF1652">
        <f t="shared" si="435"/>
        <v>-9999</v>
      </c>
      <c r="AG1652" s="187"/>
      <c r="AH1652">
        <f t="shared" si="436"/>
        <v>-2.9382213915712355E-4</v>
      </c>
      <c r="AI1652">
        <f t="shared" si="437"/>
        <v>0.56321412153041595</v>
      </c>
      <c r="AJ1652">
        <f t="shared" si="438"/>
        <v>-0.29022162196877349</v>
      </c>
      <c r="AK1652">
        <f t="shared" si="439"/>
        <v>0.22686228227079117</v>
      </c>
      <c r="AL1652">
        <f t="shared" si="440"/>
        <v>2.6625535282756823</v>
      </c>
      <c r="AM1652">
        <f t="shared" si="441"/>
        <v>4.0948774322335311</v>
      </c>
      <c r="AN1652" s="26">
        <f t="shared" si="447"/>
        <v>-3.9344997747660178</v>
      </c>
      <c r="AO1652" s="26">
        <f t="shared" si="447"/>
        <v>-3.9351643489502139</v>
      </c>
      <c r="AP1652" s="26">
        <f t="shared" si="447"/>
        <v>-3.9332408904645653</v>
      </c>
      <c r="AQ1652" s="26">
        <f t="shared" si="447"/>
        <v>-3.9388182558839882</v>
      </c>
      <c r="AR1652" s="26">
        <f t="shared" si="447"/>
        <v>-3.9227315190112741</v>
      </c>
      <c r="AS1652" s="26">
        <f t="shared" si="447"/>
        <v>-3.9698775001583364</v>
      </c>
      <c r="AT1652" s="26">
        <f t="shared" si="447"/>
        <v>-3.8373723372171344</v>
      </c>
      <c r="AU1652" s="26">
        <f t="shared" si="442"/>
        <v>-4.2853617650403137</v>
      </c>
    </row>
    <row r="1653" spans="26:64">
      <c r="Z1653">
        <f t="shared" si="430"/>
        <v>0</v>
      </c>
      <c r="AA1653" s="26">
        <f t="shared" si="431"/>
        <v>2.0309229835135684E-3</v>
      </c>
      <c r="AB1653" s="26">
        <f t="shared" si="445"/>
        <v>-9999</v>
      </c>
      <c r="AC1653" s="26">
        <f t="shared" si="432"/>
        <v>0</v>
      </c>
      <c r="AD1653" s="26">
        <f t="shared" si="433"/>
        <v>-9999</v>
      </c>
      <c r="AE1653" s="26">
        <f t="shared" si="434"/>
        <v>0</v>
      </c>
      <c r="AF1653">
        <f t="shared" si="435"/>
        <v>-9999</v>
      </c>
      <c r="AG1653" s="187"/>
      <c r="AH1653">
        <f t="shared" si="436"/>
        <v>-2.9382213915712355E-4</v>
      </c>
      <c r="AI1653">
        <f t="shared" si="437"/>
        <v>0.56321412153041595</v>
      </c>
      <c r="AJ1653">
        <f t="shared" si="438"/>
        <v>-0.29022162196877349</v>
      </c>
      <c r="AK1653">
        <f t="shared" si="439"/>
        <v>0.22686228227079117</v>
      </c>
      <c r="AL1653">
        <f t="shared" si="440"/>
        <v>2.6625535282756823</v>
      </c>
      <c r="AM1653">
        <f t="shared" si="441"/>
        <v>4.0948774322335311</v>
      </c>
      <c r="AN1653" s="26">
        <f t="shared" si="447"/>
        <v>-3.9344997747660178</v>
      </c>
      <c r="AO1653" s="26">
        <f t="shared" si="447"/>
        <v>-3.9351643489502139</v>
      </c>
      <c r="AP1653" s="26">
        <f t="shared" si="447"/>
        <v>-3.9332408904645653</v>
      </c>
      <c r="AQ1653" s="26">
        <f t="shared" si="447"/>
        <v>-3.9388182558839882</v>
      </c>
      <c r="AR1653" s="26">
        <f t="shared" si="447"/>
        <v>-3.9227315190112741</v>
      </c>
      <c r="AS1653" s="26">
        <f t="shared" si="447"/>
        <v>-3.9698775001583364</v>
      </c>
      <c r="AT1653" s="26">
        <f t="shared" si="447"/>
        <v>-3.8373723372171344</v>
      </c>
      <c r="AU1653" s="26">
        <f t="shared" si="442"/>
        <v>-4.2853617650403137</v>
      </c>
    </row>
    <row r="1654" spans="26:64">
      <c r="Z1654">
        <f t="shared" si="430"/>
        <v>0</v>
      </c>
      <c r="AA1654" s="26">
        <f t="shared" si="431"/>
        <v>2.0309229835135684E-3</v>
      </c>
      <c r="AB1654" s="26">
        <f t="shared" si="445"/>
        <v>-9999</v>
      </c>
      <c r="AC1654" s="26">
        <f t="shared" si="432"/>
        <v>0</v>
      </c>
      <c r="AD1654" s="26">
        <f t="shared" si="433"/>
        <v>-9999</v>
      </c>
      <c r="AE1654" s="26">
        <f t="shared" si="434"/>
        <v>0</v>
      </c>
      <c r="AF1654">
        <f t="shared" si="435"/>
        <v>-9999</v>
      </c>
      <c r="AG1654" s="187"/>
      <c r="AH1654">
        <f t="shared" si="436"/>
        <v>-2.9382213915712355E-4</v>
      </c>
      <c r="AI1654">
        <f t="shared" si="437"/>
        <v>0.56321412153041595</v>
      </c>
      <c r="AJ1654">
        <f t="shared" si="438"/>
        <v>-0.29022162196877349</v>
      </c>
      <c r="AK1654">
        <f t="shared" si="439"/>
        <v>0.22686228227079117</v>
      </c>
      <c r="AL1654">
        <f t="shared" si="440"/>
        <v>2.6625535282756823</v>
      </c>
      <c r="AM1654">
        <f t="shared" si="441"/>
        <v>4.0948774322335311</v>
      </c>
      <c r="AN1654" s="26">
        <f t="shared" si="447"/>
        <v>-3.9344997747660178</v>
      </c>
      <c r="AO1654" s="26">
        <f t="shared" si="447"/>
        <v>-3.9351643489502139</v>
      </c>
      <c r="AP1654" s="26">
        <f t="shared" si="447"/>
        <v>-3.9332408904645653</v>
      </c>
      <c r="AQ1654" s="26">
        <f t="shared" si="447"/>
        <v>-3.9388182558839882</v>
      </c>
      <c r="AR1654" s="26">
        <f t="shared" si="447"/>
        <v>-3.9227315190112741</v>
      </c>
      <c r="AS1654" s="26">
        <f t="shared" si="447"/>
        <v>-3.9698775001583364</v>
      </c>
      <c r="AT1654" s="26">
        <f t="shared" si="447"/>
        <v>-3.8373723372171344</v>
      </c>
      <c r="AU1654" s="26">
        <f t="shared" si="442"/>
        <v>-4.2853617650403137</v>
      </c>
    </row>
    <row r="1655" spans="26:64">
      <c r="Z1655">
        <f t="shared" si="430"/>
        <v>0</v>
      </c>
      <c r="AA1655" s="26">
        <f t="shared" si="431"/>
        <v>2.0309229835135684E-3</v>
      </c>
      <c r="AB1655" s="26">
        <f t="shared" si="445"/>
        <v>-9999</v>
      </c>
      <c r="AC1655" s="26">
        <f t="shared" si="432"/>
        <v>0</v>
      </c>
      <c r="AD1655" s="26">
        <f t="shared" si="433"/>
        <v>-9999</v>
      </c>
      <c r="AE1655" s="26">
        <f t="shared" si="434"/>
        <v>0</v>
      </c>
      <c r="AF1655">
        <f t="shared" si="435"/>
        <v>-9999</v>
      </c>
      <c r="AG1655" s="187"/>
      <c r="AH1655">
        <f t="shared" si="436"/>
        <v>-2.9382213915712355E-4</v>
      </c>
      <c r="AI1655">
        <f t="shared" si="437"/>
        <v>0.56321412153041595</v>
      </c>
      <c r="AJ1655">
        <f t="shared" si="438"/>
        <v>-0.29022162196877349</v>
      </c>
      <c r="AK1655">
        <f t="shared" si="439"/>
        <v>0.22686228227079117</v>
      </c>
      <c r="AL1655">
        <f t="shared" si="440"/>
        <v>2.6625535282756823</v>
      </c>
      <c r="AM1655">
        <f t="shared" si="441"/>
        <v>4.0948774322335311</v>
      </c>
      <c r="AN1655" s="26">
        <f t="shared" si="447"/>
        <v>-3.9344997747660178</v>
      </c>
      <c r="AO1655" s="26">
        <f t="shared" si="447"/>
        <v>-3.9351643489502139</v>
      </c>
      <c r="AP1655" s="26">
        <f t="shared" si="447"/>
        <v>-3.9332408904645653</v>
      </c>
      <c r="AQ1655" s="26">
        <f t="shared" si="447"/>
        <v>-3.9388182558839882</v>
      </c>
      <c r="AR1655" s="26">
        <f t="shared" si="447"/>
        <v>-3.9227315190112741</v>
      </c>
      <c r="AS1655" s="26">
        <f t="shared" si="447"/>
        <v>-3.9698775001583364</v>
      </c>
      <c r="AT1655" s="26">
        <f t="shared" si="447"/>
        <v>-3.8373723372171344</v>
      </c>
      <c r="AU1655" s="26">
        <f t="shared" si="442"/>
        <v>-4.2853617650403137</v>
      </c>
      <c r="AV1655" s="26"/>
    </row>
    <row r="1656" spans="26:64">
      <c r="Z1656">
        <f t="shared" si="430"/>
        <v>0</v>
      </c>
      <c r="AA1656" s="26">
        <f t="shared" si="431"/>
        <v>2.0309229835135684E-3</v>
      </c>
      <c r="AB1656" s="26">
        <f t="shared" si="445"/>
        <v>-9999</v>
      </c>
      <c r="AC1656" s="26">
        <f t="shared" si="432"/>
        <v>0</v>
      </c>
      <c r="AD1656" s="26">
        <f t="shared" si="433"/>
        <v>-9999</v>
      </c>
      <c r="AE1656" s="26">
        <f t="shared" si="434"/>
        <v>0</v>
      </c>
      <c r="AF1656">
        <f t="shared" si="435"/>
        <v>-9999</v>
      </c>
      <c r="AG1656" s="187"/>
      <c r="AH1656">
        <f t="shared" si="436"/>
        <v>-2.9382213915712355E-4</v>
      </c>
      <c r="AI1656">
        <f t="shared" si="437"/>
        <v>0.56321412153041595</v>
      </c>
      <c r="AJ1656">
        <f t="shared" si="438"/>
        <v>-0.29022162196877349</v>
      </c>
      <c r="AK1656">
        <f t="shared" si="439"/>
        <v>0.22686228227079117</v>
      </c>
      <c r="AL1656">
        <f t="shared" si="440"/>
        <v>2.6625535282756823</v>
      </c>
      <c r="AM1656">
        <f t="shared" si="441"/>
        <v>4.0948774322335311</v>
      </c>
      <c r="AN1656" s="26">
        <f t="shared" ref="AN1656:AT1665" si="448">$AU1656+$AB$7*SIN(AO1656)</f>
        <v>-3.9344997747660178</v>
      </c>
      <c r="AO1656" s="26">
        <f t="shared" si="448"/>
        <v>-3.9351643489502139</v>
      </c>
      <c r="AP1656" s="26">
        <f t="shared" si="448"/>
        <v>-3.9332408904645653</v>
      </c>
      <c r="AQ1656" s="26">
        <f t="shared" si="448"/>
        <v>-3.9388182558839882</v>
      </c>
      <c r="AR1656" s="26">
        <f t="shared" si="448"/>
        <v>-3.9227315190112741</v>
      </c>
      <c r="AS1656" s="26">
        <f t="shared" si="448"/>
        <v>-3.9698775001583364</v>
      </c>
      <c r="AT1656" s="26">
        <f t="shared" si="448"/>
        <v>-3.8373723372171344</v>
      </c>
      <c r="AU1656" s="26">
        <f t="shared" si="442"/>
        <v>-4.2853617650403137</v>
      </c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</row>
    <row r="1657" spans="26:64">
      <c r="Z1657">
        <f t="shared" si="430"/>
        <v>0</v>
      </c>
      <c r="AA1657" s="26">
        <f t="shared" si="431"/>
        <v>2.0309229835135684E-3</v>
      </c>
      <c r="AB1657" s="26">
        <f t="shared" si="445"/>
        <v>-9999</v>
      </c>
      <c r="AC1657" s="26">
        <f t="shared" si="432"/>
        <v>0</v>
      </c>
      <c r="AD1657" s="26">
        <f t="shared" si="433"/>
        <v>-9999</v>
      </c>
      <c r="AE1657" s="26">
        <f t="shared" si="434"/>
        <v>0</v>
      </c>
      <c r="AF1657">
        <f t="shared" si="435"/>
        <v>-9999</v>
      </c>
      <c r="AG1657" s="187"/>
      <c r="AH1657">
        <f t="shared" si="436"/>
        <v>-2.9382213915712355E-4</v>
      </c>
      <c r="AI1657">
        <f t="shared" si="437"/>
        <v>0.56321412153041595</v>
      </c>
      <c r="AJ1657">
        <f t="shared" si="438"/>
        <v>-0.29022162196877349</v>
      </c>
      <c r="AK1657">
        <f t="shared" si="439"/>
        <v>0.22686228227079117</v>
      </c>
      <c r="AL1657">
        <f t="shared" si="440"/>
        <v>2.6625535282756823</v>
      </c>
      <c r="AM1657">
        <f t="shared" si="441"/>
        <v>4.0948774322335311</v>
      </c>
      <c r="AN1657" s="26">
        <f t="shared" si="448"/>
        <v>-3.9344997747660178</v>
      </c>
      <c r="AO1657" s="26">
        <f t="shared" si="448"/>
        <v>-3.9351643489502139</v>
      </c>
      <c r="AP1657" s="26">
        <f t="shared" si="448"/>
        <v>-3.9332408904645653</v>
      </c>
      <c r="AQ1657" s="26">
        <f t="shared" si="448"/>
        <v>-3.9388182558839882</v>
      </c>
      <c r="AR1657" s="26">
        <f t="shared" si="448"/>
        <v>-3.9227315190112741</v>
      </c>
      <c r="AS1657" s="26">
        <f t="shared" si="448"/>
        <v>-3.9698775001583364</v>
      </c>
      <c r="AT1657" s="26">
        <f t="shared" si="448"/>
        <v>-3.8373723372171344</v>
      </c>
      <c r="AU1657" s="26">
        <f t="shared" si="442"/>
        <v>-4.2853617650403137</v>
      </c>
    </row>
    <row r="1658" spans="26:64">
      <c r="Z1658">
        <f t="shared" si="430"/>
        <v>0</v>
      </c>
      <c r="AA1658" s="26">
        <f t="shared" si="431"/>
        <v>2.0309229835135684E-3</v>
      </c>
      <c r="AB1658" s="26">
        <f t="shared" si="445"/>
        <v>-9999</v>
      </c>
      <c r="AC1658" s="26">
        <f t="shared" si="432"/>
        <v>0</v>
      </c>
      <c r="AD1658" s="26">
        <f t="shared" si="433"/>
        <v>-9999</v>
      </c>
      <c r="AE1658" s="26">
        <f t="shared" si="434"/>
        <v>0</v>
      </c>
      <c r="AF1658">
        <f t="shared" si="435"/>
        <v>-9999</v>
      </c>
      <c r="AG1658" s="187"/>
      <c r="AH1658">
        <f t="shared" si="436"/>
        <v>-2.9382213915712355E-4</v>
      </c>
      <c r="AI1658">
        <f t="shared" si="437"/>
        <v>0.56321412153041595</v>
      </c>
      <c r="AJ1658">
        <f t="shared" si="438"/>
        <v>-0.29022162196877349</v>
      </c>
      <c r="AK1658">
        <f t="shared" si="439"/>
        <v>0.22686228227079117</v>
      </c>
      <c r="AL1658">
        <f t="shared" si="440"/>
        <v>2.6625535282756823</v>
      </c>
      <c r="AM1658">
        <f t="shared" si="441"/>
        <v>4.0948774322335311</v>
      </c>
      <c r="AN1658" s="26">
        <f t="shared" si="448"/>
        <v>-3.9344997747660178</v>
      </c>
      <c r="AO1658" s="26">
        <f t="shared" si="448"/>
        <v>-3.9351643489502139</v>
      </c>
      <c r="AP1658" s="26">
        <f t="shared" si="448"/>
        <v>-3.9332408904645653</v>
      </c>
      <c r="AQ1658" s="26">
        <f t="shared" si="448"/>
        <v>-3.9388182558839882</v>
      </c>
      <c r="AR1658" s="26">
        <f t="shared" si="448"/>
        <v>-3.9227315190112741</v>
      </c>
      <c r="AS1658" s="26">
        <f t="shared" si="448"/>
        <v>-3.9698775001583364</v>
      </c>
      <c r="AT1658" s="26">
        <f t="shared" si="448"/>
        <v>-3.8373723372171344</v>
      </c>
      <c r="AU1658" s="26">
        <f t="shared" si="442"/>
        <v>-4.2853617650403137</v>
      </c>
    </row>
    <row r="1659" spans="26:64">
      <c r="Z1659">
        <f t="shared" si="430"/>
        <v>0</v>
      </c>
      <c r="AA1659" s="26">
        <f t="shared" si="431"/>
        <v>2.0309229835135684E-3</v>
      </c>
      <c r="AB1659" s="26">
        <f t="shared" si="445"/>
        <v>-9999</v>
      </c>
      <c r="AC1659" s="26">
        <f t="shared" si="432"/>
        <v>0</v>
      </c>
      <c r="AD1659" s="26">
        <f t="shared" si="433"/>
        <v>-9999</v>
      </c>
      <c r="AE1659" s="26">
        <f t="shared" si="434"/>
        <v>0</v>
      </c>
      <c r="AF1659">
        <f t="shared" si="435"/>
        <v>-9999</v>
      </c>
      <c r="AG1659" s="187"/>
      <c r="AH1659">
        <f t="shared" si="436"/>
        <v>-2.9382213915712355E-4</v>
      </c>
      <c r="AI1659">
        <f t="shared" si="437"/>
        <v>0.56321412153041595</v>
      </c>
      <c r="AJ1659">
        <f t="shared" si="438"/>
        <v>-0.29022162196877349</v>
      </c>
      <c r="AK1659">
        <f t="shared" si="439"/>
        <v>0.22686228227079117</v>
      </c>
      <c r="AL1659">
        <f t="shared" si="440"/>
        <v>2.6625535282756823</v>
      </c>
      <c r="AM1659">
        <f t="shared" si="441"/>
        <v>4.0948774322335311</v>
      </c>
      <c r="AN1659" s="26">
        <f t="shared" si="448"/>
        <v>-3.9344997747660178</v>
      </c>
      <c r="AO1659" s="26">
        <f t="shared" si="448"/>
        <v>-3.9351643489502139</v>
      </c>
      <c r="AP1659" s="26">
        <f t="shared" si="448"/>
        <v>-3.9332408904645653</v>
      </c>
      <c r="AQ1659" s="26">
        <f t="shared" si="448"/>
        <v>-3.9388182558839882</v>
      </c>
      <c r="AR1659" s="26">
        <f t="shared" si="448"/>
        <v>-3.9227315190112741</v>
      </c>
      <c r="AS1659" s="26">
        <f t="shared" si="448"/>
        <v>-3.9698775001583364</v>
      </c>
      <c r="AT1659" s="26">
        <f t="shared" si="448"/>
        <v>-3.8373723372171344</v>
      </c>
      <c r="AU1659" s="26">
        <f t="shared" si="442"/>
        <v>-4.2853617650403137</v>
      </c>
    </row>
    <row r="1660" spans="26:64">
      <c r="Z1660">
        <f t="shared" si="430"/>
        <v>0</v>
      </c>
      <c r="AA1660" s="26">
        <f t="shared" si="431"/>
        <v>2.0309229835135684E-3</v>
      </c>
      <c r="AB1660" s="26">
        <f t="shared" si="445"/>
        <v>-9999</v>
      </c>
      <c r="AC1660" s="26">
        <f t="shared" si="432"/>
        <v>0</v>
      </c>
      <c r="AD1660" s="26">
        <f t="shared" si="433"/>
        <v>-9999</v>
      </c>
      <c r="AE1660" s="26">
        <f t="shared" si="434"/>
        <v>0</v>
      </c>
      <c r="AF1660">
        <f t="shared" si="435"/>
        <v>-9999</v>
      </c>
      <c r="AG1660" s="187"/>
      <c r="AH1660">
        <f t="shared" si="436"/>
        <v>-2.9382213915712355E-4</v>
      </c>
      <c r="AI1660">
        <f t="shared" si="437"/>
        <v>0.56321412153041595</v>
      </c>
      <c r="AJ1660">
        <f t="shared" si="438"/>
        <v>-0.29022162196877349</v>
      </c>
      <c r="AK1660">
        <f t="shared" si="439"/>
        <v>0.22686228227079117</v>
      </c>
      <c r="AL1660">
        <f t="shared" si="440"/>
        <v>2.6625535282756823</v>
      </c>
      <c r="AM1660">
        <f t="shared" si="441"/>
        <v>4.0948774322335311</v>
      </c>
      <c r="AN1660" s="26">
        <f t="shared" si="448"/>
        <v>-3.9344997747660178</v>
      </c>
      <c r="AO1660" s="26">
        <f t="shared" si="448"/>
        <v>-3.9351643489502139</v>
      </c>
      <c r="AP1660" s="26">
        <f t="shared" si="448"/>
        <v>-3.9332408904645653</v>
      </c>
      <c r="AQ1660" s="26">
        <f t="shared" si="448"/>
        <v>-3.9388182558839882</v>
      </c>
      <c r="AR1660" s="26">
        <f t="shared" si="448"/>
        <v>-3.9227315190112741</v>
      </c>
      <c r="AS1660" s="26">
        <f t="shared" si="448"/>
        <v>-3.9698775001583364</v>
      </c>
      <c r="AT1660" s="26">
        <f t="shared" si="448"/>
        <v>-3.8373723372171344</v>
      </c>
      <c r="AU1660" s="26">
        <f t="shared" si="442"/>
        <v>-4.2853617650403137</v>
      </c>
    </row>
    <row r="1661" spans="26:64">
      <c r="Z1661">
        <f t="shared" si="430"/>
        <v>0</v>
      </c>
      <c r="AA1661" s="26">
        <f t="shared" si="431"/>
        <v>2.0309229835135684E-3</v>
      </c>
      <c r="AB1661" s="26">
        <f t="shared" si="445"/>
        <v>-9999</v>
      </c>
      <c r="AC1661" s="26">
        <f t="shared" si="432"/>
        <v>0</v>
      </c>
      <c r="AD1661" s="26">
        <f t="shared" si="433"/>
        <v>-9999</v>
      </c>
      <c r="AE1661" s="26">
        <f t="shared" si="434"/>
        <v>0</v>
      </c>
      <c r="AF1661">
        <f t="shared" si="435"/>
        <v>-9999</v>
      </c>
      <c r="AG1661" s="187"/>
      <c r="AH1661">
        <f t="shared" si="436"/>
        <v>-2.9382213915712355E-4</v>
      </c>
      <c r="AI1661">
        <f t="shared" si="437"/>
        <v>0.56321412153041595</v>
      </c>
      <c r="AJ1661">
        <f t="shared" si="438"/>
        <v>-0.29022162196877349</v>
      </c>
      <c r="AK1661">
        <f t="shared" si="439"/>
        <v>0.22686228227079117</v>
      </c>
      <c r="AL1661">
        <f t="shared" si="440"/>
        <v>2.6625535282756823</v>
      </c>
      <c r="AM1661">
        <f t="shared" si="441"/>
        <v>4.0948774322335311</v>
      </c>
      <c r="AN1661" s="26">
        <f t="shared" si="448"/>
        <v>-3.9344997747660178</v>
      </c>
      <c r="AO1661" s="26">
        <f t="shared" si="448"/>
        <v>-3.9351643489502139</v>
      </c>
      <c r="AP1661" s="26">
        <f t="shared" si="448"/>
        <v>-3.9332408904645653</v>
      </c>
      <c r="AQ1661" s="26">
        <f t="shared" si="448"/>
        <v>-3.9388182558839882</v>
      </c>
      <c r="AR1661" s="26">
        <f t="shared" si="448"/>
        <v>-3.9227315190112741</v>
      </c>
      <c r="AS1661" s="26">
        <f t="shared" si="448"/>
        <v>-3.9698775001583364</v>
      </c>
      <c r="AT1661" s="26">
        <f t="shared" si="448"/>
        <v>-3.8373723372171344</v>
      </c>
      <c r="AU1661" s="26">
        <f t="shared" si="442"/>
        <v>-4.2853617650403137</v>
      </c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</row>
    <row r="1662" spans="26:64">
      <c r="Z1662">
        <f t="shared" si="430"/>
        <v>0</v>
      </c>
      <c r="AA1662" s="26">
        <f t="shared" si="431"/>
        <v>2.0309229835135684E-3</v>
      </c>
      <c r="AB1662" s="26">
        <f t="shared" si="445"/>
        <v>-9999</v>
      </c>
      <c r="AC1662" s="26">
        <f t="shared" si="432"/>
        <v>0</v>
      </c>
      <c r="AD1662" s="26">
        <f t="shared" si="433"/>
        <v>-9999</v>
      </c>
      <c r="AE1662" s="26">
        <f t="shared" si="434"/>
        <v>0</v>
      </c>
      <c r="AF1662">
        <f t="shared" si="435"/>
        <v>-9999</v>
      </c>
      <c r="AG1662" s="187"/>
      <c r="AH1662">
        <f t="shared" si="436"/>
        <v>-2.9382213915712355E-4</v>
      </c>
      <c r="AI1662">
        <f t="shared" si="437"/>
        <v>0.56321412153041595</v>
      </c>
      <c r="AJ1662">
        <f t="shared" si="438"/>
        <v>-0.29022162196877349</v>
      </c>
      <c r="AK1662">
        <f t="shared" si="439"/>
        <v>0.22686228227079117</v>
      </c>
      <c r="AL1662">
        <f t="shared" si="440"/>
        <v>2.6625535282756823</v>
      </c>
      <c r="AM1662">
        <f t="shared" si="441"/>
        <v>4.0948774322335311</v>
      </c>
      <c r="AN1662" s="26">
        <f t="shared" si="448"/>
        <v>-3.9344997747660178</v>
      </c>
      <c r="AO1662" s="26">
        <f t="shared" si="448"/>
        <v>-3.9351643489502139</v>
      </c>
      <c r="AP1662" s="26">
        <f t="shared" si="448"/>
        <v>-3.9332408904645653</v>
      </c>
      <c r="AQ1662" s="26">
        <f t="shared" si="448"/>
        <v>-3.9388182558839882</v>
      </c>
      <c r="AR1662" s="26">
        <f t="shared" si="448"/>
        <v>-3.9227315190112741</v>
      </c>
      <c r="AS1662" s="26">
        <f t="shared" si="448"/>
        <v>-3.9698775001583364</v>
      </c>
      <c r="AT1662" s="26">
        <f t="shared" si="448"/>
        <v>-3.8373723372171344</v>
      </c>
      <c r="AU1662" s="26">
        <f t="shared" si="442"/>
        <v>-4.2853617650403137</v>
      </c>
    </row>
    <row r="1663" spans="26:64">
      <c r="Z1663">
        <f t="shared" si="430"/>
        <v>0</v>
      </c>
      <c r="AA1663" s="26">
        <f t="shared" si="431"/>
        <v>2.0309229835135684E-3</v>
      </c>
      <c r="AB1663" s="26">
        <f t="shared" si="445"/>
        <v>-9999</v>
      </c>
      <c r="AC1663" s="26">
        <f t="shared" si="432"/>
        <v>0</v>
      </c>
      <c r="AD1663" s="26">
        <f t="shared" si="433"/>
        <v>-9999</v>
      </c>
      <c r="AE1663" s="26">
        <f t="shared" si="434"/>
        <v>0</v>
      </c>
      <c r="AF1663">
        <f t="shared" si="435"/>
        <v>-9999</v>
      </c>
      <c r="AG1663" s="187"/>
      <c r="AH1663">
        <f t="shared" si="436"/>
        <v>-2.9382213915712355E-4</v>
      </c>
      <c r="AI1663">
        <f t="shared" si="437"/>
        <v>0.56321412153041595</v>
      </c>
      <c r="AJ1663">
        <f t="shared" si="438"/>
        <v>-0.29022162196877349</v>
      </c>
      <c r="AK1663">
        <f t="shared" si="439"/>
        <v>0.22686228227079117</v>
      </c>
      <c r="AL1663">
        <f t="shared" si="440"/>
        <v>2.6625535282756823</v>
      </c>
      <c r="AM1663">
        <f t="shared" si="441"/>
        <v>4.0948774322335311</v>
      </c>
      <c r="AN1663" s="26">
        <f t="shared" si="448"/>
        <v>-3.9344997747660178</v>
      </c>
      <c r="AO1663" s="26">
        <f t="shared" si="448"/>
        <v>-3.9351643489502139</v>
      </c>
      <c r="AP1663" s="26">
        <f t="shared" si="448"/>
        <v>-3.9332408904645653</v>
      </c>
      <c r="AQ1663" s="26">
        <f t="shared" si="448"/>
        <v>-3.9388182558839882</v>
      </c>
      <c r="AR1663" s="26">
        <f t="shared" si="448"/>
        <v>-3.9227315190112741</v>
      </c>
      <c r="AS1663" s="26">
        <f t="shared" si="448"/>
        <v>-3.9698775001583364</v>
      </c>
      <c r="AT1663" s="26">
        <f t="shared" si="448"/>
        <v>-3.8373723372171344</v>
      </c>
      <c r="AU1663" s="26">
        <f t="shared" si="442"/>
        <v>-4.2853617650403137</v>
      </c>
    </row>
    <row r="1664" spans="26:64">
      <c r="Z1664">
        <f t="shared" si="430"/>
        <v>0</v>
      </c>
      <c r="AA1664" s="26">
        <f t="shared" si="431"/>
        <v>2.0309229835135684E-3</v>
      </c>
      <c r="AB1664" s="26">
        <f t="shared" si="445"/>
        <v>-9999</v>
      </c>
      <c r="AC1664" s="26">
        <f t="shared" si="432"/>
        <v>0</v>
      </c>
      <c r="AD1664" s="26">
        <f t="shared" si="433"/>
        <v>-9999</v>
      </c>
      <c r="AE1664" s="26">
        <f t="shared" si="434"/>
        <v>0</v>
      </c>
      <c r="AF1664">
        <f t="shared" si="435"/>
        <v>-9999</v>
      </c>
      <c r="AG1664" s="187"/>
      <c r="AH1664">
        <f t="shared" si="436"/>
        <v>-2.9382213915712355E-4</v>
      </c>
      <c r="AI1664">
        <f t="shared" si="437"/>
        <v>0.56321412153041595</v>
      </c>
      <c r="AJ1664">
        <f t="shared" si="438"/>
        <v>-0.29022162196877349</v>
      </c>
      <c r="AK1664">
        <f t="shared" si="439"/>
        <v>0.22686228227079117</v>
      </c>
      <c r="AL1664">
        <f t="shared" si="440"/>
        <v>2.6625535282756823</v>
      </c>
      <c r="AM1664">
        <f t="shared" si="441"/>
        <v>4.0948774322335311</v>
      </c>
      <c r="AN1664" s="26">
        <f t="shared" si="448"/>
        <v>-3.9344997747660178</v>
      </c>
      <c r="AO1664" s="26">
        <f t="shared" si="448"/>
        <v>-3.9351643489502139</v>
      </c>
      <c r="AP1664" s="26">
        <f t="shared" si="448"/>
        <v>-3.9332408904645653</v>
      </c>
      <c r="AQ1664" s="26">
        <f t="shared" si="448"/>
        <v>-3.9388182558839882</v>
      </c>
      <c r="AR1664" s="26">
        <f t="shared" si="448"/>
        <v>-3.9227315190112741</v>
      </c>
      <c r="AS1664" s="26">
        <f t="shared" si="448"/>
        <v>-3.9698775001583364</v>
      </c>
      <c r="AT1664" s="26">
        <f t="shared" si="448"/>
        <v>-3.8373723372171344</v>
      </c>
      <c r="AU1664" s="26">
        <f t="shared" si="442"/>
        <v>-4.2853617650403137</v>
      </c>
      <c r="AV1664" s="26"/>
      <c r="AX1664" s="26"/>
    </row>
    <row r="1665" spans="26:64">
      <c r="Z1665">
        <f t="shared" si="430"/>
        <v>0</v>
      </c>
      <c r="AA1665" s="26">
        <f t="shared" si="431"/>
        <v>2.0309229835135684E-3</v>
      </c>
      <c r="AB1665" s="26">
        <f t="shared" si="445"/>
        <v>-9999</v>
      </c>
      <c r="AC1665" s="26">
        <f t="shared" si="432"/>
        <v>0</v>
      </c>
      <c r="AD1665" s="26">
        <f t="shared" si="433"/>
        <v>-9999</v>
      </c>
      <c r="AE1665" s="26">
        <f t="shared" si="434"/>
        <v>0</v>
      </c>
      <c r="AF1665">
        <f t="shared" si="435"/>
        <v>-9999</v>
      </c>
      <c r="AG1665" s="187"/>
      <c r="AH1665">
        <f t="shared" si="436"/>
        <v>-2.9382213915712355E-4</v>
      </c>
      <c r="AI1665">
        <f t="shared" si="437"/>
        <v>0.56321412153041595</v>
      </c>
      <c r="AJ1665">
        <f t="shared" si="438"/>
        <v>-0.29022162196877349</v>
      </c>
      <c r="AK1665">
        <f t="shared" si="439"/>
        <v>0.22686228227079117</v>
      </c>
      <c r="AL1665">
        <f t="shared" si="440"/>
        <v>2.6625535282756823</v>
      </c>
      <c r="AM1665">
        <f t="shared" si="441"/>
        <v>4.0948774322335311</v>
      </c>
      <c r="AN1665" s="26">
        <f t="shared" si="448"/>
        <v>-3.9344997747660178</v>
      </c>
      <c r="AO1665" s="26">
        <f t="shared" si="448"/>
        <v>-3.9351643489502139</v>
      </c>
      <c r="AP1665" s="26">
        <f t="shared" si="448"/>
        <v>-3.9332408904645653</v>
      </c>
      <c r="AQ1665" s="26">
        <f t="shared" si="448"/>
        <v>-3.9388182558839882</v>
      </c>
      <c r="AR1665" s="26">
        <f t="shared" si="448"/>
        <v>-3.9227315190112741</v>
      </c>
      <c r="AS1665" s="26">
        <f t="shared" si="448"/>
        <v>-3.9698775001583364</v>
      </c>
      <c r="AT1665" s="26">
        <f t="shared" si="448"/>
        <v>-3.8373723372171344</v>
      </c>
      <c r="AU1665" s="26">
        <f t="shared" si="442"/>
        <v>-4.2853617650403137</v>
      </c>
      <c r="AV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</row>
    <row r="1666" spans="26:64">
      <c r="Z1666">
        <f t="shared" si="430"/>
        <v>0</v>
      </c>
      <c r="AA1666" s="26">
        <f t="shared" si="431"/>
        <v>2.0309229835135684E-3</v>
      </c>
      <c r="AB1666" s="26">
        <f t="shared" si="445"/>
        <v>-9999</v>
      </c>
      <c r="AC1666" s="26">
        <f t="shared" si="432"/>
        <v>0</v>
      </c>
      <c r="AD1666" s="26">
        <f t="shared" si="433"/>
        <v>-9999</v>
      </c>
      <c r="AE1666" s="26">
        <f t="shared" si="434"/>
        <v>0</v>
      </c>
      <c r="AF1666">
        <f t="shared" si="435"/>
        <v>-9999</v>
      </c>
      <c r="AG1666" s="187"/>
      <c r="AH1666">
        <f t="shared" si="436"/>
        <v>-2.9382213915712355E-4</v>
      </c>
      <c r="AI1666">
        <f t="shared" si="437"/>
        <v>0.56321412153041595</v>
      </c>
      <c r="AJ1666">
        <f t="shared" si="438"/>
        <v>-0.29022162196877349</v>
      </c>
      <c r="AK1666">
        <f t="shared" si="439"/>
        <v>0.22686228227079117</v>
      </c>
      <c r="AL1666">
        <f t="shared" si="440"/>
        <v>2.6625535282756823</v>
      </c>
      <c r="AM1666">
        <f t="shared" si="441"/>
        <v>4.0948774322335311</v>
      </c>
      <c r="AN1666" s="26">
        <f t="shared" ref="AN1666:AT1675" si="449">$AU1666+$AB$7*SIN(AO1666)</f>
        <v>-3.9344997747660178</v>
      </c>
      <c r="AO1666" s="26">
        <f t="shared" si="449"/>
        <v>-3.9351643489502139</v>
      </c>
      <c r="AP1666" s="26">
        <f t="shared" si="449"/>
        <v>-3.9332408904645653</v>
      </c>
      <c r="AQ1666" s="26">
        <f t="shared" si="449"/>
        <v>-3.9388182558839882</v>
      </c>
      <c r="AR1666" s="26">
        <f t="shared" si="449"/>
        <v>-3.9227315190112741</v>
      </c>
      <c r="AS1666" s="26">
        <f t="shared" si="449"/>
        <v>-3.9698775001583364</v>
      </c>
      <c r="AT1666" s="26">
        <f t="shared" si="449"/>
        <v>-3.8373723372171344</v>
      </c>
      <c r="AU1666" s="26">
        <f t="shared" si="442"/>
        <v>-4.2853617650403137</v>
      </c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</row>
    <row r="1667" spans="26:64">
      <c r="Z1667">
        <f t="shared" si="430"/>
        <v>0</v>
      </c>
      <c r="AA1667" s="26">
        <f t="shared" si="431"/>
        <v>2.0309229835135684E-3</v>
      </c>
      <c r="AB1667" s="26">
        <f t="shared" si="445"/>
        <v>-9999</v>
      </c>
      <c r="AC1667" s="26">
        <f t="shared" si="432"/>
        <v>0</v>
      </c>
      <c r="AD1667" s="26">
        <f t="shared" si="433"/>
        <v>-9999</v>
      </c>
      <c r="AE1667" s="26">
        <f t="shared" si="434"/>
        <v>0</v>
      </c>
      <c r="AF1667">
        <f t="shared" si="435"/>
        <v>-9999</v>
      </c>
      <c r="AG1667" s="187"/>
      <c r="AH1667">
        <f t="shared" si="436"/>
        <v>-2.9382213915712355E-4</v>
      </c>
      <c r="AI1667">
        <f t="shared" si="437"/>
        <v>0.56321412153041595</v>
      </c>
      <c r="AJ1667">
        <f t="shared" si="438"/>
        <v>-0.29022162196877349</v>
      </c>
      <c r="AK1667">
        <f t="shared" si="439"/>
        <v>0.22686228227079117</v>
      </c>
      <c r="AL1667">
        <f t="shared" si="440"/>
        <v>2.6625535282756823</v>
      </c>
      <c r="AM1667">
        <f t="shared" si="441"/>
        <v>4.0948774322335311</v>
      </c>
      <c r="AN1667" s="26">
        <f t="shared" si="449"/>
        <v>-3.9344997747660178</v>
      </c>
      <c r="AO1667" s="26">
        <f t="shared" si="449"/>
        <v>-3.9351643489502139</v>
      </c>
      <c r="AP1667" s="26">
        <f t="shared" si="449"/>
        <v>-3.9332408904645653</v>
      </c>
      <c r="AQ1667" s="26">
        <f t="shared" si="449"/>
        <v>-3.9388182558839882</v>
      </c>
      <c r="AR1667" s="26">
        <f t="shared" si="449"/>
        <v>-3.9227315190112741</v>
      </c>
      <c r="AS1667" s="26">
        <f t="shared" si="449"/>
        <v>-3.9698775001583364</v>
      </c>
      <c r="AT1667" s="26">
        <f t="shared" si="449"/>
        <v>-3.8373723372171344</v>
      </c>
      <c r="AU1667" s="26">
        <f t="shared" si="442"/>
        <v>-4.2853617650403137</v>
      </c>
      <c r="AV1667" s="26"/>
    </row>
    <row r="1668" spans="26:64">
      <c r="Z1668">
        <f t="shared" si="430"/>
        <v>0</v>
      </c>
      <c r="AA1668" s="26">
        <f t="shared" si="431"/>
        <v>2.0309229835135684E-3</v>
      </c>
      <c r="AB1668" s="26">
        <f t="shared" si="445"/>
        <v>-9999</v>
      </c>
      <c r="AC1668" s="26">
        <f t="shared" si="432"/>
        <v>0</v>
      </c>
      <c r="AD1668" s="26">
        <f t="shared" si="433"/>
        <v>-9999</v>
      </c>
      <c r="AE1668" s="26">
        <f t="shared" si="434"/>
        <v>0</v>
      </c>
      <c r="AF1668">
        <f t="shared" si="435"/>
        <v>-9999</v>
      </c>
      <c r="AG1668" s="187"/>
      <c r="AH1668">
        <f t="shared" si="436"/>
        <v>-2.9382213915712355E-4</v>
      </c>
      <c r="AI1668">
        <f t="shared" si="437"/>
        <v>0.56321412153041595</v>
      </c>
      <c r="AJ1668">
        <f t="shared" si="438"/>
        <v>-0.29022162196877349</v>
      </c>
      <c r="AK1668">
        <f t="shared" si="439"/>
        <v>0.22686228227079117</v>
      </c>
      <c r="AL1668">
        <f t="shared" si="440"/>
        <v>2.6625535282756823</v>
      </c>
      <c r="AM1668">
        <f t="shared" si="441"/>
        <v>4.0948774322335311</v>
      </c>
      <c r="AN1668" s="26">
        <f t="shared" si="449"/>
        <v>-3.9344997747660178</v>
      </c>
      <c r="AO1668" s="26">
        <f t="shared" si="449"/>
        <v>-3.9351643489502139</v>
      </c>
      <c r="AP1668" s="26">
        <f t="shared" si="449"/>
        <v>-3.9332408904645653</v>
      </c>
      <c r="AQ1668" s="26">
        <f t="shared" si="449"/>
        <v>-3.9388182558839882</v>
      </c>
      <c r="AR1668" s="26">
        <f t="shared" si="449"/>
        <v>-3.9227315190112741</v>
      </c>
      <c r="AS1668" s="26">
        <f t="shared" si="449"/>
        <v>-3.9698775001583364</v>
      </c>
      <c r="AT1668" s="26">
        <f t="shared" si="449"/>
        <v>-3.8373723372171344</v>
      </c>
      <c r="AU1668" s="26">
        <f t="shared" si="442"/>
        <v>-4.2853617650403137</v>
      </c>
    </row>
    <row r="1669" spans="26:64">
      <c r="Z1669">
        <f t="shared" si="430"/>
        <v>0</v>
      </c>
      <c r="AA1669" s="26">
        <f t="shared" si="431"/>
        <v>2.0309229835135684E-3</v>
      </c>
      <c r="AB1669" s="26">
        <f t="shared" si="445"/>
        <v>-9999</v>
      </c>
      <c r="AC1669" s="26">
        <f t="shared" si="432"/>
        <v>0</v>
      </c>
      <c r="AD1669" s="26">
        <f t="shared" si="433"/>
        <v>-9999</v>
      </c>
      <c r="AE1669" s="26">
        <f t="shared" si="434"/>
        <v>0</v>
      </c>
      <c r="AF1669">
        <f t="shared" si="435"/>
        <v>-9999</v>
      </c>
      <c r="AG1669" s="187"/>
      <c r="AH1669">
        <f t="shared" si="436"/>
        <v>-2.9382213915712355E-4</v>
      </c>
      <c r="AI1669">
        <f t="shared" si="437"/>
        <v>0.56321412153041595</v>
      </c>
      <c r="AJ1669">
        <f t="shared" si="438"/>
        <v>-0.29022162196877349</v>
      </c>
      <c r="AK1669">
        <f t="shared" si="439"/>
        <v>0.22686228227079117</v>
      </c>
      <c r="AL1669">
        <f t="shared" si="440"/>
        <v>2.6625535282756823</v>
      </c>
      <c r="AM1669">
        <f t="shared" si="441"/>
        <v>4.0948774322335311</v>
      </c>
      <c r="AN1669" s="26">
        <f t="shared" si="449"/>
        <v>-3.9344997747660178</v>
      </c>
      <c r="AO1669" s="26">
        <f t="shared" si="449"/>
        <v>-3.9351643489502139</v>
      </c>
      <c r="AP1669" s="26">
        <f t="shared" si="449"/>
        <v>-3.9332408904645653</v>
      </c>
      <c r="AQ1669" s="26">
        <f t="shared" si="449"/>
        <v>-3.9388182558839882</v>
      </c>
      <c r="AR1669" s="26">
        <f t="shared" si="449"/>
        <v>-3.9227315190112741</v>
      </c>
      <c r="AS1669" s="26">
        <f t="shared" si="449"/>
        <v>-3.9698775001583364</v>
      </c>
      <c r="AT1669" s="26">
        <f t="shared" si="449"/>
        <v>-3.8373723372171344</v>
      </c>
      <c r="AU1669" s="26">
        <f t="shared" si="442"/>
        <v>-4.2853617650403137</v>
      </c>
      <c r="AV1669" s="26"/>
    </row>
    <row r="1670" spans="26:64">
      <c r="Z1670">
        <f t="shared" si="430"/>
        <v>0</v>
      </c>
      <c r="AA1670" s="26">
        <f t="shared" si="431"/>
        <v>2.0309229835135684E-3</v>
      </c>
      <c r="AB1670" s="26">
        <f t="shared" si="445"/>
        <v>-9999</v>
      </c>
      <c r="AC1670" s="26">
        <f t="shared" si="432"/>
        <v>0</v>
      </c>
      <c r="AD1670" s="26">
        <f t="shared" si="433"/>
        <v>-9999</v>
      </c>
      <c r="AE1670" s="26">
        <f t="shared" si="434"/>
        <v>0</v>
      </c>
      <c r="AF1670">
        <f t="shared" si="435"/>
        <v>-9999</v>
      </c>
      <c r="AG1670" s="187"/>
      <c r="AH1670">
        <f t="shared" si="436"/>
        <v>-2.9382213915712355E-4</v>
      </c>
      <c r="AI1670">
        <f t="shared" si="437"/>
        <v>0.56321412153041595</v>
      </c>
      <c r="AJ1670">
        <f t="shared" si="438"/>
        <v>-0.29022162196877349</v>
      </c>
      <c r="AK1670">
        <f t="shared" si="439"/>
        <v>0.22686228227079117</v>
      </c>
      <c r="AL1670">
        <f t="shared" si="440"/>
        <v>2.6625535282756823</v>
      </c>
      <c r="AM1670">
        <f t="shared" si="441"/>
        <v>4.0948774322335311</v>
      </c>
      <c r="AN1670" s="26">
        <f t="shared" si="449"/>
        <v>-3.9344997747660178</v>
      </c>
      <c r="AO1670" s="26">
        <f t="shared" si="449"/>
        <v>-3.9351643489502139</v>
      </c>
      <c r="AP1670" s="26">
        <f t="shared" si="449"/>
        <v>-3.9332408904645653</v>
      </c>
      <c r="AQ1670" s="26">
        <f t="shared" si="449"/>
        <v>-3.9388182558839882</v>
      </c>
      <c r="AR1670" s="26">
        <f t="shared" si="449"/>
        <v>-3.9227315190112741</v>
      </c>
      <c r="AS1670" s="26">
        <f t="shared" si="449"/>
        <v>-3.9698775001583364</v>
      </c>
      <c r="AT1670" s="26">
        <f t="shared" si="449"/>
        <v>-3.8373723372171344</v>
      </c>
      <c r="AU1670" s="26">
        <f t="shared" si="442"/>
        <v>-4.2853617650403137</v>
      </c>
      <c r="AV1670" s="26"/>
    </row>
    <row r="1671" spans="26:64">
      <c r="Z1671">
        <f t="shared" si="430"/>
        <v>0</v>
      </c>
      <c r="AA1671" s="26">
        <f t="shared" si="431"/>
        <v>2.0309229835135684E-3</v>
      </c>
      <c r="AB1671" s="26">
        <f t="shared" si="445"/>
        <v>-9999</v>
      </c>
      <c r="AC1671" s="26">
        <f t="shared" si="432"/>
        <v>0</v>
      </c>
      <c r="AD1671" s="26">
        <f t="shared" si="433"/>
        <v>-9999</v>
      </c>
      <c r="AE1671" s="26">
        <f t="shared" si="434"/>
        <v>0</v>
      </c>
      <c r="AF1671">
        <f t="shared" si="435"/>
        <v>-9999</v>
      </c>
      <c r="AG1671" s="187"/>
      <c r="AH1671">
        <f t="shared" si="436"/>
        <v>-2.9382213915712355E-4</v>
      </c>
      <c r="AI1671">
        <f t="shared" si="437"/>
        <v>0.56321412153041595</v>
      </c>
      <c r="AJ1671">
        <f t="shared" si="438"/>
        <v>-0.29022162196877349</v>
      </c>
      <c r="AK1671">
        <f t="shared" si="439"/>
        <v>0.22686228227079117</v>
      </c>
      <c r="AL1671">
        <f t="shared" si="440"/>
        <v>2.6625535282756823</v>
      </c>
      <c r="AM1671">
        <f t="shared" si="441"/>
        <v>4.0948774322335311</v>
      </c>
      <c r="AN1671" s="26">
        <f t="shared" si="449"/>
        <v>-3.9344997747660178</v>
      </c>
      <c r="AO1671" s="26">
        <f t="shared" si="449"/>
        <v>-3.9351643489502139</v>
      </c>
      <c r="AP1671" s="26">
        <f t="shared" si="449"/>
        <v>-3.9332408904645653</v>
      </c>
      <c r="AQ1671" s="26">
        <f t="shared" si="449"/>
        <v>-3.9388182558839882</v>
      </c>
      <c r="AR1671" s="26">
        <f t="shared" si="449"/>
        <v>-3.9227315190112741</v>
      </c>
      <c r="AS1671" s="26">
        <f t="shared" si="449"/>
        <v>-3.9698775001583364</v>
      </c>
      <c r="AT1671" s="26">
        <f t="shared" si="449"/>
        <v>-3.8373723372171344</v>
      </c>
      <c r="AU1671" s="26">
        <f t="shared" si="442"/>
        <v>-4.2853617650403137</v>
      </c>
    </row>
    <row r="1672" spans="26:64">
      <c r="Z1672">
        <f t="shared" si="430"/>
        <v>0</v>
      </c>
      <c r="AA1672" s="26">
        <f t="shared" si="431"/>
        <v>2.0309229835135684E-3</v>
      </c>
      <c r="AB1672" s="26">
        <f t="shared" si="445"/>
        <v>-9999</v>
      </c>
      <c r="AC1672" s="26">
        <f t="shared" si="432"/>
        <v>0</v>
      </c>
      <c r="AD1672" s="26">
        <f t="shared" si="433"/>
        <v>-9999</v>
      </c>
      <c r="AE1672" s="26">
        <f t="shared" si="434"/>
        <v>0</v>
      </c>
      <c r="AF1672">
        <f t="shared" si="435"/>
        <v>-9999</v>
      </c>
      <c r="AG1672" s="187"/>
      <c r="AH1672">
        <f t="shared" si="436"/>
        <v>-2.9382213915712355E-4</v>
      </c>
      <c r="AI1672">
        <f t="shared" si="437"/>
        <v>0.56321412153041595</v>
      </c>
      <c r="AJ1672">
        <f t="shared" si="438"/>
        <v>-0.29022162196877349</v>
      </c>
      <c r="AK1672">
        <f t="shared" si="439"/>
        <v>0.22686228227079117</v>
      </c>
      <c r="AL1672">
        <f t="shared" si="440"/>
        <v>2.6625535282756823</v>
      </c>
      <c r="AM1672">
        <f t="shared" si="441"/>
        <v>4.0948774322335311</v>
      </c>
      <c r="AN1672" s="26">
        <f t="shared" si="449"/>
        <v>-3.9344997747660178</v>
      </c>
      <c r="AO1672" s="26">
        <f t="shared" si="449"/>
        <v>-3.9351643489502139</v>
      </c>
      <c r="AP1672" s="26">
        <f t="shared" si="449"/>
        <v>-3.9332408904645653</v>
      </c>
      <c r="AQ1672" s="26">
        <f t="shared" si="449"/>
        <v>-3.9388182558839882</v>
      </c>
      <c r="AR1672" s="26">
        <f t="shared" si="449"/>
        <v>-3.9227315190112741</v>
      </c>
      <c r="AS1672" s="26">
        <f t="shared" si="449"/>
        <v>-3.9698775001583364</v>
      </c>
      <c r="AT1672" s="26">
        <f t="shared" si="449"/>
        <v>-3.8373723372171344</v>
      </c>
      <c r="AU1672" s="26">
        <f t="shared" si="442"/>
        <v>-4.2853617650403137</v>
      </c>
      <c r="AV1672" s="26"/>
      <c r="AX1672" s="26"/>
    </row>
    <row r="1673" spans="26:64">
      <c r="Z1673">
        <f t="shared" si="430"/>
        <v>0</v>
      </c>
      <c r="AA1673" s="26">
        <f t="shared" si="431"/>
        <v>2.0309229835135684E-3</v>
      </c>
      <c r="AB1673" s="26">
        <f t="shared" si="445"/>
        <v>-9999</v>
      </c>
      <c r="AC1673" s="26">
        <f t="shared" si="432"/>
        <v>0</v>
      </c>
      <c r="AD1673" s="26">
        <f t="shared" si="433"/>
        <v>-9999</v>
      </c>
      <c r="AE1673" s="26">
        <f t="shared" si="434"/>
        <v>0</v>
      </c>
      <c r="AF1673">
        <f t="shared" si="435"/>
        <v>-9999</v>
      </c>
      <c r="AG1673" s="187"/>
      <c r="AH1673">
        <f t="shared" si="436"/>
        <v>-2.9382213915712355E-4</v>
      </c>
      <c r="AI1673">
        <f t="shared" si="437"/>
        <v>0.56321412153041595</v>
      </c>
      <c r="AJ1673">
        <f t="shared" si="438"/>
        <v>-0.29022162196877349</v>
      </c>
      <c r="AK1673">
        <f t="shared" si="439"/>
        <v>0.22686228227079117</v>
      </c>
      <c r="AL1673">
        <f t="shared" si="440"/>
        <v>2.6625535282756823</v>
      </c>
      <c r="AM1673">
        <f t="shared" si="441"/>
        <v>4.0948774322335311</v>
      </c>
      <c r="AN1673" s="26">
        <f t="shared" si="449"/>
        <v>-3.9344997747660178</v>
      </c>
      <c r="AO1673" s="26">
        <f t="shared" si="449"/>
        <v>-3.9351643489502139</v>
      </c>
      <c r="AP1673" s="26">
        <f t="shared" si="449"/>
        <v>-3.9332408904645653</v>
      </c>
      <c r="AQ1673" s="26">
        <f t="shared" si="449"/>
        <v>-3.9388182558839882</v>
      </c>
      <c r="AR1673" s="26">
        <f t="shared" si="449"/>
        <v>-3.9227315190112741</v>
      </c>
      <c r="AS1673" s="26">
        <f t="shared" si="449"/>
        <v>-3.9698775001583364</v>
      </c>
      <c r="AT1673" s="26">
        <f t="shared" si="449"/>
        <v>-3.8373723372171344</v>
      </c>
      <c r="AU1673" s="26">
        <f t="shared" si="442"/>
        <v>-4.2853617650403137</v>
      </c>
    </row>
    <row r="1674" spans="26:64">
      <c r="Z1674">
        <f t="shared" ref="Z1674:Z1737" si="450">F1674</f>
        <v>0</v>
      </c>
      <c r="AA1674" s="26">
        <f t="shared" ref="AA1674:AA1737" si="451">AB$3+AB$4*Z1674+AB$5*Z1674^2+AH1674</f>
        <v>2.0309229835135684E-3</v>
      </c>
      <c r="AB1674" s="26">
        <f t="shared" si="445"/>
        <v>-9999</v>
      </c>
      <c r="AC1674" s="26">
        <f t="shared" ref="AC1674:AC1737" si="452">+G1674-P1674</f>
        <v>0</v>
      </c>
      <c r="AD1674" s="26">
        <f t="shared" ref="AD1674:AD1737" si="453">IF(S1674&lt;&gt;0,G1674-AA1674, -9999)</f>
        <v>-9999</v>
      </c>
      <c r="AE1674" s="26">
        <f t="shared" ref="AE1674:AE1737" si="454">+(G1674-AA1674)^2*S1674</f>
        <v>0</v>
      </c>
      <c r="AF1674">
        <f t="shared" ref="AF1674:AF1737" si="455">IF(S1674&lt;&gt;0,G1674-P1674, -9999)</f>
        <v>-9999</v>
      </c>
      <c r="AG1674" s="187"/>
      <c r="AH1674">
        <f t="shared" ref="AH1674:AH1737" si="456">$AB$6*($AB$11/AI1674*AJ1674+$AB$12)</f>
        <v>-2.9382213915712355E-4</v>
      </c>
      <c r="AI1674">
        <f t="shared" ref="AI1674:AI1737" si="457">1+$AB$7*COS(AL1674)</f>
        <v>0.56321412153041595</v>
      </c>
      <c r="AJ1674">
        <f t="shared" ref="AJ1674:AJ1737" si="458">SIN(AL1674+RADIANS($AB$9))</f>
        <v>-0.29022162196877349</v>
      </c>
      <c r="AK1674">
        <f t="shared" ref="AK1674:AK1737" si="459">$AB$7*SIN(AL1674)</f>
        <v>0.22686228227079117</v>
      </c>
      <c r="AL1674">
        <f t="shared" ref="AL1674:AL1737" si="460">2*ATAN(AM1674)</f>
        <v>2.6625535282756823</v>
      </c>
      <c r="AM1674">
        <f t="shared" ref="AM1674:AM1737" si="461">SQRT((1+$AB$7)/(1-$AB$7))*TAN(AN1674/2)</f>
        <v>4.0948774322335311</v>
      </c>
      <c r="AN1674" s="26">
        <f t="shared" si="449"/>
        <v>-3.9344997747660178</v>
      </c>
      <c r="AO1674" s="26">
        <f t="shared" si="449"/>
        <v>-3.9351643489502139</v>
      </c>
      <c r="AP1674" s="26">
        <f t="shared" si="449"/>
        <v>-3.9332408904645653</v>
      </c>
      <c r="AQ1674" s="26">
        <f t="shared" si="449"/>
        <v>-3.9388182558839882</v>
      </c>
      <c r="AR1674" s="26">
        <f t="shared" si="449"/>
        <v>-3.9227315190112741</v>
      </c>
      <c r="AS1674" s="26">
        <f t="shared" si="449"/>
        <v>-3.9698775001583364</v>
      </c>
      <c r="AT1674" s="26">
        <f t="shared" si="449"/>
        <v>-3.8373723372171344</v>
      </c>
      <c r="AU1674" s="26">
        <f t="shared" ref="AU1674:AU1737" si="462">RADIANS($AB$9)+$AB$18*(F1674-AB$15)</f>
        <v>-4.2853617650403137</v>
      </c>
    </row>
    <row r="1675" spans="26:64">
      <c r="Z1675">
        <f t="shared" si="450"/>
        <v>0</v>
      </c>
      <c r="AA1675" s="26">
        <f t="shared" si="451"/>
        <v>2.0309229835135684E-3</v>
      </c>
      <c r="AB1675" s="26">
        <f t="shared" si="445"/>
        <v>-9999</v>
      </c>
      <c r="AC1675" s="26">
        <f t="shared" si="452"/>
        <v>0</v>
      </c>
      <c r="AD1675" s="26">
        <f t="shared" si="453"/>
        <v>-9999</v>
      </c>
      <c r="AE1675" s="26">
        <f t="shared" si="454"/>
        <v>0</v>
      </c>
      <c r="AF1675">
        <f t="shared" si="455"/>
        <v>-9999</v>
      </c>
      <c r="AG1675" s="187"/>
      <c r="AH1675">
        <f t="shared" si="456"/>
        <v>-2.9382213915712355E-4</v>
      </c>
      <c r="AI1675">
        <f t="shared" si="457"/>
        <v>0.56321412153041595</v>
      </c>
      <c r="AJ1675">
        <f t="shared" si="458"/>
        <v>-0.29022162196877349</v>
      </c>
      <c r="AK1675">
        <f t="shared" si="459"/>
        <v>0.22686228227079117</v>
      </c>
      <c r="AL1675">
        <f t="shared" si="460"/>
        <v>2.6625535282756823</v>
      </c>
      <c r="AM1675">
        <f t="shared" si="461"/>
        <v>4.0948774322335311</v>
      </c>
      <c r="AN1675" s="26">
        <f t="shared" si="449"/>
        <v>-3.9344997747660178</v>
      </c>
      <c r="AO1675" s="26">
        <f t="shared" si="449"/>
        <v>-3.9351643489502139</v>
      </c>
      <c r="AP1675" s="26">
        <f t="shared" si="449"/>
        <v>-3.9332408904645653</v>
      </c>
      <c r="AQ1675" s="26">
        <f t="shared" si="449"/>
        <v>-3.9388182558839882</v>
      </c>
      <c r="AR1675" s="26">
        <f t="shared" si="449"/>
        <v>-3.9227315190112741</v>
      </c>
      <c r="AS1675" s="26">
        <f t="shared" si="449"/>
        <v>-3.9698775001583364</v>
      </c>
      <c r="AT1675" s="26">
        <f t="shared" si="449"/>
        <v>-3.8373723372171344</v>
      </c>
      <c r="AU1675" s="26">
        <f t="shared" si="462"/>
        <v>-4.2853617650403137</v>
      </c>
    </row>
    <row r="1676" spans="26:64">
      <c r="Z1676">
        <f t="shared" si="450"/>
        <v>0</v>
      </c>
      <c r="AA1676" s="26">
        <f t="shared" si="451"/>
        <v>2.0309229835135684E-3</v>
      </c>
      <c r="AB1676" s="26">
        <f t="shared" si="445"/>
        <v>-9999</v>
      </c>
      <c r="AC1676" s="26">
        <f t="shared" si="452"/>
        <v>0</v>
      </c>
      <c r="AD1676" s="26">
        <f t="shared" si="453"/>
        <v>-9999</v>
      </c>
      <c r="AE1676" s="26">
        <f t="shared" si="454"/>
        <v>0</v>
      </c>
      <c r="AF1676">
        <f t="shared" si="455"/>
        <v>-9999</v>
      </c>
      <c r="AG1676" s="187"/>
      <c r="AH1676">
        <f t="shared" si="456"/>
        <v>-2.9382213915712355E-4</v>
      </c>
      <c r="AI1676">
        <f t="shared" si="457"/>
        <v>0.56321412153041595</v>
      </c>
      <c r="AJ1676">
        <f t="shared" si="458"/>
        <v>-0.29022162196877349</v>
      </c>
      <c r="AK1676">
        <f t="shared" si="459"/>
        <v>0.22686228227079117</v>
      </c>
      <c r="AL1676">
        <f t="shared" si="460"/>
        <v>2.6625535282756823</v>
      </c>
      <c r="AM1676">
        <f t="shared" si="461"/>
        <v>4.0948774322335311</v>
      </c>
      <c r="AN1676" s="26">
        <f t="shared" ref="AN1676:AT1685" si="463">$AU1676+$AB$7*SIN(AO1676)</f>
        <v>-3.9344997747660178</v>
      </c>
      <c r="AO1676" s="26">
        <f t="shared" si="463"/>
        <v>-3.9351643489502139</v>
      </c>
      <c r="AP1676" s="26">
        <f t="shared" si="463"/>
        <v>-3.9332408904645653</v>
      </c>
      <c r="AQ1676" s="26">
        <f t="shared" si="463"/>
        <v>-3.9388182558839882</v>
      </c>
      <c r="AR1676" s="26">
        <f t="shared" si="463"/>
        <v>-3.9227315190112741</v>
      </c>
      <c r="AS1676" s="26">
        <f t="shared" si="463"/>
        <v>-3.9698775001583364</v>
      </c>
      <c r="AT1676" s="26">
        <f t="shared" si="463"/>
        <v>-3.8373723372171344</v>
      </c>
      <c r="AU1676" s="26">
        <f t="shared" si="462"/>
        <v>-4.2853617650403137</v>
      </c>
      <c r="AV1676" s="26"/>
      <c r="AX1676" s="26"/>
    </row>
    <row r="1677" spans="26:64">
      <c r="Z1677">
        <f t="shared" si="450"/>
        <v>0</v>
      </c>
      <c r="AA1677" s="26">
        <f t="shared" si="451"/>
        <v>2.0309229835135684E-3</v>
      </c>
      <c r="AB1677" s="26">
        <f t="shared" si="445"/>
        <v>-9999</v>
      </c>
      <c r="AC1677" s="26">
        <f t="shared" si="452"/>
        <v>0</v>
      </c>
      <c r="AD1677" s="26">
        <f t="shared" si="453"/>
        <v>-9999</v>
      </c>
      <c r="AE1677" s="26">
        <f t="shared" si="454"/>
        <v>0</v>
      </c>
      <c r="AF1677">
        <f t="shared" si="455"/>
        <v>-9999</v>
      </c>
      <c r="AG1677" s="187"/>
      <c r="AH1677">
        <f t="shared" si="456"/>
        <v>-2.9382213915712355E-4</v>
      </c>
      <c r="AI1677">
        <f t="shared" si="457"/>
        <v>0.56321412153041595</v>
      </c>
      <c r="AJ1677">
        <f t="shared" si="458"/>
        <v>-0.29022162196877349</v>
      </c>
      <c r="AK1677">
        <f t="shared" si="459"/>
        <v>0.22686228227079117</v>
      </c>
      <c r="AL1677">
        <f t="shared" si="460"/>
        <v>2.6625535282756823</v>
      </c>
      <c r="AM1677">
        <f t="shared" si="461"/>
        <v>4.0948774322335311</v>
      </c>
      <c r="AN1677" s="26">
        <f t="shared" si="463"/>
        <v>-3.9344997747660178</v>
      </c>
      <c r="AO1677" s="26">
        <f t="shared" si="463"/>
        <v>-3.9351643489502139</v>
      </c>
      <c r="AP1677" s="26">
        <f t="shared" si="463"/>
        <v>-3.9332408904645653</v>
      </c>
      <c r="AQ1677" s="26">
        <f t="shared" si="463"/>
        <v>-3.9388182558839882</v>
      </c>
      <c r="AR1677" s="26">
        <f t="shared" si="463"/>
        <v>-3.9227315190112741</v>
      </c>
      <c r="AS1677" s="26">
        <f t="shared" si="463"/>
        <v>-3.9698775001583364</v>
      </c>
      <c r="AT1677" s="26">
        <f t="shared" si="463"/>
        <v>-3.8373723372171344</v>
      </c>
      <c r="AU1677" s="26">
        <f t="shared" si="462"/>
        <v>-4.2853617650403137</v>
      </c>
      <c r="AV1677" s="26"/>
    </row>
    <row r="1678" spans="26:64">
      <c r="Z1678">
        <f t="shared" si="450"/>
        <v>0</v>
      </c>
      <c r="AA1678" s="26">
        <f t="shared" si="451"/>
        <v>2.0309229835135684E-3</v>
      </c>
      <c r="AB1678" s="26">
        <f t="shared" si="445"/>
        <v>-9999</v>
      </c>
      <c r="AC1678" s="26">
        <f t="shared" si="452"/>
        <v>0</v>
      </c>
      <c r="AD1678" s="26">
        <f t="shared" si="453"/>
        <v>-9999</v>
      </c>
      <c r="AE1678" s="26">
        <f t="shared" si="454"/>
        <v>0</v>
      </c>
      <c r="AF1678">
        <f t="shared" si="455"/>
        <v>-9999</v>
      </c>
      <c r="AG1678" s="187"/>
      <c r="AH1678">
        <f t="shared" si="456"/>
        <v>-2.9382213915712355E-4</v>
      </c>
      <c r="AI1678">
        <f t="shared" si="457"/>
        <v>0.56321412153041595</v>
      </c>
      <c r="AJ1678">
        <f t="shared" si="458"/>
        <v>-0.29022162196877349</v>
      </c>
      <c r="AK1678">
        <f t="shared" si="459"/>
        <v>0.22686228227079117</v>
      </c>
      <c r="AL1678">
        <f t="shared" si="460"/>
        <v>2.6625535282756823</v>
      </c>
      <c r="AM1678">
        <f t="shared" si="461"/>
        <v>4.0948774322335311</v>
      </c>
      <c r="AN1678" s="26">
        <f t="shared" si="463"/>
        <v>-3.9344997747660178</v>
      </c>
      <c r="AO1678" s="26">
        <f t="shared" si="463"/>
        <v>-3.9351643489502139</v>
      </c>
      <c r="AP1678" s="26">
        <f t="shared" si="463"/>
        <v>-3.9332408904645653</v>
      </c>
      <c r="AQ1678" s="26">
        <f t="shared" si="463"/>
        <v>-3.9388182558839882</v>
      </c>
      <c r="AR1678" s="26">
        <f t="shared" si="463"/>
        <v>-3.9227315190112741</v>
      </c>
      <c r="AS1678" s="26">
        <f t="shared" si="463"/>
        <v>-3.9698775001583364</v>
      </c>
      <c r="AT1678" s="26">
        <f t="shared" si="463"/>
        <v>-3.8373723372171344</v>
      </c>
      <c r="AU1678" s="26">
        <f t="shared" si="462"/>
        <v>-4.2853617650403137</v>
      </c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</row>
    <row r="1679" spans="26:64">
      <c r="Z1679">
        <f t="shared" si="450"/>
        <v>0</v>
      </c>
      <c r="AA1679" s="26">
        <f t="shared" si="451"/>
        <v>2.0309229835135684E-3</v>
      </c>
      <c r="AB1679" s="26">
        <f t="shared" si="445"/>
        <v>-9999</v>
      </c>
      <c r="AC1679" s="26">
        <f t="shared" si="452"/>
        <v>0</v>
      </c>
      <c r="AD1679" s="26">
        <f t="shared" si="453"/>
        <v>-9999</v>
      </c>
      <c r="AE1679" s="26">
        <f t="shared" si="454"/>
        <v>0</v>
      </c>
      <c r="AF1679">
        <f t="shared" si="455"/>
        <v>-9999</v>
      </c>
      <c r="AG1679" s="187"/>
      <c r="AH1679">
        <f t="shared" si="456"/>
        <v>-2.9382213915712355E-4</v>
      </c>
      <c r="AI1679">
        <f t="shared" si="457"/>
        <v>0.56321412153041595</v>
      </c>
      <c r="AJ1679">
        <f t="shared" si="458"/>
        <v>-0.29022162196877349</v>
      </c>
      <c r="AK1679">
        <f t="shared" si="459"/>
        <v>0.22686228227079117</v>
      </c>
      <c r="AL1679">
        <f t="shared" si="460"/>
        <v>2.6625535282756823</v>
      </c>
      <c r="AM1679">
        <f t="shared" si="461"/>
        <v>4.0948774322335311</v>
      </c>
      <c r="AN1679" s="26">
        <f t="shared" si="463"/>
        <v>-3.9344997747660178</v>
      </c>
      <c r="AO1679" s="26">
        <f t="shared" si="463"/>
        <v>-3.9351643489502139</v>
      </c>
      <c r="AP1679" s="26">
        <f t="shared" si="463"/>
        <v>-3.9332408904645653</v>
      </c>
      <c r="AQ1679" s="26">
        <f t="shared" si="463"/>
        <v>-3.9388182558839882</v>
      </c>
      <c r="AR1679" s="26">
        <f t="shared" si="463"/>
        <v>-3.9227315190112741</v>
      </c>
      <c r="AS1679" s="26">
        <f t="shared" si="463"/>
        <v>-3.9698775001583364</v>
      </c>
      <c r="AT1679" s="26">
        <f t="shared" si="463"/>
        <v>-3.8373723372171344</v>
      </c>
      <c r="AU1679" s="26">
        <f t="shared" si="462"/>
        <v>-4.2853617650403137</v>
      </c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</row>
    <row r="1680" spans="26:64">
      <c r="Z1680">
        <f t="shared" si="450"/>
        <v>0</v>
      </c>
      <c r="AA1680" s="26">
        <f t="shared" si="451"/>
        <v>2.0309229835135684E-3</v>
      </c>
      <c r="AB1680" s="26">
        <f t="shared" si="445"/>
        <v>-9999</v>
      </c>
      <c r="AC1680" s="26">
        <f t="shared" si="452"/>
        <v>0</v>
      </c>
      <c r="AD1680" s="26">
        <f t="shared" si="453"/>
        <v>-9999</v>
      </c>
      <c r="AE1680" s="26">
        <f t="shared" si="454"/>
        <v>0</v>
      </c>
      <c r="AF1680">
        <f t="shared" si="455"/>
        <v>-9999</v>
      </c>
      <c r="AG1680" s="187"/>
      <c r="AH1680">
        <f t="shared" si="456"/>
        <v>-2.9382213915712355E-4</v>
      </c>
      <c r="AI1680">
        <f t="shared" si="457"/>
        <v>0.56321412153041595</v>
      </c>
      <c r="AJ1680">
        <f t="shared" si="458"/>
        <v>-0.29022162196877349</v>
      </c>
      <c r="AK1680">
        <f t="shared" si="459"/>
        <v>0.22686228227079117</v>
      </c>
      <c r="AL1680">
        <f t="shared" si="460"/>
        <v>2.6625535282756823</v>
      </c>
      <c r="AM1680">
        <f t="shared" si="461"/>
        <v>4.0948774322335311</v>
      </c>
      <c r="AN1680" s="26">
        <f t="shared" si="463"/>
        <v>-3.9344997747660178</v>
      </c>
      <c r="AO1680" s="26">
        <f t="shared" si="463"/>
        <v>-3.9351643489502139</v>
      </c>
      <c r="AP1680" s="26">
        <f t="shared" si="463"/>
        <v>-3.9332408904645653</v>
      </c>
      <c r="AQ1680" s="26">
        <f t="shared" si="463"/>
        <v>-3.9388182558839882</v>
      </c>
      <c r="AR1680" s="26">
        <f t="shared" si="463"/>
        <v>-3.9227315190112741</v>
      </c>
      <c r="AS1680" s="26">
        <f t="shared" si="463"/>
        <v>-3.9698775001583364</v>
      </c>
      <c r="AT1680" s="26">
        <f t="shared" si="463"/>
        <v>-3.8373723372171344</v>
      </c>
      <c r="AU1680" s="26">
        <f t="shared" si="462"/>
        <v>-4.2853617650403137</v>
      </c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</row>
    <row r="1681" spans="26:64">
      <c r="Z1681">
        <f t="shared" si="450"/>
        <v>0</v>
      </c>
      <c r="AA1681" s="26">
        <f t="shared" si="451"/>
        <v>2.0309229835135684E-3</v>
      </c>
      <c r="AB1681" s="26">
        <f t="shared" si="445"/>
        <v>-9999</v>
      </c>
      <c r="AC1681" s="26">
        <f t="shared" si="452"/>
        <v>0</v>
      </c>
      <c r="AD1681" s="26">
        <f t="shared" si="453"/>
        <v>-9999</v>
      </c>
      <c r="AE1681" s="26">
        <f t="shared" si="454"/>
        <v>0</v>
      </c>
      <c r="AF1681">
        <f t="shared" si="455"/>
        <v>-9999</v>
      </c>
      <c r="AG1681" s="187"/>
      <c r="AH1681">
        <f t="shared" si="456"/>
        <v>-2.9382213915712355E-4</v>
      </c>
      <c r="AI1681">
        <f t="shared" si="457"/>
        <v>0.56321412153041595</v>
      </c>
      <c r="AJ1681">
        <f t="shared" si="458"/>
        <v>-0.29022162196877349</v>
      </c>
      <c r="AK1681">
        <f t="shared" si="459"/>
        <v>0.22686228227079117</v>
      </c>
      <c r="AL1681">
        <f t="shared" si="460"/>
        <v>2.6625535282756823</v>
      </c>
      <c r="AM1681">
        <f t="shared" si="461"/>
        <v>4.0948774322335311</v>
      </c>
      <c r="AN1681" s="26">
        <f t="shared" si="463"/>
        <v>-3.9344997747660178</v>
      </c>
      <c r="AO1681" s="26">
        <f t="shared" si="463"/>
        <v>-3.9351643489502139</v>
      </c>
      <c r="AP1681" s="26">
        <f t="shared" si="463"/>
        <v>-3.9332408904645653</v>
      </c>
      <c r="AQ1681" s="26">
        <f t="shared" si="463"/>
        <v>-3.9388182558839882</v>
      </c>
      <c r="AR1681" s="26">
        <f t="shared" si="463"/>
        <v>-3.9227315190112741</v>
      </c>
      <c r="AS1681" s="26">
        <f t="shared" si="463"/>
        <v>-3.9698775001583364</v>
      </c>
      <c r="AT1681" s="26">
        <f t="shared" si="463"/>
        <v>-3.8373723372171344</v>
      </c>
      <c r="AU1681" s="26">
        <f t="shared" si="462"/>
        <v>-4.2853617650403137</v>
      </c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</row>
    <row r="1682" spans="26:64">
      <c r="Z1682">
        <f t="shared" si="450"/>
        <v>0</v>
      </c>
      <c r="AA1682" s="26">
        <f t="shared" si="451"/>
        <v>2.0309229835135684E-3</v>
      </c>
      <c r="AB1682" s="26">
        <f t="shared" si="445"/>
        <v>-9999</v>
      </c>
      <c r="AC1682" s="26">
        <f t="shared" si="452"/>
        <v>0</v>
      </c>
      <c r="AD1682" s="26">
        <f t="shared" si="453"/>
        <v>-9999</v>
      </c>
      <c r="AE1682" s="26">
        <f t="shared" si="454"/>
        <v>0</v>
      </c>
      <c r="AF1682">
        <f t="shared" si="455"/>
        <v>-9999</v>
      </c>
      <c r="AG1682" s="187"/>
      <c r="AH1682">
        <f t="shared" si="456"/>
        <v>-2.9382213915712355E-4</v>
      </c>
      <c r="AI1682">
        <f t="shared" si="457"/>
        <v>0.56321412153041595</v>
      </c>
      <c r="AJ1682">
        <f t="shared" si="458"/>
        <v>-0.29022162196877349</v>
      </c>
      <c r="AK1682">
        <f t="shared" si="459"/>
        <v>0.22686228227079117</v>
      </c>
      <c r="AL1682">
        <f t="shared" si="460"/>
        <v>2.6625535282756823</v>
      </c>
      <c r="AM1682">
        <f t="shared" si="461"/>
        <v>4.0948774322335311</v>
      </c>
      <c r="AN1682" s="26">
        <f t="shared" si="463"/>
        <v>-3.9344997747660178</v>
      </c>
      <c r="AO1682" s="26">
        <f t="shared" si="463"/>
        <v>-3.9351643489502139</v>
      </c>
      <c r="AP1682" s="26">
        <f t="shared" si="463"/>
        <v>-3.9332408904645653</v>
      </c>
      <c r="AQ1682" s="26">
        <f t="shared" si="463"/>
        <v>-3.9388182558839882</v>
      </c>
      <c r="AR1682" s="26">
        <f t="shared" si="463"/>
        <v>-3.9227315190112741</v>
      </c>
      <c r="AS1682" s="26">
        <f t="shared" si="463"/>
        <v>-3.9698775001583364</v>
      </c>
      <c r="AT1682" s="26">
        <f t="shared" si="463"/>
        <v>-3.8373723372171344</v>
      </c>
      <c r="AU1682" s="26">
        <f t="shared" si="462"/>
        <v>-4.2853617650403137</v>
      </c>
      <c r="AV1682" s="26"/>
      <c r="AX1682" s="26"/>
    </row>
    <row r="1683" spans="26:64">
      <c r="Z1683">
        <f t="shared" si="450"/>
        <v>0</v>
      </c>
      <c r="AA1683" s="26">
        <f t="shared" si="451"/>
        <v>2.0309229835135684E-3</v>
      </c>
      <c r="AB1683" s="26">
        <f t="shared" si="445"/>
        <v>-9999</v>
      </c>
      <c r="AC1683" s="26">
        <f t="shared" si="452"/>
        <v>0</v>
      </c>
      <c r="AD1683" s="26">
        <f t="shared" si="453"/>
        <v>-9999</v>
      </c>
      <c r="AE1683" s="26">
        <f t="shared" si="454"/>
        <v>0</v>
      </c>
      <c r="AF1683">
        <f t="shared" si="455"/>
        <v>-9999</v>
      </c>
      <c r="AG1683" s="187"/>
      <c r="AH1683">
        <f t="shared" si="456"/>
        <v>-2.9382213915712355E-4</v>
      </c>
      <c r="AI1683">
        <f t="shared" si="457"/>
        <v>0.56321412153041595</v>
      </c>
      <c r="AJ1683">
        <f t="shared" si="458"/>
        <v>-0.29022162196877349</v>
      </c>
      <c r="AK1683">
        <f t="shared" si="459"/>
        <v>0.22686228227079117</v>
      </c>
      <c r="AL1683">
        <f t="shared" si="460"/>
        <v>2.6625535282756823</v>
      </c>
      <c r="AM1683">
        <f t="shared" si="461"/>
        <v>4.0948774322335311</v>
      </c>
      <c r="AN1683" s="26">
        <f t="shared" si="463"/>
        <v>-3.9344997747660178</v>
      </c>
      <c r="AO1683" s="26">
        <f t="shared" si="463"/>
        <v>-3.9351643489502139</v>
      </c>
      <c r="AP1683" s="26">
        <f t="shared" si="463"/>
        <v>-3.9332408904645653</v>
      </c>
      <c r="AQ1683" s="26">
        <f t="shared" si="463"/>
        <v>-3.9388182558839882</v>
      </c>
      <c r="AR1683" s="26">
        <f t="shared" si="463"/>
        <v>-3.9227315190112741</v>
      </c>
      <c r="AS1683" s="26">
        <f t="shared" si="463"/>
        <v>-3.9698775001583364</v>
      </c>
      <c r="AT1683" s="26">
        <f t="shared" si="463"/>
        <v>-3.8373723372171344</v>
      </c>
      <c r="AU1683" s="26">
        <f t="shared" si="462"/>
        <v>-4.2853617650403137</v>
      </c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</row>
    <row r="1684" spans="26:64">
      <c r="Z1684">
        <f t="shared" si="450"/>
        <v>0</v>
      </c>
      <c r="AA1684" s="26">
        <f t="shared" si="451"/>
        <v>2.0309229835135684E-3</v>
      </c>
      <c r="AB1684" s="26">
        <f t="shared" si="445"/>
        <v>-9999</v>
      </c>
      <c r="AC1684" s="26">
        <f t="shared" si="452"/>
        <v>0</v>
      </c>
      <c r="AD1684" s="26">
        <f t="shared" si="453"/>
        <v>-9999</v>
      </c>
      <c r="AE1684" s="26">
        <f t="shared" si="454"/>
        <v>0</v>
      </c>
      <c r="AF1684">
        <f t="shared" si="455"/>
        <v>-9999</v>
      </c>
      <c r="AG1684" s="187"/>
      <c r="AH1684">
        <f t="shared" si="456"/>
        <v>-2.9382213915712355E-4</v>
      </c>
      <c r="AI1684">
        <f t="shared" si="457"/>
        <v>0.56321412153041595</v>
      </c>
      <c r="AJ1684">
        <f t="shared" si="458"/>
        <v>-0.29022162196877349</v>
      </c>
      <c r="AK1684">
        <f t="shared" si="459"/>
        <v>0.22686228227079117</v>
      </c>
      <c r="AL1684">
        <f t="shared" si="460"/>
        <v>2.6625535282756823</v>
      </c>
      <c r="AM1684">
        <f t="shared" si="461"/>
        <v>4.0948774322335311</v>
      </c>
      <c r="AN1684" s="26">
        <f t="shared" si="463"/>
        <v>-3.9344997747660178</v>
      </c>
      <c r="AO1684" s="26">
        <f t="shared" si="463"/>
        <v>-3.9351643489502139</v>
      </c>
      <c r="AP1684" s="26">
        <f t="shared" si="463"/>
        <v>-3.9332408904645653</v>
      </c>
      <c r="AQ1684" s="26">
        <f t="shared" si="463"/>
        <v>-3.9388182558839882</v>
      </c>
      <c r="AR1684" s="26">
        <f t="shared" si="463"/>
        <v>-3.9227315190112741</v>
      </c>
      <c r="AS1684" s="26">
        <f t="shared" si="463"/>
        <v>-3.9698775001583364</v>
      </c>
      <c r="AT1684" s="26">
        <f t="shared" si="463"/>
        <v>-3.8373723372171344</v>
      </c>
      <c r="AU1684" s="26">
        <f t="shared" si="462"/>
        <v>-4.2853617650403137</v>
      </c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</row>
    <row r="1685" spans="26:64">
      <c r="Z1685">
        <f t="shared" si="450"/>
        <v>0</v>
      </c>
      <c r="AA1685" s="26">
        <f t="shared" si="451"/>
        <v>2.0309229835135684E-3</v>
      </c>
      <c r="AB1685" s="26">
        <f t="shared" si="445"/>
        <v>-9999</v>
      </c>
      <c r="AC1685" s="26">
        <f t="shared" si="452"/>
        <v>0</v>
      </c>
      <c r="AD1685" s="26">
        <f t="shared" si="453"/>
        <v>-9999</v>
      </c>
      <c r="AE1685" s="26">
        <f t="shared" si="454"/>
        <v>0</v>
      </c>
      <c r="AF1685">
        <f t="shared" si="455"/>
        <v>-9999</v>
      </c>
      <c r="AG1685" s="187"/>
      <c r="AH1685">
        <f t="shared" si="456"/>
        <v>-2.9382213915712355E-4</v>
      </c>
      <c r="AI1685">
        <f t="shared" si="457"/>
        <v>0.56321412153041595</v>
      </c>
      <c r="AJ1685">
        <f t="shared" si="458"/>
        <v>-0.29022162196877349</v>
      </c>
      <c r="AK1685">
        <f t="shared" si="459"/>
        <v>0.22686228227079117</v>
      </c>
      <c r="AL1685">
        <f t="shared" si="460"/>
        <v>2.6625535282756823</v>
      </c>
      <c r="AM1685">
        <f t="shared" si="461"/>
        <v>4.0948774322335311</v>
      </c>
      <c r="AN1685" s="26">
        <f t="shared" si="463"/>
        <v>-3.9344997747660178</v>
      </c>
      <c r="AO1685" s="26">
        <f t="shared" si="463"/>
        <v>-3.9351643489502139</v>
      </c>
      <c r="AP1685" s="26">
        <f t="shared" si="463"/>
        <v>-3.9332408904645653</v>
      </c>
      <c r="AQ1685" s="26">
        <f t="shared" si="463"/>
        <v>-3.9388182558839882</v>
      </c>
      <c r="AR1685" s="26">
        <f t="shared" si="463"/>
        <v>-3.9227315190112741</v>
      </c>
      <c r="AS1685" s="26">
        <f t="shared" si="463"/>
        <v>-3.9698775001583364</v>
      </c>
      <c r="AT1685" s="26">
        <f t="shared" si="463"/>
        <v>-3.8373723372171344</v>
      </c>
      <c r="AU1685" s="26">
        <f t="shared" si="462"/>
        <v>-4.2853617650403137</v>
      </c>
      <c r="AV1685" s="26"/>
      <c r="AX1685" s="26"/>
    </row>
    <row r="1686" spans="26:64">
      <c r="Z1686">
        <f t="shared" si="450"/>
        <v>0</v>
      </c>
      <c r="AA1686" s="26">
        <f t="shared" si="451"/>
        <v>2.0309229835135684E-3</v>
      </c>
      <c r="AB1686" s="26">
        <f t="shared" si="445"/>
        <v>-9999</v>
      </c>
      <c r="AC1686" s="26">
        <f t="shared" si="452"/>
        <v>0</v>
      </c>
      <c r="AD1686" s="26">
        <f t="shared" si="453"/>
        <v>-9999</v>
      </c>
      <c r="AE1686" s="26">
        <f t="shared" si="454"/>
        <v>0</v>
      </c>
      <c r="AF1686">
        <f t="shared" si="455"/>
        <v>-9999</v>
      </c>
      <c r="AG1686" s="187"/>
      <c r="AH1686">
        <f t="shared" si="456"/>
        <v>-2.9382213915712355E-4</v>
      </c>
      <c r="AI1686">
        <f t="shared" si="457"/>
        <v>0.56321412153041595</v>
      </c>
      <c r="AJ1686">
        <f t="shared" si="458"/>
        <v>-0.29022162196877349</v>
      </c>
      <c r="AK1686">
        <f t="shared" si="459"/>
        <v>0.22686228227079117</v>
      </c>
      <c r="AL1686">
        <f t="shared" si="460"/>
        <v>2.6625535282756823</v>
      </c>
      <c r="AM1686">
        <f t="shared" si="461"/>
        <v>4.0948774322335311</v>
      </c>
      <c r="AN1686" s="26">
        <f t="shared" ref="AN1686:AT1695" si="464">$AU1686+$AB$7*SIN(AO1686)</f>
        <v>-3.9344997747660178</v>
      </c>
      <c r="AO1686" s="26">
        <f t="shared" si="464"/>
        <v>-3.9351643489502139</v>
      </c>
      <c r="AP1686" s="26">
        <f t="shared" si="464"/>
        <v>-3.9332408904645653</v>
      </c>
      <c r="AQ1686" s="26">
        <f t="shared" si="464"/>
        <v>-3.9388182558839882</v>
      </c>
      <c r="AR1686" s="26">
        <f t="shared" si="464"/>
        <v>-3.9227315190112741</v>
      </c>
      <c r="AS1686" s="26">
        <f t="shared" si="464"/>
        <v>-3.9698775001583364</v>
      </c>
      <c r="AT1686" s="26">
        <f t="shared" si="464"/>
        <v>-3.8373723372171344</v>
      </c>
      <c r="AU1686" s="26">
        <f t="shared" si="462"/>
        <v>-4.2853617650403137</v>
      </c>
      <c r="AV1686" s="26"/>
      <c r="AX1686" s="26"/>
    </row>
    <row r="1687" spans="26:64">
      <c r="Z1687">
        <f t="shared" si="450"/>
        <v>0</v>
      </c>
      <c r="AA1687" s="26">
        <f t="shared" si="451"/>
        <v>2.0309229835135684E-3</v>
      </c>
      <c r="AB1687" s="26">
        <f t="shared" si="445"/>
        <v>-9999</v>
      </c>
      <c r="AC1687" s="26">
        <f t="shared" si="452"/>
        <v>0</v>
      </c>
      <c r="AD1687" s="26">
        <f t="shared" si="453"/>
        <v>-9999</v>
      </c>
      <c r="AE1687" s="26">
        <f t="shared" si="454"/>
        <v>0</v>
      </c>
      <c r="AF1687">
        <f t="shared" si="455"/>
        <v>-9999</v>
      </c>
      <c r="AG1687" s="187"/>
      <c r="AH1687">
        <f t="shared" si="456"/>
        <v>-2.9382213915712355E-4</v>
      </c>
      <c r="AI1687">
        <f t="shared" si="457"/>
        <v>0.56321412153041595</v>
      </c>
      <c r="AJ1687">
        <f t="shared" si="458"/>
        <v>-0.29022162196877349</v>
      </c>
      <c r="AK1687">
        <f t="shared" si="459"/>
        <v>0.22686228227079117</v>
      </c>
      <c r="AL1687">
        <f t="shared" si="460"/>
        <v>2.6625535282756823</v>
      </c>
      <c r="AM1687">
        <f t="shared" si="461"/>
        <v>4.0948774322335311</v>
      </c>
      <c r="AN1687" s="26">
        <f t="shared" si="464"/>
        <v>-3.9344997747660178</v>
      </c>
      <c r="AO1687" s="26">
        <f t="shared" si="464"/>
        <v>-3.9351643489502139</v>
      </c>
      <c r="AP1687" s="26">
        <f t="shared" si="464"/>
        <v>-3.9332408904645653</v>
      </c>
      <c r="AQ1687" s="26">
        <f t="shared" si="464"/>
        <v>-3.9388182558839882</v>
      </c>
      <c r="AR1687" s="26">
        <f t="shared" si="464"/>
        <v>-3.9227315190112741</v>
      </c>
      <c r="AS1687" s="26">
        <f t="shared" si="464"/>
        <v>-3.9698775001583364</v>
      </c>
      <c r="AT1687" s="26">
        <f t="shared" si="464"/>
        <v>-3.8373723372171344</v>
      </c>
      <c r="AU1687" s="26">
        <f t="shared" si="462"/>
        <v>-4.2853617650403137</v>
      </c>
      <c r="AV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</row>
    <row r="1688" spans="26:64">
      <c r="Z1688">
        <f t="shared" si="450"/>
        <v>0</v>
      </c>
      <c r="AA1688" s="26">
        <f t="shared" si="451"/>
        <v>2.0309229835135684E-3</v>
      </c>
      <c r="AB1688" s="26">
        <f t="shared" si="445"/>
        <v>-9999</v>
      </c>
      <c r="AC1688" s="26">
        <f t="shared" si="452"/>
        <v>0</v>
      </c>
      <c r="AD1688" s="26">
        <f t="shared" si="453"/>
        <v>-9999</v>
      </c>
      <c r="AE1688" s="26">
        <f t="shared" si="454"/>
        <v>0</v>
      </c>
      <c r="AF1688">
        <f t="shared" si="455"/>
        <v>-9999</v>
      </c>
      <c r="AG1688" s="187"/>
      <c r="AH1688">
        <f t="shared" si="456"/>
        <v>-2.9382213915712355E-4</v>
      </c>
      <c r="AI1688">
        <f t="shared" si="457"/>
        <v>0.56321412153041595</v>
      </c>
      <c r="AJ1688">
        <f t="shared" si="458"/>
        <v>-0.29022162196877349</v>
      </c>
      <c r="AK1688">
        <f t="shared" si="459"/>
        <v>0.22686228227079117</v>
      </c>
      <c r="AL1688">
        <f t="shared" si="460"/>
        <v>2.6625535282756823</v>
      </c>
      <c r="AM1688">
        <f t="shared" si="461"/>
        <v>4.0948774322335311</v>
      </c>
      <c r="AN1688" s="26">
        <f t="shared" si="464"/>
        <v>-3.9344997747660178</v>
      </c>
      <c r="AO1688" s="26">
        <f t="shared" si="464"/>
        <v>-3.9351643489502139</v>
      </c>
      <c r="AP1688" s="26">
        <f t="shared" si="464"/>
        <v>-3.9332408904645653</v>
      </c>
      <c r="AQ1688" s="26">
        <f t="shared" si="464"/>
        <v>-3.9388182558839882</v>
      </c>
      <c r="AR1688" s="26">
        <f t="shared" si="464"/>
        <v>-3.9227315190112741</v>
      </c>
      <c r="AS1688" s="26">
        <f t="shared" si="464"/>
        <v>-3.9698775001583364</v>
      </c>
      <c r="AT1688" s="26">
        <f t="shared" si="464"/>
        <v>-3.8373723372171344</v>
      </c>
      <c r="AU1688" s="26">
        <f t="shared" si="462"/>
        <v>-4.2853617650403137</v>
      </c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</row>
    <row r="1689" spans="26:64">
      <c r="Z1689">
        <f t="shared" si="450"/>
        <v>0</v>
      </c>
      <c r="AA1689" s="26">
        <f t="shared" si="451"/>
        <v>2.0309229835135684E-3</v>
      </c>
      <c r="AB1689" s="26">
        <f t="shared" si="445"/>
        <v>-9999</v>
      </c>
      <c r="AC1689" s="26">
        <f t="shared" si="452"/>
        <v>0</v>
      </c>
      <c r="AD1689" s="26">
        <f t="shared" si="453"/>
        <v>-9999</v>
      </c>
      <c r="AE1689" s="26">
        <f t="shared" si="454"/>
        <v>0</v>
      </c>
      <c r="AF1689">
        <f t="shared" si="455"/>
        <v>-9999</v>
      </c>
      <c r="AG1689" s="187"/>
      <c r="AH1689">
        <f t="shared" si="456"/>
        <v>-2.9382213915712355E-4</v>
      </c>
      <c r="AI1689">
        <f t="shared" si="457"/>
        <v>0.56321412153041595</v>
      </c>
      <c r="AJ1689">
        <f t="shared" si="458"/>
        <v>-0.29022162196877349</v>
      </c>
      <c r="AK1689">
        <f t="shared" si="459"/>
        <v>0.22686228227079117</v>
      </c>
      <c r="AL1689">
        <f t="shared" si="460"/>
        <v>2.6625535282756823</v>
      </c>
      <c r="AM1689">
        <f t="shared" si="461"/>
        <v>4.0948774322335311</v>
      </c>
      <c r="AN1689" s="26">
        <f t="shared" si="464"/>
        <v>-3.9344997747660178</v>
      </c>
      <c r="AO1689" s="26">
        <f t="shared" si="464"/>
        <v>-3.9351643489502139</v>
      </c>
      <c r="AP1689" s="26">
        <f t="shared" si="464"/>
        <v>-3.9332408904645653</v>
      </c>
      <c r="AQ1689" s="26">
        <f t="shared" si="464"/>
        <v>-3.9388182558839882</v>
      </c>
      <c r="AR1689" s="26">
        <f t="shared" si="464"/>
        <v>-3.9227315190112741</v>
      </c>
      <c r="AS1689" s="26">
        <f t="shared" si="464"/>
        <v>-3.9698775001583364</v>
      </c>
      <c r="AT1689" s="26">
        <f t="shared" si="464"/>
        <v>-3.8373723372171344</v>
      </c>
      <c r="AU1689" s="26">
        <f t="shared" si="462"/>
        <v>-4.2853617650403137</v>
      </c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</row>
    <row r="1690" spans="26:64">
      <c r="Z1690">
        <f t="shared" si="450"/>
        <v>0</v>
      </c>
      <c r="AA1690" s="26">
        <f t="shared" si="451"/>
        <v>2.0309229835135684E-3</v>
      </c>
      <c r="AB1690" s="26">
        <f t="shared" si="445"/>
        <v>-9999</v>
      </c>
      <c r="AC1690" s="26">
        <f t="shared" si="452"/>
        <v>0</v>
      </c>
      <c r="AD1690" s="26">
        <f t="shared" si="453"/>
        <v>-9999</v>
      </c>
      <c r="AE1690" s="26">
        <f t="shared" si="454"/>
        <v>0</v>
      </c>
      <c r="AF1690">
        <f t="shared" si="455"/>
        <v>-9999</v>
      </c>
      <c r="AG1690" s="187"/>
      <c r="AH1690">
        <f t="shared" si="456"/>
        <v>-2.9382213915712355E-4</v>
      </c>
      <c r="AI1690">
        <f t="shared" si="457"/>
        <v>0.56321412153041595</v>
      </c>
      <c r="AJ1690">
        <f t="shared" si="458"/>
        <v>-0.29022162196877349</v>
      </c>
      <c r="AK1690">
        <f t="shared" si="459"/>
        <v>0.22686228227079117</v>
      </c>
      <c r="AL1690">
        <f t="shared" si="460"/>
        <v>2.6625535282756823</v>
      </c>
      <c r="AM1690">
        <f t="shared" si="461"/>
        <v>4.0948774322335311</v>
      </c>
      <c r="AN1690" s="26">
        <f t="shared" si="464"/>
        <v>-3.9344997747660178</v>
      </c>
      <c r="AO1690" s="26">
        <f t="shared" si="464"/>
        <v>-3.9351643489502139</v>
      </c>
      <c r="AP1690" s="26">
        <f t="shared" si="464"/>
        <v>-3.9332408904645653</v>
      </c>
      <c r="AQ1690" s="26">
        <f t="shared" si="464"/>
        <v>-3.9388182558839882</v>
      </c>
      <c r="AR1690" s="26">
        <f t="shared" si="464"/>
        <v>-3.9227315190112741</v>
      </c>
      <c r="AS1690" s="26">
        <f t="shared" si="464"/>
        <v>-3.9698775001583364</v>
      </c>
      <c r="AT1690" s="26">
        <f t="shared" si="464"/>
        <v>-3.8373723372171344</v>
      </c>
      <c r="AU1690" s="26">
        <f t="shared" si="462"/>
        <v>-4.2853617650403137</v>
      </c>
      <c r="AV1690" s="26"/>
    </row>
    <row r="1691" spans="26:64">
      <c r="Z1691">
        <f t="shared" si="450"/>
        <v>0</v>
      </c>
      <c r="AA1691" s="26">
        <f t="shared" si="451"/>
        <v>2.0309229835135684E-3</v>
      </c>
      <c r="AB1691" s="26">
        <f t="shared" si="445"/>
        <v>-9999</v>
      </c>
      <c r="AC1691" s="26">
        <f t="shared" si="452"/>
        <v>0</v>
      </c>
      <c r="AD1691" s="26">
        <f t="shared" si="453"/>
        <v>-9999</v>
      </c>
      <c r="AE1691" s="26">
        <f t="shared" si="454"/>
        <v>0</v>
      </c>
      <c r="AF1691">
        <f t="shared" si="455"/>
        <v>-9999</v>
      </c>
      <c r="AG1691" s="187"/>
      <c r="AH1691">
        <f t="shared" si="456"/>
        <v>-2.9382213915712355E-4</v>
      </c>
      <c r="AI1691">
        <f t="shared" si="457"/>
        <v>0.56321412153041595</v>
      </c>
      <c r="AJ1691">
        <f t="shared" si="458"/>
        <v>-0.29022162196877349</v>
      </c>
      <c r="AK1691">
        <f t="shared" si="459"/>
        <v>0.22686228227079117</v>
      </c>
      <c r="AL1691">
        <f t="shared" si="460"/>
        <v>2.6625535282756823</v>
      </c>
      <c r="AM1691">
        <f t="shared" si="461"/>
        <v>4.0948774322335311</v>
      </c>
      <c r="AN1691" s="26">
        <f t="shared" si="464"/>
        <v>-3.9344997747660178</v>
      </c>
      <c r="AO1691" s="26">
        <f t="shared" si="464"/>
        <v>-3.9351643489502139</v>
      </c>
      <c r="AP1691" s="26">
        <f t="shared" si="464"/>
        <v>-3.9332408904645653</v>
      </c>
      <c r="AQ1691" s="26">
        <f t="shared" si="464"/>
        <v>-3.9388182558839882</v>
      </c>
      <c r="AR1691" s="26">
        <f t="shared" si="464"/>
        <v>-3.9227315190112741</v>
      </c>
      <c r="AS1691" s="26">
        <f t="shared" si="464"/>
        <v>-3.9698775001583364</v>
      </c>
      <c r="AT1691" s="26">
        <f t="shared" si="464"/>
        <v>-3.8373723372171344</v>
      </c>
      <c r="AU1691" s="26">
        <f t="shared" si="462"/>
        <v>-4.2853617650403137</v>
      </c>
      <c r="AV1691" s="26"/>
    </row>
    <row r="1692" spans="26:64">
      <c r="Z1692">
        <f t="shared" si="450"/>
        <v>0</v>
      </c>
      <c r="AA1692" s="26">
        <f t="shared" si="451"/>
        <v>2.0309229835135684E-3</v>
      </c>
      <c r="AB1692" s="26">
        <f t="shared" si="445"/>
        <v>-9999</v>
      </c>
      <c r="AC1692" s="26">
        <f t="shared" si="452"/>
        <v>0</v>
      </c>
      <c r="AD1692" s="26">
        <f t="shared" si="453"/>
        <v>-9999</v>
      </c>
      <c r="AE1692" s="26">
        <f t="shared" si="454"/>
        <v>0</v>
      </c>
      <c r="AF1692">
        <f t="shared" si="455"/>
        <v>-9999</v>
      </c>
      <c r="AG1692" s="187"/>
      <c r="AH1692">
        <f t="shared" si="456"/>
        <v>-2.9382213915712355E-4</v>
      </c>
      <c r="AI1692">
        <f t="shared" si="457"/>
        <v>0.56321412153041595</v>
      </c>
      <c r="AJ1692">
        <f t="shared" si="458"/>
        <v>-0.29022162196877349</v>
      </c>
      <c r="AK1692">
        <f t="shared" si="459"/>
        <v>0.22686228227079117</v>
      </c>
      <c r="AL1692">
        <f t="shared" si="460"/>
        <v>2.6625535282756823</v>
      </c>
      <c r="AM1692">
        <f t="shared" si="461"/>
        <v>4.0948774322335311</v>
      </c>
      <c r="AN1692" s="26">
        <f t="shared" si="464"/>
        <v>-3.9344997747660178</v>
      </c>
      <c r="AO1692" s="26">
        <f t="shared" si="464"/>
        <v>-3.9351643489502139</v>
      </c>
      <c r="AP1692" s="26">
        <f t="shared" si="464"/>
        <v>-3.9332408904645653</v>
      </c>
      <c r="AQ1692" s="26">
        <f t="shared" si="464"/>
        <v>-3.9388182558839882</v>
      </c>
      <c r="AR1692" s="26">
        <f t="shared" si="464"/>
        <v>-3.9227315190112741</v>
      </c>
      <c r="AS1692" s="26">
        <f t="shared" si="464"/>
        <v>-3.9698775001583364</v>
      </c>
      <c r="AT1692" s="26">
        <f t="shared" si="464"/>
        <v>-3.8373723372171344</v>
      </c>
      <c r="AU1692" s="26">
        <f t="shared" si="462"/>
        <v>-4.2853617650403137</v>
      </c>
      <c r="AV1692" s="26"/>
    </row>
    <row r="1693" spans="26:64">
      <c r="Z1693">
        <f t="shared" si="450"/>
        <v>0</v>
      </c>
      <c r="AA1693" s="26">
        <f t="shared" si="451"/>
        <v>2.0309229835135684E-3</v>
      </c>
      <c r="AB1693" s="26">
        <f t="shared" ref="AB1693:AB1756" si="465">IF(S1693&lt;&gt;0,G1693-AH1693, -9999)</f>
        <v>-9999</v>
      </c>
      <c r="AC1693" s="26">
        <f t="shared" si="452"/>
        <v>0</v>
      </c>
      <c r="AD1693" s="26">
        <f t="shared" si="453"/>
        <v>-9999</v>
      </c>
      <c r="AE1693" s="26">
        <f t="shared" si="454"/>
        <v>0</v>
      </c>
      <c r="AF1693">
        <f t="shared" si="455"/>
        <v>-9999</v>
      </c>
      <c r="AG1693" s="187"/>
      <c r="AH1693">
        <f t="shared" si="456"/>
        <v>-2.9382213915712355E-4</v>
      </c>
      <c r="AI1693">
        <f t="shared" si="457"/>
        <v>0.56321412153041595</v>
      </c>
      <c r="AJ1693">
        <f t="shared" si="458"/>
        <v>-0.29022162196877349</v>
      </c>
      <c r="AK1693">
        <f t="shared" si="459"/>
        <v>0.22686228227079117</v>
      </c>
      <c r="AL1693">
        <f t="shared" si="460"/>
        <v>2.6625535282756823</v>
      </c>
      <c r="AM1693">
        <f t="shared" si="461"/>
        <v>4.0948774322335311</v>
      </c>
      <c r="AN1693" s="26">
        <f t="shared" si="464"/>
        <v>-3.9344997747660178</v>
      </c>
      <c r="AO1693" s="26">
        <f t="shared" si="464"/>
        <v>-3.9351643489502139</v>
      </c>
      <c r="AP1693" s="26">
        <f t="shared" si="464"/>
        <v>-3.9332408904645653</v>
      </c>
      <c r="AQ1693" s="26">
        <f t="shared" si="464"/>
        <v>-3.9388182558839882</v>
      </c>
      <c r="AR1693" s="26">
        <f t="shared" si="464"/>
        <v>-3.9227315190112741</v>
      </c>
      <c r="AS1693" s="26">
        <f t="shared" si="464"/>
        <v>-3.9698775001583364</v>
      </c>
      <c r="AT1693" s="26">
        <f t="shared" si="464"/>
        <v>-3.8373723372171344</v>
      </c>
      <c r="AU1693" s="26">
        <f t="shared" si="462"/>
        <v>-4.2853617650403137</v>
      </c>
      <c r="AV1693" s="26"/>
      <c r="AX1693" s="26"/>
    </row>
    <row r="1694" spans="26:64">
      <c r="Z1694">
        <f t="shared" si="450"/>
        <v>0</v>
      </c>
      <c r="AA1694" s="26">
        <f t="shared" si="451"/>
        <v>2.0309229835135684E-3</v>
      </c>
      <c r="AB1694" s="26">
        <f t="shared" si="465"/>
        <v>-9999</v>
      </c>
      <c r="AC1694" s="26">
        <f t="shared" si="452"/>
        <v>0</v>
      </c>
      <c r="AD1694" s="26">
        <f t="shared" si="453"/>
        <v>-9999</v>
      </c>
      <c r="AE1694" s="26">
        <f t="shared" si="454"/>
        <v>0</v>
      </c>
      <c r="AF1694">
        <f t="shared" si="455"/>
        <v>-9999</v>
      </c>
      <c r="AG1694" s="187"/>
      <c r="AH1694">
        <f t="shared" si="456"/>
        <v>-2.9382213915712355E-4</v>
      </c>
      <c r="AI1694">
        <f t="shared" si="457"/>
        <v>0.56321412153041595</v>
      </c>
      <c r="AJ1694">
        <f t="shared" si="458"/>
        <v>-0.29022162196877349</v>
      </c>
      <c r="AK1694">
        <f t="shared" si="459"/>
        <v>0.22686228227079117</v>
      </c>
      <c r="AL1694">
        <f t="shared" si="460"/>
        <v>2.6625535282756823</v>
      </c>
      <c r="AM1694">
        <f t="shared" si="461"/>
        <v>4.0948774322335311</v>
      </c>
      <c r="AN1694" s="26">
        <f t="shared" si="464"/>
        <v>-3.9344997747660178</v>
      </c>
      <c r="AO1694" s="26">
        <f t="shared" si="464"/>
        <v>-3.9351643489502139</v>
      </c>
      <c r="AP1694" s="26">
        <f t="shared" si="464"/>
        <v>-3.9332408904645653</v>
      </c>
      <c r="AQ1694" s="26">
        <f t="shared" si="464"/>
        <v>-3.9388182558839882</v>
      </c>
      <c r="AR1694" s="26">
        <f t="shared" si="464"/>
        <v>-3.9227315190112741</v>
      </c>
      <c r="AS1694" s="26">
        <f t="shared" si="464"/>
        <v>-3.9698775001583364</v>
      </c>
      <c r="AT1694" s="26">
        <f t="shared" si="464"/>
        <v>-3.8373723372171344</v>
      </c>
      <c r="AU1694" s="26">
        <f t="shared" si="462"/>
        <v>-4.2853617650403137</v>
      </c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</row>
    <row r="1695" spans="26:64">
      <c r="Z1695">
        <f t="shared" si="450"/>
        <v>0</v>
      </c>
      <c r="AA1695" s="26">
        <f t="shared" si="451"/>
        <v>2.0309229835135684E-3</v>
      </c>
      <c r="AB1695" s="26">
        <f t="shared" si="465"/>
        <v>-9999</v>
      </c>
      <c r="AC1695" s="26">
        <f t="shared" si="452"/>
        <v>0</v>
      </c>
      <c r="AD1695" s="26">
        <f t="shared" si="453"/>
        <v>-9999</v>
      </c>
      <c r="AE1695" s="26">
        <f t="shared" si="454"/>
        <v>0</v>
      </c>
      <c r="AF1695">
        <f t="shared" si="455"/>
        <v>-9999</v>
      </c>
      <c r="AG1695" s="187"/>
      <c r="AH1695">
        <f t="shared" si="456"/>
        <v>-2.9382213915712355E-4</v>
      </c>
      <c r="AI1695">
        <f t="shared" si="457"/>
        <v>0.56321412153041595</v>
      </c>
      <c r="AJ1695">
        <f t="shared" si="458"/>
        <v>-0.29022162196877349</v>
      </c>
      <c r="AK1695">
        <f t="shared" si="459"/>
        <v>0.22686228227079117</v>
      </c>
      <c r="AL1695">
        <f t="shared" si="460"/>
        <v>2.6625535282756823</v>
      </c>
      <c r="AM1695">
        <f t="shared" si="461"/>
        <v>4.0948774322335311</v>
      </c>
      <c r="AN1695" s="26">
        <f t="shared" si="464"/>
        <v>-3.9344997747660178</v>
      </c>
      <c r="AO1695" s="26">
        <f t="shared" si="464"/>
        <v>-3.9351643489502139</v>
      </c>
      <c r="AP1695" s="26">
        <f t="shared" si="464"/>
        <v>-3.9332408904645653</v>
      </c>
      <c r="AQ1695" s="26">
        <f t="shared" si="464"/>
        <v>-3.9388182558839882</v>
      </c>
      <c r="AR1695" s="26">
        <f t="shared" si="464"/>
        <v>-3.9227315190112741</v>
      </c>
      <c r="AS1695" s="26">
        <f t="shared" si="464"/>
        <v>-3.9698775001583364</v>
      </c>
      <c r="AT1695" s="26">
        <f t="shared" si="464"/>
        <v>-3.8373723372171344</v>
      </c>
      <c r="AU1695" s="26">
        <f t="shared" si="462"/>
        <v>-4.2853617650403137</v>
      </c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</row>
    <row r="1696" spans="26:64">
      <c r="Z1696">
        <f t="shared" si="450"/>
        <v>0</v>
      </c>
      <c r="AA1696" s="26">
        <f t="shared" si="451"/>
        <v>2.0309229835135684E-3</v>
      </c>
      <c r="AB1696" s="26">
        <f t="shared" si="465"/>
        <v>-9999</v>
      </c>
      <c r="AC1696" s="26">
        <f t="shared" si="452"/>
        <v>0</v>
      </c>
      <c r="AD1696" s="26">
        <f t="shared" si="453"/>
        <v>-9999</v>
      </c>
      <c r="AE1696" s="26">
        <f t="shared" si="454"/>
        <v>0</v>
      </c>
      <c r="AF1696">
        <f t="shared" si="455"/>
        <v>-9999</v>
      </c>
      <c r="AG1696" s="187"/>
      <c r="AH1696">
        <f t="shared" si="456"/>
        <v>-2.9382213915712355E-4</v>
      </c>
      <c r="AI1696">
        <f t="shared" si="457"/>
        <v>0.56321412153041595</v>
      </c>
      <c r="AJ1696">
        <f t="shared" si="458"/>
        <v>-0.29022162196877349</v>
      </c>
      <c r="AK1696">
        <f t="shared" si="459"/>
        <v>0.22686228227079117</v>
      </c>
      <c r="AL1696">
        <f t="shared" si="460"/>
        <v>2.6625535282756823</v>
      </c>
      <c r="AM1696">
        <f t="shared" si="461"/>
        <v>4.0948774322335311</v>
      </c>
      <c r="AN1696" s="26">
        <f t="shared" ref="AN1696:AT1705" si="466">$AU1696+$AB$7*SIN(AO1696)</f>
        <v>-3.9344997747660178</v>
      </c>
      <c r="AO1696" s="26">
        <f t="shared" si="466"/>
        <v>-3.9351643489502139</v>
      </c>
      <c r="AP1696" s="26">
        <f t="shared" si="466"/>
        <v>-3.9332408904645653</v>
      </c>
      <c r="AQ1696" s="26">
        <f t="shared" si="466"/>
        <v>-3.9388182558839882</v>
      </c>
      <c r="AR1696" s="26">
        <f t="shared" si="466"/>
        <v>-3.9227315190112741</v>
      </c>
      <c r="AS1696" s="26">
        <f t="shared" si="466"/>
        <v>-3.9698775001583364</v>
      </c>
      <c r="AT1696" s="26">
        <f t="shared" si="466"/>
        <v>-3.8373723372171344</v>
      </c>
      <c r="AU1696" s="26">
        <f t="shared" si="462"/>
        <v>-4.2853617650403137</v>
      </c>
    </row>
    <row r="1697" spans="26:64">
      <c r="Z1697">
        <f t="shared" si="450"/>
        <v>0</v>
      </c>
      <c r="AA1697" s="26">
        <f t="shared" si="451"/>
        <v>2.0309229835135684E-3</v>
      </c>
      <c r="AB1697" s="26">
        <f t="shared" si="465"/>
        <v>-9999</v>
      </c>
      <c r="AC1697" s="26">
        <f t="shared" si="452"/>
        <v>0</v>
      </c>
      <c r="AD1697" s="26">
        <f t="shared" si="453"/>
        <v>-9999</v>
      </c>
      <c r="AE1697" s="26">
        <f t="shared" si="454"/>
        <v>0</v>
      </c>
      <c r="AF1697">
        <f t="shared" si="455"/>
        <v>-9999</v>
      </c>
      <c r="AG1697" s="187"/>
      <c r="AH1697">
        <f t="shared" si="456"/>
        <v>-2.9382213915712355E-4</v>
      </c>
      <c r="AI1697">
        <f t="shared" si="457"/>
        <v>0.56321412153041595</v>
      </c>
      <c r="AJ1697">
        <f t="shared" si="458"/>
        <v>-0.29022162196877349</v>
      </c>
      <c r="AK1697">
        <f t="shared" si="459"/>
        <v>0.22686228227079117</v>
      </c>
      <c r="AL1697">
        <f t="shared" si="460"/>
        <v>2.6625535282756823</v>
      </c>
      <c r="AM1697">
        <f t="shared" si="461"/>
        <v>4.0948774322335311</v>
      </c>
      <c r="AN1697" s="26">
        <f t="shared" si="466"/>
        <v>-3.9344997747660178</v>
      </c>
      <c r="AO1697" s="26">
        <f t="shared" si="466"/>
        <v>-3.9351643489502139</v>
      </c>
      <c r="AP1697" s="26">
        <f t="shared" si="466"/>
        <v>-3.9332408904645653</v>
      </c>
      <c r="AQ1697" s="26">
        <f t="shared" si="466"/>
        <v>-3.9388182558839882</v>
      </c>
      <c r="AR1697" s="26">
        <f t="shared" si="466"/>
        <v>-3.9227315190112741</v>
      </c>
      <c r="AS1697" s="26">
        <f t="shared" si="466"/>
        <v>-3.9698775001583364</v>
      </c>
      <c r="AT1697" s="26">
        <f t="shared" si="466"/>
        <v>-3.8373723372171344</v>
      </c>
      <c r="AU1697" s="26">
        <f t="shared" si="462"/>
        <v>-4.2853617650403137</v>
      </c>
      <c r="AV1697" s="26"/>
      <c r="AX1697" s="26"/>
    </row>
    <row r="1698" spans="26:64">
      <c r="Z1698">
        <f t="shared" si="450"/>
        <v>0</v>
      </c>
      <c r="AA1698" s="26">
        <f t="shared" si="451"/>
        <v>2.0309229835135684E-3</v>
      </c>
      <c r="AB1698" s="26">
        <f t="shared" si="465"/>
        <v>-9999</v>
      </c>
      <c r="AC1698" s="26">
        <f t="shared" si="452"/>
        <v>0</v>
      </c>
      <c r="AD1698" s="26">
        <f t="shared" si="453"/>
        <v>-9999</v>
      </c>
      <c r="AE1698" s="26">
        <f t="shared" si="454"/>
        <v>0</v>
      </c>
      <c r="AF1698">
        <f t="shared" si="455"/>
        <v>-9999</v>
      </c>
      <c r="AG1698" s="187"/>
      <c r="AH1698">
        <f t="shared" si="456"/>
        <v>-2.9382213915712355E-4</v>
      </c>
      <c r="AI1698">
        <f t="shared" si="457"/>
        <v>0.56321412153041595</v>
      </c>
      <c r="AJ1698">
        <f t="shared" si="458"/>
        <v>-0.29022162196877349</v>
      </c>
      <c r="AK1698">
        <f t="shared" si="459"/>
        <v>0.22686228227079117</v>
      </c>
      <c r="AL1698">
        <f t="shared" si="460"/>
        <v>2.6625535282756823</v>
      </c>
      <c r="AM1698">
        <f t="shared" si="461"/>
        <v>4.0948774322335311</v>
      </c>
      <c r="AN1698" s="26">
        <f t="shared" si="466"/>
        <v>-3.9344997747660178</v>
      </c>
      <c r="AO1698" s="26">
        <f t="shared" si="466"/>
        <v>-3.9351643489502139</v>
      </c>
      <c r="AP1698" s="26">
        <f t="shared" si="466"/>
        <v>-3.9332408904645653</v>
      </c>
      <c r="AQ1698" s="26">
        <f t="shared" si="466"/>
        <v>-3.9388182558839882</v>
      </c>
      <c r="AR1698" s="26">
        <f t="shared" si="466"/>
        <v>-3.9227315190112741</v>
      </c>
      <c r="AS1698" s="26">
        <f t="shared" si="466"/>
        <v>-3.9698775001583364</v>
      </c>
      <c r="AT1698" s="26">
        <f t="shared" si="466"/>
        <v>-3.8373723372171344</v>
      </c>
      <c r="AU1698" s="26">
        <f t="shared" si="462"/>
        <v>-4.2853617650403137</v>
      </c>
      <c r="AV1698" s="26"/>
    </row>
    <row r="1699" spans="26:64">
      <c r="Z1699">
        <f t="shared" si="450"/>
        <v>0</v>
      </c>
      <c r="AA1699" s="26">
        <f t="shared" si="451"/>
        <v>2.0309229835135684E-3</v>
      </c>
      <c r="AB1699" s="26">
        <f t="shared" si="465"/>
        <v>-9999</v>
      </c>
      <c r="AC1699" s="26">
        <f t="shared" si="452"/>
        <v>0</v>
      </c>
      <c r="AD1699" s="26">
        <f t="shared" si="453"/>
        <v>-9999</v>
      </c>
      <c r="AE1699" s="26">
        <f t="shared" si="454"/>
        <v>0</v>
      </c>
      <c r="AF1699">
        <f t="shared" si="455"/>
        <v>-9999</v>
      </c>
      <c r="AG1699" s="187"/>
      <c r="AH1699">
        <f t="shared" si="456"/>
        <v>-2.9382213915712355E-4</v>
      </c>
      <c r="AI1699">
        <f t="shared" si="457"/>
        <v>0.56321412153041595</v>
      </c>
      <c r="AJ1699">
        <f t="shared" si="458"/>
        <v>-0.29022162196877349</v>
      </c>
      <c r="AK1699">
        <f t="shared" si="459"/>
        <v>0.22686228227079117</v>
      </c>
      <c r="AL1699">
        <f t="shared" si="460"/>
        <v>2.6625535282756823</v>
      </c>
      <c r="AM1699">
        <f t="shared" si="461"/>
        <v>4.0948774322335311</v>
      </c>
      <c r="AN1699" s="26">
        <f t="shared" si="466"/>
        <v>-3.9344997747660178</v>
      </c>
      <c r="AO1699" s="26">
        <f t="shared" si="466"/>
        <v>-3.9351643489502139</v>
      </c>
      <c r="AP1699" s="26">
        <f t="shared" si="466"/>
        <v>-3.9332408904645653</v>
      </c>
      <c r="AQ1699" s="26">
        <f t="shared" si="466"/>
        <v>-3.9388182558839882</v>
      </c>
      <c r="AR1699" s="26">
        <f t="shared" si="466"/>
        <v>-3.9227315190112741</v>
      </c>
      <c r="AS1699" s="26">
        <f t="shared" si="466"/>
        <v>-3.9698775001583364</v>
      </c>
      <c r="AT1699" s="26">
        <f t="shared" si="466"/>
        <v>-3.8373723372171344</v>
      </c>
      <c r="AU1699" s="26">
        <f t="shared" si="462"/>
        <v>-4.2853617650403137</v>
      </c>
      <c r="AV1699" s="26"/>
    </row>
    <row r="1700" spans="26:64">
      <c r="Z1700">
        <f t="shared" si="450"/>
        <v>0</v>
      </c>
      <c r="AA1700" s="26">
        <f t="shared" si="451"/>
        <v>2.0309229835135684E-3</v>
      </c>
      <c r="AB1700" s="26">
        <f t="shared" si="465"/>
        <v>-9999</v>
      </c>
      <c r="AC1700" s="26">
        <f t="shared" si="452"/>
        <v>0</v>
      </c>
      <c r="AD1700" s="26">
        <f t="shared" si="453"/>
        <v>-9999</v>
      </c>
      <c r="AE1700" s="26">
        <f t="shared" si="454"/>
        <v>0</v>
      </c>
      <c r="AF1700">
        <f t="shared" si="455"/>
        <v>-9999</v>
      </c>
      <c r="AG1700" s="187"/>
      <c r="AH1700">
        <f t="shared" si="456"/>
        <v>-2.9382213915712355E-4</v>
      </c>
      <c r="AI1700">
        <f t="shared" si="457"/>
        <v>0.56321412153041595</v>
      </c>
      <c r="AJ1700">
        <f t="shared" si="458"/>
        <v>-0.29022162196877349</v>
      </c>
      <c r="AK1700">
        <f t="shared" si="459"/>
        <v>0.22686228227079117</v>
      </c>
      <c r="AL1700">
        <f t="shared" si="460"/>
        <v>2.6625535282756823</v>
      </c>
      <c r="AM1700">
        <f t="shared" si="461"/>
        <v>4.0948774322335311</v>
      </c>
      <c r="AN1700" s="26">
        <f t="shared" si="466"/>
        <v>-3.9344997747660178</v>
      </c>
      <c r="AO1700" s="26">
        <f t="shared" si="466"/>
        <v>-3.9351643489502139</v>
      </c>
      <c r="AP1700" s="26">
        <f t="shared" si="466"/>
        <v>-3.9332408904645653</v>
      </c>
      <c r="AQ1700" s="26">
        <f t="shared" si="466"/>
        <v>-3.9388182558839882</v>
      </c>
      <c r="AR1700" s="26">
        <f t="shared" si="466"/>
        <v>-3.9227315190112741</v>
      </c>
      <c r="AS1700" s="26">
        <f t="shared" si="466"/>
        <v>-3.9698775001583364</v>
      </c>
      <c r="AT1700" s="26">
        <f t="shared" si="466"/>
        <v>-3.8373723372171344</v>
      </c>
      <c r="AU1700" s="26">
        <f t="shared" si="462"/>
        <v>-4.2853617650403137</v>
      </c>
    </row>
    <row r="1701" spans="26:64">
      <c r="Z1701">
        <f t="shared" si="450"/>
        <v>0</v>
      </c>
      <c r="AA1701" s="26">
        <f t="shared" si="451"/>
        <v>2.0309229835135684E-3</v>
      </c>
      <c r="AB1701" s="26">
        <f t="shared" si="465"/>
        <v>-9999</v>
      </c>
      <c r="AC1701" s="26">
        <f t="shared" si="452"/>
        <v>0</v>
      </c>
      <c r="AD1701" s="26">
        <f t="shared" si="453"/>
        <v>-9999</v>
      </c>
      <c r="AE1701" s="26">
        <f t="shared" si="454"/>
        <v>0</v>
      </c>
      <c r="AF1701">
        <f t="shared" si="455"/>
        <v>-9999</v>
      </c>
      <c r="AG1701" s="187"/>
      <c r="AH1701">
        <f t="shared" si="456"/>
        <v>-2.9382213915712355E-4</v>
      </c>
      <c r="AI1701">
        <f t="shared" si="457"/>
        <v>0.56321412153041595</v>
      </c>
      <c r="AJ1701">
        <f t="shared" si="458"/>
        <v>-0.29022162196877349</v>
      </c>
      <c r="AK1701">
        <f t="shared" si="459"/>
        <v>0.22686228227079117</v>
      </c>
      <c r="AL1701">
        <f t="shared" si="460"/>
        <v>2.6625535282756823</v>
      </c>
      <c r="AM1701">
        <f t="shared" si="461"/>
        <v>4.0948774322335311</v>
      </c>
      <c r="AN1701" s="26">
        <f t="shared" si="466"/>
        <v>-3.9344997747660178</v>
      </c>
      <c r="AO1701" s="26">
        <f t="shared" si="466"/>
        <v>-3.9351643489502139</v>
      </c>
      <c r="AP1701" s="26">
        <f t="shared" si="466"/>
        <v>-3.9332408904645653</v>
      </c>
      <c r="AQ1701" s="26">
        <f t="shared" si="466"/>
        <v>-3.9388182558839882</v>
      </c>
      <c r="AR1701" s="26">
        <f t="shared" si="466"/>
        <v>-3.9227315190112741</v>
      </c>
      <c r="AS1701" s="26">
        <f t="shared" si="466"/>
        <v>-3.9698775001583364</v>
      </c>
      <c r="AT1701" s="26">
        <f t="shared" si="466"/>
        <v>-3.8373723372171344</v>
      </c>
      <c r="AU1701" s="26">
        <f t="shared" si="462"/>
        <v>-4.2853617650403137</v>
      </c>
    </row>
    <row r="1702" spans="26:64">
      <c r="Z1702">
        <f t="shared" si="450"/>
        <v>0</v>
      </c>
      <c r="AA1702" s="26">
        <f t="shared" si="451"/>
        <v>2.0309229835135684E-3</v>
      </c>
      <c r="AB1702" s="26">
        <f t="shared" si="465"/>
        <v>-9999</v>
      </c>
      <c r="AC1702" s="26">
        <f t="shared" si="452"/>
        <v>0</v>
      </c>
      <c r="AD1702" s="26">
        <f t="shared" si="453"/>
        <v>-9999</v>
      </c>
      <c r="AE1702" s="26">
        <f t="shared" si="454"/>
        <v>0</v>
      </c>
      <c r="AF1702">
        <f t="shared" si="455"/>
        <v>-9999</v>
      </c>
      <c r="AG1702" s="187"/>
      <c r="AH1702">
        <f t="shared" si="456"/>
        <v>-2.9382213915712355E-4</v>
      </c>
      <c r="AI1702">
        <f t="shared" si="457"/>
        <v>0.56321412153041595</v>
      </c>
      <c r="AJ1702">
        <f t="shared" si="458"/>
        <v>-0.29022162196877349</v>
      </c>
      <c r="AK1702">
        <f t="shared" si="459"/>
        <v>0.22686228227079117</v>
      </c>
      <c r="AL1702">
        <f t="shared" si="460"/>
        <v>2.6625535282756823</v>
      </c>
      <c r="AM1702">
        <f t="shared" si="461"/>
        <v>4.0948774322335311</v>
      </c>
      <c r="AN1702" s="26">
        <f t="shared" si="466"/>
        <v>-3.9344997747660178</v>
      </c>
      <c r="AO1702" s="26">
        <f t="shared" si="466"/>
        <v>-3.9351643489502139</v>
      </c>
      <c r="AP1702" s="26">
        <f t="shared" si="466"/>
        <v>-3.9332408904645653</v>
      </c>
      <c r="AQ1702" s="26">
        <f t="shared" si="466"/>
        <v>-3.9388182558839882</v>
      </c>
      <c r="AR1702" s="26">
        <f t="shared" si="466"/>
        <v>-3.9227315190112741</v>
      </c>
      <c r="AS1702" s="26">
        <f t="shared" si="466"/>
        <v>-3.9698775001583364</v>
      </c>
      <c r="AT1702" s="26">
        <f t="shared" si="466"/>
        <v>-3.8373723372171344</v>
      </c>
      <c r="AU1702" s="26">
        <f t="shared" si="462"/>
        <v>-4.2853617650403137</v>
      </c>
    </row>
    <row r="1703" spans="26:64">
      <c r="Z1703">
        <f t="shared" si="450"/>
        <v>0</v>
      </c>
      <c r="AA1703" s="26">
        <f t="shared" si="451"/>
        <v>2.0309229835135684E-3</v>
      </c>
      <c r="AB1703" s="26">
        <f t="shared" si="465"/>
        <v>-9999</v>
      </c>
      <c r="AC1703" s="26">
        <f t="shared" si="452"/>
        <v>0</v>
      </c>
      <c r="AD1703" s="26">
        <f t="shared" si="453"/>
        <v>-9999</v>
      </c>
      <c r="AE1703" s="26">
        <f t="shared" si="454"/>
        <v>0</v>
      </c>
      <c r="AF1703">
        <f t="shared" si="455"/>
        <v>-9999</v>
      </c>
      <c r="AG1703" s="187"/>
      <c r="AH1703">
        <f t="shared" si="456"/>
        <v>-2.9382213915712355E-4</v>
      </c>
      <c r="AI1703">
        <f t="shared" si="457"/>
        <v>0.56321412153041595</v>
      </c>
      <c r="AJ1703">
        <f t="shared" si="458"/>
        <v>-0.29022162196877349</v>
      </c>
      <c r="AK1703">
        <f t="shared" si="459"/>
        <v>0.22686228227079117</v>
      </c>
      <c r="AL1703">
        <f t="shared" si="460"/>
        <v>2.6625535282756823</v>
      </c>
      <c r="AM1703">
        <f t="shared" si="461"/>
        <v>4.0948774322335311</v>
      </c>
      <c r="AN1703" s="26">
        <f t="shared" si="466"/>
        <v>-3.9344997747660178</v>
      </c>
      <c r="AO1703" s="26">
        <f t="shared" si="466"/>
        <v>-3.9351643489502139</v>
      </c>
      <c r="AP1703" s="26">
        <f t="shared" si="466"/>
        <v>-3.9332408904645653</v>
      </c>
      <c r="AQ1703" s="26">
        <f t="shared" si="466"/>
        <v>-3.9388182558839882</v>
      </c>
      <c r="AR1703" s="26">
        <f t="shared" si="466"/>
        <v>-3.9227315190112741</v>
      </c>
      <c r="AS1703" s="26">
        <f t="shared" si="466"/>
        <v>-3.9698775001583364</v>
      </c>
      <c r="AT1703" s="26">
        <f t="shared" si="466"/>
        <v>-3.8373723372171344</v>
      </c>
      <c r="AU1703" s="26">
        <f t="shared" si="462"/>
        <v>-4.2853617650403137</v>
      </c>
    </row>
    <row r="1704" spans="26:64">
      <c r="Z1704">
        <f t="shared" si="450"/>
        <v>0</v>
      </c>
      <c r="AA1704" s="26">
        <f t="shared" si="451"/>
        <v>2.0309229835135684E-3</v>
      </c>
      <c r="AB1704" s="26">
        <f t="shared" si="465"/>
        <v>-9999</v>
      </c>
      <c r="AC1704" s="26">
        <f t="shared" si="452"/>
        <v>0</v>
      </c>
      <c r="AD1704" s="26">
        <f t="shared" si="453"/>
        <v>-9999</v>
      </c>
      <c r="AE1704" s="26">
        <f t="shared" si="454"/>
        <v>0</v>
      </c>
      <c r="AF1704">
        <f t="shared" si="455"/>
        <v>-9999</v>
      </c>
      <c r="AG1704" s="187"/>
      <c r="AH1704">
        <f t="shared" si="456"/>
        <v>-2.9382213915712355E-4</v>
      </c>
      <c r="AI1704">
        <f t="shared" si="457"/>
        <v>0.56321412153041595</v>
      </c>
      <c r="AJ1704">
        <f t="shared" si="458"/>
        <v>-0.29022162196877349</v>
      </c>
      <c r="AK1704">
        <f t="shared" si="459"/>
        <v>0.22686228227079117</v>
      </c>
      <c r="AL1704">
        <f t="shared" si="460"/>
        <v>2.6625535282756823</v>
      </c>
      <c r="AM1704">
        <f t="shared" si="461"/>
        <v>4.0948774322335311</v>
      </c>
      <c r="AN1704" s="26">
        <f t="shared" si="466"/>
        <v>-3.9344997747660178</v>
      </c>
      <c r="AO1704" s="26">
        <f t="shared" si="466"/>
        <v>-3.9351643489502139</v>
      </c>
      <c r="AP1704" s="26">
        <f t="shared" si="466"/>
        <v>-3.9332408904645653</v>
      </c>
      <c r="AQ1704" s="26">
        <f t="shared" si="466"/>
        <v>-3.9388182558839882</v>
      </c>
      <c r="AR1704" s="26">
        <f t="shared" si="466"/>
        <v>-3.9227315190112741</v>
      </c>
      <c r="AS1704" s="26">
        <f t="shared" si="466"/>
        <v>-3.9698775001583364</v>
      </c>
      <c r="AT1704" s="26">
        <f t="shared" si="466"/>
        <v>-3.8373723372171344</v>
      </c>
      <c r="AU1704" s="26">
        <f t="shared" si="462"/>
        <v>-4.2853617650403137</v>
      </c>
    </row>
    <row r="1705" spans="26:64">
      <c r="Z1705">
        <f t="shared" si="450"/>
        <v>0</v>
      </c>
      <c r="AA1705" s="26">
        <f t="shared" si="451"/>
        <v>2.0309229835135684E-3</v>
      </c>
      <c r="AB1705" s="26">
        <f t="shared" si="465"/>
        <v>-9999</v>
      </c>
      <c r="AC1705" s="26">
        <f t="shared" si="452"/>
        <v>0</v>
      </c>
      <c r="AD1705" s="26">
        <f t="shared" si="453"/>
        <v>-9999</v>
      </c>
      <c r="AE1705" s="26">
        <f t="shared" si="454"/>
        <v>0</v>
      </c>
      <c r="AF1705">
        <f t="shared" si="455"/>
        <v>-9999</v>
      </c>
      <c r="AG1705" s="187"/>
      <c r="AH1705">
        <f t="shared" si="456"/>
        <v>-2.9382213915712355E-4</v>
      </c>
      <c r="AI1705">
        <f t="shared" si="457"/>
        <v>0.56321412153041595</v>
      </c>
      <c r="AJ1705">
        <f t="shared" si="458"/>
        <v>-0.29022162196877349</v>
      </c>
      <c r="AK1705">
        <f t="shared" si="459"/>
        <v>0.22686228227079117</v>
      </c>
      <c r="AL1705">
        <f t="shared" si="460"/>
        <v>2.6625535282756823</v>
      </c>
      <c r="AM1705">
        <f t="shared" si="461"/>
        <v>4.0948774322335311</v>
      </c>
      <c r="AN1705" s="26">
        <f t="shared" si="466"/>
        <v>-3.9344997747660178</v>
      </c>
      <c r="AO1705" s="26">
        <f t="shared" si="466"/>
        <v>-3.9351643489502139</v>
      </c>
      <c r="AP1705" s="26">
        <f t="shared" si="466"/>
        <v>-3.9332408904645653</v>
      </c>
      <c r="AQ1705" s="26">
        <f t="shared" si="466"/>
        <v>-3.9388182558839882</v>
      </c>
      <c r="AR1705" s="26">
        <f t="shared" si="466"/>
        <v>-3.9227315190112741</v>
      </c>
      <c r="AS1705" s="26">
        <f t="shared" si="466"/>
        <v>-3.9698775001583364</v>
      </c>
      <c r="AT1705" s="26">
        <f t="shared" si="466"/>
        <v>-3.8373723372171344</v>
      </c>
      <c r="AU1705" s="26">
        <f t="shared" si="462"/>
        <v>-4.2853617650403137</v>
      </c>
    </row>
    <row r="1706" spans="26:64">
      <c r="Z1706">
        <f t="shared" si="450"/>
        <v>0</v>
      </c>
      <c r="AA1706" s="26">
        <f t="shared" si="451"/>
        <v>2.0309229835135684E-3</v>
      </c>
      <c r="AB1706" s="26">
        <f t="shared" si="465"/>
        <v>-9999</v>
      </c>
      <c r="AC1706" s="26">
        <f t="shared" si="452"/>
        <v>0</v>
      </c>
      <c r="AD1706" s="26">
        <f t="shared" si="453"/>
        <v>-9999</v>
      </c>
      <c r="AE1706" s="26">
        <f t="shared" si="454"/>
        <v>0</v>
      </c>
      <c r="AF1706">
        <f t="shared" si="455"/>
        <v>-9999</v>
      </c>
      <c r="AG1706" s="187"/>
      <c r="AH1706">
        <f t="shared" si="456"/>
        <v>-2.9382213915712355E-4</v>
      </c>
      <c r="AI1706">
        <f t="shared" si="457"/>
        <v>0.56321412153041595</v>
      </c>
      <c r="AJ1706">
        <f t="shared" si="458"/>
        <v>-0.29022162196877349</v>
      </c>
      <c r="AK1706">
        <f t="shared" si="459"/>
        <v>0.22686228227079117</v>
      </c>
      <c r="AL1706">
        <f t="shared" si="460"/>
        <v>2.6625535282756823</v>
      </c>
      <c r="AM1706">
        <f t="shared" si="461"/>
        <v>4.0948774322335311</v>
      </c>
      <c r="AN1706" s="26">
        <f t="shared" ref="AN1706:AT1715" si="467">$AU1706+$AB$7*SIN(AO1706)</f>
        <v>-3.9344997747660178</v>
      </c>
      <c r="AO1706" s="26">
        <f t="shared" si="467"/>
        <v>-3.9351643489502139</v>
      </c>
      <c r="AP1706" s="26">
        <f t="shared" si="467"/>
        <v>-3.9332408904645653</v>
      </c>
      <c r="AQ1706" s="26">
        <f t="shared" si="467"/>
        <v>-3.9388182558839882</v>
      </c>
      <c r="AR1706" s="26">
        <f t="shared" si="467"/>
        <v>-3.9227315190112741</v>
      </c>
      <c r="AS1706" s="26">
        <f t="shared" si="467"/>
        <v>-3.9698775001583364</v>
      </c>
      <c r="AT1706" s="26">
        <f t="shared" si="467"/>
        <v>-3.8373723372171344</v>
      </c>
      <c r="AU1706" s="26">
        <f t="shared" si="462"/>
        <v>-4.2853617650403137</v>
      </c>
    </row>
    <row r="1707" spans="26:64">
      <c r="Z1707">
        <f t="shared" si="450"/>
        <v>0</v>
      </c>
      <c r="AA1707" s="26">
        <f t="shared" si="451"/>
        <v>2.0309229835135684E-3</v>
      </c>
      <c r="AB1707" s="26">
        <f t="shared" si="465"/>
        <v>-9999</v>
      </c>
      <c r="AC1707" s="26">
        <f t="shared" si="452"/>
        <v>0</v>
      </c>
      <c r="AD1707" s="26">
        <f t="shared" si="453"/>
        <v>-9999</v>
      </c>
      <c r="AE1707" s="26">
        <f t="shared" si="454"/>
        <v>0</v>
      </c>
      <c r="AF1707">
        <f t="shared" si="455"/>
        <v>-9999</v>
      </c>
      <c r="AG1707" s="187"/>
      <c r="AH1707">
        <f t="shared" si="456"/>
        <v>-2.9382213915712355E-4</v>
      </c>
      <c r="AI1707">
        <f t="shared" si="457"/>
        <v>0.56321412153041595</v>
      </c>
      <c r="AJ1707">
        <f t="shared" si="458"/>
        <v>-0.29022162196877349</v>
      </c>
      <c r="AK1707">
        <f t="shared" si="459"/>
        <v>0.22686228227079117</v>
      </c>
      <c r="AL1707">
        <f t="shared" si="460"/>
        <v>2.6625535282756823</v>
      </c>
      <c r="AM1707">
        <f t="shared" si="461"/>
        <v>4.0948774322335311</v>
      </c>
      <c r="AN1707" s="26">
        <f t="shared" si="467"/>
        <v>-3.9344997747660178</v>
      </c>
      <c r="AO1707" s="26">
        <f t="shared" si="467"/>
        <v>-3.9351643489502139</v>
      </c>
      <c r="AP1707" s="26">
        <f t="shared" si="467"/>
        <v>-3.9332408904645653</v>
      </c>
      <c r="AQ1707" s="26">
        <f t="shared" si="467"/>
        <v>-3.9388182558839882</v>
      </c>
      <c r="AR1707" s="26">
        <f t="shared" si="467"/>
        <v>-3.9227315190112741</v>
      </c>
      <c r="AS1707" s="26">
        <f t="shared" si="467"/>
        <v>-3.9698775001583364</v>
      </c>
      <c r="AT1707" s="26">
        <f t="shared" si="467"/>
        <v>-3.8373723372171344</v>
      </c>
      <c r="AU1707" s="26">
        <f t="shared" si="462"/>
        <v>-4.2853617650403137</v>
      </c>
    </row>
    <row r="1708" spans="26:64">
      <c r="Z1708">
        <f t="shared" si="450"/>
        <v>0</v>
      </c>
      <c r="AA1708" s="26">
        <f t="shared" si="451"/>
        <v>2.0309229835135684E-3</v>
      </c>
      <c r="AB1708" s="26">
        <f t="shared" si="465"/>
        <v>-9999</v>
      </c>
      <c r="AC1708" s="26">
        <f t="shared" si="452"/>
        <v>0</v>
      </c>
      <c r="AD1708" s="26">
        <f t="shared" si="453"/>
        <v>-9999</v>
      </c>
      <c r="AE1708" s="26">
        <f t="shared" si="454"/>
        <v>0</v>
      </c>
      <c r="AF1708">
        <f t="shared" si="455"/>
        <v>-9999</v>
      </c>
      <c r="AG1708" s="187"/>
      <c r="AH1708">
        <f t="shared" si="456"/>
        <v>-2.9382213915712355E-4</v>
      </c>
      <c r="AI1708">
        <f t="shared" si="457"/>
        <v>0.56321412153041595</v>
      </c>
      <c r="AJ1708">
        <f t="shared" si="458"/>
        <v>-0.29022162196877349</v>
      </c>
      <c r="AK1708">
        <f t="shared" si="459"/>
        <v>0.22686228227079117</v>
      </c>
      <c r="AL1708">
        <f t="shared" si="460"/>
        <v>2.6625535282756823</v>
      </c>
      <c r="AM1708">
        <f t="shared" si="461"/>
        <v>4.0948774322335311</v>
      </c>
      <c r="AN1708" s="26">
        <f t="shared" si="467"/>
        <v>-3.9344997747660178</v>
      </c>
      <c r="AO1708" s="26">
        <f t="shared" si="467"/>
        <v>-3.9351643489502139</v>
      </c>
      <c r="AP1708" s="26">
        <f t="shared" si="467"/>
        <v>-3.9332408904645653</v>
      </c>
      <c r="AQ1708" s="26">
        <f t="shared" si="467"/>
        <v>-3.9388182558839882</v>
      </c>
      <c r="AR1708" s="26">
        <f t="shared" si="467"/>
        <v>-3.9227315190112741</v>
      </c>
      <c r="AS1708" s="26">
        <f t="shared" si="467"/>
        <v>-3.9698775001583364</v>
      </c>
      <c r="AT1708" s="26">
        <f t="shared" si="467"/>
        <v>-3.8373723372171344</v>
      </c>
      <c r="AU1708" s="26">
        <f t="shared" si="462"/>
        <v>-4.2853617650403137</v>
      </c>
      <c r="AV1708" s="26"/>
    </row>
    <row r="1709" spans="26:64">
      <c r="Z1709">
        <f t="shared" si="450"/>
        <v>0</v>
      </c>
      <c r="AA1709" s="26">
        <f t="shared" si="451"/>
        <v>2.0309229835135684E-3</v>
      </c>
      <c r="AB1709" s="26">
        <f t="shared" si="465"/>
        <v>-9999</v>
      </c>
      <c r="AC1709" s="26">
        <f t="shared" si="452"/>
        <v>0</v>
      </c>
      <c r="AD1709" s="26">
        <f t="shared" si="453"/>
        <v>-9999</v>
      </c>
      <c r="AE1709" s="26">
        <f t="shared" si="454"/>
        <v>0</v>
      </c>
      <c r="AF1709">
        <f t="shared" si="455"/>
        <v>-9999</v>
      </c>
      <c r="AG1709" s="187"/>
      <c r="AH1709">
        <f t="shared" si="456"/>
        <v>-2.9382213915712355E-4</v>
      </c>
      <c r="AI1709">
        <f t="shared" si="457"/>
        <v>0.56321412153041595</v>
      </c>
      <c r="AJ1709">
        <f t="shared" si="458"/>
        <v>-0.29022162196877349</v>
      </c>
      <c r="AK1709">
        <f t="shared" si="459"/>
        <v>0.22686228227079117</v>
      </c>
      <c r="AL1709">
        <f t="shared" si="460"/>
        <v>2.6625535282756823</v>
      </c>
      <c r="AM1709">
        <f t="shared" si="461"/>
        <v>4.0948774322335311</v>
      </c>
      <c r="AN1709" s="26">
        <f t="shared" si="467"/>
        <v>-3.9344997747660178</v>
      </c>
      <c r="AO1709" s="26">
        <f t="shared" si="467"/>
        <v>-3.9351643489502139</v>
      </c>
      <c r="AP1709" s="26">
        <f t="shared" si="467"/>
        <v>-3.9332408904645653</v>
      </c>
      <c r="AQ1709" s="26">
        <f t="shared" si="467"/>
        <v>-3.9388182558839882</v>
      </c>
      <c r="AR1709" s="26">
        <f t="shared" si="467"/>
        <v>-3.9227315190112741</v>
      </c>
      <c r="AS1709" s="26">
        <f t="shared" si="467"/>
        <v>-3.9698775001583364</v>
      </c>
      <c r="AT1709" s="26">
        <f t="shared" si="467"/>
        <v>-3.8373723372171344</v>
      </c>
      <c r="AU1709" s="26">
        <f t="shared" si="462"/>
        <v>-4.2853617650403137</v>
      </c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</row>
    <row r="1710" spans="26:64">
      <c r="Z1710">
        <f t="shared" si="450"/>
        <v>0</v>
      </c>
      <c r="AA1710" s="26">
        <f t="shared" si="451"/>
        <v>2.0309229835135684E-3</v>
      </c>
      <c r="AB1710" s="26">
        <f t="shared" si="465"/>
        <v>-9999</v>
      </c>
      <c r="AC1710" s="26">
        <f t="shared" si="452"/>
        <v>0</v>
      </c>
      <c r="AD1710" s="26">
        <f t="shared" si="453"/>
        <v>-9999</v>
      </c>
      <c r="AE1710" s="26">
        <f t="shared" si="454"/>
        <v>0</v>
      </c>
      <c r="AF1710">
        <f t="shared" si="455"/>
        <v>-9999</v>
      </c>
      <c r="AG1710" s="187"/>
      <c r="AH1710">
        <f t="shared" si="456"/>
        <v>-2.9382213915712355E-4</v>
      </c>
      <c r="AI1710">
        <f t="shared" si="457"/>
        <v>0.56321412153041595</v>
      </c>
      <c r="AJ1710">
        <f t="shared" si="458"/>
        <v>-0.29022162196877349</v>
      </c>
      <c r="AK1710">
        <f t="shared" si="459"/>
        <v>0.22686228227079117</v>
      </c>
      <c r="AL1710">
        <f t="shared" si="460"/>
        <v>2.6625535282756823</v>
      </c>
      <c r="AM1710">
        <f t="shared" si="461"/>
        <v>4.0948774322335311</v>
      </c>
      <c r="AN1710" s="26">
        <f t="shared" si="467"/>
        <v>-3.9344997747660178</v>
      </c>
      <c r="AO1710" s="26">
        <f t="shared" si="467"/>
        <v>-3.9351643489502139</v>
      </c>
      <c r="AP1710" s="26">
        <f t="shared" si="467"/>
        <v>-3.9332408904645653</v>
      </c>
      <c r="AQ1710" s="26">
        <f t="shared" si="467"/>
        <v>-3.9388182558839882</v>
      </c>
      <c r="AR1710" s="26">
        <f t="shared" si="467"/>
        <v>-3.9227315190112741</v>
      </c>
      <c r="AS1710" s="26">
        <f t="shared" si="467"/>
        <v>-3.9698775001583364</v>
      </c>
      <c r="AT1710" s="26">
        <f t="shared" si="467"/>
        <v>-3.8373723372171344</v>
      </c>
      <c r="AU1710" s="26">
        <f t="shared" si="462"/>
        <v>-4.2853617650403137</v>
      </c>
      <c r="AV1710" s="26"/>
    </row>
    <row r="1711" spans="26:64">
      <c r="Z1711">
        <f t="shared" si="450"/>
        <v>0</v>
      </c>
      <c r="AA1711" s="26">
        <f t="shared" si="451"/>
        <v>2.0309229835135684E-3</v>
      </c>
      <c r="AB1711" s="26">
        <f t="shared" si="465"/>
        <v>-9999</v>
      </c>
      <c r="AC1711" s="26">
        <f t="shared" si="452"/>
        <v>0</v>
      </c>
      <c r="AD1711" s="26">
        <f t="shared" si="453"/>
        <v>-9999</v>
      </c>
      <c r="AE1711" s="26">
        <f t="shared" si="454"/>
        <v>0</v>
      </c>
      <c r="AF1711">
        <f t="shared" si="455"/>
        <v>-9999</v>
      </c>
      <c r="AG1711" s="187"/>
      <c r="AH1711">
        <f t="shared" si="456"/>
        <v>-2.9382213915712355E-4</v>
      </c>
      <c r="AI1711">
        <f t="shared" si="457"/>
        <v>0.56321412153041595</v>
      </c>
      <c r="AJ1711">
        <f t="shared" si="458"/>
        <v>-0.29022162196877349</v>
      </c>
      <c r="AK1711">
        <f t="shared" si="459"/>
        <v>0.22686228227079117</v>
      </c>
      <c r="AL1711">
        <f t="shared" si="460"/>
        <v>2.6625535282756823</v>
      </c>
      <c r="AM1711">
        <f t="shared" si="461"/>
        <v>4.0948774322335311</v>
      </c>
      <c r="AN1711" s="26">
        <f t="shared" si="467"/>
        <v>-3.9344997747660178</v>
      </c>
      <c r="AO1711" s="26">
        <f t="shared" si="467"/>
        <v>-3.9351643489502139</v>
      </c>
      <c r="AP1711" s="26">
        <f t="shared" si="467"/>
        <v>-3.9332408904645653</v>
      </c>
      <c r="AQ1711" s="26">
        <f t="shared" si="467"/>
        <v>-3.9388182558839882</v>
      </c>
      <c r="AR1711" s="26">
        <f t="shared" si="467"/>
        <v>-3.9227315190112741</v>
      </c>
      <c r="AS1711" s="26">
        <f t="shared" si="467"/>
        <v>-3.9698775001583364</v>
      </c>
      <c r="AT1711" s="26">
        <f t="shared" si="467"/>
        <v>-3.8373723372171344</v>
      </c>
      <c r="AU1711" s="26">
        <f t="shared" si="462"/>
        <v>-4.2853617650403137</v>
      </c>
      <c r="AV1711" s="26"/>
    </row>
    <row r="1712" spans="26:64">
      <c r="Z1712">
        <f t="shared" si="450"/>
        <v>0</v>
      </c>
      <c r="AA1712" s="26">
        <f t="shared" si="451"/>
        <v>2.0309229835135684E-3</v>
      </c>
      <c r="AB1712" s="26">
        <f t="shared" si="465"/>
        <v>-9999</v>
      </c>
      <c r="AC1712" s="26">
        <f t="shared" si="452"/>
        <v>0</v>
      </c>
      <c r="AD1712" s="26">
        <f t="shared" si="453"/>
        <v>-9999</v>
      </c>
      <c r="AE1712" s="26">
        <f t="shared" si="454"/>
        <v>0</v>
      </c>
      <c r="AF1712">
        <f t="shared" si="455"/>
        <v>-9999</v>
      </c>
      <c r="AG1712" s="187"/>
      <c r="AH1712">
        <f t="shared" si="456"/>
        <v>-2.9382213915712355E-4</v>
      </c>
      <c r="AI1712">
        <f t="shared" si="457"/>
        <v>0.56321412153041595</v>
      </c>
      <c r="AJ1712">
        <f t="shared" si="458"/>
        <v>-0.29022162196877349</v>
      </c>
      <c r="AK1712">
        <f t="shared" si="459"/>
        <v>0.22686228227079117</v>
      </c>
      <c r="AL1712">
        <f t="shared" si="460"/>
        <v>2.6625535282756823</v>
      </c>
      <c r="AM1712">
        <f t="shared" si="461"/>
        <v>4.0948774322335311</v>
      </c>
      <c r="AN1712" s="26">
        <f t="shared" si="467"/>
        <v>-3.9344997747660178</v>
      </c>
      <c r="AO1712" s="26">
        <f t="shared" si="467"/>
        <v>-3.9351643489502139</v>
      </c>
      <c r="AP1712" s="26">
        <f t="shared" si="467"/>
        <v>-3.9332408904645653</v>
      </c>
      <c r="AQ1712" s="26">
        <f t="shared" si="467"/>
        <v>-3.9388182558839882</v>
      </c>
      <c r="AR1712" s="26">
        <f t="shared" si="467"/>
        <v>-3.9227315190112741</v>
      </c>
      <c r="AS1712" s="26">
        <f t="shared" si="467"/>
        <v>-3.9698775001583364</v>
      </c>
      <c r="AT1712" s="26">
        <f t="shared" si="467"/>
        <v>-3.8373723372171344</v>
      </c>
      <c r="AU1712" s="26">
        <f t="shared" si="462"/>
        <v>-4.2853617650403137</v>
      </c>
      <c r="AV1712" s="26"/>
      <c r="AX1712" s="26"/>
    </row>
    <row r="1713" spans="26:64">
      <c r="Z1713">
        <f t="shared" si="450"/>
        <v>0</v>
      </c>
      <c r="AA1713" s="26">
        <f t="shared" si="451"/>
        <v>2.0309229835135684E-3</v>
      </c>
      <c r="AB1713" s="26">
        <f t="shared" si="465"/>
        <v>-9999</v>
      </c>
      <c r="AC1713" s="26">
        <f t="shared" si="452"/>
        <v>0</v>
      </c>
      <c r="AD1713" s="26">
        <f t="shared" si="453"/>
        <v>-9999</v>
      </c>
      <c r="AE1713" s="26">
        <f t="shared" si="454"/>
        <v>0</v>
      </c>
      <c r="AF1713">
        <f t="shared" si="455"/>
        <v>-9999</v>
      </c>
      <c r="AG1713" s="187"/>
      <c r="AH1713">
        <f t="shared" si="456"/>
        <v>-2.9382213915712355E-4</v>
      </c>
      <c r="AI1713">
        <f t="shared" si="457"/>
        <v>0.56321412153041595</v>
      </c>
      <c r="AJ1713">
        <f t="shared" si="458"/>
        <v>-0.29022162196877349</v>
      </c>
      <c r="AK1713">
        <f t="shared" si="459"/>
        <v>0.22686228227079117</v>
      </c>
      <c r="AL1713">
        <f t="shared" si="460"/>
        <v>2.6625535282756823</v>
      </c>
      <c r="AM1713">
        <f t="shared" si="461"/>
        <v>4.0948774322335311</v>
      </c>
      <c r="AN1713" s="26">
        <f t="shared" si="467"/>
        <v>-3.9344997747660178</v>
      </c>
      <c r="AO1713" s="26">
        <f t="shared" si="467"/>
        <v>-3.9351643489502139</v>
      </c>
      <c r="AP1713" s="26">
        <f t="shared" si="467"/>
        <v>-3.9332408904645653</v>
      </c>
      <c r="AQ1713" s="26">
        <f t="shared" si="467"/>
        <v>-3.9388182558839882</v>
      </c>
      <c r="AR1713" s="26">
        <f t="shared" si="467"/>
        <v>-3.9227315190112741</v>
      </c>
      <c r="AS1713" s="26">
        <f t="shared" si="467"/>
        <v>-3.9698775001583364</v>
      </c>
      <c r="AT1713" s="26">
        <f t="shared" si="467"/>
        <v>-3.8373723372171344</v>
      </c>
      <c r="AU1713" s="26">
        <f t="shared" si="462"/>
        <v>-4.2853617650403137</v>
      </c>
      <c r="AV1713" s="26"/>
    </row>
    <row r="1714" spans="26:64">
      <c r="Z1714">
        <f t="shared" si="450"/>
        <v>0</v>
      </c>
      <c r="AA1714" s="26">
        <f t="shared" si="451"/>
        <v>2.0309229835135684E-3</v>
      </c>
      <c r="AB1714" s="26">
        <f t="shared" si="465"/>
        <v>-9999</v>
      </c>
      <c r="AC1714" s="26">
        <f t="shared" si="452"/>
        <v>0</v>
      </c>
      <c r="AD1714" s="26">
        <f t="shared" si="453"/>
        <v>-9999</v>
      </c>
      <c r="AE1714" s="26">
        <f t="shared" si="454"/>
        <v>0</v>
      </c>
      <c r="AF1714">
        <f t="shared" si="455"/>
        <v>-9999</v>
      </c>
      <c r="AG1714" s="187"/>
      <c r="AH1714">
        <f t="shared" si="456"/>
        <v>-2.9382213915712355E-4</v>
      </c>
      <c r="AI1714">
        <f t="shared" si="457"/>
        <v>0.56321412153041595</v>
      </c>
      <c r="AJ1714">
        <f t="shared" si="458"/>
        <v>-0.29022162196877349</v>
      </c>
      <c r="AK1714">
        <f t="shared" si="459"/>
        <v>0.22686228227079117</v>
      </c>
      <c r="AL1714">
        <f t="shared" si="460"/>
        <v>2.6625535282756823</v>
      </c>
      <c r="AM1714">
        <f t="shared" si="461"/>
        <v>4.0948774322335311</v>
      </c>
      <c r="AN1714" s="26">
        <f t="shared" si="467"/>
        <v>-3.9344997747660178</v>
      </c>
      <c r="AO1714" s="26">
        <f t="shared" si="467"/>
        <v>-3.9351643489502139</v>
      </c>
      <c r="AP1714" s="26">
        <f t="shared" si="467"/>
        <v>-3.9332408904645653</v>
      </c>
      <c r="AQ1714" s="26">
        <f t="shared" si="467"/>
        <v>-3.9388182558839882</v>
      </c>
      <c r="AR1714" s="26">
        <f t="shared" si="467"/>
        <v>-3.9227315190112741</v>
      </c>
      <c r="AS1714" s="26">
        <f t="shared" si="467"/>
        <v>-3.9698775001583364</v>
      </c>
      <c r="AT1714" s="26">
        <f t="shared" si="467"/>
        <v>-3.8373723372171344</v>
      </c>
      <c r="AU1714" s="26">
        <f t="shared" si="462"/>
        <v>-4.2853617650403137</v>
      </c>
    </row>
    <row r="1715" spans="26:64">
      <c r="Z1715">
        <f t="shared" si="450"/>
        <v>0</v>
      </c>
      <c r="AA1715" s="26">
        <f t="shared" si="451"/>
        <v>2.0309229835135684E-3</v>
      </c>
      <c r="AB1715" s="26">
        <f t="shared" si="465"/>
        <v>-9999</v>
      </c>
      <c r="AC1715" s="26">
        <f t="shared" si="452"/>
        <v>0</v>
      </c>
      <c r="AD1715" s="26">
        <f t="shared" si="453"/>
        <v>-9999</v>
      </c>
      <c r="AE1715" s="26">
        <f t="shared" si="454"/>
        <v>0</v>
      </c>
      <c r="AF1715">
        <f t="shared" si="455"/>
        <v>-9999</v>
      </c>
      <c r="AG1715" s="187"/>
      <c r="AH1715">
        <f t="shared" si="456"/>
        <v>-2.9382213915712355E-4</v>
      </c>
      <c r="AI1715">
        <f t="shared" si="457"/>
        <v>0.56321412153041595</v>
      </c>
      <c r="AJ1715">
        <f t="shared" si="458"/>
        <v>-0.29022162196877349</v>
      </c>
      <c r="AK1715">
        <f t="shared" si="459"/>
        <v>0.22686228227079117</v>
      </c>
      <c r="AL1715">
        <f t="shared" si="460"/>
        <v>2.6625535282756823</v>
      </c>
      <c r="AM1715">
        <f t="shared" si="461"/>
        <v>4.0948774322335311</v>
      </c>
      <c r="AN1715" s="26">
        <f t="shared" si="467"/>
        <v>-3.9344997747660178</v>
      </c>
      <c r="AO1715" s="26">
        <f t="shared" si="467"/>
        <v>-3.9351643489502139</v>
      </c>
      <c r="AP1715" s="26">
        <f t="shared" si="467"/>
        <v>-3.9332408904645653</v>
      </c>
      <c r="AQ1715" s="26">
        <f t="shared" si="467"/>
        <v>-3.9388182558839882</v>
      </c>
      <c r="AR1715" s="26">
        <f t="shared" si="467"/>
        <v>-3.9227315190112741</v>
      </c>
      <c r="AS1715" s="26">
        <f t="shared" si="467"/>
        <v>-3.9698775001583364</v>
      </c>
      <c r="AT1715" s="26">
        <f t="shared" si="467"/>
        <v>-3.8373723372171344</v>
      </c>
      <c r="AU1715" s="26">
        <f t="shared" si="462"/>
        <v>-4.2853617650403137</v>
      </c>
      <c r="AV1715" s="26"/>
      <c r="AX1715" s="26"/>
    </row>
    <row r="1716" spans="26:64">
      <c r="Z1716">
        <f t="shared" si="450"/>
        <v>0</v>
      </c>
      <c r="AA1716" s="26">
        <f t="shared" si="451"/>
        <v>2.0309229835135684E-3</v>
      </c>
      <c r="AB1716" s="26">
        <f t="shared" si="465"/>
        <v>-9999</v>
      </c>
      <c r="AC1716" s="26">
        <f t="shared" si="452"/>
        <v>0</v>
      </c>
      <c r="AD1716" s="26">
        <f t="shared" si="453"/>
        <v>-9999</v>
      </c>
      <c r="AE1716" s="26">
        <f t="shared" si="454"/>
        <v>0</v>
      </c>
      <c r="AF1716">
        <f t="shared" si="455"/>
        <v>-9999</v>
      </c>
      <c r="AG1716" s="187"/>
      <c r="AH1716">
        <f t="shared" si="456"/>
        <v>-2.9382213915712355E-4</v>
      </c>
      <c r="AI1716">
        <f t="shared" si="457"/>
        <v>0.56321412153041595</v>
      </c>
      <c r="AJ1716">
        <f t="shared" si="458"/>
        <v>-0.29022162196877349</v>
      </c>
      <c r="AK1716">
        <f t="shared" si="459"/>
        <v>0.22686228227079117</v>
      </c>
      <c r="AL1716">
        <f t="shared" si="460"/>
        <v>2.6625535282756823</v>
      </c>
      <c r="AM1716">
        <f t="shared" si="461"/>
        <v>4.0948774322335311</v>
      </c>
      <c r="AN1716" s="26">
        <f t="shared" ref="AN1716:AT1725" si="468">$AU1716+$AB$7*SIN(AO1716)</f>
        <v>-3.9344997747660178</v>
      </c>
      <c r="AO1716" s="26">
        <f t="shared" si="468"/>
        <v>-3.9351643489502139</v>
      </c>
      <c r="AP1716" s="26">
        <f t="shared" si="468"/>
        <v>-3.9332408904645653</v>
      </c>
      <c r="AQ1716" s="26">
        <f t="shared" si="468"/>
        <v>-3.9388182558839882</v>
      </c>
      <c r="AR1716" s="26">
        <f t="shared" si="468"/>
        <v>-3.9227315190112741</v>
      </c>
      <c r="AS1716" s="26">
        <f t="shared" si="468"/>
        <v>-3.9698775001583364</v>
      </c>
      <c r="AT1716" s="26">
        <f t="shared" si="468"/>
        <v>-3.8373723372171344</v>
      </c>
      <c r="AU1716" s="26">
        <f t="shared" si="462"/>
        <v>-4.2853617650403137</v>
      </c>
      <c r="AV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</row>
    <row r="1717" spans="26:64">
      <c r="Z1717">
        <f t="shared" si="450"/>
        <v>0</v>
      </c>
      <c r="AA1717" s="26">
        <f t="shared" si="451"/>
        <v>2.0309229835135684E-3</v>
      </c>
      <c r="AB1717" s="26">
        <f t="shared" si="465"/>
        <v>-9999</v>
      </c>
      <c r="AC1717" s="26">
        <f t="shared" si="452"/>
        <v>0</v>
      </c>
      <c r="AD1717" s="26">
        <f t="shared" si="453"/>
        <v>-9999</v>
      </c>
      <c r="AE1717" s="26">
        <f t="shared" si="454"/>
        <v>0</v>
      </c>
      <c r="AF1717">
        <f t="shared" si="455"/>
        <v>-9999</v>
      </c>
      <c r="AG1717" s="187"/>
      <c r="AH1717">
        <f t="shared" si="456"/>
        <v>-2.9382213915712355E-4</v>
      </c>
      <c r="AI1717">
        <f t="shared" si="457"/>
        <v>0.56321412153041595</v>
      </c>
      <c r="AJ1717">
        <f t="shared" si="458"/>
        <v>-0.29022162196877349</v>
      </c>
      <c r="AK1717">
        <f t="shared" si="459"/>
        <v>0.22686228227079117</v>
      </c>
      <c r="AL1717">
        <f t="shared" si="460"/>
        <v>2.6625535282756823</v>
      </c>
      <c r="AM1717">
        <f t="shared" si="461"/>
        <v>4.0948774322335311</v>
      </c>
      <c r="AN1717" s="26">
        <f t="shared" si="468"/>
        <v>-3.9344997747660178</v>
      </c>
      <c r="AO1717" s="26">
        <f t="shared" si="468"/>
        <v>-3.9351643489502139</v>
      </c>
      <c r="AP1717" s="26">
        <f t="shared" si="468"/>
        <v>-3.9332408904645653</v>
      </c>
      <c r="AQ1717" s="26">
        <f t="shared" si="468"/>
        <v>-3.9388182558839882</v>
      </c>
      <c r="AR1717" s="26">
        <f t="shared" si="468"/>
        <v>-3.9227315190112741</v>
      </c>
      <c r="AS1717" s="26">
        <f t="shared" si="468"/>
        <v>-3.9698775001583364</v>
      </c>
      <c r="AT1717" s="26">
        <f t="shared" si="468"/>
        <v>-3.8373723372171344</v>
      </c>
      <c r="AU1717" s="26">
        <f t="shared" si="462"/>
        <v>-4.2853617650403137</v>
      </c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</row>
    <row r="1718" spans="26:64">
      <c r="Z1718">
        <f t="shared" si="450"/>
        <v>0</v>
      </c>
      <c r="AA1718" s="26">
        <f t="shared" si="451"/>
        <v>2.0309229835135684E-3</v>
      </c>
      <c r="AB1718" s="26">
        <f t="shared" si="465"/>
        <v>-9999</v>
      </c>
      <c r="AC1718" s="26">
        <f t="shared" si="452"/>
        <v>0</v>
      </c>
      <c r="AD1718" s="26">
        <f t="shared" si="453"/>
        <v>-9999</v>
      </c>
      <c r="AE1718" s="26">
        <f t="shared" si="454"/>
        <v>0</v>
      </c>
      <c r="AF1718">
        <f t="shared" si="455"/>
        <v>-9999</v>
      </c>
      <c r="AG1718" s="187"/>
      <c r="AH1718">
        <f t="shared" si="456"/>
        <v>-2.9382213915712355E-4</v>
      </c>
      <c r="AI1718">
        <f t="shared" si="457"/>
        <v>0.56321412153041595</v>
      </c>
      <c r="AJ1718">
        <f t="shared" si="458"/>
        <v>-0.29022162196877349</v>
      </c>
      <c r="AK1718">
        <f t="shared" si="459"/>
        <v>0.22686228227079117</v>
      </c>
      <c r="AL1718">
        <f t="shared" si="460"/>
        <v>2.6625535282756823</v>
      </c>
      <c r="AM1718">
        <f t="shared" si="461"/>
        <v>4.0948774322335311</v>
      </c>
      <c r="AN1718" s="26">
        <f t="shared" si="468"/>
        <v>-3.9344997747660178</v>
      </c>
      <c r="AO1718" s="26">
        <f t="shared" si="468"/>
        <v>-3.9351643489502139</v>
      </c>
      <c r="AP1718" s="26">
        <f t="shared" si="468"/>
        <v>-3.9332408904645653</v>
      </c>
      <c r="AQ1718" s="26">
        <f t="shared" si="468"/>
        <v>-3.9388182558839882</v>
      </c>
      <c r="AR1718" s="26">
        <f t="shared" si="468"/>
        <v>-3.9227315190112741</v>
      </c>
      <c r="AS1718" s="26">
        <f t="shared" si="468"/>
        <v>-3.9698775001583364</v>
      </c>
      <c r="AT1718" s="26">
        <f t="shared" si="468"/>
        <v>-3.8373723372171344</v>
      </c>
      <c r="AU1718" s="26">
        <f t="shared" si="462"/>
        <v>-4.2853617650403137</v>
      </c>
      <c r="AV1718" s="26"/>
    </row>
    <row r="1719" spans="26:64">
      <c r="Z1719">
        <f t="shared" si="450"/>
        <v>0</v>
      </c>
      <c r="AA1719" s="26">
        <f t="shared" si="451"/>
        <v>2.0309229835135684E-3</v>
      </c>
      <c r="AB1719" s="26">
        <f t="shared" si="465"/>
        <v>-9999</v>
      </c>
      <c r="AC1719" s="26">
        <f t="shared" si="452"/>
        <v>0</v>
      </c>
      <c r="AD1719" s="26">
        <f t="shared" si="453"/>
        <v>-9999</v>
      </c>
      <c r="AE1719" s="26">
        <f t="shared" si="454"/>
        <v>0</v>
      </c>
      <c r="AF1719">
        <f t="shared" si="455"/>
        <v>-9999</v>
      </c>
      <c r="AG1719" s="187"/>
      <c r="AH1719">
        <f t="shared" si="456"/>
        <v>-2.9382213915712355E-4</v>
      </c>
      <c r="AI1719">
        <f t="shared" si="457"/>
        <v>0.56321412153041595</v>
      </c>
      <c r="AJ1719">
        <f t="shared" si="458"/>
        <v>-0.29022162196877349</v>
      </c>
      <c r="AK1719">
        <f t="shared" si="459"/>
        <v>0.22686228227079117</v>
      </c>
      <c r="AL1719">
        <f t="shared" si="460"/>
        <v>2.6625535282756823</v>
      </c>
      <c r="AM1719">
        <f t="shared" si="461"/>
        <v>4.0948774322335311</v>
      </c>
      <c r="AN1719" s="26">
        <f t="shared" si="468"/>
        <v>-3.9344997747660178</v>
      </c>
      <c r="AO1719" s="26">
        <f t="shared" si="468"/>
        <v>-3.9351643489502139</v>
      </c>
      <c r="AP1719" s="26">
        <f t="shared" si="468"/>
        <v>-3.9332408904645653</v>
      </c>
      <c r="AQ1719" s="26">
        <f t="shared" si="468"/>
        <v>-3.9388182558839882</v>
      </c>
      <c r="AR1719" s="26">
        <f t="shared" si="468"/>
        <v>-3.9227315190112741</v>
      </c>
      <c r="AS1719" s="26">
        <f t="shared" si="468"/>
        <v>-3.9698775001583364</v>
      </c>
      <c r="AT1719" s="26">
        <f t="shared" si="468"/>
        <v>-3.8373723372171344</v>
      </c>
      <c r="AU1719" s="26">
        <f t="shared" si="462"/>
        <v>-4.2853617650403137</v>
      </c>
    </row>
    <row r="1720" spans="26:64">
      <c r="Z1720">
        <f t="shared" si="450"/>
        <v>0</v>
      </c>
      <c r="AA1720" s="26">
        <f t="shared" si="451"/>
        <v>2.0309229835135684E-3</v>
      </c>
      <c r="AB1720" s="26">
        <f t="shared" si="465"/>
        <v>-9999</v>
      </c>
      <c r="AC1720" s="26">
        <f t="shared" si="452"/>
        <v>0</v>
      </c>
      <c r="AD1720" s="26">
        <f t="shared" si="453"/>
        <v>-9999</v>
      </c>
      <c r="AE1720" s="26">
        <f t="shared" si="454"/>
        <v>0</v>
      </c>
      <c r="AF1720">
        <f t="shared" si="455"/>
        <v>-9999</v>
      </c>
      <c r="AG1720" s="187"/>
      <c r="AH1720">
        <f t="shared" si="456"/>
        <v>-2.9382213915712355E-4</v>
      </c>
      <c r="AI1720">
        <f t="shared" si="457"/>
        <v>0.56321412153041595</v>
      </c>
      <c r="AJ1720">
        <f t="shared" si="458"/>
        <v>-0.29022162196877349</v>
      </c>
      <c r="AK1720">
        <f t="shared" si="459"/>
        <v>0.22686228227079117</v>
      </c>
      <c r="AL1720">
        <f t="shared" si="460"/>
        <v>2.6625535282756823</v>
      </c>
      <c r="AM1720">
        <f t="shared" si="461"/>
        <v>4.0948774322335311</v>
      </c>
      <c r="AN1720" s="26">
        <f t="shared" si="468"/>
        <v>-3.9344997747660178</v>
      </c>
      <c r="AO1720" s="26">
        <f t="shared" si="468"/>
        <v>-3.9351643489502139</v>
      </c>
      <c r="AP1720" s="26">
        <f t="shared" si="468"/>
        <v>-3.9332408904645653</v>
      </c>
      <c r="AQ1720" s="26">
        <f t="shared" si="468"/>
        <v>-3.9388182558839882</v>
      </c>
      <c r="AR1720" s="26">
        <f t="shared" si="468"/>
        <v>-3.9227315190112741</v>
      </c>
      <c r="AS1720" s="26">
        <f t="shared" si="468"/>
        <v>-3.9698775001583364</v>
      </c>
      <c r="AT1720" s="26">
        <f t="shared" si="468"/>
        <v>-3.8373723372171344</v>
      </c>
      <c r="AU1720" s="26">
        <f t="shared" si="462"/>
        <v>-4.2853617650403137</v>
      </c>
      <c r="AV1720" s="26"/>
    </row>
    <row r="1721" spans="26:64">
      <c r="Z1721">
        <f t="shared" si="450"/>
        <v>0</v>
      </c>
      <c r="AA1721" s="26">
        <f t="shared" si="451"/>
        <v>2.0309229835135684E-3</v>
      </c>
      <c r="AB1721" s="26">
        <f t="shared" si="465"/>
        <v>-9999</v>
      </c>
      <c r="AC1721" s="26">
        <f t="shared" si="452"/>
        <v>0</v>
      </c>
      <c r="AD1721" s="26">
        <f t="shared" si="453"/>
        <v>-9999</v>
      </c>
      <c r="AE1721" s="26">
        <f t="shared" si="454"/>
        <v>0</v>
      </c>
      <c r="AF1721">
        <f t="shared" si="455"/>
        <v>-9999</v>
      </c>
      <c r="AG1721" s="187"/>
      <c r="AH1721">
        <f t="shared" si="456"/>
        <v>-2.9382213915712355E-4</v>
      </c>
      <c r="AI1721">
        <f t="shared" si="457"/>
        <v>0.56321412153041595</v>
      </c>
      <c r="AJ1721">
        <f t="shared" si="458"/>
        <v>-0.29022162196877349</v>
      </c>
      <c r="AK1721">
        <f t="shared" si="459"/>
        <v>0.22686228227079117</v>
      </c>
      <c r="AL1721">
        <f t="shared" si="460"/>
        <v>2.6625535282756823</v>
      </c>
      <c r="AM1721">
        <f t="shared" si="461"/>
        <v>4.0948774322335311</v>
      </c>
      <c r="AN1721" s="26">
        <f t="shared" si="468"/>
        <v>-3.9344997747660178</v>
      </c>
      <c r="AO1721" s="26">
        <f t="shared" si="468"/>
        <v>-3.9351643489502139</v>
      </c>
      <c r="AP1721" s="26">
        <f t="shared" si="468"/>
        <v>-3.9332408904645653</v>
      </c>
      <c r="AQ1721" s="26">
        <f t="shared" si="468"/>
        <v>-3.9388182558839882</v>
      </c>
      <c r="AR1721" s="26">
        <f t="shared" si="468"/>
        <v>-3.9227315190112741</v>
      </c>
      <c r="AS1721" s="26">
        <f t="shared" si="468"/>
        <v>-3.9698775001583364</v>
      </c>
      <c r="AT1721" s="26">
        <f t="shared" si="468"/>
        <v>-3.8373723372171344</v>
      </c>
      <c r="AU1721" s="26">
        <f t="shared" si="462"/>
        <v>-4.2853617650403137</v>
      </c>
      <c r="AV1721" s="26"/>
    </row>
    <row r="1722" spans="26:64">
      <c r="Z1722">
        <f t="shared" si="450"/>
        <v>0</v>
      </c>
      <c r="AA1722" s="26">
        <f t="shared" si="451"/>
        <v>2.0309229835135684E-3</v>
      </c>
      <c r="AB1722" s="26">
        <f t="shared" si="465"/>
        <v>-9999</v>
      </c>
      <c r="AC1722" s="26">
        <f t="shared" si="452"/>
        <v>0</v>
      </c>
      <c r="AD1722" s="26">
        <f t="shared" si="453"/>
        <v>-9999</v>
      </c>
      <c r="AE1722" s="26">
        <f t="shared" si="454"/>
        <v>0</v>
      </c>
      <c r="AF1722">
        <f t="shared" si="455"/>
        <v>-9999</v>
      </c>
      <c r="AG1722" s="187"/>
      <c r="AH1722">
        <f t="shared" si="456"/>
        <v>-2.9382213915712355E-4</v>
      </c>
      <c r="AI1722">
        <f t="shared" si="457"/>
        <v>0.56321412153041595</v>
      </c>
      <c r="AJ1722">
        <f t="shared" si="458"/>
        <v>-0.29022162196877349</v>
      </c>
      <c r="AK1722">
        <f t="shared" si="459"/>
        <v>0.22686228227079117</v>
      </c>
      <c r="AL1722">
        <f t="shared" si="460"/>
        <v>2.6625535282756823</v>
      </c>
      <c r="AM1722">
        <f t="shared" si="461"/>
        <v>4.0948774322335311</v>
      </c>
      <c r="AN1722" s="26">
        <f t="shared" si="468"/>
        <v>-3.9344997747660178</v>
      </c>
      <c r="AO1722" s="26">
        <f t="shared" si="468"/>
        <v>-3.9351643489502139</v>
      </c>
      <c r="AP1722" s="26">
        <f t="shared" si="468"/>
        <v>-3.9332408904645653</v>
      </c>
      <c r="AQ1722" s="26">
        <f t="shared" si="468"/>
        <v>-3.9388182558839882</v>
      </c>
      <c r="AR1722" s="26">
        <f t="shared" si="468"/>
        <v>-3.9227315190112741</v>
      </c>
      <c r="AS1722" s="26">
        <f t="shared" si="468"/>
        <v>-3.9698775001583364</v>
      </c>
      <c r="AT1722" s="26">
        <f t="shared" si="468"/>
        <v>-3.8373723372171344</v>
      </c>
      <c r="AU1722" s="26">
        <f t="shared" si="462"/>
        <v>-4.2853617650403137</v>
      </c>
      <c r="AV1722" s="26"/>
    </row>
    <row r="1723" spans="26:64">
      <c r="Z1723">
        <f t="shared" si="450"/>
        <v>0</v>
      </c>
      <c r="AA1723" s="26">
        <f t="shared" si="451"/>
        <v>2.0309229835135684E-3</v>
      </c>
      <c r="AB1723" s="26">
        <f t="shared" si="465"/>
        <v>-9999</v>
      </c>
      <c r="AC1723" s="26">
        <f t="shared" si="452"/>
        <v>0</v>
      </c>
      <c r="AD1723" s="26">
        <f t="shared" si="453"/>
        <v>-9999</v>
      </c>
      <c r="AE1723" s="26">
        <f t="shared" si="454"/>
        <v>0</v>
      </c>
      <c r="AF1723">
        <f t="shared" si="455"/>
        <v>-9999</v>
      </c>
      <c r="AG1723" s="187"/>
      <c r="AH1723">
        <f t="shared" si="456"/>
        <v>-2.9382213915712355E-4</v>
      </c>
      <c r="AI1723">
        <f t="shared" si="457"/>
        <v>0.56321412153041595</v>
      </c>
      <c r="AJ1723">
        <f t="shared" si="458"/>
        <v>-0.29022162196877349</v>
      </c>
      <c r="AK1723">
        <f t="shared" si="459"/>
        <v>0.22686228227079117</v>
      </c>
      <c r="AL1723">
        <f t="shared" si="460"/>
        <v>2.6625535282756823</v>
      </c>
      <c r="AM1723">
        <f t="shared" si="461"/>
        <v>4.0948774322335311</v>
      </c>
      <c r="AN1723" s="26">
        <f t="shared" si="468"/>
        <v>-3.9344997747660178</v>
      </c>
      <c r="AO1723" s="26">
        <f t="shared" si="468"/>
        <v>-3.9351643489502139</v>
      </c>
      <c r="AP1723" s="26">
        <f t="shared" si="468"/>
        <v>-3.9332408904645653</v>
      </c>
      <c r="AQ1723" s="26">
        <f t="shared" si="468"/>
        <v>-3.9388182558839882</v>
      </c>
      <c r="AR1723" s="26">
        <f t="shared" si="468"/>
        <v>-3.9227315190112741</v>
      </c>
      <c r="AS1723" s="26">
        <f t="shared" si="468"/>
        <v>-3.9698775001583364</v>
      </c>
      <c r="AT1723" s="26">
        <f t="shared" si="468"/>
        <v>-3.8373723372171344</v>
      </c>
      <c r="AU1723" s="26">
        <f t="shared" si="462"/>
        <v>-4.2853617650403137</v>
      </c>
      <c r="AV1723" s="26"/>
    </row>
    <row r="1724" spans="26:64">
      <c r="Z1724">
        <f t="shared" si="450"/>
        <v>0</v>
      </c>
      <c r="AA1724" s="26">
        <f t="shared" si="451"/>
        <v>2.0309229835135684E-3</v>
      </c>
      <c r="AB1724" s="26">
        <f t="shared" si="465"/>
        <v>-9999</v>
      </c>
      <c r="AC1724" s="26">
        <f t="shared" si="452"/>
        <v>0</v>
      </c>
      <c r="AD1724" s="26">
        <f t="shared" si="453"/>
        <v>-9999</v>
      </c>
      <c r="AE1724" s="26">
        <f t="shared" si="454"/>
        <v>0</v>
      </c>
      <c r="AF1724">
        <f t="shared" si="455"/>
        <v>-9999</v>
      </c>
      <c r="AG1724" s="187"/>
      <c r="AH1724">
        <f t="shared" si="456"/>
        <v>-2.9382213915712355E-4</v>
      </c>
      <c r="AI1724">
        <f t="shared" si="457"/>
        <v>0.56321412153041595</v>
      </c>
      <c r="AJ1724">
        <f t="shared" si="458"/>
        <v>-0.29022162196877349</v>
      </c>
      <c r="AK1724">
        <f t="shared" si="459"/>
        <v>0.22686228227079117</v>
      </c>
      <c r="AL1724">
        <f t="shared" si="460"/>
        <v>2.6625535282756823</v>
      </c>
      <c r="AM1724">
        <f t="shared" si="461"/>
        <v>4.0948774322335311</v>
      </c>
      <c r="AN1724" s="26">
        <f t="shared" si="468"/>
        <v>-3.9344997747660178</v>
      </c>
      <c r="AO1724" s="26">
        <f t="shared" si="468"/>
        <v>-3.9351643489502139</v>
      </c>
      <c r="AP1724" s="26">
        <f t="shared" si="468"/>
        <v>-3.9332408904645653</v>
      </c>
      <c r="AQ1724" s="26">
        <f t="shared" si="468"/>
        <v>-3.9388182558839882</v>
      </c>
      <c r="AR1724" s="26">
        <f t="shared" si="468"/>
        <v>-3.9227315190112741</v>
      </c>
      <c r="AS1724" s="26">
        <f t="shared" si="468"/>
        <v>-3.9698775001583364</v>
      </c>
      <c r="AT1724" s="26">
        <f t="shared" si="468"/>
        <v>-3.8373723372171344</v>
      </c>
      <c r="AU1724" s="26">
        <f t="shared" si="462"/>
        <v>-4.2853617650403137</v>
      </c>
      <c r="AV1724" s="26"/>
    </row>
    <row r="1725" spans="26:64">
      <c r="Z1725">
        <f t="shared" si="450"/>
        <v>0</v>
      </c>
      <c r="AA1725" s="26">
        <f t="shared" si="451"/>
        <v>2.0309229835135684E-3</v>
      </c>
      <c r="AB1725" s="26">
        <f t="shared" si="465"/>
        <v>-9999</v>
      </c>
      <c r="AC1725" s="26">
        <f t="shared" si="452"/>
        <v>0</v>
      </c>
      <c r="AD1725" s="26">
        <f t="shared" si="453"/>
        <v>-9999</v>
      </c>
      <c r="AE1725" s="26">
        <f t="shared" si="454"/>
        <v>0</v>
      </c>
      <c r="AF1725">
        <f t="shared" si="455"/>
        <v>-9999</v>
      </c>
      <c r="AG1725" s="187"/>
      <c r="AH1725">
        <f t="shared" si="456"/>
        <v>-2.9382213915712355E-4</v>
      </c>
      <c r="AI1725">
        <f t="shared" si="457"/>
        <v>0.56321412153041595</v>
      </c>
      <c r="AJ1725">
        <f t="shared" si="458"/>
        <v>-0.29022162196877349</v>
      </c>
      <c r="AK1725">
        <f t="shared" si="459"/>
        <v>0.22686228227079117</v>
      </c>
      <c r="AL1725">
        <f t="shared" si="460"/>
        <v>2.6625535282756823</v>
      </c>
      <c r="AM1725">
        <f t="shared" si="461"/>
        <v>4.0948774322335311</v>
      </c>
      <c r="AN1725" s="26">
        <f t="shared" si="468"/>
        <v>-3.9344997747660178</v>
      </c>
      <c r="AO1725" s="26">
        <f t="shared" si="468"/>
        <v>-3.9351643489502139</v>
      </c>
      <c r="AP1725" s="26">
        <f t="shared" si="468"/>
        <v>-3.9332408904645653</v>
      </c>
      <c r="AQ1725" s="26">
        <f t="shared" si="468"/>
        <v>-3.9388182558839882</v>
      </c>
      <c r="AR1725" s="26">
        <f t="shared" si="468"/>
        <v>-3.9227315190112741</v>
      </c>
      <c r="AS1725" s="26">
        <f t="shared" si="468"/>
        <v>-3.9698775001583364</v>
      </c>
      <c r="AT1725" s="26">
        <f t="shared" si="468"/>
        <v>-3.8373723372171344</v>
      </c>
      <c r="AU1725" s="26">
        <f t="shared" si="462"/>
        <v>-4.2853617650403137</v>
      </c>
      <c r="AV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</row>
    <row r="1726" spans="26:64">
      <c r="Z1726">
        <f t="shared" si="450"/>
        <v>0</v>
      </c>
      <c r="AA1726" s="26">
        <f t="shared" si="451"/>
        <v>2.0309229835135684E-3</v>
      </c>
      <c r="AB1726" s="26">
        <f t="shared" si="465"/>
        <v>-9999</v>
      </c>
      <c r="AC1726" s="26">
        <f t="shared" si="452"/>
        <v>0</v>
      </c>
      <c r="AD1726" s="26">
        <f t="shared" si="453"/>
        <v>-9999</v>
      </c>
      <c r="AE1726" s="26">
        <f t="shared" si="454"/>
        <v>0</v>
      </c>
      <c r="AF1726">
        <f t="shared" si="455"/>
        <v>-9999</v>
      </c>
      <c r="AG1726" s="187"/>
      <c r="AH1726">
        <f t="shared" si="456"/>
        <v>-2.9382213915712355E-4</v>
      </c>
      <c r="AI1726">
        <f t="shared" si="457"/>
        <v>0.56321412153041595</v>
      </c>
      <c r="AJ1726">
        <f t="shared" si="458"/>
        <v>-0.29022162196877349</v>
      </c>
      <c r="AK1726">
        <f t="shared" si="459"/>
        <v>0.22686228227079117</v>
      </c>
      <c r="AL1726">
        <f t="shared" si="460"/>
        <v>2.6625535282756823</v>
      </c>
      <c r="AM1726">
        <f t="shared" si="461"/>
        <v>4.0948774322335311</v>
      </c>
      <c r="AN1726" s="26">
        <f t="shared" ref="AN1726:AT1735" si="469">$AU1726+$AB$7*SIN(AO1726)</f>
        <v>-3.9344997747660178</v>
      </c>
      <c r="AO1726" s="26">
        <f t="shared" si="469"/>
        <v>-3.9351643489502139</v>
      </c>
      <c r="AP1726" s="26">
        <f t="shared" si="469"/>
        <v>-3.9332408904645653</v>
      </c>
      <c r="AQ1726" s="26">
        <f t="shared" si="469"/>
        <v>-3.9388182558839882</v>
      </c>
      <c r="AR1726" s="26">
        <f t="shared" si="469"/>
        <v>-3.9227315190112741</v>
      </c>
      <c r="AS1726" s="26">
        <f t="shared" si="469"/>
        <v>-3.9698775001583364</v>
      </c>
      <c r="AT1726" s="26">
        <f t="shared" si="469"/>
        <v>-3.8373723372171344</v>
      </c>
      <c r="AU1726" s="26">
        <f t="shared" si="462"/>
        <v>-4.2853617650403137</v>
      </c>
    </row>
    <row r="1727" spans="26:64">
      <c r="Z1727">
        <f t="shared" si="450"/>
        <v>0</v>
      </c>
      <c r="AA1727" s="26">
        <f t="shared" si="451"/>
        <v>2.0309229835135684E-3</v>
      </c>
      <c r="AB1727" s="26">
        <f t="shared" si="465"/>
        <v>-9999</v>
      </c>
      <c r="AC1727" s="26">
        <f t="shared" si="452"/>
        <v>0</v>
      </c>
      <c r="AD1727" s="26">
        <f t="shared" si="453"/>
        <v>-9999</v>
      </c>
      <c r="AE1727" s="26">
        <f t="shared" si="454"/>
        <v>0</v>
      </c>
      <c r="AF1727">
        <f t="shared" si="455"/>
        <v>-9999</v>
      </c>
      <c r="AG1727" s="187"/>
      <c r="AH1727">
        <f t="shared" si="456"/>
        <v>-2.9382213915712355E-4</v>
      </c>
      <c r="AI1727">
        <f t="shared" si="457"/>
        <v>0.56321412153041595</v>
      </c>
      <c r="AJ1727">
        <f t="shared" si="458"/>
        <v>-0.29022162196877349</v>
      </c>
      <c r="AK1727">
        <f t="shared" si="459"/>
        <v>0.22686228227079117</v>
      </c>
      <c r="AL1727">
        <f t="shared" si="460"/>
        <v>2.6625535282756823</v>
      </c>
      <c r="AM1727">
        <f t="shared" si="461"/>
        <v>4.0948774322335311</v>
      </c>
      <c r="AN1727" s="26">
        <f t="shared" si="469"/>
        <v>-3.9344997747660178</v>
      </c>
      <c r="AO1727" s="26">
        <f t="shared" si="469"/>
        <v>-3.9351643489502139</v>
      </c>
      <c r="AP1727" s="26">
        <f t="shared" si="469"/>
        <v>-3.9332408904645653</v>
      </c>
      <c r="AQ1727" s="26">
        <f t="shared" si="469"/>
        <v>-3.9388182558839882</v>
      </c>
      <c r="AR1727" s="26">
        <f t="shared" si="469"/>
        <v>-3.9227315190112741</v>
      </c>
      <c r="AS1727" s="26">
        <f t="shared" si="469"/>
        <v>-3.9698775001583364</v>
      </c>
      <c r="AT1727" s="26">
        <f t="shared" si="469"/>
        <v>-3.8373723372171344</v>
      </c>
      <c r="AU1727" s="26">
        <f t="shared" si="462"/>
        <v>-4.2853617650403137</v>
      </c>
      <c r="AV1727" s="26"/>
    </row>
    <row r="1728" spans="26:64">
      <c r="Z1728">
        <f t="shared" si="450"/>
        <v>0</v>
      </c>
      <c r="AA1728" s="26">
        <f t="shared" si="451"/>
        <v>2.0309229835135684E-3</v>
      </c>
      <c r="AB1728" s="26">
        <f t="shared" si="465"/>
        <v>-9999</v>
      </c>
      <c r="AC1728" s="26">
        <f t="shared" si="452"/>
        <v>0</v>
      </c>
      <c r="AD1728" s="26">
        <f t="shared" si="453"/>
        <v>-9999</v>
      </c>
      <c r="AE1728" s="26">
        <f t="shared" si="454"/>
        <v>0</v>
      </c>
      <c r="AF1728">
        <f t="shared" si="455"/>
        <v>-9999</v>
      </c>
      <c r="AG1728" s="187"/>
      <c r="AH1728">
        <f t="shared" si="456"/>
        <v>-2.9382213915712355E-4</v>
      </c>
      <c r="AI1728">
        <f t="shared" si="457"/>
        <v>0.56321412153041595</v>
      </c>
      <c r="AJ1728">
        <f t="shared" si="458"/>
        <v>-0.29022162196877349</v>
      </c>
      <c r="AK1728">
        <f t="shared" si="459"/>
        <v>0.22686228227079117</v>
      </c>
      <c r="AL1728">
        <f t="shared" si="460"/>
        <v>2.6625535282756823</v>
      </c>
      <c r="AM1728">
        <f t="shared" si="461"/>
        <v>4.0948774322335311</v>
      </c>
      <c r="AN1728" s="26">
        <f t="shared" si="469"/>
        <v>-3.9344997747660178</v>
      </c>
      <c r="AO1728" s="26">
        <f t="shared" si="469"/>
        <v>-3.9351643489502139</v>
      </c>
      <c r="AP1728" s="26">
        <f t="shared" si="469"/>
        <v>-3.9332408904645653</v>
      </c>
      <c r="AQ1728" s="26">
        <f t="shared" si="469"/>
        <v>-3.9388182558839882</v>
      </c>
      <c r="AR1728" s="26">
        <f t="shared" si="469"/>
        <v>-3.9227315190112741</v>
      </c>
      <c r="AS1728" s="26">
        <f t="shared" si="469"/>
        <v>-3.9698775001583364</v>
      </c>
      <c r="AT1728" s="26">
        <f t="shared" si="469"/>
        <v>-3.8373723372171344</v>
      </c>
      <c r="AU1728" s="26">
        <f t="shared" si="462"/>
        <v>-4.2853617650403137</v>
      </c>
      <c r="AV1728" s="26"/>
    </row>
    <row r="1729" spans="26:64">
      <c r="Z1729">
        <f t="shared" si="450"/>
        <v>0</v>
      </c>
      <c r="AA1729" s="26">
        <f t="shared" si="451"/>
        <v>2.0309229835135684E-3</v>
      </c>
      <c r="AB1729" s="26">
        <f t="shared" si="465"/>
        <v>-9999</v>
      </c>
      <c r="AC1729" s="26">
        <f t="shared" si="452"/>
        <v>0</v>
      </c>
      <c r="AD1729" s="26">
        <f t="shared" si="453"/>
        <v>-9999</v>
      </c>
      <c r="AE1729" s="26">
        <f t="shared" si="454"/>
        <v>0</v>
      </c>
      <c r="AF1729">
        <f t="shared" si="455"/>
        <v>-9999</v>
      </c>
      <c r="AG1729" s="187"/>
      <c r="AH1729">
        <f t="shared" si="456"/>
        <v>-2.9382213915712355E-4</v>
      </c>
      <c r="AI1729">
        <f t="shared" si="457"/>
        <v>0.56321412153041595</v>
      </c>
      <c r="AJ1729">
        <f t="shared" si="458"/>
        <v>-0.29022162196877349</v>
      </c>
      <c r="AK1729">
        <f t="shared" si="459"/>
        <v>0.22686228227079117</v>
      </c>
      <c r="AL1729">
        <f t="shared" si="460"/>
        <v>2.6625535282756823</v>
      </c>
      <c r="AM1729">
        <f t="shared" si="461"/>
        <v>4.0948774322335311</v>
      </c>
      <c r="AN1729" s="26">
        <f t="shared" si="469"/>
        <v>-3.9344997747660178</v>
      </c>
      <c r="AO1729" s="26">
        <f t="shared" si="469"/>
        <v>-3.9351643489502139</v>
      </c>
      <c r="AP1729" s="26">
        <f t="shared" si="469"/>
        <v>-3.9332408904645653</v>
      </c>
      <c r="AQ1729" s="26">
        <f t="shared" si="469"/>
        <v>-3.9388182558839882</v>
      </c>
      <c r="AR1729" s="26">
        <f t="shared" si="469"/>
        <v>-3.9227315190112741</v>
      </c>
      <c r="AS1729" s="26">
        <f t="shared" si="469"/>
        <v>-3.9698775001583364</v>
      </c>
      <c r="AT1729" s="26">
        <f t="shared" si="469"/>
        <v>-3.8373723372171344</v>
      </c>
      <c r="AU1729" s="26">
        <f t="shared" si="462"/>
        <v>-4.2853617650403137</v>
      </c>
    </row>
    <row r="1730" spans="26:64">
      <c r="Z1730">
        <f t="shared" si="450"/>
        <v>0</v>
      </c>
      <c r="AA1730" s="26">
        <f t="shared" si="451"/>
        <v>2.0309229835135684E-3</v>
      </c>
      <c r="AB1730" s="26">
        <f t="shared" si="465"/>
        <v>-9999</v>
      </c>
      <c r="AC1730" s="26">
        <f t="shared" si="452"/>
        <v>0</v>
      </c>
      <c r="AD1730" s="26">
        <f t="shared" si="453"/>
        <v>-9999</v>
      </c>
      <c r="AE1730" s="26">
        <f t="shared" si="454"/>
        <v>0</v>
      </c>
      <c r="AF1730">
        <f t="shared" si="455"/>
        <v>-9999</v>
      </c>
      <c r="AG1730" s="187"/>
      <c r="AH1730">
        <f t="shared" si="456"/>
        <v>-2.9382213915712355E-4</v>
      </c>
      <c r="AI1730">
        <f t="shared" si="457"/>
        <v>0.56321412153041595</v>
      </c>
      <c r="AJ1730">
        <f t="shared" si="458"/>
        <v>-0.29022162196877349</v>
      </c>
      <c r="AK1730">
        <f t="shared" si="459"/>
        <v>0.22686228227079117</v>
      </c>
      <c r="AL1730">
        <f t="shared" si="460"/>
        <v>2.6625535282756823</v>
      </c>
      <c r="AM1730">
        <f t="shared" si="461"/>
        <v>4.0948774322335311</v>
      </c>
      <c r="AN1730" s="26">
        <f t="shared" si="469"/>
        <v>-3.9344997747660178</v>
      </c>
      <c r="AO1730" s="26">
        <f t="shared" si="469"/>
        <v>-3.9351643489502139</v>
      </c>
      <c r="AP1730" s="26">
        <f t="shared" si="469"/>
        <v>-3.9332408904645653</v>
      </c>
      <c r="AQ1730" s="26">
        <f t="shared" si="469"/>
        <v>-3.9388182558839882</v>
      </c>
      <c r="AR1730" s="26">
        <f t="shared" si="469"/>
        <v>-3.9227315190112741</v>
      </c>
      <c r="AS1730" s="26">
        <f t="shared" si="469"/>
        <v>-3.9698775001583364</v>
      </c>
      <c r="AT1730" s="26">
        <f t="shared" si="469"/>
        <v>-3.8373723372171344</v>
      </c>
      <c r="AU1730" s="26">
        <f t="shared" si="462"/>
        <v>-4.2853617650403137</v>
      </c>
      <c r="AV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</row>
    <row r="1731" spans="26:64">
      <c r="Z1731">
        <f t="shared" si="450"/>
        <v>0</v>
      </c>
      <c r="AA1731" s="26">
        <f t="shared" si="451"/>
        <v>2.0309229835135684E-3</v>
      </c>
      <c r="AB1731" s="26">
        <f t="shared" si="465"/>
        <v>-9999</v>
      </c>
      <c r="AC1731" s="26">
        <f t="shared" si="452"/>
        <v>0</v>
      </c>
      <c r="AD1731" s="26">
        <f t="shared" si="453"/>
        <v>-9999</v>
      </c>
      <c r="AE1731" s="26">
        <f t="shared" si="454"/>
        <v>0</v>
      </c>
      <c r="AF1731">
        <f t="shared" si="455"/>
        <v>-9999</v>
      </c>
      <c r="AG1731" s="187"/>
      <c r="AH1731">
        <f t="shared" si="456"/>
        <v>-2.9382213915712355E-4</v>
      </c>
      <c r="AI1731">
        <f t="shared" si="457"/>
        <v>0.56321412153041595</v>
      </c>
      <c r="AJ1731">
        <f t="shared" si="458"/>
        <v>-0.29022162196877349</v>
      </c>
      <c r="AK1731">
        <f t="shared" si="459"/>
        <v>0.22686228227079117</v>
      </c>
      <c r="AL1731">
        <f t="shared" si="460"/>
        <v>2.6625535282756823</v>
      </c>
      <c r="AM1731">
        <f t="shared" si="461"/>
        <v>4.0948774322335311</v>
      </c>
      <c r="AN1731" s="26">
        <f t="shared" si="469"/>
        <v>-3.9344997747660178</v>
      </c>
      <c r="AO1731" s="26">
        <f t="shared" si="469"/>
        <v>-3.9351643489502139</v>
      </c>
      <c r="AP1731" s="26">
        <f t="shared" si="469"/>
        <v>-3.9332408904645653</v>
      </c>
      <c r="AQ1731" s="26">
        <f t="shared" si="469"/>
        <v>-3.9388182558839882</v>
      </c>
      <c r="AR1731" s="26">
        <f t="shared" si="469"/>
        <v>-3.9227315190112741</v>
      </c>
      <c r="AS1731" s="26">
        <f t="shared" si="469"/>
        <v>-3.9698775001583364</v>
      </c>
      <c r="AT1731" s="26">
        <f t="shared" si="469"/>
        <v>-3.8373723372171344</v>
      </c>
      <c r="AU1731" s="26">
        <f t="shared" si="462"/>
        <v>-4.2853617650403137</v>
      </c>
      <c r="AV1731" s="26"/>
    </row>
    <row r="1732" spans="26:64">
      <c r="Z1732">
        <f t="shared" si="450"/>
        <v>0</v>
      </c>
      <c r="AA1732" s="26">
        <f t="shared" si="451"/>
        <v>2.0309229835135684E-3</v>
      </c>
      <c r="AB1732" s="26">
        <f t="shared" si="465"/>
        <v>-9999</v>
      </c>
      <c r="AC1732" s="26">
        <f t="shared" si="452"/>
        <v>0</v>
      </c>
      <c r="AD1732" s="26">
        <f t="shared" si="453"/>
        <v>-9999</v>
      </c>
      <c r="AE1732" s="26">
        <f t="shared" si="454"/>
        <v>0</v>
      </c>
      <c r="AF1732">
        <f t="shared" si="455"/>
        <v>-9999</v>
      </c>
      <c r="AG1732" s="187"/>
      <c r="AH1732">
        <f t="shared" si="456"/>
        <v>-2.9382213915712355E-4</v>
      </c>
      <c r="AI1732">
        <f t="shared" si="457"/>
        <v>0.56321412153041595</v>
      </c>
      <c r="AJ1732">
        <f t="shared" si="458"/>
        <v>-0.29022162196877349</v>
      </c>
      <c r="AK1732">
        <f t="shared" si="459"/>
        <v>0.22686228227079117</v>
      </c>
      <c r="AL1732">
        <f t="shared" si="460"/>
        <v>2.6625535282756823</v>
      </c>
      <c r="AM1732">
        <f t="shared" si="461"/>
        <v>4.0948774322335311</v>
      </c>
      <c r="AN1732" s="26">
        <f t="shared" si="469"/>
        <v>-3.9344997747660178</v>
      </c>
      <c r="AO1732" s="26">
        <f t="shared" si="469"/>
        <v>-3.9351643489502139</v>
      </c>
      <c r="AP1732" s="26">
        <f t="shared" si="469"/>
        <v>-3.9332408904645653</v>
      </c>
      <c r="AQ1732" s="26">
        <f t="shared" si="469"/>
        <v>-3.9388182558839882</v>
      </c>
      <c r="AR1732" s="26">
        <f t="shared" si="469"/>
        <v>-3.9227315190112741</v>
      </c>
      <c r="AS1732" s="26">
        <f t="shared" si="469"/>
        <v>-3.9698775001583364</v>
      </c>
      <c r="AT1732" s="26">
        <f t="shared" si="469"/>
        <v>-3.8373723372171344</v>
      </c>
      <c r="AU1732" s="26">
        <f t="shared" si="462"/>
        <v>-4.2853617650403137</v>
      </c>
    </row>
    <row r="1733" spans="26:64">
      <c r="Z1733">
        <f t="shared" si="450"/>
        <v>0</v>
      </c>
      <c r="AA1733" s="26">
        <f t="shared" si="451"/>
        <v>2.0309229835135684E-3</v>
      </c>
      <c r="AB1733" s="26">
        <f t="shared" si="465"/>
        <v>-9999</v>
      </c>
      <c r="AC1733" s="26">
        <f t="shared" si="452"/>
        <v>0</v>
      </c>
      <c r="AD1733" s="26">
        <f t="shared" si="453"/>
        <v>-9999</v>
      </c>
      <c r="AE1733" s="26">
        <f t="shared" si="454"/>
        <v>0</v>
      </c>
      <c r="AF1733">
        <f t="shared" si="455"/>
        <v>-9999</v>
      </c>
      <c r="AG1733" s="187"/>
      <c r="AH1733">
        <f t="shared" si="456"/>
        <v>-2.9382213915712355E-4</v>
      </c>
      <c r="AI1733">
        <f t="shared" si="457"/>
        <v>0.56321412153041595</v>
      </c>
      <c r="AJ1733">
        <f t="shared" si="458"/>
        <v>-0.29022162196877349</v>
      </c>
      <c r="AK1733">
        <f t="shared" si="459"/>
        <v>0.22686228227079117</v>
      </c>
      <c r="AL1733">
        <f t="shared" si="460"/>
        <v>2.6625535282756823</v>
      </c>
      <c r="AM1733">
        <f t="shared" si="461"/>
        <v>4.0948774322335311</v>
      </c>
      <c r="AN1733" s="26">
        <f t="shared" si="469"/>
        <v>-3.9344997747660178</v>
      </c>
      <c r="AO1733" s="26">
        <f t="shared" si="469"/>
        <v>-3.9351643489502139</v>
      </c>
      <c r="AP1733" s="26">
        <f t="shared" si="469"/>
        <v>-3.9332408904645653</v>
      </c>
      <c r="AQ1733" s="26">
        <f t="shared" si="469"/>
        <v>-3.9388182558839882</v>
      </c>
      <c r="AR1733" s="26">
        <f t="shared" si="469"/>
        <v>-3.9227315190112741</v>
      </c>
      <c r="AS1733" s="26">
        <f t="shared" si="469"/>
        <v>-3.9698775001583364</v>
      </c>
      <c r="AT1733" s="26">
        <f t="shared" si="469"/>
        <v>-3.8373723372171344</v>
      </c>
      <c r="AU1733" s="26">
        <f t="shared" si="462"/>
        <v>-4.2853617650403137</v>
      </c>
    </row>
    <row r="1734" spans="26:64">
      <c r="Z1734">
        <f t="shared" si="450"/>
        <v>0</v>
      </c>
      <c r="AA1734" s="26">
        <f t="shared" si="451"/>
        <v>2.0309229835135684E-3</v>
      </c>
      <c r="AB1734" s="26">
        <f t="shared" si="465"/>
        <v>-9999</v>
      </c>
      <c r="AC1734" s="26">
        <f t="shared" si="452"/>
        <v>0</v>
      </c>
      <c r="AD1734" s="26">
        <f t="shared" si="453"/>
        <v>-9999</v>
      </c>
      <c r="AE1734" s="26">
        <f t="shared" si="454"/>
        <v>0</v>
      </c>
      <c r="AF1734">
        <f t="shared" si="455"/>
        <v>-9999</v>
      </c>
      <c r="AG1734" s="187"/>
      <c r="AH1734">
        <f t="shared" si="456"/>
        <v>-2.9382213915712355E-4</v>
      </c>
      <c r="AI1734">
        <f t="shared" si="457"/>
        <v>0.56321412153041595</v>
      </c>
      <c r="AJ1734">
        <f t="shared" si="458"/>
        <v>-0.29022162196877349</v>
      </c>
      <c r="AK1734">
        <f t="shared" si="459"/>
        <v>0.22686228227079117</v>
      </c>
      <c r="AL1734">
        <f t="shared" si="460"/>
        <v>2.6625535282756823</v>
      </c>
      <c r="AM1734">
        <f t="shared" si="461"/>
        <v>4.0948774322335311</v>
      </c>
      <c r="AN1734" s="26">
        <f t="shared" si="469"/>
        <v>-3.9344997747660178</v>
      </c>
      <c r="AO1734" s="26">
        <f t="shared" si="469"/>
        <v>-3.9351643489502139</v>
      </c>
      <c r="AP1734" s="26">
        <f t="shared" si="469"/>
        <v>-3.9332408904645653</v>
      </c>
      <c r="AQ1734" s="26">
        <f t="shared" si="469"/>
        <v>-3.9388182558839882</v>
      </c>
      <c r="AR1734" s="26">
        <f t="shared" si="469"/>
        <v>-3.9227315190112741</v>
      </c>
      <c r="AS1734" s="26">
        <f t="shared" si="469"/>
        <v>-3.9698775001583364</v>
      </c>
      <c r="AT1734" s="26">
        <f t="shared" si="469"/>
        <v>-3.8373723372171344</v>
      </c>
      <c r="AU1734" s="26">
        <f t="shared" si="462"/>
        <v>-4.2853617650403137</v>
      </c>
    </row>
    <row r="1735" spans="26:64">
      <c r="Z1735">
        <f t="shared" si="450"/>
        <v>0</v>
      </c>
      <c r="AA1735" s="26">
        <f t="shared" si="451"/>
        <v>2.0309229835135684E-3</v>
      </c>
      <c r="AB1735" s="26">
        <f t="shared" si="465"/>
        <v>-9999</v>
      </c>
      <c r="AC1735" s="26">
        <f t="shared" si="452"/>
        <v>0</v>
      </c>
      <c r="AD1735" s="26">
        <f t="shared" si="453"/>
        <v>-9999</v>
      </c>
      <c r="AE1735" s="26">
        <f t="shared" si="454"/>
        <v>0</v>
      </c>
      <c r="AF1735">
        <f t="shared" si="455"/>
        <v>-9999</v>
      </c>
      <c r="AG1735" s="187"/>
      <c r="AH1735">
        <f t="shared" si="456"/>
        <v>-2.9382213915712355E-4</v>
      </c>
      <c r="AI1735">
        <f t="shared" si="457"/>
        <v>0.56321412153041595</v>
      </c>
      <c r="AJ1735">
        <f t="shared" si="458"/>
        <v>-0.29022162196877349</v>
      </c>
      <c r="AK1735">
        <f t="shared" si="459"/>
        <v>0.22686228227079117</v>
      </c>
      <c r="AL1735">
        <f t="shared" si="460"/>
        <v>2.6625535282756823</v>
      </c>
      <c r="AM1735">
        <f t="shared" si="461"/>
        <v>4.0948774322335311</v>
      </c>
      <c r="AN1735" s="26">
        <f t="shared" si="469"/>
        <v>-3.9344997747660178</v>
      </c>
      <c r="AO1735" s="26">
        <f t="shared" si="469"/>
        <v>-3.9351643489502139</v>
      </c>
      <c r="AP1735" s="26">
        <f t="shared" si="469"/>
        <v>-3.9332408904645653</v>
      </c>
      <c r="AQ1735" s="26">
        <f t="shared" si="469"/>
        <v>-3.9388182558839882</v>
      </c>
      <c r="AR1735" s="26">
        <f t="shared" si="469"/>
        <v>-3.9227315190112741</v>
      </c>
      <c r="AS1735" s="26">
        <f t="shared" si="469"/>
        <v>-3.9698775001583364</v>
      </c>
      <c r="AT1735" s="26">
        <f t="shared" si="469"/>
        <v>-3.8373723372171344</v>
      </c>
      <c r="AU1735" s="26">
        <f t="shared" si="462"/>
        <v>-4.2853617650403137</v>
      </c>
      <c r="AV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</row>
    <row r="1736" spans="26:64">
      <c r="Z1736">
        <f t="shared" si="450"/>
        <v>0</v>
      </c>
      <c r="AA1736" s="26">
        <f t="shared" si="451"/>
        <v>2.0309229835135684E-3</v>
      </c>
      <c r="AB1736" s="26">
        <f t="shared" si="465"/>
        <v>-9999</v>
      </c>
      <c r="AC1736" s="26">
        <f t="shared" si="452"/>
        <v>0</v>
      </c>
      <c r="AD1736" s="26">
        <f t="shared" si="453"/>
        <v>-9999</v>
      </c>
      <c r="AE1736" s="26">
        <f t="shared" si="454"/>
        <v>0</v>
      </c>
      <c r="AF1736">
        <f t="shared" si="455"/>
        <v>-9999</v>
      </c>
      <c r="AG1736" s="187"/>
      <c r="AH1736">
        <f t="shared" si="456"/>
        <v>-2.9382213915712355E-4</v>
      </c>
      <c r="AI1736">
        <f t="shared" si="457"/>
        <v>0.56321412153041595</v>
      </c>
      <c r="AJ1736">
        <f t="shared" si="458"/>
        <v>-0.29022162196877349</v>
      </c>
      <c r="AK1736">
        <f t="shared" si="459"/>
        <v>0.22686228227079117</v>
      </c>
      <c r="AL1736">
        <f t="shared" si="460"/>
        <v>2.6625535282756823</v>
      </c>
      <c r="AM1736">
        <f t="shared" si="461"/>
        <v>4.0948774322335311</v>
      </c>
      <c r="AN1736" s="26">
        <f t="shared" ref="AN1736:AT1745" si="470">$AU1736+$AB$7*SIN(AO1736)</f>
        <v>-3.9344997747660178</v>
      </c>
      <c r="AO1736" s="26">
        <f t="shared" si="470"/>
        <v>-3.9351643489502139</v>
      </c>
      <c r="AP1736" s="26">
        <f t="shared" si="470"/>
        <v>-3.9332408904645653</v>
      </c>
      <c r="AQ1736" s="26">
        <f t="shared" si="470"/>
        <v>-3.9388182558839882</v>
      </c>
      <c r="AR1736" s="26">
        <f t="shared" si="470"/>
        <v>-3.9227315190112741</v>
      </c>
      <c r="AS1736" s="26">
        <f t="shared" si="470"/>
        <v>-3.9698775001583364</v>
      </c>
      <c r="AT1736" s="26">
        <f t="shared" si="470"/>
        <v>-3.8373723372171344</v>
      </c>
      <c r="AU1736" s="26">
        <f t="shared" si="462"/>
        <v>-4.2853617650403137</v>
      </c>
    </row>
    <row r="1737" spans="26:64">
      <c r="Z1737">
        <f t="shared" si="450"/>
        <v>0</v>
      </c>
      <c r="AA1737" s="26">
        <f t="shared" si="451"/>
        <v>2.0309229835135684E-3</v>
      </c>
      <c r="AB1737" s="26">
        <f t="shared" si="465"/>
        <v>-9999</v>
      </c>
      <c r="AC1737" s="26">
        <f t="shared" si="452"/>
        <v>0</v>
      </c>
      <c r="AD1737" s="26">
        <f t="shared" si="453"/>
        <v>-9999</v>
      </c>
      <c r="AE1737" s="26">
        <f t="shared" si="454"/>
        <v>0</v>
      </c>
      <c r="AF1737">
        <f t="shared" si="455"/>
        <v>-9999</v>
      </c>
      <c r="AG1737" s="187"/>
      <c r="AH1737">
        <f t="shared" si="456"/>
        <v>-2.9382213915712355E-4</v>
      </c>
      <c r="AI1737">
        <f t="shared" si="457"/>
        <v>0.56321412153041595</v>
      </c>
      <c r="AJ1737">
        <f t="shared" si="458"/>
        <v>-0.29022162196877349</v>
      </c>
      <c r="AK1737">
        <f t="shared" si="459"/>
        <v>0.22686228227079117</v>
      </c>
      <c r="AL1737">
        <f t="shared" si="460"/>
        <v>2.6625535282756823</v>
      </c>
      <c r="AM1737">
        <f t="shared" si="461"/>
        <v>4.0948774322335311</v>
      </c>
      <c r="AN1737" s="26">
        <f t="shared" si="470"/>
        <v>-3.9344997747660178</v>
      </c>
      <c r="AO1737" s="26">
        <f t="shared" si="470"/>
        <v>-3.9351643489502139</v>
      </c>
      <c r="AP1737" s="26">
        <f t="shared" si="470"/>
        <v>-3.9332408904645653</v>
      </c>
      <c r="AQ1737" s="26">
        <f t="shared" si="470"/>
        <v>-3.9388182558839882</v>
      </c>
      <c r="AR1737" s="26">
        <f t="shared" si="470"/>
        <v>-3.9227315190112741</v>
      </c>
      <c r="AS1737" s="26">
        <f t="shared" si="470"/>
        <v>-3.9698775001583364</v>
      </c>
      <c r="AT1737" s="26">
        <f t="shared" si="470"/>
        <v>-3.8373723372171344</v>
      </c>
      <c r="AU1737" s="26">
        <f t="shared" si="462"/>
        <v>-4.2853617650403137</v>
      </c>
      <c r="AV1737" s="26"/>
      <c r="AX1737" s="26"/>
    </row>
    <row r="1738" spans="26:64">
      <c r="Z1738">
        <f t="shared" ref="Z1738:Z1801" si="471">F1738</f>
        <v>0</v>
      </c>
      <c r="AA1738" s="26">
        <f t="shared" ref="AA1738:AA1801" si="472">AB$3+AB$4*Z1738+AB$5*Z1738^2+AH1738</f>
        <v>2.0309229835135684E-3</v>
      </c>
      <c r="AB1738" s="26">
        <f t="shared" si="465"/>
        <v>-9999</v>
      </c>
      <c r="AC1738" s="26">
        <f t="shared" ref="AC1738:AC1801" si="473">+G1738-P1738</f>
        <v>0</v>
      </c>
      <c r="AD1738" s="26">
        <f t="shared" ref="AD1738:AD1801" si="474">IF(S1738&lt;&gt;0,G1738-AA1738, -9999)</f>
        <v>-9999</v>
      </c>
      <c r="AE1738" s="26">
        <f t="shared" ref="AE1738:AE1801" si="475">+(G1738-AA1738)^2*S1738</f>
        <v>0</v>
      </c>
      <c r="AF1738">
        <f t="shared" ref="AF1738:AF1801" si="476">IF(S1738&lt;&gt;0,G1738-P1738, -9999)</f>
        <v>-9999</v>
      </c>
      <c r="AG1738" s="187"/>
      <c r="AH1738">
        <f t="shared" ref="AH1738:AH1801" si="477">$AB$6*($AB$11/AI1738*AJ1738+$AB$12)</f>
        <v>-2.9382213915712355E-4</v>
      </c>
      <c r="AI1738">
        <f t="shared" ref="AI1738:AI1801" si="478">1+$AB$7*COS(AL1738)</f>
        <v>0.56321412153041595</v>
      </c>
      <c r="AJ1738">
        <f t="shared" ref="AJ1738:AJ1801" si="479">SIN(AL1738+RADIANS($AB$9))</f>
        <v>-0.29022162196877349</v>
      </c>
      <c r="AK1738">
        <f t="shared" ref="AK1738:AK1801" si="480">$AB$7*SIN(AL1738)</f>
        <v>0.22686228227079117</v>
      </c>
      <c r="AL1738">
        <f t="shared" ref="AL1738:AL1801" si="481">2*ATAN(AM1738)</f>
        <v>2.6625535282756823</v>
      </c>
      <c r="AM1738">
        <f t="shared" ref="AM1738:AM1801" si="482">SQRT((1+$AB$7)/(1-$AB$7))*TAN(AN1738/2)</f>
        <v>4.0948774322335311</v>
      </c>
      <c r="AN1738" s="26">
        <f t="shared" si="470"/>
        <v>-3.9344997747660178</v>
      </c>
      <c r="AO1738" s="26">
        <f t="shared" si="470"/>
        <v>-3.9351643489502139</v>
      </c>
      <c r="AP1738" s="26">
        <f t="shared" si="470"/>
        <v>-3.9332408904645653</v>
      </c>
      <c r="AQ1738" s="26">
        <f t="shared" si="470"/>
        <v>-3.9388182558839882</v>
      </c>
      <c r="AR1738" s="26">
        <f t="shared" si="470"/>
        <v>-3.9227315190112741</v>
      </c>
      <c r="AS1738" s="26">
        <f t="shared" si="470"/>
        <v>-3.9698775001583364</v>
      </c>
      <c r="AT1738" s="26">
        <f t="shared" si="470"/>
        <v>-3.8373723372171344</v>
      </c>
      <c r="AU1738" s="26">
        <f t="shared" ref="AU1738:AU1801" si="483">RADIANS($AB$9)+$AB$18*(F1738-AB$15)</f>
        <v>-4.2853617650403137</v>
      </c>
    </row>
    <row r="1739" spans="26:64">
      <c r="Z1739">
        <f t="shared" si="471"/>
        <v>0</v>
      </c>
      <c r="AA1739" s="26">
        <f t="shared" si="472"/>
        <v>2.0309229835135684E-3</v>
      </c>
      <c r="AB1739" s="26">
        <f t="shared" si="465"/>
        <v>-9999</v>
      </c>
      <c r="AC1739" s="26">
        <f t="shared" si="473"/>
        <v>0</v>
      </c>
      <c r="AD1739" s="26">
        <f t="shared" si="474"/>
        <v>-9999</v>
      </c>
      <c r="AE1739" s="26">
        <f t="shared" si="475"/>
        <v>0</v>
      </c>
      <c r="AF1739">
        <f t="shared" si="476"/>
        <v>-9999</v>
      </c>
      <c r="AG1739" s="187"/>
      <c r="AH1739">
        <f t="shared" si="477"/>
        <v>-2.9382213915712355E-4</v>
      </c>
      <c r="AI1739">
        <f t="shared" si="478"/>
        <v>0.56321412153041595</v>
      </c>
      <c r="AJ1739">
        <f t="shared" si="479"/>
        <v>-0.29022162196877349</v>
      </c>
      <c r="AK1739">
        <f t="shared" si="480"/>
        <v>0.22686228227079117</v>
      </c>
      <c r="AL1739">
        <f t="shared" si="481"/>
        <v>2.6625535282756823</v>
      </c>
      <c r="AM1739">
        <f t="shared" si="482"/>
        <v>4.0948774322335311</v>
      </c>
      <c r="AN1739" s="26">
        <f t="shared" si="470"/>
        <v>-3.9344997747660178</v>
      </c>
      <c r="AO1739" s="26">
        <f t="shared" si="470"/>
        <v>-3.9351643489502139</v>
      </c>
      <c r="AP1739" s="26">
        <f t="shared" si="470"/>
        <v>-3.9332408904645653</v>
      </c>
      <c r="AQ1739" s="26">
        <f t="shared" si="470"/>
        <v>-3.9388182558839882</v>
      </c>
      <c r="AR1739" s="26">
        <f t="shared" si="470"/>
        <v>-3.9227315190112741</v>
      </c>
      <c r="AS1739" s="26">
        <f t="shared" si="470"/>
        <v>-3.9698775001583364</v>
      </c>
      <c r="AT1739" s="26">
        <f t="shared" si="470"/>
        <v>-3.8373723372171344</v>
      </c>
      <c r="AU1739" s="26">
        <f t="shared" si="483"/>
        <v>-4.2853617650403137</v>
      </c>
    </row>
    <row r="1740" spans="26:64">
      <c r="Z1740">
        <f t="shared" si="471"/>
        <v>0</v>
      </c>
      <c r="AA1740" s="26">
        <f t="shared" si="472"/>
        <v>2.0309229835135684E-3</v>
      </c>
      <c r="AB1740" s="26">
        <f t="shared" si="465"/>
        <v>-9999</v>
      </c>
      <c r="AC1740" s="26">
        <f t="shared" si="473"/>
        <v>0</v>
      </c>
      <c r="AD1740" s="26">
        <f t="shared" si="474"/>
        <v>-9999</v>
      </c>
      <c r="AE1740" s="26">
        <f t="shared" si="475"/>
        <v>0</v>
      </c>
      <c r="AF1740">
        <f t="shared" si="476"/>
        <v>-9999</v>
      </c>
      <c r="AG1740" s="187"/>
      <c r="AH1740">
        <f t="shared" si="477"/>
        <v>-2.9382213915712355E-4</v>
      </c>
      <c r="AI1740">
        <f t="shared" si="478"/>
        <v>0.56321412153041595</v>
      </c>
      <c r="AJ1740">
        <f t="shared" si="479"/>
        <v>-0.29022162196877349</v>
      </c>
      <c r="AK1740">
        <f t="shared" si="480"/>
        <v>0.22686228227079117</v>
      </c>
      <c r="AL1740">
        <f t="shared" si="481"/>
        <v>2.6625535282756823</v>
      </c>
      <c r="AM1740">
        <f t="shared" si="482"/>
        <v>4.0948774322335311</v>
      </c>
      <c r="AN1740" s="26">
        <f t="shared" si="470"/>
        <v>-3.9344997747660178</v>
      </c>
      <c r="AO1740" s="26">
        <f t="shared" si="470"/>
        <v>-3.9351643489502139</v>
      </c>
      <c r="AP1740" s="26">
        <f t="shared" si="470"/>
        <v>-3.9332408904645653</v>
      </c>
      <c r="AQ1740" s="26">
        <f t="shared" si="470"/>
        <v>-3.9388182558839882</v>
      </c>
      <c r="AR1740" s="26">
        <f t="shared" si="470"/>
        <v>-3.9227315190112741</v>
      </c>
      <c r="AS1740" s="26">
        <f t="shared" si="470"/>
        <v>-3.9698775001583364</v>
      </c>
      <c r="AT1740" s="26">
        <f t="shared" si="470"/>
        <v>-3.8373723372171344</v>
      </c>
      <c r="AU1740" s="26">
        <f t="shared" si="483"/>
        <v>-4.2853617650403137</v>
      </c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</row>
    <row r="1741" spans="26:64">
      <c r="Z1741">
        <f t="shared" si="471"/>
        <v>0</v>
      </c>
      <c r="AA1741" s="26">
        <f t="shared" si="472"/>
        <v>2.0309229835135684E-3</v>
      </c>
      <c r="AB1741" s="26">
        <f t="shared" si="465"/>
        <v>-9999</v>
      </c>
      <c r="AC1741" s="26">
        <f t="shared" si="473"/>
        <v>0</v>
      </c>
      <c r="AD1741" s="26">
        <f t="shared" si="474"/>
        <v>-9999</v>
      </c>
      <c r="AE1741" s="26">
        <f t="shared" si="475"/>
        <v>0</v>
      </c>
      <c r="AF1741">
        <f t="shared" si="476"/>
        <v>-9999</v>
      </c>
      <c r="AG1741" s="187"/>
      <c r="AH1741">
        <f t="shared" si="477"/>
        <v>-2.9382213915712355E-4</v>
      </c>
      <c r="AI1741">
        <f t="shared" si="478"/>
        <v>0.56321412153041595</v>
      </c>
      <c r="AJ1741">
        <f t="shared" si="479"/>
        <v>-0.29022162196877349</v>
      </c>
      <c r="AK1741">
        <f t="shared" si="480"/>
        <v>0.22686228227079117</v>
      </c>
      <c r="AL1741">
        <f t="shared" si="481"/>
        <v>2.6625535282756823</v>
      </c>
      <c r="AM1741">
        <f t="shared" si="482"/>
        <v>4.0948774322335311</v>
      </c>
      <c r="AN1741" s="26">
        <f t="shared" si="470"/>
        <v>-3.9344997747660178</v>
      </c>
      <c r="AO1741" s="26">
        <f t="shared" si="470"/>
        <v>-3.9351643489502139</v>
      </c>
      <c r="AP1741" s="26">
        <f t="shared" si="470"/>
        <v>-3.9332408904645653</v>
      </c>
      <c r="AQ1741" s="26">
        <f t="shared" si="470"/>
        <v>-3.9388182558839882</v>
      </c>
      <c r="AR1741" s="26">
        <f t="shared" si="470"/>
        <v>-3.9227315190112741</v>
      </c>
      <c r="AS1741" s="26">
        <f t="shared" si="470"/>
        <v>-3.9698775001583364</v>
      </c>
      <c r="AT1741" s="26">
        <f t="shared" si="470"/>
        <v>-3.8373723372171344</v>
      </c>
      <c r="AU1741" s="26">
        <f t="shared" si="483"/>
        <v>-4.2853617650403137</v>
      </c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</row>
    <row r="1742" spans="26:64">
      <c r="Z1742">
        <f t="shared" si="471"/>
        <v>0</v>
      </c>
      <c r="AA1742" s="26">
        <f t="shared" si="472"/>
        <v>2.0309229835135684E-3</v>
      </c>
      <c r="AB1742" s="26">
        <f t="shared" si="465"/>
        <v>-9999</v>
      </c>
      <c r="AC1742" s="26">
        <f t="shared" si="473"/>
        <v>0</v>
      </c>
      <c r="AD1742" s="26">
        <f t="shared" si="474"/>
        <v>-9999</v>
      </c>
      <c r="AE1742" s="26">
        <f t="shared" si="475"/>
        <v>0</v>
      </c>
      <c r="AF1742">
        <f t="shared" si="476"/>
        <v>-9999</v>
      </c>
      <c r="AG1742" s="187"/>
      <c r="AH1742">
        <f t="shared" si="477"/>
        <v>-2.9382213915712355E-4</v>
      </c>
      <c r="AI1742">
        <f t="shared" si="478"/>
        <v>0.56321412153041595</v>
      </c>
      <c r="AJ1742">
        <f t="shared" si="479"/>
        <v>-0.29022162196877349</v>
      </c>
      <c r="AK1742">
        <f t="shared" si="480"/>
        <v>0.22686228227079117</v>
      </c>
      <c r="AL1742">
        <f t="shared" si="481"/>
        <v>2.6625535282756823</v>
      </c>
      <c r="AM1742">
        <f t="shared" si="482"/>
        <v>4.0948774322335311</v>
      </c>
      <c r="AN1742" s="26">
        <f t="shared" si="470"/>
        <v>-3.9344997747660178</v>
      </c>
      <c r="AO1742" s="26">
        <f t="shared" si="470"/>
        <v>-3.9351643489502139</v>
      </c>
      <c r="AP1742" s="26">
        <f t="shared" si="470"/>
        <v>-3.9332408904645653</v>
      </c>
      <c r="AQ1742" s="26">
        <f t="shared" si="470"/>
        <v>-3.9388182558839882</v>
      </c>
      <c r="AR1742" s="26">
        <f t="shared" si="470"/>
        <v>-3.9227315190112741</v>
      </c>
      <c r="AS1742" s="26">
        <f t="shared" si="470"/>
        <v>-3.9698775001583364</v>
      </c>
      <c r="AT1742" s="26">
        <f t="shared" si="470"/>
        <v>-3.8373723372171344</v>
      </c>
      <c r="AU1742" s="26">
        <f t="shared" si="483"/>
        <v>-4.2853617650403137</v>
      </c>
    </row>
    <row r="1743" spans="26:64">
      <c r="Z1743">
        <f t="shared" si="471"/>
        <v>0</v>
      </c>
      <c r="AA1743" s="26">
        <f t="shared" si="472"/>
        <v>2.0309229835135684E-3</v>
      </c>
      <c r="AB1743" s="26">
        <f t="shared" si="465"/>
        <v>-9999</v>
      </c>
      <c r="AC1743" s="26">
        <f t="shared" si="473"/>
        <v>0</v>
      </c>
      <c r="AD1743" s="26">
        <f t="shared" si="474"/>
        <v>-9999</v>
      </c>
      <c r="AE1743" s="26">
        <f t="shared" si="475"/>
        <v>0</v>
      </c>
      <c r="AF1743">
        <f t="shared" si="476"/>
        <v>-9999</v>
      </c>
      <c r="AG1743" s="187"/>
      <c r="AH1743">
        <f t="shared" si="477"/>
        <v>-2.9382213915712355E-4</v>
      </c>
      <c r="AI1743">
        <f t="shared" si="478"/>
        <v>0.56321412153041595</v>
      </c>
      <c r="AJ1743">
        <f t="shared" si="479"/>
        <v>-0.29022162196877349</v>
      </c>
      <c r="AK1743">
        <f t="shared" si="480"/>
        <v>0.22686228227079117</v>
      </c>
      <c r="AL1743">
        <f t="shared" si="481"/>
        <v>2.6625535282756823</v>
      </c>
      <c r="AM1743">
        <f t="shared" si="482"/>
        <v>4.0948774322335311</v>
      </c>
      <c r="AN1743" s="26">
        <f t="shared" si="470"/>
        <v>-3.9344997747660178</v>
      </c>
      <c r="AO1743" s="26">
        <f t="shared" si="470"/>
        <v>-3.9351643489502139</v>
      </c>
      <c r="AP1743" s="26">
        <f t="shared" si="470"/>
        <v>-3.9332408904645653</v>
      </c>
      <c r="AQ1743" s="26">
        <f t="shared" si="470"/>
        <v>-3.9388182558839882</v>
      </c>
      <c r="AR1743" s="26">
        <f t="shared" si="470"/>
        <v>-3.9227315190112741</v>
      </c>
      <c r="AS1743" s="26">
        <f t="shared" si="470"/>
        <v>-3.9698775001583364</v>
      </c>
      <c r="AT1743" s="26">
        <f t="shared" si="470"/>
        <v>-3.8373723372171344</v>
      </c>
      <c r="AU1743" s="26">
        <f t="shared" si="483"/>
        <v>-4.2853617650403137</v>
      </c>
    </row>
    <row r="1744" spans="26:64">
      <c r="Z1744">
        <f t="shared" si="471"/>
        <v>0</v>
      </c>
      <c r="AA1744" s="26">
        <f t="shared" si="472"/>
        <v>2.0309229835135684E-3</v>
      </c>
      <c r="AB1744" s="26">
        <f t="shared" si="465"/>
        <v>-9999</v>
      </c>
      <c r="AC1744" s="26">
        <f t="shared" si="473"/>
        <v>0</v>
      </c>
      <c r="AD1744" s="26">
        <f t="shared" si="474"/>
        <v>-9999</v>
      </c>
      <c r="AE1744" s="26">
        <f t="shared" si="475"/>
        <v>0</v>
      </c>
      <c r="AF1744">
        <f t="shared" si="476"/>
        <v>-9999</v>
      </c>
      <c r="AG1744" s="187"/>
      <c r="AH1744">
        <f t="shared" si="477"/>
        <v>-2.9382213915712355E-4</v>
      </c>
      <c r="AI1744">
        <f t="shared" si="478"/>
        <v>0.56321412153041595</v>
      </c>
      <c r="AJ1744">
        <f t="shared" si="479"/>
        <v>-0.29022162196877349</v>
      </c>
      <c r="AK1744">
        <f t="shared" si="480"/>
        <v>0.22686228227079117</v>
      </c>
      <c r="AL1744">
        <f t="shared" si="481"/>
        <v>2.6625535282756823</v>
      </c>
      <c r="AM1744">
        <f t="shared" si="482"/>
        <v>4.0948774322335311</v>
      </c>
      <c r="AN1744" s="26">
        <f t="shared" si="470"/>
        <v>-3.9344997747660178</v>
      </c>
      <c r="AO1744" s="26">
        <f t="shared" si="470"/>
        <v>-3.9351643489502139</v>
      </c>
      <c r="AP1744" s="26">
        <f t="shared" si="470"/>
        <v>-3.9332408904645653</v>
      </c>
      <c r="AQ1744" s="26">
        <f t="shared" si="470"/>
        <v>-3.9388182558839882</v>
      </c>
      <c r="AR1744" s="26">
        <f t="shared" si="470"/>
        <v>-3.9227315190112741</v>
      </c>
      <c r="AS1744" s="26">
        <f t="shared" si="470"/>
        <v>-3.9698775001583364</v>
      </c>
      <c r="AT1744" s="26">
        <f t="shared" si="470"/>
        <v>-3.8373723372171344</v>
      </c>
      <c r="AU1744" s="26">
        <f t="shared" si="483"/>
        <v>-4.2853617650403137</v>
      </c>
      <c r="AV1744" s="26"/>
    </row>
    <row r="1745" spans="26:64">
      <c r="Z1745">
        <f t="shared" si="471"/>
        <v>0</v>
      </c>
      <c r="AA1745" s="26">
        <f t="shared" si="472"/>
        <v>2.0309229835135684E-3</v>
      </c>
      <c r="AB1745" s="26">
        <f t="shared" si="465"/>
        <v>-9999</v>
      </c>
      <c r="AC1745" s="26">
        <f t="shared" si="473"/>
        <v>0</v>
      </c>
      <c r="AD1745" s="26">
        <f t="shared" si="474"/>
        <v>-9999</v>
      </c>
      <c r="AE1745" s="26">
        <f t="shared" si="475"/>
        <v>0</v>
      </c>
      <c r="AF1745">
        <f t="shared" si="476"/>
        <v>-9999</v>
      </c>
      <c r="AG1745" s="187"/>
      <c r="AH1745">
        <f t="shared" si="477"/>
        <v>-2.9382213915712355E-4</v>
      </c>
      <c r="AI1745">
        <f t="shared" si="478"/>
        <v>0.56321412153041595</v>
      </c>
      <c r="AJ1745">
        <f t="shared" si="479"/>
        <v>-0.29022162196877349</v>
      </c>
      <c r="AK1745">
        <f t="shared" si="480"/>
        <v>0.22686228227079117</v>
      </c>
      <c r="AL1745">
        <f t="shared" si="481"/>
        <v>2.6625535282756823</v>
      </c>
      <c r="AM1745">
        <f t="shared" si="482"/>
        <v>4.0948774322335311</v>
      </c>
      <c r="AN1745" s="26">
        <f t="shared" si="470"/>
        <v>-3.9344997747660178</v>
      </c>
      <c r="AO1745" s="26">
        <f t="shared" si="470"/>
        <v>-3.9351643489502139</v>
      </c>
      <c r="AP1745" s="26">
        <f t="shared" si="470"/>
        <v>-3.9332408904645653</v>
      </c>
      <c r="AQ1745" s="26">
        <f t="shared" si="470"/>
        <v>-3.9388182558839882</v>
      </c>
      <c r="AR1745" s="26">
        <f t="shared" si="470"/>
        <v>-3.9227315190112741</v>
      </c>
      <c r="AS1745" s="26">
        <f t="shared" si="470"/>
        <v>-3.9698775001583364</v>
      </c>
      <c r="AT1745" s="26">
        <f t="shared" si="470"/>
        <v>-3.8373723372171344</v>
      </c>
      <c r="AU1745" s="26">
        <f t="shared" si="483"/>
        <v>-4.2853617650403137</v>
      </c>
    </row>
    <row r="1746" spans="26:64">
      <c r="Z1746">
        <f t="shared" si="471"/>
        <v>0</v>
      </c>
      <c r="AA1746" s="26">
        <f t="shared" si="472"/>
        <v>2.0309229835135684E-3</v>
      </c>
      <c r="AB1746" s="26">
        <f t="shared" si="465"/>
        <v>-9999</v>
      </c>
      <c r="AC1746" s="26">
        <f t="shared" si="473"/>
        <v>0</v>
      </c>
      <c r="AD1746" s="26">
        <f t="shared" si="474"/>
        <v>-9999</v>
      </c>
      <c r="AE1746" s="26">
        <f t="shared" si="475"/>
        <v>0</v>
      </c>
      <c r="AF1746">
        <f t="shared" si="476"/>
        <v>-9999</v>
      </c>
      <c r="AG1746" s="187"/>
      <c r="AH1746">
        <f t="shared" si="477"/>
        <v>-2.9382213915712355E-4</v>
      </c>
      <c r="AI1746">
        <f t="shared" si="478"/>
        <v>0.56321412153041595</v>
      </c>
      <c r="AJ1746">
        <f t="shared" si="479"/>
        <v>-0.29022162196877349</v>
      </c>
      <c r="AK1746">
        <f t="shared" si="480"/>
        <v>0.22686228227079117</v>
      </c>
      <c r="AL1746">
        <f t="shared" si="481"/>
        <v>2.6625535282756823</v>
      </c>
      <c r="AM1746">
        <f t="shared" si="482"/>
        <v>4.0948774322335311</v>
      </c>
      <c r="AN1746" s="26">
        <f t="shared" ref="AN1746:AT1755" si="484">$AU1746+$AB$7*SIN(AO1746)</f>
        <v>-3.9344997747660178</v>
      </c>
      <c r="AO1746" s="26">
        <f t="shared" si="484"/>
        <v>-3.9351643489502139</v>
      </c>
      <c r="AP1746" s="26">
        <f t="shared" si="484"/>
        <v>-3.9332408904645653</v>
      </c>
      <c r="AQ1746" s="26">
        <f t="shared" si="484"/>
        <v>-3.9388182558839882</v>
      </c>
      <c r="AR1746" s="26">
        <f t="shared" si="484"/>
        <v>-3.9227315190112741</v>
      </c>
      <c r="AS1746" s="26">
        <f t="shared" si="484"/>
        <v>-3.9698775001583364</v>
      </c>
      <c r="AT1746" s="26">
        <f t="shared" si="484"/>
        <v>-3.8373723372171344</v>
      </c>
      <c r="AU1746" s="26">
        <f t="shared" si="483"/>
        <v>-4.2853617650403137</v>
      </c>
    </row>
    <row r="1747" spans="26:64">
      <c r="Z1747">
        <f t="shared" si="471"/>
        <v>0</v>
      </c>
      <c r="AA1747" s="26">
        <f t="shared" si="472"/>
        <v>2.0309229835135684E-3</v>
      </c>
      <c r="AB1747" s="26">
        <f t="shared" si="465"/>
        <v>-9999</v>
      </c>
      <c r="AC1747" s="26">
        <f t="shared" si="473"/>
        <v>0</v>
      </c>
      <c r="AD1747" s="26">
        <f t="shared" si="474"/>
        <v>-9999</v>
      </c>
      <c r="AE1747" s="26">
        <f t="shared" si="475"/>
        <v>0</v>
      </c>
      <c r="AF1747">
        <f t="shared" si="476"/>
        <v>-9999</v>
      </c>
      <c r="AG1747" s="187"/>
      <c r="AH1747">
        <f t="shared" si="477"/>
        <v>-2.9382213915712355E-4</v>
      </c>
      <c r="AI1747">
        <f t="shared" si="478"/>
        <v>0.56321412153041595</v>
      </c>
      <c r="AJ1747">
        <f t="shared" si="479"/>
        <v>-0.29022162196877349</v>
      </c>
      <c r="AK1747">
        <f t="shared" si="480"/>
        <v>0.22686228227079117</v>
      </c>
      <c r="AL1747">
        <f t="shared" si="481"/>
        <v>2.6625535282756823</v>
      </c>
      <c r="AM1747">
        <f t="shared" si="482"/>
        <v>4.0948774322335311</v>
      </c>
      <c r="AN1747" s="26">
        <f t="shared" si="484"/>
        <v>-3.9344997747660178</v>
      </c>
      <c r="AO1747" s="26">
        <f t="shared" si="484"/>
        <v>-3.9351643489502139</v>
      </c>
      <c r="AP1747" s="26">
        <f t="shared" si="484"/>
        <v>-3.9332408904645653</v>
      </c>
      <c r="AQ1747" s="26">
        <f t="shared" si="484"/>
        <v>-3.9388182558839882</v>
      </c>
      <c r="AR1747" s="26">
        <f t="shared" si="484"/>
        <v>-3.9227315190112741</v>
      </c>
      <c r="AS1747" s="26">
        <f t="shared" si="484"/>
        <v>-3.9698775001583364</v>
      </c>
      <c r="AT1747" s="26">
        <f t="shared" si="484"/>
        <v>-3.8373723372171344</v>
      </c>
      <c r="AU1747" s="26">
        <f t="shared" si="483"/>
        <v>-4.2853617650403137</v>
      </c>
    </row>
    <row r="1748" spans="26:64">
      <c r="Z1748">
        <f t="shared" si="471"/>
        <v>0</v>
      </c>
      <c r="AA1748" s="26">
        <f t="shared" si="472"/>
        <v>2.0309229835135684E-3</v>
      </c>
      <c r="AB1748" s="26">
        <f t="shared" si="465"/>
        <v>-9999</v>
      </c>
      <c r="AC1748" s="26">
        <f t="shared" si="473"/>
        <v>0</v>
      </c>
      <c r="AD1748" s="26">
        <f t="shared" si="474"/>
        <v>-9999</v>
      </c>
      <c r="AE1748" s="26">
        <f t="shared" si="475"/>
        <v>0</v>
      </c>
      <c r="AF1748">
        <f t="shared" si="476"/>
        <v>-9999</v>
      </c>
      <c r="AG1748" s="187"/>
      <c r="AH1748">
        <f t="shared" si="477"/>
        <v>-2.9382213915712355E-4</v>
      </c>
      <c r="AI1748">
        <f t="shared" si="478"/>
        <v>0.56321412153041595</v>
      </c>
      <c r="AJ1748">
        <f t="shared" si="479"/>
        <v>-0.29022162196877349</v>
      </c>
      <c r="AK1748">
        <f t="shared" si="480"/>
        <v>0.22686228227079117</v>
      </c>
      <c r="AL1748">
        <f t="shared" si="481"/>
        <v>2.6625535282756823</v>
      </c>
      <c r="AM1748">
        <f t="shared" si="482"/>
        <v>4.0948774322335311</v>
      </c>
      <c r="AN1748" s="26">
        <f t="shared" si="484"/>
        <v>-3.9344997747660178</v>
      </c>
      <c r="AO1748" s="26">
        <f t="shared" si="484"/>
        <v>-3.9351643489502139</v>
      </c>
      <c r="AP1748" s="26">
        <f t="shared" si="484"/>
        <v>-3.9332408904645653</v>
      </c>
      <c r="AQ1748" s="26">
        <f t="shared" si="484"/>
        <v>-3.9388182558839882</v>
      </c>
      <c r="AR1748" s="26">
        <f t="shared" si="484"/>
        <v>-3.9227315190112741</v>
      </c>
      <c r="AS1748" s="26">
        <f t="shared" si="484"/>
        <v>-3.9698775001583364</v>
      </c>
      <c r="AT1748" s="26">
        <f t="shared" si="484"/>
        <v>-3.8373723372171344</v>
      </c>
      <c r="AU1748" s="26">
        <f t="shared" si="483"/>
        <v>-4.2853617650403137</v>
      </c>
    </row>
    <row r="1749" spans="26:64">
      <c r="Z1749">
        <f t="shared" si="471"/>
        <v>0</v>
      </c>
      <c r="AA1749" s="26">
        <f t="shared" si="472"/>
        <v>2.0309229835135684E-3</v>
      </c>
      <c r="AB1749" s="26">
        <f t="shared" si="465"/>
        <v>-9999</v>
      </c>
      <c r="AC1749" s="26">
        <f t="shared" si="473"/>
        <v>0</v>
      </c>
      <c r="AD1749" s="26">
        <f t="shared" si="474"/>
        <v>-9999</v>
      </c>
      <c r="AE1749" s="26">
        <f t="shared" si="475"/>
        <v>0</v>
      </c>
      <c r="AF1749">
        <f t="shared" si="476"/>
        <v>-9999</v>
      </c>
      <c r="AG1749" s="187"/>
      <c r="AH1749">
        <f t="shared" si="477"/>
        <v>-2.9382213915712355E-4</v>
      </c>
      <c r="AI1749">
        <f t="shared" si="478"/>
        <v>0.56321412153041595</v>
      </c>
      <c r="AJ1749">
        <f t="shared" si="479"/>
        <v>-0.29022162196877349</v>
      </c>
      <c r="AK1749">
        <f t="shared" si="480"/>
        <v>0.22686228227079117</v>
      </c>
      <c r="AL1749">
        <f t="shared" si="481"/>
        <v>2.6625535282756823</v>
      </c>
      <c r="AM1749">
        <f t="shared" si="482"/>
        <v>4.0948774322335311</v>
      </c>
      <c r="AN1749" s="26">
        <f t="shared" si="484"/>
        <v>-3.9344997747660178</v>
      </c>
      <c r="AO1749" s="26">
        <f t="shared" si="484"/>
        <v>-3.9351643489502139</v>
      </c>
      <c r="AP1749" s="26">
        <f t="shared" si="484"/>
        <v>-3.9332408904645653</v>
      </c>
      <c r="AQ1749" s="26">
        <f t="shared" si="484"/>
        <v>-3.9388182558839882</v>
      </c>
      <c r="AR1749" s="26">
        <f t="shared" si="484"/>
        <v>-3.9227315190112741</v>
      </c>
      <c r="AS1749" s="26">
        <f t="shared" si="484"/>
        <v>-3.9698775001583364</v>
      </c>
      <c r="AT1749" s="26">
        <f t="shared" si="484"/>
        <v>-3.8373723372171344</v>
      </c>
      <c r="AU1749" s="26">
        <f t="shared" si="483"/>
        <v>-4.2853617650403137</v>
      </c>
    </row>
    <row r="1750" spans="26:64">
      <c r="Z1750">
        <f t="shared" si="471"/>
        <v>0</v>
      </c>
      <c r="AA1750" s="26">
        <f t="shared" si="472"/>
        <v>2.0309229835135684E-3</v>
      </c>
      <c r="AB1750" s="26">
        <f t="shared" si="465"/>
        <v>-9999</v>
      </c>
      <c r="AC1750" s="26">
        <f t="shared" si="473"/>
        <v>0</v>
      </c>
      <c r="AD1750" s="26">
        <f t="shared" si="474"/>
        <v>-9999</v>
      </c>
      <c r="AE1750" s="26">
        <f t="shared" si="475"/>
        <v>0</v>
      </c>
      <c r="AF1750">
        <f t="shared" si="476"/>
        <v>-9999</v>
      </c>
      <c r="AG1750" s="187"/>
      <c r="AH1750">
        <f t="shared" si="477"/>
        <v>-2.9382213915712355E-4</v>
      </c>
      <c r="AI1750">
        <f t="shared" si="478"/>
        <v>0.56321412153041595</v>
      </c>
      <c r="AJ1750">
        <f t="shared" si="479"/>
        <v>-0.29022162196877349</v>
      </c>
      <c r="AK1750">
        <f t="shared" si="480"/>
        <v>0.22686228227079117</v>
      </c>
      <c r="AL1750">
        <f t="shared" si="481"/>
        <v>2.6625535282756823</v>
      </c>
      <c r="AM1750">
        <f t="shared" si="482"/>
        <v>4.0948774322335311</v>
      </c>
      <c r="AN1750" s="26">
        <f t="shared" si="484"/>
        <v>-3.9344997747660178</v>
      </c>
      <c r="AO1750" s="26">
        <f t="shared" si="484"/>
        <v>-3.9351643489502139</v>
      </c>
      <c r="AP1750" s="26">
        <f t="shared" si="484"/>
        <v>-3.9332408904645653</v>
      </c>
      <c r="AQ1750" s="26">
        <f t="shared" si="484"/>
        <v>-3.9388182558839882</v>
      </c>
      <c r="AR1750" s="26">
        <f t="shared" si="484"/>
        <v>-3.9227315190112741</v>
      </c>
      <c r="AS1750" s="26">
        <f t="shared" si="484"/>
        <v>-3.9698775001583364</v>
      </c>
      <c r="AT1750" s="26">
        <f t="shared" si="484"/>
        <v>-3.8373723372171344</v>
      </c>
      <c r="AU1750" s="26">
        <f t="shared" si="483"/>
        <v>-4.2853617650403137</v>
      </c>
      <c r="AV1750" s="26"/>
    </row>
    <row r="1751" spans="26:64">
      <c r="Z1751">
        <f t="shared" si="471"/>
        <v>0</v>
      </c>
      <c r="AA1751" s="26">
        <f t="shared" si="472"/>
        <v>2.0309229835135684E-3</v>
      </c>
      <c r="AB1751" s="26">
        <f t="shared" si="465"/>
        <v>-9999</v>
      </c>
      <c r="AC1751" s="26">
        <f t="shared" si="473"/>
        <v>0</v>
      </c>
      <c r="AD1751" s="26">
        <f t="shared" si="474"/>
        <v>-9999</v>
      </c>
      <c r="AE1751" s="26">
        <f t="shared" si="475"/>
        <v>0</v>
      </c>
      <c r="AF1751">
        <f t="shared" si="476"/>
        <v>-9999</v>
      </c>
      <c r="AG1751" s="187"/>
      <c r="AH1751">
        <f t="shared" si="477"/>
        <v>-2.9382213915712355E-4</v>
      </c>
      <c r="AI1751">
        <f t="shared" si="478"/>
        <v>0.56321412153041595</v>
      </c>
      <c r="AJ1751">
        <f t="shared" si="479"/>
        <v>-0.29022162196877349</v>
      </c>
      <c r="AK1751">
        <f t="shared" si="480"/>
        <v>0.22686228227079117</v>
      </c>
      <c r="AL1751">
        <f t="shared" si="481"/>
        <v>2.6625535282756823</v>
      </c>
      <c r="AM1751">
        <f t="shared" si="482"/>
        <v>4.0948774322335311</v>
      </c>
      <c r="AN1751" s="26">
        <f t="shared" si="484"/>
        <v>-3.9344997747660178</v>
      </c>
      <c r="AO1751" s="26">
        <f t="shared" si="484"/>
        <v>-3.9351643489502139</v>
      </c>
      <c r="AP1751" s="26">
        <f t="shared" si="484"/>
        <v>-3.9332408904645653</v>
      </c>
      <c r="AQ1751" s="26">
        <f t="shared" si="484"/>
        <v>-3.9388182558839882</v>
      </c>
      <c r="AR1751" s="26">
        <f t="shared" si="484"/>
        <v>-3.9227315190112741</v>
      </c>
      <c r="AS1751" s="26">
        <f t="shared" si="484"/>
        <v>-3.9698775001583364</v>
      </c>
      <c r="AT1751" s="26">
        <f t="shared" si="484"/>
        <v>-3.8373723372171344</v>
      </c>
      <c r="AU1751" s="26">
        <f t="shared" si="483"/>
        <v>-4.2853617650403137</v>
      </c>
    </row>
    <row r="1752" spans="26:64">
      <c r="Z1752">
        <f t="shared" si="471"/>
        <v>0</v>
      </c>
      <c r="AA1752" s="26">
        <f t="shared" si="472"/>
        <v>2.0309229835135684E-3</v>
      </c>
      <c r="AB1752" s="26">
        <f t="shared" si="465"/>
        <v>-9999</v>
      </c>
      <c r="AC1752" s="26">
        <f t="shared" si="473"/>
        <v>0</v>
      </c>
      <c r="AD1752" s="26">
        <f t="shared" si="474"/>
        <v>-9999</v>
      </c>
      <c r="AE1752" s="26">
        <f t="shared" si="475"/>
        <v>0</v>
      </c>
      <c r="AF1752">
        <f t="shared" si="476"/>
        <v>-9999</v>
      </c>
      <c r="AG1752" s="187"/>
      <c r="AH1752">
        <f t="shared" si="477"/>
        <v>-2.9382213915712355E-4</v>
      </c>
      <c r="AI1752">
        <f t="shared" si="478"/>
        <v>0.56321412153041595</v>
      </c>
      <c r="AJ1752">
        <f t="shared" si="479"/>
        <v>-0.29022162196877349</v>
      </c>
      <c r="AK1752">
        <f t="shared" si="480"/>
        <v>0.22686228227079117</v>
      </c>
      <c r="AL1752">
        <f t="shared" si="481"/>
        <v>2.6625535282756823</v>
      </c>
      <c r="AM1752">
        <f t="shared" si="482"/>
        <v>4.0948774322335311</v>
      </c>
      <c r="AN1752" s="26">
        <f t="shared" si="484"/>
        <v>-3.9344997747660178</v>
      </c>
      <c r="AO1752" s="26">
        <f t="shared" si="484"/>
        <v>-3.9351643489502139</v>
      </c>
      <c r="AP1752" s="26">
        <f t="shared" si="484"/>
        <v>-3.9332408904645653</v>
      </c>
      <c r="AQ1752" s="26">
        <f t="shared" si="484"/>
        <v>-3.9388182558839882</v>
      </c>
      <c r="AR1752" s="26">
        <f t="shared" si="484"/>
        <v>-3.9227315190112741</v>
      </c>
      <c r="AS1752" s="26">
        <f t="shared" si="484"/>
        <v>-3.9698775001583364</v>
      </c>
      <c r="AT1752" s="26">
        <f t="shared" si="484"/>
        <v>-3.8373723372171344</v>
      </c>
      <c r="AU1752" s="26">
        <f t="shared" si="483"/>
        <v>-4.2853617650403137</v>
      </c>
    </row>
    <row r="1753" spans="26:64">
      <c r="Z1753">
        <f t="shared" si="471"/>
        <v>0</v>
      </c>
      <c r="AA1753" s="26">
        <f t="shared" si="472"/>
        <v>2.0309229835135684E-3</v>
      </c>
      <c r="AB1753" s="26">
        <f t="shared" si="465"/>
        <v>-9999</v>
      </c>
      <c r="AC1753" s="26">
        <f t="shared" si="473"/>
        <v>0</v>
      </c>
      <c r="AD1753" s="26">
        <f t="shared" si="474"/>
        <v>-9999</v>
      </c>
      <c r="AE1753" s="26">
        <f t="shared" si="475"/>
        <v>0</v>
      </c>
      <c r="AF1753">
        <f t="shared" si="476"/>
        <v>-9999</v>
      </c>
      <c r="AG1753" s="187"/>
      <c r="AH1753">
        <f t="shared" si="477"/>
        <v>-2.9382213915712355E-4</v>
      </c>
      <c r="AI1753">
        <f t="shared" si="478"/>
        <v>0.56321412153041595</v>
      </c>
      <c r="AJ1753">
        <f t="shared" si="479"/>
        <v>-0.29022162196877349</v>
      </c>
      <c r="AK1753">
        <f t="shared" si="480"/>
        <v>0.22686228227079117</v>
      </c>
      <c r="AL1753">
        <f t="shared" si="481"/>
        <v>2.6625535282756823</v>
      </c>
      <c r="AM1753">
        <f t="shared" si="482"/>
        <v>4.0948774322335311</v>
      </c>
      <c r="AN1753" s="26">
        <f t="shared" si="484"/>
        <v>-3.9344997747660178</v>
      </c>
      <c r="AO1753" s="26">
        <f t="shared" si="484"/>
        <v>-3.9351643489502139</v>
      </c>
      <c r="AP1753" s="26">
        <f t="shared" si="484"/>
        <v>-3.9332408904645653</v>
      </c>
      <c r="AQ1753" s="26">
        <f t="shared" si="484"/>
        <v>-3.9388182558839882</v>
      </c>
      <c r="AR1753" s="26">
        <f t="shared" si="484"/>
        <v>-3.9227315190112741</v>
      </c>
      <c r="AS1753" s="26">
        <f t="shared" si="484"/>
        <v>-3.9698775001583364</v>
      </c>
      <c r="AT1753" s="26">
        <f t="shared" si="484"/>
        <v>-3.8373723372171344</v>
      </c>
      <c r="AU1753" s="26">
        <f t="shared" si="483"/>
        <v>-4.2853617650403137</v>
      </c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</row>
    <row r="1754" spans="26:64">
      <c r="Z1754">
        <f t="shared" si="471"/>
        <v>0</v>
      </c>
      <c r="AA1754" s="26">
        <f t="shared" si="472"/>
        <v>2.0309229835135684E-3</v>
      </c>
      <c r="AB1754" s="26">
        <f t="shared" si="465"/>
        <v>-9999</v>
      </c>
      <c r="AC1754" s="26">
        <f t="shared" si="473"/>
        <v>0</v>
      </c>
      <c r="AD1754" s="26">
        <f t="shared" si="474"/>
        <v>-9999</v>
      </c>
      <c r="AE1754" s="26">
        <f t="shared" si="475"/>
        <v>0</v>
      </c>
      <c r="AF1754">
        <f t="shared" si="476"/>
        <v>-9999</v>
      </c>
      <c r="AG1754" s="187"/>
      <c r="AH1754">
        <f t="shared" si="477"/>
        <v>-2.9382213915712355E-4</v>
      </c>
      <c r="AI1754">
        <f t="shared" si="478"/>
        <v>0.56321412153041595</v>
      </c>
      <c r="AJ1754">
        <f t="shared" si="479"/>
        <v>-0.29022162196877349</v>
      </c>
      <c r="AK1754">
        <f t="shared" si="480"/>
        <v>0.22686228227079117</v>
      </c>
      <c r="AL1754">
        <f t="shared" si="481"/>
        <v>2.6625535282756823</v>
      </c>
      <c r="AM1754">
        <f t="shared" si="482"/>
        <v>4.0948774322335311</v>
      </c>
      <c r="AN1754" s="26">
        <f t="shared" si="484"/>
        <v>-3.9344997747660178</v>
      </c>
      <c r="AO1754" s="26">
        <f t="shared" si="484"/>
        <v>-3.9351643489502139</v>
      </c>
      <c r="AP1754" s="26">
        <f t="shared" si="484"/>
        <v>-3.9332408904645653</v>
      </c>
      <c r="AQ1754" s="26">
        <f t="shared" si="484"/>
        <v>-3.9388182558839882</v>
      </c>
      <c r="AR1754" s="26">
        <f t="shared" si="484"/>
        <v>-3.9227315190112741</v>
      </c>
      <c r="AS1754" s="26">
        <f t="shared" si="484"/>
        <v>-3.9698775001583364</v>
      </c>
      <c r="AT1754" s="26">
        <f t="shared" si="484"/>
        <v>-3.8373723372171344</v>
      </c>
      <c r="AU1754" s="26">
        <f t="shared" si="483"/>
        <v>-4.2853617650403137</v>
      </c>
    </row>
    <row r="1755" spans="26:64">
      <c r="Z1755">
        <f t="shared" si="471"/>
        <v>0</v>
      </c>
      <c r="AA1755" s="26">
        <f t="shared" si="472"/>
        <v>2.0309229835135684E-3</v>
      </c>
      <c r="AB1755" s="26">
        <f t="shared" si="465"/>
        <v>-9999</v>
      </c>
      <c r="AC1755" s="26">
        <f t="shared" si="473"/>
        <v>0</v>
      </c>
      <c r="AD1755" s="26">
        <f t="shared" si="474"/>
        <v>-9999</v>
      </c>
      <c r="AE1755" s="26">
        <f t="shared" si="475"/>
        <v>0</v>
      </c>
      <c r="AF1755">
        <f t="shared" si="476"/>
        <v>-9999</v>
      </c>
      <c r="AG1755" s="187"/>
      <c r="AH1755">
        <f t="shared" si="477"/>
        <v>-2.9382213915712355E-4</v>
      </c>
      <c r="AI1755">
        <f t="shared" si="478"/>
        <v>0.56321412153041595</v>
      </c>
      <c r="AJ1755">
        <f t="shared" si="479"/>
        <v>-0.29022162196877349</v>
      </c>
      <c r="AK1755">
        <f t="shared" si="480"/>
        <v>0.22686228227079117</v>
      </c>
      <c r="AL1755">
        <f t="shared" si="481"/>
        <v>2.6625535282756823</v>
      </c>
      <c r="AM1755">
        <f t="shared" si="482"/>
        <v>4.0948774322335311</v>
      </c>
      <c r="AN1755" s="26">
        <f t="shared" si="484"/>
        <v>-3.9344997747660178</v>
      </c>
      <c r="AO1755" s="26">
        <f t="shared" si="484"/>
        <v>-3.9351643489502139</v>
      </c>
      <c r="AP1755" s="26">
        <f t="shared" si="484"/>
        <v>-3.9332408904645653</v>
      </c>
      <c r="AQ1755" s="26">
        <f t="shared" si="484"/>
        <v>-3.9388182558839882</v>
      </c>
      <c r="AR1755" s="26">
        <f t="shared" si="484"/>
        <v>-3.9227315190112741</v>
      </c>
      <c r="AS1755" s="26">
        <f t="shared" si="484"/>
        <v>-3.9698775001583364</v>
      </c>
      <c r="AT1755" s="26">
        <f t="shared" si="484"/>
        <v>-3.8373723372171344</v>
      </c>
      <c r="AU1755" s="26">
        <f t="shared" si="483"/>
        <v>-4.2853617650403137</v>
      </c>
    </row>
    <row r="1756" spans="26:64">
      <c r="Z1756">
        <f t="shared" si="471"/>
        <v>0</v>
      </c>
      <c r="AA1756" s="26">
        <f t="shared" si="472"/>
        <v>2.0309229835135684E-3</v>
      </c>
      <c r="AB1756" s="26">
        <f t="shared" si="465"/>
        <v>-9999</v>
      </c>
      <c r="AC1756" s="26">
        <f t="shared" si="473"/>
        <v>0</v>
      </c>
      <c r="AD1756" s="26">
        <f t="shared" si="474"/>
        <v>-9999</v>
      </c>
      <c r="AE1756" s="26">
        <f t="shared" si="475"/>
        <v>0</v>
      </c>
      <c r="AF1756">
        <f t="shared" si="476"/>
        <v>-9999</v>
      </c>
      <c r="AG1756" s="187"/>
      <c r="AH1756">
        <f t="shared" si="477"/>
        <v>-2.9382213915712355E-4</v>
      </c>
      <c r="AI1756">
        <f t="shared" si="478"/>
        <v>0.56321412153041595</v>
      </c>
      <c r="AJ1756">
        <f t="shared" si="479"/>
        <v>-0.29022162196877349</v>
      </c>
      <c r="AK1756">
        <f t="shared" si="480"/>
        <v>0.22686228227079117</v>
      </c>
      <c r="AL1756">
        <f t="shared" si="481"/>
        <v>2.6625535282756823</v>
      </c>
      <c r="AM1756">
        <f t="shared" si="482"/>
        <v>4.0948774322335311</v>
      </c>
      <c r="AN1756" s="26">
        <f t="shared" ref="AN1756:AT1765" si="485">$AU1756+$AB$7*SIN(AO1756)</f>
        <v>-3.9344997747660178</v>
      </c>
      <c r="AO1756" s="26">
        <f t="shared" si="485"/>
        <v>-3.9351643489502139</v>
      </c>
      <c r="AP1756" s="26">
        <f t="shared" si="485"/>
        <v>-3.9332408904645653</v>
      </c>
      <c r="AQ1756" s="26">
        <f t="shared" si="485"/>
        <v>-3.9388182558839882</v>
      </c>
      <c r="AR1756" s="26">
        <f t="shared" si="485"/>
        <v>-3.9227315190112741</v>
      </c>
      <c r="AS1756" s="26">
        <f t="shared" si="485"/>
        <v>-3.9698775001583364</v>
      </c>
      <c r="AT1756" s="26">
        <f t="shared" si="485"/>
        <v>-3.8373723372171344</v>
      </c>
      <c r="AU1756" s="26">
        <f t="shared" si="483"/>
        <v>-4.2853617650403137</v>
      </c>
    </row>
    <row r="1757" spans="26:64">
      <c r="Z1757">
        <f t="shared" si="471"/>
        <v>0</v>
      </c>
      <c r="AA1757" s="26">
        <f t="shared" si="472"/>
        <v>2.0309229835135684E-3</v>
      </c>
      <c r="AB1757" s="26">
        <f t="shared" ref="AB1757:AB1820" si="486">IF(S1757&lt;&gt;0,G1757-AH1757, -9999)</f>
        <v>-9999</v>
      </c>
      <c r="AC1757" s="26">
        <f t="shared" si="473"/>
        <v>0</v>
      </c>
      <c r="AD1757" s="26">
        <f t="shared" si="474"/>
        <v>-9999</v>
      </c>
      <c r="AE1757" s="26">
        <f t="shared" si="475"/>
        <v>0</v>
      </c>
      <c r="AF1757">
        <f t="shared" si="476"/>
        <v>-9999</v>
      </c>
      <c r="AG1757" s="187"/>
      <c r="AH1757">
        <f t="shared" si="477"/>
        <v>-2.9382213915712355E-4</v>
      </c>
      <c r="AI1757">
        <f t="shared" si="478"/>
        <v>0.56321412153041595</v>
      </c>
      <c r="AJ1757">
        <f t="shared" si="479"/>
        <v>-0.29022162196877349</v>
      </c>
      <c r="AK1757">
        <f t="shared" si="480"/>
        <v>0.22686228227079117</v>
      </c>
      <c r="AL1757">
        <f t="shared" si="481"/>
        <v>2.6625535282756823</v>
      </c>
      <c r="AM1757">
        <f t="shared" si="482"/>
        <v>4.0948774322335311</v>
      </c>
      <c r="AN1757" s="26">
        <f t="shared" si="485"/>
        <v>-3.9344997747660178</v>
      </c>
      <c r="AO1757" s="26">
        <f t="shared" si="485"/>
        <v>-3.9351643489502139</v>
      </c>
      <c r="AP1757" s="26">
        <f t="shared" si="485"/>
        <v>-3.9332408904645653</v>
      </c>
      <c r="AQ1757" s="26">
        <f t="shared" si="485"/>
        <v>-3.9388182558839882</v>
      </c>
      <c r="AR1757" s="26">
        <f t="shared" si="485"/>
        <v>-3.9227315190112741</v>
      </c>
      <c r="AS1757" s="26">
        <f t="shared" si="485"/>
        <v>-3.9698775001583364</v>
      </c>
      <c r="AT1757" s="26">
        <f t="shared" si="485"/>
        <v>-3.8373723372171344</v>
      </c>
      <c r="AU1757" s="26">
        <f t="shared" si="483"/>
        <v>-4.2853617650403137</v>
      </c>
    </row>
    <row r="1758" spans="26:64">
      <c r="Z1758">
        <f t="shared" si="471"/>
        <v>0</v>
      </c>
      <c r="AA1758" s="26">
        <f t="shared" si="472"/>
        <v>2.0309229835135684E-3</v>
      </c>
      <c r="AB1758" s="26">
        <f t="shared" si="486"/>
        <v>-9999</v>
      </c>
      <c r="AC1758" s="26">
        <f t="shared" si="473"/>
        <v>0</v>
      </c>
      <c r="AD1758" s="26">
        <f t="shared" si="474"/>
        <v>-9999</v>
      </c>
      <c r="AE1758" s="26">
        <f t="shared" si="475"/>
        <v>0</v>
      </c>
      <c r="AF1758">
        <f t="shared" si="476"/>
        <v>-9999</v>
      </c>
      <c r="AG1758" s="187"/>
      <c r="AH1758">
        <f t="shared" si="477"/>
        <v>-2.9382213915712355E-4</v>
      </c>
      <c r="AI1758">
        <f t="shared" si="478"/>
        <v>0.56321412153041595</v>
      </c>
      <c r="AJ1758">
        <f t="shared" si="479"/>
        <v>-0.29022162196877349</v>
      </c>
      <c r="AK1758">
        <f t="shared" si="480"/>
        <v>0.22686228227079117</v>
      </c>
      <c r="AL1758">
        <f t="shared" si="481"/>
        <v>2.6625535282756823</v>
      </c>
      <c r="AM1758">
        <f t="shared" si="482"/>
        <v>4.0948774322335311</v>
      </c>
      <c r="AN1758" s="26">
        <f t="shared" si="485"/>
        <v>-3.9344997747660178</v>
      </c>
      <c r="AO1758" s="26">
        <f t="shared" si="485"/>
        <v>-3.9351643489502139</v>
      </c>
      <c r="AP1758" s="26">
        <f t="shared" si="485"/>
        <v>-3.9332408904645653</v>
      </c>
      <c r="AQ1758" s="26">
        <f t="shared" si="485"/>
        <v>-3.9388182558839882</v>
      </c>
      <c r="AR1758" s="26">
        <f t="shared" si="485"/>
        <v>-3.9227315190112741</v>
      </c>
      <c r="AS1758" s="26">
        <f t="shared" si="485"/>
        <v>-3.9698775001583364</v>
      </c>
      <c r="AT1758" s="26">
        <f t="shared" si="485"/>
        <v>-3.8373723372171344</v>
      </c>
      <c r="AU1758" s="26">
        <f t="shared" si="483"/>
        <v>-4.2853617650403137</v>
      </c>
    </row>
    <row r="1759" spans="26:64">
      <c r="Z1759">
        <f t="shared" si="471"/>
        <v>0</v>
      </c>
      <c r="AA1759" s="26">
        <f t="shared" si="472"/>
        <v>2.0309229835135684E-3</v>
      </c>
      <c r="AB1759" s="26">
        <f t="shared" si="486"/>
        <v>-9999</v>
      </c>
      <c r="AC1759" s="26">
        <f t="shared" si="473"/>
        <v>0</v>
      </c>
      <c r="AD1759" s="26">
        <f t="shared" si="474"/>
        <v>-9999</v>
      </c>
      <c r="AE1759" s="26">
        <f t="shared" si="475"/>
        <v>0</v>
      </c>
      <c r="AF1759">
        <f t="shared" si="476"/>
        <v>-9999</v>
      </c>
      <c r="AG1759" s="187"/>
      <c r="AH1759">
        <f t="shared" si="477"/>
        <v>-2.9382213915712355E-4</v>
      </c>
      <c r="AI1759">
        <f t="shared" si="478"/>
        <v>0.56321412153041595</v>
      </c>
      <c r="AJ1759">
        <f t="shared" si="479"/>
        <v>-0.29022162196877349</v>
      </c>
      <c r="AK1759">
        <f t="shared" si="480"/>
        <v>0.22686228227079117</v>
      </c>
      <c r="AL1759">
        <f t="shared" si="481"/>
        <v>2.6625535282756823</v>
      </c>
      <c r="AM1759">
        <f t="shared" si="482"/>
        <v>4.0948774322335311</v>
      </c>
      <c r="AN1759" s="26">
        <f t="shared" si="485"/>
        <v>-3.9344997747660178</v>
      </c>
      <c r="AO1759" s="26">
        <f t="shared" si="485"/>
        <v>-3.9351643489502139</v>
      </c>
      <c r="AP1759" s="26">
        <f t="shared" si="485"/>
        <v>-3.9332408904645653</v>
      </c>
      <c r="AQ1759" s="26">
        <f t="shared" si="485"/>
        <v>-3.9388182558839882</v>
      </c>
      <c r="AR1759" s="26">
        <f t="shared" si="485"/>
        <v>-3.9227315190112741</v>
      </c>
      <c r="AS1759" s="26">
        <f t="shared" si="485"/>
        <v>-3.9698775001583364</v>
      </c>
      <c r="AT1759" s="26">
        <f t="shared" si="485"/>
        <v>-3.8373723372171344</v>
      </c>
      <c r="AU1759" s="26">
        <f t="shared" si="483"/>
        <v>-4.2853617650403137</v>
      </c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</row>
    <row r="1760" spans="26:64">
      <c r="Z1760">
        <f t="shared" si="471"/>
        <v>0</v>
      </c>
      <c r="AA1760" s="26">
        <f t="shared" si="472"/>
        <v>2.0309229835135684E-3</v>
      </c>
      <c r="AB1760" s="26">
        <f t="shared" si="486"/>
        <v>-9999</v>
      </c>
      <c r="AC1760" s="26">
        <f t="shared" si="473"/>
        <v>0</v>
      </c>
      <c r="AD1760" s="26">
        <f t="shared" si="474"/>
        <v>-9999</v>
      </c>
      <c r="AE1760" s="26">
        <f t="shared" si="475"/>
        <v>0</v>
      </c>
      <c r="AF1760">
        <f t="shared" si="476"/>
        <v>-9999</v>
      </c>
      <c r="AG1760" s="187"/>
      <c r="AH1760">
        <f t="shared" si="477"/>
        <v>-2.9382213915712355E-4</v>
      </c>
      <c r="AI1760">
        <f t="shared" si="478"/>
        <v>0.56321412153041595</v>
      </c>
      <c r="AJ1760">
        <f t="shared" si="479"/>
        <v>-0.29022162196877349</v>
      </c>
      <c r="AK1760">
        <f t="shared" si="480"/>
        <v>0.22686228227079117</v>
      </c>
      <c r="AL1760">
        <f t="shared" si="481"/>
        <v>2.6625535282756823</v>
      </c>
      <c r="AM1760">
        <f t="shared" si="482"/>
        <v>4.0948774322335311</v>
      </c>
      <c r="AN1760" s="26">
        <f t="shared" si="485"/>
        <v>-3.9344997747660178</v>
      </c>
      <c r="AO1760" s="26">
        <f t="shared" si="485"/>
        <v>-3.9351643489502139</v>
      </c>
      <c r="AP1760" s="26">
        <f t="shared" si="485"/>
        <v>-3.9332408904645653</v>
      </c>
      <c r="AQ1760" s="26">
        <f t="shared" si="485"/>
        <v>-3.9388182558839882</v>
      </c>
      <c r="AR1760" s="26">
        <f t="shared" si="485"/>
        <v>-3.9227315190112741</v>
      </c>
      <c r="AS1760" s="26">
        <f t="shared" si="485"/>
        <v>-3.9698775001583364</v>
      </c>
      <c r="AT1760" s="26">
        <f t="shared" si="485"/>
        <v>-3.8373723372171344</v>
      </c>
      <c r="AU1760" s="26">
        <f t="shared" si="483"/>
        <v>-4.2853617650403137</v>
      </c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</row>
    <row r="1761" spans="26:64">
      <c r="Z1761">
        <f t="shared" si="471"/>
        <v>0</v>
      </c>
      <c r="AA1761" s="26">
        <f t="shared" si="472"/>
        <v>2.0309229835135684E-3</v>
      </c>
      <c r="AB1761" s="26">
        <f t="shared" si="486"/>
        <v>-9999</v>
      </c>
      <c r="AC1761" s="26">
        <f t="shared" si="473"/>
        <v>0</v>
      </c>
      <c r="AD1761" s="26">
        <f t="shared" si="474"/>
        <v>-9999</v>
      </c>
      <c r="AE1761" s="26">
        <f t="shared" si="475"/>
        <v>0</v>
      </c>
      <c r="AF1761">
        <f t="shared" si="476"/>
        <v>-9999</v>
      </c>
      <c r="AG1761" s="187"/>
      <c r="AH1761">
        <f t="shared" si="477"/>
        <v>-2.9382213915712355E-4</v>
      </c>
      <c r="AI1761">
        <f t="shared" si="478"/>
        <v>0.56321412153041595</v>
      </c>
      <c r="AJ1761">
        <f t="shared" si="479"/>
        <v>-0.29022162196877349</v>
      </c>
      <c r="AK1761">
        <f t="shared" si="480"/>
        <v>0.22686228227079117</v>
      </c>
      <c r="AL1761">
        <f t="shared" si="481"/>
        <v>2.6625535282756823</v>
      </c>
      <c r="AM1761">
        <f t="shared" si="482"/>
        <v>4.0948774322335311</v>
      </c>
      <c r="AN1761" s="26">
        <f t="shared" si="485"/>
        <v>-3.9344997747660178</v>
      </c>
      <c r="AO1761" s="26">
        <f t="shared" si="485"/>
        <v>-3.9351643489502139</v>
      </c>
      <c r="AP1761" s="26">
        <f t="shared" si="485"/>
        <v>-3.9332408904645653</v>
      </c>
      <c r="AQ1761" s="26">
        <f t="shared" si="485"/>
        <v>-3.9388182558839882</v>
      </c>
      <c r="AR1761" s="26">
        <f t="shared" si="485"/>
        <v>-3.9227315190112741</v>
      </c>
      <c r="AS1761" s="26">
        <f t="shared" si="485"/>
        <v>-3.9698775001583364</v>
      </c>
      <c r="AT1761" s="26">
        <f t="shared" si="485"/>
        <v>-3.8373723372171344</v>
      </c>
      <c r="AU1761" s="26">
        <f t="shared" si="483"/>
        <v>-4.2853617650403137</v>
      </c>
      <c r="AV1761" s="26"/>
    </row>
    <row r="1762" spans="26:64">
      <c r="Z1762">
        <f t="shared" si="471"/>
        <v>0</v>
      </c>
      <c r="AA1762" s="26">
        <f t="shared" si="472"/>
        <v>2.0309229835135684E-3</v>
      </c>
      <c r="AB1762" s="26">
        <f t="shared" si="486"/>
        <v>-9999</v>
      </c>
      <c r="AC1762" s="26">
        <f t="shared" si="473"/>
        <v>0</v>
      </c>
      <c r="AD1762" s="26">
        <f t="shared" si="474"/>
        <v>-9999</v>
      </c>
      <c r="AE1762" s="26">
        <f t="shared" si="475"/>
        <v>0</v>
      </c>
      <c r="AF1762">
        <f t="shared" si="476"/>
        <v>-9999</v>
      </c>
      <c r="AG1762" s="187"/>
      <c r="AH1762">
        <f t="shared" si="477"/>
        <v>-2.9382213915712355E-4</v>
      </c>
      <c r="AI1762">
        <f t="shared" si="478"/>
        <v>0.56321412153041595</v>
      </c>
      <c r="AJ1762">
        <f t="shared" si="479"/>
        <v>-0.29022162196877349</v>
      </c>
      <c r="AK1762">
        <f t="shared" si="480"/>
        <v>0.22686228227079117</v>
      </c>
      <c r="AL1762">
        <f t="shared" si="481"/>
        <v>2.6625535282756823</v>
      </c>
      <c r="AM1762">
        <f t="shared" si="482"/>
        <v>4.0948774322335311</v>
      </c>
      <c r="AN1762" s="26">
        <f t="shared" si="485"/>
        <v>-3.9344997747660178</v>
      </c>
      <c r="AO1762" s="26">
        <f t="shared" si="485"/>
        <v>-3.9351643489502139</v>
      </c>
      <c r="AP1762" s="26">
        <f t="shared" si="485"/>
        <v>-3.9332408904645653</v>
      </c>
      <c r="AQ1762" s="26">
        <f t="shared" si="485"/>
        <v>-3.9388182558839882</v>
      </c>
      <c r="AR1762" s="26">
        <f t="shared" si="485"/>
        <v>-3.9227315190112741</v>
      </c>
      <c r="AS1762" s="26">
        <f t="shared" si="485"/>
        <v>-3.9698775001583364</v>
      </c>
      <c r="AT1762" s="26">
        <f t="shared" si="485"/>
        <v>-3.8373723372171344</v>
      </c>
      <c r="AU1762" s="26">
        <f t="shared" si="483"/>
        <v>-4.2853617650403137</v>
      </c>
      <c r="AV1762" s="26"/>
    </row>
    <row r="1763" spans="26:64">
      <c r="Z1763">
        <f t="shared" si="471"/>
        <v>0</v>
      </c>
      <c r="AA1763" s="26">
        <f t="shared" si="472"/>
        <v>2.0309229835135684E-3</v>
      </c>
      <c r="AB1763" s="26">
        <f t="shared" si="486"/>
        <v>-9999</v>
      </c>
      <c r="AC1763" s="26">
        <f t="shared" si="473"/>
        <v>0</v>
      </c>
      <c r="AD1763" s="26">
        <f t="shared" si="474"/>
        <v>-9999</v>
      </c>
      <c r="AE1763" s="26">
        <f t="shared" si="475"/>
        <v>0</v>
      </c>
      <c r="AF1763">
        <f t="shared" si="476"/>
        <v>-9999</v>
      </c>
      <c r="AG1763" s="187"/>
      <c r="AH1763">
        <f t="shared" si="477"/>
        <v>-2.9382213915712355E-4</v>
      </c>
      <c r="AI1763">
        <f t="shared" si="478"/>
        <v>0.56321412153041595</v>
      </c>
      <c r="AJ1763">
        <f t="shared" si="479"/>
        <v>-0.29022162196877349</v>
      </c>
      <c r="AK1763">
        <f t="shared" si="480"/>
        <v>0.22686228227079117</v>
      </c>
      <c r="AL1763">
        <f t="shared" si="481"/>
        <v>2.6625535282756823</v>
      </c>
      <c r="AM1763">
        <f t="shared" si="482"/>
        <v>4.0948774322335311</v>
      </c>
      <c r="AN1763" s="26">
        <f t="shared" si="485"/>
        <v>-3.9344997747660178</v>
      </c>
      <c r="AO1763" s="26">
        <f t="shared" si="485"/>
        <v>-3.9351643489502139</v>
      </c>
      <c r="AP1763" s="26">
        <f t="shared" si="485"/>
        <v>-3.9332408904645653</v>
      </c>
      <c r="AQ1763" s="26">
        <f t="shared" si="485"/>
        <v>-3.9388182558839882</v>
      </c>
      <c r="AR1763" s="26">
        <f t="shared" si="485"/>
        <v>-3.9227315190112741</v>
      </c>
      <c r="AS1763" s="26">
        <f t="shared" si="485"/>
        <v>-3.9698775001583364</v>
      </c>
      <c r="AT1763" s="26">
        <f t="shared" si="485"/>
        <v>-3.8373723372171344</v>
      </c>
      <c r="AU1763" s="26">
        <f t="shared" si="483"/>
        <v>-4.2853617650403137</v>
      </c>
    </row>
    <row r="1764" spans="26:64">
      <c r="Z1764">
        <f t="shared" si="471"/>
        <v>0</v>
      </c>
      <c r="AA1764" s="26">
        <f t="shared" si="472"/>
        <v>2.0309229835135684E-3</v>
      </c>
      <c r="AB1764" s="26">
        <f t="shared" si="486"/>
        <v>-9999</v>
      </c>
      <c r="AC1764" s="26">
        <f t="shared" si="473"/>
        <v>0</v>
      </c>
      <c r="AD1764" s="26">
        <f t="shared" si="474"/>
        <v>-9999</v>
      </c>
      <c r="AE1764" s="26">
        <f t="shared" si="475"/>
        <v>0</v>
      </c>
      <c r="AF1764">
        <f t="shared" si="476"/>
        <v>-9999</v>
      </c>
      <c r="AG1764" s="187"/>
      <c r="AH1764">
        <f t="shared" si="477"/>
        <v>-2.9382213915712355E-4</v>
      </c>
      <c r="AI1764">
        <f t="shared" si="478"/>
        <v>0.56321412153041595</v>
      </c>
      <c r="AJ1764">
        <f t="shared" si="479"/>
        <v>-0.29022162196877349</v>
      </c>
      <c r="AK1764">
        <f t="shared" si="480"/>
        <v>0.22686228227079117</v>
      </c>
      <c r="AL1764">
        <f t="shared" si="481"/>
        <v>2.6625535282756823</v>
      </c>
      <c r="AM1764">
        <f t="shared" si="482"/>
        <v>4.0948774322335311</v>
      </c>
      <c r="AN1764" s="26">
        <f t="shared" si="485"/>
        <v>-3.9344997747660178</v>
      </c>
      <c r="AO1764" s="26">
        <f t="shared" si="485"/>
        <v>-3.9351643489502139</v>
      </c>
      <c r="AP1764" s="26">
        <f t="shared" si="485"/>
        <v>-3.9332408904645653</v>
      </c>
      <c r="AQ1764" s="26">
        <f t="shared" si="485"/>
        <v>-3.9388182558839882</v>
      </c>
      <c r="AR1764" s="26">
        <f t="shared" si="485"/>
        <v>-3.9227315190112741</v>
      </c>
      <c r="AS1764" s="26">
        <f t="shared" si="485"/>
        <v>-3.9698775001583364</v>
      </c>
      <c r="AT1764" s="26">
        <f t="shared" si="485"/>
        <v>-3.8373723372171344</v>
      </c>
      <c r="AU1764" s="26">
        <f t="shared" si="483"/>
        <v>-4.2853617650403137</v>
      </c>
    </row>
    <row r="1765" spans="26:64">
      <c r="Z1765">
        <f t="shared" si="471"/>
        <v>0</v>
      </c>
      <c r="AA1765" s="26">
        <f t="shared" si="472"/>
        <v>2.0309229835135684E-3</v>
      </c>
      <c r="AB1765" s="26">
        <f t="shared" si="486"/>
        <v>-9999</v>
      </c>
      <c r="AC1765" s="26">
        <f t="shared" si="473"/>
        <v>0</v>
      </c>
      <c r="AD1765" s="26">
        <f t="shared" si="474"/>
        <v>-9999</v>
      </c>
      <c r="AE1765" s="26">
        <f t="shared" si="475"/>
        <v>0</v>
      </c>
      <c r="AF1765">
        <f t="shared" si="476"/>
        <v>-9999</v>
      </c>
      <c r="AG1765" s="187"/>
      <c r="AH1765">
        <f t="shared" si="477"/>
        <v>-2.9382213915712355E-4</v>
      </c>
      <c r="AI1765">
        <f t="shared" si="478"/>
        <v>0.56321412153041595</v>
      </c>
      <c r="AJ1765">
        <f t="shared" si="479"/>
        <v>-0.29022162196877349</v>
      </c>
      <c r="AK1765">
        <f t="shared" si="480"/>
        <v>0.22686228227079117</v>
      </c>
      <c r="AL1765">
        <f t="shared" si="481"/>
        <v>2.6625535282756823</v>
      </c>
      <c r="AM1765">
        <f t="shared" si="482"/>
        <v>4.0948774322335311</v>
      </c>
      <c r="AN1765" s="26">
        <f t="shared" si="485"/>
        <v>-3.9344997747660178</v>
      </c>
      <c r="AO1765" s="26">
        <f t="shared" si="485"/>
        <v>-3.9351643489502139</v>
      </c>
      <c r="AP1765" s="26">
        <f t="shared" si="485"/>
        <v>-3.9332408904645653</v>
      </c>
      <c r="AQ1765" s="26">
        <f t="shared" si="485"/>
        <v>-3.9388182558839882</v>
      </c>
      <c r="AR1765" s="26">
        <f t="shared" si="485"/>
        <v>-3.9227315190112741</v>
      </c>
      <c r="AS1765" s="26">
        <f t="shared" si="485"/>
        <v>-3.9698775001583364</v>
      </c>
      <c r="AT1765" s="26">
        <f t="shared" si="485"/>
        <v>-3.8373723372171344</v>
      </c>
      <c r="AU1765" s="26">
        <f t="shared" si="483"/>
        <v>-4.2853617650403137</v>
      </c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</row>
    <row r="1766" spans="26:64">
      <c r="Z1766">
        <f t="shared" si="471"/>
        <v>0</v>
      </c>
      <c r="AA1766" s="26">
        <f t="shared" si="472"/>
        <v>2.0309229835135684E-3</v>
      </c>
      <c r="AB1766" s="26">
        <f t="shared" si="486"/>
        <v>-9999</v>
      </c>
      <c r="AC1766" s="26">
        <f t="shared" si="473"/>
        <v>0</v>
      </c>
      <c r="AD1766" s="26">
        <f t="shared" si="474"/>
        <v>-9999</v>
      </c>
      <c r="AE1766" s="26">
        <f t="shared" si="475"/>
        <v>0</v>
      </c>
      <c r="AF1766">
        <f t="shared" si="476"/>
        <v>-9999</v>
      </c>
      <c r="AG1766" s="187"/>
      <c r="AH1766">
        <f t="shared" si="477"/>
        <v>-2.9382213915712355E-4</v>
      </c>
      <c r="AI1766">
        <f t="shared" si="478"/>
        <v>0.56321412153041595</v>
      </c>
      <c r="AJ1766">
        <f t="shared" si="479"/>
        <v>-0.29022162196877349</v>
      </c>
      <c r="AK1766">
        <f t="shared" si="480"/>
        <v>0.22686228227079117</v>
      </c>
      <c r="AL1766">
        <f t="shared" si="481"/>
        <v>2.6625535282756823</v>
      </c>
      <c r="AM1766">
        <f t="shared" si="482"/>
        <v>4.0948774322335311</v>
      </c>
      <c r="AN1766" s="26">
        <f t="shared" ref="AN1766:AT1775" si="487">$AU1766+$AB$7*SIN(AO1766)</f>
        <v>-3.9344997747660178</v>
      </c>
      <c r="AO1766" s="26">
        <f t="shared" si="487"/>
        <v>-3.9351643489502139</v>
      </c>
      <c r="AP1766" s="26">
        <f t="shared" si="487"/>
        <v>-3.9332408904645653</v>
      </c>
      <c r="AQ1766" s="26">
        <f t="shared" si="487"/>
        <v>-3.9388182558839882</v>
      </c>
      <c r="AR1766" s="26">
        <f t="shared" si="487"/>
        <v>-3.9227315190112741</v>
      </c>
      <c r="AS1766" s="26">
        <f t="shared" si="487"/>
        <v>-3.9698775001583364</v>
      </c>
      <c r="AT1766" s="26">
        <f t="shared" si="487"/>
        <v>-3.8373723372171344</v>
      </c>
      <c r="AU1766" s="26">
        <f t="shared" si="483"/>
        <v>-4.2853617650403137</v>
      </c>
      <c r="AV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</row>
    <row r="1767" spans="26:64">
      <c r="Z1767">
        <f t="shared" si="471"/>
        <v>0</v>
      </c>
      <c r="AA1767" s="26">
        <f t="shared" si="472"/>
        <v>2.0309229835135684E-3</v>
      </c>
      <c r="AB1767" s="26">
        <f t="shared" si="486"/>
        <v>-9999</v>
      </c>
      <c r="AC1767" s="26">
        <f t="shared" si="473"/>
        <v>0</v>
      </c>
      <c r="AD1767" s="26">
        <f t="shared" si="474"/>
        <v>-9999</v>
      </c>
      <c r="AE1767" s="26">
        <f t="shared" si="475"/>
        <v>0</v>
      </c>
      <c r="AF1767">
        <f t="shared" si="476"/>
        <v>-9999</v>
      </c>
      <c r="AG1767" s="187"/>
      <c r="AH1767">
        <f t="shared" si="477"/>
        <v>-2.9382213915712355E-4</v>
      </c>
      <c r="AI1767">
        <f t="shared" si="478"/>
        <v>0.56321412153041595</v>
      </c>
      <c r="AJ1767">
        <f t="shared" si="479"/>
        <v>-0.29022162196877349</v>
      </c>
      <c r="AK1767">
        <f t="shared" si="480"/>
        <v>0.22686228227079117</v>
      </c>
      <c r="AL1767">
        <f t="shared" si="481"/>
        <v>2.6625535282756823</v>
      </c>
      <c r="AM1767">
        <f t="shared" si="482"/>
        <v>4.0948774322335311</v>
      </c>
      <c r="AN1767" s="26">
        <f t="shared" si="487"/>
        <v>-3.9344997747660178</v>
      </c>
      <c r="AO1767" s="26">
        <f t="shared" si="487"/>
        <v>-3.9351643489502139</v>
      </c>
      <c r="AP1767" s="26">
        <f t="shared" si="487"/>
        <v>-3.9332408904645653</v>
      </c>
      <c r="AQ1767" s="26">
        <f t="shared" si="487"/>
        <v>-3.9388182558839882</v>
      </c>
      <c r="AR1767" s="26">
        <f t="shared" si="487"/>
        <v>-3.9227315190112741</v>
      </c>
      <c r="AS1767" s="26">
        <f t="shared" si="487"/>
        <v>-3.9698775001583364</v>
      </c>
      <c r="AT1767" s="26">
        <f t="shared" si="487"/>
        <v>-3.8373723372171344</v>
      </c>
      <c r="AU1767" s="26">
        <f t="shared" si="483"/>
        <v>-4.2853617650403137</v>
      </c>
    </row>
    <row r="1768" spans="26:64">
      <c r="Z1768">
        <f t="shared" si="471"/>
        <v>0</v>
      </c>
      <c r="AA1768" s="26">
        <f t="shared" si="472"/>
        <v>2.0309229835135684E-3</v>
      </c>
      <c r="AB1768" s="26">
        <f t="shared" si="486"/>
        <v>-9999</v>
      </c>
      <c r="AC1768" s="26">
        <f t="shared" si="473"/>
        <v>0</v>
      </c>
      <c r="AD1768" s="26">
        <f t="shared" si="474"/>
        <v>-9999</v>
      </c>
      <c r="AE1768" s="26">
        <f t="shared" si="475"/>
        <v>0</v>
      </c>
      <c r="AF1768">
        <f t="shared" si="476"/>
        <v>-9999</v>
      </c>
      <c r="AG1768" s="187"/>
      <c r="AH1768">
        <f t="shared" si="477"/>
        <v>-2.9382213915712355E-4</v>
      </c>
      <c r="AI1768">
        <f t="shared" si="478"/>
        <v>0.56321412153041595</v>
      </c>
      <c r="AJ1768">
        <f t="shared" si="479"/>
        <v>-0.29022162196877349</v>
      </c>
      <c r="AK1768">
        <f t="shared" si="480"/>
        <v>0.22686228227079117</v>
      </c>
      <c r="AL1768">
        <f t="shared" si="481"/>
        <v>2.6625535282756823</v>
      </c>
      <c r="AM1768">
        <f t="shared" si="482"/>
        <v>4.0948774322335311</v>
      </c>
      <c r="AN1768" s="26">
        <f t="shared" si="487"/>
        <v>-3.9344997747660178</v>
      </c>
      <c r="AO1768" s="26">
        <f t="shared" si="487"/>
        <v>-3.9351643489502139</v>
      </c>
      <c r="AP1768" s="26">
        <f t="shared" si="487"/>
        <v>-3.9332408904645653</v>
      </c>
      <c r="AQ1768" s="26">
        <f t="shared" si="487"/>
        <v>-3.9388182558839882</v>
      </c>
      <c r="AR1768" s="26">
        <f t="shared" si="487"/>
        <v>-3.9227315190112741</v>
      </c>
      <c r="AS1768" s="26">
        <f t="shared" si="487"/>
        <v>-3.9698775001583364</v>
      </c>
      <c r="AT1768" s="26">
        <f t="shared" si="487"/>
        <v>-3.8373723372171344</v>
      </c>
      <c r="AU1768" s="26">
        <f t="shared" si="483"/>
        <v>-4.2853617650403137</v>
      </c>
      <c r="AV1768" s="26"/>
    </row>
    <row r="1769" spans="26:64">
      <c r="Z1769">
        <f t="shared" si="471"/>
        <v>0</v>
      </c>
      <c r="AA1769" s="26">
        <f t="shared" si="472"/>
        <v>2.0309229835135684E-3</v>
      </c>
      <c r="AB1769" s="26">
        <f t="shared" si="486"/>
        <v>-9999</v>
      </c>
      <c r="AC1769" s="26">
        <f t="shared" si="473"/>
        <v>0</v>
      </c>
      <c r="AD1769" s="26">
        <f t="shared" si="474"/>
        <v>-9999</v>
      </c>
      <c r="AE1769" s="26">
        <f t="shared" si="475"/>
        <v>0</v>
      </c>
      <c r="AF1769">
        <f t="shared" si="476"/>
        <v>-9999</v>
      </c>
      <c r="AG1769" s="187"/>
      <c r="AH1769">
        <f t="shared" si="477"/>
        <v>-2.9382213915712355E-4</v>
      </c>
      <c r="AI1769">
        <f t="shared" si="478"/>
        <v>0.56321412153041595</v>
      </c>
      <c r="AJ1769">
        <f t="shared" si="479"/>
        <v>-0.29022162196877349</v>
      </c>
      <c r="AK1769">
        <f t="shared" si="480"/>
        <v>0.22686228227079117</v>
      </c>
      <c r="AL1769">
        <f t="shared" si="481"/>
        <v>2.6625535282756823</v>
      </c>
      <c r="AM1769">
        <f t="shared" si="482"/>
        <v>4.0948774322335311</v>
      </c>
      <c r="AN1769" s="26">
        <f t="shared" si="487"/>
        <v>-3.9344997747660178</v>
      </c>
      <c r="AO1769" s="26">
        <f t="shared" si="487"/>
        <v>-3.9351643489502139</v>
      </c>
      <c r="AP1769" s="26">
        <f t="shared" si="487"/>
        <v>-3.9332408904645653</v>
      </c>
      <c r="AQ1769" s="26">
        <f t="shared" si="487"/>
        <v>-3.9388182558839882</v>
      </c>
      <c r="AR1769" s="26">
        <f t="shared" si="487"/>
        <v>-3.9227315190112741</v>
      </c>
      <c r="AS1769" s="26">
        <f t="shared" si="487"/>
        <v>-3.9698775001583364</v>
      </c>
      <c r="AT1769" s="26">
        <f t="shared" si="487"/>
        <v>-3.8373723372171344</v>
      </c>
      <c r="AU1769" s="26">
        <f t="shared" si="483"/>
        <v>-4.2853617650403137</v>
      </c>
    </row>
    <row r="1770" spans="26:64">
      <c r="Z1770">
        <f t="shared" si="471"/>
        <v>0</v>
      </c>
      <c r="AA1770" s="26">
        <f t="shared" si="472"/>
        <v>2.0309229835135684E-3</v>
      </c>
      <c r="AB1770" s="26">
        <f t="shared" si="486"/>
        <v>-9999</v>
      </c>
      <c r="AC1770" s="26">
        <f t="shared" si="473"/>
        <v>0</v>
      </c>
      <c r="AD1770" s="26">
        <f t="shared" si="474"/>
        <v>-9999</v>
      </c>
      <c r="AE1770" s="26">
        <f t="shared" si="475"/>
        <v>0</v>
      </c>
      <c r="AF1770">
        <f t="shared" si="476"/>
        <v>-9999</v>
      </c>
      <c r="AG1770" s="187"/>
      <c r="AH1770">
        <f t="shared" si="477"/>
        <v>-2.9382213915712355E-4</v>
      </c>
      <c r="AI1770">
        <f t="shared" si="478"/>
        <v>0.56321412153041595</v>
      </c>
      <c r="AJ1770">
        <f t="shared" si="479"/>
        <v>-0.29022162196877349</v>
      </c>
      <c r="AK1770">
        <f t="shared" si="480"/>
        <v>0.22686228227079117</v>
      </c>
      <c r="AL1770">
        <f t="shared" si="481"/>
        <v>2.6625535282756823</v>
      </c>
      <c r="AM1770">
        <f t="shared" si="482"/>
        <v>4.0948774322335311</v>
      </c>
      <c r="AN1770" s="26">
        <f t="shared" si="487"/>
        <v>-3.9344997747660178</v>
      </c>
      <c r="AO1770" s="26">
        <f t="shared" si="487"/>
        <v>-3.9351643489502139</v>
      </c>
      <c r="AP1770" s="26">
        <f t="shared" si="487"/>
        <v>-3.9332408904645653</v>
      </c>
      <c r="AQ1770" s="26">
        <f t="shared" si="487"/>
        <v>-3.9388182558839882</v>
      </c>
      <c r="AR1770" s="26">
        <f t="shared" si="487"/>
        <v>-3.9227315190112741</v>
      </c>
      <c r="AS1770" s="26">
        <f t="shared" si="487"/>
        <v>-3.9698775001583364</v>
      </c>
      <c r="AT1770" s="26">
        <f t="shared" si="487"/>
        <v>-3.8373723372171344</v>
      </c>
      <c r="AU1770" s="26">
        <f t="shared" si="483"/>
        <v>-4.2853617650403137</v>
      </c>
      <c r="AV1770" s="26"/>
    </row>
    <row r="1771" spans="26:64">
      <c r="Z1771">
        <f t="shared" si="471"/>
        <v>0</v>
      </c>
      <c r="AA1771" s="26">
        <f t="shared" si="472"/>
        <v>2.0309229835135684E-3</v>
      </c>
      <c r="AB1771" s="26">
        <f t="shared" si="486"/>
        <v>-9999</v>
      </c>
      <c r="AC1771" s="26">
        <f t="shared" si="473"/>
        <v>0</v>
      </c>
      <c r="AD1771" s="26">
        <f t="shared" si="474"/>
        <v>-9999</v>
      </c>
      <c r="AE1771" s="26">
        <f t="shared" si="475"/>
        <v>0</v>
      </c>
      <c r="AF1771">
        <f t="shared" si="476"/>
        <v>-9999</v>
      </c>
      <c r="AG1771" s="187"/>
      <c r="AH1771">
        <f t="shared" si="477"/>
        <v>-2.9382213915712355E-4</v>
      </c>
      <c r="AI1771">
        <f t="shared" si="478"/>
        <v>0.56321412153041595</v>
      </c>
      <c r="AJ1771">
        <f t="shared" si="479"/>
        <v>-0.29022162196877349</v>
      </c>
      <c r="AK1771">
        <f t="shared" si="480"/>
        <v>0.22686228227079117</v>
      </c>
      <c r="AL1771">
        <f t="shared" si="481"/>
        <v>2.6625535282756823</v>
      </c>
      <c r="AM1771">
        <f t="shared" si="482"/>
        <v>4.0948774322335311</v>
      </c>
      <c r="AN1771" s="26">
        <f t="shared" si="487"/>
        <v>-3.9344997747660178</v>
      </c>
      <c r="AO1771" s="26">
        <f t="shared" si="487"/>
        <v>-3.9351643489502139</v>
      </c>
      <c r="AP1771" s="26">
        <f t="shared" si="487"/>
        <v>-3.9332408904645653</v>
      </c>
      <c r="AQ1771" s="26">
        <f t="shared" si="487"/>
        <v>-3.9388182558839882</v>
      </c>
      <c r="AR1771" s="26">
        <f t="shared" si="487"/>
        <v>-3.9227315190112741</v>
      </c>
      <c r="AS1771" s="26">
        <f t="shared" si="487"/>
        <v>-3.9698775001583364</v>
      </c>
      <c r="AT1771" s="26">
        <f t="shared" si="487"/>
        <v>-3.8373723372171344</v>
      </c>
      <c r="AU1771" s="26">
        <f t="shared" si="483"/>
        <v>-4.2853617650403137</v>
      </c>
    </row>
    <row r="1772" spans="26:64">
      <c r="Z1772">
        <f t="shared" si="471"/>
        <v>0</v>
      </c>
      <c r="AA1772" s="26">
        <f t="shared" si="472"/>
        <v>2.0309229835135684E-3</v>
      </c>
      <c r="AB1772" s="26">
        <f t="shared" si="486"/>
        <v>-9999</v>
      </c>
      <c r="AC1772" s="26">
        <f t="shared" si="473"/>
        <v>0</v>
      </c>
      <c r="AD1772" s="26">
        <f t="shared" si="474"/>
        <v>-9999</v>
      </c>
      <c r="AE1772" s="26">
        <f t="shared" si="475"/>
        <v>0</v>
      </c>
      <c r="AF1772">
        <f t="shared" si="476"/>
        <v>-9999</v>
      </c>
      <c r="AG1772" s="187"/>
      <c r="AH1772">
        <f t="shared" si="477"/>
        <v>-2.9382213915712355E-4</v>
      </c>
      <c r="AI1772">
        <f t="shared" si="478"/>
        <v>0.56321412153041595</v>
      </c>
      <c r="AJ1772">
        <f t="shared" si="479"/>
        <v>-0.29022162196877349</v>
      </c>
      <c r="AK1772">
        <f t="shared" si="480"/>
        <v>0.22686228227079117</v>
      </c>
      <c r="AL1772">
        <f t="shared" si="481"/>
        <v>2.6625535282756823</v>
      </c>
      <c r="AM1772">
        <f t="shared" si="482"/>
        <v>4.0948774322335311</v>
      </c>
      <c r="AN1772" s="26">
        <f t="shared" si="487"/>
        <v>-3.9344997747660178</v>
      </c>
      <c r="AO1772" s="26">
        <f t="shared" si="487"/>
        <v>-3.9351643489502139</v>
      </c>
      <c r="AP1772" s="26">
        <f t="shared" si="487"/>
        <v>-3.9332408904645653</v>
      </c>
      <c r="AQ1772" s="26">
        <f t="shared" si="487"/>
        <v>-3.9388182558839882</v>
      </c>
      <c r="AR1772" s="26">
        <f t="shared" si="487"/>
        <v>-3.9227315190112741</v>
      </c>
      <c r="AS1772" s="26">
        <f t="shared" si="487"/>
        <v>-3.9698775001583364</v>
      </c>
      <c r="AT1772" s="26">
        <f t="shared" si="487"/>
        <v>-3.8373723372171344</v>
      </c>
      <c r="AU1772" s="26">
        <f t="shared" si="483"/>
        <v>-4.2853617650403137</v>
      </c>
      <c r="AV1772" s="26"/>
    </row>
    <row r="1773" spans="26:64">
      <c r="Z1773">
        <f t="shared" si="471"/>
        <v>0</v>
      </c>
      <c r="AA1773" s="26">
        <f t="shared" si="472"/>
        <v>2.0309229835135684E-3</v>
      </c>
      <c r="AB1773" s="26">
        <f t="shared" si="486"/>
        <v>-9999</v>
      </c>
      <c r="AC1773" s="26">
        <f t="shared" si="473"/>
        <v>0</v>
      </c>
      <c r="AD1773" s="26">
        <f t="shared" si="474"/>
        <v>-9999</v>
      </c>
      <c r="AE1773" s="26">
        <f t="shared" si="475"/>
        <v>0</v>
      </c>
      <c r="AF1773">
        <f t="shared" si="476"/>
        <v>-9999</v>
      </c>
      <c r="AG1773" s="187"/>
      <c r="AH1773">
        <f t="shared" si="477"/>
        <v>-2.9382213915712355E-4</v>
      </c>
      <c r="AI1773">
        <f t="shared" si="478"/>
        <v>0.56321412153041595</v>
      </c>
      <c r="AJ1773">
        <f t="shared" si="479"/>
        <v>-0.29022162196877349</v>
      </c>
      <c r="AK1773">
        <f t="shared" si="480"/>
        <v>0.22686228227079117</v>
      </c>
      <c r="AL1773">
        <f t="shared" si="481"/>
        <v>2.6625535282756823</v>
      </c>
      <c r="AM1773">
        <f t="shared" si="482"/>
        <v>4.0948774322335311</v>
      </c>
      <c r="AN1773" s="26">
        <f t="shared" si="487"/>
        <v>-3.9344997747660178</v>
      </c>
      <c r="AO1773" s="26">
        <f t="shared" si="487"/>
        <v>-3.9351643489502139</v>
      </c>
      <c r="AP1773" s="26">
        <f t="shared" si="487"/>
        <v>-3.9332408904645653</v>
      </c>
      <c r="AQ1773" s="26">
        <f t="shared" si="487"/>
        <v>-3.9388182558839882</v>
      </c>
      <c r="AR1773" s="26">
        <f t="shared" si="487"/>
        <v>-3.9227315190112741</v>
      </c>
      <c r="AS1773" s="26">
        <f t="shared" si="487"/>
        <v>-3.9698775001583364</v>
      </c>
      <c r="AT1773" s="26">
        <f t="shared" si="487"/>
        <v>-3.8373723372171344</v>
      </c>
      <c r="AU1773" s="26">
        <f t="shared" si="483"/>
        <v>-4.2853617650403137</v>
      </c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</row>
    <row r="1774" spans="26:64">
      <c r="Z1774">
        <f t="shared" si="471"/>
        <v>0</v>
      </c>
      <c r="AA1774" s="26">
        <f t="shared" si="472"/>
        <v>2.0309229835135684E-3</v>
      </c>
      <c r="AB1774" s="26">
        <f t="shared" si="486"/>
        <v>-9999</v>
      </c>
      <c r="AC1774" s="26">
        <f t="shared" si="473"/>
        <v>0</v>
      </c>
      <c r="AD1774" s="26">
        <f t="shared" si="474"/>
        <v>-9999</v>
      </c>
      <c r="AE1774" s="26">
        <f t="shared" si="475"/>
        <v>0</v>
      </c>
      <c r="AF1774">
        <f t="shared" si="476"/>
        <v>-9999</v>
      </c>
      <c r="AG1774" s="187"/>
      <c r="AH1774">
        <f t="shared" si="477"/>
        <v>-2.9382213915712355E-4</v>
      </c>
      <c r="AI1774">
        <f t="shared" si="478"/>
        <v>0.56321412153041595</v>
      </c>
      <c r="AJ1774">
        <f t="shared" si="479"/>
        <v>-0.29022162196877349</v>
      </c>
      <c r="AK1774">
        <f t="shared" si="480"/>
        <v>0.22686228227079117</v>
      </c>
      <c r="AL1774">
        <f t="shared" si="481"/>
        <v>2.6625535282756823</v>
      </c>
      <c r="AM1774">
        <f t="shared" si="482"/>
        <v>4.0948774322335311</v>
      </c>
      <c r="AN1774" s="26">
        <f t="shared" si="487"/>
        <v>-3.9344997747660178</v>
      </c>
      <c r="AO1774" s="26">
        <f t="shared" si="487"/>
        <v>-3.9351643489502139</v>
      </c>
      <c r="AP1774" s="26">
        <f t="shared" si="487"/>
        <v>-3.9332408904645653</v>
      </c>
      <c r="AQ1774" s="26">
        <f t="shared" si="487"/>
        <v>-3.9388182558839882</v>
      </c>
      <c r="AR1774" s="26">
        <f t="shared" si="487"/>
        <v>-3.9227315190112741</v>
      </c>
      <c r="AS1774" s="26">
        <f t="shared" si="487"/>
        <v>-3.9698775001583364</v>
      </c>
      <c r="AT1774" s="26">
        <f t="shared" si="487"/>
        <v>-3.8373723372171344</v>
      </c>
      <c r="AU1774" s="26">
        <f t="shared" si="483"/>
        <v>-4.2853617650403137</v>
      </c>
    </row>
    <row r="1775" spans="26:64">
      <c r="Z1775">
        <f t="shared" si="471"/>
        <v>0</v>
      </c>
      <c r="AA1775" s="26">
        <f t="shared" si="472"/>
        <v>2.0309229835135684E-3</v>
      </c>
      <c r="AB1775" s="26">
        <f t="shared" si="486"/>
        <v>-9999</v>
      </c>
      <c r="AC1775" s="26">
        <f t="shared" si="473"/>
        <v>0</v>
      </c>
      <c r="AD1775" s="26">
        <f t="shared" si="474"/>
        <v>-9999</v>
      </c>
      <c r="AE1775" s="26">
        <f t="shared" si="475"/>
        <v>0</v>
      </c>
      <c r="AF1775">
        <f t="shared" si="476"/>
        <v>-9999</v>
      </c>
      <c r="AG1775" s="187"/>
      <c r="AH1775">
        <f t="shared" si="477"/>
        <v>-2.9382213915712355E-4</v>
      </c>
      <c r="AI1775">
        <f t="shared" si="478"/>
        <v>0.56321412153041595</v>
      </c>
      <c r="AJ1775">
        <f t="shared" si="479"/>
        <v>-0.29022162196877349</v>
      </c>
      <c r="AK1775">
        <f t="shared" si="480"/>
        <v>0.22686228227079117</v>
      </c>
      <c r="AL1775">
        <f t="shared" si="481"/>
        <v>2.6625535282756823</v>
      </c>
      <c r="AM1775">
        <f t="shared" si="482"/>
        <v>4.0948774322335311</v>
      </c>
      <c r="AN1775" s="26">
        <f t="shared" si="487"/>
        <v>-3.9344997747660178</v>
      </c>
      <c r="AO1775" s="26">
        <f t="shared" si="487"/>
        <v>-3.9351643489502139</v>
      </c>
      <c r="AP1775" s="26">
        <f t="shared" si="487"/>
        <v>-3.9332408904645653</v>
      </c>
      <c r="AQ1775" s="26">
        <f t="shared" si="487"/>
        <v>-3.9388182558839882</v>
      </c>
      <c r="AR1775" s="26">
        <f t="shared" si="487"/>
        <v>-3.9227315190112741</v>
      </c>
      <c r="AS1775" s="26">
        <f t="shared" si="487"/>
        <v>-3.9698775001583364</v>
      </c>
      <c r="AT1775" s="26">
        <f t="shared" si="487"/>
        <v>-3.8373723372171344</v>
      </c>
      <c r="AU1775" s="26">
        <f t="shared" si="483"/>
        <v>-4.2853617650403137</v>
      </c>
    </row>
    <row r="1776" spans="26:64">
      <c r="Z1776">
        <f t="shared" si="471"/>
        <v>0</v>
      </c>
      <c r="AA1776" s="26">
        <f t="shared" si="472"/>
        <v>2.0309229835135684E-3</v>
      </c>
      <c r="AB1776" s="26">
        <f t="shared" si="486"/>
        <v>-9999</v>
      </c>
      <c r="AC1776" s="26">
        <f t="shared" si="473"/>
        <v>0</v>
      </c>
      <c r="AD1776" s="26">
        <f t="shared" si="474"/>
        <v>-9999</v>
      </c>
      <c r="AE1776" s="26">
        <f t="shared" si="475"/>
        <v>0</v>
      </c>
      <c r="AF1776">
        <f t="shared" si="476"/>
        <v>-9999</v>
      </c>
      <c r="AG1776" s="187"/>
      <c r="AH1776">
        <f t="shared" si="477"/>
        <v>-2.9382213915712355E-4</v>
      </c>
      <c r="AI1776">
        <f t="shared" si="478"/>
        <v>0.56321412153041595</v>
      </c>
      <c r="AJ1776">
        <f t="shared" si="479"/>
        <v>-0.29022162196877349</v>
      </c>
      <c r="AK1776">
        <f t="shared" si="480"/>
        <v>0.22686228227079117</v>
      </c>
      <c r="AL1776">
        <f t="shared" si="481"/>
        <v>2.6625535282756823</v>
      </c>
      <c r="AM1776">
        <f t="shared" si="482"/>
        <v>4.0948774322335311</v>
      </c>
      <c r="AN1776" s="26">
        <f t="shared" ref="AN1776:AT1785" si="488">$AU1776+$AB$7*SIN(AO1776)</f>
        <v>-3.9344997747660178</v>
      </c>
      <c r="AO1776" s="26">
        <f t="shared" si="488"/>
        <v>-3.9351643489502139</v>
      </c>
      <c r="AP1776" s="26">
        <f t="shared" si="488"/>
        <v>-3.9332408904645653</v>
      </c>
      <c r="AQ1776" s="26">
        <f t="shared" si="488"/>
        <v>-3.9388182558839882</v>
      </c>
      <c r="AR1776" s="26">
        <f t="shared" si="488"/>
        <v>-3.9227315190112741</v>
      </c>
      <c r="AS1776" s="26">
        <f t="shared" si="488"/>
        <v>-3.9698775001583364</v>
      </c>
      <c r="AT1776" s="26">
        <f t="shared" si="488"/>
        <v>-3.8373723372171344</v>
      </c>
      <c r="AU1776" s="26">
        <f t="shared" si="483"/>
        <v>-4.2853617650403137</v>
      </c>
    </row>
    <row r="1777" spans="26:48">
      <c r="Z1777">
        <f t="shared" si="471"/>
        <v>0</v>
      </c>
      <c r="AA1777" s="26">
        <f t="shared" si="472"/>
        <v>2.0309229835135684E-3</v>
      </c>
      <c r="AB1777" s="26">
        <f t="shared" si="486"/>
        <v>-9999</v>
      </c>
      <c r="AC1777" s="26">
        <f t="shared" si="473"/>
        <v>0</v>
      </c>
      <c r="AD1777" s="26">
        <f t="shared" si="474"/>
        <v>-9999</v>
      </c>
      <c r="AE1777" s="26">
        <f t="shared" si="475"/>
        <v>0</v>
      </c>
      <c r="AF1777">
        <f t="shared" si="476"/>
        <v>-9999</v>
      </c>
      <c r="AG1777" s="187"/>
      <c r="AH1777">
        <f t="shared" si="477"/>
        <v>-2.9382213915712355E-4</v>
      </c>
      <c r="AI1777">
        <f t="shared" si="478"/>
        <v>0.56321412153041595</v>
      </c>
      <c r="AJ1777">
        <f t="shared" si="479"/>
        <v>-0.29022162196877349</v>
      </c>
      <c r="AK1777">
        <f t="shared" si="480"/>
        <v>0.22686228227079117</v>
      </c>
      <c r="AL1777">
        <f t="shared" si="481"/>
        <v>2.6625535282756823</v>
      </c>
      <c r="AM1777">
        <f t="shared" si="482"/>
        <v>4.0948774322335311</v>
      </c>
      <c r="AN1777" s="26">
        <f t="shared" si="488"/>
        <v>-3.9344997747660178</v>
      </c>
      <c r="AO1777" s="26">
        <f t="shared" si="488"/>
        <v>-3.9351643489502139</v>
      </c>
      <c r="AP1777" s="26">
        <f t="shared" si="488"/>
        <v>-3.9332408904645653</v>
      </c>
      <c r="AQ1777" s="26">
        <f t="shared" si="488"/>
        <v>-3.9388182558839882</v>
      </c>
      <c r="AR1777" s="26">
        <f t="shared" si="488"/>
        <v>-3.9227315190112741</v>
      </c>
      <c r="AS1777" s="26">
        <f t="shared" si="488"/>
        <v>-3.9698775001583364</v>
      </c>
      <c r="AT1777" s="26">
        <f t="shared" si="488"/>
        <v>-3.8373723372171344</v>
      </c>
      <c r="AU1777" s="26">
        <f t="shared" si="483"/>
        <v>-4.2853617650403137</v>
      </c>
    </row>
    <row r="1778" spans="26:48">
      <c r="Z1778">
        <f t="shared" si="471"/>
        <v>0</v>
      </c>
      <c r="AA1778" s="26">
        <f t="shared" si="472"/>
        <v>2.0309229835135684E-3</v>
      </c>
      <c r="AB1778" s="26">
        <f t="shared" si="486"/>
        <v>-9999</v>
      </c>
      <c r="AC1778" s="26">
        <f t="shared" si="473"/>
        <v>0</v>
      </c>
      <c r="AD1778" s="26">
        <f t="shared" si="474"/>
        <v>-9999</v>
      </c>
      <c r="AE1778" s="26">
        <f t="shared" si="475"/>
        <v>0</v>
      </c>
      <c r="AF1778">
        <f t="shared" si="476"/>
        <v>-9999</v>
      </c>
      <c r="AG1778" s="187"/>
      <c r="AH1778">
        <f t="shared" si="477"/>
        <v>-2.9382213915712355E-4</v>
      </c>
      <c r="AI1778">
        <f t="shared" si="478"/>
        <v>0.56321412153041595</v>
      </c>
      <c r="AJ1778">
        <f t="shared" si="479"/>
        <v>-0.29022162196877349</v>
      </c>
      <c r="AK1778">
        <f t="shared" si="480"/>
        <v>0.22686228227079117</v>
      </c>
      <c r="AL1778">
        <f t="shared" si="481"/>
        <v>2.6625535282756823</v>
      </c>
      <c r="AM1778">
        <f t="shared" si="482"/>
        <v>4.0948774322335311</v>
      </c>
      <c r="AN1778" s="26">
        <f t="shared" si="488"/>
        <v>-3.9344997747660178</v>
      </c>
      <c r="AO1778" s="26">
        <f t="shared" si="488"/>
        <v>-3.9351643489502139</v>
      </c>
      <c r="AP1778" s="26">
        <f t="shared" si="488"/>
        <v>-3.9332408904645653</v>
      </c>
      <c r="AQ1778" s="26">
        <f t="shared" si="488"/>
        <v>-3.9388182558839882</v>
      </c>
      <c r="AR1778" s="26">
        <f t="shared" si="488"/>
        <v>-3.9227315190112741</v>
      </c>
      <c r="AS1778" s="26">
        <f t="shared" si="488"/>
        <v>-3.9698775001583364</v>
      </c>
      <c r="AT1778" s="26">
        <f t="shared" si="488"/>
        <v>-3.8373723372171344</v>
      </c>
      <c r="AU1778" s="26">
        <f t="shared" si="483"/>
        <v>-4.2853617650403137</v>
      </c>
    </row>
    <row r="1779" spans="26:48">
      <c r="Z1779">
        <f t="shared" si="471"/>
        <v>0</v>
      </c>
      <c r="AA1779" s="26">
        <f t="shared" si="472"/>
        <v>2.0309229835135684E-3</v>
      </c>
      <c r="AB1779" s="26">
        <f t="shared" si="486"/>
        <v>-9999</v>
      </c>
      <c r="AC1779" s="26">
        <f t="shared" si="473"/>
        <v>0</v>
      </c>
      <c r="AD1779" s="26">
        <f t="shared" si="474"/>
        <v>-9999</v>
      </c>
      <c r="AE1779" s="26">
        <f t="shared" si="475"/>
        <v>0</v>
      </c>
      <c r="AF1779">
        <f t="shared" si="476"/>
        <v>-9999</v>
      </c>
      <c r="AG1779" s="187"/>
      <c r="AH1779">
        <f t="shared" si="477"/>
        <v>-2.9382213915712355E-4</v>
      </c>
      <c r="AI1779">
        <f t="shared" si="478"/>
        <v>0.56321412153041595</v>
      </c>
      <c r="AJ1779">
        <f t="shared" si="479"/>
        <v>-0.29022162196877349</v>
      </c>
      <c r="AK1779">
        <f t="shared" si="480"/>
        <v>0.22686228227079117</v>
      </c>
      <c r="AL1779">
        <f t="shared" si="481"/>
        <v>2.6625535282756823</v>
      </c>
      <c r="AM1779">
        <f t="shared" si="482"/>
        <v>4.0948774322335311</v>
      </c>
      <c r="AN1779" s="26">
        <f t="shared" si="488"/>
        <v>-3.9344997747660178</v>
      </c>
      <c r="AO1779" s="26">
        <f t="shared" si="488"/>
        <v>-3.9351643489502139</v>
      </c>
      <c r="AP1779" s="26">
        <f t="shared" si="488"/>
        <v>-3.9332408904645653</v>
      </c>
      <c r="AQ1779" s="26">
        <f t="shared" si="488"/>
        <v>-3.9388182558839882</v>
      </c>
      <c r="AR1779" s="26">
        <f t="shared" si="488"/>
        <v>-3.9227315190112741</v>
      </c>
      <c r="AS1779" s="26">
        <f t="shared" si="488"/>
        <v>-3.9698775001583364</v>
      </c>
      <c r="AT1779" s="26">
        <f t="shared" si="488"/>
        <v>-3.8373723372171344</v>
      </c>
      <c r="AU1779" s="26">
        <f t="shared" si="483"/>
        <v>-4.2853617650403137</v>
      </c>
    </row>
    <row r="1780" spans="26:48">
      <c r="Z1780">
        <f t="shared" si="471"/>
        <v>0</v>
      </c>
      <c r="AA1780" s="26">
        <f t="shared" si="472"/>
        <v>2.0309229835135684E-3</v>
      </c>
      <c r="AB1780" s="26">
        <f t="shared" si="486"/>
        <v>-9999</v>
      </c>
      <c r="AC1780" s="26">
        <f t="shared" si="473"/>
        <v>0</v>
      </c>
      <c r="AD1780" s="26">
        <f t="shared" si="474"/>
        <v>-9999</v>
      </c>
      <c r="AE1780" s="26">
        <f t="shared" si="475"/>
        <v>0</v>
      </c>
      <c r="AF1780">
        <f t="shared" si="476"/>
        <v>-9999</v>
      </c>
      <c r="AG1780" s="187"/>
      <c r="AH1780">
        <f t="shared" si="477"/>
        <v>-2.9382213915712355E-4</v>
      </c>
      <c r="AI1780">
        <f t="shared" si="478"/>
        <v>0.56321412153041595</v>
      </c>
      <c r="AJ1780">
        <f t="shared" si="479"/>
        <v>-0.29022162196877349</v>
      </c>
      <c r="AK1780">
        <f t="shared" si="480"/>
        <v>0.22686228227079117</v>
      </c>
      <c r="AL1780">
        <f t="shared" si="481"/>
        <v>2.6625535282756823</v>
      </c>
      <c r="AM1780">
        <f t="shared" si="482"/>
        <v>4.0948774322335311</v>
      </c>
      <c r="AN1780" s="26">
        <f t="shared" si="488"/>
        <v>-3.9344997747660178</v>
      </c>
      <c r="AO1780" s="26">
        <f t="shared" si="488"/>
        <v>-3.9351643489502139</v>
      </c>
      <c r="AP1780" s="26">
        <f t="shared" si="488"/>
        <v>-3.9332408904645653</v>
      </c>
      <c r="AQ1780" s="26">
        <f t="shared" si="488"/>
        <v>-3.9388182558839882</v>
      </c>
      <c r="AR1780" s="26">
        <f t="shared" si="488"/>
        <v>-3.9227315190112741</v>
      </c>
      <c r="AS1780" s="26">
        <f t="shared" si="488"/>
        <v>-3.9698775001583364</v>
      </c>
      <c r="AT1780" s="26">
        <f t="shared" si="488"/>
        <v>-3.8373723372171344</v>
      </c>
      <c r="AU1780" s="26">
        <f t="shared" si="483"/>
        <v>-4.2853617650403137</v>
      </c>
    </row>
    <row r="1781" spans="26:48">
      <c r="Z1781">
        <f t="shared" si="471"/>
        <v>0</v>
      </c>
      <c r="AA1781" s="26">
        <f t="shared" si="472"/>
        <v>2.0309229835135684E-3</v>
      </c>
      <c r="AB1781" s="26">
        <f t="shared" si="486"/>
        <v>-9999</v>
      </c>
      <c r="AC1781" s="26">
        <f t="shared" si="473"/>
        <v>0</v>
      </c>
      <c r="AD1781" s="26">
        <f t="shared" si="474"/>
        <v>-9999</v>
      </c>
      <c r="AE1781" s="26">
        <f t="shared" si="475"/>
        <v>0</v>
      </c>
      <c r="AF1781">
        <f t="shared" si="476"/>
        <v>-9999</v>
      </c>
      <c r="AG1781" s="187"/>
      <c r="AH1781">
        <f t="shared" si="477"/>
        <v>-2.9382213915712355E-4</v>
      </c>
      <c r="AI1781">
        <f t="shared" si="478"/>
        <v>0.56321412153041595</v>
      </c>
      <c r="AJ1781">
        <f t="shared" si="479"/>
        <v>-0.29022162196877349</v>
      </c>
      <c r="AK1781">
        <f t="shared" si="480"/>
        <v>0.22686228227079117</v>
      </c>
      <c r="AL1781">
        <f t="shared" si="481"/>
        <v>2.6625535282756823</v>
      </c>
      <c r="AM1781">
        <f t="shared" si="482"/>
        <v>4.0948774322335311</v>
      </c>
      <c r="AN1781" s="26">
        <f t="shared" si="488"/>
        <v>-3.9344997747660178</v>
      </c>
      <c r="AO1781" s="26">
        <f t="shared" si="488"/>
        <v>-3.9351643489502139</v>
      </c>
      <c r="AP1781" s="26">
        <f t="shared" si="488"/>
        <v>-3.9332408904645653</v>
      </c>
      <c r="AQ1781" s="26">
        <f t="shared" si="488"/>
        <v>-3.9388182558839882</v>
      </c>
      <c r="AR1781" s="26">
        <f t="shared" si="488"/>
        <v>-3.9227315190112741</v>
      </c>
      <c r="AS1781" s="26">
        <f t="shared" si="488"/>
        <v>-3.9698775001583364</v>
      </c>
      <c r="AT1781" s="26">
        <f t="shared" si="488"/>
        <v>-3.8373723372171344</v>
      </c>
      <c r="AU1781" s="26">
        <f t="shared" si="483"/>
        <v>-4.2853617650403137</v>
      </c>
    </row>
    <row r="1782" spans="26:48">
      <c r="Z1782">
        <f t="shared" si="471"/>
        <v>0</v>
      </c>
      <c r="AA1782" s="26">
        <f t="shared" si="472"/>
        <v>2.0309229835135684E-3</v>
      </c>
      <c r="AB1782" s="26">
        <f t="shared" si="486"/>
        <v>-9999</v>
      </c>
      <c r="AC1782" s="26">
        <f t="shared" si="473"/>
        <v>0</v>
      </c>
      <c r="AD1782" s="26">
        <f t="shared" si="474"/>
        <v>-9999</v>
      </c>
      <c r="AE1782" s="26">
        <f t="shared" si="475"/>
        <v>0</v>
      </c>
      <c r="AF1782">
        <f t="shared" si="476"/>
        <v>-9999</v>
      </c>
      <c r="AG1782" s="187"/>
      <c r="AH1782">
        <f t="shared" si="477"/>
        <v>-2.9382213915712355E-4</v>
      </c>
      <c r="AI1782">
        <f t="shared" si="478"/>
        <v>0.56321412153041595</v>
      </c>
      <c r="AJ1782">
        <f t="shared" si="479"/>
        <v>-0.29022162196877349</v>
      </c>
      <c r="AK1782">
        <f t="shared" si="480"/>
        <v>0.22686228227079117</v>
      </c>
      <c r="AL1782">
        <f t="shared" si="481"/>
        <v>2.6625535282756823</v>
      </c>
      <c r="AM1782">
        <f t="shared" si="482"/>
        <v>4.0948774322335311</v>
      </c>
      <c r="AN1782" s="26">
        <f t="shared" si="488"/>
        <v>-3.9344997747660178</v>
      </c>
      <c r="AO1782" s="26">
        <f t="shared" si="488"/>
        <v>-3.9351643489502139</v>
      </c>
      <c r="AP1782" s="26">
        <f t="shared" si="488"/>
        <v>-3.9332408904645653</v>
      </c>
      <c r="AQ1782" s="26">
        <f t="shared" si="488"/>
        <v>-3.9388182558839882</v>
      </c>
      <c r="AR1782" s="26">
        <f t="shared" si="488"/>
        <v>-3.9227315190112741</v>
      </c>
      <c r="AS1782" s="26">
        <f t="shared" si="488"/>
        <v>-3.9698775001583364</v>
      </c>
      <c r="AT1782" s="26">
        <f t="shared" si="488"/>
        <v>-3.8373723372171344</v>
      </c>
      <c r="AU1782" s="26">
        <f t="shared" si="483"/>
        <v>-4.2853617650403137</v>
      </c>
    </row>
    <row r="1783" spans="26:48">
      <c r="Z1783">
        <f t="shared" si="471"/>
        <v>0</v>
      </c>
      <c r="AA1783" s="26">
        <f t="shared" si="472"/>
        <v>2.0309229835135684E-3</v>
      </c>
      <c r="AB1783" s="26">
        <f t="shared" si="486"/>
        <v>-9999</v>
      </c>
      <c r="AC1783" s="26">
        <f t="shared" si="473"/>
        <v>0</v>
      </c>
      <c r="AD1783" s="26">
        <f t="shared" si="474"/>
        <v>-9999</v>
      </c>
      <c r="AE1783" s="26">
        <f t="shared" si="475"/>
        <v>0</v>
      </c>
      <c r="AF1783">
        <f t="shared" si="476"/>
        <v>-9999</v>
      </c>
      <c r="AG1783" s="187"/>
      <c r="AH1783">
        <f t="shared" si="477"/>
        <v>-2.9382213915712355E-4</v>
      </c>
      <c r="AI1783">
        <f t="shared" si="478"/>
        <v>0.56321412153041595</v>
      </c>
      <c r="AJ1783">
        <f t="shared" si="479"/>
        <v>-0.29022162196877349</v>
      </c>
      <c r="AK1783">
        <f t="shared" si="480"/>
        <v>0.22686228227079117</v>
      </c>
      <c r="AL1783">
        <f t="shared" si="481"/>
        <v>2.6625535282756823</v>
      </c>
      <c r="AM1783">
        <f t="shared" si="482"/>
        <v>4.0948774322335311</v>
      </c>
      <c r="AN1783" s="26">
        <f t="shared" si="488"/>
        <v>-3.9344997747660178</v>
      </c>
      <c r="AO1783" s="26">
        <f t="shared" si="488"/>
        <v>-3.9351643489502139</v>
      </c>
      <c r="AP1783" s="26">
        <f t="shared" si="488"/>
        <v>-3.9332408904645653</v>
      </c>
      <c r="AQ1783" s="26">
        <f t="shared" si="488"/>
        <v>-3.9388182558839882</v>
      </c>
      <c r="AR1783" s="26">
        <f t="shared" si="488"/>
        <v>-3.9227315190112741</v>
      </c>
      <c r="AS1783" s="26">
        <f t="shared" si="488"/>
        <v>-3.9698775001583364</v>
      </c>
      <c r="AT1783" s="26">
        <f t="shared" si="488"/>
        <v>-3.8373723372171344</v>
      </c>
      <c r="AU1783" s="26">
        <f t="shared" si="483"/>
        <v>-4.2853617650403137</v>
      </c>
    </row>
    <row r="1784" spans="26:48">
      <c r="Z1784">
        <f t="shared" si="471"/>
        <v>0</v>
      </c>
      <c r="AA1784" s="26">
        <f t="shared" si="472"/>
        <v>2.0309229835135684E-3</v>
      </c>
      <c r="AB1784" s="26">
        <f t="shared" si="486"/>
        <v>-9999</v>
      </c>
      <c r="AC1784" s="26">
        <f t="shared" si="473"/>
        <v>0</v>
      </c>
      <c r="AD1784" s="26">
        <f t="shared" si="474"/>
        <v>-9999</v>
      </c>
      <c r="AE1784" s="26">
        <f t="shared" si="475"/>
        <v>0</v>
      </c>
      <c r="AF1784">
        <f t="shared" si="476"/>
        <v>-9999</v>
      </c>
      <c r="AG1784" s="187"/>
      <c r="AH1784">
        <f t="shared" si="477"/>
        <v>-2.9382213915712355E-4</v>
      </c>
      <c r="AI1784">
        <f t="shared" si="478"/>
        <v>0.56321412153041595</v>
      </c>
      <c r="AJ1784">
        <f t="shared" si="479"/>
        <v>-0.29022162196877349</v>
      </c>
      <c r="AK1784">
        <f t="shared" si="480"/>
        <v>0.22686228227079117</v>
      </c>
      <c r="AL1784">
        <f t="shared" si="481"/>
        <v>2.6625535282756823</v>
      </c>
      <c r="AM1784">
        <f t="shared" si="482"/>
        <v>4.0948774322335311</v>
      </c>
      <c r="AN1784" s="26">
        <f t="shared" si="488"/>
        <v>-3.9344997747660178</v>
      </c>
      <c r="AO1784" s="26">
        <f t="shared" si="488"/>
        <v>-3.9351643489502139</v>
      </c>
      <c r="AP1784" s="26">
        <f t="shared" si="488"/>
        <v>-3.9332408904645653</v>
      </c>
      <c r="AQ1784" s="26">
        <f t="shared" si="488"/>
        <v>-3.9388182558839882</v>
      </c>
      <c r="AR1784" s="26">
        <f t="shared" si="488"/>
        <v>-3.9227315190112741</v>
      </c>
      <c r="AS1784" s="26">
        <f t="shared" si="488"/>
        <v>-3.9698775001583364</v>
      </c>
      <c r="AT1784" s="26">
        <f t="shared" si="488"/>
        <v>-3.8373723372171344</v>
      </c>
      <c r="AU1784" s="26">
        <f t="shared" si="483"/>
        <v>-4.2853617650403137</v>
      </c>
      <c r="AV1784" s="26"/>
    </row>
    <row r="1785" spans="26:48">
      <c r="Z1785">
        <f t="shared" si="471"/>
        <v>0</v>
      </c>
      <c r="AA1785" s="26">
        <f t="shared" si="472"/>
        <v>2.0309229835135684E-3</v>
      </c>
      <c r="AB1785" s="26">
        <f t="shared" si="486"/>
        <v>-9999</v>
      </c>
      <c r="AC1785" s="26">
        <f t="shared" si="473"/>
        <v>0</v>
      </c>
      <c r="AD1785" s="26">
        <f t="shared" si="474"/>
        <v>-9999</v>
      </c>
      <c r="AE1785" s="26">
        <f t="shared" si="475"/>
        <v>0</v>
      </c>
      <c r="AF1785">
        <f t="shared" si="476"/>
        <v>-9999</v>
      </c>
      <c r="AG1785" s="187"/>
      <c r="AH1785">
        <f t="shared" si="477"/>
        <v>-2.9382213915712355E-4</v>
      </c>
      <c r="AI1785">
        <f t="shared" si="478"/>
        <v>0.56321412153041595</v>
      </c>
      <c r="AJ1785">
        <f t="shared" si="479"/>
        <v>-0.29022162196877349</v>
      </c>
      <c r="AK1785">
        <f t="shared" si="480"/>
        <v>0.22686228227079117</v>
      </c>
      <c r="AL1785">
        <f t="shared" si="481"/>
        <v>2.6625535282756823</v>
      </c>
      <c r="AM1785">
        <f t="shared" si="482"/>
        <v>4.0948774322335311</v>
      </c>
      <c r="AN1785" s="26">
        <f t="shared" si="488"/>
        <v>-3.9344997747660178</v>
      </c>
      <c r="AO1785" s="26">
        <f t="shared" si="488"/>
        <v>-3.9351643489502139</v>
      </c>
      <c r="AP1785" s="26">
        <f t="shared" si="488"/>
        <v>-3.9332408904645653</v>
      </c>
      <c r="AQ1785" s="26">
        <f t="shared" si="488"/>
        <v>-3.9388182558839882</v>
      </c>
      <c r="AR1785" s="26">
        <f t="shared" si="488"/>
        <v>-3.9227315190112741</v>
      </c>
      <c r="AS1785" s="26">
        <f t="shared" si="488"/>
        <v>-3.9698775001583364</v>
      </c>
      <c r="AT1785" s="26">
        <f t="shared" si="488"/>
        <v>-3.8373723372171344</v>
      </c>
      <c r="AU1785" s="26">
        <f t="shared" si="483"/>
        <v>-4.2853617650403137</v>
      </c>
    </row>
    <row r="1786" spans="26:48">
      <c r="Z1786">
        <f t="shared" si="471"/>
        <v>0</v>
      </c>
      <c r="AA1786" s="26">
        <f t="shared" si="472"/>
        <v>2.0309229835135684E-3</v>
      </c>
      <c r="AB1786" s="26">
        <f t="shared" si="486"/>
        <v>-9999</v>
      </c>
      <c r="AC1786" s="26">
        <f t="shared" si="473"/>
        <v>0</v>
      </c>
      <c r="AD1786" s="26">
        <f t="shared" si="474"/>
        <v>-9999</v>
      </c>
      <c r="AE1786" s="26">
        <f t="shared" si="475"/>
        <v>0</v>
      </c>
      <c r="AF1786">
        <f t="shared" si="476"/>
        <v>-9999</v>
      </c>
      <c r="AG1786" s="187"/>
      <c r="AH1786">
        <f t="shared" si="477"/>
        <v>-2.9382213915712355E-4</v>
      </c>
      <c r="AI1786">
        <f t="shared" si="478"/>
        <v>0.56321412153041595</v>
      </c>
      <c r="AJ1786">
        <f t="shared" si="479"/>
        <v>-0.29022162196877349</v>
      </c>
      <c r="AK1786">
        <f t="shared" si="480"/>
        <v>0.22686228227079117</v>
      </c>
      <c r="AL1786">
        <f t="shared" si="481"/>
        <v>2.6625535282756823</v>
      </c>
      <c r="AM1786">
        <f t="shared" si="482"/>
        <v>4.0948774322335311</v>
      </c>
      <c r="AN1786" s="26">
        <f t="shared" ref="AN1786:AT1795" si="489">$AU1786+$AB$7*SIN(AO1786)</f>
        <v>-3.9344997747660178</v>
      </c>
      <c r="AO1786" s="26">
        <f t="shared" si="489"/>
        <v>-3.9351643489502139</v>
      </c>
      <c r="AP1786" s="26">
        <f t="shared" si="489"/>
        <v>-3.9332408904645653</v>
      </c>
      <c r="AQ1786" s="26">
        <f t="shared" si="489"/>
        <v>-3.9388182558839882</v>
      </c>
      <c r="AR1786" s="26">
        <f t="shared" si="489"/>
        <v>-3.9227315190112741</v>
      </c>
      <c r="AS1786" s="26">
        <f t="shared" si="489"/>
        <v>-3.9698775001583364</v>
      </c>
      <c r="AT1786" s="26">
        <f t="shared" si="489"/>
        <v>-3.8373723372171344</v>
      </c>
      <c r="AU1786" s="26">
        <f t="shared" si="483"/>
        <v>-4.2853617650403137</v>
      </c>
    </row>
    <row r="1787" spans="26:48">
      <c r="Z1787">
        <f t="shared" si="471"/>
        <v>0</v>
      </c>
      <c r="AA1787" s="26">
        <f t="shared" si="472"/>
        <v>2.0309229835135684E-3</v>
      </c>
      <c r="AB1787" s="26">
        <f t="shared" si="486"/>
        <v>-9999</v>
      </c>
      <c r="AC1787" s="26">
        <f t="shared" si="473"/>
        <v>0</v>
      </c>
      <c r="AD1787" s="26">
        <f t="shared" si="474"/>
        <v>-9999</v>
      </c>
      <c r="AE1787" s="26">
        <f t="shared" si="475"/>
        <v>0</v>
      </c>
      <c r="AF1787">
        <f t="shared" si="476"/>
        <v>-9999</v>
      </c>
      <c r="AG1787" s="187"/>
      <c r="AH1787">
        <f t="shared" si="477"/>
        <v>-2.9382213915712355E-4</v>
      </c>
      <c r="AI1787">
        <f t="shared" si="478"/>
        <v>0.56321412153041595</v>
      </c>
      <c r="AJ1787">
        <f t="shared" si="479"/>
        <v>-0.29022162196877349</v>
      </c>
      <c r="AK1787">
        <f t="shared" si="480"/>
        <v>0.22686228227079117</v>
      </c>
      <c r="AL1787">
        <f t="shared" si="481"/>
        <v>2.6625535282756823</v>
      </c>
      <c r="AM1787">
        <f t="shared" si="482"/>
        <v>4.0948774322335311</v>
      </c>
      <c r="AN1787" s="26">
        <f t="shared" si="489"/>
        <v>-3.9344997747660178</v>
      </c>
      <c r="AO1787" s="26">
        <f t="shared" si="489"/>
        <v>-3.9351643489502139</v>
      </c>
      <c r="AP1787" s="26">
        <f t="shared" si="489"/>
        <v>-3.9332408904645653</v>
      </c>
      <c r="AQ1787" s="26">
        <f t="shared" si="489"/>
        <v>-3.9388182558839882</v>
      </c>
      <c r="AR1787" s="26">
        <f t="shared" si="489"/>
        <v>-3.9227315190112741</v>
      </c>
      <c r="AS1787" s="26">
        <f t="shared" si="489"/>
        <v>-3.9698775001583364</v>
      </c>
      <c r="AT1787" s="26">
        <f t="shared" si="489"/>
        <v>-3.8373723372171344</v>
      </c>
      <c r="AU1787" s="26">
        <f t="shared" si="483"/>
        <v>-4.2853617650403137</v>
      </c>
    </row>
    <row r="1788" spans="26:48">
      <c r="Z1788">
        <f t="shared" si="471"/>
        <v>0</v>
      </c>
      <c r="AA1788" s="26">
        <f t="shared" si="472"/>
        <v>2.0309229835135684E-3</v>
      </c>
      <c r="AB1788" s="26">
        <f t="shared" si="486"/>
        <v>-9999</v>
      </c>
      <c r="AC1788" s="26">
        <f t="shared" si="473"/>
        <v>0</v>
      </c>
      <c r="AD1788" s="26">
        <f t="shared" si="474"/>
        <v>-9999</v>
      </c>
      <c r="AE1788" s="26">
        <f t="shared" si="475"/>
        <v>0</v>
      </c>
      <c r="AF1788">
        <f t="shared" si="476"/>
        <v>-9999</v>
      </c>
      <c r="AG1788" s="187"/>
      <c r="AH1788">
        <f t="shared" si="477"/>
        <v>-2.9382213915712355E-4</v>
      </c>
      <c r="AI1788">
        <f t="shared" si="478"/>
        <v>0.56321412153041595</v>
      </c>
      <c r="AJ1788">
        <f t="shared" si="479"/>
        <v>-0.29022162196877349</v>
      </c>
      <c r="AK1788">
        <f t="shared" si="480"/>
        <v>0.22686228227079117</v>
      </c>
      <c r="AL1788">
        <f t="shared" si="481"/>
        <v>2.6625535282756823</v>
      </c>
      <c r="AM1788">
        <f t="shared" si="482"/>
        <v>4.0948774322335311</v>
      </c>
      <c r="AN1788" s="26">
        <f t="shared" si="489"/>
        <v>-3.9344997747660178</v>
      </c>
      <c r="AO1788" s="26">
        <f t="shared" si="489"/>
        <v>-3.9351643489502139</v>
      </c>
      <c r="AP1788" s="26">
        <f t="shared" si="489"/>
        <v>-3.9332408904645653</v>
      </c>
      <c r="AQ1788" s="26">
        <f t="shared" si="489"/>
        <v>-3.9388182558839882</v>
      </c>
      <c r="AR1788" s="26">
        <f t="shared" si="489"/>
        <v>-3.9227315190112741</v>
      </c>
      <c r="AS1788" s="26">
        <f t="shared" si="489"/>
        <v>-3.9698775001583364</v>
      </c>
      <c r="AT1788" s="26">
        <f t="shared" si="489"/>
        <v>-3.8373723372171344</v>
      </c>
      <c r="AU1788" s="26">
        <f t="shared" si="483"/>
        <v>-4.2853617650403137</v>
      </c>
    </row>
    <row r="1789" spans="26:48">
      <c r="Z1789">
        <f t="shared" si="471"/>
        <v>0</v>
      </c>
      <c r="AA1789" s="26">
        <f t="shared" si="472"/>
        <v>2.0309229835135684E-3</v>
      </c>
      <c r="AB1789" s="26">
        <f t="shared" si="486"/>
        <v>-9999</v>
      </c>
      <c r="AC1789" s="26">
        <f t="shared" si="473"/>
        <v>0</v>
      </c>
      <c r="AD1789" s="26">
        <f t="shared" si="474"/>
        <v>-9999</v>
      </c>
      <c r="AE1789" s="26">
        <f t="shared" si="475"/>
        <v>0</v>
      </c>
      <c r="AF1789">
        <f t="shared" si="476"/>
        <v>-9999</v>
      </c>
      <c r="AG1789" s="187"/>
      <c r="AH1789">
        <f t="shared" si="477"/>
        <v>-2.9382213915712355E-4</v>
      </c>
      <c r="AI1789">
        <f t="shared" si="478"/>
        <v>0.56321412153041595</v>
      </c>
      <c r="AJ1789">
        <f t="shared" si="479"/>
        <v>-0.29022162196877349</v>
      </c>
      <c r="AK1789">
        <f t="shared" si="480"/>
        <v>0.22686228227079117</v>
      </c>
      <c r="AL1789">
        <f t="shared" si="481"/>
        <v>2.6625535282756823</v>
      </c>
      <c r="AM1789">
        <f t="shared" si="482"/>
        <v>4.0948774322335311</v>
      </c>
      <c r="AN1789" s="26">
        <f t="shared" si="489"/>
        <v>-3.9344997747660178</v>
      </c>
      <c r="AO1789" s="26">
        <f t="shared" si="489"/>
        <v>-3.9351643489502139</v>
      </c>
      <c r="AP1789" s="26">
        <f t="shared" si="489"/>
        <v>-3.9332408904645653</v>
      </c>
      <c r="AQ1789" s="26">
        <f t="shared" si="489"/>
        <v>-3.9388182558839882</v>
      </c>
      <c r="AR1789" s="26">
        <f t="shared" si="489"/>
        <v>-3.9227315190112741</v>
      </c>
      <c r="AS1789" s="26">
        <f t="shared" si="489"/>
        <v>-3.9698775001583364</v>
      </c>
      <c r="AT1789" s="26">
        <f t="shared" si="489"/>
        <v>-3.8373723372171344</v>
      </c>
      <c r="AU1789" s="26">
        <f t="shared" si="483"/>
        <v>-4.2853617650403137</v>
      </c>
      <c r="AV1789" s="26"/>
    </row>
    <row r="1790" spans="26:48">
      <c r="Z1790">
        <f t="shared" si="471"/>
        <v>0</v>
      </c>
      <c r="AA1790" s="26">
        <f t="shared" si="472"/>
        <v>2.0309229835135684E-3</v>
      </c>
      <c r="AB1790" s="26">
        <f t="shared" si="486"/>
        <v>-9999</v>
      </c>
      <c r="AC1790" s="26">
        <f t="shared" si="473"/>
        <v>0</v>
      </c>
      <c r="AD1790" s="26">
        <f t="shared" si="474"/>
        <v>-9999</v>
      </c>
      <c r="AE1790" s="26">
        <f t="shared" si="475"/>
        <v>0</v>
      </c>
      <c r="AF1790">
        <f t="shared" si="476"/>
        <v>-9999</v>
      </c>
      <c r="AG1790" s="187"/>
      <c r="AH1790">
        <f t="shared" si="477"/>
        <v>-2.9382213915712355E-4</v>
      </c>
      <c r="AI1790">
        <f t="shared" si="478"/>
        <v>0.56321412153041595</v>
      </c>
      <c r="AJ1790">
        <f t="shared" si="479"/>
        <v>-0.29022162196877349</v>
      </c>
      <c r="AK1790">
        <f t="shared" si="480"/>
        <v>0.22686228227079117</v>
      </c>
      <c r="AL1790">
        <f t="shared" si="481"/>
        <v>2.6625535282756823</v>
      </c>
      <c r="AM1790">
        <f t="shared" si="482"/>
        <v>4.0948774322335311</v>
      </c>
      <c r="AN1790" s="26">
        <f t="shared" si="489"/>
        <v>-3.9344997747660178</v>
      </c>
      <c r="AO1790" s="26">
        <f t="shared" si="489"/>
        <v>-3.9351643489502139</v>
      </c>
      <c r="AP1790" s="26">
        <f t="shared" si="489"/>
        <v>-3.9332408904645653</v>
      </c>
      <c r="AQ1790" s="26">
        <f t="shared" si="489"/>
        <v>-3.9388182558839882</v>
      </c>
      <c r="AR1790" s="26">
        <f t="shared" si="489"/>
        <v>-3.9227315190112741</v>
      </c>
      <c r="AS1790" s="26">
        <f t="shared" si="489"/>
        <v>-3.9698775001583364</v>
      </c>
      <c r="AT1790" s="26">
        <f t="shared" si="489"/>
        <v>-3.8373723372171344</v>
      </c>
      <c r="AU1790" s="26">
        <f t="shared" si="483"/>
        <v>-4.2853617650403137</v>
      </c>
    </row>
    <row r="1791" spans="26:48">
      <c r="Z1791">
        <f t="shared" si="471"/>
        <v>0</v>
      </c>
      <c r="AA1791" s="26">
        <f t="shared" si="472"/>
        <v>2.0309229835135684E-3</v>
      </c>
      <c r="AB1791" s="26">
        <f t="shared" si="486"/>
        <v>-9999</v>
      </c>
      <c r="AC1791" s="26">
        <f t="shared" si="473"/>
        <v>0</v>
      </c>
      <c r="AD1791" s="26">
        <f t="shared" si="474"/>
        <v>-9999</v>
      </c>
      <c r="AE1791" s="26">
        <f t="shared" si="475"/>
        <v>0</v>
      </c>
      <c r="AF1791">
        <f t="shared" si="476"/>
        <v>-9999</v>
      </c>
      <c r="AG1791" s="187"/>
      <c r="AH1791">
        <f t="shared" si="477"/>
        <v>-2.9382213915712355E-4</v>
      </c>
      <c r="AI1791">
        <f t="shared" si="478"/>
        <v>0.56321412153041595</v>
      </c>
      <c r="AJ1791">
        <f t="shared" si="479"/>
        <v>-0.29022162196877349</v>
      </c>
      <c r="AK1791">
        <f t="shared" si="480"/>
        <v>0.22686228227079117</v>
      </c>
      <c r="AL1791">
        <f t="shared" si="481"/>
        <v>2.6625535282756823</v>
      </c>
      <c r="AM1791">
        <f t="shared" si="482"/>
        <v>4.0948774322335311</v>
      </c>
      <c r="AN1791" s="26">
        <f t="shared" si="489"/>
        <v>-3.9344997747660178</v>
      </c>
      <c r="AO1791" s="26">
        <f t="shared" si="489"/>
        <v>-3.9351643489502139</v>
      </c>
      <c r="AP1791" s="26">
        <f t="shared" si="489"/>
        <v>-3.9332408904645653</v>
      </c>
      <c r="AQ1791" s="26">
        <f t="shared" si="489"/>
        <v>-3.9388182558839882</v>
      </c>
      <c r="AR1791" s="26">
        <f t="shared" si="489"/>
        <v>-3.9227315190112741</v>
      </c>
      <c r="AS1791" s="26">
        <f t="shared" si="489"/>
        <v>-3.9698775001583364</v>
      </c>
      <c r="AT1791" s="26">
        <f t="shared" si="489"/>
        <v>-3.8373723372171344</v>
      </c>
      <c r="AU1791" s="26">
        <f t="shared" si="483"/>
        <v>-4.2853617650403137</v>
      </c>
    </row>
    <row r="1792" spans="26:48">
      <c r="Z1792">
        <f t="shared" si="471"/>
        <v>0</v>
      </c>
      <c r="AA1792" s="26">
        <f t="shared" si="472"/>
        <v>2.0309229835135684E-3</v>
      </c>
      <c r="AB1792" s="26">
        <f t="shared" si="486"/>
        <v>-9999</v>
      </c>
      <c r="AC1792" s="26">
        <f t="shared" si="473"/>
        <v>0</v>
      </c>
      <c r="AD1792" s="26">
        <f t="shared" si="474"/>
        <v>-9999</v>
      </c>
      <c r="AE1792" s="26">
        <f t="shared" si="475"/>
        <v>0</v>
      </c>
      <c r="AF1792">
        <f t="shared" si="476"/>
        <v>-9999</v>
      </c>
      <c r="AG1792" s="187"/>
      <c r="AH1792">
        <f t="shared" si="477"/>
        <v>-2.9382213915712355E-4</v>
      </c>
      <c r="AI1792">
        <f t="shared" si="478"/>
        <v>0.56321412153041595</v>
      </c>
      <c r="AJ1792">
        <f t="shared" si="479"/>
        <v>-0.29022162196877349</v>
      </c>
      <c r="AK1792">
        <f t="shared" si="480"/>
        <v>0.22686228227079117</v>
      </c>
      <c r="AL1792">
        <f t="shared" si="481"/>
        <v>2.6625535282756823</v>
      </c>
      <c r="AM1792">
        <f t="shared" si="482"/>
        <v>4.0948774322335311</v>
      </c>
      <c r="AN1792" s="26">
        <f t="shared" si="489"/>
        <v>-3.9344997747660178</v>
      </c>
      <c r="AO1792" s="26">
        <f t="shared" si="489"/>
        <v>-3.9351643489502139</v>
      </c>
      <c r="AP1792" s="26">
        <f t="shared" si="489"/>
        <v>-3.9332408904645653</v>
      </c>
      <c r="AQ1792" s="26">
        <f t="shared" si="489"/>
        <v>-3.9388182558839882</v>
      </c>
      <c r="AR1792" s="26">
        <f t="shared" si="489"/>
        <v>-3.9227315190112741</v>
      </c>
      <c r="AS1792" s="26">
        <f t="shared" si="489"/>
        <v>-3.9698775001583364</v>
      </c>
      <c r="AT1792" s="26">
        <f t="shared" si="489"/>
        <v>-3.8373723372171344</v>
      </c>
      <c r="AU1792" s="26">
        <f t="shared" si="483"/>
        <v>-4.2853617650403137</v>
      </c>
    </row>
    <row r="1793" spans="26:64">
      <c r="Z1793">
        <f t="shared" si="471"/>
        <v>0</v>
      </c>
      <c r="AA1793" s="26">
        <f t="shared" si="472"/>
        <v>2.0309229835135684E-3</v>
      </c>
      <c r="AB1793" s="26">
        <f t="shared" si="486"/>
        <v>-9999</v>
      </c>
      <c r="AC1793" s="26">
        <f t="shared" si="473"/>
        <v>0</v>
      </c>
      <c r="AD1793" s="26">
        <f t="shared" si="474"/>
        <v>-9999</v>
      </c>
      <c r="AE1793" s="26">
        <f t="shared" si="475"/>
        <v>0</v>
      </c>
      <c r="AF1793">
        <f t="shared" si="476"/>
        <v>-9999</v>
      </c>
      <c r="AG1793" s="187"/>
      <c r="AH1793">
        <f t="shared" si="477"/>
        <v>-2.9382213915712355E-4</v>
      </c>
      <c r="AI1793">
        <f t="shared" si="478"/>
        <v>0.56321412153041595</v>
      </c>
      <c r="AJ1793">
        <f t="shared" si="479"/>
        <v>-0.29022162196877349</v>
      </c>
      <c r="AK1793">
        <f t="shared" si="480"/>
        <v>0.22686228227079117</v>
      </c>
      <c r="AL1793">
        <f t="shared" si="481"/>
        <v>2.6625535282756823</v>
      </c>
      <c r="AM1793">
        <f t="shared" si="482"/>
        <v>4.0948774322335311</v>
      </c>
      <c r="AN1793" s="26">
        <f t="shared" si="489"/>
        <v>-3.9344997747660178</v>
      </c>
      <c r="AO1793" s="26">
        <f t="shared" si="489"/>
        <v>-3.9351643489502139</v>
      </c>
      <c r="AP1793" s="26">
        <f t="shared" si="489"/>
        <v>-3.9332408904645653</v>
      </c>
      <c r="AQ1793" s="26">
        <f t="shared" si="489"/>
        <v>-3.9388182558839882</v>
      </c>
      <c r="AR1793" s="26">
        <f t="shared" si="489"/>
        <v>-3.9227315190112741</v>
      </c>
      <c r="AS1793" s="26">
        <f t="shared" si="489"/>
        <v>-3.9698775001583364</v>
      </c>
      <c r="AT1793" s="26">
        <f t="shared" si="489"/>
        <v>-3.8373723372171344</v>
      </c>
      <c r="AU1793" s="26">
        <f t="shared" si="483"/>
        <v>-4.2853617650403137</v>
      </c>
    </row>
    <row r="1794" spans="26:64">
      <c r="Z1794">
        <f t="shared" si="471"/>
        <v>0</v>
      </c>
      <c r="AA1794" s="26">
        <f t="shared" si="472"/>
        <v>2.0309229835135684E-3</v>
      </c>
      <c r="AB1794" s="26">
        <f t="shared" si="486"/>
        <v>-9999</v>
      </c>
      <c r="AC1794" s="26">
        <f t="shared" si="473"/>
        <v>0</v>
      </c>
      <c r="AD1794" s="26">
        <f t="shared" si="474"/>
        <v>-9999</v>
      </c>
      <c r="AE1794" s="26">
        <f t="shared" si="475"/>
        <v>0</v>
      </c>
      <c r="AF1794">
        <f t="shared" si="476"/>
        <v>-9999</v>
      </c>
      <c r="AG1794" s="187"/>
      <c r="AH1794">
        <f t="shared" si="477"/>
        <v>-2.9382213915712355E-4</v>
      </c>
      <c r="AI1794">
        <f t="shared" si="478"/>
        <v>0.56321412153041595</v>
      </c>
      <c r="AJ1794">
        <f t="shared" si="479"/>
        <v>-0.29022162196877349</v>
      </c>
      <c r="AK1794">
        <f t="shared" si="480"/>
        <v>0.22686228227079117</v>
      </c>
      <c r="AL1794">
        <f t="shared" si="481"/>
        <v>2.6625535282756823</v>
      </c>
      <c r="AM1794">
        <f t="shared" si="482"/>
        <v>4.0948774322335311</v>
      </c>
      <c r="AN1794" s="26">
        <f t="shared" si="489"/>
        <v>-3.9344997747660178</v>
      </c>
      <c r="AO1794" s="26">
        <f t="shared" si="489"/>
        <v>-3.9351643489502139</v>
      </c>
      <c r="AP1794" s="26">
        <f t="shared" si="489"/>
        <v>-3.9332408904645653</v>
      </c>
      <c r="AQ1794" s="26">
        <f t="shared" si="489"/>
        <v>-3.9388182558839882</v>
      </c>
      <c r="AR1794" s="26">
        <f t="shared" si="489"/>
        <v>-3.9227315190112741</v>
      </c>
      <c r="AS1794" s="26">
        <f t="shared" si="489"/>
        <v>-3.9698775001583364</v>
      </c>
      <c r="AT1794" s="26">
        <f t="shared" si="489"/>
        <v>-3.8373723372171344</v>
      </c>
      <c r="AU1794" s="26">
        <f t="shared" si="483"/>
        <v>-4.2853617650403137</v>
      </c>
    </row>
    <row r="1795" spans="26:64">
      <c r="Z1795">
        <f t="shared" si="471"/>
        <v>0</v>
      </c>
      <c r="AA1795" s="26">
        <f t="shared" si="472"/>
        <v>2.0309229835135684E-3</v>
      </c>
      <c r="AB1795" s="26">
        <f t="shared" si="486"/>
        <v>-9999</v>
      </c>
      <c r="AC1795" s="26">
        <f t="shared" si="473"/>
        <v>0</v>
      </c>
      <c r="AD1795" s="26">
        <f t="shared" si="474"/>
        <v>-9999</v>
      </c>
      <c r="AE1795" s="26">
        <f t="shared" si="475"/>
        <v>0</v>
      </c>
      <c r="AF1795">
        <f t="shared" si="476"/>
        <v>-9999</v>
      </c>
      <c r="AG1795" s="187"/>
      <c r="AH1795">
        <f t="shared" si="477"/>
        <v>-2.9382213915712355E-4</v>
      </c>
      <c r="AI1795">
        <f t="shared" si="478"/>
        <v>0.56321412153041595</v>
      </c>
      <c r="AJ1795">
        <f t="shared" si="479"/>
        <v>-0.29022162196877349</v>
      </c>
      <c r="AK1795">
        <f t="shared" si="480"/>
        <v>0.22686228227079117</v>
      </c>
      <c r="AL1795">
        <f t="shared" si="481"/>
        <v>2.6625535282756823</v>
      </c>
      <c r="AM1795">
        <f t="shared" si="482"/>
        <v>4.0948774322335311</v>
      </c>
      <c r="AN1795" s="26">
        <f t="shared" si="489"/>
        <v>-3.9344997747660178</v>
      </c>
      <c r="AO1795" s="26">
        <f t="shared" si="489"/>
        <v>-3.9351643489502139</v>
      </c>
      <c r="AP1795" s="26">
        <f t="shared" si="489"/>
        <v>-3.9332408904645653</v>
      </c>
      <c r="AQ1795" s="26">
        <f t="shared" si="489"/>
        <v>-3.9388182558839882</v>
      </c>
      <c r="AR1795" s="26">
        <f t="shared" si="489"/>
        <v>-3.9227315190112741</v>
      </c>
      <c r="AS1795" s="26">
        <f t="shared" si="489"/>
        <v>-3.9698775001583364</v>
      </c>
      <c r="AT1795" s="26">
        <f t="shared" si="489"/>
        <v>-3.8373723372171344</v>
      </c>
      <c r="AU1795" s="26">
        <f t="shared" si="483"/>
        <v>-4.2853617650403137</v>
      </c>
    </row>
    <row r="1796" spans="26:64">
      <c r="Z1796">
        <f t="shared" si="471"/>
        <v>0</v>
      </c>
      <c r="AA1796" s="26">
        <f t="shared" si="472"/>
        <v>2.0309229835135684E-3</v>
      </c>
      <c r="AB1796" s="26">
        <f t="shared" si="486"/>
        <v>-9999</v>
      </c>
      <c r="AC1796" s="26">
        <f t="shared" si="473"/>
        <v>0</v>
      </c>
      <c r="AD1796" s="26">
        <f t="shared" si="474"/>
        <v>-9999</v>
      </c>
      <c r="AE1796" s="26">
        <f t="shared" si="475"/>
        <v>0</v>
      </c>
      <c r="AF1796">
        <f t="shared" si="476"/>
        <v>-9999</v>
      </c>
      <c r="AG1796" s="187"/>
      <c r="AH1796">
        <f t="shared" si="477"/>
        <v>-2.9382213915712355E-4</v>
      </c>
      <c r="AI1796">
        <f t="shared" si="478"/>
        <v>0.56321412153041595</v>
      </c>
      <c r="AJ1796">
        <f t="shared" si="479"/>
        <v>-0.29022162196877349</v>
      </c>
      <c r="AK1796">
        <f t="shared" si="480"/>
        <v>0.22686228227079117</v>
      </c>
      <c r="AL1796">
        <f t="shared" si="481"/>
        <v>2.6625535282756823</v>
      </c>
      <c r="AM1796">
        <f t="shared" si="482"/>
        <v>4.0948774322335311</v>
      </c>
      <c r="AN1796" s="26">
        <f t="shared" ref="AN1796:AT1805" si="490">$AU1796+$AB$7*SIN(AO1796)</f>
        <v>-3.9344997747660178</v>
      </c>
      <c r="AO1796" s="26">
        <f t="shared" si="490"/>
        <v>-3.9351643489502139</v>
      </c>
      <c r="AP1796" s="26">
        <f t="shared" si="490"/>
        <v>-3.9332408904645653</v>
      </c>
      <c r="AQ1796" s="26">
        <f t="shared" si="490"/>
        <v>-3.9388182558839882</v>
      </c>
      <c r="AR1796" s="26">
        <f t="shared" si="490"/>
        <v>-3.9227315190112741</v>
      </c>
      <c r="AS1796" s="26">
        <f t="shared" si="490"/>
        <v>-3.9698775001583364</v>
      </c>
      <c r="AT1796" s="26">
        <f t="shared" si="490"/>
        <v>-3.8373723372171344</v>
      </c>
      <c r="AU1796" s="26">
        <f t="shared" si="483"/>
        <v>-4.2853617650403137</v>
      </c>
    </row>
    <row r="1797" spans="26:64">
      <c r="Z1797">
        <f t="shared" si="471"/>
        <v>0</v>
      </c>
      <c r="AA1797" s="26">
        <f t="shared" si="472"/>
        <v>2.0309229835135684E-3</v>
      </c>
      <c r="AB1797" s="26">
        <f t="shared" si="486"/>
        <v>-9999</v>
      </c>
      <c r="AC1797" s="26">
        <f t="shared" si="473"/>
        <v>0</v>
      </c>
      <c r="AD1797" s="26">
        <f t="shared" si="474"/>
        <v>-9999</v>
      </c>
      <c r="AE1797" s="26">
        <f t="shared" si="475"/>
        <v>0</v>
      </c>
      <c r="AF1797">
        <f t="shared" si="476"/>
        <v>-9999</v>
      </c>
      <c r="AG1797" s="187"/>
      <c r="AH1797">
        <f t="shared" si="477"/>
        <v>-2.9382213915712355E-4</v>
      </c>
      <c r="AI1797">
        <f t="shared" si="478"/>
        <v>0.56321412153041595</v>
      </c>
      <c r="AJ1797">
        <f t="shared" si="479"/>
        <v>-0.29022162196877349</v>
      </c>
      <c r="AK1797">
        <f t="shared" si="480"/>
        <v>0.22686228227079117</v>
      </c>
      <c r="AL1797">
        <f t="shared" si="481"/>
        <v>2.6625535282756823</v>
      </c>
      <c r="AM1797">
        <f t="shared" si="482"/>
        <v>4.0948774322335311</v>
      </c>
      <c r="AN1797" s="26">
        <f t="shared" si="490"/>
        <v>-3.9344997747660178</v>
      </c>
      <c r="AO1797" s="26">
        <f t="shared" si="490"/>
        <v>-3.9351643489502139</v>
      </c>
      <c r="AP1797" s="26">
        <f t="shared" si="490"/>
        <v>-3.9332408904645653</v>
      </c>
      <c r="AQ1797" s="26">
        <f t="shared" si="490"/>
        <v>-3.9388182558839882</v>
      </c>
      <c r="AR1797" s="26">
        <f t="shared" si="490"/>
        <v>-3.9227315190112741</v>
      </c>
      <c r="AS1797" s="26">
        <f t="shared" si="490"/>
        <v>-3.9698775001583364</v>
      </c>
      <c r="AT1797" s="26">
        <f t="shared" si="490"/>
        <v>-3.8373723372171344</v>
      </c>
      <c r="AU1797" s="26">
        <f t="shared" si="483"/>
        <v>-4.2853617650403137</v>
      </c>
    </row>
    <row r="1798" spans="26:64">
      <c r="Z1798">
        <f t="shared" si="471"/>
        <v>0</v>
      </c>
      <c r="AA1798" s="26">
        <f t="shared" si="472"/>
        <v>2.0309229835135684E-3</v>
      </c>
      <c r="AB1798" s="26">
        <f t="shared" si="486"/>
        <v>-9999</v>
      </c>
      <c r="AC1798" s="26">
        <f t="shared" si="473"/>
        <v>0</v>
      </c>
      <c r="AD1798" s="26">
        <f t="shared" si="474"/>
        <v>-9999</v>
      </c>
      <c r="AE1798" s="26">
        <f t="shared" si="475"/>
        <v>0</v>
      </c>
      <c r="AF1798">
        <f t="shared" si="476"/>
        <v>-9999</v>
      </c>
      <c r="AG1798" s="187"/>
      <c r="AH1798">
        <f t="shared" si="477"/>
        <v>-2.9382213915712355E-4</v>
      </c>
      <c r="AI1798">
        <f t="shared" si="478"/>
        <v>0.56321412153041595</v>
      </c>
      <c r="AJ1798">
        <f t="shared" si="479"/>
        <v>-0.29022162196877349</v>
      </c>
      <c r="AK1798">
        <f t="shared" si="480"/>
        <v>0.22686228227079117</v>
      </c>
      <c r="AL1798">
        <f t="shared" si="481"/>
        <v>2.6625535282756823</v>
      </c>
      <c r="AM1798">
        <f t="shared" si="482"/>
        <v>4.0948774322335311</v>
      </c>
      <c r="AN1798" s="26">
        <f t="shared" si="490"/>
        <v>-3.9344997747660178</v>
      </c>
      <c r="AO1798" s="26">
        <f t="shared" si="490"/>
        <v>-3.9351643489502139</v>
      </c>
      <c r="AP1798" s="26">
        <f t="shared" si="490"/>
        <v>-3.9332408904645653</v>
      </c>
      <c r="AQ1798" s="26">
        <f t="shared" si="490"/>
        <v>-3.9388182558839882</v>
      </c>
      <c r="AR1798" s="26">
        <f t="shared" si="490"/>
        <v>-3.9227315190112741</v>
      </c>
      <c r="AS1798" s="26">
        <f t="shared" si="490"/>
        <v>-3.9698775001583364</v>
      </c>
      <c r="AT1798" s="26">
        <f t="shared" si="490"/>
        <v>-3.8373723372171344</v>
      </c>
      <c r="AU1798" s="26">
        <f t="shared" si="483"/>
        <v>-4.2853617650403137</v>
      </c>
      <c r="AV1798" s="26"/>
    </row>
    <row r="1799" spans="26:64">
      <c r="Z1799">
        <f t="shared" si="471"/>
        <v>0</v>
      </c>
      <c r="AA1799" s="26">
        <f t="shared" si="472"/>
        <v>2.0309229835135684E-3</v>
      </c>
      <c r="AB1799" s="26">
        <f t="shared" si="486"/>
        <v>-9999</v>
      </c>
      <c r="AC1799" s="26">
        <f t="shared" si="473"/>
        <v>0</v>
      </c>
      <c r="AD1799" s="26">
        <f t="shared" si="474"/>
        <v>-9999</v>
      </c>
      <c r="AE1799" s="26">
        <f t="shared" si="475"/>
        <v>0</v>
      </c>
      <c r="AF1799">
        <f t="shared" si="476"/>
        <v>-9999</v>
      </c>
      <c r="AG1799" s="187"/>
      <c r="AH1799">
        <f t="shared" si="477"/>
        <v>-2.9382213915712355E-4</v>
      </c>
      <c r="AI1799">
        <f t="shared" si="478"/>
        <v>0.56321412153041595</v>
      </c>
      <c r="AJ1799">
        <f t="shared" si="479"/>
        <v>-0.29022162196877349</v>
      </c>
      <c r="AK1799">
        <f t="shared" si="480"/>
        <v>0.22686228227079117</v>
      </c>
      <c r="AL1799">
        <f t="shared" si="481"/>
        <v>2.6625535282756823</v>
      </c>
      <c r="AM1799">
        <f t="shared" si="482"/>
        <v>4.0948774322335311</v>
      </c>
      <c r="AN1799" s="26">
        <f t="shared" si="490"/>
        <v>-3.9344997747660178</v>
      </c>
      <c r="AO1799" s="26">
        <f t="shared" si="490"/>
        <v>-3.9351643489502139</v>
      </c>
      <c r="AP1799" s="26">
        <f t="shared" si="490"/>
        <v>-3.9332408904645653</v>
      </c>
      <c r="AQ1799" s="26">
        <f t="shared" si="490"/>
        <v>-3.9388182558839882</v>
      </c>
      <c r="AR1799" s="26">
        <f t="shared" si="490"/>
        <v>-3.9227315190112741</v>
      </c>
      <c r="AS1799" s="26">
        <f t="shared" si="490"/>
        <v>-3.9698775001583364</v>
      </c>
      <c r="AT1799" s="26">
        <f t="shared" si="490"/>
        <v>-3.8373723372171344</v>
      </c>
      <c r="AU1799" s="26">
        <f t="shared" si="483"/>
        <v>-4.2853617650403137</v>
      </c>
    </row>
    <row r="1800" spans="26:64">
      <c r="Z1800">
        <f t="shared" si="471"/>
        <v>0</v>
      </c>
      <c r="AA1800" s="26">
        <f t="shared" si="472"/>
        <v>2.0309229835135684E-3</v>
      </c>
      <c r="AB1800" s="26">
        <f t="shared" si="486"/>
        <v>-9999</v>
      </c>
      <c r="AC1800" s="26">
        <f t="shared" si="473"/>
        <v>0</v>
      </c>
      <c r="AD1800" s="26">
        <f t="shared" si="474"/>
        <v>-9999</v>
      </c>
      <c r="AE1800" s="26">
        <f t="shared" si="475"/>
        <v>0</v>
      </c>
      <c r="AF1800">
        <f t="shared" si="476"/>
        <v>-9999</v>
      </c>
      <c r="AG1800" s="187"/>
      <c r="AH1800">
        <f t="shared" si="477"/>
        <v>-2.9382213915712355E-4</v>
      </c>
      <c r="AI1800">
        <f t="shared" si="478"/>
        <v>0.56321412153041595</v>
      </c>
      <c r="AJ1800">
        <f t="shared" si="479"/>
        <v>-0.29022162196877349</v>
      </c>
      <c r="AK1800">
        <f t="shared" si="480"/>
        <v>0.22686228227079117</v>
      </c>
      <c r="AL1800">
        <f t="shared" si="481"/>
        <v>2.6625535282756823</v>
      </c>
      <c r="AM1800">
        <f t="shared" si="482"/>
        <v>4.0948774322335311</v>
      </c>
      <c r="AN1800" s="26">
        <f t="shared" si="490"/>
        <v>-3.9344997747660178</v>
      </c>
      <c r="AO1800" s="26">
        <f t="shared" si="490"/>
        <v>-3.9351643489502139</v>
      </c>
      <c r="AP1800" s="26">
        <f t="shared" si="490"/>
        <v>-3.9332408904645653</v>
      </c>
      <c r="AQ1800" s="26">
        <f t="shared" si="490"/>
        <v>-3.9388182558839882</v>
      </c>
      <c r="AR1800" s="26">
        <f t="shared" si="490"/>
        <v>-3.9227315190112741</v>
      </c>
      <c r="AS1800" s="26">
        <f t="shared" si="490"/>
        <v>-3.9698775001583364</v>
      </c>
      <c r="AT1800" s="26">
        <f t="shared" si="490"/>
        <v>-3.8373723372171344</v>
      </c>
      <c r="AU1800" s="26">
        <f t="shared" si="483"/>
        <v>-4.2853617650403137</v>
      </c>
      <c r="AV1800" s="26"/>
      <c r="AX1800" s="26"/>
    </row>
    <row r="1801" spans="26:64">
      <c r="Z1801">
        <f t="shared" si="471"/>
        <v>0</v>
      </c>
      <c r="AA1801" s="26">
        <f t="shared" si="472"/>
        <v>2.0309229835135684E-3</v>
      </c>
      <c r="AB1801" s="26">
        <f t="shared" si="486"/>
        <v>-9999</v>
      </c>
      <c r="AC1801" s="26">
        <f t="shared" si="473"/>
        <v>0</v>
      </c>
      <c r="AD1801" s="26">
        <f t="shared" si="474"/>
        <v>-9999</v>
      </c>
      <c r="AE1801" s="26">
        <f t="shared" si="475"/>
        <v>0</v>
      </c>
      <c r="AF1801">
        <f t="shared" si="476"/>
        <v>-9999</v>
      </c>
      <c r="AG1801" s="187"/>
      <c r="AH1801">
        <f t="shared" si="477"/>
        <v>-2.9382213915712355E-4</v>
      </c>
      <c r="AI1801">
        <f t="shared" si="478"/>
        <v>0.56321412153041595</v>
      </c>
      <c r="AJ1801">
        <f t="shared" si="479"/>
        <v>-0.29022162196877349</v>
      </c>
      <c r="AK1801">
        <f t="shared" si="480"/>
        <v>0.22686228227079117</v>
      </c>
      <c r="AL1801">
        <f t="shared" si="481"/>
        <v>2.6625535282756823</v>
      </c>
      <c r="AM1801">
        <f t="shared" si="482"/>
        <v>4.0948774322335311</v>
      </c>
      <c r="AN1801" s="26">
        <f t="shared" si="490"/>
        <v>-3.9344997747660178</v>
      </c>
      <c r="AO1801" s="26">
        <f t="shared" si="490"/>
        <v>-3.9351643489502139</v>
      </c>
      <c r="AP1801" s="26">
        <f t="shared" si="490"/>
        <v>-3.9332408904645653</v>
      </c>
      <c r="AQ1801" s="26">
        <f t="shared" si="490"/>
        <v>-3.9388182558839882</v>
      </c>
      <c r="AR1801" s="26">
        <f t="shared" si="490"/>
        <v>-3.9227315190112741</v>
      </c>
      <c r="AS1801" s="26">
        <f t="shared" si="490"/>
        <v>-3.9698775001583364</v>
      </c>
      <c r="AT1801" s="26">
        <f t="shared" si="490"/>
        <v>-3.8373723372171344</v>
      </c>
      <c r="AU1801" s="26">
        <f t="shared" si="483"/>
        <v>-4.2853617650403137</v>
      </c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</row>
    <row r="1802" spans="26:64">
      <c r="Z1802">
        <f t="shared" ref="Z1802:Z1865" si="491">F1802</f>
        <v>0</v>
      </c>
      <c r="AA1802" s="26">
        <f t="shared" ref="AA1802:AA1865" si="492">AB$3+AB$4*Z1802+AB$5*Z1802^2+AH1802</f>
        <v>2.0309229835135684E-3</v>
      </c>
      <c r="AB1802" s="26">
        <f t="shared" si="486"/>
        <v>-9999</v>
      </c>
      <c r="AC1802" s="26">
        <f t="shared" ref="AC1802:AC1865" si="493">+G1802-P1802</f>
        <v>0</v>
      </c>
      <c r="AD1802" s="26">
        <f t="shared" ref="AD1802:AD1865" si="494">IF(S1802&lt;&gt;0,G1802-AA1802, -9999)</f>
        <v>-9999</v>
      </c>
      <c r="AE1802" s="26">
        <f t="shared" ref="AE1802:AE1865" si="495">+(G1802-AA1802)^2*S1802</f>
        <v>0</v>
      </c>
      <c r="AF1802">
        <f t="shared" ref="AF1802:AF1865" si="496">IF(S1802&lt;&gt;0,G1802-P1802, -9999)</f>
        <v>-9999</v>
      </c>
      <c r="AG1802" s="187"/>
      <c r="AH1802">
        <f t="shared" ref="AH1802:AH1865" si="497">$AB$6*($AB$11/AI1802*AJ1802+$AB$12)</f>
        <v>-2.9382213915712355E-4</v>
      </c>
      <c r="AI1802">
        <f t="shared" ref="AI1802:AI1865" si="498">1+$AB$7*COS(AL1802)</f>
        <v>0.56321412153041595</v>
      </c>
      <c r="AJ1802">
        <f t="shared" ref="AJ1802:AJ1865" si="499">SIN(AL1802+RADIANS($AB$9))</f>
        <v>-0.29022162196877349</v>
      </c>
      <c r="AK1802">
        <f t="shared" ref="AK1802:AK1865" si="500">$AB$7*SIN(AL1802)</f>
        <v>0.22686228227079117</v>
      </c>
      <c r="AL1802">
        <f t="shared" ref="AL1802:AL1865" si="501">2*ATAN(AM1802)</f>
        <v>2.6625535282756823</v>
      </c>
      <c r="AM1802">
        <f t="shared" ref="AM1802:AM1865" si="502">SQRT((1+$AB$7)/(1-$AB$7))*TAN(AN1802/2)</f>
        <v>4.0948774322335311</v>
      </c>
      <c r="AN1802" s="26">
        <f t="shared" si="490"/>
        <v>-3.9344997747660178</v>
      </c>
      <c r="AO1802" s="26">
        <f t="shared" si="490"/>
        <v>-3.9351643489502139</v>
      </c>
      <c r="AP1802" s="26">
        <f t="shared" si="490"/>
        <v>-3.9332408904645653</v>
      </c>
      <c r="AQ1802" s="26">
        <f t="shared" si="490"/>
        <v>-3.9388182558839882</v>
      </c>
      <c r="AR1802" s="26">
        <f t="shared" si="490"/>
        <v>-3.9227315190112741</v>
      </c>
      <c r="AS1802" s="26">
        <f t="shared" si="490"/>
        <v>-3.9698775001583364</v>
      </c>
      <c r="AT1802" s="26">
        <f t="shared" si="490"/>
        <v>-3.8373723372171344</v>
      </c>
      <c r="AU1802" s="26">
        <f t="shared" ref="AU1802:AU1865" si="503">RADIANS($AB$9)+$AB$18*(F1802-AB$15)</f>
        <v>-4.2853617650403137</v>
      </c>
    </row>
    <row r="1803" spans="26:64">
      <c r="Z1803">
        <f t="shared" si="491"/>
        <v>0</v>
      </c>
      <c r="AA1803" s="26">
        <f t="shared" si="492"/>
        <v>2.0309229835135684E-3</v>
      </c>
      <c r="AB1803" s="26">
        <f t="shared" si="486"/>
        <v>-9999</v>
      </c>
      <c r="AC1803" s="26">
        <f t="shared" si="493"/>
        <v>0</v>
      </c>
      <c r="AD1803" s="26">
        <f t="shared" si="494"/>
        <v>-9999</v>
      </c>
      <c r="AE1803" s="26">
        <f t="shared" si="495"/>
        <v>0</v>
      </c>
      <c r="AF1803">
        <f t="shared" si="496"/>
        <v>-9999</v>
      </c>
      <c r="AG1803" s="187"/>
      <c r="AH1803">
        <f t="shared" si="497"/>
        <v>-2.9382213915712355E-4</v>
      </c>
      <c r="AI1803">
        <f t="shared" si="498"/>
        <v>0.56321412153041595</v>
      </c>
      <c r="AJ1803">
        <f t="shared" si="499"/>
        <v>-0.29022162196877349</v>
      </c>
      <c r="AK1803">
        <f t="shared" si="500"/>
        <v>0.22686228227079117</v>
      </c>
      <c r="AL1803">
        <f t="shared" si="501"/>
        <v>2.6625535282756823</v>
      </c>
      <c r="AM1803">
        <f t="shared" si="502"/>
        <v>4.0948774322335311</v>
      </c>
      <c r="AN1803" s="26">
        <f t="shared" si="490"/>
        <v>-3.9344997747660178</v>
      </c>
      <c r="AO1803" s="26">
        <f t="shared" si="490"/>
        <v>-3.9351643489502139</v>
      </c>
      <c r="AP1803" s="26">
        <f t="shared" si="490"/>
        <v>-3.9332408904645653</v>
      </c>
      <c r="AQ1803" s="26">
        <f t="shared" si="490"/>
        <v>-3.9388182558839882</v>
      </c>
      <c r="AR1803" s="26">
        <f t="shared" si="490"/>
        <v>-3.9227315190112741</v>
      </c>
      <c r="AS1803" s="26">
        <f t="shared" si="490"/>
        <v>-3.9698775001583364</v>
      </c>
      <c r="AT1803" s="26">
        <f t="shared" si="490"/>
        <v>-3.8373723372171344</v>
      </c>
      <c r="AU1803" s="26">
        <f t="shared" si="503"/>
        <v>-4.2853617650403137</v>
      </c>
    </row>
    <row r="1804" spans="26:64">
      <c r="Z1804">
        <f t="shared" si="491"/>
        <v>0</v>
      </c>
      <c r="AA1804" s="26">
        <f t="shared" si="492"/>
        <v>2.0309229835135684E-3</v>
      </c>
      <c r="AB1804" s="26">
        <f t="shared" si="486"/>
        <v>-9999</v>
      </c>
      <c r="AC1804" s="26">
        <f t="shared" si="493"/>
        <v>0</v>
      </c>
      <c r="AD1804" s="26">
        <f t="shared" si="494"/>
        <v>-9999</v>
      </c>
      <c r="AE1804" s="26">
        <f t="shared" si="495"/>
        <v>0</v>
      </c>
      <c r="AF1804">
        <f t="shared" si="496"/>
        <v>-9999</v>
      </c>
      <c r="AG1804" s="187"/>
      <c r="AH1804">
        <f t="shared" si="497"/>
        <v>-2.9382213915712355E-4</v>
      </c>
      <c r="AI1804">
        <f t="shared" si="498"/>
        <v>0.56321412153041595</v>
      </c>
      <c r="AJ1804">
        <f t="shared" si="499"/>
        <v>-0.29022162196877349</v>
      </c>
      <c r="AK1804">
        <f t="shared" si="500"/>
        <v>0.22686228227079117</v>
      </c>
      <c r="AL1804">
        <f t="shared" si="501"/>
        <v>2.6625535282756823</v>
      </c>
      <c r="AM1804">
        <f t="shared" si="502"/>
        <v>4.0948774322335311</v>
      </c>
      <c r="AN1804" s="26">
        <f t="shared" si="490"/>
        <v>-3.9344997747660178</v>
      </c>
      <c r="AO1804" s="26">
        <f t="shared" si="490"/>
        <v>-3.9351643489502139</v>
      </c>
      <c r="AP1804" s="26">
        <f t="shared" si="490"/>
        <v>-3.9332408904645653</v>
      </c>
      <c r="AQ1804" s="26">
        <f t="shared" si="490"/>
        <v>-3.9388182558839882</v>
      </c>
      <c r="AR1804" s="26">
        <f t="shared" si="490"/>
        <v>-3.9227315190112741</v>
      </c>
      <c r="AS1804" s="26">
        <f t="shared" si="490"/>
        <v>-3.9698775001583364</v>
      </c>
      <c r="AT1804" s="26">
        <f t="shared" si="490"/>
        <v>-3.8373723372171344</v>
      </c>
      <c r="AU1804" s="26">
        <f t="shared" si="503"/>
        <v>-4.2853617650403137</v>
      </c>
      <c r="AV1804" s="26"/>
      <c r="AX1804" s="26"/>
    </row>
    <row r="1805" spans="26:64">
      <c r="Z1805">
        <f t="shared" si="491"/>
        <v>0</v>
      </c>
      <c r="AA1805" s="26">
        <f t="shared" si="492"/>
        <v>2.0309229835135684E-3</v>
      </c>
      <c r="AB1805" s="26">
        <f t="shared" si="486"/>
        <v>-9999</v>
      </c>
      <c r="AC1805" s="26">
        <f t="shared" si="493"/>
        <v>0</v>
      </c>
      <c r="AD1805" s="26">
        <f t="shared" si="494"/>
        <v>-9999</v>
      </c>
      <c r="AE1805" s="26">
        <f t="shared" si="495"/>
        <v>0</v>
      </c>
      <c r="AF1805">
        <f t="shared" si="496"/>
        <v>-9999</v>
      </c>
      <c r="AG1805" s="187"/>
      <c r="AH1805">
        <f t="shared" si="497"/>
        <v>-2.9382213915712355E-4</v>
      </c>
      <c r="AI1805">
        <f t="shared" si="498"/>
        <v>0.56321412153041595</v>
      </c>
      <c r="AJ1805">
        <f t="shared" si="499"/>
        <v>-0.29022162196877349</v>
      </c>
      <c r="AK1805">
        <f t="shared" si="500"/>
        <v>0.22686228227079117</v>
      </c>
      <c r="AL1805">
        <f t="shared" si="501"/>
        <v>2.6625535282756823</v>
      </c>
      <c r="AM1805">
        <f t="shared" si="502"/>
        <v>4.0948774322335311</v>
      </c>
      <c r="AN1805" s="26">
        <f t="shared" si="490"/>
        <v>-3.9344997747660178</v>
      </c>
      <c r="AO1805" s="26">
        <f t="shared" si="490"/>
        <v>-3.9351643489502139</v>
      </c>
      <c r="AP1805" s="26">
        <f t="shared" si="490"/>
        <v>-3.9332408904645653</v>
      </c>
      <c r="AQ1805" s="26">
        <f t="shared" si="490"/>
        <v>-3.9388182558839882</v>
      </c>
      <c r="AR1805" s="26">
        <f t="shared" si="490"/>
        <v>-3.9227315190112741</v>
      </c>
      <c r="AS1805" s="26">
        <f t="shared" si="490"/>
        <v>-3.9698775001583364</v>
      </c>
      <c r="AT1805" s="26">
        <f t="shared" si="490"/>
        <v>-3.8373723372171344</v>
      </c>
      <c r="AU1805" s="26">
        <f t="shared" si="503"/>
        <v>-4.2853617650403137</v>
      </c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</row>
    <row r="1806" spans="26:64">
      <c r="Z1806">
        <f t="shared" si="491"/>
        <v>0</v>
      </c>
      <c r="AA1806" s="26">
        <f t="shared" si="492"/>
        <v>2.0309229835135684E-3</v>
      </c>
      <c r="AB1806" s="26">
        <f t="shared" si="486"/>
        <v>-9999</v>
      </c>
      <c r="AC1806" s="26">
        <f t="shared" si="493"/>
        <v>0</v>
      </c>
      <c r="AD1806" s="26">
        <f t="shared" si="494"/>
        <v>-9999</v>
      </c>
      <c r="AE1806" s="26">
        <f t="shared" si="495"/>
        <v>0</v>
      </c>
      <c r="AF1806">
        <f t="shared" si="496"/>
        <v>-9999</v>
      </c>
      <c r="AG1806" s="187"/>
      <c r="AH1806">
        <f t="shared" si="497"/>
        <v>-2.9382213915712355E-4</v>
      </c>
      <c r="AI1806">
        <f t="shared" si="498"/>
        <v>0.56321412153041595</v>
      </c>
      <c r="AJ1806">
        <f t="shared" si="499"/>
        <v>-0.29022162196877349</v>
      </c>
      <c r="AK1806">
        <f t="shared" si="500"/>
        <v>0.22686228227079117</v>
      </c>
      <c r="AL1806">
        <f t="shared" si="501"/>
        <v>2.6625535282756823</v>
      </c>
      <c r="AM1806">
        <f t="shared" si="502"/>
        <v>4.0948774322335311</v>
      </c>
      <c r="AN1806" s="26">
        <f t="shared" ref="AN1806:AT1815" si="504">$AU1806+$AB$7*SIN(AO1806)</f>
        <v>-3.9344997747660178</v>
      </c>
      <c r="AO1806" s="26">
        <f t="shared" si="504"/>
        <v>-3.9351643489502139</v>
      </c>
      <c r="AP1806" s="26">
        <f t="shared" si="504"/>
        <v>-3.9332408904645653</v>
      </c>
      <c r="AQ1806" s="26">
        <f t="shared" si="504"/>
        <v>-3.9388182558839882</v>
      </c>
      <c r="AR1806" s="26">
        <f t="shared" si="504"/>
        <v>-3.9227315190112741</v>
      </c>
      <c r="AS1806" s="26">
        <f t="shared" si="504"/>
        <v>-3.9698775001583364</v>
      </c>
      <c r="AT1806" s="26">
        <f t="shared" si="504"/>
        <v>-3.8373723372171344</v>
      </c>
      <c r="AU1806" s="26">
        <f t="shared" si="503"/>
        <v>-4.2853617650403137</v>
      </c>
    </row>
    <row r="1807" spans="26:64">
      <c r="Z1807">
        <f t="shared" si="491"/>
        <v>0</v>
      </c>
      <c r="AA1807" s="26">
        <f t="shared" si="492"/>
        <v>2.0309229835135684E-3</v>
      </c>
      <c r="AB1807" s="26">
        <f t="shared" si="486"/>
        <v>-9999</v>
      </c>
      <c r="AC1807" s="26">
        <f t="shared" si="493"/>
        <v>0</v>
      </c>
      <c r="AD1807" s="26">
        <f t="shared" si="494"/>
        <v>-9999</v>
      </c>
      <c r="AE1807" s="26">
        <f t="shared" si="495"/>
        <v>0</v>
      </c>
      <c r="AF1807">
        <f t="shared" si="496"/>
        <v>-9999</v>
      </c>
      <c r="AG1807" s="187"/>
      <c r="AH1807">
        <f t="shared" si="497"/>
        <v>-2.9382213915712355E-4</v>
      </c>
      <c r="AI1807">
        <f t="shared" si="498"/>
        <v>0.56321412153041595</v>
      </c>
      <c r="AJ1807">
        <f t="shared" si="499"/>
        <v>-0.29022162196877349</v>
      </c>
      <c r="AK1807">
        <f t="shared" si="500"/>
        <v>0.22686228227079117</v>
      </c>
      <c r="AL1807">
        <f t="shared" si="501"/>
        <v>2.6625535282756823</v>
      </c>
      <c r="AM1807">
        <f t="shared" si="502"/>
        <v>4.0948774322335311</v>
      </c>
      <c r="AN1807" s="26">
        <f t="shared" si="504"/>
        <v>-3.9344997747660178</v>
      </c>
      <c r="AO1807" s="26">
        <f t="shared" si="504"/>
        <v>-3.9351643489502139</v>
      </c>
      <c r="AP1807" s="26">
        <f t="shared" si="504"/>
        <v>-3.9332408904645653</v>
      </c>
      <c r="AQ1807" s="26">
        <f t="shared" si="504"/>
        <v>-3.9388182558839882</v>
      </c>
      <c r="AR1807" s="26">
        <f t="shared" si="504"/>
        <v>-3.9227315190112741</v>
      </c>
      <c r="AS1807" s="26">
        <f t="shared" si="504"/>
        <v>-3.9698775001583364</v>
      </c>
      <c r="AT1807" s="26">
        <f t="shared" si="504"/>
        <v>-3.8373723372171344</v>
      </c>
      <c r="AU1807" s="26">
        <f t="shared" si="503"/>
        <v>-4.2853617650403137</v>
      </c>
    </row>
    <row r="1808" spans="26:64">
      <c r="Z1808">
        <f t="shared" si="491"/>
        <v>0</v>
      </c>
      <c r="AA1808" s="26">
        <f t="shared" si="492"/>
        <v>2.0309229835135684E-3</v>
      </c>
      <c r="AB1808" s="26">
        <f t="shared" si="486"/>
        <v>-9999</v>
      </c>
      <c r="AC1808" s="26">
        <f t="shared" si="493"/>
        <v>0</v>
      </c>
      <c r="AD1808" s="26">
        <f t="shared" si="494"/>
        <v>-9999</v>
      </c>
      <c r="AE1808" s="26">
        <f t="shared" si="495"/>
        <v>0</v>
      </c>
      <c r="AF1808">
        <f t="shared" si="496"/>
        <v>-9999</v>
      </c>
      <c r="AG1808" s="187"/>
      <c r="AH1808">
        <f t="shared" si="497"/>
        <v>-2.9382213915712355E-4</v>
      </c>
      <c r="AI1808">
        <f t="shared" si="498"/>
        <v>0.56321412153041595</v>
      </c>
      <c r="AJ1808">
        <f t="shared" si="499"/>
        <v>-0.29022162196877349</v>
      </c>
      <c r="AK1808">
        <f t="shared" si="500"/>
        <v>0.22686228227079117</v>
      </c>
      <c r="AL1808">
        <f t="shared" si="501"/>
        <v>2.6625535282756823</v>
      </c>
      <c r="AM1808">
        <f t="shared" si="502"/>
        <v>4.0948774322335311</v>
      </c>
      <c r="AN1808" s="26">
        <f t="shared" si="504"/>
        <v>-3.9344997747660178</v>
      </c>
      <c r="AO1808" s="26">
        <f t="shared" si="504"/>
        <v>-3.9351643489502139</v>
      </c>
      <c r="AP1808" s="26">
        <f t="shared" si="504"/>
        <v>-3.9332408904645653</v>
      </c>
      <c r="AQ1808" s="26">
        <f t="shared" si="504"/>
        <v>-3.9388182558839882</v>
      </c>
      <c r="AR1808" s="26">
        <f t="shared" si="504"/>
        <v>-3.9227315190112741</v>
      </c>
      <c r="AS1808" s="26">
        <f t="shared" si="504"/>
        <v>-3.9698775001583364</v>
      </c>
      <c r="AT1808" s="26">
        <f t="shared" si="504"/>
        <v>-3.8373723372171344</v>
      </c>
      <c r="AU1808" s="26">
        <f t="shared" si="503"/>
        <v>-4.2853617650403137</v>
      </c>
    </row>
    <row r="1809" spans="26:64">
      <c r="Z1809">
        <f t="shared" si="491"/>
        <v>0</v>
      </c>
      <c r="AA1809" s="26">
        <f t="shared" si="492"/>
        <v>2.0309229835135684E-3</v>
      </c>
      <c r="AB1809" s="26">
        <f t="shared" si="486"/>
        <v>-9999</v>
      </c>
      <c r="AC1809" s="26">
        <f t="shared" si="493"/>
        <v>0</v>
      </c>
      <c r="AD1809" s="26">
        <f t="shared" si="494"/>
        <v>-9999</v>
      </c>
      <c r="AE1809" s="26">
        <f t="shared" si="495"/>
        <v>0</v>
      </c>
      <c r="AF1809">
        <f t="shared" si="496"/>
        <v>-9999</v>
      </c>
      <c r="AG1809" s="187"/>
      <c r="AH1809">
        <f t="shared" si="497"/>
        <v>-2.9382213915712355E-4</v>
      </c>
      <c r="AI1809">
        <f t="shared" si="498"/>
        <v>0.56321412153041595</v>
      </c>
      <c r="AJ1809">
        <f t="shared" si="499"/>
        <v>-0.29022162196877349</v>
      </c>
      <c r="AK1809">
        <f t="shared" si="500"/>
        <v>0.22686228227079117</v>
      </c>
      <c r="AL1809">
        <f t="shared" si="501"/>
        <v>2.6625535282756823</v>
      </c>
      <c r="AM1809">
        <f t="shared" si="502"/>
        <v>4.0948774322335311</v>
      </c>
      <c r="AN1809" s="26">
        <f t="shared" si="504"/>
        <v>-3.9344997747660178</v>
      </c>
      <c r="AO1809" s="26">
        <f t="shared" si="504"/>
        <v>-3.9351643489502139</v>
      </c>
      <c r="AP1809" s="26">
        <f t="shared" si="504"/>
        <v>-3.9332408904645653</v>
      </c>
      <c r="AQ1809" s="26">
        <f t="shared" si="504"/>
        <v>-3.9388182558839882</v>
      </c>
      <c r="AR1809" s="26">
        <f t="shared" si="504"/>
        <v>-3.9227315190112741</v>
      </c>
      <c r="AS1809" s="26">
        <f t="shared" si="504"/>
        <v>-3.9698775001583364</v>
      </c>
      <c r="AT1809" s="26">
        <f t="shared" si="504"/>
        <v>-3.8373723372171344</v>
      </c>
      <c r="AU1809" s="26">
        <f t="shared" si="503"/>
        <v>-4.2853617650403137</v>
      </c>
    </row>
    <row r="1810" spans="26:64">
      <c r="Z1810">
        <f t="shared" si="491"/>
        <v>0</v>
      </c>
      <c r="AA1810" s="26">
        <f t="shared" si="492"/>
        <v>2.0309229835135684E-3</v>
      </c>
      <c r="AB1810" s="26">
        <f t="shared" si="486"/>
        <v>-9999</v>
      </c>
      <c r="AC1810" s="26">
        <f t="shared" si="493"/>
        <v>0</v>
      </c>
      <c r="AD1810" s="26">
        <f t="shared" si="494"/>
        <v>-9999</v>
      </c>
      <c r="AE1810" s="26">
        <f t="shared" si="495"/>
        <v>0</v>
      </c>
      <c r="AF1810">
        <f t="shared" si="496"/>
        <v>-9999</v>
      </c>
      <c r="AG1810" s="187"/>
      <c r="AH1810">
        <f t="shared" si="497"/>
        <v>-2.9382213915712355E-4</v>
      </c>
      <c r="AI1810">
        <f t="shared" si="498"/>
        <v>0.56321412153041595</v>
      </c>
      <c r="AJ1810">
        <f t="shared" si="499"/>
        <v>-0.29022162196877349</v>
      </c>
      <c r="AK1810">
        <f t="shared" si="500"/>
        <v>0.22686228227079117</v>
      </c>
      <c r="AL1810">
        <f t="shared" si="501"/>
        <v>2.6625535282756823</v>
      </c>
      <c r="AM1810">
        <f t="shared" si="502"/>
        <v>4.0948774322335311</v>
      </c>
      <c r="AN1810" s="26">
        <f t="shared" si="504"/>
        <v>-3.9344997747660178</v>
      </c>
      <c r="AO1810" s="26">
        <f t="shared" si="504"/>
        <v>-3.9351643489502139</v>
      </c>
      <c r="AP1810" s="26">
        <f t="shared" si="504"/>
        <v>-3.9332408904645653</v>
      </c>
      <c r="AQ1810" s="26">
        <f t="shared" si="504"/>
        <v>-3.9388182558839882</v>
      </c>
      <c r="AR1810" s="26">
        <f t="shared" si="504"/>
        <v>-3.9227315190112741</v>
      </c>
      <c r="AS1810" s="26">
        <f t="shared" si="504"/>
        <v>-3.9698775001583364</v>
      </c>
      <c r="AT1810" s="26">
        <f t="shared" si="504"/>
        <v>-3.8373723372171344</v>
      </c>
      <c r="AU1810" s="26">
        <f t="shared" si="503"/>
        <v>-4.2853617650403137</v>
      </c>
      <c r="AV1810" s="26"/>
      <c r="AX1810" s="26"/>
    </row>
    <row r="1811" spans="26:64">
      <c r="Z1811">
        <f t="shared" si="491"/>
        <v>0</v>
      </c>
      <c r="AA1811" s="26">
        <f t="shared" si="492"/>
        <v>2.0309229835135684E-3</v>
      </c>
      <c r="AB1811" s="26">
        <f t="shared" si="486"/>
        <v>-9999</v>
      </c>
      <c r="AC1811" s="26">
        <f t="shared" si="493"/>
        <v>0</v>
      </c>
      <c r="AD1811" s="26">
        <f t="shared" si="494"/>
        <v>-9999</v>
      </c>
      <c r="AE1811" s="26">
        <f t="shared" si="495"/>
        <v>0</v>
      </c>
      <c r="AF1811">
        <f t="shared" si="496"/>
        <v>-9999</v>
      </c>
      <c r="AG1811" s="187"/>
      <c r="AH1811">
        <f t="shared" si="497"/>
        <v>-2.9382213915712355E-4</v>
      </c>
      <c r="AI1811">
        <f t="shared" si="498"/>
        <v>0.56321412153041595</v>
      </c>
      <c r="AJ1811">
        <f t="shared" si="499"/>
        <v>-0.29022162196877349</v>
      </c>
      <c r="AK1811">
        <f t="shared" si="500"/>
        <v>0.22686228227079117</v>
      </c>
      <c r="AL1811">
        <f t="shared" si="501"/>
        <v>2.6625535282756823</v>
      </c>
      <c r="AM1811">
        <f t="shared" si="502"/>
        <v>4.0948774322335311</v>
      </c>
      <c r="AN1811" s="26">
        <f t="shared" si="504"/>
        <v>-3.9344997747660178</v>
      </c>
      <c r="AO1811" s="26">
        <f t="shared" si="504"/>
        <v>-3.9351643489502139</v>
      </c>
      <c r="AP1811" s="26">
        <f t="shared" si="504"/>
        <v>-3.9332408904645653</v>
      </c>
      <c r="AQ1811" s="26">
        <f t="shared" si="504"/>
        <v>-3.9388182558839882</v>
      </c>
      <c r="AR1811" s="26">
        <f t="shared" si="504"/>
        <v>-3.9227315190112741</v>
      </c>
      <c r="AS1811" s="26">
        <f t="shared" si="504"/>
        <v>-3.9698775001583364</v>
      </c>
      <c r="AT1811" s="26">
        <f t="shared" si="504"/>
        <v>-3.8373723372171344</v>
      </c>
      <c r="AU1811" s="26">
        <f t="shared" si="503"/>
        <v>-4.2853617650403137</v>
      </c>
    </row>
    <row r="1812" spans="26:64">
      <c r="Z1812">
        <f t="shared" si="491"/>
        <v>0</v>
      </c>
      <c r="AA1812" s="26">
        <f t="shared" si="492"/>
        <v>2.0309229835135684E-3</v>
      </c>
      <c r="AB1812" s="26">
        <f t="shared" si="486"/>
        <v>-9999</v>
      </c>
      <c r="AC1812" s="26">
        <f t="shared" si="493"/>
        <v>0</v>
      </c>
      <c r="AD1812" s="26">
        <f t="shared" si="494"/>
        <v>-9999</v>
      </c>
      <c r="AE1812" s="26">
        <f t="shared" si="495"/>
        <v>0</v>
      </c>
      <c r="AF1812">
        <f t="shared" si="496"/>
        <v>-9999</v>
      </c>
      <c r="AG1812" s="187"/>
      <c r="AH1812">
        <f t="shared" si="497"/>
        <v>-2.9382213915712355E-4</v>
      </c>
      <c r="AI1812">
        <f t="shared" si="498"/>
        <v>0.56321412153041595</v>
      </c>
      <c r="AJ1812">
        <f t="shared" si="499"/>
        <v>-0.29022162196877349</v>
      </c>
      <c r="AK1812">
        <f t="shared" si="500"/>
        <v>0.22686228227079117</v>
      </c>
      <c r="AL1812">
        <f t="shared" si="501"/>
        <v>2.6625535282756823</v>
      </c>
      <c r="AM1812">
        <f t="shared" si="502"/>
        <v>4.0948774322335311</v>
      </c>
      <c r="AN1812" s="26">
        <f t="shared" si="504"/>
        <v>-3.9344997747660178</v>
      </c>
      <c r="AO1812" s="26">
        <f t="shared" si="504"/>
        <v>-3.9351643489502139</v>
      </c>
      <c r="AP1812" s="26">
        <f t="shared" si="504"/>
        <v>-3.9332408904645653</v>
      </c>
      <c r="AQ1812" s="26">
        <f t="shared" si="504"/>
        <v>-3.9388182558839882</v>
      </c>
      <c r="AR1812" s="26">
        <f t="shared" si="504"/>
        <v>-3.9227315190112741</v>
      </c>
      <c r="AS1812" s="26">
        <f t="shared" si="504"/>
        <v>-3.9698775001583364</v>
      </c>
      <c r="AT1812" s="26">
        <f t="shared" si="504"/>
        <v>-3.8373723372171344</v>
      </c>
      <c r="AU1812" s="26">
        <f t="shared" si="503"/>
        <v>-4.2853617650403137</v>
      </c>
    </row>
    <row r="1813" spans="26:64">
      <c r="Z1813">
        <f t="shared" si="491"/>
        <v>0</v>
      </c>
      <c r="AA1813" s="26">
        <f t="shared" si="492"/>
        <v>2.0309229835135684E-3</v>
      </c>
      <c r="AB1813" s="26">
        <f t="shared" si="486"/>
        <v>-9999</v>
      </c>
      <c r="AC1813" s="26">
        <f t="shared" si="493"/>
        <v>0</v>
      </c>
      <c r="AD1813" s="26">
        <f t="shared" si="494"/>
        <v>-9999</v>
      </c>
      <c r="AE1813" s="26">
        <f t="shared" si="495"/>
        <v>0</v>
      </c>
      <c r="AF1813">
        <f t="shared" si="496"/>
        <v>-9999</v>
      </c>
      <c r="AG1813" s="187"/>
      <c r="AH1813">
        <f t="shared" si="497"/>
        <v>-2.9382213915712355E-4</v>
      </c>
      <c r="AI1813">
        <f t="shared" si="498"/>
        <v>0.56321412153041595</v>
      </c>
      <c r="AJ1813">
        <f t="shared" si="499"/>
        <v>-0.29022162196877349</v>
      </c>
      <c r="AK1813">
        <f t="shared" si="500"/>
        <v>0.22686228227079117</v>
      </c>
      <c r="AL1813">
        <f t="shared" si="501"/>
        <v>2.6625535282756823</v>
      </c>
      <c r="AM1813">
        <f t="shared" si="502"/>
        <v>4.0948774322335311</v>
      </c>
      <c r="AN1813" s="26">
        <f t="shared" si="504"/>
        <v>-3.9344997747660178</v>
      </c>
      <c r="AO1813" s="26">
        <f t="shared" si="504"/>
        <v>-3.9351643489502139</v>
      </c>
      <c r="AP1813" s="26">
        <f t="shared" si="504"/>
        <v>-3.9332408904645653</v>
      </c>
      <c r="AQ1813" s="26">
        <f t="shared" si="504"/>
        <v>-3.9388182558839882</v>
      </c>
      <c r="AR1813" s="26">
        <f t="shared" si="504"/>
        <v>-3.9227315190112741</v>
      </c>
      <c r="AS1813" s="26">
        <f t="shared" si="504"/>
        <v>-3.9698775001583364</v>
      </c>
      <c r="AT1813" s="26">
        <f t="shared" si="504"/>
        <v>-3.8373723372171344</v>
      </c>
      <c r="AU1813" s="26">
        <f t="shared" si="503"/>
        <v>-4.2853617650403137</v>
      </c>
    </row>
    <row r="1814" spans="26:64">
      <c r="Z1814">
        <f t="shared" si="491"/>
        <v>0</v>
      </c>
      <c r="AA1814" s="26">
        <f t="shared" si="492"/>
        <v>2.0309229835135684E-3</v>
      </c>
      <c r="AB1814" s="26">
        <f t="shared" si="486"/>
        <v>-9999</v>
      </c>
      <c r="AC1814" s="26">
        <f t="shared" si="493"/>
        <v>0</v>
      </c>
      <c r="AD1814" s="26">
        <f t="shared" si="494"/>
        <v>-9999</v>
      </c>
      <c r="AE1814" s="26">
        <f t="shared" si="495"/>
        <v>0</v>
      </c>
      <c r="AF1814">
        <f t="shared" si="496"/>
        <v>-9999</v>
      </c>
      <c r="AG1814" s="187"/>
      <c r="AH1814">
        <f t="shared" si="497"/>
        <v>-2.9382213915712355E-4</v>
      </c>
      <c r="AI1814">
        <f t="shared" si="498"/>
        <v>0.56321412153041595</v>
      </c>
      <c r="AJ1814">
        <f t="shared" si="499"/>
        <v>-0.29022162196877349</v>
      </c>
      <c r="AK1814">
        <f t="shared" si="500"/>
        <v>0.22686228227079117</v>
      </c>
      <c r="AL1814">
        <f t="shared" si="501"/>
        <v>2.6625535282756823</v>
      </c>
      <c r="AM1814">
        <f t="shared" si="502"/>
        <v>4.0948774322335311</v>
      </c>
      <c r="AN1814" s="26">
        <f t="shared" si="504"/>
        <v>-3.9344997747660178</v>
      </c>
      <c r="AO1814" s="26">
        <f t="shared" si="504"/>
        <v>-3.9351643489502139</v>
      </c>
      <c r="AP1814" s="26">
        <f t="shared" si="504"/>
        <v>-3.9332408904645653</v>
      </c>
      <c r="AQ1814" s="26">
        <f t="shared" si="504"/>
        <v>-3.9388182558839882</v>
      </c>
      <c r="AR1814" s="26">
        <f t="shared" si="504"/>
        <v>-3.9227315190112741</v>
      </c>
      <c r="AS1814" s="26">
        <f t="shared" si="504"/>
        <v>-3.9698775001583364</v>
      </c>
      <c r="AT1814" s="26">
        <f t="shared" si="504"/>
        <v>-3.8373723372171344</v>
      </c>
      <c r="AU1814" s="26">
        <f t="shared" si="503"/>
        <v>-4.2853617650403137</v>
      </c>
    </row>
    <row r="1815" spans="26:64">
      <c r="Z1815">
        <f t="shared" si="491"/>
        <v>0</v>
      </c>
      <c r="AA1815" s="26">
        <f t="shared" si="492"/>
        <v>2.0309229835135684E-3</v>
      </c>
      <c r="AB1815" s="26">
        <f t="shared" si="486"/>
        <v>-9999</v>
      </c>
      <c r="AC1815" s="26">
        <f t="shared" si="493"/>
        <v>0</v>
      </c>
      <c r="AD1815" s="26">
        <f t="shared" si="494"/>
        <v>-9999</v>
      </c>
      <c r="AE1815" s="26">
        <f t="shared" si="495"/>
        <v>0</v>
      </c>
      <c r="AF1815">
        <f t="shared" si="496"/>
        <v>-9999</v>
      </c>
      <c r="AG1815" s="187"/>
      <c r="AH1815">
        <f t="shared" si="497"/>
        <v>-2.9382213915712355E-4</v>
      </c>
      <c r="AI1815">
        <f t="shared" si="498"/>
        <v>0.56321412153041595</v>
      </c>
      <c r="AJ1815">
        <f t="shared" si="499"/>
        <v>-0.29022162196877349</v>
      </c>
      <c r="AK1815">
        <f t="shared" si="500"/>
        <v>0.22686228227079117</v>
      </c>
      <c r="AL1815">
        <f t="shared" si="501"/>
        <v>2.6625535282756823</v>
      </c>
      <c r="AM1815">
        <f t="shared" si="502"/>
        <v>4.0948774322335311</v>
      </c>
      <c r="AN1815" s="26">
        <f t="shared" si="504"/>
        <v>-3.9344997747660178</v>
      </c>
      <c r="AO1815" s="26">
        <f t="shared" si="504"/>
        <v>-3.9351643489502139</v>
      </c>
      <c r="AP1815" s="26">
        <f t="shared" si="504"/>
        <v>-3.9332408904645653</v>
      </c>
      <c r="AQ1815" s="26">
        <f t="shared" si="504"/>
        <v>-3.9388182558839882</v>
      </c>
      <c r="AR1815" s="26">
        <f t="shared" si="504"/>
        <v>-3.9227315190112741</v>
      </c>
      <c r="AS1815" s="26">
        <f t="shared" si="504"/>
        <v>-3.9698775001583364</v>
      </c>
      <c r="AT1815" s="26">
        <f t="shared" si="504"/>
        <v>-3.8373723372171344</v>
      </c>
      <c r="AU1815" s="26">
        <f t="shared" si="503"/>
        <v>-4.2853617650403137</v>
      </c>
    </row>
    <row r="1816" spans="26:64">
      <c r="Z1816">
        <f t="shared" si="491"/>
        <v>0</v>
      </c>
      <c r="AA1816" s="26">
        <f t="shared" si="492"/>
        <v>2.0309229835135684E-3</v>
      </c>
      <c r="AB1816" s="26">
        <f t="shared" si="486"/>
        <v>-9999</v>
      </c>
      <c r="AC1816" s="26">
        <f t="shared" si="493"/>
        <v>0</v>
      </c>
      <c r="AD1816" s="26">
        <f t="shared" si="494"/>
        <v>-9999</v>
      </c>
      <c r="AE1816" s="26">
        <f t="shared" si="495"/>
        <v>0</v>
      </c>
      <c r="AF1816">
        <f t="shared" si="496"/>
        <v>-9999</v>
      </c>
      <c r="AG1816" s="187"/>
      <c r="AH1816">
        <f t="shared" si="497"/>
        <v>-2.9382213915712355E-4</v>
      </c>
      <c r="AI1816">
        <f t="shared" si="498"/>
        <v>0.56321412153041595</v>
      </c>
      <c r="AJ1816">
        <f t="shared" si="499"/>
        <v>-0.29022162196877349</v>
      </c>
      <c r="AK1816">
        <f t="shared" si="500"/>
        <v>0.22686228227079117</v>
      </c>
      <c r="AL1816">
        <f t="shared" si="501"/>
        <v>2.6625535282756823</v>
      </c>
      <c r="AM1816">
        <f t="shared" si="502"/>
        <v>4.0948774322335311</v>
      </c>
      <c r="AN1816" s="26">
        <f t="shared" ref="AN1816:AT1825" si="505">$AU1816+$AB$7*SIN(AO1816)</f>
        <v>-3.9344997747660178</v>
      </c>
      <c r="AO1816" s="26">
        <f t="shared" si="505"/>
        <v>-3.9351643489502139</v>
      </c>
      <c r="AP1816" s="26">
        <f t="shared" si="505"/>
        <v>-3.9332408904645653</v>
      </c>
      <c r="AQ1816" s="26">
        <f t="shared" si="505"/>
        <v>-3.9388182558839882</v>
      </c>
      <c r="AR1816" s="26">
        <f t="shared" si="505"/>
        <v>-3.9227315190112741</v>
      </c>
      <c r="AS1816" s="26">
        <f t="shared" si="505"/>
        <v>-3.9698775001583364</v>
      </c>
      <c r="AT1816" s="26">
        <f t="shared" si="505"/>
        <v>-3.8373723372171344</v>
      </c>
      <c r="AU1816" s="26">
        <f t="shared" si="503"/>
        <v>-4.2853617650403137</v>
      </c>
    </row>
    <row r="1817" spans="26:64">
      <c r="Z1817">
        <f t="shared" si="491"/>
        <v>0</v>
      </c>
      <c r="AA1817" s="26">
        <f t="shared" si="492"/>
        <v>2.0309229835135684E-3</v>
      </c>
      <c r="AB1817" s="26">
        <f t="shared" si="486"/>
        <v>-9999</v>
      </c>
      <c r="AC1817" s="26">
        <f t="shared" si="493"/>
        <v>0</v>
      </c>
      <c r="AD1817" s="26">
        <f t="shared" si="494"/>
        <v>-9999</v>
      </c>
      <c r="AE1817" s="26">
        <f t="shared" si="495"/>
        <v>0</v>
      </c>
      <c r="AF1817">
        <f t="shared" si="496"/>
        <v>-9999</v>
      </c>
      <c r="AG1817" s="187"/>
      <c r="AH1817">
        <f t="shared" si="497"/>
        <v>-2.9382213915712355E-4</v>
      </c>
      <c r="AI1817">
        <f t="shared" si="498"/>
        <v>0.56321412153041595</v>
      </c>
      <c r="AJ1817">
        <f t="shared" si="499"/>
        <v>-0.29022162196877349</v>
      </c>
      <c r="AK1817">
        <f t="shared" si="500"/>
        <v>0.22686228227079117</v>
      </c>
      <c r="AL1817">
        <f t="shared" si="501"/>
        <v>2.6625535282756823</v>
      </c>
      <c r="AM1817">
        <f t="shared" si="502"/>
        <v>4.0948774322335311</v>
      </c>
      <c r="AN1817" s="26">
        <f t="shared" si="505"/>
        <v>-3.9344997747660178</v>
      </c>
      <c r="AO1817" s="26">
        <f t="shared" si="505"/>
        <v>-3.9351643489502139</v>
      </c>
      <c r="AP1817" s="26">
        <f t="shared" si="505"/>
        <v>-3.9332408904645653</v>
      </c>
      <c r="AQ1817" s="26">
        <f t="shared" si="505"/>
        <v>-3.9388182558839882</v>
      </c>
      <c r="AR1817" s="26">
        <f t="shared" si="505"/>
        <v>-3.9227315190112741</v>
      </c>
      <c r="AS1817" s="26">
        <f t="shared" si="505"/>
        <v>-3.9698775001583364</v>
      </c>
      <c r="AT1817" s="26">
        <f t="shared" si="505"/>
        <v>-3.8373723372171344</v>
      </c>
      <c r="AU1817" s="26">
        <f t="shared" si="503"/>
        <v>-4.2853617650403137</v>
      </c>
      <c r="AV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</row>
    <row r="1818" spans="26:64">
      <c r="Z1818">
        <f t="shared" si="491"/>
        <v>0</v>
      </c>
      <c r="AA1818" s="26">
        <f t="shared" si="492"/>
        <v>2.0309229835135684E-3</v>
      </c>
      <c r="AB1818" s="26">
        <f t="shared" si="486"/>
        <v>-9999</v>
      </c>
      <c r="AC1818" s="26">
        <f t="shared" si="493"/>
        <v>0</v>
      </c>
      <c r="AD1818" s="26">
        <f t="shared" si="494"/>
        <v>-9999</v>
      </c>
      <c r="AE1818" s="26">
        <f t="shared" si="495"/>
        <v>0</v>
      </c>
      <c r="AF1818">
        <f t="shared" si="496"/>
        <v>-9999</v>
      </c>
      <c r="AG1818" s="187"/>
      <c r="AH1818">
        <f t="shared" si="497"/>
        <v>-2.9382213915712355E-4</v>
      </c>
      <c r="AI1818">
        <f t="shared" si="498"/>
        <v>0.56321412153041595</v>
      </c>
      <c r="AJ1818">
        <f t="shared" si="499"/>
        <v>-0.29022162196877349</v>
      </c>
      <c r="AK1818">
        <f t="shared" si="500"/>
        <v>0.22686228227079117</v>
      </c>
      <c r="AL1818">
        <f t="shared" si="501"/>
        <v>2.6625535282756823</v>
      </c>
      <c r="AM1818">
        <f t="shared" si="502"/>
        <v>4.0948774322335311</v>
      </c>
      <c r="AN1818" s="26">
        <f t="shared" si="505"/>
        <v>-3.9344997747660178</v>
      </c>
      <c r="AO1818" s="26">
        <f t="shared" si="505"/>
        <v>-3.9351643489502139</v>
      </c>
      <c r="AP1818" s="26">
        <f t="shared" si="505"/>
        <v>-3.9332408904645653</v>
      </c>
      <c r="AQ1818" s="26">
        <f t="shared" si="505"/>
        <v>-3.9388182558839882</v>
      </c>
      <c r="AR1818" s="26">
        <f t="shared" si="505"/>
        <v>-3.9227315190112741</v>
      </c>
      <c r="AS1818" s="26">
        <f t="shared" si="505"/>
        <v>-3.9698775001583364</v>
      </c>
      <c r="AT1818" s="26">
        <f t="shared" si="505"/>
        <v>-3.8373723372171344</v>
      </c>
      <c r="AU1818" s="26">
        <f t="shared" si="503"/>
        <v>-4.2853617650403137</v>
      </c>
      <c r="AV1818" s="26"/>
    </row>
    <row r="1819" spans="26:64">
      <c r="Z1819">
        <f t="shared" si="491"/>
        <v>0</v>
      </c>
      <c r="AA1819" s="26">
        <f t="shared" si="492"/>
        <v>2.0309229835135684E-3</v>
      </c>
      <c r="AB1819" s="26">
        <f t="shared" si="486"/>
        <v>-9999</v>
      </c>
      <c r="AC1819" s="26">
        <f t="shared" si="493"/>
        <v>0</v>
      </c>
      <c r="AD1819" s="26">
        <f t="shared" si="494"/>
        <v>-9999</v>
      </c>
      <c r="AE1819" s="26">
        <f t="shared" si="495"/>
        <v>0</v>
      </c>
      <c r="AF1819">
        <f t="shared" si="496"/>
        <v>-9999</v>
      </c>
      <c r="AG1819" s="187"/>
      <c r="AH1819">
        <f t="shared" si="497"/>
        <v>-2.9382213915712355E-4</v>
      </c>
      <c r="AI1819">
        <f t="shared" si="498"/>
        <v>0.56321412153041595</v>
      </c>
      <c r="AJ1819">
        <f t="shared" si="499"/>
        <v>-0.29022162196877349</v>
      </c>
      <c r="AK1819">
        <f t="shared" si="500"/>
        <v>0.22686228227079117</v>
      </c>
      <c r="AL1819">
        <f t="shared" si="501"/>
        <v>2.6625535282756823</v>
      </c>
      <c r="AM1819">
        <f t="shared" si="502"/>
        <v>4.0948774322335311</v>
      </c>
      <c r="AN1819" s="26">
        <f t="shared" si="505"/>
        <v>-3.9344997747660178</v>
      </c>
      <c r="AO1819" s="26">
        <f t="shared" si="505"/>
        <v>-3.9351643489502139</v>
      </c>
      <c r="AP1819" s="26">
        <f t="shared" si="505"/>
        <v>-3.9332408904645653</v>
      </c>
      <c r="AQ1819" s="26">
        <f t="shared" si="505"/>
        <v>-3.9388182558839882</v>
      </c>
      <c r="AR1819" s="26">
        <f t="shared" si="505"/>
        <v>-3.9227315190112741</v>
      </c>
      <c r="AS1819" s="26">
        <f t="shared" si="505"/>
        <v>-3.9698775001583364</v>
      </c>
      <c r="AT1819" s="26">
        <f t="shared" si="505"/>
        <v>-3.8373723372171344</v>
      </c>
      <c r="AU1819" s="26">
        <f t="shared" si="503"/>
        <v>-4.2853617650403137</v>
      </c>
    </row>
    <row r="1820" spans="26:64">
      <c r="Z1820">
        <f t="shared" si="491"/>
        <v>0</v>
      </c>
      <c r="AA1820" s="26">
        <f t="shared" si="492"/>
        <v>2.0309229835135684E-3</v>
      </c>
      <c r="AB1820" s="26">
        <f t="shared" si="486"/>
        <v>-9999</v>
      </c>
      <c r="AC1820" s="26">
        <f t="shared" si="493"/>
        <v>0</v>
      </c>
      <c r="AD1820" s="26">
        <f t="shared" si="494"/>
        <v>-9999</v>
      </c>
      <c r="AE1820" s="26">
        <f t="shared" si="495"/>
        <v>0</v>
      </c>
      <c r="AF1820">
        <f t="shared" si="496"/>
        <v>-9999</v>
      </c>
      <c r="AG1820" s="187"/>
      <c r="AH1820">
        <f t="shared" si="497"/>
        <v>-2.9382213915712355E-4</v>
      </c>
      <c r="AI1820">
        <f t="shared" si="498"/>
        <v>0.56321412153041595</v>
      </c>
      <c r="AJ1820">
        <f t="shared" si="499"/>
        <v>-0.29022162196877349</v>
      </c>
      <c r="AK1820">
        <f t="shared" si="500"/>
        <v>0.22686228227079117</v>
      </c>
      <c r="AL1820">
        <f t="shared" si="501"/>
        <v>2.6625535282756823</v>
      </c>
      <c r="AM1820">
        <f t="shared" si="502"/>
        <v>4.0948774322335311</v>
      </c>
      <c r="AN1820" s="26">
        <f t="shared" si="505"/>
        <v>-3.9344997747660178</v>
      </c>
      <c r="AO1820" s="26">
        <f t="shared" si="505"/>
        <v>-3.9351643489502139</v>
      </c>
      <c r="AP1820" s="26">
        <f t="shared" si="505"/>
        <v>-3.9332408904645653</v>
      </c>
      <c r="AQ1820" s="26">
        <f t="shared" si="505"/>
        <v>-3.9388182558839882</v>
      </c>
      <c r="AR1820" s="26">
        <f t="shared" si="505"/>
        <v>-3.9227315190112741</v>
      </c>
      <c r="AS1820" s="26">
        <f t="shared" si="505"/>
        <v>-3.9698775001583364</v>
      </c>
      <c r="AT1820" s="26">
        <f t="shared" si="505"/>
        <v>-3.8373723372171344</v>
      </c>
      <c r="AU1820" s="26">
        <f t="shared" si="503"/>
        <v>-4.2853617650403137</v>
      </c>
      <c r="AV1820" s="26"/>
    </row>
    <row r="1821" spans="26:64">
      <c r="Z1821">
        <f t="shared" si="491"/>
        <v>0</v>
      </c>
      <c r="AA1821" s="26">
        <f t="shared" si="492"/>
        <v>2.0309229835135684E-3</v>
      </c>
      <c r="AB1821" s="26">
        <f t="shared" ref="AB1821:AB1884" si="506">IF(S1821&lt;&gt;0,G1821-AH1821, -9999)</f>
        <v>-9999</v>
      </c>
      <c r="AC1821" s="26">
        <f t="shared" si="493"/>
        <v>0</v>
      </c>
      <c r="AD1821" s="26">
        <f t="shared" si="494"/>
        <v>-9999</v>
      </c>
      <c r="AE1821" s="26">
        <f t="shared" si="495"/>
        <v>0</v>
      </c>
      <c r="AF1821">
        <f t="shared" si="496"/>
        <v>-9999</v>
      </c>
      <c r="AG1821" s="187"/>
      <c r="AH1821">
        <f t="shared" si="497"/>
        <v>-2.9382213915712355E-4</v>
      </c>
      <c r="AI1821">
        <f t="shared" si="498"/>
        <v>0.56321412153041595</v>
      </c>
      <c r="AJ1821">
        <f t="shared" si="499"/>
        <v>-0.29022162196877349</v>
      </c>
      <c r="AK1821">
        <f t="shared" si="500"/>
        <v>0.22686228227079117</v>
      </c>
      <c r="AL1821">
        <f t="shared" si="501"/>
        <v>2.6625535282756823</v>
      </c>
      <c r="AM1821">
        <f t="shared" si="502"/>
        <v>4.0948774322335311</v>
      </c>
      <c r="AN1821" s="26">
        <f t="shared" si="505"/>
        <v>-3.9344997747660178</v>
      </c>
      <c r="AO1821" s="26">
        <f t="shared" si="505"/>
        <v>-3.9351643489502139</v>
      </c>
      <c r="AP1821" s="26">
        <f t="shared" si="505"/>
        <v>-3.9332408904645653</v>
      </c>
      <c r="AQ1821" s="26">
        <f t="shared" si="505"/>
        <v>-3.9388182558839882</v>
      </c>
      <c r="AR1821" s="26">
        <f t="shared" si="505"/>
        <v>-3.9227315190112741</v>
      </c>
      <c r="AS1821" s="26">
        <f t="shared" si="505"/>
        <v>-3.9698775001583364</v>
      </c>
      <c r="AT1821" s="26">
        <f t="shared" si="505"/>
        <v>-3.8373723372171344</v>
      </c>
      <c r="AU1821" s="26">
        <f t="shared" si="503"/>
        <v>-4.2853617650403137</v>
      </c>
    </row>
    <row r="1822" spans="26:64">
      <c r="Z1822">
        <f t="shared" si="491"/>
        <v>0</v>
      </c>
      <c r="AA1822" s="26">
        <f t="shared" si="492"/>
        <v>2.0309229835135684E-3</v>
      </c>
      <c r="AB1822" s="26">
        <f t="shared" si="506"/>
        <v>-9999</v>
      </c>
      <c r="AC1822" s="26">
        <f t="shared" si="493"/>
        <v>0</v>
      </c>
      <c r="AD1822" s="26">
        <f t="shared" si="494"/>
        <v>-9999</v>
      </c>
      <c r="AE1822" s="26">
        <f t="shared" si="495"/>
        <v>0</v>
      </c>
      <c r="AF1822">
        <f t="shared" si="496"/>
        <v>-9999</v>
      </c>
      <c r="AG1822" s="187"/>
      <c r="AH1822">
        <f t="shared" si="497"/>
        <v>-2.9382213915712355E-4</v>
      </c>
      <c r="AI1822">
        <f t="shared" si="498"/>
        <v>0.56321412153041595</v>
      </c>
      <c r="AJ1822">
        <f t="shared" si="499"/>
        <v>-0.29022162196877349</v>
      </c>
      <c r="AK1822">
        <f t="shared" si="500"/>
        <v>0.22686228227079117</v>
      </c>
      <c r="AL1822">
        <f t="shared" si="501"/>
        <v>2.6625535282756823</v>
      </c>
      <c r="AM1822">
        <f t="shared" si="502"/>
        <v>4.0948774322335311</v>
      </c>
      <c r="AN1822" s="26">
        <f t="shared" si="505"/>
        <v>-3.9344997747660178</v>
      </c>
      <c r="AO1822" s="26">
        <f t="shared" si="505"/>
        <v>-3.9351643489502139</v>
      </c>
      <c r="AP1822" s="26">
        <f t="shared" si="505"/>
        <v>-3.9332408904645653</v>
      </c>
      <c r="AQ1822" s="26">
        <f t="shared" si="505"/>
        <v>-3.9388182558839882</v>
      </c>
      <c r="AR1822" s="26">
        <f t="shared" si="505"/>
        <v>-3.9227315190112741</v>
      </c>
      <c r="AS1822" s="26">
        <f t="shared" si="505"/>
        <v>-3.9698775001583364</v>
      </c>
      <c r="AT1822" s="26">
        <f t="shared" si="505"/>
        <v>-3.8373723372171344</v>
      </c>
      <c r="AU1822" s="26">
        <f t="shared" si="503"/>
        <v>-4.2853617650403137</v>
      </c>
    </row>
    <row r="1823" spans="26:64">
      <c r="Z1823">
        <f t="shared" si="491"/>
        <v>0</v>
      </c>
      <c r="AA1823" s="26">
        <f t="shared" si="492"/>
        <v>2.0309229835135684E-3</v>
      </c>
      <c r="AB1823" s="26">
        <f t="shared" si="506"/>
        <v>-9999</v>
      </c>
      <c r="AC1823" s="26">
        <f t="shared" si="493"/>
        <v>0</v>
      </c>
      <c r="AD1823" s="26">
        <f t="shared" si="494"/>
        <v>-9999</v>
      </c>
      <c r="AE1823" s="26">
        <f t="shared" si="495"/>
        <v>0</v>
      </c>
      <c r="AF1823">
        <f t="shared" si="496"/>
        <v>-9999</v>
      </c>
      <c r="AG1823" s="187"/>
      <c r="AH1823">
        <f t="shared" si="497"/>
        <v>-2.9382213915712355E-4</v>
      </c>
      <c r="AI1823">
        <f t="shared" si="498"/>
        <v>0.56321412153041595</v>
      </c>
      <c r="AJ1823">
        <f t="shared" si="499"/>
        <v>-0.29022162196877349</v>
      </c>
      <c r="AK1823">
        <f t="shared" si="500"/>
        <v>0.22686228227079117</v>
      </c>
      <c r="AL1823">
        <f t="shared" si="501"/>
        <v>2.6625535282756823</v>
      </c>
      <c r="AM1823">
        <f t="shared" si="502"/>
        <v>4.0948774322335311</v>
      </c>
      <c r="AN1823" s="26">
        <f t="shared" si="505"/>
        <v>-3.9344997747660178</v>
      </c>
      <c r="AO1823" s="26">
        <f t="shared" si="505"/>
        <v>-3.9351643489502139</v>
      </c>
      <c r="AP1823" s="26">
        <f t="shared" si="505"/>
        <v>-3.9332408904645653</v>
      </c>
      <c r="AQ1823" s="26">
        <f t="shared" si="505"/>
        <v>-3.9388182558839882</v>
      </c>
      <c r="AR1823" s="26">
        <f t="shared" si="505"/>
        <v>-3.9227315190112741</v>
      </c>
      <c r="AS1823" s="26">
        <f t="shared" si="505"/>
        <v>-3.9698775001583364</v>
      </c>
      <c r="AT1823" s="26">
        <f t="shared" si="505"/>
        <v>-3.8373723372171344</v>
      </c>
      <c r="AU1823" s="26">
        <f t="shared" si="503"/>
        <v>-4.2853617650403137</v>
      </c>
    </row>
    <row r="1824" spans="26:64">
      <c r="Z1824">
        <f t="shared" si="491"/>
        <v>0</v>
      </c>
      <c r="AA1824" s="26">
        <f t="shared" si="492"/>
        <v>2.0309229835135684E-3</v>
      </c>
      <c r="AB1824" s="26">
        <f t="shared" si="506"/>
        <v>-9999</v>
      </c>
      <c r="AC1824" s="26">
        <f t="shared" si="493"/>
        <v>0</v>
      </c>
      <c r="AD1824" s="26">
        <f t="shared" si="494"/>
        <v>-9999</v>
      </c>
      <c r="AE1824" s="26">
        <f t="shared" si="495"/>
        <v>0</v>
      </c>
      <c r="AF1824">
        <f t="shared" si="496"/>
        <v>-9999</v>
      </c>
      <c r="AG1824" s="187"/>
      <c r="AH1824">
        <f t="shared" si="497"/>
        <v>-2.9382213915712355E-4</v>
      </c>
      <c r="AI1824">
        <f t="shared" si="498"/>
        <v>0.56321412153041595</v>
      </c>
      <c r="AJ1824">
        <f t="shared" si="499"/>
        <v>-0.29022162196877349</v>
      </c>
      <c r="AK1824">
        <f t="shared" si="500"/>
        <v>0.22686228227079117</v>
      </c>
      <c r="AL1824">
        <f t="shared" si="501"/>
        <v>2.6625535282756823</v>
      </c>
      <c r="AM1824">
        <f t="shared" si="502"/>
        <v>4.0948774322335311</v>
      </c>
      <c r="AN1824" s="26">
        <f t="shared" si="505"/>
        <v>-3.9344997747660178</v>
      </c>
      <c r="AO1824" s="26">
        <f t="shared" si="505"/>
        <v>-3.9351643489502139</v>
      </c>
      <c r="AP1824" s="26">
        <f t="shared" si="505"/>
        <v>-3.9332408904645653</v>
      </c>
      <c r="AQ1824" s="26">
        <f t="shared" si="505"/>
        <v>-3.9388182558839882</v>
      </c>
      <c r="AR1824" s="26">
        <f t="shared" si="505"/>
        <v>-3.9227315190112741</v>
      </c>
      <c r="AS1824" s="26">
        <f t="shared" si="505"/>
        <v>-3.9698775001583364</v>
      </c>
      <c r="AT1824" s="26">
        <f t="shared" si="505"/>
        <v>-3.8373723372171344</v>
      </c>
      <c r="AU1824" s="26">
        <f t="shared" si="503"/>
        <v>-4.2853617650403137</v>
      </c>
    </row>
    <row r="1825" spans="26:64">
      <c r="Z1825">
        <f t="shared" si="491"/>
        <v>0</v>
      </c>
      <c r="AA1825" s="26">
        <f t="shared" si="492"/>
        <v>2.0309229835135684E-3</v>
      </c>
      <c r="AB1825" s="26">
        <f t="shared" si="506"/>
        <v>-9999</v>
      </c>
      <c r="AC1825" s="26">
        <f t="shared" si="493"/>
        <v>0</v>
      </c>
      <c r="AD1825" s="26">
        <f t="shared" si="494"/>
        <v>-9999</v>
      </c>
      <c r="AE1825" s="26">
        <f t="shared" si="495"/>
        <v>0</v>
      </c>
      <c r="AF1825">
        <f t="shared" si="496"/>
        <v>-9999</v>
      </c>
      <c r="AG1825" s="187"/>
      <c r="AH1825">
        <f t="shared" si="497"/>
        <v>-2.9382213915712355E-4</v>
      </c>
      <c r="AI1825">
        <f t="shared" si="498"/>
        <v>0.56321412153041595</v>
      </c>
      <c r="AJ1825">
        <f t="shared" si="499"/>
        <v>-0.29022162196877349</v>
      </c>
      <c r="AK1825">
        <f t="shared" si="500"/>
        <v>0.22686228227079117</v>
      </c>
      <c r="AL1825">
        <f t="shared" si="501"/>
        <v>2.6625535282756823</v>
      </c>
      <c r="AM1825">
        <f t="shared" si="502"/>
        <v>4.0948774322335311</v>
      </c>
      <c r="AN1825" s="26">
        <f t="shared" si="505"/>
        <v>-3.9344997747660178</v>
      </c>
      <c r="AO1825" s="26">
        <f t="shared" si="505"/>
        <v>-3.9351643489502139</v>
      </c>
      <c r="AP1825" s="26">
        <f t="shared" si="505"/>
        <v>-3.9332408904645653</v>
      </c>
      <c r="AQ1825" s="26">
        <f t="shared" si="505"/>
        <v>-3.9388182558839882</v>
      </c>
      <c r="AR1825" s="26">
        <f t="shared" si="505"/>
        <v>-3.9227315190112741</v>
      </c>
      <c r="AS1825" s="26">
        <f t="shared" si="505"/>
        <v>-3.9698775001583364</v>
      </c>
      <c r="AT1825" s="26">
        <f t="shared" si="505"/>
        <v>-3.8373723372171344</v>
      </c>
      <c r="AU1825" s="26">
        <f t="shared" si="503"/>
        <v>-4.2853617650403137</v>
      </c>
    </row>
    <row r="1826" spans="26:64">
      <c r="Z1826">
        <f t="shared" si="491"/>
        <v>0</v>
      </c>
      <c r="AA1826" s="26">
        <f t="shared" si="492"/>
        <v>2.0309229835135684E-3</v>
      </c>
      <c r="AB1826" s="26">
        <f t="shared" si="506"/>
        <v>-9999</v>
      </c>
      <c r="AC1826" s="26">
        <f t="shared" si="493"/>
        <v>0</v>
      </c>
      <c r="AD1826" s="26">
        <f t="shared" si="494"/>
        <v>-9999</v>
      </c>
      <c r="AE1826" s="26">
        <f t="shared" si="495"/>
        <v>0</v>
      </c>
      <c r="AF1826">
        <f t="shared" si="496"/>
        <v>-9999</v>
      </c>
      <c r="AG1826" s="187"/>
      <c r="AH1826">
        <f t="shared" si="497"/>
        <v>-2.9382213915712355E-4</v>
      </c>
      <c r="AI1826">
        <f t="shared" si="498"/>
        <v>0.56321412153041595</v>
      </c>
      <c r="AJ1826">
        <f t="shared" si="499"/>
        <v>-0.29022162196877349</v>
      </c>
      <c r="AK1826">
        <f t="shared" si="500"/>
        <v>0.22686228227079117</v>
      </c>
      <c r="AL1826">
        <f t="shared" si="501"/>
        <v>2.6625535282756823</v>
      </c>
      <c r="AM1826">
        <f t="shared" si="502"/>
        <v>4.0948774322335311</v>
      </c>
      <c r="AN1826" s="26">
        <f t="shared" ref="AN1826:AT1835" si="507">$AU1826+$AB$7*SIN(AO1826)</f>
        <v>-3.9344997747660178</v>
      </c>
      <c r="AO1826" s="26">
        <f t="shared" si="507"/>
        <v>-3.9351643489502139</v>
      </c>
      <c r="AP1826" s="26">
        <f t="shared" si="507"/>
        <v>-3.9332408904645653</v>
      </c>
      <c r="AQ1826" s="26">
        <f t="shared" si="507"/>
        <v>-3.9388182558839882</v>
      </c>
      <c r="AR1826" s="26">
        <f t="shared" si="507"/>
        <v>-3.9227315190112741</v>
      </c>
      <c r="AS1826" s="26">
        <f t="shared" si="507"/>
        <v>-3.9698775001583364</v>
      </c>
      <c r="AT1826" s="26">
        <f t="shared" si="507"/>
        <v>-3.8373723372171344</v>
      </c>
      <c r="AU1826" s="26">
        <f t="shared" si="503"/>
        <v>-4.2853617650403137</v>
      </c>
    </row>
    <row r="1827" spans="26:64">
      <c r="Z1827">
        <f t="shared" si="491"/>
        <v>0</v>
      </c>
      <c r="AA1827" s="26">
        <f t="shared" si="492"/>
        <v>2.0309229835135684E-3</v>
      </c>
      <c r="AB1827" s="26">
        <f t="shared" si="506"/>
        <v>-9999</v>
      </c>
      <c r="AC1827" s="26">
        <f t="shared" si="493"/>
        <v>0</v>
      </c>
      <c r="AD1827" s="26">
        <f t="shared" si="494"/>
        <v>-9999</v>
      </c>
      <c r="AE1827" s="26">
        <f t="shared" si="495"/>
        <v>0</v>
      </c>
      <c r="AF1827">
        <f t="shared" si="496"/>
        <v>-9999</v>
      </c>
      <c r="AG1827" s="187"/>
      <c r="AH1827">
        <f t="shared" si="497"/>
        <v>-2.9382213915712355E-4</v>
      </c>
      <c r="AI1827">
        <f t="shared" si="498"/>
        <v>0.56321412153041595</v>
      </c>
      <c r="AJ1827">
        <f t="shared" si="499"/>
        <v>-0.29022162196877349</v>
      </c>
      <c r="AK1827">
        <f t="shared" si="500"/>
        <v>0.22686228227079117</v>
      </c>
      <c r="AL1827">
        <f t="shared" si="501"/>
        <v>2.6625535282756823</v>
      </c>
      <c r="AM1827">
        <f t="shared" si="502"/>
        <v>4.0948774322335311</v>
      </c>
      <c r="AN1827" s="26">
        <f t="shared" si="507"/>
        <v>-3.9344997747660178</v>
      </c>
      <c r="AO1827" s="26">
        <f t="shared" si="507"/>
        <v>-3.9351643489502139</v>
      </c>
      <c r="AP1827" s="26">
        <f t="shared" si="507"/>
        <v>-3.9332408904645653</v>
      </c>
      <c r="AQ1827" s="26">
        <f t="shared" si="507"/>
        <v>-3.9388182558839882</v>
      </c>
      <c r="AR1827" s="26">
        <f t="shared" si="507"/>
        <v>-3.9227315190112741</v>
      </c>
      <c r="AS1827" s="26">
        <f t="shared" si="507"/>
        <v>-3.9698775001583364</v>
      </c>
      <c r="AT1827" s="26">
        <f t="shared" si="507"/>
        <v>-3.8373723372171344</v>
      </c>
      <c r="AU1827" s="26">
        <f t="shared" si="503"/>
        <v>-4.2853617650403137</v>
      </c>
    </row>
    <row r="1828" spans="26:64">
      <c r="Z1828">
        <f t="shared" si="491"/>
        <v>0</v>
      </c>
      <c r="AA1828" s="26">
        <f t="shared" si="492"/>
        <v>2.0309229835135684E-3</v>
      </c>
      <c r="AB1828" s="26">
        <f t="shared" si="506"/>
        <v>-9999</v>
      </c>
      <c r="AC1828" s="26">
        <f t="shared" si="493"/>
        <v>0</v>
      </c>
      <c r="AD1828" s="26">
        <f t="shared" si="494"/>
        <v>-9999</v>
      </c>
      <c r="AE1828" s="26">
        <f t="shared" si="495"/>
        <v>0</v>
      </c>
      <c r="AF1828">
        <f t="shared" si="496"/>
        <v>-9999</v>
      </c>
      <c r="AG1828" s="187"/>
      <c r="AH1828">
        <f t="shared" si="497"/>
        <v>-2.9382213915712355E-4</v>
      </c>
      <c r="AI1828">
        <f t="shared" si="498"/>
        <v>0.56321412153041595</v>
      </c>
      <c r="AJ1828">
        <f t="shared" si="499"/>
        <v>-0.29022162196877349</v>
      </c>
      <c r="AK1828">
        <f t="shared" si="500"/>
        <v>0.22686228227079117</v>
      </c>
      <c r="AL1828">
        <f t="shared" si="501"/>
        <v>2.6625535282756823</v>
      </c>
      <c r="AM1828">
        <f t="shared" si="502"/>
        <v>4.0948774322335311</v>
      </c>
      <c r="AN1828" s="26">
        <f t="shared" si="507"/>
        <v>-3.9344997747660178</v>
      </c>
      <c r="AO1828" s="26">
        <f t="shared" si="507"/>
        <v>-3.9351643489502139</v>
      </c>
      <c r="AP1828" s="26">
        <f t="shared" si="507"/>
        <v>-3.9332408904645653</v>
      </c>
      <c r="AQ1828" s="26">
        <f t="shared" si="507"/>
        <v>-3.9388182558839882</v>
      </c>
      <c r="AR1828" s="26">
        <f t="shared" si="507"/>
        <v>-3.9227315190112741</v>
      </c>
      <c r="AS1828" s="26">
        <f t="shared" si="507"/>
        <v>-3.9698775001583364</v>
      </c>
      <c r="AT1828" s="26">
        <f t="shared" si="507"/>
        <v>-3.8373723372171344</v>
      </c>
      <c r="AU1828" s="26">
        <f t="shared" si="503"/>
        <v>-4.2853617650403137</v>
      </c>
    </row>
    <row r="1829" spans="26:64">
      <c r="Z1829">
        <f t="shared" si="491"/>
        <v>0</v>
      </c>
      <c r="AA1829" s="26">
        <f t="shared" si="492"/>
        <v>2.0309229835135684E-3</v>
      </c>
      <c r="AB1829" s="26">
        <f t="shared" si="506"/>
        <v>-9999</v>
      </c>
      <c r="AC1829" s="26">
        <f t="shared" si="493"/>
        <v>0</v>
      </c>
      <c r="AD1829" s="26">
        <f t="shared" si="494"/>
        <v>-9999</v>
      </c>
      <c r="AE1829" s="26">
        <f t="shared" si="495"/>
        <v>0</v>
      </c>
      <c r="AF1829">
        <f t="shared" si="496"/>
        <v>-9999</v>
      </c>
      <c r="AG1829" s="187"/>
      <c r="AH1829">
        <f t="shared" si="497"/>
        <v>-2.9382213915712355E-4</v>
      </c>
      <c r="AI1829">
        <f t="shared" si="498"/>
        <v>0.56321412153041595</v>
      </c>
      <c r="AJ1829">
        <f t="shared" si="499"/>
        <v>-0.29022162196877349</v>
      </c>
      <c r="AK1829">
        <f t="shared" si="500"/>
        <v>0.22686228227079117</v>
      </c>
      <c r="AL1829">
        <f t="shared" si="501"/>
        <v>2.6625535282756823</v>
      </c>
      <c r="AM1829">
        <f t="shared" si="502"/>
        <v>4.0948774322335311</v>
      </c>
      <c r="AN1829" s="26">
        <f t="shared" si="507"/>
        <v>-3.9344997747660178</v>
      </c>
      <c r="AO1829" s="26">
        <f t="shared" si="507"/>
        <v>-3.9351643489502139</v>
      </c>
      <c r="AP1829" s="26">
        <f t="shared" si="507"/>
        <v>-3.9332408904645653</v>
      </c>
      <c r="AQ1829" s="26">
        <f t="shared" si="507"/>
        <v>-3.9388182558839882</v>
      </c>
      <c r="AR1829" s="26">
        <f t="shared" si="507"/>
        <v>-3.9227315190112741</v>
      </c>
      <c r="AS1829" s="26">
        <f t="shared" si="507"/>
        <v>-3.9698775001583364</v>
      </c>
      <c r="AT1829" s="26">
        <f t="shared" si="507"/>
        <v>-3.8373723372171344</v>
      </c>
      <c r="AU1829" s="26">
        <f t="shared" si="503"/>
        <v>-4.2853617650403137</v>
      </c>
    </row>
    <row r="1830" spans="26:64">
      <c r="Z1830">
        <f t="shared" si="491"/>
        <v>0</v>
      </c>
      <c r="AA1830" s="26">
        <f t="shared" si="492"/>
        <v>2.0309229835135684E-3</v>
      </c>
      <c r="AB1830" s="26">
        <f t="shared" si="506"/>
        <v>-9999</v>
      </c>
      <c r="AC1830" s="26">
        <f t="shared" si="493"/>
        <v>0</v>
      </c>
      <c r="AD1830" s="26">
        <f t="shared" si="494"/>
        <v>-9999</v>
      </c>
      <c r="AE1830" s="26">
        <f t="shared" si="495"/>
        <v>0</v>
      </c>
      <c r="AF1830">
        <f t="shared" si="496"/>
        <v>-9999</v>
      </c>
      <c r="AG1830" s="187"/>
      <c r="AH1830">
        <f t="shared" si="497"/>
        <v>-2.9382213915712355E-4</v>
      </c>
      <c r="AI1830">
        <f t="shared" si="498"/>
        <v>0.56321412153041595</v>
      </c>
      <c r="AJ1830">
        <f t="shared" si="499"/>
        <v>-0.29022162196877349</v>
      </c>
      <c r="AK1830">
        <f t="shared" si="500"/>
        <v>0.22686228227079117</v>
      </c>
      <c r="AL1830">
        <f t="shared" si="501"/>
        <v>2.6625535282756823</v>
      </c>
      <c r="AM1830">
        <f t="shared" si="502"/>
        <v>4.0948774322335311</v>
      </c>
      <c r="AN1830" s="26">
        <f t="shared" si="507"/>
        <v>-3.9344997747660178</v>
      </c>
      <c r="AO1830" s="26">
        <f t="shared" si="507"/>
        <v>-3.9351643489502139</v>
      </c>
      <c r="AP1830" s="26">
        <f t="shared" si="507"/>
        <v>-3.9332408904645653</v>
      </c>
      <c r="AQ1830" s="26">
        <f t="shared" si="507"/>
        <v>-3.9388182558839882</v>
      </c>
      <c r="AR1830" s="26">
        <f t="shared" si="507"/>
        <v>-3.9227315190112741</v>
      </c>
      <c r="AS1830" s="26">
        <f t="shared" si="507"/>
        <v>-3.9698775001583364</v>
      </c>
      <c r="AT1830" s="26">
        <f t="shared" si="507"/>
        <v>-3.8373723372171344</v>
      </c>
      <c r="AU1830" s="26">
        <f t="shared" si="503"/>
        <v>-4.2853617650403137</v>
      </c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</row>
    <row r="1831" spans="26:64">
      <c r="Z1831">
        <f t="shared" si="491"/>
        <v>0</v>
      </c>
      <c r="AA1831" s="26">
        <f t="shared" si="492"/>
        <v>2.0309229835135684E-3</v>
      </c>
      <c r="AB1831" s="26">
        <f t="shared" si="506"/>
        <v>-9999</v>
      </c>
      <c r="AC1831" s="26">
        <f t="shared" si="493"/>
        <v>0</v>
      </c>
      <c r="AD1831" s="26">
        <f t="shared" si="494"/>
        <v>-9999</v>
      </c>
      <c r="AE1831" s="26">
        <f t="shared" si="495"/>
        <v>0</v>
      </c>
      <c r="AF1831">
        <f t="shared" si="496"/>
        <v>-9999</v>
      </c>
      <c r="AG1831" s="187"/>
      <c r="AH1831">
        <f t="shared" si="497"/>
        <v>-2.9382213915712355E-4</v>
      </c>
      <c r="AI1831">
        <f t="shared" si="498"/>
        <v>0.56321412153041595</v>
      </c>
      <c r="AJ1831">
        <f t="shared" si="499"/>
        <v>-0.29022162196877349</v>
      </c>
      <c r="AK1831">
        <f t="shared" si="500"/>
        <v>0.22686228227079117</v>
      </c>
      <c r="AL1831">
        <f t="shared" si="501"/>
        <v>2.6625535282756823</v>
      </c>
      <c r="AM1831">
        <f t="shared" si="502"/>
        <v>4.0948774322335311</v>
      </c>
      <c r="AN1831" s="26">
        <f t="shared" si="507"/>
        <v>-3.9344997747660178</v>
      </c>
      <c r="AO1831" s="26">
        <f t="shared" si="507"/>
        <v>-3.9351643489502139</v>
      </c>
      <c r="AP1831" s="26">
        <f t="shared" si="507"/>
        <v>-3.9332408904645653</v>
      </c>
      <c r="AQ1831" s="26">
        <f t="shared" si="507"/>
        <v>-3.9388182558839882</v>
      </c>
      <c r="AR1831" s="26">
        <f t="shared" si="507"/>
        <v>-3.9227315190112741</v>
      </c>
      <c r="AS1831" s="26">
        <f t="shared" si="507"/>
        <v>-3.9698775001583364</v>
      </c>
      <c r="AT1831" s="26">
        <f t="shared" si="507"/>
        <v>-3.8373723372171344</v>
      </c>
      <c r="AU1831" s="26">
        <f t="shared" si="503"/>
        <v>-4.2853617650403137</v>
      </c>
    </row>
    <row r="1832" spans="26:64">
      <c r="Z1832">
        <f t="shared" si="491"/>
        <v>0</v>
      </c>
      <c r="AA1832" s="26">
        <f t="shared" si="492"/>
        <v>2.0309229835135684E-3</v>
      </c>
      <c r="AB1832" s="26">
        <f t="shared" si="506"/>
        <v>-9999</v>
      </c>
      <c r="AC1832" s="26">
        <f t="shared" si="493"/>
        <v>0</v>
      </c>
      <c r="AD1832" s="26">
        <f t="shared" si="494"/>
        <v>-9999</v>
      </c>
      <c r="AE1832" s="26">
        <f t="shared" si="495"/>
        <v>0</v>
      </c>
      <c r="AF1832">
        <f t="shared" si="496"/>
        <v>-9999</v>
      </c>
      <c r="AG1832" s="187"/>
      <c r="AH1832">
        <f t="shared" si="497"/>
        <v>-2.9382213915712355E-4</v>
      </c>
      <c r="AI1832">
        <f t="shared" si="498"/>
        <v>0.56321412153041595</v>
      </c>
      <c r="AJ1832">
        <f t="shared" si="499"/>
        <v>-0.29022162196877349</v>
      </c>
      <c r="AK1832">
        <f t="shared" si="500"/>
        <v>0.22686228227079117</v>
      </c>
      <c r="AL1832">
        <f t="shared" si="501"/>
        <v>2.6625535282756823</v>
      </c>
      <c r="AM1832">
        <f t="shared" si="502"/>
        <v>4.0948774322335311</v>
      </c>
      <c r="AN1832" s="26">
        <f t="shared" si="507"/>
        <v>-3.9344997747660178</v>
      </c>
      <c r="AO1832" s="26">
        <f t="shared" si="507"/>
        <v>-3.9351643489502139</v>
      </c>
      <c r="AP1832" s="26">
        <f t="shared" si="507"/>
        <v>-3.9332408904645653</v>
      </c>
      <c r="AQ1832" s="26">
        <f t="shared" si="507"/>
        <v>-3.9388182558839882</v>
      </c>
      <c r="AR1832" s="26">
        <f t="shared" si="507"/>
        <v>-3.9227315190112741</v>
      </c>
      <c r="AS1832" s="26">
        <f t="shared" si="507"/>
        <v>-3.9698775001583364</v>
      </c>
      <c r="AT1832" s="26">
        <f t="shared" si="507"/>
        <v>-3.8373723372171344</v>
      </c>
      <c r="AU1832" s="26">
        <f t="shared" si="503"/>
        <v>-4.2853617650403137</v>
      </c>
    </row>
    <row r="1833" spans="26:64">
      <c r="Z1833">
        <f t="shared" si="491"/>
        <v>0</v>
      </c>
      <c r="AA1833" s="26">
        <f t="shared" si="492"/>
        <v>2.0309229835135684E-3</v>
      </c>
      <c r="AB1833" s="26">
        <f t="shared" si="506"/>
        <v>-9999</v>
      </c>
      <c r="AC1833" s="26">
        <f t="shared" si="493"/>
        <v>0</v>
      </c>
      <c r="AD1833" s="26">
        <f t="shared" si="494"/>
        <v>-9999</v>
      </c>
      <c r="AE1833" s="26">
        <f t="shared" si="495"/>
        <v>0</v>
      </c>
      <c r="AF1833">
        <f t="shared" si="496"/>
        <v>-9999</v>
      </c>
      <c r="AG1833" s="187"/>
      <c r="AH1833">
        <f t="shared" si="497"/>
        <v>-2.9382213915712355E-4</v>
      </c>
      <c r="AI1833">
        <f t="shared" si="498"/>
        <v>0.56321412153041595</v>
      </c>
      <c r="AJ1833">
        <f t="shared" si="499"/>
        <v>-0.29022162196877349</v>
      </c>
      <c r="AK1833">
        <f t="shared" si="500"/>
        <v>0.22686228227079117</v>
      </c>
      <c r="AL1833">
        <f t="shared" si="501"/>
        <v>2.6625535282756823</v>
      </c>
      <c r="AM1833">
        <f t="shared" si="502"/>
        <v>4.0948774322335311</v>
      </c>
      <c r="AN1833" s="26">
        <f t="shared" si="507"/>
        <v>-3.9344997747660178</v>
      </c>
      <c r="AO1833" s="26">
        <f t="shared" si="507"/>
        <v>-3.9351643489502139</v>
      </c>
      <c r="AP1833" s="26">
        <f t="shared" si="507"/>
        <v>-3.9332408904645653</v>
      </c>
      <c r="AQ1833" s="26">
        <f t="shared" si="507"/>
        <v>-3.9388182558839882</v>
      </c>
      <c r="AR1833" s="26">
        <f t="shared" si="507"/>
        <v>-3.9227315190112741</v>
      </c>
      <c r="AS1833" s="26">
        <f t="shared" si="507"/>
        <v>-3.9698775001583364</v>
      </c>
      <c r="AT1833" s="26">
        <f t="shared" si="507"/>
        <v>-3.8373723372171344</v>
      </c>
      <c r="AU1833" s="26">
        <f t="shared" si="503"/>
        <v>-4.2853617650403137</v>
      </c>
    </row>
    <row r="1834" spans="26:64">
      <c r="Z1834">
        <f t="shared" si="491"/>
        <v>0</v>
      </c>
      <c r="AA1834" s="26">
        <f t="shared" si="492"/>
        <v>2.0309229835135684E-3</v>
      </c>
      <c r="AB1834" s="26">
        <f t="shared" si="506"/>
        <v>-9999</v>
      </c>
      <c r="AC1834" s="26">
        <f t="shared" si="493"/>
        <v>0</v>
      </c>
      <c r="AD1834" s="26">
        <f t="shared" si="494"/>
        <v>-9999</v>
      </c>
      <c r="AE1834" s="26">
        <f t="shared" si="495"/>
        <v>0</v>
      </c>
      <c r="AF1834">
        <f t="shared" si="496"/>
        <v>-9999</v>
      </c>
      <c r="AG1834" s="187"/>
      <c r="AH1834">
        <f t="shared" si="497"/>
        <v>-2.9382213915712355E-4</v>
      </c>
      <c r="AI1834">
        <f t="shared" si="498"/>
        <v>0.56321412153041595</v>
      </c>
      <c r="AJ1834">
        <f t="shared" si="499"/>
        <v>-0.29022162196877349</v>
      </c>
      <c r="AK1834">
        <f t="shared" si="500"/>
        <v>0.22686228227079117</v>
      </c>
      <c r="AL1834">
        <f t="shared" si="501"/>
        <v>2.6625535282756823</v>
      </c>
      <c r="AM1834">
        <f t="shared" si="502"/>
        <v>4.0948774322335311</v>
      </c>
      <c r="AN1834" s="26">
        <f t="shared" si="507"/>
        <v>-3.9344997747660178</v>
      </c>
      <c r="AO1834" s="26">
        <f t="shared" si="507"/>
        <v>-3.9351643489502139</v>
      </c>
      <c r="AP1834" s="26">
        <f t="shared" si="507"/>
        <v>-3.9332408904645653</v>
      </c>
      <c r="AQ1834" s="26">
        <f t="shared" si="507"/>
        <v>-3.9388182558839882</v>
      </c>
      <c r="AR1834" s="26">
        <f t="shared" si="507"/>
        <v>-3.9227315190112741</v>
      </c>
      <c r="AS1834" s="26">
        <f t="shared" si="507"/>
        <v>-3.9698775001583364</v>
      </c>
      <c r="AT1834" s="26">
        <f t="shared" si="507"/>
        <v>-3.8373723372171344</v>
      </c>
      <c r="AU1834" s="26">
        <f t="shared" si="503"/>
        <v>-4.2853617650403137</v>
      </c>
    </row>
    <row r="1835" spans="26:64">
      <c r="Z1835">
        <f t="shared" si="491"/>
        <v>0</v>
      </c>
      <c r="AA1835" s="26">
        <f t="shared" si="492"/>
        <v>2.0309229835135684E-3</v>
      </c>
      <c r="AB1835" s="26">
        <f t="shared" si="506"/>
        <v>-9999</v>
      </c>
      <c r="AC1835" s="26">
        <f t="shared" si="493"/>
        <v>0</v>
      </c>
      <c r="AD1835" s="26">
        <f t="shared" si="494"/>
        <v>-9999</v>
      </c>
      <c r="AE1835" s="26">
        <f t="shared" si="495"/>
        <v>0</v>
      </c>
      <c r="AF1835">
        <f t="shared" si="496"/>
        <v>-9999</v>
      </c>
      <c r="AG1835" s="187"/>
      <c r="AH1835">
        <f t="shared" si="497"/>
        <v>-2.9382213915712355E-4</v>
      </c>
      <c r="AI1835">
        <f t="shared" si="498"/>
        <v>0.56321412153041595</v>
      </c>
      <c r="AJ1835">
        <f t="shared" si="499"/>
        <v>-0.29022162196877349</v>
      </c>
      <c r="AK1835">
        <f t="shared" si="500"/>
        <v>0.22686228227079117</v>
      </c>
      <c r="AL1835">
        <f t="shared" si="501"/>
        <v>2.6625535282756823</v>
      </c>
      <c r="AM1835">
        <f t="shared" si="502"/>
        <v>4.0948774322335311</v>
      </c>
      <c r="AN1835" s="26">
        <f t="shared" si="507"/>
        <v>-3.9344997747660178</v>
      </c>
      <c r="AO1835" s="26">
        <f t="shared" si="507"/>
        <v>-3.9351643489502139</v>
      </c>
      <c r="AP1835" s="26">
        <f t="shared" si="507"/>
        <v>-3.9332408904645653</v>
      </c>
      <c r="AQ1835" s="26">
        <f t="shared" si="507"/>
        <v>-3.9388182558839882</v>
      </c>
      <c r="AR1835" s="26">
        <f t="shared" si="507"/>
        <v>-3.9227315190112741</v>
      </c>
      <c r="AS1835" s="26">
        <f t="shared" si="507"/>
        <v>-3.9698775001583364</v>
      </c>
      <c r="AT1835" s="26">
        <f t="shared" si="507"/>
        <v>-3.8373723372171344</v>
      </c>
      <c r="AU1835" s="26">
        <f t="shared" si="503"/>
        <v>-4.2853617650403137</v>
      </c>
    </row>
    <row r="1836" spans="26:64">
      <c r="Z1836">
        <f t="shared" si="491"/>
        <v>0</v>
      </c>
      <c r="AA1836" s="26">
        <f t="shared" si="492"/>
        <v>2.0309229835135684E-3</v>
      </c>
      <c r="AB1836" s="26">
        <f t="shared" si="506"/>
        <v>-9999</v>
      </c>
      <c r="AC1836" s="26">
        <f t="shared" si="493"/>
        <v>0</v>
      </c>
      <c r="AD1836" s="26">
        <f t="shared" si="494"/>
        <v>-9999</v>
      </c>
      <c r="AE1836" s="26">
        <f t="shared" si="495"/>
        <v>0</v>
      </c>
      <c r="AF1836">
        <f t="shared" si="496"/>
        <v>-9999</v>
      </c>
      <c r="AG1836" s="187"/>
      <c r="AH1836">
        <f t="shared" si="497"/>
        <v>-2.9382213915712355E-4</v>
      </c>
      <c r="AI1836">
        <f t="shared" si="498"/>
        <v>0.56321412153041595</v>
      </c>
      <c r="AJ1836">
        <f t="shared" si="499"/>
        <v>-0.29022162196877349</v>
      </c>
      <c r="AK1836">
        <f t="shared" si="500"/>
        <v>0.22686228227079117</v>
      </c>
      <c r="AL1836">
        <f t="shared" si="501"/>
        <v>2.6625535282756823</v>
      </c>
      <c r="AM1836">
        <f t="shared" si="502"/>
        <v>4.0948774322335311</v>
      </c>
      <c r="AN1836" s="26">
        <f t="shared" ref="AN1836:AT1845" si="508">$AU1836+$AB$7*SIN(AO1836)</f>
        <v>-3.9344997747660178</v>
      </c>
      <c r="AO1836" s="26">
        <f t="shared" si="508"/>
        <v>-3.9351643489502139</v>
      </c>
      <c r="AP1836" s="26">
        <f t="shared" si="508"/>
        <v>-3.9332408904645653</v>
      </c>
      <c r="AQ1836" s="26">
        <f t="shared" si="508"/>
        <v>-3.9388182558839882</v>
      </c>
      <c r="AR1836" s="26">
        <f t="shared" si="508"/>
        <v>-3.9227315190112741</v>
      </c>
      <c r="AS1836" s="26">
        <f t="shared" si="508"/>
        <v>-3.9698775001583364</v>
      </c>
      <c r="AT1836" s="26">
        <f t="shared" si="508"/>
        <v>-3.8373723372171344</v>
      </c>
      <c r="AU1836" s="26">
        <f t="shared" si="503"/>
        <v>-4.2853617650403137</v>
      </c>
    </row>
    <row r="1837" spans="26:64">
      <c r="Z1837">
        <f t="shared" si="491"/>
        <v>0</v>
      </c>
      <c r="AA1837" s="26">
        <f t="shared" si="492"/>
        <v>2.0309229835135684E-3</v>
      </c>
      <c r="AB1837" s="26">
        <f t="shared" si="506"/>
        <v>-9999</v>
      </c>
      <c r="AC1837" s="26">
        <f t="shared" si="493"/>
        <v>0</v>
      </c>
      <c r="AD1837" s="26">
        <f t="shared" si="494"/>
        <v>-9999</v>
      </c>
      <c r="AE1837" s="26">
        <f t="shared" si="495"/>
        <v>0</v>
      </c>
      <c r="AF1837">
        <f t="shared" si="496"/>
        <v>-9999</v>
      </c>
      <c r="AG1837" s="187"/>
      <c r="AH1837">
        <f t="shared" si="497"/>
        <v>-2.9382213915712355E-4</v>
      </c>
      <c r="AI1837">
        <f t="shared" si="498"/>
        <v>0.56321412153041595</v>
      </c>
      <c r="AJ1837">
        <f t="shared" si="499"/>
        <v>-0.29022162196877349</v>
      </c>
      <c r="AK1837">
        <f t="shared" si="500"/>
        <v>0.22686228227079117</v>
      </c>
      <c r="AL1837">
        <f t="shared" si="501"/>
        <v>2.6625535282756823</v>
      </c>
      <c r="AM1837">
        <f t="shared" si="502"/>
        <v>4.0948774322335311</v>
      </c>
      <c r="AN1837" s="26">
        <f t="shared" si="508"/>
        <v>-3.9344997747660178</v>
      </c>
      <c r="AO1837" s="26">
        <f t="shared" si="508"/>
        <v>-3.9351643489502139</v>
      </c>
      <c r="AP1837" s="26">
        <f t="shared" si="508"/>
        <v>-3.9332408904645653</v>
      </c>
      <c r="AQ1837" s="26">
        <f t="shared" si="508"/>
        <v>-3.9388182558839882</v>
      </c>
      <c r="AR1837" s="26">
        <f t="shared" si="508"/>
        <v>-3.9227315190112741</v>
      </c>
      <c r="AS1837" s="26">
        <f t="shared" si="508"/>
        <v>-3.9698775001583364</v>
      </c>
      <c r="AT1837" s="26">
        <f t="shared" si="508"/>
        <v>-3.8373723372171344</v>
      </c>
      <c r="AU1837" s="26">
        <f t="shared" si="503"/>
        <v>-4.2853617650403137</v>
      </c>
    </row>
    <row r="1838" spans="26:64">
      <c r="Z1838">
        <f t="shared" si="491"/>
        <v>0</v>
      </c>
      <c r="AA1838" s="26">
        <f t="shared" si="492"/>
        <v>2.0309229835135684E-3</v>
      </c>
      <c r="AB1838" s="26">
        <f t="shared" si="506"/>
        <v>-9999</v>
      </c>
      <c r="AC1838" s="26">
        <f t="shared" si="493"/>
        <v>0</v>
      </c>
      <c r="AD1838" s="26">
        <f t="shared" si="494"/>
        <v>-9999</v>
      </c>
      <c r="AE1838" s="26">
        <f t="shared" si="495"/>
        <v>0</v>
      </c>
      <c r="AF1838">
        <f t="shared" si="496"/>
        <v>-9999</v>
      </c>
      <c r="AG1838" s="187"/>
      <c r="AH1838">
        <f t="shared" si="497"/>
        <v>-2.9382213915712355E-4</v>
      </c>
      <c r="AI1838">
        <f t="shared" si="498"/>
        <v>0.56321412153041595</v>
      </c>
      <c r="AJ1838">
        <f t="shared" si="499"/>
        <v>-0.29022162196877349</v>
      </c>
      <c r="AK1838">
        <f t="shared" si="500"/>
        <v>0.22686228227079117</v>
      </c>
      <c r="AL1838">
        <f t="shared" si="501"/>
        <v>2.6625535282756823</v>
      </c>
      <c r="AM1838">
        <f t="shared" si="502"/>
        <v>4.0948774322335311</v>
      </c>
      <c r="AN1838" s="26">
        <f t="shared" si="508"/>
        <v>-3.9344997747660178</v>
      </c>
      <c r="AO1838" s="26">
        <f t="shared" si="508"/>
        <v>-3.9351643489502139</v>
      </c>
      <c r="AP1838" s="26">
        <f t="shared" si="508"/>
        <v>-3.9332408904645653</v>
      </c>
      <c r="AQ1838" s="26">
        <f t="shared" si="508"/>
        <v>-3.9388182558839882</v>
      </c>
      <c r="AR1838" s="26">
        <f t="shared" si="508"/>
        <v>-3.9227315190112741</v>
      </c>
      <c r="AS1838" s="26">
        <f t="shared" si="508"/>
        <v>-3.9698775001583364</v>
      </c>
      <c r="AT1838" s="26">
        <f t="shared" si="508"/>
        <v>-3.8373723372171344</v>
      </c>
      <c r="AU1838" s="26">
        <f t="shared" si="503"/>
        <v>-4.2853617650403137</v>
      </c>
    </row>
    <row r="1839" spans="26:64">
      <c r="Z1839">
        <f t="shared" si="491"/>
        <v>0</v>
      </c>
      <c r="AA1839" s="26">
        <f t="shared" si="492"/>
        <v>2.0309229835135684E-3</v>
      </c>
      <c r="AB1839" s="26">
        <f t="shared" si="506"/>
        <v>-9999</v>
      </c>
      <c r="AC1839" s="26">
        <f t="shared" si="493"/>
        <v>0</v>
      </c>
      <c r="AD1839" s="26">
        <f t="shared" si="494"/>
        <v>-9999</v>
      </c>
      <c r="AE1839" s="26">
        <f t="shared" si="495"/>
        <v>0</v>
      </c>
      <c r="AF1839">
        <f t="shared" si="496"/>
        <v>-9999</v>
      </c>
      <c r="AG1839" s="187"/>
      <c r="AH1839">
        <f t="shared" si="497"/>
        <v>-2.9382213915712355E-4</v>
      </c>
      <c r="AI1839">
        <f t="shared" si="498"/>
        <v>0.56321412153041595</v>
      </c>
      <c r="AJ1839">
        <f t="shared" si="499"/>
        <v>-0.29022162196877349</v>
      </c>
      <c r="AK1839">
        <f t="shared" si="500"/>
        <v>0.22686228227079117</v>
      </c>
      <c r="AL1839">
        <f t="shared" si="501"/>
        <v>2.6625535282756823</v>
      </c>
      <c r="AM1839">
        <f t="shared" si="502"/>
        <v>4.0948774322335311</v>
      </c>
      <c r="AN1839" s="26">
        <f t="shared" si="508"/>
        <v>-3.9344997747660178</v>
      </c>
      <c r="AO1839" s="26">
        <f t="shared" si="508"/>
        <v>-3.9351643489502139</v>
      </c>
      <c r="AP1839" s="26">
        <f t="shared" si="508"/>
        <v>-3.9332408904645653</v>
      </c>
      <c r="AQ1839" s="26">
        <f t="shared" si="508"/>
        <v>-3.9388182558839882</v>
      </c>
      <c r="AR1839" s="26">
        <f t="shared" si="508"/>
        <v>-3.9227315190112741</v>
      </c>
      <c r="AS1839" s="26">
        <f t="shared" si="508"/>
        <v>-3.9698775001583364</v>
      </c>
      <c r="AT1839" s="26">
        <f t="shared" si="508"/>
        <v>-3.8373723372171344</v>
      </c>
      <c r="AU1839" s="26">
        <f t="shared" si="503"/>
        <v>-4.2853617650403137</v>
      </c>
    </row>
    <row r="1840" spans="26:64">
      <c r="Z1840">
        <f t="shared" si="491"/>
        <v>0</v>
      </c>
      <c r="AA1840" s="26">
        <f t="shared" si="492"/>
        <v>2.0309229835135684E-3</v>
      </c>
      <c r="AB1840" s="26">
        <f t="shared" si="506"/>
        <v>-9999</v>
      </c>
      <c r="AC1840" s="26">
        <f t="shared" si="493"/>
        <v>0</v>
      </c>
      <c r="AD1840" s="26">
        <f t="shared" si="494"/>
        <v>-9999</v>
      </c>
      <c r="AE1840" s="26">
        <f t="shared" si="495"/>
        <v>0</v>
      </c>
      <c r="AF1840">
        <f t="shared" si="496"/>
        <v>-9999</v>
      </c>
      <c r="AG1840" s="187"/>
      <c r="AH1840">
        <f t="shared" si="497"/>
        <v>-2.9382213915712355E-4</v>
      </c>
      <c r="AI1840">
        <f t="shared" si="498"/>
        <v>0.56321412153041595</v>
      </c>
      <c r="AJ1840">
        <f t="shared" si="499"/>
        <v>-0.29022162196877349</v>
      </c>
      <c r="AK1840">
        <f t="shared" si="500"/>
        <v>0.22686228227079117</v>
      </c>
      <c r="AL1840">
        <f t="shared" si="501"/>
        <v>2.6625535282756823</v>
      </c>
      <c r="AM1840">
        <f t="shared" si="502"/>
        <v>4.0948774322335311</v>
      </c>
      <c r="AN1840" s="26">
        <f t="shared" si="508"/>
        <v>-3.9344997747660178</v>
      </c>
      <c r="AO1840" s="26">
        <f t="shared" si="508"/>
        <v>-3.9351643489502139</v>
      </c>
      <c r="AP1840" s="26">
        <f t="shared" si="508"/>
        <v>-3.9332408904645653</v>
      </c>
      <c r="AQ1840" s="26">
        <f t="shared" si="508"/>
        <v>-3.9388182558839882</v>
      </c>
      <c r="AR1840" s="26">
        <f t="shared" si="508"/>
        <v>-3.9227315190112741</v>
      </c>
      <c r="AS1840" s="26">
        <f t="shared" si="508"/>
        <v>-3.9698775001583364</v>
      </c>
      <c r="AT1840" s="26">
        <f t="shared" si="508"/>
        <v>-3.8373723372171344</v>
      </c>
      <c r="AU1840" s="26">
        <f t="shared" si="503"/>
        <v>-4.2853617650403137</v>
      </c>
    </row>
    <row r="1841" spans="26:64">
      <c r="Z1841">
        <f t="shared" si="491"/>
        <v>0</v>
      </c>
      <c r="AA1841" s="26">
        <f t="shared" si="492"/>
        <v>2.0309229835135684E-3</v>
      </c>
      <c r="AB1841" s="26">
        <f t="shared" si="506"/>
        <v>-9999</v>
      </c>
      <c r="AC1841" s="26">
        <f t="shared" si="493"/>
        <v>0</v>
      </c>
      <c r="AD1841" s="26">
        <f t="shared" si="494"/>
        <v>-9999</v>
      </c>
      <c r="AE1841" s="26">
        <f t="shared" si="495"/>
        <v>0</v>
      </c>
      <c r="AF1841">
        <f t="shared" si="496"/>
        <v>-9999</v>
      </c>
      <c r="AG1841" s="187"/>
      <c r="AH1841">
        <f t="shared" si="497"/>
        <v>-2.9382213915712355E-4</v>
      </c>
      <c r="AI1841">
        <f t="shared" si="498"/>
        <v>0.56321412153041595</v>
      </c>
      <c r="AJ1841">
        <f t="shared" si="499"/>
        <v>-0.29022162196877349</v>
      </c>
      <c r="AK1841">
        <f t="shared" si="500"/>
        <v>0.22686228227079117</v>
      </c>
      <c r="AL1841">
        <f t="shared" si="501"/>
        <v>2.6625535282756823</v>
      </c>
      <c r="AM1841">
        <f t="shared" si="502"/>
        <v>4.0948774322335311</v>
      </c>
      <c r="AN1841" s="26">
        <f t="shared" si="508"/>
        <v>-3.9344997747660178</v>
      </c>
      <c r="AO1841" s="26">
        <f t="shared" si="508"/>
        <v>-3.9351643489502139</v>
      </c>
      <c r="AP1841" s="26">
        <f t="shared" si="508"/>
        <v>-3.9332408904645653</v>
      </c>
      <c r="AQ1841" s="26">
        <f t="shared" si="508"/>
        <v>-3.9388182558839882</v>
      </c>
      <c r="AR1841" s="26">
        <f t="shared" si="508"/>
        <v>-3.9227315190112741</v>
      </c>
      <c r="AS1841" s="26">
        <f t="shared" si="508"/>
        <v>-3.9698775001583364</v>
      </c>
      <c r="AT1841" s="26">
        <f t="shared" si="508"/>
        <v>-3.8373723372171344</v>
      </c>
      <c r="AU1841" s="26">
        <f t="shared" si="503"/>
        <v>-4.2853617650403137</v>
      </c>
    </row>
    <row r="1842" spans="26:64">
      <c r="Z1842">
        <f t="shared" si="491"/>
        <v>0</v>
      </c>
      <c r="AA1842" s="26">
        <f t="shared" si="492"/>
        <v>2.0309229835135684E-3</v>
      </c>
      <c r="AB1842" s="26">
        <f t="shared" si="506"/>
        <v>-9999</v>
      </c>
      <c r="AC1842" s="26">
        <f t="shared" si="493"/>
        <v>0</v>
      </c>
      <c r="AD1842" s="26">
        <f t="shared" si="494"/>
        <v>-9999</v>
      </c>
      <c r="AE1842" s="26">
        <f t="shared" si="495"/>
        <v>0</v>
      </c>
      <c r="AF1842">
        <f t="shared" si="496"/>
        <v>-9999</v>
      </c>
      <c r="AG1842" s="187"/>
      <c r="AH1842">
        <f t="shared" si="497"/>
        <v>-2.9382213915712355E-4</v>
      </c>
      <c r="AI1842">
        <f t="shared" si="498"/>
        <v>0.56321412153041595</v>
      </c>
      <c r="AJ1842">
        <f t="shared" si="499"/>
        <v>-0.29022162196877349</v>
      </c>
      <c r="AK1842">
        <f t="shared" si="500"/>
        <v>0.22686228227079117</v>
      </c>
      <c r="AL1842">
        <f t="shared" si="501"/>
        <v>2.6625535282756823</v>
      </c>
      <c r="AM1842">
        <f t="shared" si="502"/>
        <v>4.0948774322335311</v>
      </c>
      <c r="AN1842" s="26">
        <f t="shared" si="508"/>
        <v>-3.9344997747660178</v>
      </c>
      <c r="AO1842" s="26">
        <f t="shared" si="508"/>
        <v>-3.9351643489502139</v>
      </c>
      <c r="AP1842" s="26">
        <f t="shared" si="508"/>
        <v>-3.9332408904645653</v>
      </c>
      <c r="AQ1842" s="26">
        <f t="shared" si="508"/>
        <v>-3.9388182558839882</v>
      </c>
      <c r="AR1842" s="26">
        <f t="shared" si="508"/>
        <v>-3.9227315190112741</v>
      </c>
      <c r="AS1842" s="26">
        <f t="shared" si="508"/>
        <v>-3.9698775001583364</v>
      </c>
      <c r="AT1842" s="26">
        <f t="shared" si="508"/>
        <v>-3.8373723372171344</v>
      </c>
      <c r="AU1842" s="26">
        <f t="shared" si="503"/>
        <v>-4.2853617650403137</v>
      </c>
    </row>
    <row r="1843" spans="26:64">
      <c r="Z1843">
        <f t="shared" si="491"/>
        <v>0</v>
      </c>
      <c r="AA1843" s="26">
        <f t="shared" si="492"/>
        <v>2.0309229835135684E-3</v>
      </c>
      <c r="AB1843" s="26">
        <f t="shared" si="506"/>
        <v>-9999</v>
      </c>
      <c r="AC1843" s="26">
        <f t="shared" si="493"/>
        <v>0</v>
      </c>
      <c r="AD1843" s="26">
        <f t="shared" si="494"/>
        <v>-9999</v>
      </c>
      <c r="AE1843" s="26">
        <f t="shared" si="495"/>
        <v>0</v>
      </c>
      <c r="AF1843">
        <f t="shared" si="496"/>
        <v>-9999</v>
      </c>
      <c r="AG1843" s="187"/>
      <c r="AH1843">
        <f t="shared" si="497"/>
        <v>-2.9382213915712355E-4</v>
      </c>
      <c r="AI1843">
        <f t="shared" si="498"/>
        <v>0.56321412153041595</v>
      </c>
      <c r="AJ1843">
        <f t="shared" si="499"/>
        <v>-0.29022162196877349</v>
      </c>
      <c r="AK1843">
        <f t="shared" si="500"/>
        <v>0.22686228227079117</v>
      </c>
      <c r="AL1843">
        <f t="shared" si="501"/>
        <v>2.6625535282756823</v>
      </c>
      <c r="AM1843">
        <f t="shared" si="502"/>
        <v>4.0948774322335311</v>
      </c>
      <c r="AN1843" s="26">
        <f t="shared" si="508"/>
        <v>-3.9344997747660178</v>
      </c>
      <c r="AO1843" s="26">
        <f t="shared" si="508"/>
        <v>-3.9351643489502139</v>
      </c>
      <c r="AP1843" s="26">
        <f t="shared" si="508"/>
        <v>-3.9332408904645653</v>
      </c>
      <c r="AQ1843" s="26">
        <f t="shared" si="508"/>
        <v>-3.9388182558839882</v>
      </c>
      <c r="AR1843" s="26">
        <f t="shared" si="508"/>
        <v>-3.9227315190112741</v>
      </c>
      <c r="AS1843" s="26">
        <f t="shared" si="508"/>
        <v>-3.9698775001583364</v>
      </c>
      <c r="AT1843" s="26">
        <f t="shared" si="508"/>
        <v>-3.8373723372171344</v>
      </c>
      <c r="AU1843" s="26">
        <f t="shared" si="503"/>
        <v>-4.2853617650403137</v>
      </c>
    </row>
    <row r="1844" spans="26:64">
      <c r="Z1844">
        <f t="shared" si="491"/>
        <v>0</v>
      </c>
      <c r="AA1844" s="26">
        <f t="shared" si="492"/>
        <v>2.0309229835135684E-3</v>
      </c>
      <c r="AB1844" s="26">
        <f t="shared" si="506"/>
        <v>-9999</v>
      </c>
      <c r="AC1844" s="26">
        <f t="shared" si="493"/>
        <v>0</v>
      </c>
      <c r="AD1844" s="26">
        <f t="shared" si="494"/>
        <v>-9999</v>
      </c>
      <c r="AE1844" s="26">
        <f t="shared" si="495"/>
        <v>0</v>
      </c>
      <c r="AF1844">
        <f t="shared" si="496"/>
        <v>-9999</v>
      </c>
      <c r="AG1844" s="187"/>
      <c r="AH1844">
        <f t="shared" si="497"/>
        <v>-2.9382213915712355E-4</v>
      </c>
      <c r="AI1844">
        <f t="shared" si="498"/>
        <v>0.56321412153041595</v>
      </c>
      <c r="AJ1844">
        <f t="shared" si="499"/>
        <v>-0.29022162196877349</v>
      </c>
      <c r="AK1844">
        <f t="shared" si="500"/>
        <v>0.22686228227079117</v>
      </c>
      <c r="AL1844">
        <f t="shared" si="501"/>
        <v>2.6625535282756823</v>
      </c>
      <c r="AM1844">
        <f t="shared" si="502"/>
        <v>4.0948774322335311</v>
      </c>
      <c r="AN1844" s="26">
        <f t="shared" si="508"/>
        <v>-3.9344997747660178</v>
      </c>
      <c r="AO1844" s="26">
        <f t="shared" si="508"/>
        <v>-3.9351643489502139</v>
      </c>
      <c r="AP1844" s="26">
        <f t="shared" si="508"/>
        <v>-3.9332408904645653</v>
      </c>
      <c r="AQ1844" s="26">
        <f t="shared" si="508"/>
        <v>-3.9388182558839882</v>
      </c>
      <c r="AR1844" s="26">
        <f t="shared" si="508"/>
        <v>-3.9227315190112741</v>
      </c>
      <c r="AS1844" s="26">
        <f t="shared" si="508"/>
        <v>-3.9698775001583364</v>
      </c>
      <c r="AT1844" s="26">
        <f t="shared" si="508"/>
        <v>-3.8373723372171344</v>
      </c>
      <c r="AU1844" s="26">
        <f t="shared" si="503"/>
        <v>-4.2853617650403137</v>
      </c>
    </row>
    <row r="1845" spans="26:64">
      <c r="Z1845">
        <f t="shared" si="491"/>
        <v>0</v>
      </c>
      <c r="AA1845" s="26">
        <f t="shared" si="492"/>
        <v>2.0309229835135684E-3</v>
      </c>
      <c r="AB1845" s="26">
        <f t="shared" si="506"/>
        <v>-9999</v>
      </c>
      <c r="AC1845" s="26">
        <f t="shared" si="493"/>
        <v>0</v>
      </c>
      <c r="AD1845" s="26">
        <f t="shared" si="494"/>
        <v>-9999</v>
      </c>
      <c r="AE1845" s="26">
        <f t="shared" si="495"/>
        <v>0</v>
      </c>
      <c r="AF1845">
        <f t="shared" si="496"/>
        <v>-9999</v>
      </c>
      <c r="AG1845" s="187"/>
      <c r="AH1845">
        <f t="shared" si="497"/>
        <v>-2.9382213915712355E-4</v>
      </c>
      <c r="AI1845">
        <f t="shared" si="498"/>
        <v>0.56321412153041595</v>
      </c>
      <c r="AJ1845">
        <f t="shared" si="499"/>
        <v>-0.29022162196877349</v>
      </c>
      <c r="AK1845">
        <f t="shared" si="500"/>
        <v>0.22686228227079117</v>
      </c>
      <c r="AL1845">
        <f t="shared" si="501"/>
        <v>2.6625535282756823</v>
      </c>
      <c r="AM1845">
        <f t="shared" si="502"/>
        <v>4.0948774322335311</v>
      </c>
      <c r="AN1845" s="26">
        <f t="shared" si="508"/>
        <v>-3.9344997747660178</v>
      </c>
      <c r="AO1845" s="26">
        <f t="shared" si="508"/>
        <v>-3.9351643489502139</v>
      </c>
      <c r="AP1845" s="26">
        <f t="shared" si="508"/>
        <v>-3.9332408904645653</v>
      </c>
      <c r="AQ1845" s="26">
        <f t="shared" si="508"/>
        <v>-3.9388182558839882</v>
      </c>
      <c r="AR1845" s="26">
        <f t="shared" si="508"/>
        <v>-3.9227315190112741</v>
      </c>
      <c r="AS1845" s="26">
        <f t="shared" si="508"/>
        <v>-3.9698775001583364</v>
      </c>
      <c r="AT1845" s="26">
        <f t="shared" si="508"/>
        <v>-3.8373723372171344</v>
      </c>
      <c r="AU1845" s="26">
        <f t="shared" si="503"/>
        <v>-4.2853617650403137</v>
      </c>
    </row>
    <row r="1846" spans="26:64">
      <c r="Z1846">
        <f t="shared" si="491"/>
        <v>0</v>
      </c>
      <c r="AA1846" s="26">
        <f t="shared" si="492"/>
        <v>2.0309229835135684E-3</v>
      </c>
      <c r="AB1846" s="26">
        <f t="shared" si="506"/>
        <v>-9999</v>
      </c>
      <c r="AC1846" s="26">
        <f t="shared" si="493"/>
        <v>0</v>
      </c>
      <c r="AD1846" s="26">
        <f t="shared" si="494"/>
        <v>-9999</v>
      </c>
      <c r="AE1846" s="26">
        <f t="shared" si="495"/>
        <v>0</v>
      </c>
      <c r="AF1846">
        <f t="shared" si="496"/>
        <v>-9999</v>
      </c>
      <c r="AG1846" s="187"/>
      <c r="AH1846">
        <f t="shared" si="497"/>
        <v>-2.9382213915712355E-4</v>
      </c>
      <c r="AI1846">
        <f t="shared" si="498"/>
        <v>0.56321412153041595</v>
      </c>
      <c r="AJ1846">
        <f t="shared" si="499"/>
        <v>-0.29022162196877349</v>
      </c>
      <c r="AK1846">
        <f t="shared" si="500"/>
        <v>0.22686228227079117</v>
      </c>
      <c r="AL1846">
        <f t="shared" si="501"/>
        <v>2.6625535282756823</v>
      </c>
      <c r="AM1846">
        <f t="shared" si="502"/>
        <v>4.0948774322335311</v>
      </c>
      <c r="AN1846" s="26">
        <f t="shared" ref="AN1846:AT1855" si="509">$AU1846+$AB$7*SIN(AO1846)</f>
        <v>-3.9344997747660178</v>
      </c>
      <c r="AO1846" s="26">
        <f t="shared" si="509"/>
        <v>-3.9351643489502139</v>
      </c>
      <c r="AP1846" s="26">
        <f t="shared" si="509"/>
        <v>-3.9332408904645653</v>
      </c>
      <c r="AQ1846" s="26">
        <f t="shared" si="509"/>
        <v>-3.9388182558839882</v>
      </c>
      <c r="AR1846" s="26">
        <f t="shared" si="509"/>
        <v>-3.9227315190112741</v>
      </c>
      <c r="AS1846" s="26">
        <f t="shared" si="509"/>
        <v>-3.9698775001583364</v>
      </c>
      <c r="AT1846" s="26">
        <f t="shared" si="509"/>
        <v>-3.8373723372171344</v>
      </c>
      <c r="AU1846" s="26">
        <f t="shared" si="503"/>
        <v>-4.2853617650403137</v>
      </c>
    </row>
    <row r="1847" spans="26:64">
      <c r="Z1847">
        <f t="shared" si="491"/>
        <v>0</v>
      </c>
      <c r="AA1847" s="26">
        <f t="shared" si="492"/>
        <v>2.0309229835135684E-3</v>
      </c>
      <c r="AB1847" s="26">
        <f t="shared" si="506"/>
        <v>-9999</v>
      </c>
      <c r="AC1847" s="26">
        <f t="shared" si="493"/>
        <v>0</v>
      </c>
      <c r="AD1847" s="26">
        <f t="shared" si="494"/>
        <v>-9999</v>
      </c>
      <c r="AE1847" s="26">
        <f t="shared" si="495"/>
        <v>0</v>
      </c>
      <c r="AF1847">
        <f t="shared" si="496"/>
        <v>-9999</v>
      </c>
      <c r="AG1847" s="187"/>
      <c r="AH1847">
        <f t="shared" si="497"/>
        <v>-2.9382213915712355E-4</v>
      </c>
      <c r="AI1847">
        <f t="shared" si="498"/>
        <v>0.56321412153041595</v>
      </c>
      <c r="AJ1847">
        <f t="shared" si="499"/>
        <v>-0.29022162196877349</v>
      </c>
      <c r="AK1847">
        <f t="shared" si="500"/>
        <v>0.22686228227079117</v>
      </c>
      <c r="AL1847">
        <f t="shared" si="501"/>
        <v>2.6625535282756823</v>
      </c>
      <c r="AM1847">
        <f t="shared" si="502"/>
        <v>4.0948774322335311</v>
      </c>
      <c r="AN1847" s="26">
        <f t="shared" si="509"/>
        <v>-3.9344997747660178</v>
      </c>
      <c r="AO1847" s="26">
        <f t="shared" si="509"/>
        <v>-3.9351643489502139</v>
      </c>
      <c r="AP1847" s="26">
        <f t="shared" si="509"/>
        <v>-3.9332408904645653</v>
      </c>
      <c r="AQ1847" s="26">
        <f t="shared" si="509"/>
        <v>-3.9388182558839882</v>
      </c>
      <c r="AR1847" s="26">
        <f t="shared" si="509"/>
        <v>-3.9227315190112741</v>
      </c>
      <c r="AS1847" s="26">
        <f t="shared" si="509"/>
        <v>-3.9698775001583364</v>
      </c>
      <c r="AT1847" s="26">
        <f t="shared" si="509"/>
        <v>-3.8373723372171344</v>
      </c>
      <c r="AU1847" s="26">
        <f t="shared" si="503"/>
        <v>-4.2853617650403137</v>
      </c>
    </row>
    <row r="1848" spans="26:64">
      <c r="Z1848">
        <f t="shared" si="491"/>
        <v>0</v>
      </c>
      <c r="AA1848" s="26">
        <f t="shared" si="492"/>
        <v>2.0309229835135684E-3</v>
      </c>
      <c r="AB1848" s="26">
        <f t="shared" si="506"/>
        <v>-9999</v>
      </c>
      <c r="AC1848" s="26">
        <f t="shared" si="493"/>
        <v>0</v>
      </c>
      <c r="AD1848" s="26">
        <f t="shared" si="494"/>
        <v>-9999</v>
      </c>
      <c r="AE1848" s="26">
        <f t="shared" si="495"/>
        <v>0</v>
      </c>
      <c r="AF1848">
        <f t="shared" si="496"/>
        <v>-9999</v>
      </c>
      <c r="AG1848" s="187"/>
      <c r="AH1848">
        <f t="shared" si="497"/>
        <v>-2.9382213915712355E-4</v>
      </c>
      <c r="AI1848">
        <f t="shared" si="498"/>
        <v>0.56321412153041595</v>
      </c>
      <c r="AJ1848">
        <f t="shared" si="499"/>
        <v>-0.29022162196877349</v>
      </c>
      <c r="AK1848">
        <f t="shared" si="500"/>
        <v>0.22686228227079117</v>
      </c>
      <c r="AL1848">
        <f t="shared" si="501"/>
        <v>2.6625535282756823</v>
      </c>
      <c r="AM1848">
        <f t="shared" si="502"/>
        <v>4.0948774322335311</v>
      </c>
      <c r="AN1848" s="26">
        <f t="shared" si="509"/>
        <v>-3.9344997747660178</v>
      </c>
      <c r="AO1848" s="26">
        <f t="shared" si="509"/>
        <v>-3.9351643489502139</v>
      </c>
      <c r="AP1848" s="26">
        <f t="shared" si="509"/>
        <v>-3.9332408904645653</v>
      </c>
      <c r="AQ1848" s="26">
        <f t="shared" si="509"/>
        <v>-3.9388182558839882</v>
      </c>
      <c r="AR1848" s="26">
        <f t="shared" si="509"/>
        <v>-3.9227315190112741</v>
      </c>
      <c r="AS1848" s="26">
        <f t="shared" si="509"/>
        <v>-3.9698775001583364</v>
      </c>
      <c r="AT1848" s="26">
        <f t="shared" si="509"/>
        <v>-3.8373723372171344</v>
      </c>
      <c r="AU1848" s="26">
        <f t="shared" si="503"/>
        <v>-4.2853617650403137</v>
      </c>
    </row>
    <row r="1849" spans="26:64">
      <c r="Z1849">
        <f t="shared" si="491"/>
        <v>0</v>
      </c>
      <c r="AA1849" s="26">
        <f t="shared" si="492"/>
        <v>2.0309229835135684E-3</v>
      </c>
      <c r="AB1849" s="26">
        <f t="shared" si="506"/>
        <v>-9999</v>
      </c>
      <c r="AC1849" s="26">
        <f t="shared" si="493"/>
        <v>0</v>
      </c>
      <c r="AD1849" s="26">
        <f t="shared" si="494"/>
        <v>-9999</v>
      </c>
      <c r="AE1849" s="26">
        <f t="shared" si="495"/>
        <v>0</v>
      </c>
      <c r="AF1849">
        <f t="shared" si="496"/>
        <v>-9999</v>
      </c>
      <c r="AG1849" s="187"/>
      <c r="AH1849">
        <f t="shared" si="497"/>
        <v>-2.9382213915712355E-4</v>
      </c>
      <c r="AI1849">
        <f t="shared" si="498"/>
        <v>0.56321412153041595</v>
      </c>
      <c r="AJ1849">
        <f t="shared" si="499"/>
        <v>-0.29022162196877349</v>
      </c>
      <c r="AK1849">
        <f t="shared" si="500"/>
        <v>0.22686228227079117</v>
      </c>
      <c r="AL1849">
        <f t="shared" si="501"/>
        <v>2.6625535282756823</v>
      </c>
      <c r="AM1849">
        <f t="shared" si="502"/>
        <v>4.0948774322335311</v>
      </c>
      <c r="AN1849" s="26">
        <f t="shared" si="509"/>
        <v>-3.9344997747660178</v>
      </c>
      <c r="AO1849" s="26">
        <f t="shared" si="509"/>
        <v>-3.9351643489502139</v>
      </c>
      <c r="AP1849" s="26">
        <f t="shared" si="509"/>
        <v>-3.9332408904645653</v>
      </c>
      <c r="AQ1849" s="26">
        <f t="shared" si="509"/>
        <v>-3.9388182558839882</v>
      </c>
      <c r="AR1849" s="26">
        <f t="shared" si="509"/>
        <v>-3.9227315190112741</v>
      </c>
      <c r="AS1849" s="26">
        <f t="shared" si="509"/>
        <v>-3.9698775001583364</v>
      </c>
      <c r="AT1849" s="26">
        <f t="shared" si="509"/>
        <v>-3.8373723372171344</v>
      </c>
      <c r="AU1849" s="26">
        <f t="shared" si="503"/>
        <v>-4.2853617650403137</v>
      </c>
      <c r="AV1849" s="26"/>
    </row>
    <row r="1850" spans="26:64">
      <c r="Z1850">
        <f t="shared" si="491"/>
        <v>0</v>
      </c>
      <c r="AA1850" s="26">
        <f t="shared" si="492"/>
        <v>2.0309229835135684E-3</v>
      </c>
      <c r="AB1850" s="26">
        <f t="shared" si="506"/>
        <v>-9999</v>
      </c>
      <c r="AC1850" s="26">
        <f t="shared" si="493"/>
        <v>0</v>
      </c>
      <c r="AD1850" s="26">
        <f t="shared" si="494"/>
        <v>-9999</v>
      </c>
      <c r="AE1850" s="26">
        <f t="shared" si="495"/>
        <v>0</v>
      </c>
      <c r="AF1850">
        <f t="shared" si="496"/>
        <v>-9999</v>
      </c>
      <c r="AG1850" s="187"/>
      <c r="AH1850">
        <f t="shared" si="497"/>
        <v>-2.9382213915712355E-4</v>
      </c>
      <c r="AI1850">
        <f t="shared" si="498"/>
        <v>0.56321412153041595</v>
      </c>
      <c r="AJ1850">
        <f t="shared" si="499"/>
        <v>-0.29022162196877349</v>
      </c>
      <c r="AK1850">
        <f t="shared" si="500"/>
        <v>0.22686228227079117</v>
      </c>
      <c r="AL1850">
        <f t="shared" si="501"/>
        <v>2.6625535282756823</v>
      </c>
      <c r="AM1850">
        <f t="shared" si="502"/>
        <v>4.0948774322335311</v>
      </c>
      <c r="AN1850" s="26">
        <f t="shared" si="509"/>
        <v>-3.9344997747660178</v>
      </c>
      <c r="AO1850" s="26">
        <f t="shared" si="509"/>
        <v>-3.9351643489502139</v>
      </c>
      <c r="AP1850" s="26">
        <f t="shared" si="509"/>
        <v>-3.9332408904645653</v>
      </c>
      <c r="AQ1850" s="26">
        <f t="shared" si="509"/>
        <v>-3.9388182558839882</v>
      </c>
      <c r="AR1850" s="26">
        <f t="shared" si="509"/>
        <v>-3.9227315190112741</v>
      </c>
      <c r="AS1850" s="26">
        <f t="shared" si="509"/>
        <v>-3.9698775001583364</v>
      </c>
      <c r="AT1850" s="26">
        <f t="shared" si="509"/>
        <v>-3.8373723372171344</v>
      </c>
      <c r="AU1850" s="26">
        <f t="shared" si="503"/>
        <v>-4.2853617650403137</v>
      </c>
    </row>
    <row r="1851" spans="26:64">
      <c r="Z1851">
        <f t="shared" si="491"/>
        <v>0</v>
      </c>
      <c r="AA1851" s="26">
        <f t="shared" si="492"/>
        <v>2.0309229835135684E-3</v>
      </c>
      <c r="AB1851" s="26">
        <f t="shared" si="506"/>
        <v>-9999</v>
      </c>
      <c r="AC1851" s="26">
        <f t="shared" si="493"/>
        <v>0</v>
      </c>
      <c r="AD1851" s="26">
        <f t="shared" si="494"/>
        <v>-9999</v>
      </c>
      <c r="AE1851" s="26">
        <f t="shared" si="495"/>
        <v>0</v>
      </c>
      <c r="AF1851">
        <f t="shared" si="496"/>
        <v>-9999</v>
      </c>
      <c r="AG1851" s="187"/>
      <c r="AH1851">
        <f t="shared" si="497"/>
        <v>-2.9382213915712355E-4</v>
      </c>
      <c r="AI1851">
        <f t="shared" si="498"/>
        <v>0.56321412153041595</v>
      </c>
      <c r="AJ1851">
        <f t="shared" si="499"/>
        <v>-0.29022162196877349</v>
      </c>
      <c r="AK1851">
        <f t="shared" si="500"/>
        <v>0.22686228227079117</v>
      </c>
      <c r="AL1851">
        <f t="shared" si="501"/>
        <v>2.6625535282756823</v>
      </c>
      <c r="AM1851">
        <f t="shared" si="502"/>
        <v>4.0948774322335311</v>
      </c>
      <c r="AN1851" s="26">
        <f t="shared" si="509"/>
        <v>-3.9344997747660178</v>
      </c>
      <c r="AO1851" s="26">
        <f t="shared" si="509"/>
        <v>-3.9351643489502139</v>
      </c>
      <c r="AP1851" s="26">
        <f t="shared" si="509"/>
        <v>-3.9332408904645653</v>
      </c>
      <c r="AQ1851" s="26">
        <f t="shared" si="509"/>
        <v>-3.9388182558839882</v>
      </c>
      <c r="AR1851" s="26">
        <f t="shared" si="509"/>
        <v>-3.9227315190112741</v>
      </c>
      <c r="AS1851" s="26">
        <f t="shared" si="509"/>
        <v>-3.9698775001583364</v>
      </c>
      <c r="AT1851" s="26">
        <f t="shared" si="509"/>
        <v>-3.8373723372171344</v>
      </c>
      <c r="AU1851" s="26">
        <f t="shared" si="503"/>
        <v>-4.2853617650403137</v>
      </c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</row>
    <row r="1852" spans="26:64">
      <c r="Z1852">
        <f t="shared" si="491"/>
        <v>0</v>
      </c>
      <c r="AA1852" s="26">
        <f t="shared" si="492"/>
        <v>2.0309229835135684E-3</v>
      </c>
      <c r="AB1852" s="26">
        <f t="shared" si="506"/>
        <v>-9999</v>
      </c>
      <c r="AC1852" s="26">
        <f t="shared" si="493"/>
        <v>0</v>
      </c>
      <c r="AD1852" s="26">
        <f t="shared" si="494"/>
        <v>-9999</v>
      </c>
      <c r="AE1852" s="26">
        <f t="shared" si="495"/>
        <v>0</v>
      </c>
      <c r="AF1852">
        <f t="shared" si="496"/>
        <v>-9999</v>
      </c>
      <c r="AG1852" s="187"/>
      <c r="AH1852">
        <f t="shared" si="497"/>
        <v>-2.9382213915712355E-4</v>
      </c>
      <c r="AI1852">
        <f t="shared" si="498"/>
        <v>0.56321412153041595</v>
      </c>
      <c r="AJ1852">
        <f t="shared" si="499"/>
        <v>-0.29022162196877349</v>
      </c>
      <c r="AK1852">
        <f t="shared" si="500"/>
        <v>0.22686228227079117</v>
      </c>
      <c r="AL1852">
        <f t="shared" si="501"/>
        <v>2.6625535282756823</v>
      </c>
      <c r="AM1852">
        <f t="shared" si="502"/>
        <v>4.0948774322335311</v>
      </c>
      <c r="AN1852" s="26">
        <f t="shared" si="509"/>
        <v>-3.9344997747660178</v>
      </c>
      <c r="AO1852" s="26">
        <f t="shared" si="509"/>
        <v>-3.9351643489502139</v>
      </c>
      <c r="AP1852" s="26">
        <f t="shared" si="509"/>
        <v>-3.9332408904645653</v>
      </c>
      <c r="AQ1852" s="26">
        <f t="shared" si="509"/>
        <v>-3.9388182558839882</v>
      </c>
      <c r="AR1852" s="26">
        <f t="shared" si="509"/>
        <v>-3.9227315190112741</v>
      </c>
      <c r="AS1852" s="26">
        <f t="shared" si="509"/>
        <v>-3.9698775001583364</v>
      </c>
      <c r="AT1852" s="26">
        <f t="shared" si="509"/>
        <v>-3.8373723372171344</v>
      </c>
      <c r="AU1852" s="26">
        <f t="shared" si="503"/>
        <v>-4.2853617650403137</v>
      </c>
      <c r="AV1852" s="26"/>
    </row>
    <row r="1853" spans="26:64">
      <c r="Z1853">
        <f t="shared" si="491"/>
        <v>0</v>
      </c>
      <c r="AA1853" s="26">
        <f t="shared" si="492"/>
        <v>2.0309229835135684E-3</v>
      </c>
      <c r="AB1853" s="26">
        <f t="shared" si="506"/>
        <v>-9999</v>
      </c>
      <c r="AC1853" s="26">
        <f t="shared" si="493"/>
        <v>0</v>
      </c>
      <c r="AD1853" s="26">
        <f t="shared" si="494"/>
        <v>-9999</v>
      </c>
      <c r="AE1853" s="26">
        <f t="shared" si="495"/>
        <v>0</v>
      </c>
      <c r="AF1853">
        <f t="shared" si="496"/>
        <v>-9999</v>
      </c>
      <c r="AG1853" s="187"/>
      <c r="AH1853">
        <f t="shared" si="497"/>
        <v>-2.9382213915712355E-4</v>
      </c>
      <c r="AI1853">
        <f t="shared" si="498"/>
        <v>0.56321412153041595</v>
      </c>
      <c r="AJ1853">
        <f t="shared" si="499"/>
        <v>-0.29022162196877349</v>
      </c>
      <c r="AK1853">
        <f t="shared" si="500"/>
        <v>0.22686228227079117</v>
      </c>
      <c r="AL1853">
        <f t="shared" si="501"/>
        <v>2.6625535282756823</v>
      </c>
      <c r="AM1853">
        <f t="shared" si="502"/>
        <v>4.0948774322335311</v>
      </c>
      <c r="AN1853" s="26">
        <f t="shared" si="509"/>
        <v>-3.9344997747660178</v>
      </c>
      <c r="AO1853" s="26">
        <f t="shared" si="509"/>
        <v>-3.9351643489502139</v>
      </c>
      <c r="AP1853" s="26">
        <f t="shared" si="509"/>
        <v>-3.9332408904645653</v>
      </c>
      <c r="AQ1853" s="26">
        <f t="shared" si="509"/>
        <v>-3.9388182558839882</v>
      </c>
      <c r="AR1853" s="26">
        <f t="shared" si="509"/>
        <v>-3.9227315190112741</v>
      </c>
      <c r="AS1853" s="26">
        <f t="shared" si="509"/>
        <v>-3.9698775001583364</v>
      </c>
      <c r="AT1853" s="26">
        <f t="shared" si="509"/>
        <v>-3.8373723372171344</v>
      </c>
      <c r="AU1853" s="26">
        <f t="shared" si="503"/>
        <v>-4.2853617650403137</v>
      </c>
    </row>
    <row r="1854" spans="26:64">
      <c r="Z1854">
        <f t="shared" si="491"/>
        <v>0</v>
      </c>
      <c r="AA1854" s="26">
        <f t="shared" si="492"/>
        <v>2.0309229835135684E-3</v>
      </c>
      <c r="AB1854" s="26">
        <f t="shared" si="506"/>
        <v>-9999</v>
      </c>
      <c r="AC1854" s="26">
        <f t="shared" si="493"/>
        <v>0</v>
      </c>
      <c r="AD1854" s="26">
        <f t="shared" si="494"/>
        <v>-9999</v>
      </c>
      <c r="AE1854" s="26">
        <f t="shared" si="495"/>
        <v>0</v>
      </c>
      <c r="AF1854">
        <f t="shared" si="496"/>
        <v>-9999</v>
      </c>
      <c r="AG1854" s="187"/>
      <c r="AH1854">
        <f t="shared" si="497"/>
        <v>-2.9382213915712355E-4</v>
      </c>
      <c r="AI1854">
        <f t="shared" si="498"/>
        <v>0.56321412153041595</v>
      </c>
      <c r="AJ1854">
        <f t="shared" si="499"/>
        <v>-0.29022162196877349</v>
      </c>
      <c r="AK1854">
        <f t="shared" si="500"/>
        <v>0.22686228227079117</v>
      </c>
      <c r="AL1854">
        <f t="shared" si="501"/>
        <v>2.6625535282756823</v>
      </c>
      <c r="AM1854">
        <f t="shared" si="502"/>
        <v>4.0948774322335311</v>
      </c>
      <c r="AN1854" s="26">
        <f t="shared" si="509"/>
        <v>-3.9344997747660178</v>
      </c>
      <c r="AO1854" s="26">
        <f t="shared" si="509"/>
        <v>-3.9351643489502139</v>
      </c>
      <c r="AP1854" s="26">
        <f t="shared" si="509"/>
        <v>-3.9332408904645653</v>
      </c>
      <c r="AQ1854" s="26">
        <f t="shared" si="509"/>
        <v>-3.9388182558839882</v>
      </c>
      <c r="AR1854" s="26">
        <f t="shared" si="509"/>
        <v>-3.9227315190112741</v>
      </c>
      <c r="AS1854" s="26">
        <f t="shared" si="509"/>
        <v>-3.9698775001583364</v>
      </c>
      <c r="AT1854" s="26">
        <f t="shared" si="509"/>
        <v>-3.8373723372171344</v>
      </c>
      <c r="AU1854" s="26">
        <f t="shared" si="503"/>
        <v>-4.2853617650403137</v>
      </c>
    </row>
    <row r="1855" spans="26:64">
      <c r="Z1855">
        <f t="shared" si="491"/>
        <v>0</v>
      </c>
      <c r="AA1855" s="26">
        <f t="shared" si="492"/>
        <v>2.0309229835135684E-3</v>
      </c>
      <c r="AB1855" s="26">
        <f t="shared" si="506"/>
        <v>-9999</v>
      </c>
      <c r="AC1855" s="26">
        <f t="shared" si="493"/>
        <v>0</v>
      </c>
      <c r="AD1855" s="26">
        <f t="shared" si="494"/>
        <v>-9999</v>
      </c>
      <c r="AE1855" s="26">
        <f t="shared" si="495"/>
        <v>0</v>
      </c>
      <c r="AF1855">
        <f t="shared" si="496"/>
        <v>-9999</v>
      </c>
      <c r="AG1855" s="187"/>
      <c r="AH1855">
        <f t="shared" si="497"/>
        <v>-2.9382213915712355E-4</v>
      </c>
      <c r="AI1855">
        <f t="shared" si="498"/>
        <v>0.56321412153041595</v>
      </c>
      <c r="AJ1855">
        <f t="shared" si="499"/>
        <v>-0.29022162196877349</v>
      </c>
      <c r="AK1855">
        <f t="shared" si="500"/>
        <v>0.22686228227079117</v>
      </c>
      <c r="AL1855">
        <f t="shared" si="501"/>
        <v>2.6625535282756823</v>
      </c>
      <c r="AM1855">
        <f t="shared" si="502"/>
        <v>4.0948774322335311</v>
      </c>
      <c r="AN1855" s="26">
        <f t="shared" si="509"/>
        <v>-3.9344997747660178</v>
      </c>
      <c r="AO1855" s="26">
        <f t="shared" si="509"/>
        <v>-3.9351643489502139</v>
      </c>
      <c r="AP1855" s="26">
        <f t="shared" si="509"/>
        <v>-3.9332408904645653</v>
      </c>
      <c r="AQ1855" s="26">
        <f t="shared" si="509"/>
        <v>-3.9388182558839882</v>
      </c>
      <c r="AR1855" s="26">
        <f t="shared" si="509"/>
        <v>-3.9227315190112741</v>
      </c>
      <c r="AS1855" s="26">
        <f t="shared" si="509"/>
        <v>-3.9698775001583364</v>
      </c>
      <c r="AT1855" s="26">
        <f t="shared" si="509"/>
        <v>-3.8373723372171344</v>
      </c>
      <c r="AU1855" s="26">
        <f t="shared" si="503"/>
        <v>-4.2853617650403137</v>
      </c>
    </row>
    <row r="1856" spans="26:64">
      <c r="Z1856">
        <f t="shared" si="491"/>
        <v>0</v>
      </c>
      <c r="AA1856" s="26">
        <f t="shared" si="492"/>
        <v>2.0309229835135684E-3</v>
      </c>
      <c r="AB1856" s="26">
        <f t="shared" si="506"/>
        <v>-9999</v>
      </c>
      <c r="AC1856" s="26">
        <f t="shared" si="493"/>
        <v>0</v>
      </c>
      <c r="AD1856" s="26">
        <f t="shared" si="494"/>
        <v>-9999</v>
      </c>
      <c r="AE1856" s="26">
        <f t="shared" si="495"/>
        <v>0</v>
      </c>
      <c r="AF1856">
        <f t="shared" si="496"/>
        <v>-9999</v>
      </c>
      <c r="AG1856" s="187"/>
      <c r="AH1856">
        <f t="shared" si="497"/>
        <v>-2.9382213915712355E-4</v>
      </c>
      <c r="AI1856">
        <f t="shared" si="498"/>
        <v>0.56321412153041595</v>
      </c>
      <c r="AJ1856">
        <f t="shared" si="499"/>
        <v>-0.29022162196877349</v>
      </c>
      <c r="AK1856">
        <f t="shared" si="500"/>
        <v>0.22686228227079117</v>
      </c>
      <c r="AL1856">
        <f t="shared" si="501"/>
        <v>2.6625535282756823</v>
      </c>
      <c r="AM1856">
        <f t="shared" si="502"/>
        <v>4.0948774322335311</v>
      </c>
      <c r="AN1856" s="26">
        <f t="shared" ref="AN1856:AT1865" si="510">$AU1856+$AB$7*SIN(AO1856)</f>
        <v>-3.9344997747660178</v>
      </c>
      <c r="AO1856" s="26">
        <f t="shared" si="510"/>
        <v>-3.9351643489502139</v>
      </c>
      <c r="AP1856" s="26">
        <f t="shared" si="510"/>
        <v>-3.9332408904645653</v>
      </c>
      <c r="AQ1856" s="26">
        <f t="shared" si="510"/>
        <v>-3.9388182558839882</v>
      </c>
      <c r="AR1856" s="26">
        <f t="shared" si="510"/>
        <v>-3.9227315190112741</v>
      </c>
      <c r="AS1856" s="26">
        <f t="shared" si="510"/>
        <v>-3.9698775001583364</v>
      </c>
      <c r="AT1856" s="26">
        <f t="shared" si="510"/>
        <v>-3.8373723372171344</v>
      </c>
      <c r="AU1856" s="26">
        <f t="shared" si="503"/>
        <v>-4.2853617650403137</v>
      </c>
    </row>
    <row r="1857" spans="26:47">
      <c r="Z1857">
        <f t="shared" si="491"/>
        <v>0</v>
      </c>
      <c r="AA1857" s="26">
        <f t="shared" si="492"/>
        <v>2.0309229835135684E-3</v>
      </c>
      <c r="AB1857" s="26">
        <f t="shared" si="506"/>
        <v>-9999</v>
      </c>
      <c r="AC1857" s="26">
        <f t="shared" si="493"/>
        <v>0</v>
      </c>
      <c r="AD1857" s="26">
        <f t="shared" si="494"/>
        <v>-9999</v>
      </c>
      <c r="AE1857" s="26">
        <f t="shared" si="495"/>
        <v>0</v>
      </c>
      <c r="AF1857">
        <f t="shared" si="496"/>
        <v>-9999</v>
      </c>
      <c r="AG1857" s="187"/>
      <c r="AH1857">
        <f t="shared" si="497"/>
        <v>-2.9382213915712355E-4</v>
      </c>
      <c r="AI1857">
        <f t="shared" si="498"/>
        <v>0.56321412153041595</v>
      </c>
      <c r="AJ1857">
        <f t="shared" si="499"/>
        <v>-0.29022162196877349</v>
      </c>
      <c r="AK1857">
        <f t="shared" si="500"/>
        <v>0.22686228227079117</v>
      </c>
      <c r="AL1857">
        <f t="shared" si="501"/>
        <v>2.6625535282756823</v>
      </c>
      <c r="AM1857">
        <f t="shared" si="502"/>
        <v>4.0948774322335311</v>
      </c>
      <c r="AN1857" s="26">
        <f t="shared" si="510"/>
        <v>-3.9344997747660178</v>
      </c>
      <c r="AO1857" s="26">
        <f t="shared" si="510"/>
        <v>-3.9351643489502139</v>
      </c>
      <c r="AP1857" s="26">
        <f t="shared" si="510"/>
        <v>-3.9332408904645653</v>
      </c>
      <c r="AQ1857" s="26">
        <f t="shared" si="510"/>
        <v>-3.9388182558839882</v>
      </c>
      <c r="AR1857" s="26">
        <f t="shared" si="510"/>
        <v>-3.9227315190112741</v>
      </c>
      <c r="AS1857" s="26">
        <f t="shared" si="510"/>
        <v>-3.9698775001583364</v>
      </c>
      <c r="AT1857" s="26">
        <f t="shared" si="510"/>
        <v>-3.8373723372171344</v>
      </c>
      <c r="AU1857" s="26">
        <f t="shared" si="503"/>
        <v>-4.2853617650403137</v>
      </c>
    </row>
    <row r="1858" spans="26:47">
      <c r="Z1858">
        <f t="shared" si="491"/>
        <v>0</v>
      </c>
      <c r="AA1858" s="26">
        <f t="shared" si="492"/>
        <v>2.0309229835135684E-3</v>
      </c>
      <c r="AB1858" s="26">
        <f t="shared" si="506"/>
        <v>-9999</v>
      </c>
      <c r="AC1858" s="26">
        <f t="shared" si="493"/>
        <v>0</v>
      </c>
      <c r="AD1858" s="26">
        <f t="shared" si="494"/>
        <v>-9999</v>
      </c>
      <c r="AE1858" s="26">
        <f t="shared" si="495"/>
        <v>0</v>
      </c>
      <c r="AF1858">
        <f t="shared" si="496"/>
        <v>-9999</v>
      </c>
      <c r="AG1858" s="187"/>
      <c r="AH1858">
        <f t="shared" si="497"/>
        <v>-2.9382213915712355E-4</v>
      </c>
      <c r="AI1858">
        <f t="shared" si="498"/>
        <v>0.56321412153041595</v>
      </c>
      <c r="AJ1858">
        <f t="shared" si="499"/>
        <v>-0.29022162196877349</v>
      </c>
      <c r="AK1858">
        <f t="shared" si="500"/>
        <v>0.22686228227079117</v>
      </c>
      <c r="AL1858">
        <f t="shared" si="501"/>
        <v>2.6625535282756823</v>
      </c>
      <c r="AM1858">
        <f t="shared" si="502"/>
        <v>4.0948774322335311</v>
      </c>
      <c r="AN1858" s="26">
        <f t="shared" si="510"/>
        <v>-3.9344997747660178</v>
      </c>
      <c r="AO1858" s="26">
        <f t="shared" si="510"/>
        <v>-3.9351643489502139</v>
      </c>
      <c r="AP1858" s="26">
        <f t="shared" si="510"/>
        <v>-3.9332408904645653</v>
      </c>
      <c r="AQ1858" s="26">
        <f t="shared" si="510"/>
        <v>-3.9388182558839882</v>
      </c>
      <c r="AR1858" s="26">
        <f t="shared" si="510"/>
        <v>-3.9227315190112741</v>
      </c>
      <c r="AS1858" s="26">
        <f t="shared" si="510"/>
        <v>-3.9698775001583364</v>
      </c>
      <c r="AT1858" s="26">
        <f t="shared" si="510"/>
        <v>-3.8373723372171344</v>
      </c>
      <c r="AU1858" s="26">
        <f t="shared" si="503"/>
        <v>-4.2853617650403137</v>
      </c>
    </row>
    <row r="1859" spans="26:47">
      <c r="Z1859">
        <f t="shared" si="491"/>
        <v>0</v>
      </c>
      <c r="AA1859" s="26">
        <f t="shared" si="492"/>
        <v>2.0309229835135684E-3</v>
      </c>
      <c r="AB1859" s="26">
        <f t="shared" si="506"/>
        <v>-9999</v>
      </c>
      <c r="AC1859" s="26">
        <f t="shared" si="493"/>
        <v>0</v>
      </c>
      <c r="AD1859" s="26">
        <f t="shared" si="494"/>
        <v>-9999</v>
      </c>
      <c r="AE1859" s="26">
        <f t="shared" si="495"/>
        <v>0</v>
      </c>
      <c r="AF1859">
        <f t="shared" si="496"/>
        <v>-9999</v>
      </c>
      <c r="AG1859" s="187"/>
      <c r="AH1859">
        <f t="shared" si="497"/>
        <v>-2.9382213915712355E-4</v>
      </c>
      <c r="AI1859">
        <f t="shared" si="498"/>
        <v>0.56321412153041595</v>
      </c>
      <c r="AJ1859">
        <f t="shared" si="499"/>
        <v>-0.29022162196877349</v>
      </c>
      <c r="AK1859">
        <f t="shared" si="500"/>
        <v>0.22686228227079117</v>
      </c>
      <c r="AL1859">
        <f t="shared" si="501"/>
        <v>2.6625535282756823</v>
      </c>
      <c r="AM1859">
        <f t="shared" si="502"/>
        <v>4.0948774322335311</v>
      </c>
      <c r="AN1859" s="26">
        <f t="shared" si="510"/>
        <v>-3.9344997747660178</v>
      </c>
      <c r="AO1859" s="26">
        <f t="shared" si="510"/>
        <v>-3.9351643489502139</v>
      </c>
      <c r="AP1859" s="26">
        <f t="shared" si="510"/>
        <v>-3.9332408904645653</v>
      </c>
      <c r="AQ1859" s="26">
        <f t="shared" si="510"/>
        <v>-3.9388182558839882</v>
      </c>
      <c r="AR1859" s="26">
        <f t="shared" si="510"/>
        <v>-3.9227315190112741</v>
      </c>
      <c r="AS1859" s="26">
        <f t="shared" si="510"/>
        <v>-3.9698775001583364</v>
      </c>
      <c r="AT1859" s="26">
        <f t="shared" si="510"/>
        <v>-3.8373723372171344</v>
      </c>
      <c r="AU1859" s="26">
        <f t="shared" si="503"/>
        <v>-4.2853617650403137</v>
      </c>
    </row>
    <row r="1860" spans="26:47">
      <c r="Z1860">
        <f t="shared" si="491"/>
        <v>0</v>
      </c>
      <c r="AA1860" s="26">
        <f t="shared" si="492"/>
        <v>2.0309229835135684E-3</v>
      </c>
      <c r="AB1860" s="26">
        <f t="shared" si="506"/>
        <v>-9999</v>
      </c>
      <c r="AC1860" s="26">
        <f t="shared" si="493"/>
        <v>0</v>
      </c>
      <c r="AD1860" s="26">
        <f t="shared" si="494"/>
        <v>-9999</v>
      </c>
      <c r="AE1860" s="26">
        <f t="shared" si="495"/>
        <v>0</v>
      </c>
      <c r="AF1860">
        <f t="shared" si="496"/>
        <v>-9999</v>
      </c>
      <c r="AG1860" s="187"/>
      <c r="AH1860">
        <f t="shared" si="497"/>
        <v>-2.9382213915712355E-4</v>
      </c>
      <c r="AI1860">
        <f t="shared" si="498"/>
        <v>0.56321412153041595</v>
      </c>
      <c r="AJ1860">
        <f t="shared" si="499"/>
        <v>-0.29022162196877349</v>
      </c>
      <c r="AK1860">
        <f t="shared" si="500"/>
        <v>0.22686228227079117</v>
      </c>
      <c r="AL1860">
        <f t="shared" si="501"/>
        <v>2.6625535282756823</v>
      </c>
      <c r="AM1860">
        <f t="shared" si="502"/>
        <v>4.0948774322335311</v>
      </c>
      <c r="AN1860" s="26">
        <f t="shared" si="510"/>
        <v>-3.9344997747660178</v>
      </c>
      <c r="AO1860" s="26">
        <f t="shared" si="510"/>
        <v>-3.9351643489502139</v>
      </c>
      <c r="AP1860" s="26">
        <f t="shared" si="510"/>
        <v>-3.9332408904645653</v>
      </c>
      <c r="AQ1860" s="26">
        <f t="shared" si="510"/>
        <v>-3.9388182558839882</v>
      </c>
      <c r="AR1860" s="26">
        <f t="shared" si="510"/>
        <v>-3.9227315190112741</v>
      </c>
      <c r="AS1860" s="26">
        <f t="shared" si="510"/>
        <v>-3.9698775001583364</v>
      </c>
      <c r="AT1860" s="26">
        <f t="shared" si="510"/>
        <v>-3.8373723372171344</v>
      </c>
      <c r="AU1860" s="26">
        <f t="shared" si="503"/>
        <v>-4.2853617650403137</v>
      </c>
    </row>
    <row r="1861" spans="26:47">
      <c r="Z1861">
        <f t="shared" si="491"/>
        <v>0</v>
      </c>
      <c r="AA1861" s="26">
        <f t="shared" si="492"/>
        <v>2.0309229835135684E-3</v>
      </c>
      <c r="AB1861" s="26">
        <f t="shared" si="506"/>
        <v>-9999</v>
      </c>
      <c r="AC1861" s="26">
        <f t="shared" si="493"/>
        <v>0</v>
      </c>
      <c r="AD1861" s="26">
        <f t="shared" si="494"/>
        <v>-9999</v>
      </c>
      <c r="AE1861" s="26">
        <f t="shared" si="495"/>
        <v>0</v>
      </c>
      <c r="AF1861">
        <f t="shared" si="496"/>
        <v>-9999</v>
      </c>
      <c r="AG1861" s="187"/>
      <c r="AH1861">
        <f t="shared" si="497"/>
        <v>-2.9382213915712355E-4</v>
      </c>
      <c r="AI1861">
        <f t="shared" si="498"/>
        <v>0.56321412153041595</v>
      </c>
      <c r="AJ1861">
        <f t="shared" si="499"/>
        <v>-0.29022162196877349</v>
      </c>
      <c r="AK1861">
        <f t="shared" si="500"/>
        <v>0.22686228227079117</v>
      </c>
      <c r="AL1861">
        <f t="shared" si="501"/>
        <v>2.6625535282756823</v>
      </c>
      <c r="AM1861">
        <f t="shared" si="502"/>
        <v>4.0948774322335311</v>
      </c>
      <c r="AN1861" s="26">
        <f t="shared" si="510"/>
        <v>-3.9344997747660178</v>
      </c>
      <c r="AO1861" s="26">
        <f t="shared" si="510"/>
        <v>-3.9351643489502139</v>
      </c>
      <c r="AP1861" s="26">
        <f t="shared" si="510"/>
        <v>-3.9332408904645653</v>
      </c>
      <c r="AQ1861" s="26">
        <f t="shared" si="510"/>
        <v>-3.9388182558839882</v>
      </c>
      <c r="AR1861" s="26">
        <f t="shared" si="510"/>
        <v>-3.9227315190112741</v>
      </c>
      <c r="AS1861" s="26">
        <f t="shared" si="510"/>
        <v>-3.9698775001583364</v>
      </c>
      <c r="AT1861" s="26">
        <f t="shared" si="510"/>
        <v>-3.8373723372171344</v>
      </c>
      <c r="AU1861" s="26">
        <f t="shared" si="503"/>
        <v>-4.2853617650403137</v>
      </c>
    </row>
    <row r="1862" spans="26:47">
      <c r="Z1862">
        <f t="shared" si="491"/>
        <v>0</v>
      </c>
      <c r="AA1862" s="26">
        <f t="shared" si="492"/>
        <v>2.0309229835135684E-3</v>
      </c>
      <c r="AB1862" s="26">
        <f t="shared" si="506"/>
        <v>-9999</v>
      </c>
      <c r="AC1862" s="26">
        <f t="shared" si="493"/>
        <v>0</v>
      </c>
      <c r="AD1862" s="26">
        <f t="shared" si="494"/>
        <v>-9999</v>
      </c>
      <c r="AE1862" s="26">
        <f t="shared" si="495"/>
        <v>0</v>
      </c>
      <c r="AF1862">
        <f t="shared" si="496"/>
        <v>-9999</v>
      </c>
      <c r="AG1862" s="187"/>
      <c r="AH1862">
        <f t="shared" si="497"/>
        <v>-2.9382213915712355E-4</v>
      </c>
      <c r="AI1862">
        <f t="shared" si="498"/>
        <v>0.56321412153041595</v>
      </c>
      <c r="AJ1862">
        <f t="shared" si="499"/>
        <v>-0.29022162196877349</v>
      </c>
      <c r="AK1862">
        <f t="shared" si="500"/>
        <v>0.22686228227079117</v>
      </c>
      <c r="AL1862">
        <f t="shared" si="501"/>
        <v>2.6625535282756823</v>
      </c>
      <c r="AM1862">
        <f t="shared" si="502"/>
        <v>4.0948774322335311</v>
      </c>
      <c r="AN1862" s="26">
        <f t="shared" si="510"/>
        <v>-3.9344997747660178</v>
      </c>
      <c r="AO1862" s="26">
        <f t="shared" si="510"/>
        <v>-3.9351643489502139</v>
      </c>
      <c r="AP1862" s="26">
        <f t="shared" si="510"/>
        <v>-3.9332408904645653</v>
      </c>
      <c r="AQ1862" s="26">
        <f t="shared" si="510"/>
        <v>-3.9388182558839882</v>
      </c>
      <c r="AR1862" s="26">
        <f t="shared" si="510"/>
        <v>-3.9227315190112741</v>
      </c>
      <c r="AS1862" s="26">
        <f t="shared" si="510"/>
        <v>-3.9698775001583364</v>
      </c>
      <c r="AT1862" s="26">
        <f t="shared" si="510"/>
        <v>-3.8373723372171344</v>
      </c>
      <c r="AU1862" s="26">
        <f t="shared" si="503"/>
        <v>-4.2853617650403137</v>
      </c>
    </row>
    <row r="1863" spans="26:47">
      <c r="Z1863">
        <f t="shared" si="491"/>
        <v>0</v>
      </c>
      <c r="AA1863" s="26">
        <f t="shared" si="492"/>
        <v>2.0309229835135684E-3</v>
      </c>
      <c r="AB1863" s="26">
        <f t="shared" si="506"/>
        <v>-9999</v>
      </c>
      <c r="AC1863" s="26">
        <f t="shared" si="493"/>
        <v>0</v>
      </c>
      <c r="AD1863" s="26">
        <f t="shared" si="494"/>
        <v>-9999</v>
      </c>
      <c r="AE1863" s="26">
        <f t="shared" si="495"/>
        <v>0</v>
      </c>
      <c r="AF1863">
        <f t="shared" si="496"/>
        <v>-9999</v>
      </c>
      <c r="AG1863" s="187"/>
      <c r="AH1863">
        <f t="shared" si="497"/>
        <v>-2.9382213915712355E-4</v>
      </c>
      <c r="AI1863">
        <f t="shared" si="498"/>
        <v>0.56321412153041595</v>
      </c>
      <c r="AJ1863">
        <f t="shared" si="499"/>
        <v>-0.29022162196877349</v>
      </c>
      <c r="AK1863">
        <f t="shared" si="500"/>
        <v>0.22686228227079117</v>
      </c>
      <c r="AL1863">
        <f t="shared" si="501"/>
        <v>2.6625535282756823</v>
      </c>
      <c r="AM1863">
        <f t="shared" si="502"/>
        <v>4.0948774322335311</v>
      </c>
      <c r="AN1863" s="26">
        <f t="shared" si="510"/>
        <v>-3.9344997747660178</v>
      </c>
      <c r="AO1863" s="26">
        <f t="shared" si="510"/>
        <v>-3.9351643489502139</v>
      </c>
      <c r="AP1863" s="26">
        <f t="shared" si="510"/>
        <v>-3.9332408904645653</v>
      </c>
      <c r="AQ1863" s="26">
        <f t="shared" si="510"/>
        <v>-3.9388182558839882</v>
      </c>
      <c r="AR1863" s="26">
        <f t="shared" si="510"/>
        <v>-3.9227315190112741</v>
      </c>
      <c r="AS1863" s="26">
        <f t="shared" si="510"/>
        <v>-3.9698775001583364</v>
      </c>
      <c r="AT1863" s="26">
        <f t="shared" si="510"/>
        <v>-3.8373723372171344</v>
      </c>
      <c r="AU1863" s="26">
        <f t="shared" si="503"/>
        <v>-4.2853617650403137</v>
      </c>
    </row>
    <row r="1864" spans="26:47">
      <c r="Z1864">
        <f t="shared" si="491"/>
        <v>0</v>
      </c>
      <c r="AA1864" s="26">
        <f t="shared" si="492"/>
        <v>2.0309229835135684E-3</v>
      </c>
      <c r="AB1864" s="26">
        <f t="shared" si="506"/>
        <v>-9999</v>
      </c>
      <c r="AC1864" s="26">
        <f t="shared" si="493"/>
        <v>0</v>
      </c>
      <c r="AD1864" s="26">
        <f t="shared" si="494"/>
        <v>-9999</v>
      </c>
      <c r="AE1864" s="26">
        <f t="shared" si="495"/>
        <v>0</v>
      </c>
      <c r="AF1864">
        <f t="shared" si="496"/>
        <v>-9999</v>
      </c>
      <c r="AG1864" s="187"/>
      <c r="AH1864">
        <f t="shared" si="497"/>
        <v>-2.9382213915712355E-4</v>
      </c>
      <c r="AI1864">
        <f t="shared" si="498"/>
        <v>0.56321412153041595</v>
      </c>
      <c r="AJ1864">
        <f t="shared" si="499"/>
        <v>-0.29022162196877349</v>
      </c>
      <c r="AK1864">
        <f t="shared" si="500"/>
        <v>0.22686228227079117</v>
      </c>
      <c r="AL1864">
        <f t="shared" si="501"/>
        <v>2.6625535282756823</v>
      </c>
      <c r="AM1864">
        <f t="shared" si="502"/>
        <v>4.0948774322335311</v>
      </c>
      <c r="AN1864" s="26">
        <f t="shared" si="510"/>
        <v>-3.9344997747660178</v>
      </c>
      <c r="AO1864" s="26">
        <f t="shared" si="510"/>
        <v>-3.9351643489502139</v>
      </c>
      <c r="AP1864" s="26">
        <f t="shared" si="510"/>
        <v>-3.9332408904645653</v>
      </c>
      <c r="AQ1864" s="26">
        <f t="shared" si="510"/>
        <v>-3.9388182558839882</v>
      </c>
      <c r="AR1864" s="26">
        <f t="shared" si="510"/>
        <v>-3.9227315190112741</v>
      </c>
      <c r="AS1864" s="26">
        <f t="shared" si="510"/>
        <v>-3.9698775001583364</v>
      </c>
      <c r="AT1864" s="26">
        <f t="shared" si="510"/>
        <v>-3.8373723372171344</v>
      </c>
      <c r="AU1864" s="26">
        <f t="shared" si="503"/>
        <v>-4.2853617650403137</v>
      </c>
    </row>
    <row r="1865" spans="26:47">
      <c r="Z1865">
        <f t="shared" si="491"/>
        <v>0</v>
      </c>
      <c r="AA1865" s="26">
        <f t="shared" si="492"/>
        <v>2.0309229835135684E-3</v>
      </c>
      <c r="AB1865" s="26">
        <f t="shared" si="506"/>
        <v>-9999</v>
      </c>
      <c r="AC1865" s="26">
        <f t="shared" si="493"/>
        <v>0</v>
      </c>
      <c r="AD1865" s="26">
        <f t="shared" si="494"/>
        <v>-9999</v>
      </c>
      <c r="AE1865" s="26">
        <f t="shared" si="495"/>
        <v>0</v>
      </c>
      <c r="AF1865">
        <f t="shared" si="496"/>
        <v>-9999</v>
      </c>
      <c r="AG1865" s="187"/>
      <c r="AH1865">
        <f t="shared" si="497"/>
        <v>-2.9382213915712355E-4</v>
      </c>
      <c r="AI1865">
        <f t="shared" si="498"/>
        <v>0.56321412153041595</v>
      </c>
      <c r="AJ1865">
        <f t="shared" si="499"/>
        <v>-0.29022162196877349</v>
      </c>
      <c r="AK1865">
        <f t="shared" si="500"/>
        <v>0.22686228227079117</v>
      </c>
      <c r="AL1865">
        <f t="shared" si="501"/>
        <v>2.6625535282756823</v>
      </c>
      <c r="AM1865">
        <f t="shared" si="502"/>
        <v>4.0948774322335311</v>
      </c>
      <c r="AN1865" s="26">
        <f t="shared" si="510"/>
        <v>-3.9344997747660178</v>
      </c>
      <c r="AO1865" s="26">
        <f t="shared" si="510"/>
        <v>-3.9351643489502139</v>
      </c>
      <c r="AP1865" s="26">
        <f t="shared" si="510"/>
        <v>-3.9332408904645653</v>
      </c>
      <c r="AQ1865" s="26">
        <f t="shared" si="510"/>
        <v>-3.9388182558839882</v>
      </c>
      <c r="AR1865" s="26">
        <f t="shared" si="510"/>
        <v>-3.9227315190112741</v>
      </c>
      <c r="AS1865" s="26">
        <f t="shared" si="510"/>
        <v>-3.9698775001583364</v>
      </c>
      <c r="AT1865" s="26">
        <f t="shared" si="510"/>
        <v>-3.8373723372171344</v>
      </c>
      <c r="AU1865" s="26">
        <f t="shared" si="503"/>
        <v>-4.2853617650403137</v>
      </c>
    </row>
    <row r="1866" spans="26:47">
      <c r="Z1866">
        <f t="shared" ref="Z1866:Z1929" si="511">F1866</f>
        <v>0</v>
      </c>
      <c r="AA1866" s="26">
        <f t="shared" ref="AA1866:AA1929" si="512">AB$3+AB$4*Z1866+AB$5*Z1866^2+AH1866</f>
        <v>2.0309229835135684E-3</v>
      </c>
      <c r="AB1866" s="26">
        <f t="shared" si="506"/>
        <v>-9999</v>
      </c>
      <c r="AC1866" s="26">
        <f t="shared" ref="AC1866:AC1929" si="513">+G1866-P1866</f>
        <v>0</v>
      </c>
      <c r="AD1866" s="26">
        <f t="shared" ref="AD1866:AD1929" si="514">IF(S1866&lt;&gt;0,G1866-AA1866, -9999)</f>
        <v>-9999</v>
      </c>
      <c r="AE1866" s="26">
        <f t="shared" ref="AE1866:AE1929" si="515">+(G1866-AA1866)^2*S1866</f>
        <v>0</v>
      </c>
      <c r="AF1866">
        <f t="shared" ref="AF1866:AF1929" si="516">IF(S1866&lt;&gt;0,G1866-P1866, -9999)</f>
        <v>-9999</v>
      </c>
      <c r="AG1866" s="187"/>
      <c r="AH1866">
        <f t="shared" ref="AH1866:AH1929" si="517">$AB$6*($AB$11/AI1866*AJ1866+$AB$12)</f>
        <v>-2.9382213915712355E-4</v>
      </c>
      <c r="AI1866">
        <f t="shared" ref="AI1866:AI1929" si="518">1+$AB$7*COS(AL1866)</f>
        <v>0.56321412153041595</v>
      </c>
      <c r="AJ1866">
        <f t="shared" ref="AJ1866:AJ1929" si="519">SIN(AL1866+RADIANS($AB$9))</f>
        <v>-0.29022162196877349</v>
      </c>
      <c r="AK1866">
        <f t="shared" ref="AK1866:AK1929" si="520">$AB$7*SIN(AL1866)</f>
        <v>0.22686228227079117</v>
      </c>
      <c r="AL1866">
        <f t="shared" ref="AL1866:AL1929" si="521">2*ATAN(AM1866)</f>
        <v>2.6625535282756823</v>
      </c>
      <c r="AM1866">
        <f t="shared" ref="AM1866:AM1929" si="522">SQRT((1+$AB$7)/(1-$AB$7))*TAN(AN1866/2)</f>
        <v>4.0948774322335311</v>
      </c>
      <c r="AN1866" s="26">
        <f t="shared" ref="AN1866:AT1875" si="523">$AU1866+$AB$7*SIN(AO1866)</f>
        <v>-3.9344997747660178</v>
      </c>
      <c r="AO1866" s="26">
        <f t="shared" si="523"/>
        <v>-3.9351643489502139</v>
      </c>
      <c r="AP1866" s="26">
        <f t="shared" si="523"/>
        <v>-3.9332408904645653</v>
      </c>
      <c r="AQ1866" s="26">
        <f t="shared" si="523"/>
        <v>-3.9388182558839882</v>
      </c>
      <c r="AR1866" s="26">
        <f t="shared" si="523"/>
        <v>-3.9227315190112741</v>
      </c>
      <c r="AS1866" s="26">
        <f t="shared" si="523"/>
        <v>-3.9698775001583364</v>
      </c>
      <c r="AT1866" s="26">
        <f t="shared" si="523"/>
        <v>-3.8373723372171344</v>
      </c>
      <c r="AU1866" s="26">
        <f t="shared" ref="AU1866:AU1929" si="524">RADIANS($AB$9)+$AB$18*(F1866-AB$15)</f>
        <v>-4.2853617650403137</v>
      </c>
    </row>
    <row r="1867" spans="26:47">
      <c r="Z1867">
        <f t="shared" si="511"/>
        <v>0</v>
      </c>
      <c r="AA1867" s="26">
        <f t="shared" si="512"/>
        <v>2.0309229835135684E-3</v>
      </c>
      <c r="AB1867" s="26">
        <f t="shared" si="506"/>
        <v>-9999</v>
      </c>
      <c r="AC1867" s="26">
        <f t="shared" si="513"/>
        <v>0</v>
      </c>
      <c r="AD1867" s="26">
        <f t="shared" si="514"/>
        <v>-9999</v>
      </c>
      <c r="AE1867" s="26">
        <f t="shared" si="515"/>
        <v>0</v>
      </c>
      <c r="AF1867">
        <f t="shared" si="516"/>
        <v>-9999</v>
      </c>
      <c r="AG1867" s="187"/>
      <c r="AH1867">
        <f t="shared" si="517"/>
        <v>-2.9382213915712355E-4</v>
      </c>
      <c r="AI1867">
        <f t="shared" si="518"/>
        <v>0.56321412153041595</v>
      </c>
      <c r="AJ1867">
        <f t="shared" si="519"/>
        <v>-0.29022162196877349</v>
      </c>
      <c r="AK1867">
        <f t="shared" si="520"/>
        <v>0.22686228227079117</v>
      </c>
      <c r="AL1867">
        <f t="shared" si="521"/>
        <v>2.6625535282756823</v>
      </c>
      <c r="AM1867">
        <f t="shared" si="522"/>
        <v>4.0948774322335311</v>
      </c>
      <c r="AN1867" s="26">
        <f t="shared" si="523"/>
        <v>-3.9344997747660178</v>
      </c>
      <c r="AO1867" s="26">
        <f t="shared" si="523"/>
        <v>-3.9351643489502139</v>
      </c>
      <c r="AP1867" s="26">
        <f t="shared" si="523"/>
        <v>-3.9332408904645653</v>
      </c>
      <c r="AQ1867" s="26">
        <f t="shared" si="523"/>
        <v>-3.9388182558839882</v>
      </c>
      <c r="AR1867" s="26">
        <f t="shared" si="523"/>
        <v>-3.9227315190112741</v>
      </c>
      <c r="AS1867" s="26">
        <f t="shared" si="523"/>
        <v>-3.9698775001583364</v>
      </c>
      <c r="AT1867" s="26">
        <f t="shared" si="523"/>
        <v>-3.8373723372171344</v>
      </c>
      <c r="AU1867" s="26">
        <f t="shared" si="524"/>
        <v>-4.2853617650403137</v>
      </c>
    </row>
    <row r="1868" spans="26:47">
      <c r="Z1868">
        <f t="shared" si="511"/>
        <v>0</v>
      </c>
      <c r="AA1868" s="26">
        <f t="shared" si="512"/>
        <v>2.0309229835135684E-3</v>
      </c>
      <c r="AB1868" s="26">
        <f t="shared" si="506"/>
        <v>-9999</v>
      </c>
      <c r="AC1868" s="26">
        <f t="shared" si="513"/>
        <v>0</v>
      </c>
      <c r="AD1868" s="26">
        <f t="shared" si="514"/>
        <v>-9999</v>
      </c>
      <c r="AE1868" s="26">
        <f t="shared" si="515"/>
        <v>0</v>
      </c>
      <c r="AF1868">
        <f t="shared" si="516"/>
        <v>-9999</v>
      </c>
      <c r="AG1868" s="187"/>
      <c r="AH1868">
        <f t="shared" si="517"/>
        <v>-2.9382213915712355E-4</v>
      </c>
      <c r="AI1868">
        <f t="shared" si="518"/>
        <v>0.56321412153041595</v>
      </c>
      <c r="AJ1868">
        <f t="shared" si="519"/>
        <v>-0.29022162196877349</v>
      </c>
      <c r="AK1868">
        <f t="shared" si="520"/>
        <v>0.22686228227079117</v>
      </c>
      <c r="AL1868">
        <f t="shared" si="521"/>
        <v>2.6625535282756823</v>
      </c>
      <c r="AM1868">
        <f t="shared" si="522"/>
        <v>4.0948774322335311</v>
      </c>
      <c r="AN1868" s="26">
        <f t="shared" si="523"/>
        <v>-3.9344997747660178</v>
      </c>
      <c r="AO1868" s="26">
        <f t="shared" si="523"/>
        <v>-3.9351643489502139</v>
      </c>
      <c r="AP1868" s="26">
        <f t="shared" si="523"/>
        <v>-3.9332408904645653</v>
      </c>
      <c r="AQ1868" s="26">
        <f t="shared" si="523"/>
        <v>-3.9388182558839882</v>
      </c>
      <c r="AR1868" s="26">
        <f t="shared" si="523"/>
        <v>-3.9227315190112741</v>
      </c>
      <c r="AS1868" s="26">
        <f t="shared" si="523"/>
        <v>-3.9698775001583364</v>
      </c>
      <c r="AT1868" s="26">
        <f t="shared" si="523"/>
        <v>-3.8373723372171344</v>
      </c>
      <c r="AU1868" s="26">
        <f t="shared" si="524"/>
        <v>-4.2853617650403137</v>
      </c>
    </row>
    <row r="1869" spans="26:47">
      <c r="Z1869">
        <f t="shared" si="511"/>
        <v>0</v>
      </c>
      <c r="AA1869" s="26">
        <f t="shared" si="512"/>
        <v>2.0309229835135684E-3</v>
      </c>
      <c r="AB1869" s="26">
        <f t="shared" si="506"/>
        <v>-9999</v>
      </c>
      <c r="AC1869" s="26">
        <f t="shared" si="513"/>
        <v>0</v>
      </c>
      <c r="AD1869" s="26">
        <f t="shared" si="514"/>
        <v>-9999</v>
      </c>
      <c r="AE1869" s="26">
        <f t="shared" si="515"/>
        <v>0</v>
      </c>
      <c r="AF1869">
        <f t="shared" si="516"/>
        <v>-9999</v>
      </c>
      <c r="AG1869" s="187"/>
      <c r="AH1869">
        <f t="shared" si="517"/>
        <v>-2.9382213915712355E-4</v>
      </c>
      <c r="AI1869">
        <f t="shared" si="518"/>
        <v>0.56321412153041595</v>
      </c>
      <c r="AJ1869">
        <f t="shared" si="519"/>
        <v>-0.29022162196877349</v>
      </c>
      <c r="AK1869">
        <f t="shared" si="520"/>
        <v>0.22686228227079117</v>
      </c>
      <c r="AL1869">
        <f t="shared" si="521"/>
        <v>2.6625535282756823</v>
      </c>
      <c r="AM1869">
        <f t="shared" si="522"/>
        <v>4.0948774322335311</v>
      </c>
      <c r="AN1869" s="26">
        <f t="shared" si="523"/>
        <v>-3.9344997747660178</v>
      </c>
      <c r="AO1869" s="26">
        <f t="shared" si="523"/>
        <v>-3.9351643489502139</v>
      </c>
      <c r="AP1869" s="26">
        <f t="shared" si="523"/>
        <v>-3.9332408904645653</v>
      </c>
      <c r="AQ1869" s="26">
        <f t="shared" si="523"/>
        <v>-3.9388182558839882</v>
      </c>
      <c r="AR1869" s="26">
        <f t="shared" si="523"/>
        <v>-3.9227315190112741</v>
      </c>
      <c r="AS1869" s="26">
        <f t="shared" si="523"/>
        <v>-3.9698775001583364</v>
      </c>
      <c r="AT1869" s="26">
        <f t="shared" si="523"/>
        <v>-3.8373723372171344</v>
      </c>
      <c r="AU1869" s="26">
        <f t="shared" si="524"/>
        <v>-4.2853617650403137</v>
      </c>
    </row>
    <row r="1870" spans="26:47">
      <c r="Z1870">
        <f t="shared" si="511"/>
        <v>0</v>
      </c>
      <c r="AA1870" s="26">
        <f t="shared" si="512"/>
        <v>2.0309229835135684E-3</v>
      </c>
      <c r="AB1870" s="26">
        <f t="shared" si="506"/>
        <v>-9999</v>
      </c>
      <c r="AC1870" s="26">
        <f t="shared" si="513"/>
        <v>0</v>
      </c>
      <c r="AD1870" s="26">
        <f t="shared" si="514"/>
        <v>-9999</v>
      </c>
      <c r="AE1870" s="26">
        <f t="shared" si="515"/>
        <v>0</v>
      </c>
      <c r="AF1870">
        <f t="shared" si="516"/>
        <v>-9999</v>
      </c>
      <c r="AG1870" s="187"/>
      <c r="AH1870">
        <f t="shared" si="517"/>
        <v>-2.9382213915712355E-4</v>
      </c>
      <c r="AI1870">
        <f t="shared" si="518"/>
        <v>0.56321412153041595</v>
      </c>
      <c r="AJ1870">
        <f t="shared" si="519"/>
        <v>-0.29022162196877349</v>
      </c>
      <c r="AK1870">
        <f t="shared" si="520"/>
        <v>0.22686228227079117</v>
      </c>
      <c r="AL1870">
        <f t="shared" si="521"/>
        <v>2.6625535282756823</v>
      </c>
      <c r="AM1870">
        <f t="shared" si="522"/>
        <v>4.0948774322335311</v>
      </c>
      <c r="AN1870" s="26">
        <f t="shared" si="523"/>
        <v>-3.9344997747660178</v>
      </c>
      <c r="AO1870" s="26">
        <f t="shared" si="523"/>
        <v>-3.9351643489502139</v>
      </c>
      <c r="AP1870" s="26">
        <f t="shared" si="523"/>
        <v>-3.9332408904645653</v>
      </c>
      <c r="AQ1870" s="26">
        <f t="shared" si="523"/>
        <v>-3.9388182558839882</v>
      </c>
      <c r="AR1870" s="26">
        <f t="shared" si="523"/>
        <v>-3.9227315190112741</v>
      </c>
      <c r="AS1870" s="26">
        <f t="shared" si="523"/>
        <v>-3.9698775001583364</v>
      </c>
      <c r="AT1870" s="26">
        <f t="shared" si="523"/>
        <v>-3.8373723372171344</v>
      </c>
      <c r="AU1870" s="26">
        <f t="shared" si="524"/>
        <v>-4.2853617650403137</v>
      </c>
    </row>
    <row r="1871" spans="26:47">
      <c r="Z1871">
        <f t="shared" si="511"/>
        <v>0</v>
      </c>
      <c r="AA1871" s="26">
        <f t="shared" si="512"/>
        <v>2.0309229835135684E-3</v>
      </c>
      <c r="AB1871" s="26">
        <f t="shared" si="506"/>
        <v>-9999</v>
      </c>
      <c r="AC1871" s="26">
        <f t="shared" si="513"/>
        <v>0</v>
      </c>
      <c r="AD1871" s="26">
        <f t="shared" si="514"/>
        <v>-9999</v>
      </c>
      <c r="AE1871" s="26">
        <f t="shared" si="515"/>
        <v>0</v>
      </c>
      <c r="AF1871">
        <f t="shared" si="516"/>
        <v>-9999</v>
      </c>
      <c r="AG1871" s="187"/>
      <c r="AH1871">
        <f t="shared" si="517"/>
        <v>-2.9382213915712355E-4</v>
      </c>
      <c r="AI1871">
        <f t="shared" si="518"/>
        <v>0.56321412153041595</v>
      </c>
      <c r="AJ1871">
        <f t="shared" si="519"/>
        <v>-0.29022162196877349</v>
      </c>
      <c r="AK1871">
        <f t="shared" si="520"/>
        <v>0.22686228227079117</v>
      </c>
      <c r="AL1871">
        <f t="shared" si="521"/>
        <v>2.6625535282756823</v>
      </c>
      <c r="AM1871">
        <f t="shared" si="522"/>
        <v>4.0948774322335311</v>
      </c>
      <c r="AN1871" s="26">
        <f t="shared" si="523"/>
        <v>-3.9344997747660178</v>
      </c>
      <c r="AO1871" s="26">
        <f t="shared" si="523"/>
        <v>-3.9351643489502139</v>
      </c>
      <c r="AP1871" s="26">
        <f t="shared" si="523"/>
        <v>-3.9332408904645653</v>
      </c>
      <c r="AQ1871" s="26">
        <f t="shared" si="523"/>
        <v>-3.9388182558839882</v>
      </c>
      <c r="AR1871" s="26">
        <f t="shared" si="523"/>
        <v>-3.9227315190112741</v>
      </c>
      <c r="AS1871" s="26">
        <f t="shared" si="523"/>
        <v>-3.9698775001583364</v>
      </c>
      <c r="AT1871" s="26">
        <f t="shared" si="523"/>
        <v>-3.8373723372171344</v>
      </c>
      <c r="AU1871" s="26">
        <f t="shared" si="524"/>
        <v>-4.2853617650403137</v>
      </c>
    </row>
    <row r="1872" spans="26:47">
      <c r="Z1872">
        <f t="shared" si="511"/>
        <v>0</v>
      </c>
      <c r="AA1872" s="26">
        <f t="shared" si="512"/>
        <v>2.0309229835135684E-3</v>
      </c>
      <c r="AB1872" s="26">
        <f t="shared" si="506"/>
        <v>-9999</v>
      </c>
      <c r="AC1872" s="26">
        <f t="shared" si="513"/>
        <v>0</v>
      </c>
      <c r="AD1872" s="26">
        <f t="shared" si="514"/>
        <v>-9999</v>
      </c>
      <c r="AE1872" s="26">
        <f t="shared" si="515"/>
        <v>0</v>
      </c>
      <c r="AF1872">
        <f t="shared" si="516"/>
        <v>-9999</v>
      </c>
      <c r="AG1872" s="187"/>
      <c r="AH1872">
        <f t="shared" si="517"/>
        <v>-2.9382213915712355E-4</v>
      </c>
      <c r="AI1872">
        <f t="shared" si="518"/>
        <v>0.56321412153041595</v>
      </c>
      <c r="AJ1872">
        <f t="shared" si="519"/>
        <v>-0.29022162196877349</v>
      </c>
      <c r="AK1872">
        <f t="shared" si="520"/>
        <v>0.22686228227079117</v>
      </c>
      <c r="AL1872">
        <f t="shared" si="521"/>
        <v>2.6625535282756823</v>
      </c>
      <c r="AM1872">
        <f t="shared" si="522"/>
        <v>4.0948774322335311</v>
      </c>
      <c r="AN1872" s="26">
        <f t="shared" si="523"/>
        <v>-3.9344997747660178</v>
      </c>
      <c r="AO1872" s="26">
        <f t="shared" si="523"/>
        <v>-3.9351643489502139</v>
      </c>
      <c r="AP1872" s="26">
        <f t="shared" si="523"/>
        <v>-3.9332408904645653</v>
      </c>
      <c r="AQ1872" s="26">
        <f t="shared" si="523"/>
        <v>-3.9388182558839882</v>
      </c>
      <c r="AR1872" s="26">
        <f t="shared" si="523"/>
        <v>-3.9227315190112741</v>
      </c>
      <c r="AS1872" s="26">
        <f t="shared" si="523"/>
        <v>-3.9698775001583364</v>
      </c>
      <c r="AT1872" s="26">
        <f t="shared" si="523"/>
        <v>-3.8373723372171344</v>
      </c>
      <c r="AU1872" s="26">
        <f t="shared" si="524"/>
        <v>-4.2853617650403137</v>
      </c>
    </row>
    <row r="1873" spans="26:47">
      <c r="Z1873">
        <f t="shared" si="511"/>
        <v>0</v>
      </c>
      <c r="AA1873" s="26">
        <f t="shared" si="512"/>
        <v>2.0309229835135684E-3</v>
      </c>
      <c r="AB1873" s="26">
        <f t="shared" si="506"/>
        <v>-9999</v>
      </c>
      <c r="AC1873" s="26">
        <f t="shared" si="513"/>
        <v>0</v>
      </c>
      <c r="AD1873" s="26">
        <f t="shared" si="514"/>
        <v>-9999</v>
      </c>
      <c r="AE1873" s="26">
        <f t="shared" si="515"/>
        <v>0</v>
      </c>
      <c r="AF1873">
        <f t="shared" si="516"/>
        <v>-9999</v>
      </c>
      <c r="AG1873" s="187"/>
      <c r="AH1873">
        <f t="shared" si="517"/>
        <v>-2.9382213915712355E-4</v>
      </c>
      <c r="AI1873">
        <f t="shared" si="518"/>
        <v>0.56321412153041595</v>
      </c>
      <c r="AJ1873">
        <f t="shared" si="519"/>
        <v>-0.29022162196877349</v>
      </c>
      <c r="AK1873">
        <f t="shared" si="520"/>
        <v>0.22686228227079117</v>
      </c>
      <c r="AL1873">
        <f t="shared" si="521"/>
        <v>2.6625535282756823</v>
      </c>
      <c r="AM1873">
        <f t="shared" si="522"/>
        <v>4.0948774322335311</v>
      </c>
      <c r="AN1873" s="26">
        <f t="shared" si="523"/>
        <v>-3.9344997747660178</v>
      </c>
      <c r="AO1873" s="26">
        <f t="shared" si="523"/>
        <v>-3.9351643489502139</v>
      </c>
      <c r="AP1873" s="26">
        <f t="shared" si="523"/>
        <v>-3.9332408904645653</v>
      </c>
      <c r="AQ1873" s="26">
        <f t="shared" si="523"/>
        <v>-3.9388182558839882</v>
      </c>
      <c r="AR1873" s="26">
        <f t="shared" si="523"/>
        <v>-3.9227315190112741</v>
      </c>
      <c r="AS1873" s="26">
        <f t="shared" si="523"/>
        <v>-3.9698775001583364</v>
      </c>
      <c r="AT1873" s="26">
        <f t="shared" si="523"/>
        <v>-3.8373723372171344</v>
      </c>
      <c r="AU1873" s="26">
        <f t="shared" si="524"/>
        <v>-4.2853617650403137</v>
      </c>
    </row>
    <row r="1874" spans="26:47">
      <c r="Z1874">
        <f t="shared" si="511"/>
        <v>0</v>
      </c>
      <c r="AA1874" s="26">
        <f t="shared" si="512"/>
        <v>2.0309229835135684E-3</v>
      </c>
      <c r="AB1874" s="26">
        <f t="shared" si="506"/>
        <v>-9999</v>
      </c>
      <c r="AC1874" s="26">
        <f t="shared" si="513"/>
        <v>0</v>
      </c>
      <c r="AD1874" s="26">
        <f t="shared" si="514"/>
        <v>-9999</v>
      </c>
      <c r="AE1874" s="26">
        <f t="shared" si="515"/>
        <v>0</v>
      </c>
      <c r="AF1874">
        <f t="shared" si="516"/>
        <v>-9999</v>
      </c>
      <c r="AG1874" s="187"/>
      <c r="AH1874">
        <f t="shared" si="517"/>
        <v>-2.9382213915712355E-4</v>
      </c>
      <c r="AI1874">
        <f t="shared" si="518"/>
        <v>0.56321412153041595</v>
      </c>
      <c r="AJ1874">
        <f t="shared" si="519"/>
        <v>-0.29022162196877349</v>
      </c>
      <c r="AK1874">
        <f t="shared" si="520"/>
        <v>0.22686228227079117</v>
      </c>
      <c r="AL1874">
        <f t="shared" si="521"/>
        <v>2.6625535282756823</v>
      </c>
      <c r="AM1874">
        <f t="shared" si="522"/>
        <v>4.0948774322335311</v>
      </c>
      <c r="AN1874" s="26">
        <f t="shared" si="523"/>
        <v>-3.9344997747660178</v>
      </c>
      <c r="AO1874" s="26">
        <f t="shared" si="523"/>
        <v>-3.9351643489502139</v>
      </c>
      <c r="AP1874" s="26">
        <f t="shared" si="523"/>
        <v>-3.9332408904645653</v>
      </c>
      <c r="AQ1874" s="26">
        <f t="shared" si="523"/>
        <v>-3.9388182558839882</v>
      </c>
      <c r="AR1874" s="26">
        <f t="shared" si="523"/>
        <v>-3.9227315190112741</v>
      </c>
      <c r="AS1874" s="26">
        <f t="shared" si="523"/>
        <v>-3.9698775001583364</v>
      </c>
      <c r="AT1874" s="26">
        <f t="shared" si="523"/>
        <v>-3.8373723372171344</v>
      </c>
      <c r="AU1874" s="26">
        <f t="shared" si="524"/>
        <v>-4.2853617650403137</v>
      </c>
    </row>
    <row r="1875" spans="26:47">
      <c r="Z1875">
        <f t="shared" si="511"/>
        <v>0</v>
      </c>
      <c r="AA1875" s="26">
        <f t="shared" si="512"/>
        <v>2.0309229835135684E-3</v>
      </c>
      <c r="AB1875" s="26">
        <f t="shared" si="506"/>
        <v>-9999</v>
      </c>
      <c r="AC1875" s="26">
        <f t="shared" si="513"/>
        <v>0</v>
      </c>
      <c r="AD1875" s="26">
        <f t="shared" si="514"/>
        <v>-9999</v>
      </c>
      <c r="AE1875" s="26">
        <f t="shared" si="515"/>
        <v>0</v>
      </c>
      <c r="AF1875">
        <f t="shared" si="516"/>
        <v>-9999</v>
      </c>
      <c r="AG1875" s="187"/>
      <c r="AH1875">
        <f t="shared" si="517"/>
        <v>-2.9382213915712355E-4</v>
      </c>
      <c r="AI1875">
        <f t="shared" si="518"/>
        <v>0.56321412153041595</v>
      </c>
      <c r="AJ1875">
        <f t="shared" si="519"/>
        <v>-0.29022162196877349</v>
      </c>
      <c r="AK1875">
        <f t="shared" si="520"/>
        <v>0.22686228227079117</v>
      </c>
      <c r="AL1875">
        <f t="shared" si="521"/>
        <v>2.6625535282756823</v>
      </c>
      <c r="AM1875">
        <f t="shared" si="522"/>
        <v>4.0948774322335311</v>
      </c>
      <c r="AN1875" s="26">
        <f t="shared" si="523"/>
        <v>-3.9344997747660178</v>
      </c>
      <c r="AO1875" s="26">
        <f t="shared" si="523"/>
        <v>-3.9351643489502139</v>
      </c>
      <c r="AP1875" s="26">
        <f t="shared" si="523"/>
        <v>-3.9332408904645653</v>
      </c>
      <c r="AQ1875" s="26">
        <f t="shared" si="523"/>
        <v>-3.9388182558839882</v>
      </c>
      <c r="AR1875" s="26">
        <f t="shared" si="523"/>
        <v>-3.9227315190112741</v>
      </c>
      <c r="AS1875" s="26">
        <f t="shared" si="523"/>
        <v>-3.9698775001583364</v>
      </c>
      <c r="AT1875" s="26">
        <f t="shared" si="523"/>
        <v>-3.8373723372171344</v>
      </c>
      <c r="AU1875" s="26">
        <f t="shared" si="524"/>
        <v>-4.2853617650403137</v>
      </c>
    </row>
    <row r="1876" spans="26:47">
      <c r="Z1876">
        <f t="shared" si="511"/>
        <v>0</v>
      </c>
      <c r="AA1876" s="26">
        <f t="shared" si="512"/>
        <v>2.0309229835135684E-3</v>
      </c>
      <c r="AB1876" s="26">
        <f t="shared" si="506"/>
        <v>-9999</v>
      </c>
      <c r="AC1876" s="26">
        <f t="shared" si="513"/>
        <v>0</v>
      </c>
      <c r="AD1876" s="26">
        <f t="shared" si="514"/>
        <v>-9999</v>
      </c>
      <c r="AE1876" s="26">
        <f t="shared" si="515"/>
        <v>0</v>
      </c>
      <c r="AF1876">
        <f t="shared" si="516"/>
        <v>-9999</v>
      </c>
      <c r="AG1876" s="187"/>
      <c r="AH1876">
        <f t="shared" si="517"/>
        <v>-2.9382213915712355E-4</v>
      </c>
      <c r="AI1876">
        <f t="shared" si="518"/>
        <v>0.56321412153041595</v>
      </c>
      <c r="AJ1876">
        <f t="shared" si="519"/>
        <v>-0.29022162196877349</v>
      </c>
      <c r="AK1876">
        <f t="shared" si="520"/>
        <v>0.22686228227079117</v>
      </c>
      <c r="AL1876">
        <f t="shared" si="521"/>
        <v>2.6625535282756823</v>
      </c>
      <c r="AM1876">
        <f t="shared" si="522"/>
        <v>4.0948774322335311</v>
      </c>
      <c r="AN1876" s="26">
        <f t="shared" ref="AN1876:AT1885" si="525">$AU1876+$AB$7*SIN(AO1876)</f>
        <v>-3.9344997747660178</v>
      </c>
      <c r="AO1876" s="26">
        <f t="shared" si="525"/>
        <v>-3.9351643489502139</v>
      </c>
      <c r="AP1876" s="26">
        <f t="shared" si="525"/>
        <v>-3.9332408904645653</v>
      </c>
      <c r="AQ1876" s="26">
        <f t="shared" si="525"/>
        <v>-3.9388182558839882</v>
      </c>
      <c r="AR1876" s="26">
        <f t="shared" si="525"/>
        <v>-3.9227315190112741</v>
      </c>
      <c r="AS1876" s="26">
        <f t="shared" si="525"/>
        <v>-3.9698775001583364</v>
      </c>
      <c r="AT1876" s="26">
        <f t="shared" si="525"/>
        <v>-3.8373723372171344</v>
      </c>
      <c r="AU1876" s="26">
        <f t="shared" si="524"/>
        <v>-4.2853617650403137</v>
      </c>
    </row>
    <row r="1877" spans="26:47">
      <c r="Z1877">
        <f t="shared" si="511"/>
        <v>0</v>
      </c>
      <c r="AA1877" s="26">
        <f t="shared" si="512"/>
        <v>2.0309229835135684E-3</v>
      </c>
      <c r="AB1877" s="26">
        <f t="shared" si="506"/>
        <v>-9999</v>
      </c>
      <c r="AC1877" s="26">
        <f t="shared" si="513"/>
        <v>0</v>
      </c>
      <c r="AD1877" s="26">
        <f t="shared" si="514"/>
        <v>-9999</v>
      </c>
      <c r="AE1877" s="26">
        <f t="shared" si="515"/>
        <v>0</v>
      </c>
      <c r="AF1877">
        <f t="shared" si="516"/>
        <v>-9999</v>
      </c>
      <c r="AG1877" s="187"/>
      <c r="AH1877">
        <f t="shared" si="517"/>
        <v>-2.9382213915712355E-4</v>
      </c>
      <c r="AI1877">
        <f t="shared" si="518"/>
        <v>0.56321412153041595</v>
      </c>
      <c r="AJ1877">
        <f t="shared" si="519"/>
        <v>-0.29022162196877349</v>
      </c>
      <c r="AK1877">
        <f t="shared" si="520"/>
        <v>0.22686228227079117</v>
      </c>
      <c r="AL1877">
        <f t="shared" si="521"/>
        <v>2.6625535282756823</v>
      </c>
      <c r="AM1877">
        <f t="shared" si="522"/>
        <v>4.0948774322335311</v>
      </c>
      <c r="AN1877" s="26">
        <f t="shared" si="525"/>
        <v>-3.9344997747660178</v>
      </c>
      <c r="AO1877" s="26">
        <f t="shared" si="525"/>
        <v>-3.9351643489502139</v>
      </c>
      <c r="AP1877" s="26">
        <f t="shared" si="525"/>
        <v>-3.9332408904645653</v>
      </c>
      <c r="AQ1877" s="26">
        <f t="shared" si="525"/>
        <v>-3.9388182558839882</v>
      </c>
      <c r="AR1877" s="26">
        <f t="shared" si="525"/>
        <v>-3.9227315190112741</v>
      </c>
      <c r="AS1877" s="26">
        <f t="shared" si="525"/>
        <v>-3.9698775001583364</v>
      </c>
      <c r="AT1877" s="26">
        <f t="shared" si="525"/>
        <v>-3.8373723372171344</v>
      </c>
      <c r="AU1877" s="26">
        <f t="shared" si="524"/>
        <v>-4.2853617650403137</v>
      </c>
    </row>
    <row r="1878" spans="26:47">
      <c r="Z1878">
        <f t="shared" si="511"/>
        <v>0</v>
      </c>
      <c r="AA1878" s="26">
        <f t="shared" si="512"/>
        <v>2.0309229835135684E-3</v>
      </c>
      <c r="AB1878" s="26">
        <f t="shared" si="506"/>
        <v>-9999</v>
      </c>
      <c r="AC1878" s="26">
        <f t="shared" si="513"/>
        <v>0</v>
      </c>
      <c r="AD1878" s="26">
        <f t="shared" si="514"/>
        <v>-9999</v>
      </c>
      <c r="AE1878" s="26">
        <f t="shared" si="515"/>
        <v>0</v>
      </c>
      <c r="AF1878">
        <f t="shared" si="516"/>
        <v>-9999</v>
      </c>
      <c r="AG1878" s="187"/>
      <c r="AH1878">
        <f t="shared" si="517"/>
        <v>-2.9382213915712355E-4</v>
      </c>
      <c r="AI1878">
        <f t="shared" si="518"/>
        <v>0.56321412153041595</v>
      </c>
      <c r="AJ1878">
        <f t="shared" si="519"/>
        <v>-0.29022162196877349</v>
      </c>
      <c r="AK1878">
        <f t="shared" si="520"/>
        <v>0.22686228227079117</v>
      </c>
      <c r="AL1878">
        <f t="shared" si="521"/>
        <v>2.6625535282756823</v>
      </c>
      <c r="AM1878">
        <f t="shared" si="522"/>
        <v>4.0948774322335311</v>
      </c>
      <c r="AN1878" s="26">
        <f t="shared" si="525"/>
        <v>-3.9344997747660178</v>
      </c>
      <c r="AO1878" s="26">
        <f t="shared" si="525"/>
        <v>-3.9351643489502139</v>
      </c>
      <c r="AP1878" s="26">
        <f t="shared" si="525"/>
        <v>-3.9332408904645653</v>
      </c>
      <c r="AQ1878" s="26">
        <f t="shared" si="525"/>
        <v>-3.9388182558839882</v>
      </c>
      <c r="AR1878" s="26">
        <f t="shared" si="525"/>
        <v>-3.9227315190112741</v>
      </c>
      <c r="AS1878" s="26">
        <f t="shared" si="525"/>
        <v>-3.9698775001583364</v>
      </c>
      <c r="AT1878" s="26">
        <f t="shared" si="525"/>
        <v>-3.8373723372171344</v>
      </c>
      <c r="AU1878" s="26">
        <f t="shared" si="524"/>
        <v>-4.2853617650403137</v>
      </c>
    </row>
    <row r="1879" spans="26:47">
      <c r="Z1879">
        <f t="shared" si="511"/>
        <v>0</v>
      </c>
      <c r="AA1879" s="26">
        <f t="shared" si="512"/>
        <v>2.0309229835135684E-3</v>
      </c>
      <c r="AB1879" s="26">
        <f t="shared" si="506"/>
        <v>-9999</v>
      </c>
      <c r="AC1879" s="26">
        <f t="shared" si="513"/>
        <v>0</v>
      </c>
      <c r="AD1879" s="26">
        <f t="shared" si="514"/>
        <v>-9999</v>
      </c>
      <c r="AE1879" s="26">
        <f t="shared" si="515"/>
        <v>0</v>
      </c>
      <c r="AF1879">
        <f t="shared" si="516"/>
        <v>-9999</v>
      </c>
      <c r="AG1879" s="187"/>
      <c r="AH1879">
        <f t="shared" si="517"/>
        <v>-2.9382213915712355E-4</v>
      </c>
      <c r="AI1879">
        <f t="shared" si="518"/>
        <v>0.56321412153041595</v>
      </c>
      <c r="AJ1879">
        <f t="shared" si="519"/>
        <v>-0.29022162196877349</v>
      </c>
      <c r="AK1879">
        <f t="shared" si="520"/>
        <v>0.22686228227079117</v>
      </c>
      <c r="AL1879">
        <f t="shared" si="521"/>
        <v>2.6625535282756823</v>
      </c>
      <c r="AM1879">
        <f t="shared" si="522"/>
        <v>4.0948774322335311</v>
      </c>
      <c r="AN1879" s="26">
        <f t="shared" si="525"/>
        <v>-3.9344997747660178</v>
      </c>
      <c r="AO1879" s="26">
        <f t="shared" si="525"/>
        <v>-3.9351643489502139</v>
      </c>
      <c r="AP1879" s="26">
        <f t="shared" si="525"/>
        <v>-3.9332408904645653</v>
      </c>
      <c r="AQ1879" s="26">
        <f t="shared" si="525"/>
        <v>-3.9388182558839882</v>
      </c>
      <c r="AR1879" s="26">
        <f t="shared" si="525"/>
        <v>-3.9227315190112741</v>
      </c>
      <c r="AS1879" s="26">
        <f t="shared" si="525"/>
        <v>-3.9698775001583364</v>
      </c>
      <c r="AT1879" s="26">
        <f t="shared" si="525"/>
        <v>-3.8373723372171344</v>
      </c>
      <c r="AU1879" s="26">
        <f t="shared" si="524"/>
        <v>-4.2853617650403137</v>
      </c>
    </row>
    <row r="1880" spans="26:47">
      <c r="Z1880">
        <f t="shared" si="511"/>
        <v>0</v>
      </c>
      <c r="AA1880" s="26">
        <f t="shared" si="512"/>
        <v>2.0309229835135684E-3</v>
      </c>
      <c r="AB1880" s="26">
        <f t="shared" si="506"/>
        <v>-9999</v>
      </c>
      <c r="AC1880" s="26">
        <f t="shared" si="513"/>
        <v>0</v>
      </c>
      <c r="AD1880" s="26">
        <f t="shared" si="514"/>
        <v>-9999</v>
      </c>
      <c r="AE1880" s="26">
        <f t="shared" si="515"/>
        <v>0</v>
      </c>
      <c r="AF1880">
        <f t="shared" si="516"/>
        <v>-9999</v>
      </c>
      <c r="AG1880" s="187"/>
      <c r="AH1880">
        <f t="shared" si="517"/>
        <v>-2.9382213915712355E-4</v>
      </c>
      <c r="AI1880">
        <f t="shared" si="518"/>
        <v>0.56321412153041595</v>
      </c>
      <c r="AJ1880">
        <f t="shared" si="519"/>
        <v>-0.29022162196877349</v>
      </c>
      <c r="AK1880">
        <f t="shared" si="520"/>
        <v>0.22686228227079117</v>
      </c>
      <c r="AL1880">
        <f t="shared" si="521"/>
        <v>2.6625535282756823</v>
      </c>
      <c r="AM1880">
        <f t="shared" si="522"/>
        <v>4.0948774322335311</v>
      </c>
      <c r="AN1880" s="26">
        <f t="shared" si="525"/>
        <v>-3.9344997747660178</v>
      </c>
      <c r="AO1880" s="26">
        <f t="shared" si="525"/>
        <v>-3.9351643489502139</v>
      </c>
      <c r="AP1880" s="26">
        <f t="shared" si="525"/>
        <v>-3.9332408904645653</v>
      </c>
      <c r="AQ1880" s="26">
        <f t="shared" si="525"/>
        <v>-3.9388182558839882</v>
      </c>
      <c r="AR1880" s="26">
        <f t="shared" si="525"/>
        <v>-3.9227315190112741</v>
      </c>
      <c r="AS1880" s="26">
        <f t="shared" si="525"/>
        <v>-3.9698775001583364</v>
      </c>
      <c r="AT1880" s="26">
        <f t="shared" si="525"/>
        <v>-3.8373723372171344</v>
      </c>
      <c r="AU1880" s="26">
        <f t="shared" si="524"/>
        <v>-4.2853617650403137</v>
      </c>
    </row>
    <row r="1881" spans="26:47">
      <c r="Z1881">
        <f t="shared" si="511"/>
        <v>0</v>
      </c>
      <c r="AA1881" s="26">
        <f t="shared" si="512"/>
        <v>2.0309229835135684E-3</v>
      </c>
      <c r="AB1881" s="26">
        <f t="shared" si="506"/>
        <v>-9999</v>
      </c>
      <c r="AC1881" s="26">
        <f t="shared" si="513"/>
        <v>0</v>
      </c>
      <c r="AD1881" s="26">
        <f t="shared" si="514"/>
        <v>-9999</v>
      </c>
      <c r="AE1881" s="26">
        <f t="shared" si="515"/>
        <v>0</v>
      </c>
      <c r="AF1881">
        <f t="shared" si="516"/>
        <v>-9999</v>
      </c>
      <c r="AG1881" s="187"/>
      <c r="AH1881">
        <f t="shared" si="517"/>
        <v>-2.9382213915712355E-4</v>
      </c>
      <c r="AI1881">
        <f t="shared" si="518"/>
        <v>0.56321412153041595</v>
      </c>
      <c r="AJ1881">
        <f t="shared" si="519"/>
        <v>-0.29022162196877349</v>
      </c>
      <c r="AK1881">
        <f t="shared" si="520"/>
        <v>0.22686228227079117</v>
      </c>
      <c r="AL1881">
        <f t="shared" si="521"/>
        <v>2.6625535282756823</v>
      </c>
      <c r="AM1881">
        <f t="shared" si="522"/>
        <v>4.0948774322335311</v>
      </c>
      <c r="AN1881" s="26">
        <f t="shared" si="525"/>
        <v>-3.9344997747660178</v>
      </c>
      <c r="AO1881" s="26">
        <f t="shared" si="525"/>
        <v>-3.9351643489502139</v>
      </c>
      <c r="AP1881" s="26">
        <f t="shared" si="525"/>
        <v>-3.9332408904645653</v>
      </c>
      <c r="AQ1881" s="26">
        <f t="shared" si="525"/>
        <v>-3.9388182558839882</v>
      </c>
      <c r="AR1881" s="26">
        <f t="shared" si="525"/>
        <v>-3.9227315190112741</v>
      </c>
      <c r="AS1881" s="26">
        <f t="shared" si="525"/>
        <v>-3.9698775001583364</v>
      </c>
      <c r="AT1881" s="26">
        <f t="shared" si="525"/>
        <v>-3.8373723372171344</v>
      </c>
      <c r="AU1881" s="26">
        <f t="shared" si="524"/>
        <v>-4.2853617650403137</v>
      </c>
    </row>
    <row r="1882" spans="26:47">
      <c r="Z1882">
        <f t="shared" si="511"/>
        <v>0</v>
      </c>
      <c r="AA1882" s="26">
        <f t="shared" si="512"/>
        <v>2.0309229835135684E-3</v>
      </c>
      <c r="AB1882" s="26">
        <f t="shared" si="506"/>
        <v>-9999</v>
      </c>
      <c r="AC1882" s="26">
        <f t="shared" si="513"/>
        <v>0</v>
      </c>
      <c r="AD1882" s="26">
        <f t="shared" si="514"/>
        <v>-9999</v>
      </c>
      <c r="AE1882" s="26">
        <f t="shared" si="515"/>
        <v>0</v>
      </c>
      <c r="AF1882">
        <f t="shared" si="516"/>
        <v>-9999</v>
      </c>
      <c r="AG1882" s="187"/>
      <c r="AH1882">
        <f t="shared" si="517"/>
        <v>-2.9382213915712355E-4</v>
      </c>
      <c r="AI1882">
        <f t="shared" si="518"/>
        <v>0.56321412153041595</v>
      </c>
      <c r="AJ1882">
        <f t="shared" si="519"/>
        <v>-0.29022162196877349</v>
      </c>
      <c r="AK1882">
        <f t="shared" si="520"/>
        <v>0.22686228227079117</v>
      </c>
      <c r="AL1882">
        <f t="shared" si="521"/>
        <v>2.6625535282756823</v>
      </c>
      <c r="AM1882">
        <f t="shared" si="522"/>
        <v>4.0948774322335311</v>
      </c>
      <c r="AN1882" s="26">
        <f t="shared" si="525"/>
        <v>-3.9344997747660178</v>
      </c>
      <c r="AO1882" s="26">
        <f t="shared" si="525"/>
        <v>-3.9351643489502139</v>
      </c>
      <c r="AP1882" s="26">
        <f t="shared" si="525"/>
        <v>-3.9332408904645653</v>
      </c>
      <c r="AQ1882" s="26">
        <f t="shared" si="525"/>
        <v>-3.9388182558839882</v>
      </c>
      <c r="AR1882" s="26">
        <f t="shared" si="525"/>
        <v>-3.9227315190112741</v>
      </c>
      <c r="AS1882" s="26">
        <f t="shared" si="525"/>
        <v>-3.9698775001583364</v>
      </c>
      <c r="AT1882" s="26">
        <f t="shared" si="525"/>
        <v>-3.8373723372171344</v>
      </c>
      <c r="AU1882" s="26">
        <f t="shared" si="524"/>
        <v>-4.2853617650403137</v>
      </c>
    </row>
    <row r="1883" spans="26:47">
      <c r="Z1883">
        <f t="shared" si="511"/>
        <v>0</v>
      </c>
      <c r="AA1883" s="26">
        <f t="shared" si="512"/>
        <v>2.0309229835135684E-3</v>
      </c>
      <c r="AB1883" s="26">
        <f t="shared" si="506"/>
        <v>-9999</v>
      </c>
      <c r="AC1883" s="26">
        <f t="shared" si="513"/>
        <v>0</v>
      </c>
      <c r="AD1883" s="26">
        <f t="shared" si="514"/>
        <v>-9999</v>
      </c>
      <c r="AE1883" s="26">
        <f t="shared" si="515"/>
        <v>0</v>
      </c>
      <c r="AF1883">
        <f t="shared" si="516"/>
        <v>-9999</v>
      </c>
      <c r="AG1883" s="187"/>
      <c r="AH1883">
        <f t="shared" si="517"/>
        <v>-2.9382213915712355E-4</v>
      </c>
      <c r="AI1883">
        <f t="shared" si="518"/>
        <v>0.56321412153041595</v>
      </c>
      <c r="AJ1883">
        <f t="shared" si="519"/>
        <v>-0.29022162196877349</v>
      </c>
      <c r="AK1883">
        <f t="shared" si="520"/>
        <v>0.22686228227079117</v>
      </c>
      <c r="AL1883">
        <f t="shared" si="521"/>
        <v>2.6625535282756823</v>
      </c>
      <c r="AM1883">
        <f t="shared" si="522"/>
        <v>4.0948774322335311</v>
      </c>
      <c r="AN1883" s="26">
        <f t="shared" si="525"/>
        <v>-3.9344997747660178</v>
      </c>
      <c r="AO1883" s="26">
        <f t="shared" si="525"/>
        <v>-3.9351643489502139</v>
      </c>
      <c r="AP1883" s="26">
        <f t="shared" si="525"/>
        <v>-3.9332408904645653</v>
      </c>
      <c r="AQ1883" s="26">
        <f t="shared" si="525"/>
        <v>-3.9388182558839882</v>
      </c>
      <c r="AR1883" s="26">
        <f t="shared" si="525"/>
        <v>-3.9227315190112741</v>
      </c>
      <c r="AS1883" s="26">
        <f t="shared" si="525"/>
        <v>-3.9698775001583364</v>
      </c>
      <c r="AT1883" s="26">
        <f t="shared" si="525"/>
        <v>-3.8373723372171344</v>
      </c>
      <c r="AU1883" s="26">
        <f t="shared" si="524"/>
        <v>-4.2853617650403137</v>
      </c>
    </row>
    <row r="1884" spans="26:47">
      <c r="Z1884">
        <f t="shared" si="511"/>
        <v>0</v>
      </c>
      <c r="AA1884" s="26">
        <f t="shared" si="512"/>
        <v>2.0309229835135684E-3</v>
      </c>
      <c r="AB1884" s="26">
        <f t="shared" si="506"/>
        <v>-9999</v>
      </c>
      <c r="AC1884" s="26">
        <f t="shared" si="513"/>
        <v>0</v>
      </c>
      <c r="AD1884" s="26">
        <f t="shared" si="514"/>
        <v>-9999</v>
      </c>
      <c r="AE1884" s="26">
        <f t="shared" si="515"/>
        <v>0</v>
      </c>
      <c r="AF1884">
        <f t="shared" si="516"/>
        <v>-9999</v>
      </c>
      <c r="AG1884" s="187"/>
      <c r="AH1884">
        <f t="shared" si="517"/>
        <v>-2.9382213915712355E-4</v>
      </c>
      <c r="AI1884">
        <f t="shared" si="518"/>
        <v>0.56321412153041595</v>
      </c>
      <c r="AJ1884">
        <f t="shared" si="519"/>
        <v>-0.29022162196877349</v>
      </c>
      <c r="AK1884">
        <f t="shared" si="520"/>
        <v>0.22686228227079117</v>
      </c>
      <c r="AL1884">
        <f t="shared" si="521"/>
        <v>2.6625535282756823</v>
      </c>
      <c r="AM1884">
        <f t="shared" si="522"/>
        <v>4.0948774322335311</v>
      </c>
      <c r="AN1884" s="26">
        <f t="shared" si="525"/>
        <v>-3.9344997747660178</v>
      </c>
      <c r="AO1884" s="26">
        <f t="shared" si="525"/>
        <v>-3.9351643489502139</v>
      </c>
      <c r="AP1884" s="26">
        <f t="shared" si="525"/>
        <v>-3.9332408904645653</v>
      </c>
      <c r="AQ1884" s="26">
        <f t="shared" si="525"/>
        <v>-3.9388182558839882</v>
      </c>
      <c r="AR1884" s="26">
        <f t="shared" si="525"/>
        <v>-3.9227315190112741</v>
      </c>
      <c r="AS1884" s="26">
        <f t="shared" si="525"/>
        <v>-3.9698775001583364</v>
      </c>
      <c r="AT1884" s="26">
        <f t="shared" si="525"/>
        <v>-3.8373723372171344</v>
      </c>
      <c r="AU1884" s="26">
        <f t="shared" si="524"/>
        <v>-4.2853617650403137</v>
      </c>
    </row>
    <row r="1885" spans="26:47">
      <c r="Z1885">
        <f t="shared" si="511"/>
        <v>0</v>
      </c>
      <c r="AA1885" s="26">
        <f t="shared" si="512"/>
        <v>2.0309229835135684E-3</v>
      </c>
      <c r="AB1885" s="26">
        <f t="shared" ref="AB1885:AB1945" si="526">IF(S1885&lt;&gt;0,G1885-AH1885, -9999)</f>
        <v>-9999</v>
      </c>
      <c r="AC1885" s="26">
        <f t="shared" si="513"/>
        <v>0</v>
      </c>
      <c r="AD1885" s="26">
        <f t="shared" si="514"/>
        <v>-9999</v>
      </c>
      <c r="AE1885" s="26">
        <f t="shared" si="515"/>
        <v>0</v>
      </c>
      <c r="AF1885">
        <f t="shared" si="516"/>
        <v>-9999</v>
      </c>
      <c r="AG1885" s="187"/>
      <c r="AH1885">
        <f t="shared" si="517"/>
        <v>-2.9382213915712355E-4</v>
      </c>
      <c r="AI1885">
        <f t="shared" si="518"/>
        <v>0.56321412153041595</v>
      </c>
      <c r="AJ1885">
        <f t="shared" si="519"/>
        <v>-0.29022162196877349</v>
      </c>
      <c r="AK1885">
        <f t="shared" si="520"/>
        <v>0.22686228227079117</v>
      </c>
      <c r="AL1885">
        <f t="shared" si="521"/>
        <v>2.6625535282756823</v>
      </c>
      <c r="AM1885">
        <f t="shared" si="522"/>
        <v>4.0948774322335311</v>
      </c>
      <c r="AN1885" s="26">
        <f t="shared" si="525"/>
        <v>-3.9344997747660178</v>
      </c>
      <c r="AO1885" s="26">
        <f t="shared" si="525"/>
        <v>-3.9351643489502139</v>
      </c>
      <c r="AP1885" s="26">
        <f t="shared" si="525"/>
        <v>-3.9332408904645653</v>
      </c>
      <c r="AQ1885" s="26">
        <f t="shared" si="525"/>
        <v>-3.9388182558839882</v>
      </c>
      <c r="AR1885" s="26">
        <f t="shared" si="525"/>
        <v>-3.9227315190112741</v>
      </c>
      <c r="AS1885" s="26">
        <f t="shared" si="525"/>
        <v>-3.9698775001583364</v>
      </c>
      <c r="AT1885" s="26">
        <f t="shared" si="525"/>
        <v>-3.8373723372171344</v>
      </c>
      <c r="AU1885" s="26">
        <f t="shared" si="524"/>
        <v>-4.2853617650403137</v>
      </c>
    </row>
    <row r="1886" spans="26:47">
      <c r="Z1886">
        <f t="shared" si="511"/>
        <v>0</v>
      </c>
      <c r="AA1886" s="26">
        <f t="shared" si="512"/>
        <v>2.0309229835135684E-3</v>
      </c>
      <c r="AB1886" s="26">
        <f t="shared" si="526"/>
        <v>-9999</v>
      </c>
      <c r="AC1886" s="26">
        <f t="shared" si="513"/>
        <v>0</v>
      </c>
      <c r="AD1886" s="26">
        <f t="shared" si="514"/>
        <v>-9999</v>
      </c>
      <c r="AE1886" s="26">
        <f t="shared" si="515"/>
        <v>0</v>
      </c>
      <c r="AF1886">
        <f t="shared" si="516"/>
        <v>-9999</v>
      </c>
      <c r="AG1886" s="187"/>
      <c r="AH1886">
        <f t="shared" si="517"/>
        <v>-2.9382213915712355E-4</v>
      </c>
      <c r="AI1886">
        <f t="shared" si="518"/>
        <v>0.56321412153041595</v>
      </c>
      <c r="AJ1886">
        <f t="shared" si="519"/>
        <v>-0.29022162196877349</v>
      </c>
      <c r="AK1886">
        <f t="shared" si="520"/>
        <v>0.22686228227079117</v>
      </c>
      <c r="AL1886">
        <f t="shared" si="521"/>
        <v>2.6625535282756823</v>
      </c>
      <c r="AM1886">
        <f t="shared" si="522"/>
        <v>4.0948774322335311</v>
      </c>
      <c r="AN1886" s="26">
        <f t="shared" ref="AN1886:AT1895" si="527">$AU1886+$AB$7*SIN(AO1886)</f>
        <v>-3.9344997747660178</v>
      </c>
      <c r="AO1886" s="26">
        <f t="shared" si="527"/>
        <v>-3.9351643489502139</v>
      </c>
      <c r="AP1886" s="26">
        <f t="shared" si="527"/>
        <v>-3.9332408904645653</v>
      </c>
      <c r="AQ1886" s="26">
        <f t="shared" si="527"/>
        <v>-3.9388182558839882</v>
      </c>
      <c r="AR1886" s="26">
        <f t="shared" si="527"/>
        <v>-3.9227315190112741</v>
      </c>
      <c r="AS1886" s="26">
        <f t="shared" si="527"/>
        <v>-3.9698775001583364</v>
      </c>
      <c r="AT1886" s="26">
        <f t="shared" si="527"/>
        <v>-3.8373723372171344</v>
      </c>
      <c r="AU1886" s="26">
        <f t="shared" si="524"/>
        <v>-4.2853617650403137</v>
      </c>
    </row>
    <row r="1887" spans="26:47">
      <c r="Z1887">
        <f t="shared" si="511"/>
        <v>0</v>
      </c>
      <c r="AA1887" s="26">
        <f t="shared" si="512"/>
        <v>2.0309229835135684E-3</v>
      </c>
      <c r="AB1887" s="26">
        <f t="shared" si="526"/>
        <v>-9999</v>
      </c>
      <c r="AC1887" s="26">
        <f t="shared" si="513"/>
        <v>0</v>
      </c>
      <c r="AD1887" s="26">
        <f t="shared" si="514"/>
        <v>-9999</v>
      </c>
      <c r="AE1887" s="26">
        <f t="shared" si="515"/>
        <v>0</v>
      </c>
      <c r="AF1887">
        <f t="shared" si="516"/>
        <v>-9999</v>
      </c>
      <c r="AG1887" s="187"/>
      <c r="AH1887">
        <f t="shared" si="517"/>
        <v>-2.9382213915712355E-4</v>
      </c>
      <c r="AI1887">
        <f t="shared" si="518"/>
        <v>0.56321412153041595</v>
      </c>
      <c r="AJ1887">
        <f t="shared" si="519"/>
        <v>-0.29022162196877349</v>
      </c>
      <c r="AK1887">
        <f t="shared" si="520"/>
        <v>0.22686228227079117</v>
      </c>
      <c r="AL1887">
        <f t="shared" si="521"/>
        <v>2.6625535282756823</v>
      </c>
      <c r="AM1887">
        <f t="shared" si="522"/>
        <v>4.0948774322335311</v>
      </c>
      <c r="AN1887" s="26">
        <f t="shared" si="527"/>
        <v>-3.9344997747660178</v>
      </c>
      <c r="AO1887" s="26">
        <f t="shared" si="527"/>
        <v>-3.9351643489502139</v>
      </c>
      <c r="AP1887" s="26">
        <f t="shared" si="527"/>
        <v>-3.9332408904645653</v>
      </c>
      <c r="AQ1887" s="26">
        <f t="shared" si="527"/>
        <v>-3.9388182558839882</v>
      </c>
      <c r="AR1887" s="26">
        <f t="shared" si="527"/>
        <v>-3.9227315190112741</v>
      </c>
      <c r="AS1887" s="26">
        <f t="shared" si="527"/>
        <v>-3.9698775001583364</v>
      </c>
      <c r="AT1887" s="26">
        <f t="shared" si="527"/>
        <v>-3.8373723372171344</v>
      </c>
      <c r="AU1887" s="26">
        <f t="shared" si="524"/>
        <v>-4.2853617650403137</v>
      </c>
    </row>
    <row r="1888" spans="26:47">
      <c r="Z1888">
        <f t="shared" si="511"/>
        <v>0</v>
      </c>
      <c r="AA1888" s="26">
        <f t="shared" si="512"/>
        <v>2.0309229835135684E-3</v>
      </c>
      <c r="AB1888" s="26">
        <f t="shared" si="526"/>
        <v>-9999</v>
      </c>
      <c r="AC1888" s="26">
        <f t="shared" si="513"/>
        <v>0</v>
      </c>
      <c r="AD1888" s="26">
        <f t="shared" si="514"/>
        <v>-9999</v>
      </c>
      <c r="AE1888" s="26">
        <f t="shared" si="515"/>
        <v>0</v>
      </c>
      <c r="AF1888">
        <f t="shared" si="516"/>
        <v>-9999</v>
      </c>
      <c r="AG1888" s="187"/>
      <c r="AH1888">
        <f t="shared" si="517"/>
        <v>-2.9382213915712355E-4</v>
      </c>
      <c r="AI1888">
        <f t="shared" si="518"/>
        <v>0.56321412153041595</v>
      </c>
      <c r="AJ1888">
        <f t="shared" si="519"/>
        <v>-0.29022162196877349</v>
      </c>
      <c r="AK1888">
        <f t="shared" si="520"/>
        <v>0.22686228227079117</v>
      </c>
      <c r="AL1888">
        <f t="shared" si="521"/>
        <v>2.6625535282756823</v>
      </c>
      <c r="AM1888">
        <f t="shared" si="522"/>
        <v>4.0948774322335311</v>
      </c>
      <c r="AN1888" s="26">
        <f t="shared" si="527"/>
        <v>-3.9344997747660178</v>
      </c>
      <c r="AO1888" s="26">
        <f t="shared" si="527"/>
        <v>-3.9351643489502139</v>
      </c>
      <c r="AP1888" s="26">
        <f t="shared" si="527"/>
        <v>-3.9332408904645653</v>
      </c>
      <c r="AQ1888" s="26">
        <f t="shared" si="527"/>
        <v>-3.9388182558839882</v>
      </c>
      <c r="AR1888" s="26">
        <f t="shared" si="527"/>
        <v>-3.9227315190112741</v>
      </c>
      <c r="AS1888" s="26">
        <f t="shared" si="527"/>
        <v>-3.9698775001583364</v>
      </c>
      <c r="AT1888" s="26">
        <f t="shared" si="527"/>
        <v>-3.8373723372171344</v>
      </c>
      <c r="AU1888" s="26">
        <f t="shared" si="524"/>
        <v>-4.2853617650403137</v>
      </c>
    </row>
    <row r="1889" spans="26:47">
      <c r="Z1889">
        <f t="shared" si="511"/>
        <v>0</v>
      </c>
      <c r="AA1889" s="26">
        <f t="shared" si="512"/>
        <v>2.0309229835135684E-3</v>
      </c>
      <c r="AB1889" s="26">
        <f t="shared" si="526"/>
        <v>-9999</v>
      </c>
      <c r="AC1889" s="26">
        <f t="shared" si="513"/>
        <v>0</v>
      </c>
      <c r="AD1889" s="26">
        <f t="shared" si="514"/>
        <v>-9999</v>
      </c>
      <c r="AE1889" s="26">
        <f t="shared" si="515"/>
        <v>0</v>
      </c>
      <c r="AF1889">
        <f t="shared" si="516"/>
        <v>-9999</v>
      </c>
      <c r="AG1889" s="187"/>
      <c r="AH1889">
        <f t="shared" si="517"/>
        <v>-2.9382213915712355E-4</v>
      </c>
      <c r="AI1889">
        <f t="shared" si="518"/>
        <v>0.56321412153041595</v>
      </c>
      <c r="AJ1889">
        <f t="shared" si="519"/>
        <v>-0.29022162196877349</v>
      </c>
      <c r="AK1889">
        <f t="shared" si="520"/>
        <v>0.22686228227079117</v>
      </c>
      <c r="AL1889">
        <f t="shared" si="521"/>
        <v>2.6625535282756823</v>
      </c>
      <c r="AM1889">
        <f t="shared" si="522"/>
        <v>4.0948774322335311</v>
      </c>
      <c r="AN1889" s="26">
        <f t="shared" si="527"/>
        <v>-3.9344997747660178</v>
      </c>
      <c r="AO1889" s="26">
        <f t="shared" si="527"/>
        <v>-3.9351643489502139</v>
      </c>
      <c r="AP1889" s="26">
        <f t="shared" si="527"/>
        <v>-3.9332408904645653</v>
      </c>
      <c r="AQ1889" s="26">
        <f t="shared" si="527"/>
        <v>-3.9388182558839882</v>
      </c>
      <c r="AR1889" s="26">
        <f t="shared" si="527"/>
        <v>-3.9227315190112741</v>
      </c>
      <c r="AS1889" s="26">
        <f t="shared" si="527"/>
        <v>-3.9698775001583364</v>
      </c>
      <c r="AT1889" s="26">
        <f t="shared" si="527"/>
        <v>-3.8373723372171344</v>
      </c>
      <c r="AU1889" s="26">
        <f t="shared" si="524"/>
        <v>-4.2853617650403137</v>
      </c>
    </row>
    <row r="1890" spans="26:47">
      <c r="Z1890">
        <f t="shared" si="511"/>
        <v>0</v>
      </c>
      <c r="AA1890" s="26">
        <f t="shared" si="512"/>
        <v>2.0309229835135684E-3</v>
      </c>
      <c r="AB1890" s="26">
        <f t="shared" si="526"/>
        <v>-9999</v>
      </c>
      <c r="AC1890" s="26">
        <f t="shared" si="513"/>
        <v>0</v>
      </c>
      <c r="AD1890" s="26">
        <f t="shared" si="514"/>
        <v>-9999</v>
      </c>
      <c r="AE1890" s="26">
        <f t="shared" si="515"/>
        <v>0</v>
      </c>
      <c r="AF1890">
        <f t="shared" si="516"/>
        <v>-9999</v>
      </c>
      <c r="AG1890" s="187"/>
      <c r="AH1890">
        <f t="shared" si="517"/>
        <v>-2.9382213915712355E-4</v>
      </c>
      <c r="AI1890">
        <f t="shared" si="518"/>
        <v>0.56321412153041595</v>
      </c>
      <c r="AJ1890">
        <f t="shared" si="519"/>
        <v>-0.29022162196877349</v>
      </c>
      <c r="AK1890">
        <f t="shared" si="520"/>
        <v>0.22686228227079117</v>
      </c>
      <c r="AL1890">
        <f t="shared" si="521"/>
        <v>2.6625535282756823</v>
      </c>
      <c r="AM1890">
        <f t="shared" si="522"/>
        <v>4.0948774322335311</v>
      </c>
      <c r="AN1890" s="26">
        <f t="shared" si="527"/>
        <v>-3.9344997747660178</v>
      </c>
      <c r="AO1890" s="26">
        <f t="shared" si="527"/>
        <v>-3.9351643489502139</v>
      </c>
      <c r="AP1890" s="26">
        <f t="shared" si="527"/>
        <v>-3.9332408904645653</v>
      </c>
      <c r="AQ1890" s="26">
        <f t="shared" si="527"/>
        <v>-3.9388182558839882</v>
      </c>
      <c r="AR1890" s="26">
        <f t="shared" si="527"/>
        <v>-3.9227315190112741</v>
      </c>
      <c r="AS1890" s="26">
        <f t="shared" si="527"/>
        <v>-3.9698775001583364</v>
      </c>
      <c r="AT1890" s="26">
        <f t="shared" si="527"/>
        <v>-3.8373723372171344</v>
      </c>
      <c r="AU1890" s="26">
        <f t="shared" si="524"/>
        <v>-4.2853617650403137</v>
      </c>
    </row>
    <row r="1891" spans="26:47">
      <c r="Z1891">
        <f t="shared" si="511"/>
        <v>0</v>
      </c>
      <c r="AA1891" s="26">
        <f t="shared" si="512"/>
        <v>2.0309229835135684E-3</v>
      </c>
      <c r="AB1891" s="26">
        <f t="shared" si="526"/>
        <v>-9999</v>
      </c>
      <c r="AC1891" s="26">
        <f t="shared" si="513"/>
        <v>0</v>
      </c>
      <c r="AD1891" s="26">
        <f t="shared" si="514"/>
        <v>-9999</v>
      </c>
      <c r="AE1891" s="26">
        <f t="shared" si="515"/>
        <v>0</v>
      </c>
      <c r="AF1891">
        <f t="shared" si="516"/>
        <v>-9999</v>
      </c>
      <c r="AG1891" s="187"/>
      <c r="AH1891">
        <f t="shared" si="517"/>
        <v>-2.9382213915712355E-4</v>
      </c>
      <c r="AI1891">
        <f t="shared" si="518"/>
        <v>0.56321412153041595</v>
      </c>
      <c r="AJ1891">
        <f t="shared" si="519"/>
        <v>-0.29022162196877349</v>
      </c>
      <c r="AK1891">
        <f t="shared" si="520"/>
        <v>0.22686228227079117</v>
      </c>
      <c r="AL1891">
        <f t="shared" si="521"/>
        <v>2.6625535282756823</v>
      </c>
      <c r="AM1891">
        <f t="shared" si="522"/>
        <v>4.0948774322335311</v>
      </c>
      <c r="AN1891" s="26">
        <f t="shared" si="527"/>
        <v>-3.9344997747660178</v>
      </c>
      <c r="AO1891" s="26">
        <f t="shared" si="527"/>
        <v>-3.9351643489502139</v>
      </c>
      <c r="AP1891" s="26">
        <f t="shared" si="527"/>
        <v>-3.9332408904645653</v>
      </c>
      <c r="AQ1891" s="26">
        <f t="shared" si="527"/>
        <v>-3.9388182558839882</v>
      </c>
      <c r="AR1891" s="26">
        <f t="shared" si="527"/>
        <v>-3.9227315190112741</v>
      </c>
      <c r="AS1891" s="26">
        <f t="shared" si="527"/>
        <v>-3.9698775001583364</v>
      </c>
      <c r="AT1891" s="26">
        <f t="shared" si="527"/>
        <v>-3.8373723372171344</v>
      </c>
      <c r="AU1891" s="26">
        <f t="shared" si="524"/>
        <v>-4.2853617650403137</v>
      </c>
    </row>
    <row r="1892" spans="26:47">
      <c r="Z1892">
        <f t="shared" si="511"/>
        <v>0</v>
      </c>
      <c r="AA1892" s="26">
        <f t="shared" si="512"/>
        <v>2.0309229835135684E-3</v>
      </c>
      <c r="AB1892" s="26">
        <f t="shared" si="526"/>
        <v>-9999</v>
      </c>
      <c r="AC1892" s="26">
        <f t="shared" si="513"/>
        <v>0</v>
      </c>
      <c r="AD1892" s="26">
        <f t="shared" si="514"/>
        <v>-9999</v>
      </c>
      <c r="AE1892" s="26">
        <f t="shared" si="515"/>
        <v>0</v>
      </c>
      <c r="AF1892">
        <f t="shared" si="516"/>
        <v>-9999</v>
      </c>
      <c r="AG1892" s="187"/>
      <c r="AH1892">
        <f t="shared" si="517"/>
        <v>-2.9382213915712355E-4</v>
      </c>
      <c r="AI1892">
        <f t="shared" si="518"/>
        <v>0.56321412153041595</v>
      </c>
      <c r="AJ1892">
        <f t="shared" si="519"/>
        <v>-0.29022162196877349</v>
      </c>
      <c r="AK1892">
        <f t="shared" si="520"/>
        <v>0.22686228227079117</v>
      </c>
      <c r="AL1892">
        <f t="shared" si="521"/>
        <v>2.6625535282756823</v>
      </c>
      <c r="AM1892">
        <f t="shared" si="522"/>
        <v>4.0948774322335311</v>
      </c>
      <c r="AN1892" s="26">
        <f t="shared" si="527"/>
        <v>-3.9344997747660178</v>
      </c>
      <c r="AO1892" s="26">
        <f t="shared" si="527"/>
        <v>-3.9351643489502139</v>
      </c>
      <c r="AP1892" s="26">
        <f t="shared" si="527"/>
        <v>-3.9332408904645653</v>
      </c>
      <c r="AQ1892" s="26">
        <f t="shared" si="527"/>
        <v>-3.9388182558839882</v>
      </c>
      <c r="AR1892" s="26">
        <f t="shared" si="527"/>
        <v>-3.9227315190112741</v>
      </c>
      <c r="AS1892" s="26">
        <f t="shared" si="527"/>
        <v>-3.9698775001583364</v>
      </c>
      <c r="AT1892" s="26">
        <f t="shared" si="527"/>
        <v>-3.8373723372171344</v>
      </c>
      <c r="AU1892" s="26">
        <f t="shared" si="524"/>
        <v>-4.2853617650403137</v>
      </c>
    </row>
    <row r="1893" spans="26:47">
      <c r="Z1893">
        <f t="shared" si="511"/>
        <v>0</v>
      </c>
      <c r="AA1893" s="26">
        <f t="shared" si="512"/>
        <v>2.0309229835135684E-3</v>
      </c>
      <c r="AB1893" s="26">
        <f t="shared" si="526"/>
        <v>-9999</v>
      </c>
      <c r="AC1893" s="26">
        <f t="shared" si="513"/>
        <v>0</v>
      </c>
      <c r="AD1893" s="26">
        <f t="shared" si="514"/>
        <v>-9999</v>
      </c>
      <c r="AE1893" s="26">
        <f t="shared" si="515"/>
        <v>0</v>
      </c>
      <c r="AF1893">
        <f t="shared" si="516"/>
        <v>-9999</v>
      </c>
      <c r="AG1893" s="187"/>
      <c r="AH1893">
        <f t="shared" si="517"/>
        <v>-2.9382213915712355E-4</v>
      </c>
      <c r="AI1893">
        <f t="shared" si="518"/>
        <v>0.56321412153041595</v>
      </c>
      <c r="AJ1893">
        <f t="shared" si="519"/>
        <v>-0.29022162196877349</v>
      </c>
      <c r="AK1893">
        <f t="shared" si="520"/>
        <v>0.22686228227079117</v>
      </c>
      <c r="AL1893">
        <f t="shared" si="521"/>
        <v>2.6625535282756823</v>
      </c>
      <c r="AM1893">
        <f t="shared" si="522"/>
        <v>4.0948774322335311</v>
      </c>
      <c r="AN1893" s="26">
        <f t="shared" si="527"/>
        <v>-3.9344997747660178</v>
      </c>
      <c r="AO1893" s="26">
        <f t="shared" si="527"/>
        <v>-3.9351643489502139</v>
      </c>
      <c r="AP1893" s="26">
        <f t="shared" si="527"/>
        <v>-3.9332408904645653</v>
      </c>
      <c r="AQ1893" s="26">
        <f t="shared" si="527"/>
        <v>-3.9388182558839882</v>
      </c>
      <c r="AR1893" s="26">
        <f t="shared" si="527"/>
        <v>-3.9227315190112741</v>
      </c>
      <c r="AS1893" s="26">
        <f t="shared" si="527"/>
        <v>-3.9698775001583364</v>
      </c>
      <c r="AT1893" s="26">
        <f t="shared" si="527"/>
        <v>-3.8373723372171344</v>
      </c>
      <c r="AU1893" s="26">
        <f t="shared" si="524"/>
        <v>-4.2853617650403137</v>
      </c>
    </row>
    <row r="1894" spans="26:47">
      <c r="Z1894">
        <f t="shared" si="511"/>
        <v>0</v>
      </c>
      <c r="AA1894" s="26">
        <f t="shared" si="512"/>
        <v>2.0309229835135684E-3</v>
      </c>
      <c r="AB1894" s="26">
        <f t="shared" si="526"/>
        <v>-9999</v>
      </c>
      <c r="AC1894" s="26">
        <f t="shared" si="513"/>
        <v>0</v>
      </c>
      <c r="AD1894" s="26">
        <f t="shared" si="514"/>
        <v>-9999</v>
      </c>
      <c r="AE1894" s="26">
        <f t="shared" si="515"/>
        <v>0</v>
      </c>
      <c r="AF1894">
        <f t="shared" si="516"/>
        <v>-9999</v>
      </c>
      <c r="AG1894" s="187"/>
      <c r="AH1894">
        <f t="shared" si="517"/>
        <v>-2.9382213915712355E-4</v>
      </c>
      <c r="AI1894">
        <f t="shared" si="518"/>
        <v>0.56321412153041595</v>
      </c>
      <c r="AJ1894">
        <f t="shared" si="519"/>
        <v>-0.29022162196877349</v>
      </c>
      <c r="AK1894">
        <f t="shared" si="520"/>
        <v>0.22686228227079117</v>
      </c>
      <c r="AL1894">
        <f t="shared" si="521"/>
        <v>2.6625535282756823</v>
      </c>
      <c r="AM1894">
        <f t="shared" si="522"/>
        <v>4.0948774322335311</v>
      </c>
      <c r="AN1894" s="26">
        <f t="shared" si="527"/>
        <v>-3.9344997747660178</v>
      </c>
      <c r="AO1894" s="26">
        <f t="shared" si="527"/>
        <v>-3.9351643489502139</v>
      </c>
      <c r="AP1894" s="26">
        <f t="shared" si="527"/>
        <v>-3.9332408904645653</v>
      </c>
      <c r="AQ1894" s="26">
        <f t="shared" si="527"/>
        <v>-3.9388182558839882</v>
      </c>
      <c r="AR1894" s="26">
        <f t="shared" si="527"/>
        <v>-3.9227315190112741</v>
      </c>
      <c r="AS1894" s="26">
        <f t="shared" si="527"/>
        <v>-3.9698775001583364</v>
      </c>
      <c r="AT1894" s="26">
        <f t="shared" si="527"/>
        <v>-3.8373723372171344</v>
      </c>
      <c r="AU1894" s="26">
        <f t="shared" si="524"/>
        <v>-4.2853617650403137</v>
      </c>
    </row>
    <row r="1895" spans="26:47">
      <c r="Z1895">
        <f t="shared" si="511"/>
        <v>0</v>
      </c>
      <c r="AA1895" s="26">
        <f t="shared" si="512"/>
        <v>2.0309229835135684E-3</v>
      </c>
      <c r="AB1895" s="26">
        <f t="shared" si="526"/>
        <v>-9999</v>
      </c>
      <c r="AC1895" s="26">
        <f t="shared" si="513"/>
        <v>0</v>
      </c>
      <c r="AD1895" s="26">
        <f t="shared" si="514"/>
        <v>-9999</v>
      </c>
      <c r="AE1895" s="26">
        <f t="shared" si="515"/>
        <v>0</v>
      </c>
      <c r="AF1895">
        <f t="shared" si="516"/>
        <v>-9999</v>
      </c>
      <c r="AG1895" s="187"/>
      <c r="AH1895">
        <f t="shared" si="517"/>
        <v>-2.9382213915712355E-4</v>
      </c>
      <c r="AI1895">
        <f t="shared" si="518"/>
        <v>0.56321412153041595</v>
      </c>
      <c r="AJ1895">
        <f t="shared" si="519"/>
        <v>-0.29022162196877349</v>
      </c>
      <c r="AK1895">
        <f t="shared" si="520"/>
        <v>0.22686228227079117</v>
      </c>
      <c r="AL1895">
        <f t="shared" si="521"/>
        <v>2.6625535282756823</v>
      </c>
      <c r="AM1895">
        <f t="shared" si="522"/>
        <v>4.0948774322335311</v>
      </c>
      <c r="AN1895" s="26">
        <f t="shared" si="527"/>
        <v>-3.9344997747660178</v>
      </c>
      <c r="AO1895" s="26">
        <f t="shared" si="527"/>
        <v>-3.9351643489502139</v>
      </c>
      <c r="AP1895" s="26">
        <f t="shared" si="527"/>
        <v>-3.9332408904645653</v>
      </c>
      <c r="AQ1895" s="26">
        <f t="shared" si="527"/>
        <v>-3.9388182558839882</v>
      </c>
      <c r="AR1895" s="26">
        <f t="shared" si="527"/>
        <v>-3.9227315190112741</v>
      </c>
      <c r="AS1895" s="26">
        <f t="shared" si="527"/>
        <v>-3.9698775001583364</v>
      </c>
      <c r="AT1895" s="26">
        <f t="shared" si="527"/>
        <v>-3.8373723372171344</v>
      </c>
      <c r="AU1895" s="26">
        <f t="shared" si="524"/>
        <v>-4.2853617650403137</v>
      </c>
    </row>
    <row r="1896" spans="26:47">
      <c r="Z1896">
        <f t="shared" si="511"/>
        <v>0</v>
      </c>
      <c r="AA1896" s="26">
        <f t="shared" si="512"/>
        <v>2.0309229835135684E-3</v>
      </c>
      <c r="AB1896" s="26">
        <f t="shared" si="526"/>
        <v>-9999</v>
      </c>
      <c r="AC1896" s="26">
        <f t="shared" si="513"/>
        <v>0</v>
      </c>
      <c r="AD1896" s="26">
        <f t="shared" si="514"/>
        <v>-9999</v>
      </c>
      <c r="AE1896" s="26">
        <f t="shared" si="515"/>
        <v>0</v>
      </c>
      <c r="AF1896">
        <f t="shared" si="516"/>
        <v>-9999</v>
      </c>
      <c r="AG1896" s="187"/>
      <c r="AH1896">
        <f t="shared" si="517"/>
        <v>-2.9382213915712355E-4</v>
      </c>
      <c r="AI1896">
        <f t="shared" si="518"/>
        <v>0.56321412153041595</v>
      </c>
      <c r="AJ1896">
        <f t="shared" si="519"/>
        <v>-0.29022162196877349</v>
      </c>
      <c r="AK1896">
        <f t="shared" si="520"/>
        <v>0.22686228227079117</v>
      </c>
      <c r="AL1896">
        <f t="shared" si="521"/>
        <v>2.6625535282756823</v>
      </c>
      <c r="AM1896">
        <f t="shared" si="522"/>
        <v>4.0948774322335311</v>
      </c>
      <c r="AN1896" s="26">
        <f t="shared" ref="AN1896:AT1905" si="528">$AU1896+$AB$7*SIN(AO1896)</f>
        <v>-3.9344997747660178</v>
      </c>
      <c r="AO1896" s="26">
        <f t="shared" si="528"/>
        <v>-3.9351643489502139</v>
      </c>
      <c r="AP1896" s="26">
        <f t="shared" si="528"/>
        <v>-3.9332408904645653</v>
      </c>
      <c r="AQ1896" s="26">
        <f t="shared" si="528"/>
        <v>-3.9388182558839882</v>
      </c>
      <c r="AR1896" s="26">
        <f t="shared" si="528"/>
        <v>-3.9227315190112741</v>
      </c>
      <c r="AS1896" s="26">
        <f t="shared" si="528"/>
        <v>-3.9698775001583364</v>
      </c>
      <c r="AT1896" s="26">
        <f t="shared" si="528"/>
        <v>-3.8373723372171344</v>
      </c>
      <c r="AU1896" s="26">
        <f t="shared" si="524"/>
        <v>-4.2853617650403137</v>
      </c>
    </row>
    <row r="1897" spans="26:47">
      <c r="Z1897">
        <f t="shared" si="511"/>
        <v>0</v>
      </c>
      <c r="AA1897" s="26">
        <f t="shared" si="512"/>
        <v>2.0309229835135684E-3</v>
      </c>
      <c r="AB1897" s="26">
        <f t="shared" si="526"/>
        <v>-9999</v>
      </c>
      <c r="AC1897" s="26">
        <f t="shared" si="513"/>
        <v>0</v>
      </c>
      <c r="AD1897" s="26">
        <f t="shared" si="514"/>
        <v>-9999</v>
      </c>
      <c r="AE1897" s="26">
        <f t="shared" si="515"/>
        <v>0</v>
      </c>
      <c r="AF1897">
        <f t="shared" si="516"/>
        <v>-9999</v>
      </c>
      <c r="AG1897" s="187"/>
      <c r="AH1897">
        <f t="shared" si="517"/>
        <v>-2.9382213915712355E-4</v>
      </c>
      <c r="AI1897">
        <f t="shared" si="518"/>
        <v>0.56321412153041595</v>
      </c>
      <c r="AJ1897">
        <f t="shared" si="519"/>
        <v>-0.29022162196877349</v>
      </c>
      <c r="AK1897">
        <f t="shared" si="520"/>
        <v>0.22686228227079117</v>
      </c>
      <c r="AL1897">
        <f t="shared" si="521"/>
        <v>2.6625535282756823</v>
      </c>
      <c r="AM1897">
        <f t="shared" si="522"/>
        <v>4.0948774322335311</v>
      </c>
      <c r="AN1897" s="26">
        <f t="shared" si="528"/>
        <v>-3.9344997747660178</v>
      </c>
      <c r="AO1897" s="26">
        <f t="shared" si="528"/>
        <v>-3.9351643489502139</v>
      </c>
      <c r="AP1897" s="26">
        <f t="shared" si="528"/>
        <v>-3.9332408904645653</v>
      </c>
      <c r="AQ1897" s="26">
        <f t="shared" si="528"/>
        <v>-3.9388182558839882</v>
      </c>
      <c r="AR1897" s="26">
        <f t="shared" si="528"/>
        <v>-3.9227315190112741</v>
      </c>
      <c r="AS1897" s="26">
        <f t="shared" si="528"/>
        <v>-3.9698775001583364</v>
      </c>
      <c r="AT1897" s="26">
        <f t="shared" si="528"/>
        <v>-3.8373723372171344</v>
      </c>
      <c r="AU1897" s="26">
        <f t="shared" si="524"/>
        <v>-4.2853617650403137</v>
      </c>
    </row>
    <row r="1898" spans="26:47">
      <c r="Z1898">
        <f t="shared" si="511"/>
        <v>0</v>
      </c>
      <c r="AA1898" s="26">
        <f t="shared" si="512"/>
        <v>2.0309229835135684E-3</v>
      </c>
      <c r="AB1898" s="26">
        <f t="shared" si="526"/>
        <v>-9999</v>
      </c>
      <c r="AC1898" s="26">
        <f t="shared" si="513"/>
        <v>0</v>
      </c>
      <c r="AD1898" s="26">
        <f t="shared" si="514"/>
        <v>-9999</v>
      </c>
      <c r="AE1898" s="26">
        <f t="shared" si="515"/>
        <v>0</v>
      </c>
      <c r="AF1898">
        <f t="shared" si="516"/>
        <v>-9999</v>
      </c>
      <c r="AG1898" s="187"/>
      <c r="AH1898">
        <f t="shared" si="517"/>
        <v>-2.9382213915712355E-4</v>
      </c>
      <c r="AI1898">
        <f t="shared" si="518"/>
        <v>0.56321412153041595</v>
      </c>
      <c r="AJ1898">
        <f t="shared" si="519"/>
        <v>-0.29022162196877349</v>
      </c>
      <c r="AK1898">
        <f t="shared" si="520"/>
        <v>0.22686228227079117</v>
      </c>
      <c r="AL1898">
        <f t="shared" si="521"/>
        <v>2.6625535282756823</v>
      </c>
      <c r="AM1898">
        <f t="shared" si="522"/>
        <v>4.0948774322335311</v>
      </c>
      <c r="AN1898" s="26">
        <f t="shared" si="528"/>
        <v>-3.9344997747660178</v>
      </c>
      <c r="AO1898" s="26">
        <f t="shared" si="528"/>
        <v>-3.9351643489502139</v>
      </c>
      <c r="AP1898" s="26">
        <f t="shared" si="528"/>
        <v>-3.9332408904645653</v>
      </c>
      <c r="AQ1898" s="26">
        <f t="shared" si="528"/>
        <v>-3.9388182558839882</v>
      </c>
      <c r="AR1898" s="26">
        <f t="shared" si="528"/>
        <v>-3.9227315190112741</v>
      </c>
      <c r="AS1898" s="26">
        <f t="shared" si="528"/>
        <v>-3.9698775001583364</v>
      </c>
      <c r="AT1898" s="26">
        <f t="shared" si="528"/>
        <v>-3.8373723372171344</v>
      </c>
      <c r="AU1898" s="26">
        <f t="shared" si="524"/>
        <v>-4.2853617650403137</v>
      </c>
    </row>
    <row r="1899" spans="26:47">
      <c r="Z1899">
        <f t="shared" si="511"/>
        <v>0</v>
      </c>
      <c r="AA1899" s="26">
        <f t="shared" si="512"/>
        <v>2.0309229835135684E-3</v>
      </c>
      <c r="AB1899" s="26">
        <f t="shared" si="526"/>
        <v>-9999</v>
      </c>
      <c r="AC1899" s="26">
        <f t="shared" si="513"/>
        <v>0</v>
      </c>
      <c r="AD1899" s="26">
        <f t="shared" si="514"/>
        <v>-9999</v>
      </c>
      <c r="AE1899" s="26">
        <f t="shared" si="515"/>
        <v>0</v>
      </c>
      <c r="AF1899">
        <f t="shared" si="516"/>
        <v>-9999</v>
      </c>
      <c r="AG1899" s="187"/>
      <c r="AH1899">
        <f t="shared" si="517"/>
        <v>-2.9382213915712355E-4</v>
      </c>
      <c r="AI1899">
        <f t="shared" si="518"/>
        <v>0.56321412153041595</v>
      </c>
      <c r="AJ1899">
        <f t="shared" si="519"/>
        <v>-0.29022162196877349</v>
      </c>
      <c r="AK1899">
        <f t="shared" si="520"/>
        <v>0.22686228227079117</v>
      </c>
      <c r="AL1899">
        <f t="shared" si="521"/>
        <v>2.6625535282756823</v>
      </c>
      <c r="AM1899">
        <f t="shared" si="522"/>
        <v>4.0948774322335311</v>
      </c>
      <c r="AN1899" s="26">
        <f t="shared" si="528"/>
        <v>-3.9344997747660178</v>
      </c>
      <c r="AO1899" s="26">
        <f t="shared" si="528"/>
        <v>-3.9351643489502139</v>
      </c>
      <c r="AP1899" s="26">
        <f t="shared" si="528"/>
        <v>-3.9332408904645653</v>
      </c>
      <c r="AQ1899" s="26">
        <f t="shared" si="528"/>
        <v>-3.9388182558839882</v>
      </c>
      <c r="AR1899" s="26">
        <f t="shared" si="528"/>
        <v>-3.9227315190112741</v>
      </c>
      <c r="AS1899" s="26">
        <f t="shared" si="528"/>
        <v>-3.9698775001583364</v>
      </c>
      <c r="AT1899" s="26">
        <f t="shared" si="528"/>
        <v>-3.8373723372171344</v>
      </c>
      <c r="AU1899" s="26">
        <f t="shared" si="524"/>
        <v>-4.2853617650403137</v>
      </c>
    </row>
    <row r="1900" spans="26:47">
      <c r="Z1900">
        <f t="shared" si="511"/>
        <v>0</v>
      </c>
      <c r="AA1900" s="26">
        <f t="shared" si="512"/>
        <v>2.0309229835135684E-3</v>
      </c>
      <c r="AB1900" s="26">
        <f t="shared" si="526"/>
        <v>-9999</v>
      </c>
      <c r="AC1900" s="26">
        <f t="shared" si="513"/>
        <v>0</v>
      </c>
      <c r="AD1900" s="26">
        <f t="shared" si="514"/>
        <v>-9999</v>
      </c>
      <c r="AE1900" s="26">
        <f t="shared" si="515"/>
        <v>0</v>
      </c>
      <c r="AF1900">
        <f t="shared" si="516"/>
        <v>-9999</v>
      </c>
      <c r="AG1900" s="187"/>
      <c r="AH1900">
        <f t="shared" si="517"/>
        <v>-2.9382213915712355E-4</v>
      </c>
      <c r="AI1900">
        <f t="shared" si="518"/>
        <v>0.56321412153041595</v>
      </c>
      <c r="AJ1900">
        <f t="shared" si="519"/>
        <v>-0.29022162196877349</v>
      </c>
      <c r="AK1900">
        <f t="shared" si="520"/>
        <v>0.22686228227079117</v>
      </c>
      <c r="AL1900">
        <f t="shared" si="521"/>
        <v>2.6625535282756823</v>
      </c>
      <c r="AM1900">
        <f t="shared" si="522"/>
        <v>4.0948774322335311</v>
      </c>
      <c r="AN1900" s="26">
        <f t="shared" si="528"/>
        <v>-3.9344997747660178</v>
      </c>
      <c r="AO1900" s="26">
        <f t="shared" si="528"/>
        <v>-3.9351643489502139</v>
      </c>
      <c r="AP1900" s="26">
        <f t="shared" si="528"/>
        <v>-3.9332408904645653</v>
      </c>
      <c r="AQ1900" s="26">
        <f t="shared" si="528"/>
        <v>-3.9388182558839882</v>
      </c>
      <c r="AR1900" s="26">
        <f t="shared" si="528"/>
        <v>-3.9227315190112741</v>
      </c>
      <c r="AS1900" s="26">
        <f t="shared" si="528"/>
        <v>-3.9698775001583364</v>
      </c>
      <c r="AT1900" s="26">
        <f t="shared" si="528"/>
        <v>-3.8373723372171344</v>
      </c>
      <c r="AU1900" s="26">
        <f t="shared" si="524"/>
        <v>-4.2853617650403137</v>
      </c>
    </row>
    <row r="1901" spans="26:47">
      <c r="Z1901">
        <f t="shared" si="511"/>
        <v>0</v>
      </c>
      <c r="AA1901" s="26">
        <f t="shared" si="512"/>
        <v>2.0309229835135684E-3</v>
      </c>
      <c r="AB1901" s="26">
        <f t="shared" si="526"/>
        <v>-9999</v>
      </c>
      <c r="AC1901" s="26">
        <f t="shared" si="513"/>
        <v>0</v>
      </c>
      <c r="AD1901" s="26">
        <f t="shared" si="514"/>
        <v>-9999</v>
      </c>
      <c r="AE1901" s="26">
        <f t="shared" si="515"/>
        <v>0</v>
      </c>
      <c r="AF1901">
        <f t="shared" si="516"/>
        <v>-9999</v>
      </c>
      <c r="AG1901" s="187"/>
      <c r="AH1901">
        <f t="shared" si="517"/>
        <v>-2.9382213915712355E-4</v>
      </c>
      <c r="AI1901">
        <f t="shared" si="518"/>
        <v>0.56321412153041595</v>
      </c>
      <c r="AJ1901">
        <f t="shared" si="519"/>
        <v>-0.29022162196877349</v>
      </c>
      <c r="AK1901">
        <f t="shared" si="520"/>
        <v>0.22686228227079117</v>
      </c>
      <c r="AL1901">
        <f t="shared" si="521"/>
        <v>2.6625535282756823</v>
      </c>
      <c r="AM1901">
        <f t="shared" si="522"/>
        <v>4.0948774322335311</v>
      </c>
      <c r="AN1901" s="26">
        <f t="shared" si="528"/>
        <v>-3.9344997747660178</v>
      </c>
      <c r="AO1901" s="26">
        <f t="shared" si="528"/>
        <v>-3.9351643489502139</v>
      </c>
      <c r="AP1901" s="26">
        <f t="shared" si="528"/>
        <v>-3.9332408904645653</v>
      </c>
      <c r="AQ1901" s="26">
        <f t="shared" si="528"/>
        <v>-3.9388182558839882</v>
      </c>
      <c r="AR1901" s="26">
        <f t="shared" si="528"/>
        <v>-3.9227315190112741</v>
      </c>
      <c r="AS1901" s="26">
        <f t="shared" si="528"/>
        <v>-3.9698775001583364</v>
      </c>
      <c r="AT1901" s="26">
        <f t="shared" si="528"/>
        <v>-3.8373723372171344</v>
      </c>
      <c r="AU1901" s="26">
        <f t="shared" si="524"/>
        <v>-4.2853617650403137</v>
      </c>
    </row>
    <row r="1902" spans="26:47">
      <c r="Z1902">
        <f t="shared" si="511"/>
        <v>0</v>
      </c>
      <c r="AA1902" s="26">
        <f t="shared" si="512"/>
        <v>2.0309229835135684E-3</v>
      </c>
      <c r="AB1902" s="26">
        <f t="shared" si="526"/>
        <v>-9999</v>
      </c>
      <c r="AC1902" s="26">
        <f t="shared" si="513"/>
        <v>0</v>
      </c>
      <c r="AD1902" s="26">
        <f t="shared" si="514"/>
        <v>-9999</v>
      </c>
      <c r="AE1902" s="26">
        <f t="shared" si="515"/>
        <v>0</v>
      </c>
      <c r="AF1902">
        <f t="shared" si="516"/>
        <v>-9999</v>
      </c>
      <c r="AG1902" s="187"/>
      <c r="AH1902">
        <f t="shared" si="517"/>
        <v>-2.9382213915712355E-4</v>
      </c>
      <c r="AI1902">
        <f t="shared" si="518"/>
        <v>0.56321412153041595</v>
      </c>
      <c r="AJ1902">
        <f t="shared" si="519"/>
        <v>-0.29022162196877349</v>
      </c>
      <c r="AK1902">
        <f t="shared" si="520"/>
        <v>0.22686228227079117</v>
      </c>
      <c r="AL1902">
        <f t="shared" si="521"/>
        <v>2.6625535282756823</v>
      </c>
      <c r="AM1902">
        <f t="shared" si="522"/>
        <v>4.0948774322335311</v>
      </c>
      <c r="AN1902" s="26">
        <f t="shared" si="528"/>
        <v>-3.9344997747660178</v>
      </c>
      <c r="AO1902" s="26">
        <f t="shared" si="528"/>
        <v>-3.9351643489502139</v>
      </c>
      <c r="AP1902" s="26">
        <f t="shared" si="528"/>
        <v>-3.9332408904645653</v>
      </c>
      <c r="AQ1902" s="26">
        <f t="shared" si="528"/>
        <v>-3.9388182558839882</v>
      </c>
      <c r="AR1902" s="26">
        <f t="shared" si="528"/>
        <v>-3.9227315190112741</v>
      </c>
      <c r="AS1902" s="26">
        <f t="shared" si="528"/>
        <v>-3.9698775001583364</v>
      </c>
      <c r="AT1902" s="26">
        <f t="shared" si="528"/>
        <v>-3.8373723372171344</v>
      </c>
      <c r="AU1902" s="26">
        <f t="shared" si="524"/>
        <v>-4.2853617650403137</v>
      </c>
    </row>
    <row r="1903" spans="26:47">
      <c r="Z1903">
        <f t="shared" si="511"/>
        <v>0</v>
      </c>
      <c r="AA1903" s="26">
        <f t="shared" si="512"/>
        <v>2.0309229835135684E-3</v>
      </c>
      <c r="AB1903" s="26">
        <f t="shared" si="526"/>
        <v>-9999</v>
      </c>
      <c r="AC1903" s="26">
        <f t="shared" si="513"/>
        <v>0</v>
      </c>
      <c r="AD1903" s="26">
        <f t="shared" si="514"/>
        <v>-9999</v>
      </c>
      <c r="AE1903" s="26">
        <f t="shared" si="515"/>
        <v>0</v>
      </c>
      <c r="AF1903">
        <f t="shared" si="516"/>
        <v>-9999</v>
      </c>
      <c r="AG1903" s="187"/>
      <c r="AH1903">
        <f t="shared" si="517"/>
        <v>-2.9382213915712355E-4</v>
      </c>
      <c r="AI1903">
        <f t="shared" si="518"/>
        <v>0.56321412153041595</v>
      </c>
      <c r="AJ1903">
        <f t="shared" si="519"/>
        <v>-0.29022162196877349</v>
      </c>
      <c r="AK1903">
        <f t="shared" si="520"/>
        <v>0.22686228227079117</v>
      </c>
      <c r="AL1903">
        <f t="shared" si="521"/>
        <v>2.6625535282756823</v>
      </c>
      <c r="AM1903">
        <f t="shared" si="522"/>
        <v>4.0948774322335311</v>
      </c>
      <c r="AN1903" s="26">
        <f t="shared" si="528"/>
        <v>-3.9344997747660178</v>
      </c>
      <c r="AO1903" s="26">
        <f t="shared" si="528"/>
        <v>-3.9351643489502139</v>
      </c>
      <c r="AP1903" s="26">
        <f t="shared" si="528"/>
        <v>-3.9332408904645653</v>
      </c>
      <c r="AQ1903" s="26">
        <f t="shared" si="528"/>
        <v>-3.9388182558839882</v>
      </c>
      <c r="AR1903" s="26">
        <f t="shared" si="528"/>
        <v>-3.9227315190112741</v>
      </c>
      <c r="AS1903" s="26">
        <f t="shared" si="528"/>
        <v>-3.9698775001583364</v>
      </c>
      <c r="AT1903" s="26">
        <f t="shared" si="528"/>
        <v>-3.8373723372171344</v>
      </c>
      <c r="AU1903" s="26">
        <f t="shared" si="524"/>
        <v>-4.2853617650403137</v>
      </c>
    </row>
    <row r="1904" spans="26:47">
      <c r="Z1904">
        <f t="shared" si="511"/>
        <v>0</v>
      </c>
      <c r="AA1904" s="26">
        <f t="shared" si="512"/>
        <v>2.0309229835135684E-3</v>
      </c>
      <c r="AB1904" s="26">
        <f t="shared" si="526"/>
        <v>-9999</v>
      </c>
      <c r="AC1904" s="26">
        <f t="shared" si="513"/>
        <v>0</v>
      </c>
      <c r="AD1904" s="26">
        <f t="shared" si="514"/>
        <v>-9999</v>
      </c>
      <c r="AE1904" s="26">
        <f t="shared" si="515"/>
        <v>0</v>
      </c>
      <c r="AF1904">
        <f t="shared" si="516"/>
        <v>-9999</v>
      </c>
      <c r="AG1904" s="187"/>
      <c r="AH1904">
        <f t="shared" si="517"/>
        <v>-2.9382213915712355E-4</v>
      </c>
      <c r="AI1904">
        <f t="shared" si="518"/>
        <v>0.56321412153041595</v>
      </c>
      <c r="AJ1904">
        <f t="shared" si="519"/>
        <v>-0.29022162196877349</v>
      </c>
      <c r="AK1904">
        <f t="shared" si="520"/>
        <v>0.22686228227079117</v>
      </c>
      <c r="AL1904">
        <f t="shared" si="521"/>
        <v>2.6625535282756823</v>
      </c>
      <c r="AM1904">
        <f t="shared" si="522"/>
        <v>4.0948774322335311</v>
      </c>
      <c r="AN1904" s="26">
        <f t="shared" si="528"/>
        <v>-3.9344997747660178</v>
      </c>
      <c r="AO1904" s="26">
        <f t="shared" si="528"/>
        <v>-3.9351643489502139</v>
      </c>
      <c r="AP1904" s="26">
        <f t="shared" si="528"/>
        <v>-3.9332408904645653</v>
      </c>
      <c r="AQ1904" s="26">
        <f t="shared" si="528"/>
        <v>-3.9388182558839882</v>
      </c>
      <c r="AR1904" s="26">
        <f t="shared" si="528"/>
        <v>-3.9227315190112741</v>
      </c>
      <c r="AS1904" s="26">
        <f t="shared" si="528"/>
        <v>-3.9698775001583364</v>
      </c>
      <c r="AT1904" s="26">
        <f t="shared" si="528"/>
        <v>-3.8373723372171344</v>
      </c>
      <c r="AU1904" s="26">
        <f t="shared" si="524"/>
        <v>-4.2853617650403137</v>
      </c>
    </row>
    <row r="1905" spans="26:48">
      <c r="Z1905">
        <f t="shared" si="511"/>
        <v>0</v>
      </c>
      <c r="AA1905" s="26">
        <f t="shared" si="512"/>
        <v>2.0309229835135684E-3</v>
      </c>
      <c r="AB1905" s="26">
        <f t="shared" si="526"/>
        <v>-9999</v>
      </c>
      <c r="AC1905" s="26">
        <f t="shared" si="513"/>
        <v>0</v>
      </c>
      <c r="AD1905" s="26">
        <f t="shared" si="514"/>
        <v>-9999</v>
      </c>
      <c r="AE1905" s="26">
        <f t="shared" si="515"/>
        <v>0</v>
      </c>
      <c r="AF1905">
        <f t="shared" si="516"/>
        <v>-9999</v>
      </c>
      <c r="AG1905" s="187"/>
      <c r="AH1905">
        <f t="shared" si="517"/>
        <v>-2.9382213915712355E-4</v>
      </c>
      <c r="AI1905">
        <f t="shared" si="518"/>
        <v>0.56321412153041595</v>
      </c>
      <c r="AJ1905">
        <f t="shared" si="519"/>
        <v>-0.29022162196877349</v>
      </c>
      <c r="AK1905">
        <f t="shared" si="520"/>
        <v>0.22686228227079117</v>
      </c>
      <c r="AL1905">
        <f t="shared" si="521"/>
        <v>2.6625535282756823</v>
      </c>
      <c r="AM1905">
        <f t="shared" si="522"/>
        <v>4.0948774322335311</v>
      </c>
      <c r="AN1905" s="26">
        <f t="shared" si="528"/>
        <v>-3.9344997747660178</v>
      </c>
      <c r="AO1905" s="26">
        <f t="shared" si="528"/>
        <v>-3.9351643489502139</v>
      </c>
      <c r="AP1905" s="26">
        <f t="shared" si="528"/>
        <v>-3.9332408904645653</v>
      </c>
      <c r="AQ1905" s="26">
        <f t="shared" si="528"/>
        <v>-3.9388182558839882</v>
      </c>
      <c r="AR1905" s="26">
        <f t="shared" si="528"/>
        <v>-3.9227315190112741</v>
      </c>
      <c r="AS1905" s="26">
        <f t="shared" si="528"/>
        <v>-3.9698775001583364</v>
      </c>
      <c r="AT1905" s="26">
        <f t="shared" si="528"/>
        <v>-3.8373723372171344</v>
      </c>
      <c r="AU1905" s="26">
        <f t="shared" si="524"/>
        <v>-4.2853617650403137</v>
      </c>
    </row>
    <row r="1906" spans="26:48">
      <c r="Z1906">
        <f t="shared" si="511"/>
        <v>0</v>
      </c>
      <c r="AA1906" s="26">
        <f t="shared" si="512"/>
        <v>2.0309229835135684E-3</v>
      </c>
      <c r="AB1906" s="26">
        <f t="shared" si="526"/>
        <v>-9999</v>
      </c>
      <c r="AC1906" s="26">
        <f t="shared" si="513"/>
        <v>0</v>
      </c>
      <c r="AD1906" s="26">
        <f t="shared" si="514"/>
        <v>-9999</v>
      </c>
      <c r="AE1906" s="26">
        <f t="shared" si="515"/>
        <v>0</v>
      </c>
      <c r="AF1906">
        <f t="shared" si="516"/>
        <v>-9999</v>
      </c>
      <c r="AG1906" s="187"/>
      <c r="AH1906">
        <f t="shared" si="517"/>
        <v>-2.9382213915712355E-4</v>
      </c>
      <c r="AI1906">
        <f t="shared" si="518"/>
        <v>0.56321412153041595</v>
      </c>
      <c r="AJ1906">
        <f t="shared" si="519"/>
        <v>-0.29022162196877349</v>
      </c>
      <c r="AK1906">
        <f t="shared" si="520"/>
        <v>0.22686228227079117</v>
      </c>
      <c r="AL1906">
        <f t="shared" si="521"/>
        <v>2.6625535282756823</v>
      </c>
      <c r="AM1906">
        <f t="shared" si="522"/>
        <v>4.0948774322335311</v>
      </c>
      <c r="AN1906" s="26">
        <f t="shared" ref="AN1906:AT1915" si="529">$AU1906+$AB$7*SIN(AO1906)</f>
        <v>-3.9344997747660178</v>
      </c>
      <c r="AO1906" s="26">
        <f t="shared" si="529"/>
        <v>-3.9351643489502139</v>
      </c>
      <c r="AP1906" s="26">
        <f t="shared" si="529"/>
        <v>-3.9332408904645653</v>
      </c>
      <c r="AQ1906" s="26">
        <f t="shared" si="529"/>
        <v>-3.9388182558839882</v>
      </c>
      <c r="AR1906" s="26">
        <f t="shared" si="529"/>
        <v>-3.9227315190112741</v>
      </c>
      <c r="AS1906" s="26">
        <f t="shared" si="529"/>
        <v>-3.9698775001583364</v>
      </c>
      <c r="AT1906" s="26">
        <f t="shared" si="529"/>
        <v>-3.8373723372171344</v>
      </c>
      <c r="AU1906" s="26">
        <f t="shared" si="524"/>
        <v>-4.2853617650403137</v>
      </c>
    </row>
    <row r="1907" spans="26:48">
      <c r="Z1907">
        <f t="shared" si="511"/>
        <v>0</v>
      </c>
      <c r="AA1907" s="26">
        <f t="shared" si="512"/>
        <v>2.0309229835135684E-3</v>
      </c>
      <c r="AB1907" s="26">
        <f t="shared" si="526"/>
        <v>-9999</v>
      </c>
      <c r="AC1907" s="26">
        <f t="shared" si="513"/>
        <v>0</v>
      </c>
      <c r="AD1907" s="26">
        <f t="shared" si="514"/>
        <v>-9999</v>
      </c>
      <c r="AE1907" s="26">
        <f t="shared" si="515"/>
        <v>0</v>
      </c>
      <c r="AF1907">
        <f t="shared" si="516"/>
        <v>-9999</v>
      </c>
      <c r="AG1907" s="187"/>
      <c r="AH1907">
        <f t="shared" si="517"/>
        <v>-2.9382213915712355E-4</v>
      </c>
      <c r="AI1907">
        <f t="shared" si="518"/>
        <v>0.56321412153041595</v>
      </c>
      <c r="AJ1907">
        <f t="shared" si="519"/>
        <v>-0.29022162196877349</v>
      </c>
      <c r="AK1907">
        <f t="shared" si="520"/>
        <v>0.22686228227079117</v>
      </c>
      <c r="AL1907">
        <f t="shared" si="521"/>
        <v>2.6625535282756823</v>
      </c>
      <c r="AM1907">
        <f t="shared" si="522"/>
        <v>4.0948774322335311</v>
      </c>
      <c r="AN1907" s="26">
        <f t="shared" si="529"/>
        <v>-3.9344997747660178</v>
      </c>
      <c r="AO1907" s="26">
        <f t="shared" si="529"/>
        <v>-3.9351643489502139</v>
      </c>
      <c r="AP1907" s="26">
        <f t="shared" si="529"/>
        <v>-3.9332408904645653</v>
      </c>
      <c r="AQ1907" s="26">
        <f t="shared" si="529"/>
        <v>-3.9388182558839882</v>
      </c>
      <c r="AR1907" s="26">
        <f t="shared" si="529"/>
        <v>-3.9227315190112741</v>
      </c>
      <c r="AS1907" s="26">
        <f t="shared" si="529"/>
        <v>-3.9698775001583364</v>
      </c>
      <c r="AT1907" s="26">
        <f t="shared" si="529"/>
        <v>-3.8373723372171344</v>
      </c>
      <c r="AU1907" s="26">
        <f t="shared" si="524"/>
        <v>-4.2853617650403137</v>
      </c>
    </row>
    <row r="1908" spans="26:48">
      <c r="Z1908">
        <f t="shared" si="511"/>
        <v>0</v>
      </c>
      <c r="AA1908" s="26">
        <f t="shared" si="512"/>
        <v>2.0309229835135684E-3</v>
      </c>
      <c r="AB1908" s="26">
        <f t="shared" si="526"/>
        <v>-9999</v>
      </c>
      <c r="AC1908" s="26">
        <f t="shared" si="513"/>
        <v>0</v>
      </c>
      <c r="AD1908" s="26">
        <f t="shared" si="514"/>
        <v>-9999</v>
      </c>
      <c r="AE1908" s="26">
        <f t="shared" si="515"/>
        <v>0</v>
      </c>
      <c r="AF1908">
        <f t="shared" si="516"/>
        <v>-9999</v>
      </c>
      <c r="AG1908" s="187"/>
      <c r="AH1908">
        <f t="shared" si="517"/>
        <v>-2.9382213915712355E-4</v>
      </c>
      <c r="AI1908">
        <f t="shared" si="518"/>
        <v>0.56321412153041595</v>
      </c>
      <c r="AJ1908">
        <f t="shared" si="519"/>
        <v>-0.29022162196877349</v>
      </c>
      <c r="AK1908">
        <f t="shared" si="520"/>
        <v>0.22686228227079117</v>
      </c>
      <c r="AL1908">
        <f t="shared" si="521"/>
        <v>2.6625535282756823</v>
      </c>
      <c r="AM1908">
        <f t="shared" si="522"/>
        <v>4.0948774322335311</v>
      </c>
      <c r="AN1908" s="26">
        <f t="shared" si="529"/>
        <v>-3.9344997747660178</v>
      </c>
      <c r="AO1908" s="26">
        <f t="shared" si="529"/>
        <v>-3.9351643489502139</v>
      </c>
      <c r="AP1908" s="26">
        <f t="shared" si="529"/>
        <v>-3.9332408904645653</v>
      </c>
      <c r="AQ1908" s="26">
        <f t="shared" si="529"/>
        <v>-3.9388182558839882</v>
      </c>
      <c r="AR1908" s="26">
        <f t="shared" si="529"/>
        <v>-3.9227315190112741</v>
      </c>
      <c r="AS1908" s="26">
        <f t="shared" si="529"/>
        <v>-3.9698775001583364</v>
      </c>
      <c r="AT1908" s="26">
        <f t="shared" si="529"/>
        <v>-3.8373723372171344</v>
      </c>
      <c r="AU1908" s="26">
        <f t="shared" si="524"/>
        <v>-4.2853617650403137</v>
      </c>
    </row>
    <row r="1909" spans="26:48">
      <c r="Z1909">
        <f t="shared" si="511"/>
        <v>0</v>
      </c>
      <c r="AA1909" s="26">
        <f t="shared" si="512"/>
        <v>2.0309229835135684E-3</v>
      </c>
      <c r="AB1909" s="26">
        <f t="shared" si="526"/>
        <v>-9999</v>
      </c>
      <c r="AC1909" s="26">
        <f t="shared" si="513"/>
        <v>0</v>
      </c>
      <c r="AD1909" s="26">
        <f t="shared" si="514"/>
        <v>-9999</v>
      </c>
      <c r="AE1909" s="26">
        <f t="shared" si="515"/>
        <v>0</v>
      </c>
      <c r="AF1909">
        <f t="shared" si="516"/>
        <v>-9999</v>
      </c>
      <c r="AG1909" s="187"/>
      <c r="AH1909">
        <f t="shared" si="517"/>
        <v>-2.9382213915712355E-4</v>
      </c>
      <c r="AI1909">
        <f t="shared" si="518"/>
        <v>0.56321412153041595</v>
      </c>
      <c r="AJ1909">
        <f t="shared" si="519"/>
        <v>-0.29022162196877349</v>
      </c>
      <c r="AK1909">
        <f t="shared" si="520"/>
        <v>0.22686228227079117</v>
      </c>
      <c r="AL1909">
        <f t="shared" si="521"/>
        <v>2.6625535282756823</v>
      </c>
      <c r="AM1909">
        <f t="shared" si="522"/>
        <v>4.0948774322335311</v>
      </c>
      <c r="AN1909" s="26">
        <f t="shared" si="529"/>
        <v>-3.9344997747660178</v>
      </c>
      <c r="AO1909" s="26">
        <f t="shared" si="529"/>
        <v>-3.9351643489502139</v>
      </c>
      <c r="AP1909" s="26">
        <f t="shared" si="529"/>
        <v>-3.9332408904645653</v>
      </c>
      <c r="AQ1909" s="26">
        <f t="shared" si="529"/>
        <v>-3.9388182558839882</v>
      </c>
      <c r="AR1909" s="26">
        <f t="shared" si="529"/>
        <v>-3.9227315190112741</v>
      </c>
      <c r="AS1909" s="26">
        <f t="shared" si="529"/>
        <v>-3.9698775001583364</v>
      </c>
      <c r="AT1909" s="26">
        <f t="shared" si="529"/>
        <v>-3.8373723372171344</v>
      </c>
      <c r="AU1909" s="26">
        <f t="shared" si="524"/>
        <v>-4.2853617650403137</v>
      </c>
    </row>
    <row r="1910" spans="26:48">
      <c r="Z1910">
        <f t="shared" si="511"/>
        <v>0</v>
      </c>
      <c r="AA1910" s="26">
        <f t="shared" si="512"/>
        <v>2.0309229835135684E-3</v>
      </c>
      <c r="AB1910" s="26">
        <f t="shared" si="526"/>
        <v>-9999</v>
      </c>
      <c r="AC1910" s="26">
        <f t="shared" si="513"/>
        <v>0</v>
      </c>
      <c r="AD1910" s="26">
        <f t="shared" si="514"/>
        <v>-9999</v>
      </c>
      <c r="AE1910" s="26">
        <f t="shared" si="515"/>
        <v>0</v>
      </c>
      <c r="AF1910">
        <f t="shared" si="516"/>
        <v>-9999</v>
      </c>
      <c r="AG1910" s="187"/>
      <c r="AH1910">
        <f t="shared" si="517"/>
        <v>-2.9382213915712355E-4</v>
      </c>
      <c r="AI1910">
        <f t="shared" si="518"/>
        <v>0.56321412153041595</v>
      </c>
      <c r="AJ1910">
        <f t="shared" si="519"/>
        <v>-0.29022162196877349</v>
      </c>
      <c r="AK1910">
        <f t="shared" si="520"/>
        <v>0.22686228227079117</v>
      </c>
      <c r="AL1910">
        <f t="shared" si="521"/>
        <v>2.6625535282756823</v>
      </c>
      <c r="AM1910">
        <f t="shared" si="522"/>
        <v>4.0948774322335311</v>
      </c>
      <c r="AN1910" s="26">
        <f t="shared" si="529"/>
        <v>-3.9344997747660178</v>
      </c>
      <c r="AO1910" s="26">
        <f t="shared" si="529"/>
        <v>-3.9351643489502139</v>
      </c>
      <c r="AP1910" s="26">
        <f t="shared" si="529"/>
        <v>-3.9332408904645653</v>
      </c>
      <c r="AQ1910" s="26">
        <f t="shared" si="529"/>
        <v>-3.9388182558839882</v>
      </c>
      <c r="AR1910" s="26">
        <f t="shared" si="529"/>
        <v>-3.9227315190112741</v>
      </c>
      <c r="AS1910" s="26">
        <f t="shared" si="529"/>
        <v>-3.9698775001583364</v>
      </c>
      <c r="AT1910" s="26">
        <f t="shared" si="529"/>
        <v>-3.8373723372171344</v>
      </c>
      <c r="AU1910" s="26">
        <f t="shared" si="524"/>
        <v>-4.2853617650403137</v>
      </c>
    </row>
    <row r="1911" spans="26:48">
      <c r="Z1911">
        <f t="shared" si="511"/>
        <v>0</v>
      </c>
      <c r="AA1911" s="26">
        <f t="shared" si="512"/>
        <v>2.0309229835135684E-3</v>
      </c>
      <c r="AB1911" s="26">
        <f t="shared" si="526"/>
        <v>-9999</v>
      </c>
      <c r="AC1911" s="26">
        <f t="shared" si="513"/>
        <v>0</v>
      </c>
      <c r="AD1911" s="26">
        <f t="shared" si="514"/>
        <v>-9999</v>
      </c>
      <c r="AE1911" s="26">
        <f t="shared" si="515"/>
        <v>0</v>
      </c>
      <c r="AF1911">
        <f t="shared" si="516"/>
        <v>-9999</v>
      </c>
      <c r="AG1911" s="187"/>
      <c r="AH1911">
        <f t="shared" si="517"/>
        <v>-2.9382213915712355E-4</v>
      </c>
      <c r="AI1911">
        <f t="shared" si="518"/>
        <v>0.56321412153041595</v>
      </c>
      <c r="AJ1911">
        <f t="shared" si="519"/>
        <v>-0.29022162196877349</v>
      </c>
      <c r="AK1911">
        <f t="shared" si="520"/>
        <v>0.22686228227079117</v>
      </c>
      <c r="AL1911">
        <f t="shared" si="521"/>
        <v>2.6625535282756823</v>
      </c>
      <c r="AM1911">
        <f t="shared" si="522"/>
        <v>4.0948774322335311</v>
      </c>
      <c r="AN1911" s="26">
        <f t="shared" si="529"/>
        <v>-3.9344997747660178</v>
      </c>
      <c r="AO1911" s="26">
        <f t="shared" si="529"/>
        <v>-3.9351643489502139</v>
      </c>
      <c r="AP1911" s="26">
        <f t="shared" si="529"/>
        <v>-3.9332408904645653</v>
      </c>
      <c r="AQ1911" s="26">
        <f t="shared" si="529"/>
        <v>-3.9388182558839882</v>
      </c>
      <c r="AR1911" s="26">
        <f t="shared" si="529"/>
        <v>-3.9227315190112741</v>
      </c>
      <c r="AS1911" s="26">
        <f t="shared" si="529"/>
        <v>-3.9698775001583364</v>
      </c>
      <c r="AT1911" s="26">
        <f t="shared" si="529"/>
        <v>-3.8373723372171344</v>
      </c>
      <c r="AU1911" s="26">
        <f t="shared" si="524"/>
        <v>-4.2853617650403137</v>
      </c>
    </row>
    <row r="1912" spans="26:48">
      <c r="Z1912">
        <f t="shared" si="511"/>
        <v>0</v>
      </c>
      <c r="AA1912" s="26">
        <f t="shared" si="512"/>
        <v>2.0309229835135684E-3</v>
      </c>
      <c r="AB1912" s="26">
        <f t="shared" si="526"/>
        <v>-9999</v>
      </c>
      <c r="AC1912" s="26">
        <f t="shared" si="513"/>
        <v>0</v>
      </c>
      <c r="AD1912" s="26">
        <f t="shared" si="514"/>
        <v>-9999</v>
      </c>
      <c r="AE1912" s="26">
        <f t="shared" si="515"/>
        <v>0</v>
      </c>
      <c r="AF1912">
        <f t="shared" si="516"/>
        <v>-9999</v>
      </c>
      <c r="AG1912" s="187"/>
      <c r="AH1912">
        <f t="shared" si="517"/>
        <v>-2.9382213915712355E-4</v>
      </c>
      <c r="AI1912">
        <f t="shared" si="518"/>
        <v>0.56321412153041595</v>
      </c>
      <c r="AJ1912">
        <f t="shared" si="519"/>
        <v>-0.29022162196877349</v>
      </c>
      <c r="AK1912">
        <f t="shared" si="520"/>
        <v>0.22686228227079117</v>
      </c>
      <c r="AL1912">
        <f t="shared" si="521"/>
        <v>2.6625535282756823</v>
      </c>
      <c r="AM1912">
        <f t="shared" si="522"/>
        <v>4.0948774322335311</v>
      </c>
      <c r="AN1912" s="26">
        <f t="shared" si="529"/>
        <v>-3.9344997747660178</v>
      </c>
      <c r="AO1912" s="26">
        <f t="shared" si="529"/>
        <v>-3.9351643489502139</v>
      </c>
      <c r="AP1912" s="26">
        <f t="shared" si="529"/>
        <v>-3.9332408904645653</v>
      </c>
      <c r="AQ1912" s="26">
        <f t="shared" si="529"/>
        <v>-3.9388182558839882</v>
      </c>
      <c r="AR1912" s="26">
        <f t="shared" si="529"/>
        <v>-3.9227315190112741</v>
      </c>
      <c r="AS1912" s="26">
        <f t="shared" si="529"/>
        <v>-3.9698775001583364</v>
      </c>
      <c r="AT1912" s="26">
        <f t="shared" si="529"/>
        <v>-3.8373723372171344</v>
      </c>
      <c r="AU1912" s="26">
        <f t="shared" si="524"/>
        <v>-4.2853617650403137</v>
      </c>
    </row>
    <row r="1913" spans="26:48">
      <c r="Z1913">
        <f t="shared" si="511"/>
        <v>0</v>
      </c>
      <c r="AA1913" s="26">
        <f t="shared" si="512"/>
        <v>2.0309229835135684E-3</v>
      </c>
      <c r="AB1913" s="26">
        <f t="shared" si="526"/>
        <v>-9999</v>
      </c>
      <c r="AC1913" s="26">
        <f t="shared" si="513"/>
        <v>0</v>
      </c>
      <c r="AD1913" s="26">
        <f t="shared" si="514"/>
        <v>-9999</v>
      </c>
      <c r="AE1913" s="26">
        <f t="shared" si="515"/>
        <v>0</v>
      </c>
      <c r="AF1913">
        <f t="shared" si="516"/>
        <v>-9999</v>
      </c>
      <c r="AG1913" s="187"/>
      <c r="AH1913">
        <f t="shared" si="517"/>
        <v>-2.9382213915712355E-4</v>
      </c>
      <c r="AI1913">
        <f t="shared" si="518"/>
        <v>0.56321412153041595</v>
      </c>
      <c r="AJ1913">
        <f t="shared" si="519"/>
        <v>-0.29022162196877349</v>
      </c>
      <c r="AK1913">
        <f t="shared" si="520"/>
        <v>0.22686228227079117</v>
      </c>
      <c r="AL1913">
        <f t="shared" si="521"/>
        <v>2.6625535282756823</v>
      </c>
      <c r="AM1913">
        <f t="shared" si="522"/>
        <v>4.0948774322335311</v>
      </c>
      <c r="AN1913" s="26">
        <f t="shared" si="529"/>
        <v>-3.9344997747660178</v>
      </c>
      <c r="AO1913" s="26">
        <f t="shared" si="529"/>
        <v>-3.9351643489502139</v>
      </c>
      <c r="AP1913" s="26">
        <f t="shared" si="529"/>
        <v>-3.9332408904645653</v>
      </c>
      <c r="AQ1913" s="26">
        <f t="shared" si="529"/>
        <v>-3.9388182558839882</v>
      </c>
      <c r="AR1913" s="26">
        <f t="shared" si="529"/>
        <v>-3.9227315190112741</v>
      </c>
      <c r="AS1913" s="26">
        <f t="shared" si="529"/>
        <v>-3.9698775001583364</v>
      </c>
      <c r="AT1913" s="26">
        <f t="shared" si="529"/>
        <v>-3.8373723372171344</v>
      </c>
      <c r="AU1913" s="26">
        <f t="shared" si="524"/>
        <v>-4.2853617650403137</v>
      </c>
    </row>
    <row r="1914" spans="26:48">
      <c r="Z1914">
        <f t="shared" si="511"/>
        <v>0</v>
      </c>
      <c r="AA1914" s="26">
        <f t="shared" si="512"/>
        <v>2.0309229835135684E-3</v>
      </c>
      <c r="AB1914" s="26">
        <f t="shared" si="526"/>
        <v>-9999</v>
      </c>
      <c r="AC1914" s="26">
        <f t="shared" si="513"/>
        <v>0</v>
      </c>
      <c r="AD1914" s="26">
        <f t="shared" si="514"/>
        <v>-9999</v>
      </c>
      <c r="AE1914" s="26">
        <f t="shared" si="515"/>
        <v>0</v>
      </c>
      <c r="AF1914">
        <f t="shared" si="516"/>
        <v>-9999</v>
      </c>
      <c r="AG1914" s="187"/>
      <c r="AH1914">
        <f t="shared" si="517"/>
        <v>-2.9382213915712355E-4</v>
      </c>
      <c r="AI1914">
        <f t="shared" si="518"/>
        <v>0.56321412153041595</v>
      </c>
      <c r="AJ1914">
        <f t="shared" si="519"/>
        <v>-0.29022162196877349</v>
      </c>
      <c r="AK1914">
        <f t="shared" si="520"/>
        <v>0.22686228227079117</v>
      </c>
      <c r="AL1914">
        <f t="shared" si="521"/>
        <v>2.6625535282756823</v>
      </c>
      <c r="AM1914">
        <f t="shared" si="522"/>
        <v>4.0948774322335311</v>
      </c>
      <c r="AN1914" s="26">
        <f t="shared" si="529"/>
        <v>-3.9344997747660178</v>
      </c>
      <c r="AO1914" s="26">
        <f t="shared" si="529"/>
        <v>-3.9351643489502139</v>
      </c>
      <c r="AP1914" s="26">
        <f t="shared" si="529"/>
        <v>-3.9332408904645653</v>
      </c>
      <c r="AQ1914" s="26">
        <f t="shared" si="529"/>
        <v>-3.9388182558839882</v>
      </c>
      <c r="AR1914" s="26">
        <f t="shared" si="529"/>
        <v>-3.9227315190112741</v>
      </c>
      <c r="AS1914" s="26">
        <f t="shared" si="529"/>
        <v>-3.9698775001583364</v>
      </c>
      <c r="AT1914" s="26">
        <f t="shared" si="529"/>
        <v>-3.8373723372171344</v>
      </c>
      <c r="AU1914" s="26">
        <f t="shared" si="524"/>
        <v>-4.2853617650403137</v>
      </c>
    </row>
    <row r="1915" spans="26:48">
      <c r="Z1915">
        <f t="shared" si="511"/>
        <v>0</v>
      </c>
      <c r="AA1915" s="26">
        <f t="shared" si="512"/>
        <v>2.0309229835135684E-3</v>
      </c>
      <c r="AB1915" s="26">
        <f t="shared" si="526"/>
        <v>-9999</v>
      </c>
      <c r="AC1915" s="26">
        <f t="shared" si="513"/>
        <v>0</v>
      </c>
      <c r="AD1915" s="26">
        <f t="shared" si="514"/>
        <v>-9999</v>
      </c>
      <c r="AE1915" s="26">
        <f t="shared" si="515"/>
        <v>0</v>
      </c>
      <c r="AF1915">
        <f t="shared" si="516"/>
        <v>-9999</v>
      </c>
      <c r="AG1915" s="187"/>
      <c r="AH1915">
        <f t="shared" si="517"/>
        <v>-2.9382213915712355E-4</v>
      </c>
      <c r="AI1915">
        <f t="shared" si="518"/>
        <v>0.56321412153041595</v>
      </c>
      <c r="AJ1915">
        <f t="shared" si="519"/>
        <v>-0.29022162196877349</v>
      </c>
      <c r="AK1915">
        <f t="shared" si="520"/>
        <v>0.22686228227079117</v>
      </c>
      <c r="AL1915">
        <f t="shared" si="521"/>
        <v>2.6625535282756823</v>
      </c>
      <c r="AM1915">
        <f t="shared" si="522"/>
        <v>4.0948774322335311</v>
      </c>
      <c r="AN1915" s="26">
        <f t="shared" si="529"/>
        <v>-3.9344997747660178</v>
      </c>
      <c r="AO1915" s="26">
        <f t="shared" si="529"/>
        <v>-3.9351643489502139</v>
      </c>
      <c r="AP1915" s="26">
        <f t="shared" si="529"/>
        <v>-3.9332408904645653</v>
      </c>
      <c r="AQ1915" s="26">
        <f t="shared" si="529"/>
        <v>-3.9388182558839882</v>
      </c>
      <c r="AR1915" s="26">
        <f t="shared" si="529"/>
        <v>-3.9227315190112741</v>
      </c>
      <c r="AS1915" s="26">
        <f t="shared" si="529"/>
        <v>-3.9698775001583364</v>
      </c>
      <c r="AT1915" s="26">
        <f t="shared" si="529"/>
        <v>-3.8373723372171344</v>
      </c>
      <c r="AU1915" s="26">
        <f t="shared" si="524"/>
        <v>-4.2853617650403137</v>
      </c>
      <c r="AV1915" s="26"/>
    </row>
    <row r="1916" spans="26:48">
      <c r="Z1916">
        <f t="shared" si="511"/>
        <v>0</v>
      </c>
      <c r="AA1916" s="26">
        <f t="shared" si="512"/>
        <v>2.0309229835135684E-3</v>
      </c>
      <c r="AB1916" s="26">
        <f t="shared" si="526"/>
        <v>-9999</v>
      </c>
      <c r="AC1916" s="26">
        <f t="shared" si="513"/>
        <v>0</v>
      </c>
      <c r="AD1916" s="26">
        <f t="shared" si="514"/>
        <v>-9999</v>
      </c>
      <c r="AE1916" s="26">
        <f t="shared" si="515"/>
        <v>0</v>
      </c>
      <c r="AF1916">
        <f t="shared" si="516"/>
        <v>-9999</v>
      </c>
      <c r="AG1916" s="187"/>
      <c r="AH1916">
        <f t="shared" si="517"/>
        <v>-2.9382213915712355E-4</v>
      </c>
      <c r="AI1916">
        <f t="shared" si="518"/>
        <v>0.56321412153041595</v>
      </c>
      <c r="AJ1916">
        <f t="shared" si="519"/>
        <v>-0.29022162196877349</v>
      </c>
      <c r="AK1916">
        <f t="shared" si="520"/>
        <v>0.22686228227079117</v>
      </c>
      <c r="AL1916">
        <f t="shared" si="521"/>
        <v>2.6625535282756823</v>
      </c>
      <c r="AM1916">
        <f t="shared" si="522"/>
        <v>4.0948774322335311</v>
      </c>
      <c r="AN1916" s="26">
        <f t="shared" ref="AN1916:AT1925" si="530">$AU1916+$AB$7*SIN(AO1916)</f>
        <v>-3.9344997747660178</v>
      </c>
      <c r="AO1916" s="26">
        <f t="shared" si="530"/>
        <v>-3.9351643489502139</v>
      </c>
      <c r="AP1916" s="26">
        <f t="shared" si="530"/>
        <v>-3.9332408904645653</v>
      </c>
      <c r="AQ1916" s="26">
        <f t="shared" si="530"/>
        <v>-3.9388182558839882</v>
      </c>
      <c r="AR1916" s="26">
        <f t="shared" si="530"/>
        <v>-3.9227315190112741</v>
      </c>
      <c r="AS1916" s="26">
        <f t="shared" si="530"/>
        <v>-3.9698775001583364</v>
      </c>
      <c r="AT1916" s="26">
        <f t="shared" si="530"/>
        <v>-3.8373723372171344</v>
      </c>
      <c r="AU1916" s="26">
        <f t="shared" si="524"/>
        <v>-4.2853617650403137</v>
      </c>
    </row>
    <row r="1917" spans="26:48">
      <c r="Z1917">
        <f t="shared" si="511"/>
        <v>0</v>
      </c>
      <c r="AA1917" s="26">
        <f t="shared" si="512"/>
        <v>2.0309229835135684E-3</v>
      </c>
      <c r="AB1917" s="26">
        <f t="shared" si="526"/>
        <v>-9999</v>
      </c>
      <c r="AC1917" s="26">
        <f t="shared" si="513"/>
        <v>0</v>
      </c>
      <c r="AD1917" s="26">
        <f t="shared" si="514"/>
        <v>-9999</v>
      </c>
      <c r="AE1917" s="26">
        <f t="shared" si="515"/>
        <v>0</v>
      </c>
      <c r="AF1917">
        <f t="shared" si="516"/>
        <v>-9999</v>
      </c>
      <c r="AG1917" s="187"/>
      <c r="AH1917">
        <f t="shared" si="517"/>
        <v>-2.9382213915712355E-4</v>
      </c>
      <c r="AI1917">
        <f t="shared" si="518"/>
        <v>0.56321412153041595</v>
      </c>
      <c r="AJ1917">
        <f t="shared" si="519"/>
        <v>-0.29022162196877349</v>
      </c>
      <c r="AK1917">
        <f t="shared" si="520"/>
        <v>0.22686228227079117</v>
      </c>
      <c r="AL1917">
        <f t="shared" si="521"/>
        <v>2.6625535282756823</v>
      </c>
      <c r="AM1917">
        <f t="shared" si="522"/>
        <v>4.0948774322335311</v>
      </c>
      <c r="AN1917" s="26">
        <f t="shared" si="530"/>
        <v>-3.9344997747660178</v>
      </c>
      <c r="AO1917" s="26">
        <f t="shared" si="530"/>
        <v>-3.9351643489502139</v>
      </c>
      <c r="AP1917" s="26">
        <f t="shared" si="530"/>
        <v>-3.9332408904645653</v>
      </c>
      <c r="AQ1917" s="26">
        <f t="shared" si="530"/>
        <v>-3.9388182558839882</v>
      </c>
      <c r="AR1917" s="26">
        <f t="shared" si="530"/>
        <v>-3.9227315190112741</v>
      </c>
      <c r="AS1917" s="26">
        <f t="shared" si="530"/>
        <v>-3.9698775001583364</v>
      </c>
      <c r="AT1917" s="26">
        <f t="shared" si="530"/>
        <v>-3.8373723372171344</v>
      </c>
      <c r="AU1917" s="26">
        <f t="shared" si="524"/>
        <v>-4.2853617650403137</v>
      </c>
    </row>
    <row r="1918" spans="26:48">
      <c r="Z1918">
        <f t="shared" si="511"/>
        <v>0</v>
      </c>
      <c r="AA1918" s="26">
        <f t="shared" si="512"/>
        <v>2.0309229835135684E-3</v>
      </c>
      <c r="AB1918" s="26">
        <f t="shared" si="526"/>
        <v>-9999</v>
      </c>
      <c r="AC1918" s="26">
        <f t="shared" si="513"/>
        <v>0</v>
      </c>
      <c r="AD1918" s="26">
        <f t="shared" si="514"/>
        <v>-9999</v>
      </c>
      <c r="AE1918" s="26">
        <f t="shared" si="515"/>
        <v>0</v>
      </c>
      <c r="AF1918">
        <f t="shared" si="516"/>
        <v>-9999</v>
      </c>
      <c r="AG1918" s="187"/>
      <c r="AH1918">
        <f t="shared" si="517"/>
        <v>-2.9382213915712355E-4</v>
      </c>
      <c r="AI1918">
        <f t="shared" si="518"/>
        <v>0.56321412153041595</v>
      </c>
      <c r="AJ1918">
        <f t="shared" si="519"/>
        <v>-0.29022162196877349</v>
      </c>
      <c r="AK1918">
        <f t="shared" si="520"/>
        <v>0.22686228227079117</v>
      </c>
      <c r="AL1918">
        <f t="shared" si="521"/>
        <v>2.6625535282756823</v>
      </c>
      <c r="AM1918">
        <f t="shared" si="522"/>
        <v>4.0948774322335311</v>
      </c>
      <c r="AN1918" s="26">
        <f t="shared" si="530"/>
        <v>-3.9344997747660178</v>
      </c>
      <c r="AO1918" s="26">
        <f t="shared" si="530"/>
        <v>-3.9351643489502139</v>
      </c>
      <c r="AP1918" s="26">
        <f t="shared" si="530"/>
        <v>-3.9332408904645653</v>
      </c>
      <c r="AQ1918" s="26">
        <f t="shared" si="530"/>
        <v>-3.9388182558839882</v>
      </c>
      <c r="AR1918" s="26">
        <f t="shared" si="530"/>
        <v>-3.9227315190112741</v>
      </c>
      <c r="AS1918" s="26">
        <f t="shared" si="530"/>
        <v>-3.9698775001583364</v>
      </c>
      <c r="AT1918" s="26">
        <f t="shared" si="530"/>
        <v>-3.8373723372171344</v>
      </c>
      <c r="AU1918" s="26">
        <f t="shared" si="524"/>
        <v>-4.2853617650403137</v>
      </c>
    </row>
    <row r="1919" spans="26:48">
      <c r="Z1919">
        <f t="shared" si="511"/>
        <v>0</v>
      </c>
      <c r="AA1919" s="26">
        <f t="shared" si="512"/>
        <v>2.0309229835135684E-3</v>
      </c>
      <c r="AB1919" s="26">
        <f t="shared" si="526"/>
        <v>-9999</v>
      </c>
      <c r="AC1919" s="26">
        <f t="shared" si="513"/>
        <v>0</v>
      </c>
      <c r="AD1919" s="26">
        <f t="shared" si="514"/>
        <v>-9999</v>
      </c>
      <c r="AE1919" s="26">
        <f t="shared" si="515"/>
        <v>0</v>
      </c>
      <c r="AF1919">
        <f t="shared" si="516"/>
        <v>-9999</v>
      </c>
      <c r="AG1919" s="187"/>
      <c r="AH1919">
        <f t="shared" si="517"/>
        <v>-2.9382213915712355E-4</v>
      </c>
      <c r="AI1919">
        <f t="shared" si="518"/>
        <v>0.56321412153041595</v>
      </c>
      <c r="AJ1919">
        <f t="shared" si="519"/>
        <v>-0.29022162196877349</v>
      </c>
      <c r="AK1919">
        <f t="shared" si="520"/>
        <v>0.22686228227079117</v>
      </c>
      <c r="AL1919">
        <f t="shared" si="521"/>
        <v>2.6625535282756823</v>
      </c>
      <c r="AM1919">
        <f t="shared" si="522"/>
        <v>4.0948774322335311</v>
      </c>
      <c r="AN1919" s="26">
        <f t="shared" si="530"/>
        <v>-3.9344997747660178</v>
      </c>
      <c r="AO1919" s="26">
        <f t="shared" si="530"/>
        <v>-3.9351643489502139</v>
      </c>
      <c r="AP1919" s="26">
        <f t="shared" si="530"/>
        <v>-3.9332408904645653</v>
      </c>
      <c r="AQ1919" s="26">
        <f t="shared" si="530"/>
        <v>-3.9388182558839882</v>
      </c>
      <c r="AR1919" s="26">
        <f t="shared" si="530"/>
        <v>-3.9227315190112741</v>
      </c>
      <c r="AS1919" s="26">
        <f t="shared" si="530"/>
        <v>-3.9698775001583364</v>
      </c>
      <c r="AT1919" s="26">
        <f t="shared" si="530"/>
        <v>-3.8373723372171344</v>
      </c>
      <c r="AU1919" s="26">
        <f t="shared" si="524"/>
        <v>-4.2853617650403137</v>
      </c>
      <c r="AV1919" s="26"/>
    </row>
    <row r="1920" spans="26:48">
      <c r="Z1920">
        <f t="shared" si="511"/>
        <v>0</v>
      </c>
      <c r="AA1920" s="26">
        <f t="shared" si="512"/>
        <v>2.0309229835135684E-3</v>
      </c>
      <c r="AB1920" s="26">
        <f t="shared" si="526"/>
        <v>-9999</v>
      </c>
      <c r="AC1920" s="26">
        <f t="shared" si="513"/>
        <v>0</v>
      </c>
      <c r="AD1920" s="26">
        <f t="shared" si="514"/>
        <v>-9999</v>
      </c>
      <c r="AE1920" s="26">
        <f t="shared" si="515"/>
        <v>0</v>
      </c>
      <c r="AF1920">
        <f t="shared" si="516"/>
        <v>-9999</v>
      </c>
      <c r="AG1920" s="187"/>
      <c r="AH1920">
        <f t="shared" si="517"/>
        <v>-2.9382213915712355E-4</v>
      </c>
      <c r="AI1920">
        <f t="shared" si="518"/>
        <v>0.56321412153041595</v>
      </c>
      <c r="AJ1920">
        <f t="shared" si="519"/>
        <v>-0.29022162196877349</v>
      </c>
      <c r="AK1920">
        <f t="shared" si="520"/>
        <v>0.22686228227079117</v>
      </c>
      <c r="AL1920">
        <f t="shared" si="521"/>
        <v>2.6625535282756823</v>
      </c>
      <c r="AM1920">
        <f t="shared" si="522"/>
        <v>4.0948774322335311</v>
      </c>
      <c r="AN1920" s="26">
        <f t="shared" si="530"/>
        <v>-3.9344997747660178</v>
      </c>
      <c r="AO1920" s="26">
        <f t="shared" si="530"/>
        <v>-3.9351643489502139</v>
      </c>
      <c r="AP1920" s="26">
        <f t="shared" si="530"/>
        <v>-3.9332408904645653</v>
      </c>
      <c r="AQ1920" s="26">
        <f t="shared" si="530"/>
        <v>-3.9388182558839882</v>
      </c>
      <c r="AR1920" s="26">
        <f t="shared" si="530"/>
        <v>-3.9227315190112741</v>
      </c>
      <c r="AS1920" s="26">
        <f t="shared" si="530"/>
        <v>-3.9698775001583364</v>
      </c>
      <c r="AT1920" s="26">
        <f t="shared" si="530"/>
        <v>-3.8373723372171344</v>
      </c>
      <c r="AU1920" s="26">
        <f t="shared" si="524"/>
        <v>-4.2853617650403137</v>
      </c>
    </row>
    <row r="1921" spans="26:48">
      <c r="Z1921">
        <f t="shared" si="511"/>
        <v>0</v>
      </c>
      <c r="AA1921" s="26">
        <f t="shared" si="512"/>
        <v>2.0309229835135684E-3</v>
      </c>
      <c r="AB1921" s="26">
        <f t="shared" si="526"/>
        <v>-9999</v>
      </c>
      <c r="AC1921" s="26">
        <f t="shared" si="513"/>
        <v>0</v>
      </c>
      <c r="AD1921" s="26">
        <f t="shared" si="514"/>
        <v>-9999</v>
      </c>
      <c r="AE1921" s="26">
        <f t="shared" si="515"/>
        <v>0</v>
      </c>
      <c r="AF1921">
        <f t="shared" si="516"/>
        <v>-9999</v>
      </c>
      <c r="AG1921" s="187"/>
      <c r="AH1921">
        <f t="shared" si="517"/>
        <v>-2.9382213915712355E-4</v>
      </c>
      <c r="AI1921">
        <f t="shared" si="518"/>
        <v>0.56321412153041595</v>
      </c>
      <c r="AJ1921">
        <f t="shared" si="519"/>
        <v>-0.29022162196877349</v>
      </c>
      <c r="AK1921">
        <f t="shared" si="520"/>
        <v>0.22686228227079117</v>
      </c>
      <c r="AL1921">
        <f t="shared" si="521"/>
        <v>2.6625535282756823</v>
      </c>
      <c r="AM1921">
        <f t="shared" si="522"/>
        <v>4.0948774322335311</v>
      </c>
      <c r="AN1921" s="26">
        <f t="shared" si="530"/>
        <v>-3.9344997747660178</v>
      </c>
      <c r="AO1921" s="26">
        <f t="shared" si="530"/>
        <v>-3.9351643489502139</v>
      </c>
      <c r="AP1921" s="26">
        <f t="shared" si="530"/>
        <v>-3.9332408904645653</v>
      </c>
      <c r="AQ1921" s="26">
        <f t="shared" si="530"/>
        <v>-3.9388182558839882</v>
      </c>
      <c r="AR1921" s="26">
        <f t="shared" si="530"/>
        <v>-3.9227315190112741</v>
      </c>
      <c r="AS1921" s="26">
        <f t="shared" si="530"/>
        <v>-3.9698775001583364</v>
      </c>
      <c r="AT1921" s="26">
        <f t="shared" si="530"/>
        <v>-3.8373723372171344</v>
      </c>
      <c r="AU1921" s="26">
        <f t="shared" si="524"/>
        <v>-4.2853617650403137</v>
      </c>
    </row>
    <row r="1922" spans="26:48">
      <c r="Z1922">
        <f t="shared" si="511"/>
        <v>0</v>
      </c>
      <c r="AA1922" s="26">
        <f t="shared" si="512"/>
        <v>2.0309229835135684E-3</v>
      </c>
      <c r="AB1922" s="26">
        <f t="shared" si="526"/>
        <v>-9999</v>
      </c>
      <c r="AC1922" s="26">
        <f t="shared" si="513"/>
        <v>0</v>
      </c>
      <c r="AD1922" s="26">
        <f t="shared" si="514"/>
        <v>-9999</v>
      </c>
      <c r="AE1922" s="26">
        <f t="shared" si="515"/>
        <v>0</v>
      </c>
      <c r="AF1922">
        <f t="shared" si="516"/>
        <v>-9999</v>
      </c>
      <c r="AG1922" s="187"/>
      <c r="AH1922">
        <f t="shared" si="517"/>
        <v>-2.9382213915712355E-4</v>
      </c>
      <c r="AI1922">
        <f t="shared" si="518"/>
        <v>0.56321412153041595</v>
      </c>
      <c r="AJ1922">
        <f t="shared" si="519"/>
        <v>-0.29022162196877349</v>
      </c>
      <c r="AK1922">
        <f t="shared" si="520"/>
        <v>0.22686228227079117</v>
      </c>
      <c r="AL1922">
        <f t="shared" si="521"/>
        <v>2.6625535282756823</v>
      </c>
      <c r="AM1922">
        <f t="shared" si="522"/>
        <v>4.0948774322335311</v>
      </c>
      <c r="AN1922" s="26">
        <f t="shared" si="530"/>
        <v>-3.9344997747660178</v>
      </c>
      <c r="AO1922" s="26">
        <f t="shared" si="530"/>
        <v>-3.9351643489502139</v>
      </c>
      <c r="AP1922" s="26">
        <f t="shared" si="530"/>
        <v>-3.9332408904645653</v>
      </c>
      <c r="AQ1922" s="26">
        <f t="shared" si="530"/>
        <v>-3.9388182558839882</v>
      </c>
      <c r="AR1922" s="26">
        <f t="shared" si="530"/>
        <v>-3.9227315190112741</v>
      </c>
      <c r="AS1922" s="26">
        <f t="shared" si="530"/>
        <v>-3.9698775001583364</v>
      </c>
      <c r="AT1922" s="26">
        <f t="shared" si="530"/>
        <v>-3.8373723372171344</v>
      </c>
      <c r="AU1922" s="26">
        <f t="shared" si="524"/>
        <v>-4.2853617650403137</v>
      </c>
      <c r="AV1922" s="26"/>
    </row>
    <row r="1923" spans="26:48">
      <c r="Z1923">
        <f t="shared" si="511"/>
        <v>0</v>
      </c>
      <c r="AA1923" s="26">
        <f t="shared" si="512"/>
        <v>2.0309229835135684E-3</v>
      </c>
      <c r="AB1923" s="26">
        <f t="shared" si="526"/>
        <v>-9999</v>
      </c>
      <c r="AC1923" s="26">
        <f t="shared" si="513"/>
        <v>0</v>
      </c>
      <c r="AD1923" s="26">
        <f t="shared" si="514"/>
        <v>-9999</v>
      </c>
      <c r="AE1923" s="26">
        <f t="shared" si="515"/>
        <v>0</v>
      </c>
      <c r="AF1923">
        <f t="shared" si="516"/>
        <v>-9999</v>
      </c>
      <c r="AG1923" s="187"/>
      <c r="AH1923">
        <f t="shared" si="517"/>
        <v>-2.9382213915712355E-4</v>
      </c>
      <c r="AI1923">
        <f t="shared" si="518"/>
        <v>0.56321412153041595</v>
      </c>
      <c r="AJ1923">
        <f t="shared" si="519"/>
        <v>-0.29022162196877349</v>
      </c>
      <c r="AK1923">
        <f t="shared" si="520"/>
        <v>0.22686228227079117</v>
      </c>
      <c r="AL1923">
        <f t="shared" si="521"/>
        <v>2.6625535282756823</v>
      </c>
      <c r="AM1923">
        <f t="shared" si="522"/>
        <v>4.0948774322335311</v>
      </c>
      <c r="AN1923" s="26">
        <f t="shared" si="530"/>
        <v>-3.9344997747660178</v>
      </c>
      <c r="AO1923" s="26">
        <f t="shared" si="530"/>
        <v>-3.9351643489502139</v>
      </c>
      <c r="AP1923" s="26">
        <f t="shared" si="530"/>
        <v>-3.9332408904645653</v>
      </c>
      <c r="AQ1923" s="26">
        <f t="shared" si="530"/>
        <v>-3.9388182558839882</v>
      </c>
      <c r="AR1923" s="26">
        <f t="shared" si="530"/>
        <v>-3.9227315190112741</v>
      </c>
      <c r="AS1923" s="26">
        <f t="shared" si="530"/>
        <v>-3.9698775001583364</v>
      </c>
      <c r="AT1923" s="26">
        <f t="shared" si="530"/>
        <v>-3.8373723372171344</v>
      </c>
      <c r="AU1923" s="26">
        <f t="shared" si="524"/>
        <v>-4.2853617650403137</v>
      </c>
    </row>
    <row r="1924" spans="26:48">
      <c r="Z1924">
        <f t="shared" si="511"/>
        <v>0</v>
      </c>
      <c r="AA1924" s="26">
        <f t="shared" si="512"/>
        <v>2.0309229835135684E-3</v>
      </c>
      <c r="AB1924" s="26">
        <f t="shared" si="526"/>
        <v>-9999</v>
      </c>
      <c r="AC1924" s="26">
        <f t="shared" si="513"/>
        <v>0</v>
      </c>
      <c r="AD1924" s="26">
        <f t="shared" si="514"/>
        <v>-9999</v>
      </c>
      <c r="AE1924" s="26">
        <f t="shared" si="515"/>
        <v>0</v>
      </c>
      <c r="AF1924">
        <f t="shared" si="516"/>
        <v>-9999</v>
      </c>
      <c r="AG1924" s="187"/>
      <c r="AH1924">
        <f t="shared" si="517"/>
        <v>-2.9382213915712355E-4</v>
      </c>
      <c r="AI1924">
        <f t="shared" si="518"/>
        <v>0.56321412153041595</v>
      </c>
      <c r="AJ1924">
        <f t="shared" si="519"/>
        <v>-0.29022162196877349</v>
      </c>
      <c r="AK1924">
        <f t="shared" si="520"/>
        <v>0.22686228227079117</v>
      </c>
      <c r="AL1924">
        <f t="shared" si="521"/>
        <v>2.6625535282756823</v>
      </c>
      <c r="AM1924">
        <f t="shared" si="522"/>
        <v>4.0948774322335311</v>
      </c>
      <c r="AN1924" s="26">
        <f t="shared" si="530"/>
        <v>-3.9344997747660178</v>
      </c>
      <c r="AO1924" s="26">
        <f t="shared" si="530"/>
        <v>-3.9351643489502139</v>
      </c>
      <c r="AP1924" s="26">
        <f t="shared" si="530"/>
        <v>-3.9332408904645653</v>
      </c>
      <c r="AQ1924" s="26">
        <f t="shared" si="530"/>
        <v>-3.9388182558839882</v>
      </c>
      <c r="AR1924" s="26">
        <f t="shared" si="530"/>
        <v>-3.9227315190112741</v>
      </c>
      <c r="AS1924" s="26">
        <f t="shared" si="530"/>
        <v>-3.9698775001583364</v>
      </c>
      <c r="AT1924" s="26">
        <f t="shared" si="530"/>
        <v>-3.8373723372171344</v>
      </c>
      <c r="AU1924" s="26">
        <f t="shared" si="524"/>
        <v>-4.2853617650403137</v>
      </c>
    </row>
    <row r="1925" spans="26:48">
      <c r="Z1925">
        <f t="shared" si="511"/>
        <v>0</v>
      </c>
      <c r="AA1925" s="26">
        <f t="shared" si="512"/>
        <v>2.0309229835135684E-3</v>
      </c>
      <c r="AB1925" s="26">
        <f t="shared" si="526"/>
        <v>-9999</v>
      </c>
      <c r="AC1925" s="26">
        <f t="shared" si="513"/>
        <v>0</v>
      </c>
      <c r="AD1925" s="26">
        <f t="shared" si="514"/>
        <v>-9999</v>
      </c>
      <c r="AE1925" s="26">
        <f t="shared" si="515"/>
        <v>0</v>
      </c>
      <c r="AF1925">
        <f t="shared" si="516"/>
        <v>-9999</v>
      </c>
      <c r="AG1925" s="187"/>
      <c r="AH1925">
        <f t="shared" si="517"/>
        <v>-2.9382213915712355E-4</v>
      </c>
      <c r="AI1925">
        <f t="shared" si="518"/>
        <v>0.56321412153041595</v>
      </c>
      <c r="AJ1925">
        <f t="shared" si="519"/>
        <v>-0.29022162196877349</v>
      </c>
      <c r="AK1925">
        <f t="shared" si="520"/>
        <v>0.22686228227079117</v>
      </c>
      <c r="AL1925">
        <f t="shared" si="521"/>
        <v>2.6625535282756823</v>
      </c>
      <c r="AM1925">
        <f t="shared" si="522"/>
        <v>4.0948774322335311</v>
      </c>
      <c r="AN1925" s="26">
        <f t="shared" si="530"/>
        <v>-3.9344997747660178</v>
      </c>
      <c r="AO1925" s="26">
        <f t="shared" si="530"/>
        <v>-3.9351643489502139</v>
      </c>
      <c r="AP1925" s="26">
        <f t="shared" si="530"/>
        <v>-3.9332408904645653</v>
      </c>
      <c r="AQ1925" s="26">
        <f t="shared" si="530"/>
        <v>-3.9388182558839882</v>
      </c>
      <c r="AR1925" s="26">
        <f t="shared" si="530"/>
        <v>-3.9227315190112741</v>
      </c>
      <c r="AS1925" s="26">
        <f t="shared" si="530"/>
        <v>-3.9698775001583364</v>
      </c>
      <c r="AT1925" s="26">
        <f t="shared" si="530"/>
        <v>-3.8373723372171344</v>
      </c>
      <c r="AU1925" s="26">
        <f t="shared" si="524"/>
        <v>-4.2853617650403137</v>
      </c>
    </row>
    <row r="1926" spans="26:48">
      <c r="Z1926">
        <f t="shared" si="511"/>
        <v>0</v>
      </c>
      <c r="AA1926" s="26">
        <f t="shared" si="512"/>
        <v>2.0309229835135684E-3</v>
      </c>
      <c r="AB1926" s="26">
        <f t="shared" si="526"/>
        <v>-9999</v>
      </c>
      <c r="AC1926" s="26">
        <f t="shared" si="513"/>
        <v>0</v>
      </c>
      <c r="AD1926" s="26">
        <f t="shared" si="514"/>
        <v>-9999</v>
      </c>
      <c r="AE1926" s="26">
        <f t="shared" si="515"/>
        <v>0</v>
      </c>
      <c r="AF1926">
        <f t="shared" si="516"/>
        <v>-9999</v>
      </c>
      <c r="AG1926" s="187"/>
      <c r="AH1926">
        <f t="shared" si="517"/>
        <v>-2.9382213915712355E-4</v>
      </c>
      <c r="AI1926">
        <f t="shared" si="518"/>
        <v>0.56321412153041595</v>
      </c>
      <c r="AJ1926">
        <f t="shared" si="519"/>
        <v>-0.29022162196877349</v>
      </c>
      <c r="AK1926">
        <f t="shared" si="520"/>
        <v>0.22686228227079117</v>
      </c>
      <c r="AL1926">
        <f t="shared" si="521"/>
        <v>2.6625535282756823</v>
      </c>
      <c r="AM1926">
        <f t="shared" si="522"/>
        <v>4.0948774322335311</v>
      </c>
      <c r="AN1926" s="26">
        <f t="shared" ref="AN1926:AT1935" si="531">$AU1926+$AB$7*SIN(AO1926)</f>
        <v>-3.9344997747660178</v>
      </c>
      <c r="AO1926" s="26">
        <f t="shared" si="531"/>
        <v>-3.9351643489502139</v>
      </c>
      <c r="AP1926" s="26">
        <f t="shared" si="531"/>
        <v>-3.9332408904645653</v>
      </c>
      <c r="AQ1926" s="26">
        <f t="shared" si="531"/>
        <v>-3.9388182558839882</v>
      </c>
      <c r="AR1926" s="26">
        <f t="shared" si="531"/>
        <v>-3.9227315190112741</v>
      </c>
      <c r="AS1926" s="26">
        <f t="shared" si="531"/>
        <v>-3.9698775001583364</v>
      </c>
      <c r="AT1926" s="26">
        <f t="shared" si="531"/>
        <v>-3.8373723372171344</v>
      </c>
      <c r="AU1926" s="26">
        <f t="shared" si="524"/>
        <v>-4.2853617650403137</v>
      </c>
    </row>
    <row r="1927" spans="26:48">
      <c r="Z1927">
        <f t="shared" si="511"/>
        <v>0</v>
      </c>
      <c r="AA1927" s="26">
        <f t="shared" si="512"/>
        <v>2.0309229835135684E-3</v>
      </c>
      <c r="AB1927" s="26">
        <f t="shared" si="526"/>
        <v>-9999</v>
      </c>
      <c r="AC1927" s="26">
        <f t="shared" si="513"/>
        <v>0</v>
      </c>
      <c r="AD1927" s="26">
        <f t="shared" si="514"/>
        <v>-9999</v>
      </c>
      <c r="AE1927" s="26">
        <f t="shared" si="515"/>
        <v>0</v>
      </c>
      <c r="AF1927">
        <f t="shared" si="516"/>
        <v>-9999</v>
      </c>
      <c r="AG1927" s="187"/>
      <c r="AH1927">
        <f t="shared" si="517"/>
        <v>-2.9382213915712355E-4</v>
      </c>
      <c r="AI1927">
        <f t="shared" si="518"/>
        <v>0.56321412153041595</v>
      </c>
      <c r="AJ1927">
        <f t="shared" si="519"/>
        <v>-0.29022162196877349</v>
      </c>
      <c r="AK1927">
        <f t="shared" si="520"/>
        <v>0.22686228227079117</v>
      </c>
      <c r="AL1927">
        <f t="shared" si="521"/>
        <v>2.6625535282756823</v>
      </c>
      <c r="AM1927">
        <f t="shared" si="522"/>
        <v>4.0948774322335311</v>
      </c>
      <c r="AN1927" s="26">
        <f t="shared" si="531"/>
        <v>-3.9344997747660178</v>
      </c>
      <c r="AO1927" s="26">
        <f t="shared" si="531"/>
        <v>-3.9351643489502139</v>
      </c>
      <c r="AP1927" s="26">
        <f t="shared" si="531"/>
        <v>-3.9332408904645653</v>
      </c>
      <c r="AQ1927" s="26">
        <f t="shared" si="531"/>
        <v>-3.9388182558839882</v>
      </c>
      <c r="AR1927" s="26">
        <f t="shared" si="531"/>
        <v>-3.9227315190112741</v>
      </c>
      <c r="AS1927" s="26">
        <f t="shared" si="531"/>
        <v>-3.9698775001583364</v>
      </c>
      <c r="AT1927" s="26">
        <f t="shared" si="531"/>
        <v>-3.8373723372171344</v>
      </c>
      <c r="AU1927" s="26">
        <f t="shared" si="524"/>
        <v>-4.2853617650403137</v>
      </c>
    </row>
    <row r="1928" spans="26:48">
      <c r="Z1928">
        <f t="shared" si="511"/>
        <v>0</v>
      </c>
      <c r="AA1928" s="26">
        <f t="shared" si="512"/>
        <v>2.0309229835135684E-3</v>
      </c>
      <c r="AB1928" s="26">
        <f t="shared" si="526"/>
        <v>-9999</v>
      </c>
      <c r="AC1928" s="26">
        <f t="shared" si="513"/>
        <v>0</v>
      </c>
      <c r="AD1928" s="26">
        <f t="shared" si="514"/>
        <v>-9999</v>
      </c>
      <c r="AE1928" s="26">
        <f t="shared" si="515"/>
        <v>0</v>
      </c>
      <c r="AF1928">
        <f t="shared" si="516"/>
        <v>-9999</v>
      </c>
      <c r="AG1928" s="187"/>
      <c r="AH1928">
        <f t="shared" si="517"/>
        <v>-2.9382213915712355E-4</v>
      </c>
      <c r="AI1928">
        <f t="shared" si="518"/>
        <v>0.56321412153041595</v>
      </c>
      <c r="AJ1928">
        <f t="shared" si="519"/>
        <v>-0.29022162196877349</v>
      </c>
      <c r="AK1928">
        <f t="shared" si="520"/>
        <v>0.22686228227079117</v>
      </c>
      <c r="AL1928">
        <f t="shared" si="521"/>
        <v>2.6625535282756823</v>
      </c>
      <c r="AM1928">
        <f t="shared" si="522"/>
        <v>4.0948774322335311</v>
      </c>
      <c r="AN1928" s="26">
        <f t="shared" si="531"/>
        <v>-3.9344997747660178</v>
      </c>
      <c r="AO1928" s="26">
        <f t="shared" si="531"/>
        <v>-3.9351643489502139</v>
      </c>
      <c r="AP1928" s="26">
        <f t="shared" si="531"/>
        <v>-3.9332408904645653</v>
      </c>
      <c r="AQ1928" s="26">
        <f t="shared" si="531"/>
        <v>-3.9388182558839882</v>
      </c>
      <c r="AR1928" s="26">
        <f t="shared" si="531"/>
        <v>-3.9227315190112741</v>
      </c>
      <c r="AS1928" s="26">
        <f t="shared" si="531"/>
        <v>-3.9698775001583364</v>
      </c>
      <c r="AT1928" s="26">
        <f t="shared" si="531"/>
        <v>-3.8373723372171344</v>
      </c>
      <c r="AU1928" s="26">
        <f t="shared" si="524"/>
        <v>-4.2853617650403137</v>
      </c>
    </row>
    <row r="1929" spans="26:48">
      <c r="Z1929">
        <f t="shared" si="511"/>
        <v>0</v>
      </c>
      <c r="AA1929" s="26">
        <f t="shared" si="512"/>
        <v>2.0309229835135684E-3</v>
      </c>
      <c r="AB1929" s="26">
        <f t="shared" si="526"/>
        <v>-9999</v>
      </c>
      <c r="AC1929" s="26">
        <f t="shared" si="513"/>
        <v>0</v>
      </c>
      <c r="AD1929" s="26">
        <f t="shared" si="514"/>
        <v>-9999</v>
      </c>
      <c r="AE1929" s="26">
        <f t="shared" si="515"/>
        <v>0</v>
      </c>
      <c r="AF1929">
        <f t="shared" si="516"/>
        <v>-9999</v>
      </c>
      <c r="AG1929" s="187"/>
      <c r="AH1929">
        <f t="shared" si="517"/>
        <v>-2.9382213915712355E-4</v>
      </c>
      <c r="AI1929">
        <f t="shared" si="518"/>
        <v>0.56321412153041595</v>
      </c>
      <c r="AJ1929">
        <f t="shared" si="519"/>
        <v>-0.29022162196877349</v>
      </c>
      <c r="AK1929">
        <f t="shared" si="520"/>
        <v>0.22686228227079117</v>
      </c>
      <c r="AL1929">
        <f t="shared" si="521"/>
        <v>2.6625535282756823</v>
      </c>
      <c r="AM1929">
        <f t="shared" si="522"/>
        <v>4.0948774322335311</v>
      </c>
      <c r="AN1929" s="26">
        <f t="shared" si="531"/>
        <v>-3.9344997747660178</v>
      </c>
      <c r="AO1929" s="26">
        <f t="shared" si="531"/>
        <v>-3.9351643489502139</v>
      </c>
      <c r="AP1929" s="26">
        <f t="shared" si="531"/>
        <v>-3.9332408904645653</v>
      </c>
      <c r="AQ1929" s="26">
        <f t="shared" si="531"/>
        <v>-3.9388182558839882</v>
      </c>
      <c r="AR1929" s="26">
        <f t="shared" si="531"/>
        <v>-3.9227315190112741</v>
      </c>
      <c r="AS1929" s="26">
        <f t="shared" si="531"/>
        <v>-3.9698775001583364</v>
      </c>
      <c r="AT1929" s="26">
        <f t="shared" si="531"/>
        <v>-3.8373723372171344</v>
      </c>
      <c r="AU1929" s="26">
        <f t="shared" si="524"/>
        <v>-4.2853617650403137</v>
      </c>
    </row>
    <row r="1930" spans="26:48">
      <c r="Z1930">
        <f t="shared" ref="Z1930:Z1945" si="532">F1930</f>
        <v>0</v>
      </c>
      <c r="AA1930" s="26">
        <f t="shared" ref="AA1930:AA1945" si="533">AB$3+AB$4*Z1930+AB$5*Z1930^2+AH1930</f>
        <v>2.0309229835135684E-3</v>
      </c>
      <c r="AB1930" s="26">
        <f t="shared" si="526"/>
        <v>-9999</v>
      </c>
      <c r="AC1930" s="26">
        <f t="shared" ref="AC1930:AC1945" si="534">+G1930-P1930</f>
        <v>0</v>
      </c>
      <c r="AD1930" s="26">
        <f t="shared" ref="AD1930:AD1945" si="535">IF(S1930&lt;&gt;0,G1930-AA1930, -9999)</f>
        <v>-9999</v>
      </c>
      <c r="AE1930" s="26">
        <f t="shared" ref="AE1930:AE1945" si="536">+(G1930-AA1930)^2*S1930</f>
        <v>0</v>
      </c>
      <c r="AF1930">
        <f t="shared" ref="AF1930:AF1945" si="537">IF(S1930&lt;&gt;0,G1930-P1930, -9999)</f>
        <v>-9999</v>
      </c>
      <c r="AG1930" s="187"/>
      <c r="AH1930">
        <f t="shared" ref="AH1930:AH1945" si="538">$AB$6*($AB$11/AI1930*AJ1930+$AB$12)</f>
        <v>-2.9382213915712355E-4</v>
      </c>
      <c r="AI1930">
        <f t="shared" ref="AI1930:AI1945" si="539">1+$AB$7*COS(AL1930)</f>
        <v>0.56321412153041595</v>
      </c>
      <c r="AJ1930">
        <f t="shared" ref="AJ1930:AJ1945" si="540">SIN(AL1930+RADIANS($AB$9))</f>
        <v>-0.29022162196877349</v>
      </c>
      <c r="AK1930">
        <f t="shared" ref="AK1930:AK1945" si="541">$AB$7*SIN(AL1930)</f>
        <v>0.22686228227079117</v>
      </c>
      <c r="AL1930">
        <f t="shared" ref="AL1930:AL1945" si="542">2*ATAN(AM1930)</f>
        <v>2.6625535282756823</v>
      </c>
      <c r="AM1930">
        <f t="shared" ref="AM1930:AM1945" si="543">SQRT((1+$AB$7)/(1-$AB$7))*TAN(AN1930/2)</f>
        <v>4.0948774322335311</v>
      </c>
      <c r="AN1930" s="26">
        <f t="shared" si="531"/>
        <v>-3.9344997747660178</v>
      </c>
      <c r="AO1930" s="26">
        <f t="shared" si="531"/>
        <v>-3.9351643489502139</v>
      </c>
      <c r="AP1930" s="26">
        <f t="shared" si="531"/>
        <v>-3.9332408904645653</v>
      </c>
      <c r="AQ1930" s="26">
        <f t="shared" si="531"/>
        <v>-3.9388182558839882</v>
      </c>
      <c r="AR1930" s="26">
        <f t="shared" si="531"/>
        <v>-3.9227315190112741</v>
      </c>
      <c r="AS1930" s="26">
        <f t="shared" si="531"/>
        <v>-3.9698775001583364</v>
      </c>
      <c r="AT1930" s="26">
        <f t="shared" si="531"/>
        <v>-3.8373723372171344</v>
      </c>
      <c r="AU1930" s="26">
        <f t="shared" ref="AU1930:AU1945" si="544">RADIANS($AB$9)+$AB$18*(F1930-AB$15)</f>
        <v>-4.2853617650403137</v>
      </c>
    </row>
    <row r="1931" spans="26:48">
      <c r="Z1931">
        <f t="shared" si="532"/>
        <v>0</v>
      </c>
      <c r="AA1931" s="26">
        <f t="shared" si="533"/>
        <v>2.0309229835135684E-3</v>
      </c>
      <c r="AB1931" s="26">
        <f t="shared" si="526"/>
        <v>-9999</v>
      </c>
      <c r="AC1931" s="26">
        <f t="shared" si="534"/>
        <v>0</v>
      </c>
      <c r="AD1931" s="26">
        <f t="shared" si="535"/>
        <v>-9999</v>
      </c>
      <c r="AE1931" s="26">
        <f t="shared" si="536"/>
        <v>0</v>
      </c>
      <c r="AF1931">
        <f t="shared" si="537"/>
        <v>-9999</v>
      </c>
      <c r="AG1931" s="187"/>
      <c r="AH1931">
        <f t="shared" si="538"/>
        <v>-2.9382213915712355E-4</v>
      </c>
      <c r="AI1931">
        <f t="shared" si="539"/>
        <v>0.56321412153041595</v>
      </c>
      <c r="AJ1931">
        <f t="shared" si="540"/>
        <v>-0.29022162196877349</v>
      </c>
      <c r="AK1931">
        <f t="shared" si="541"/>
        <v>0.22686228227079117</v>
      </c>
      <c r="AL1931">
        <f t="shared" si="542"/>
        <v>2.6625535282756823</v>
      </c>
      <c r="AM1931">
        <f t="shared" si="543"/>
        <v>4.0948774322335311</v>
      </c>
      <c r="AN1931" s="26">
        <f t="shared" si="531"/>
        <v>-3.9344997747660178</v>
      </c>
      <c r="AO1931" s="26">
        <f t="shared" si="531"/>
        <v>-3.9351643489502139</v>
      </c>
      <c r="AP1931" s="26">
        <f t="shared" si="531"/>
        <v>-3.9332408904645653</v>
      </c>
      <c r="AQ1931" s="26">
        <f t="shared" si="531"/>
        <v>-3.9388182558839882</v>
      </c>
      <c r="AR1931" s="26">
        <f t="shared" si="531"/>
        <v>-3.9227315190112741</v>
      </c>
      <c r="AS1931" s="26">
        <f t="shared" si="531"/>
        <v>-3.9698775001583364</v>
      </c>
      <c r="AT1931" s="26">
        <f t="shared" si="531"/>
        <v>-3.8373723372171344</v>
      </c>
      <c r="AU1931" s="26">
        <f t="shared" si="544"/>
        <v>-4.2853617650403137</v>
      </c>
    </row>
    <row r="1932" spans="26:48">
      <c r="Z1932">
        <f t="shared" si="532"/>
        <v>0</v>
      </c>
      <c r="AA1932" s="26">
        <f t="shared" si="533"/>
        <v>2.0309229835135684E-3</v>
      </c>
      <c r="AB1932" s="26">
        <f t="shared" si="526"/>
        <v>-9999</v>
      </c>
      <c r="AC1932" s="26">
        <f t="shared" si="534"/>
        <v>0</v>
      </c>
      <c r="AD1932" s="26">
        <f t="shared" si="535"/>
        <v>-9999</v>
      </c>
      <c r="AE1932" s="26">
        <f t="shared" si="536"/>
        <v>0</v>
      </c>
      <c r="AF1932">
        <f t="shared" si="537"/>
        <v>-9999</v>
      </c>
      <c r="AG1932" s="187"/>
      <c r="AH1932">
        <f t="shared" si="538"/>
        <v>-2.9382213915712355E-4</v>
      </c>
      <c r="AI1932">
        <f t="shared" si="539"/>
        <v>0.56321412153041595</v>
      </c>
      <c r="AJ1932">
        <f t="shared" si="540"/>
        <v>-0.29022162196877349</v>
      </c>
      <c r="AK1932">
        <f t="shared" si="541"/>
        <v>0.22686228227079117</v>
      </c>
      <c r="AL1932">
        <f t="shared" si="542"/>
        <v>2.6625535282756823</v>
      </c>
      <c r="AM1932">
        <f t="shared" si="543"/>
        <v>4.0948774322335311</v>
      </c>
      <c r="AN1932" s="26">
        <f t="shared" si="531"/>
        <v>-3.9344997747660178</v>
      </c>
      <c r="AO1932" s="26">
        <f t="shared" si="531"/>
        <v>-3.9351643489502139</v>
      </c>
      <c r="AP1932" s="26">
        <f t="shared" si="531"/>
        <v>-3.9332408904645653</v>
      </c>
      <c r="AQ1932" s="26">
        <f t="shared" si="531"/>
        <v>-3.9388182558839882</v>
      </c>
      <c r="AR1932" s="26">
        <f t="shared" si="531"/>
        <v>-3.9227315190112741</v>
      </c>
      <c r="AS1932" s="26">
        <f t="shared" si="531"/>
        <v>-3.9698775001583364</v>
      </c>
      <c r="AT1932" s="26">
        <f t="shared" si="531"/>
        <v>-3.8373723372171344</v>
      </c>
      <c r="AU1932" s="26">
        <f t="shared" si="544"/>
        <v>-4.2853617650403137</v>
      </c>
    </row>
    <row r="1933" spans="26:48">
      <c r="Z1933">
        <f t="shared" si="532"/>
        <v>0</v>
      </c>
      <c r="AA1933" s="26">
        <f t="shared" si="533"/>
        <v>2.0309229835135684E-3</v>
      </c>
      <c r="AB1933" s="26">
        <f t="shared" si="526"/>
        <v>-9999</v>
      </c>
      <c r="AC1933" s="26">
        <f t="shared" si="534"/>
        <v>0</v>
      </c>
      <c r="AD1933" s="26">
        <f t="shared" si="535"/>
        <v>-9999</v>
      </c>
      <c r="AE1933" s="26">
        <f t="shared" si="536"/>
        <v>0</v>
      </c>
      <c r="AF1933">
        <f t="shared" si="537"/>
        <v>-9999</v>
      </c>
      <c r="AG1933" s="187"/>
      <c r="AH1933">
        <f t="shared" si="538"/>
        <v>-2.9382213915712355E-4</v>
      </c>
      <c r="AI1933">
        <f t="shared" si="539"/>
        <v>0.56321412153041595</v>
      </c>
      <c r="AJ1933">
        <f t="shared" si="540"/>
        <v>-0.29022162196877349</v>
      </c>
      <c r="AK1933">
        <f t="shared" si="541"/>
        <v>0.22686228227079117</v>
      </c>
      <c r="AL1933">
        <f t="shared" si="542"/>
        <v>2.6625535282756823</v>
      </c>
      <c r="AM1933">
        <f t="shared" si="543"/>
        <v>4.0948774322335311</v>
      </c>
      <c r="AN1933" s="26">
        <f t="shared" si="531"/>
        <v>-3.9344997747660178</v>
      </c>
      <c r="AO1933" s="26">
        <f t="shared" si="531"/>
        <v>-3.9351643489502139</v>
      </c>
      <c r="AP1933" s="26">
        <f t="shared" si="531"/>
        <v>-3.9332408904645653</v>
      </c>
      <c r="AQ1933" s="26">
        <f t="shared" si="531"/>
        <v>-3.9388182558839882</v>
      </c>
      <c r="AR1933" s="26">
        <f t="shared" si="531"/>
        <v>-3.9227315190112741</v>
      </c>
      <c r="AS1933" s="26">
        <f t="shared" si="531"/>
        <v>-3.9698775001583364</v>
      </c>
      <c r="AT1933" s="26">
        <f t="shared" si="531"/>
        <v>-3.8373723372171344</v>
      </c>
      <c r="AU1933" s="26">
        <f t="shared" si="544"/>
        <v>-4.2853617650403137</v>
      </c>
    </row>
    <row r="1934" spans="26:48">
      <c r="Z1934">
        <f t="shared" si="532"/>
        <v>0</v>
      </c>
      <c r="AA1934" s="26">
        <f t="shared" si="533"/>
        <v>2.0309229835135684E-3</v>
      </c>
      <c r="AB1934" s="26">
        <f t="shared" si="526"/>
        <v>-9999</v>
      </c>
      <c r="AC1934" s="26">
        <f t="shared" si="534"/>
        <v>0</v>
      </c>
      <c r="AD1934" s="26">
        <f t="shared" si="535"/>
        <v>-9999</v>
      </c>
      <c r="AE1934" s="26">
        <f t="shared" si="536"/>
        <v>0</v>
      </c>
      <c r="AF1934">
        <f t="shared" si="537"/>
        <v>-9999</v>
      </c>
      <c r="AG1934" s="187"/>
      <c r="AH1934">
        <f t="shared" si="538"/>
        <v>-2.9382213915712355E-4</v>
      </c>
      <c r="AI1934">
        <f t="shared" si="539"/>
        <v>0.56321412153041595</v>
      </c>
      <c r="AJ1934">
        <f t="shared" si="540"/>
        <v>-0.29022162196877349</v>
      </c>
      <c r="AK1934">
        <f t="shared" si="541"/>
        <v>0.22686228227079117</v>
      </c>
      <c r="AL1934">
        <f t="shared" si="542"/>
        <v>2.6625535282756823</v>
      </c>
      <c r="AM1934">
        <f t="shared" si="543"/>
        <v>4.0948774322335311</v>
      </c>
      <c r="AN1934" s="26">
        <f t="shared" si="531"/>
        <v>-3.9344997747660178</v>
      </c>
      <c r="AO1934" s="26">
        <f t="shared" si="531"/>
        <v>-3.9351643489502139</v>
      </c>
      <c r="AP1934" s="26">
        <f t="shared" si="531"/>
        <v>-3.9332408904645653</v>
      </c>
      <c r="AQ1934" s="26">
        <f t="shared" si="531"/>
        <v>-3.9388182558839882</v>
      </c>
      <c r="AR1934" s="26">
        <f t="shared" si="531"/>
        <v>-3.9227315190112741</v>
      </c>
      <c r="AS1934" s="26">
        <f t="shared" si="531"/>
        <v>-3.9698775001583364</v>
      </c>
      <c r="AT1934" s="26">
        <f t="shared" si="531"/>
        <v>-3.8373723372171344</v>
      </c>
      <c r="AU1934" s="26">
        <f t="shared" si="544"/>
        <v>-4.2853617650403137</v>
      </c>
    </row>
    <row r="1935" spans="26:48">
      <c r="Z1935">
        <f t="shared" si="532"/>
        <v>0</v>
      </c>
      <c r="AA1935" s="26">
        <f t="shared" si="533"/>
        <v>2.0309229835135684E-3</v>
      </c>
      <c r="AB1935" s="26">
        <f t="shared" si="526"/>
        <v>-9999</v>
      </c>
      <c r="AC1935" s="26">
        <f t="shared" si="534"/>
        <v>0</v>
      </c>
      <c r="AD1935" s="26">
        <f t="shared" si="535"/>
        <v>-9999</v>
      </c>
      <c r="AE1935" s="26">
        <f t="shared" si="536"/>
        <v>0</v>
      </c>
      <c r="AF1935">
        <f t="shared" si="537"/>
        <v>-9999</v>
      </c>
      <c r="AG1935" s="187"/>
      <c r="AH1935">
        <f t="shared" si="538"/>
        <v>-2.9382213915712355E-4</v>
      </c>
      <c r="AI1935">
        <f t="shared" si="539"/>
        <v>0.56321412153041595</v>
      </c>
      <c r="AJ1935">
        <f t="shared" si="540"/>
        <v>-0.29022162196877349</v>
      </c>
      <c r="AK1935">
        <f t="shared" si="541"/>
        <v>0.22686228227079117</v>
      </c>
      <c r="AL1935">
        <f t="shared" si="542"/>
        <v>2.6625535282756823</v>
      </c>
      <c r="AM1935">
        <f t="shared" si="543"/>
        <v>4.0948774322335311</v>
      </c>
      <c r="AN1935" s="26">
        <f t="shared" si="531"/>
        <v>-3.9344997747660178</v>
      </c>
      <c r="AO1935" s="26">
        <f t="shared" si="531"/>
        <v>-3.9351643489502139</v>
      </c>
      <c r="AP1935" s="26">
        <f t="shared" si="531"/>
        <v>-3.9332408904645653</v>
      </c>
      <c r="AQ1935" s="26">
        <f t="shared" si="531"/>
        <v>-3.9388182558839882</v>
      </c>
      <c r="AR1935" s="26">
        <f t="shared" si="531"/>
        <v>-3.9227315190112741</v>
      </c>
      <c r="AS1935" s="26">
        <f t="shared" si="531"/>
        <v>-3.9698775001583364</v>
      </c>
      <c r="AT1935" s="26">
        <f t="shared" si="531"/>
        <v>-3.8373723372171344</v>
      </c>
      <c r="AU1935" s="26">
        <f t="shared" si="544"/>
        <v>-4.2853617650403137</v>
      </c>
    </row>
    <row r="1936" spans="26:48">
      <c r="Z1936">
        <f t="shared" si="532"/>
        <v>0</v>
      </c>
      <c r="AA1936" s="26">
        <f t="shared" si="533"/>
        <v>2.0309229835135684E-3</v>
      </c>
      <c r="AB1936" s="26">
        <f t="shared" si="526"/>
        <v>-9999</v>
      </c>
      <c r="AC1936" s="26">
        <f t="shared" si="534"/>
        <v>0</v>
      </c>
      <c r="AD1936" s="26">
        <f t="shared" si="535"/>
        <v>-9999</v>
      </c>
      <c r="AE1936" s="26">
        <f t="shared" si="536"/>
        <v>0</v>
      </c>
      <c r="AF1936">
        <f t="shared" si="537"/>
        <v>-9999</v>
      </c>
      <c r="AG1936" s="187"/>
      <c r="AH1936">
        <f t="shared" si="538"/>
        <v>-2.9382213915712355E-4</v>
      </c>
      <c r="AI1936">
        <f t="shared" si="539"/>
        <v>0.56321412153041595</v>
      </c>
      <c r="AJ1936">
        <f t="shared" si="540"/>
        <v>-0.29022162196877349</v>
      </c>
      <c r="AK1936">
        <f t="shared" si="541"/>
        <v>0.22686228227079117</v>
      </c>
      <c r="AL1936">
        <f t="shared" si="542"/>
        <v>2.6625535282756823</v>
      </c>
      <c r="AM1936">
        <f t="shared" si="543"/>
        <v>4.0948774322335311</v>
      </c>
      <c r="AN1936" s="26">
        <f t="shared" ref="AN1936:AT1945" si="545">$AU1936+$AB$7*SIN(AO1936)</f>
        <v>-3.9344997747660178</v>
      </c>
      <c r="AO1936" s="26">
        <f t="shared" si="545"/>
        <v>-3.9351643489502139</v>
      </c>
      <c r="AP1936" s="26">
        <f t="shared" si="545"/>
        <v>-3.9332408904645653</v>
      </c>
      <c r="AQ1936" s="26">
        <f t="shared" si="545"/>
        <v>-3.9388182558839882</v>
      </c>
      <c r="AR1936" s="26">
        <f t="shared" si="545"/>
        <v>-3.9227315190112741</v>
      </c>
      <c r="AS1936" s="26">
        <f t="shared" si="545"/>
        <v>-3.9698775001583364</v>
      </c>
      <c r="AT1936" s="26">
        <f t="shared" si="545"/>
        <v>-3.8373723372171344</v>
      </c>
      <c r="AU1936" s="26">
        <f t="shared" si="544"/>
        <v>-4.2853617650403137</v>
      </c>
    </row>
    <row r="1937" spans="26:47">
      <c r="Z1937">
        <f t="shared" si="532"/>
        <v>0</v>
      </c>
      <c r="AA1937" s="26">
        <f t="shared" si="533"/>
        <v>2.0309229835135684E-3</v>
      </c>
      <c r="AB1937" s="26">
        <f t="shared" si="526"/>
        <v>-9999</v>
      </c>
      <c r="AC1937" s="26">
        <f t="shared" si="534"/>
        <v>0</v>
      </c>
      <c r="AD1937" s="26">
        <f t="shared" si="535"/>
        <v>-9999</v>
      </c>
      <c r="AE1937" s="26">
        <f t="shared" si="536"/>
        <v>0</v>
      </c>
      <c r="AF1937">
        <f t="shared" si="537"/>
        <v>-9999</v>
      </c>
      <c r="AG1937" s="187"/>
      <c r="AH1937">
        <f t="shared" si="538"/>
        <v>-2.9382213915712355E-4</v>
      </c>
      <c r="AI1937">
        <f t="shared" si="539"/>
        <v>0.56321412153041595</v>
      </c>
      <c r="AJ1937">
        <f t="shared" si="540"/>
        <v>-0.29022162196877349</v>
      </c>
      <c r="AK1937">
        <f t="shared" si="541"/>
        <v>0.22686228227079117</v>
      </c>
      <c r="AL1937">
        <f t="shared" si="542"/>
        <v>2.6625535282756823</v>
      </c>
      <c r="AM1937">
        <f t="shared" si="543"/>
        <v>4.0948774322335311</v>
      </c>
      <c r="AN1937" s="26">
        <f t="shared" si="545"/>
        <v>-3.9344997747660178</v>
      </c>
      <c r="AO1937" s="26">
        <f t="shared" si="545"/>
        <v>-3.9351643489502139</v>
      </c>
      <c r="AP1937" s="26">
        <f t="shared" si="545"/>
        <v>-3.9332408904645653</v>
      </c>
      <c r="AQ1937" s="26">
        <f t="shared" si="545"/>
        <v>-3.9388182558839882</v>
      </c>
      <c r="AR1937" s="26">
        <f t="shared" si="545"/>
        <v>-3.9227315190112741</v>
      </c>
      <c r="AS1937" s="26">
        <f t="shared" si="545"/>
        <v>-3.9698775001583364</v>
      </c>
      <c r="AT1937" s="26">
        <f t="shared" si="545"/>
        <v>-3.8373723372171344</v>
      </c>
      <c r="AU1937" s="26">
        <f t="shared" si="544"/>
        <v>-4.2853617650403137</v>
      </c>
    </row>
    <row r="1938" spans="26:47">
      <c r="Z1938">
        <f t="shared" si="532"/>
        <v>0</v>
      </c>
      <c r="AA1938" s="26">
        <f t="shared" si="533"/>
        <v>2.0309229835135684E-3</v>
      </c>
      <c r="AB1938" s="26">
        <f t="shared" si="526"/>
        <v>-9999</v>
      </c>
      <c r="AC1938" s="26">
        <f t="shared" si="534"/>
        <v>0</v>
      </c>
      <c r="AD1938" s="26">
        <f t="shared" si="535"/>
        <v>-9999</v>
      </c>
      <c r="AE1938" s="26">
        <f t="shared" si="536"/>
        <v>0</v>
      </c>
      <c r="AF1938">
        <f t="shared" si="537"/>
        <v>-9999</v>
      </c>
      <c r="AG1938" s="187"/>
      <c r="AH1938">
        <f t="shared" si="538"/>
        <v>-2.9382213915712355E-4</v>
      </c>
      <c r="AI1938">
        <f t="shared" si="539"/>
        <v>0.56321412153041595</v>
      </c>
      <c r="AJ1938">
        <f t="shared" si="540"/>
        <v>-0.29022162196877349</v>
      </c>
      <c r="AK1938">
        <f t="shared" si="541"/>
        <v>0.22686228227079117</v>
      </c>
      <c r="AL1938">
        <f t="shared" si="542"/>
        <v>2.6625535282756823</v>
      </c>
      <c r="AM1938">
        <f t="shared" si="543"/>
        <v>4.0948774322335311</v>
      </c>
      <c r="AN1938" s="26">
        <f t="shared" si="545"/>
        <v>-3.9344997747660178</v>
      </c>
      <c r="AO1938" s="26">
        <f t="shared" si="545"/>
        <v>-3.9351643489502139</v>
      </c>
      <c r="AP1938" s="26">
        <f t="shared" si="545"/>
        <v>-3.9332408904645653</v>
      </c>
      <c r="AQ1938" s="26">
        <f t="shared" si="545"/>
        <v>-3.9388182558839882</v>
      </c>
      <c r="AR1938" s="26">
        <f t="shared" si="545"/>
        <v>-3.9227315190112741</v>
      </c>
      <c r="AS1938" s="26">
        <f t="shared" si="545"/>
        <v>-3.9698775001583364</v>
      </c>
      <c r="AT1938" s="26">
        <f t="shared" si="545"/>
        <v>-3.8373723372171344</v>
      </c>
      <c r="AU1938" s="26">
        <f t="shared" si="544"/>
        <v>-4.2853617650403137</v>
      </c>
    </row>
    <row r="1939" spans="26:47">
      <c r="Z1939">
        <f t="shared" si="532"/>
        <v>0</v>
      </c>
      <c r="AA1939" s="26">
        <f t="shared" si="533"/>
        <v>2.0309229835135684E-3</v>
      </c>
      <c r="AB1939" s="26">
        <f t="shared" si="526"/>
        <v>-9999</v>
      </c>
      <c r="AC1939" s="26">
        <f t="shared" si="534"/>
        <v>0</v>
      </c>
      <c r="AD1939" s="26">
        <f t="shared" si="535"/>
        <v>-9999</v>
      </c>
      <c r="AE1939" s="26">
        <f t="shared" si="536"/>
        <v>0</v>
      </c>
      <c r="AF1939">
        <f t="shared" si="537"/>
        <v>-9999</v>
      </c>
      <c r="AG1939" s="187"/>
      <c r="AH1939">
        <f t="shared" si="538"/>
        <v>-2.9382213915712355E-4</v>
      </c>
      <c r="AI1939">
        <f t="shared" si="539"/>
        <v>0.56321412153041595</v>
      </c>
      <c r="AJ1939">
        <f t="shared" si="540"/>
        <v>-0.29022162196877349</v>
      </c>
      <c r="AK1939">
        <f t="shared" si="541"/>
        <v>0.22686228227079117</v>
      </c>
      <c r="AL1939">
        <f t="shared" si="542"/>
        <v>2.6625535282756823</v>
      </c>
      <c r="AM1939">
        <f t="shared" si="543"/>
        <v>4.0948774322335311</v>
      </c>
      <c r="AN1939" s="26">
        <f t="shared" si="545"/>
        <v>-3.9344997747660178</v>
      </c>
      <c r="AO1939" s="26">
        <f t="shared" si="545"/>
        <v>-3.9351643489502139</v>
      </c>
      <c r="AP1939" s="26">
        <f t="shared" si="545"/>
        <v>-3.9332408904645653</v>
      </c>
      <c r="AQ1939" s="26">
        <f t="shared" si="545"/>
        <v>-3.9388182558839882</v>
      </c>
      <c r="AR1939" s="26">
        <f t="shared" si="545"/>
        <v>-3.9227315190112741</v>
      </c>
      <c r="AS1939" s="26">
        <f t="shared" si="545"/>
        <v>-3.9698775001583364</v>
      </c>
      <c r="AT1939" s="26">
        <f t="shared" si="545"/>
        <v>-3.8373723372171344</v>
      </c>
      <c r="AU1939" s="26">
        <f t="shared" si="544"/>
        <v>-4.2853617650403137</v>
      </c>
    </row>
    <row r="1940" spans="26:47">
      <c r="Z1940">
        <f t="shared" si="532"/>
        <v>0</v>
      </c>
      <c r="AA1940" s="26">
        <f t="shared" si="533"/>
        <v>2.0309229835135684E-3</v>
      </c>
      <c r="AB1940" s="26">
        <f t="shared" si="526"/>
        <v>-9999</v>
      </c>
      <c r="AC1940" s="26">
        <f t="shared" si="534"/>
        <v>0</v>
      </c>
      <c r="AD1940" s="26">
        <f t="shared" si="535"/>
        <v>-9999</v>
      </c>
      <c r="AE1940" s="26">
        <f t="shared" si="536"/>
        <v>0</v>
      </c>
      <c r="AF1940">
        <f t="shared" si="537"/>
        <v>-9999</v>
      </c>
      <c r="AG1940" s="187"/>
      <c r="AH1940">
        <f t="shared" si="538"/>
        <v>-2.9382213915712355E-4</v>
      </c>
      <c r="AI1940">
        <f t="shared" si="539"/>
        <v>0.56321412153041595</v>
      </c>
      <c r="AJ1940">
        <f t="shared" si="540"/>
        <v>-0.29022162196877349</v>
      </c>
      <c r="AK1940">
        <f t="shared" si="541"/>
        <v>0.22686228227079117</v>
      </c>
      <c r="AL1940">
        <f t="shared" si="542"/>
        <v>2.6625535282756823</v>
      </c>
      <c r="AM1940">
        <f t="shared" si="543"/>
        <v>4.0948774322335311</v>
      </c>
      <c r="AN1940" s="26">
        <f t="shared" si="545"/>
        <v>-3.9344997747660178</v>
      </c>
      <c r="AO1940" s="26">
        <f t="shared" si="545"/>
        <v>-3.9351643489502139</v>
      </c>
      <c r="AP1940" s="26">
        <f t="shared" si="545"/>
        <v>-3.9332408904645653</v>
      </c>
      <c r="AQ1940" s="26">
        <f t="shared" si="545"/>
        <v>-3.9388182558839882</v>
      </c>
      <c r="AR1940" s="26">
        <f t="shared" si="545"/>
        <v>-3.9227315190112741</v>
      </c>
      <c r="AS1940" s="26">
        <f t="shared" si="545"/>
        <v>-3.9698775001583364</v>
      </c>
      <c r="AT1940" s="26">
        <f t="shared" si="545"/>
        <v>-3.8373723372171344</v>
      </c>
      <c r="AU1940" s="26">
        <f t="shared" si="544"/>
        <v>-4.2853617650403137</v>
      </c>
    </row>
    <row r="1941" spans="26:47">
      <c r="Z1941">
        <f t="shared" si="532"/>
        <v>0</v>
      </c>
      <c r="AA1941" s="26">
        <f t="shared" si="533"/>
        <v>2.0309229835135684E-3</v>
      </c>
      <c r="AB1941" s="26">
        <f t="shared" si="526"/>
        <v>-9999</v>
      </c>
      <c r="AC1941" s="26">
        <f t="shared" si="534"/>
        <v>0</v>
      </c>
      <c r="AD1941" s="26">
        <f t="shared" si="535"/>
        <v>-9999</v>
      </c>
      <c r="AE1941" s="26">
        <f t="shared" si="536"/>
        <v>0</v>
      </c>
      <c r="AF1941">
        <f t="shared" si="537"/>
        <v>-9999</v>
      </c>
      <c r="AG1941" s="187"/>
      <c r="AH1941">
        <f t="shared" si="538"/>
        <v>-2.9382213915712355E-4</v>
      </c>
      <c r="AI1941">
        <f t="shared" si="539"/>
        <v>0.56321412153041595</v>
      </c>
      <c r="AJ1941">
        <f t="shared" si="540"/>
        <v>-0.29022162196877349</v>
      </c>
      <c r="AK1941">
        <f t="shared" si="541"/>
        <v>0.22686228227079117</v>
      </c>
      <c r="AL1941">
        <f t="shared" si="542"/>
        <v>2.6625535282756823</v>
      </c>
      <c r="AM1941">
        <f t="shared" si="543"/>
        <v>4.0948774322335311</v>
      </c>
      <c r="AN1941" s="26">
        <f t="shared" si="545"/>
        <v>-3.9344997747660178</v>
      </c>
      <c r="AO1941" s="26">
        <f t="shared" si="545"/>
        <v>-3.9351643489502139</v>
      </c>
      <c r="AP1941" s="26">
        <f t="shared" si="545"/>
        <v>-3.9332408904645653</v>
      </c>
      <c r="AQ1941" s="26">
        <f t="shared" si="545"/>
        <v>-3.9388182558839882</v>
      </c>
      <c r="AR1941" s="26">
        <f t="shared" si="545"/>
        <v>-3.9227315190112741</v>
      </c>
      <c r="AS1941" s="26">
        <f t="shared" si="545"/>
        <v>-3.9698775001583364</v>
      </c>
      <c r="AT1941" s="26">
        <f t="shared" si="545"/>
        <v>-3.8373723372171344</v>
      </c>
      <c r="AU1941" s="26">
        <f t="shared" si="544"/>
        <v>-4.2853617650403137</v>
      </c>
    </row>
    <row r="1942" spans="26:47">
      <c r="Z1942">
        <f t="shared" si="532"/>
        <v>0</v>
      </c>
      <c r="AA1942" s="26">
        <f t="shared" si="533"/>
        <v>2.0309229835135684E-3</v>
      </c>
      <c r="AB1942" s="26">
        <f t="shared" si="526"/>
        <v>-9999</v>
      </c>
      <c r="AC1942" s="26">
        <f t="shared" si="534"/>
        <v>0</v>
      </c>
      <c r="AD1942" s="26">
        <f t="shared" si="535"/>
        <v>-9999</v>
      </c>
      <c r="AE1942" s="26">
        <f t="shared" si="536"/>
        <v>0</v>
      </c>
      <c r="AF1942">
        <f t="shared" si="537"/>
        <v>-9999</v>
      </c>
      <c r="AG1942" s="187"/>
      <c r="AH1942">
        <f t="shared" si="538"/>
        <v>-2.9382213915712355E-4</v>
      </c>
      <c r="AI1942">
        <f t="shared" si="539"/>
        <v>0.56321412153041595</v>
      </c>
      <c r="AJ1942">
        <f t="shared" si="540"/>
        <v>-0.29022162196877349</v>
      </c>
      <c r="AK1942">
        <f t="shared" si="541"/>
        <v>0.22686228227079117</v>
      </c>
      <c r="AL1942">
        <f t="shared" si="542"/>
        <v>2.6625535282756823</v>
      </c>
      <c r="AM1942">
        <f t="shared" si="543"/>
        <v>4.0948774322335311</v>
      </c>
      <c r="AN1942" s="26">
        <f t="shared" si="545"/>
        <v>-3.9344997747660178</v>
      </c>
      <c r="AO1942" s="26">
        <f t="shared" si="545"/>
        <v>-3.9351643489502139</v>
      </c>
      <c r="AP1942" s="26">
        <f t="shared" si="545"/>
        <v>-3.9332408904645653</v>
      </c>
      <c r="AQ1942" s="26">
        <f t="shared" si="545"/>
        <v>-3.9388182558839882</v>
      </c>
      <c r="AR1942" s="26">
        <f t="shared" si="545"/>
        <v>-3.9227315190112741</v>
      </c>
      <c r="AS1942" s="26">
        <f t="shared" si="545"/>
        <v>-3.9698775001583364</v>
      </c>
      <c r="AT1942" s="26">
        <f t="shared" si="545"/>
        <v>-3.8373723372171344</v>
      </c>
      <c r="AU1942" s="26">
        <f t="shared" si="544"/>
        <v>-4.2853617650403137</v>
      </c>
    </row>
    <row r="1943" spans="26:47">
      <c r="Z1943">
        <f t="shared" si="532"/>
        <v>0</v>
      </c>
      <c r="AA1943" s="26">
        <f t="shared" si="533"/>
        <v>2.0309229835135684E-3</v>
      </c>
      <c r="AB1943" s="26">
        <f t="shared" si="526"/>
        <v>-9999</v>
      </c>
      <c r="AC1943" s="26">
        <f t="shared" si="534"/>
        <v>0</v>
      </c>
      <c r="AD1943" s="26">
        <f t="shared" si="535"/>
        <v>-9999</v>
      </c>
      <c r="AE1943" s="26">
        <f t="shared" si="536"/>
        <v>0</v>
      </c>
      <c r="AF1943">
        <f t="shared" si="537"/>
        <v>-9999</v>
      </c>
      <c r="AG1943" s="187"/>
      <c r="AH1943">
        <f t="shared" si="538"/>
        <v>-2.9382213915712355E-4</v>
      </c>
      <c r="AI1943">
        <f t="shared" si="539"/>
        <v>0.56321412153041595</v>
      </c>
      <c r="AJ1943">
        <f t="shared" si="540"/>
        <v>-0.29022162196877349</v>
      </c>
      <c r="AK1943">
        <f t="shared" si="541"/>
        <v>0.22686228227079117</v>
      </c>
      <c r="AL1943">
        <f t="shared" si="542"/>
        <v>2.6625535282756823</v>
      </c>
      <c r="AM1943">
        <f t="shared" si="543"/>
        <v>4.0948774322335311</v>
      </c>
      <c r="AN1943" s="26">
        <f t="shared" si="545"/>
        <v>-3.9344997747660178</v>
      </c>
      <c r="AO1943" s="26">
        <f t="shared" si="545"/>
        <v>-3.9351643489502139</v>
      </c>
      <c r="AP1943" s="26">
        <f t="shared" si="545"/>
        <v>-3.9332408904645653</v>
      </c>
      <c r="AQ1943" s="26">
        <f t="shared" si="545"/>
        <v>-3.9388182558839882</v>
      </c>
      <c r="AR1943" s="26">
        <f t="shared" si="545"/>
        <v>-3.9227315190112741</v>
      </c>
      <c r="AS1943" s="26">
        <f t="shared" si="545"/>
        <v>-3.9698775001583364</v>
      </c>
      <c r="AT1943" s="26">
        <f t="shared" si="545"/>
        <v>-3.8373723372171344</v>
      </c>
      <c r="AU1943" s="26">
        <f t="shared" si="544"/>
        <v>-4.2853617650403137</v>
      </c>
    </row>
    <row r="1944" spans="26:47">
      <c r="Z1944">
        <f t="shared" si="532"/>
        <v>0</v>
      </c>
      <c r="AA1944" s="26">
        <f t="shared" si="533"/>
        <v>2.0309229835135684E-3</v>
      </c>
      <c r="AB1944" s="26">
        <f t="shared" si="526"/>
        <v>-9999</v>
      </c>
      <c r="AC1944" s="26">
        <f t="shared" si="534"/>
        <v>0</v>
      </c>
      <c r="AD1944" s="26">
        <f t="shared" si="535"/>
        <v>-9999</v>
      </c>
      <c r="AE1944" s="26">
        <f t="shared" si="536"/>
        <v>0</v>
      </c>
      <c r="AF1944">
        <f t="shared" si="537"/>
        <v>-9999</v>
      </c>
      <c r="AG1944" s="187"/>
      <c r="AH1944">
        <f t="shared" si="538"/>
        <v>-2.9382213915712355E-4</v>
      </c>
      <c r="AI1944">
        <f t="shared" si="539"/>
        <v>0.56321412153041595</v>
      </c>
      <c r="AJ1944">
        <f t="shared" si="540"/>
        <v>-0.29022162196877349</v>
      </c>
      <c r="AK1944">
        <f t="shared" si="541"/>
        <v>0.22686228227079117</v>
      </c>
      <c r="AL1944">
        <f t="shared" si="542"/>
        <v>2.6625535282756823</v>
      </c>
      <c r="AM1944">
        <f t="shared" si="543"/>
        <v>4.0948774322335311</v>
      </c>
      <c r="AN1944" s="26">
        <f t="shared" si="545"/>
        <v>-3.9344997747660178</v>
      </c>
      <c r="AO1944" s="26">
        <f t="shared" si="545"/>
        <v>-3.9351643489502139</v>
      </c>
      <c r="AP1944" s="26">
        <f t="shared" si="545"/>
        <v>-3.9332408904645653</v>
      </c>
      <c r="AQ1944" s="26">
        <f t="shared" si="545"/>
        <v>-3.9388182558839882</v>
      </c>
      <c r="AR1944" s="26">
        <f t="shared" si="545"/>
        <v>-3.9227315190112741</v>
      </c>
      <c r="AS1944" s="26">
        <f t="shared" si="545"/>
        <v>-3.9698775001583364</v>
      </c>
      <c r="AT1944" s="26">
        <f t="shared" si="545"/>
        <v>-3.8373723372171344</v>
      </c>
      <c r="AU1944" s="26">
        <f t="shared" si="544"/>
        <v>-4.2853617650403137</v>
      </c>
    </row>
    <row r="1945" spans="26:47">
      <c r="Z1945">
        <f t="shared" si="532"/>
        <v>0</v>
      </c>
      <c r="AA1945" s="26">
        <f t="shared" si="533"/>
        <v>2.0309229835135684E-3</v>
      </c>
      <c r="AB1945" s="26">
        <f t="shared" si="526"/>
        <v>-9999</v>
      </c>
      <c r="AC1945" s="26">
        <f t="shared" si="534"/>
        <v>0</v>
      </c>
      <c r="AD1945" s="26">
        <f t="shared" si="535"/>
        <v>-9999</v>
      </c>
      <c r="AE1945" s="26">
        <f t="shared" si="536"/>
        <v>0</v>
      </c>
      <c r="AF1945">
        <f t="shared" si="537"/>
        <v>-9999</v>
      </c>
      <c r="AG1945" s="187"/>
      <c r="AH1945">
        <f t="shared" si="538"/>
        <v>-2.9382213915712355E-4</v>
      </c>
      <c r="AI1945">
        <f t="shared" si="539"/>
        <v>0.56321412153041595</v>
      </c>
      <c r="AJ1945">
        <f t="shared" si="540"/>
        <v>-0.29022162196877349</v>
      </c>
      <c r="AK1945">
        <f t="shared" si="541"/>
        <v>0.22686228227079117</v>
      </c>
      <c r="AL1945">
        <f t="shared" si="542"/>
        <v>2.6625535282756823</v>
      </c>
      <c r="AM1945">
        <f t="shared" si="543"/>
        <v>4.0948774322335311</v>
      </c>
      <c r="AN1945" s="26">
        <f t="shared" si="545"/>
        <v>-3.9344997747660178</v>
      </c>
      <c r="AO1945" s="26">
        <f t="shared" si="545"/>
        <v>-3.9351643489502139</v>
      </c>
      <c r="AP1945" s="26">
        <f t="shared" si="545"/>
        <v>-3.9332408904645653</v>
      </c>
      <c r="AQ1945" s="26">
        <f t="shared" si="545"/>
        <v>-3.9388182558839882</v>
      </c>
      <c r="AR1945" s="26">
        <f t="shared" si="545"/>
        <v>-3.9227315190112741</v>
      </c>
      <c r="AS1945" s="26">
        <f t="shared" si="545"/>
        <v>-3.9698775001583364</v>
      </c>
      <c r="AT1945" s="26">
        <f t="shared" si="545"/>
        <v>-3.8373723372171344</v>
      </c>
      <c r="AU1945" s="26">
        <f t="shared" si="544"/>
        <v>-4.2853617650403137</v>
      </c>
    </row>
    <row r="1946" spans="26:47">
      <c r="AA1946" s="26"/>
      <c r="AB1946" s="26"/>
      <c r="AC1946" s="26"/>
      <c r="AD1946" s="26"/>
      <c r="AE1946" s="26"/>
      <c r="AG1946" s="187"/>
      <c r="AN1946" s="26"/>
      <c r="AO1946" s="26"/>
      <c r="AP1946" s="26"/>
      <c r="AQ1946" s="26"/>
      <c r="AR1946" s="26"/>
      <c r="AS1946" s="26"/>
      <c r="AT1946" s="26"/>
      <c r="AU1946" s="26"/>
    </row>
    <row r="1947" spans="26:47">
      <c r="AA1947" s="26"/>
      <c r="AB1947" s="26"/>
      <c r="AC1947" s="26"/>
      <c r="AD1947" s="26"/>
      <c r="AE1947" s="26"/>
      <c r="AG1947" s="187"/>
      <c r="AN1947" s="26"/>
      <c r="AO1947" s="26"/>
      <c r="AP1947" s="26"/>
      <c r="AQ1947" s="26"/>
      <c r="AR1947" s="26"/>
      <c r="AS1947" s="26"/>
      <c r="AT1947" s="26"/>
      <c r="AU1947" s="26"/>
    </row>
    <row r="1948" spans="26:47">
      <c r="AA1948" s="26"/>
      <c r="AB1948" s="26"/>
      <c r="AC1948" s="26"/>
      <c r="AD1948" s="26"/>
      <c r="AE1948" s="26"/>
      <c r="AG1948" s="187"/>
      <c r="AN1948" s="26"/>
      <c r="AO1948" s="26"/>
      <c r="AP1948" s="26"/>
      <c r="AQ1948" s="26"/>
      <c r="AR1948" s="26"/>
      <c r="AS1948" s="26"/>
      <c r="AT1948" s="26"/>
      <c r="AU1948" s="26"/>
    </row>
    <row r="1949" spans="26:47">
      <c r="AA1949" s="26"/>
      <c r="AB1949" s="26"/>
      <c r="AC1949" s="26"/>
      <c r="AD1949" s="26"/>
      <c r="AE1949" s="26"/>
      <c r="AG1949" s="187"/>
      <c r="AN1949" s="26"/>
      <c r="AO1949" s="26"/>
      <c r="AP1949" s="26"/>
      <c r="AQ1949" s="26"/>
      <c r="AR1949" s="26"/>
      <c r="AS1949" s="26"/>
      <c r="AT1949" s="26"/>
      <c r="AU1949" s="26"/>
    </row>
    <row r="1950" spans="26:47">
      <c r="AA1950" s="26"/>
      <c r="AB1950" s="26"/>
      <c r="AC1950" s="26"/>
      <c r="AD1950" s="26"/>
      <c r="AE1950" s="26"/>
      <c r="AG1950" s="187"/>
      <c r="AN1950" s="26"/>
      <c r="AO1950" s="26"/>
      <c r="AP1950" s="26"/>
      <c r="AQ1950" s="26"/>
      <c r="AR1950" s="26"/>
      <c r="AS1950" s="26"/>
      <c r="AT1950" s="26"/>
      <c r="AU1950" s="26"/>
    </row>
    <row r="1951" spans="26:47">
      <c r="AA1951" s="26"/>
      <c r="AB1951" s="26"/>
      <c r="AC1951" s="26"/>
      <c r="AD1951" s="26"/>
      <c r="AE1951" s="26"/>
      <c r="AG1951" s="187"/>
      <c r="AN1951" s="26"/>
      <c r="AO1951" s="26"/>
      <c r="AP1951" s="26"/>
      <c r="AQ1951" s="26"/>
      <c r="AR1951" s="26"/>
      <c r="AS1951" s="26"/>
      <c r="AT1951" s="26"/>
      <c r="AU1951" s="26"/>
    </row>
    <row r="1952" spans="26:47">
      <c r="AA1952" s="26"/>
      <c r="AB1952" s="26"/>
      <c r="AC1952" s="26"/>
      <c r="AD1952" s="26"/>
      <c r="AE1952" s="26"/>
      <c r="AG1952" s="187"/>
      <c r="AN1952" s="26"/>
      <c r="AO1952" s="26"/>
      <c r="AP1952" s="26"/>
      <c r="AQ1952" s="26"/>
      <c r="AR1952" s="26"/>
      <c r="AS1952" s="26"/>
      <c r="AT1952" s="26"/>
      <c r="AU1952" s="26"/>
    </row>
    <row r="1953" spans="27:47">
      <c r="AA1953" s="26"/>
      <c r="AB1953" s="26"/>
      <c r="AC1953" s="26"/>
      <c r="AD1953" s="26"/>
      <c r="AE1953" s="26"/>
      <c r="AG1953" s="187"/>
      <c r="AN1953" s="26"/>
      <c r="AO1953" s="26"/>
      <c r="AP1953" s="26"/>
      <c r="AQ1953" s="26"/>
      <c r="AR1953" s="26"/>
      <c r="AS1953" s="26"/>
      <c r="AT1953" s="26"/>
      <c r="AU1953" s="26"/>
    </row>
    <row r="1954" spans="27:47">
      <c r="AA1954" s="26"/>
      <c r="AB1954" s="26"/>
      <c r="AC1954" s="26"/>
      <c r="AD1954" s="26"/>
      <c r="AE1954" s="26"/>
      <c r="AG1954" s="187"/>
      <c r="AN1954" s="26"/>
      <c r="AO1954" s="26"/>
      <c r="AP1954" s="26"/>
      <c r="AQ1954" s="26"/>
      <c r="AR1954" s="26"/>
      <c r="AS1954" s="26"/>
      <c r="AT1954" s="26"/>
      <c r="AU1954" s="26"/>
    </row>
    <row r="1955" spans="27:47">
      <c r="AA1955" s="26"/>
      <c r="AB1955" s="26"/>
      <c r="AC1955" s="26"/>
      <c r="AD1955" s="26"/>
      <c r="AE1955" s="26"/>
      <c r="AG1955" s="187"/>
      <c r="AN1955" s="26"/>
      <c r="AO1955" s="26"/>
      <c r="AP1955" s="26"/>
      <c r="AQ1955" s="26"/>
      <c r="AR1955" s="26"/>
      <c r="AS1955" s="26"/>
      <c r="AT1955" s="26"/>
      <c r="AU1955" s="26"/>
    </row>
    <row r="1956" spans="27:47">
      <c r="AA1956" s="26"/>
      <c r="AB1956" s="26"/>
      <c r="AC1956" s="26"/>
      <c r="AD1956" s="26"/>
      <c r="AE1956" s="26"/>
      <c r="AG1956" s="187"/>
      <c r="AN1956" s="26"/>
      <c r="AO1956" s="26"/>
      <c r="AP1956" s="26"/>
      <c r="AQ1956" s="26"/>
      <c r="AR1956" s="26"/>
      <c r="AS1956" s="26"/>
      <c r="AT1956" s="26"/>
      <c r="AU1956" s="26"/>
    </row>
    <row r="1957" spans="27:47">
      <c r="AA1957" s="26"/>
      <c r="AB1957" s="26"/>
      <c r="AC1957" s="26"/>
      <c r="AD1957" s="26"/>
      <c r="AE1957" s="26"/>
      <c r="AG1957" s="187"/>
      <c r="AN1957" s="26"/>
      <c r="AO1957" s="26"/>
      <c r="AP1957" s="26"/>
      <c r="AQ1957" s="26"/>
      <c r="AR1957" s="26"/>
      <c r="AS1957" s="26"/>
      <c r="AT1957" s="26"/>
      <c r="AU1957" s="26"/>
    </row>
    <row r="1958" spans="27:47">
      <c r="AA1958" s="26"/>
      <c r="AB1958" s="26"/>
      <c r="AC1958" s="26"/>
      <c r="AD1958" s="26"/>
      <c r="AE1958" s="26"/>
      <c r="AG1958" s="187"/>
      <c r="AN1958" s="26"/>
      <c r="AO1958" s="26"/>
      <c r="AP1958" s="26"/>
      <c r="AQ1958" s="26"/>
      <c r="AR1958" s="26"/>
      <c r="AS1958" s="26"/>
      <c r="AT1958" s="26"/>
      <c r="AU1958" s="26"/>
    </row>
    <row r="1959" spans="27:47">
      <c r="AA1959" s="26"/>
      <c r="AB1959" s="26"/>
      <c r="AC1959" s="26"/>
      <c r="AD1959" s="26"/>
      <c r="AE1959" s="26"/>
      <c r="AG1959" s="187"/>
      <c r="AN1959" s="26"/>
      <c r="AO1959" s="26"/>
      <c r="AP1959" s="26"/>
      <c r="AQ1959" s="26"/>
      <c r="AR1959" s="26"/>
      <c r="AS1959" s="26"/>
      <c r="AT1959" s="26"/>
      <c r="AU1959" s="26"/>
    </row>
    <row r="1960" spans="27:47">
      <c r="AA1960" s="26"/>
      <c r="AB1960" s="26"/>
      <c r="AC1960" s="26"/>
      <c r="AD1960" s="26"/>
      <c r="AE1960" s="26"/>
      <c r="AG1960" s="187"/>
      <c r="AN1960" s="26"/>
      <c r="AO1960" s="26"/>
      <c r="AP1960" s="26"/>
      <c r="AQ1960" s="26"/>
      <c r="AR1960" s="26"/>
      <c r="AS1960" s="26"/>
      <c r="AT1960" s="26"/>
      <c r="AU1960" s="26"/>
    </row>
    <row r="1961" spans="27:47">
      <c r="AA1961" s="26"/>
      <c r="AB1961" s="26"/>
      <c r="AC1961" s="26"/>
      <c r="AD1961" s="26"/>
      <c r="AE1961" s="26"/>
      <c r="AG1961" s="187"/>
      <c r="AN1961" s="26"/>
      <c r="AO1961" s="26"/>
      <c r="AP1961" s="26"/>
      <c r="AQ1961" s="26"/>
      <c r="AR1961" s="26"/>
      <c r="AS1961" s="26"/>
      <c r="AT1961" s="26"/>
      <c r="AU1961" s="26"/>
    </row>
    <row r="1962" spans="27:47">
      <c r="AA1962" s="26"/>
      <c r="AB1962" s="26"/>
      <c r="AC1962" s="26"/>
      <c r="AD1962" s="26"/>
      <c r="AE1962" s="26"/>
      <c r="AG1962" s="187"/>
      <c r="AN1962" s="26"/>
      <c r="AO1962" s="26"/>
      <c r="AP1962" s="26"/>
      <c r="AQ1962" s="26"/>
      <c r="AR1962" s="26"/>
      <c r="AS1962" s="26"/>
      <c r="AT1962" s="26"/>
      <c r="AU1962" s="26"/>
    </row>
    <row r="1963" spans="27:47">
      <c r="AA1963" s="26"/>
      <c r="AB1963" s="26"/>
      <c r="AC1963" s="26"/>
      <c r="AD1963" s="26"/>
      <c r="AE1963" s="26"/>
      <c r="AG1963" s="187"/>
      <c r="AN1963" s="26"/>
      <c r="AO1963" s="26"/>
      <c r="AP1963" s="26"/>
      <c r="AQ1963" s="26"/>
      <c r="AR1963" s="26"/>
      <c r="AS1963" s="26"/>
      <c r="AT1963" s="26"/>
      <c r="AU1963" s="26"/>
    </row>
    <row r="1964" spans="27:47">
      <c r="AA1964" s="26"/>
      <c r="AB1964" s="26"/>
      <c r="AC1964" s="26"/>
      <c r="AD1964" s="26"/>
      <c r="AE1964" s="26"/>
      <c r="AG1964" s="187"/>
      <c r="AN1964" s="26"/>
      <c r="AO1964" s="26"/>
      <c r="AP1964" s="26"/>
      <c r="AQ1964" s="26"/>
      <c r="AR1964" s="26"/>
      <c r="AS1964" s="26"/>
      <c r="AT1964" s="26"/>
      <c r="AU1964" s="26"/>
    </row>
    <row r="1965" spans="27:47">
      <c r="AA1965" s="26"/>
      <c r="AB1965" s="26"/>
      <c r="AC1965" s="26"/>
      <c r="AD1965" s="26"/>
      <c r="AE1965" s="26"/>
      <c r="AG1965" s="187"/>
      <c r="AN1965" s="26"/>
      <c r="AO1965" s="26"/>
      <c r="AP1965" s="26"/>
      <c r="AQ1965" s="26"/>
      <c r="AR1965" s="26"/>
      <c r="AS1965" s="26"/>
      <c r="AT1965" s="26"/>
      <c r="AU1965" s="26"/>
    </row>
    <row r="1966" spans="27:47">
      <c r="AA1966" s="26"/>
      <c r="AB1966" s="26"/>
      <c r="AC1966" s="26"/>
      <c r="AD1966" s="26"/>
      <c r="AE1966" s="26"/>
      <c r="AG1966" s="187"/>
      <c r="AN1966" s="26"/>
      <c r="AO1966" s="26"/>
      <c r="AP1966" s="26"/>
      <c r="AQ1966" s="26"/>
      <c r="AR1966" s="26"/>
      <c r="AS1966" s="26"/>
      <c r="AT1966" s="26"/>
      <c r="AU1966" s="26"/>
    </row>
    <row r="1967" spans="27:47">
      <c r="AA1967" s="26"/>
      <c r="AB1967" s="26"/>
      <c r="AC1967" s="26"/>
      <c r="AD1967" s="26"/>
      <c r="AE1967" s="26"/>
      <c r="AG1967" s="187"/>
      <c r="AN1967" s="26"/>
      <c r="AO1967" s="26"/>
      <c r="AP1967" s="26"/>
      <c r="AQ1967" s="26"/>
      <c r="AR1967" s="26"/>
      <c r="AS1967" s="26"/>
      <c r="AT1967" s="26"/>
      <c r="AU1967" s="26"/>
    </row>
    <row r="1968" spans="27:47">
      <c r="AA1968" s="26"/>
      <c r="AB1968" s="26"/>
      <c r="AC1968" s="26"/>
      <c r="AD1968" s="26"/>
      <c r="AE1968" s="26"/>
      <c r="AG1968" s="187"/>
      <c r="AN1968" s="26"/>
      <c r="AO1968" s="26"/>
      <c r="AP1968" s="26"/>
      <c r="AQ1968" s="26"/>
      <c r="AR1968" s="26"/>
      <c r="AS1968" s="26"/>
      <c r="AT1968" s="26"/>
      <c r="AU1968" s="26"/>
    </row>
    <row r="1969" spans="27:47">
      <c r="AA1969" s="26"/>
      <c r="AB1969" s="26"/>
      <c r="AC1969" s="26"/>
      <c r="AD1969" s="26"/>
      <c r="AE1969" s="26"/>
      <c r="AG1969" s="187"/>
      <c r="AN1969" s="26"/>
      <c r="AO1969" s="26"/>
      <c r="AP1969" s="26"/>
      <c r="AQ1969" s="26"/>
      <c r="AR1969" s="26"/>
      <c r="AS1969" s="26"/>
      <c r="AT1969" s="26"/>
      <c r="AU1969" s="26"/>
    </row>
    <row r="1970" spans="27:47">
      <c r="AA1970" s="26"/>
      <c r="AB1970" s="26"/>
      <c r="AC1970" s="26"/>
      <c r="AD1970" s="26"/>
      <c r="AE1970" s="26"/>
      <c r="AG1970" s="187"/>
      <c r="AN1970" s="26"/>
      <c r="AO1970" s="26"/>
      <c r="AP1970" s="26"/>
      <c r="AQ1970" s="26"/>
      <c r="AR1970" s="26"/>
      <c r="AS1970" s="26"/>
      <c r="AT1970" s="26"/>
      <c r="AU1970" s="26"/>
    </row>
    <row r="1971" spans="27:47">
      <c r="AA1971" s="26"/>
      <c r="AB1971" s="26"/>
      <c r="AC1971" s="26"/>
      <c r="AD1971" s="26"/>
      <c r="AE1971" s="26"/>
      <c r="AG1971" s="187"/>
      <c r="AN1971" s="26"/>
      <c r="AO1971" s="26"/>
      <c r="AP1971" s="26"/>
      <c r="AQ1971" s="26"/>
      <c r="AR1971" s="26"/>
      <c r="AS1971" s="26"/>
      <c r="AT1971" s="26"/>
      <c r="AU1971" s="26"/>
    </row>
    <row r="1972" spans="27:47">
      <c r="AA1972" s="26"/>
      <c r="AB1972" s="26"/>
      <c r="AC1972" s="26"/>
      <c r="AD1972" s="26"/>
      <c r="AE1972" s="26"/>
      <c r="AG1972" s="187"/>
      <c r="AN1972" s="26"/>
      <c r="AO1972" s="26"/>
      <c r="AP1972" s="26"/>
      <c r="AQ1972" s="26"/>
      <c r="AR1972" s="26"/>
      <c r="AS1972" s="26"/>
      <c r="AT1972" s="26"/>
      <c r="AU1972" s="26"/>
    </row>
    <row r="1973" spans="27:47">
      <c r="AA1973" s="26"/>
      <c r="AB1973" s="26"/>
      <c r="AC1973" s="26"/>
      <c r="AD1973" s="26"/>
      <c r="AE1973" s="26"/>
      <c r="AG1973" s="187"/>
      <c r="AN1973" s="26"/>
      <c r="AO1973" s="26"/>
      <c r="AP1973" s="26"/>
      <c r="AQ1973" s="26"/>
      <c r="AR1973" s="26"/>
      <c r="AS1973" s="26"/>
      <c r="AT1973" s="26"/>
      <c r="AU1973" s="26"/>
    </row>
    <row r="1974" spans="27:47">
      <c r="AA1974" s="26"/>
      <c r="AB1974" s="26"/>
      <c r="AC1974" s="26"/>
      <c r="AD1974" s="26"/>
      <c r="AE1974" s="26"/>
      <c r="AG1974" s="187"/>
      <c r="AN1974" s="26"/>
      <c r="AO1974" s="26"/>
      <c r="AP1974" s="26"/>
      <c r="AQ1974" s="26"/>
      <c r="AR1974" s="26"/>
      <c r="AS1974" s="26"/>
      <c r="AT1974" s="26"/>
      <c r="AU1974" s="26"/>
    </row>
    <row r="1975" spans="27:47">
      <c r="AA1975" s="26"/>
      <c r="AB1975" s="26"/>
      <c r="AC1975" s="26"/>
      <c r="AD1975" s="26"/>
      <c r="AE1975" s="26"/>
      <c r="AG1975" s="187"/>
      <c r="AN1975" s="26"/>
      <c r="AO1975" s="26"/>
      <c r="AP1975" s="26"/>
      <c r="AQ1975" s="26"/>
      <c r="AR1975" s="26"/>
      <c r="AS1975" s="26"/>
      <c r="AT1975" s="26"/>
      <c r="AU1975" s="26"/>
    </row>
    <row r="1976" spans="27:47">
      <c r="AA1976" s="26"/>
      <c r="AB1976" s="26"/>
      <c r="AC1976" s="26"/>
      <c r="AD1976" s="26"/>
      <c r="AE1976" s="26"/>
      <c r="AG1976" s="187"/>
      <c r="AN1976" s="26"/>
      <c r="AO1976" s="26"/>
      <c r="AP1976" s="26"/>
      <c r="AQ1976" s="26"/>
      <c r="AR1976" s="26"/>
      <c r="AS1976" s="26"/>
      <c r="AT1976" s="26"/>
      <c r="AU1976" s="26"/>
    </row>
    <row r="1977" spans="27:47">
      <c r="AA1977" s="26"/>
      <c r="AB1977" s="26"/>
      <c r="AC1977" s="26"/>
      <c r="AD1977" s="26"/>
      <c r="AE1977" s="26"/>
      <c r="AG1977" s="187"/>
      <c r="AN1977" s="26"/>
      <c r="AO1977" s="26"/>
      <c r="AP1977" s="26"/>
      <c r="AQ1977" s="26"/>
      <c r="AR1977" s="26"/>
      <c r="AS1977" s="26"/>
      <c r="AT1977" s="26"/>
      <c r="AU1977" s="26"/>
    </row>
    <row r="1978" spans="27:47">
      <c r="AA1978" s="26"/>
      <c r="AB1978" s="26"/>
      <c r="AC1978" s="26"/>
      <c r="AD1978" s="26"/>
      <c r="AE1978" s="26"/>
      <c r="AG1978" s="187"/>
      <c r="AN1978" s="26"/>
      <c r="AO1978" s="26"/>
      <c r="AP1978" s="26"/>
      <c r="AQ1978" s="26"/>
      <c r="AR1978" s="26"/>
      <c r="AS1978" s="26"/>
      <c r="AT1978" s="26"/>
      <c r="AU1978" s="26"/>
    </row>
    <row r="1979" spans="27:47">
      <c r="AA1979" s="26"/>
      <c r="AB1979" s="26"/>
      <c r="AC1979" s="26"/>
      <c r="AD1979" s="26"/>
      <c r="AE1979" s="26"/>
      <c r="AG1979" s="187"/>
      <c r="AN1979" s="26"/>
      <c r="AO1979" s="26"/>
      <c r="AP1979" s="26"/>
      <c r="AQ1979" s="26"/>
      <c r="AR1979" s="26"/>
      <c r="AS1979" s="26"/>
      <c r="AT1979" s="26"/>
      <c r="AU1979" s="26"/>
    </row>
    <row r="1980" spans="27:47">
      <c r="AA1980" s="26"/>
      <c r="AB1980" s="26"/>
      <c r="AC1980" s="26"/>
      <c r="AD1980" s="26"/>
      <c r="AE1980" s="26"/>
      <c r="AG1980" s="187"/>
      <c r="AN1980" s="26"/>
      <c r="AO1980" s="26"/>
      <c r="AP1980" s="26"/>
      <c r="AQ1980" s="26"/>
      <c r="AR1980" s="26"/>
      <c r="AS1980" s="26"/>
      <c r="AT1980" s="26"/>
      <c r="AU1980" s="26"/>
    </row>
    <row r="1981" spans="27:47">
      <c r="AA1981" s="26"/>
      <c r="AB1981" s="26"/>
      <c r="AC1981" s="26"/>
      <c r="AD1981" s="26"/>
      <c r="AE1981" s="26"/>
      <c r="AG1981" s="187"/>
      <c r="AN1981" s="26"/>
      <c r="AO1981" s="26"/>
      <c r="AP1981" s="26"/>
      <c r="AQ1981" s="26"/>
      <c r="AR1981" s="26"/>
      <c r="AS1981" s="26"/>
      <c r="AT1981" s="26"/>
      <c r="AU1981" s="26"/>
    </row>
    <row r="1982" spans="27:47">
      <c r="AA1982" s="26"/>
      <c r="AB1982" s="26"/>
      <c r="AC1982" s="26"/>
      <c r="AD1982" s="26"/>
      <c r="AE1982" s="26"/>
      <c r="AG1982" s="187"/>
      <c r="AN1982" s="26"/>
      <c r="AO1982" s="26"/>
      <c r="AP1982" s="26"/>
      <c r="AQ1982" s="26"/>
      <c r="AR1982" s="26"/>
      <c r="AS1982" s="26"/>
      <c r="AT1982" s="26"/>
      <c r="AU1982" s="26"/>
    </row>
    <row r="1983" spans="27:47">
      <c r="AA1983" s="26"/>
      <c r="AB1983" s="26"/>
      <c r="AC1983" s="26"/>
      <c r="AD1983" s="26"/>
      <c r="AE1983" s="26"/>
      <c r="AG1983" s="187"/>
      <c r="AN1983" s="26"/>
      <c r="AO1983" s="26"/>
      <c r="AP1983" s="26"/>
      <c r="AQ1983" s="26"/>
      <c r="AR1983" s="26"/>
      <c r="AS1983" s="26"/>
      <c r="AT1983" s="26"/>
      <c r="AU1983" s="26"/>
    </row>
    <row r="1984" spans="27:47">
      <c r="AA1984" s="26"/>
      <c r="AB1984" s="26"/>
      <c r="AC1984" s="26"/>
      <c r="AD1984" s="26"/>
      <c r="AE1984" s="26"/>
      <c r="AG1984" s="187"/>
      <c r="AN1984" s="26"/>
      <c r="AO1984" s="26"/>
      <c r="AP1984" s="26"/>
      <c r="AQ1984" s="26"/>
      <c r="AR1984" s="26"/>
      <c r="AS1984" s="26"/>
      <c r="AT1984" s="26"/>
      <c r="AU1984" s="26"/>
    </row>
    <row r="1985" spans="27:47">
      <c r="AA1985" s="26"/>
      <c r="AB1985" s="26"/>
      <c r="AC1985" s="26"/>
      <c r="AD1985" s="26"/>
      <c r="AE1985" s="26"/>
      <c r="AG1985" s="187"/>
      <c r="AN1985" s="26"/>
      <c r="AO1985" s="26"/>
      <c r="AP1985" s="26"/>
      <c r="AQ1985" s="26"/>
      <c r="AR1985" s="26"/>
      <c r="AS1985" s="26"/>
      <c r="AT1985" s="26"/>
      <c r="AU1985" s="26"/>
    </row>
    <row r="1986" spans="27:47">
      <c r="AA1986" s="26"/>
      <c r="AB1986" s="26"/>
      <c r="AC1986" s="26"/>
      <c r="AD1986" s="26"/>
      <c r="AE1986" s="26"/>
      <c r="AG1986" s="187"/>
      <c r="AN1986" s="26"/>
      <c r="AO1986" s="26"/>
      <c r="AP1986" s="26"/>
      <c r="AQ1986" s="26"/>
      <c r="AR1986" s="26"/>
      <c r="AS1986" s="26"/>
      <c r="AT1986" s="26"/>
      <c r="AU1986" s="26"/>
    </row>
    <row r="1987" spans="27:47">
      <c r="AA1987" s="26"/>
      <c r="AB1987" s="26"/>
      <c r="AC1987" s="26"/>
      <c r="AD1987" s="26"/>
      <c r="AE1987" s="26"/>
      <c r="AG1987" s="187"/>
      <c r="AN1987" s="26"/>
      <c r="AO1987" s="26"/>
      <c r="AP1987" s="26"/>
      <c r="AQ1987" s="26"/>
      <c r="AR1987" s="26"/>
      <c r="AS1987" s="26"/>
      <c r="AT1987" s="26"/>
      <c r="AU1987" s="26"/>
    </row>
    <row r="1988" spans="27:47">
      <c r="AA1988" s="26"/>
      <c r="AB1988" s="26"/>
      <c r="AC1988" s="26"/>
      <c r="AD1988" s="26"/>
      <c r="AE1988" s="26"/>
      <c r="AG1988" s="187"/>
      <c r="AN1988" s="26"/>
      <c r="AO1988" s="26"/>
      <c r="AP1988" s="26"/>
      <c r="AQ1988" s="26"/>
      <c r="AR1988" s="26"/>
      <c r="AS1988" s="26"/>
      <c r="AT1988" s="26"/>
      <c r="AU1988" s="26"/>
    </row>
    <row r="1989" spans="27:47">
      <c r="AA1989" s="26"/>
      <c r="AB1989" s="26"/>
      <c r="AC1989" s="26"/>
      <c r="AD1989" s="26"/>
      <c r="AE1989" s="26"/>
      <c r="AG1989" s="187"/>
      <c r="AN1989" s="26"/>
      <c r="AO1989" s="26"/>
      <c r="AP1989" s="26"/>
      <c r="AQ1989" s="26"/>
      <c r="AR1989" s="26"/>
      <c r="AS1989" s="26"/>
      <c r="AT1989" s="26"/>
      <c r="AU1989" s="26"/>
    </row>
    <row r="1990" spans="27:47">
      <c r="AA1990" s="26"/>
      <c r="AB1990" s="26"/>
      <c r="AC1990" s="26"/>
      <c r="AD1990" s="26"/>
      <c r="AE1990" s="26"/>
      <c r="AG1990" s="187"/>
      <c r="AN1990" s="26"/>
      <c r="AO1990" s="26"/>
      <c r="AP1990" s="26"/>
      <c r="AQ1990" s="26"/>
      <c r="AR1990" s="26"/>
      <c r="AS1990" s="26"/>
      <c r="AT1990" s="26"/>
      <c r="AU1990" s="26"/>
    </row>
    <row r="1991" spans="27:47">
      <c r="AA1991" s="26"/>
      <c r="AB1991" s="26"/>
      <c r="AC1991" s="26"/>
      <c r="AD1991" s="26"/>
      <c r="AE1991" s="26"/>
      <c r="AG1991" s="187"/>
      <c r="AN1991" s="26"/>
      <c r="AO1991" s="26"/>
      <c r="AP1991" s="26"/>
      <c r="AQ1991" s="26"/>
      <c r="AR1991" s="26"/>
      <c r="AS1991" s="26"/>
      <c r="AT1991" s="26"/>
      <c r="AU1991" s="26"/>
    </row>
    <row r="1992" spans="27:47">
      <c r="AA1992" s="26"/>
      <c r="AB1992" s="26"/>
      <c r="AC1992" s="26"/>
      <c r="AD1992" s="26"/>
      <c r="AE1992" s="26"/>
      <c r="AG1992" s="187"/>
      <c r="AN1992" s="26"/>
      <c r="AO1992" s="26"/>
      <c r="AP1992" s="26"/>
      <c r="AQ1992" s="26"/>
      <c r="AR1992" s="26"/>
      <c r="AS1992" s="26"/>
      <c r="AT1992" s="26"/>
      <c r="AU1992" s="26"/>
    </row>
    <row r="1993" spans="27:47">
      <c r="AA1993" s="26"/>
      <c r="AB1993" s="26"/>
      <c r="AC1993" s="26"/>
      <c r="AD1993" s="26"/>
      <c r="AE1993" s="26"/>
      <c r="AG1993" s="187"/>
      <c r="AN1993" s="26"/>
      <c r="AO1993" s="26"/>
      <c r="AP1993" s="26"/>
      <c r="AQ1993" s="26"/>
      <c r="AR1993" s="26"/>
      <c r="AS1993" s="26"/>
      <c r="AT1993" s="26"/>
      <c r="AU1993" s="26"/>
    </row>
    <row r="1994" spans="27:47">
      <c r="AA1994" s="26"/>
      <c r="AB1994" s="26"/>
      <c r="AC1994" s="26"/>
      <c r="AD1994" s="26"/>
      <c r="AE1994" s="26"/>
      <c r="AG1994" s="187"/>
      <c r="AN1994" s="26"/>
      <c r="AO1994" s="26"/>
      <c r="AP1994" s="26"/>
      <c r="AQ1994" s="26"/>
      <c r="AR1994" s="26"/>
      <c r="AS1994" s="26"/>
      <c r="AT1994" s="26"/>
      <c r="AU1994" s="26"/>
    </row>
    <row r="1995" spans="27:47">
      <c r="AA1995" s="26"/>
      <c r="AB1995" s="26"/>
      <c r="AC1995" s="26"/>
      <c r="AD1995" s="26"/>
      <c r="AE1995" s="26"/>
      <c r="AG1995" s="187"/>
      <c r="AN1995" s="26"/>
      <c r="AO1995" s="26"/>
      <c r="AP1995" s="26"/>
      <c r="AQ1995" s="26"/>
      <c r="AR1995" s="26"/>
      <c r="AS1995" s="26"/>
      <c r="AT1995" s="26"/>
      <c r="AU1995" s="26"/>
    </row>
    <row r="1996" spans="27:47">
      <c r="AA1996" s="26"/>
      <c r="AB1996" s="26"/>
      <c r="AC1996" s="26"/>
      <c r="AD1996" s="26"/>
      <c r="AE1996" s="26"/>
      <c r="AG1996" s="187"/>
      <c r="AN1996" s="26"/>
      <c r="AO1996" s="26"/>
      <c r="AP1996" s="26"/>
      <c r="AQ1996" s="26"/>
      <c r="AR1996" s="26"/>
      <c r="AS1996" s="26"/>
      <c r="AT1996" s="26"/>
      <c r="AU1996" s="26"/>
    </row>
    <row r="1997" spans="27:47">
      <c r="AA1997" s="26"/>
      <c r="AB1997" s="26"/>
      <c r="AC1997" s="26"/>
      <c r="AD1997" s="26"/>
      <c r="AE1997" s="26"/>
      <c r="AG1997" s="187"/>
      <c r="AN1997" s="26"/>
      <c r="AO1997" s="26"/>
      <c r="AP1997" s="26"/>
      <c r="AQ1997" s="26"/>
      <c r="AR1997" s="26"/>
      <c r="AS1997" s="26"/>
      <c r="AT1997" s="26"/>
      <c r="AU1997" s="26"/>
    </row>
    <row r="1998" spans="27:47">
      <c r="AA1998" s="26"/>
      <c r="AB1998" s="26"/>
      <c r="AC1998" s="26"/>
      <c r="AD1998" s="26"/>
      <c r="AE1998" s="26"/>
      <c r="AG1998" s="187"/>
      <c r="AN1998" s="26"/>
      <c r="AO1998" s="26"/>
      <c r="AP1998" s="26"/>
      <c r="AQ1998" s="26"/>
      <c r="AR1998" s="26"/>
      <c r="AS1998" s="26"/>
      <c r="AT1998" s="26"/>
      <c r="AU1998" s="26"/>
    </row>
    <row r="1999" spans="27:47">
      <c r="AA1999" s="26"/>
      <c r="AB1999" s="26"/>
      <c r="AC1999" s="26"/>
      <c r="AD1999" s="26"/>
      <c r="AE1999" s="26"/>
      <c r="AG1999" s="187"/>
      <c r="AN1999" s="26"/>
      <c r="AO1999" s="26"/>
      <c r="AP1999" s="26"/>
      <c r="AQ1999" s="26"/>
      <c r="AR1999" s="26"/>
      <c r="AS1999" s="26"/>
      <c r="AT1999" s="26"/>
      <c r="AU1999" s="26"/>
    </row>
    <row r="2000" spans="27:47">
      <c r="AA2000" s="26"/>
      <c r="AB2000" s="26"/>
      <c r="AC2000" s="26"/>
      <c r="AD2000" s="26"/>
      <c r="AE2000" s="26"/>
      <c r="AG2000" s="187"/>
      <c r="AN2000" s="26"/>
      <c r="AO2000" s="26"/>
      <c r="AP2000" s="26"/>
      <c r="AQ2000" s="26"/>
      <c r="AR2000" s="26"/>
      <c r="AS2000" s="26"/>
      <c r="AT2000" s="26"/>
      <c r="AU2000" s="26"/>
    </row>
    <row r="2001" spans="27:47">
      <c r="AA2001" s="26"/>
      <c r="AB2001" s="26"/>
      <c r="AC2001" s="26"/>
      <c r="AD2001" s="26"/>
      <c r="AE2001" s="26"/>
      <c r="AG2001" s="187"/>
      <c r="AN2001" s="26"/>
      <c r="AO2001" s="26"/>
      <c r="AP2001" s="26"/>
      <c r="AQ2001" s="26"/>
      <c r="AR2001" s="26"/>
      <c r="AS2001" s="26"/>
      <c r="AT2001" s="26"/>
      <c r="AU2001" s="26"/>
    </row>
    <row r="2002" spans="27:47">
      <c r="AA2002" s="26"/>
      <c r="AB2002" s="26"/>
      <c r="AC2002" s="26"/>
      <c r="AD2002" s="26"/>
      <c r="AE2002" s="26"/>
      <c r="AG2002" s="187"/>
      <c r="AN2002" s="26"/>
      <c r="AO2002" s="26"/>
      <c r="AP2002" s="26"/>
      <c r="AQ2002" s="26"/>
      <c r="AR2002" s="26"/>
      <c r="AS2002" s="26"/>
      <c r="AT2002" s="26"/>
      <c r="AU2002" s="26"/>
    </row>
    <row r="2003" spans="27:47">
      <c r="AA2003" s="26"/>
      <c r="AB2003" s="26"/>
      <c r="AC2003" s="26"/>
      <c r="AD2003" s="26"/>
      <c r="AE2003" s="26"/>
      <c r="AG2003" s="187"/>
      <c r="AN2003" s="26"/>
      <c r="AO2003" s="26"/>
      <c r="AP2003" s="26"/>
      <c r="AQ2003" s="26"/>
      <c r="AR2003" s="26"/>
      <c r="AS2003" s="26"/>
      <c r="AT2003" s="26"/>
      <c r="AU2003" s="26"/>
    </row>
    <row r="2004" spans="27:47">
      <c r="AA2004" s="26"/>
      <c r="AB2004" s="26"/>
      <c r="AC2004" s="26"/>
      <c r="AD2004" s="26"/>
      <c r="AE2004" s="26"/>
      <c r="AG2004" s="187"/>
      <c r="AN2004" s="26"/>
      <c r="AO2004" s="26"/>
      <c r="AP2004" s="26"/>
      <c r="AQ2004" s="26"/>
      <c r="AR2004" s="26"/>
      <c r="AS2004" s="26"/>
      <c r="AT2004" s="26"/>
      <c r="AU2004" s="26"/>
    </row>
    <row r="2005" spans="27:47">
      <c r="AA2005" s="26"/>
      <c r="AB2005" s="26"/>
      <c r="AC2005" s="26"/>
      <c r="AD2005" s="26"/>
      <c r="AE2005" s="26"/>
      <c r="AG2005" s="187"/>
      <c r="AN2005" s="26"/>
      <c r="AO2005" s="26"/>
      <c r="AP2005" s="26"/>
      <c r="AQ2005" s="26"/>
      <c r="AR2005" s="26"/>
      <c r="AS2005" s="26"/>
      <c r="AT2005" s="26"/>
      <c r="AU2005" s="26"/>
    </row>
    <row r="2006" spans="27:47">
      <c r="AA2006" s="26"/>
      <c r="AB2006" s="26"/>
      <c r="AC2006" s="26"/>
      <c r="AD2006" s="26"/>
      <c r="AE2006" s="26"/>
      <c r="AG2006" s="187"/>
      <c r="AN2006" s="26"/>
      <c r="AO2006" s="26"/>
      <c r="AP2006" s="26"/>
      <c r="AQ2006" s="26"/>
      <c r="AR2006" s="26"/>
      <c r="AS2006" s="26"/>
      <c r="AT2006" s="26"/>
      <c r="AU2006" s="26"/>
    </row>
    <row r="2007" spans="27:47">
      <c r="AA2007" s="26"/>
      <c r="AB2007" s="26"/>
      <c r="AC2007" s="26"/>
      <c r="AD2007" s="26"/>
      <c r="AE2007" s="26"/>
      <c r="AG2007" s="187"/>
      <c r="AN2007" s="26"/>
      <c r="AO2007" s="26"/>
      <c r="AP2007" s="26"/>
      <c r="AQ2007" s="26"/>
      <c r="AR2007" s="26"/>
      <c r="AS2007" s="26"/>
      <c r="AT2007" s="26"/>
      <c r="AU2007" s="26"/>
    </row>
    <row r="2008" spans="27:47">
      <c r="AA2008" s="26"/>
      <c r="AB2008" s="26"/>
      <c r="AC2008" s="26"/>
      <c r="AD2008" s="26"/>
      <c r="AE2008" s="26"/>
      <c r="AG2008" s="187"/>
      <c r="AN2008" s="26"/>
      <c r="AO2008" s="26"/>
      <c r="AP2008" s="26"/>
      <c r="AQ2008" s="26"/>
      <c r="AR2008" s="26"/>
      <c r="AS2008" s="26"/>
      <c r="AT2008" s="26"/>
      <c r="AU2008" s="26"/>
    </row>
    <row r="2009" spans="27:47">
      <c r="AA2009" s="26"/>
      <c r="AB2009" s="26"/>
      <c r="AC2009" s="26"/>
      <c r="AD2009" s="26"/>
      <c r="AE2009" s="26"/>
      <c r="AG2009" s="187"/>
      <c r="AN2009" s="26"/>
      <c r="AO2009" s="26"/>
      <c r="AP2009" s="26"/>
      <c r="AQ2009" s="26"/>
      <c r="AR2009" s="26"/>
      <c r="AS2009" s="26"/>
      <c r="AT2009" s="26"/>
      <c r="AU2009" s="26"/>
    </row>
    <row r="2010" spans="27:47">
      <c r="AA2010" s="26"/>
      <c r="AB2010" s="26"/>
      <c r="AC2010" s="26"/>
      <c r="AD2010" s="26"/>
      <c r="AE2010" s="26"/>
      <c r="AG2010" s="187"/>
      <c r="AN2010" s="26"/>
      <c r="AO2010" s="26"/>
      <c r="AP2010" s="26"/>
      <c r="AQ2010" s="26"/>
      <c r="AR2010" s="26"/>
      <c r="AS2010" s="26"/>
      <c r="AT2010" s="26"/>
      <c r="AU2010" s="26"/>
    </row>
    <row r="2011" spans="27:47">
      <c r="AA2011" s="26"/>
      <c r="AB2011" s="26"/>
      <c r="AC2011" s="26"/>
      <c r="AD2011" s="26"/>
      <c r="AE2011" s="26"/>
      <c r="AG2011" s="187"/>
      <c r="AN2011" s="26"/>
      <c r="AO2011" s="26"/>
      <c r="AP2011" s="26"/>
      <c r="AQ2011" s="26"/>
      <c r="AR2011" s="26"/>
      <c r="AS2011" s="26"/>
      <c r="AT2011" s="26"/>
      <c r="AU2011" s="26"/>
    </row>
    <row r="2012" spans="27:47">
      <c r="AA2012" s="26"/>
      <c r="AB2012" s="26"/>
      <c r="AC2012" s="26"/>
      <c r="AD2012" s="26"/>
      <c r="AE2012" s="26"/>
      <c r="AG2012" s="187"/>
      <c r="AN2012" s="26"/>
      <c r="AO2012" s="26"/>
      <c r="AP2012" s="26"/>
      <c r="AQ2012" s="26"/>
      <c r="AR2012" s="26"/>
      <c r="AS2012" s="26"/>
      <c r="AT2012" s="26"/>
      <c r="AU2012" s="26"/>
    </row>
    <row r="2013" spans="27:47">
      <c r="AA2013" s="26"/>
      <c r="AB2013" s="26"/>
      <c r="AC2013" s="26"/>
      <c r="AD2013" s="26"/>
      <c r="AE2013" s="26"/>
      <c r="AG2013" s="187"/>
      <c r="AN2013" s="26"/>
      <c r="AO2013" s="26"/>
      <c r="AP2013" s="26"/>
      <c r="AQ2013" s="26"/>
      <c r="AR2013" s="26"/>
      <c r="AS2013" s="26"/>
      <c r="AT2013" s="26"/>
      <c r="AU2013" s="26"/>
    </row>
    <row r="2014" spans="27:47">
      <c r="AA2014" s="26"/>
      <c r="AB2014" s="26"/>
      <c r="AC2014" s="26"/>
      <c r="AD2014" s="26"/>
      <c r="AE2014" s="26"/>
      <c r="AG2014" s="187"/>
      <c r="AN2014" s="26"/>
      <c r="AO2014" s="26"/>
      <c r="AP2014" s="26"/>
      <c r="AQ2014" s="26"/>
      <c r="AR2014" s="26"/>
      <c r="AS2014" s="26"/>
      <c r="AT2014" s="26"/>
      <c r="AU2014" s="26"/>
    </row>
    <row r="2015" spans="27:47">
      <c r="AA2015" s="26"/>
      <c r="AB2015" s="26"/>
      <c r="AC2015" s="26"/>
      <c r="AD2015" s="26"/>
      <c r="AE2015" s="26"/>
      <c r="AG2015" s="187"/>
      <c r="AN2015" s="26"/>
      <c r="AO2015" s="26"/>
      <c r="AP2015" s="26"/>
      <c r="AQ2015" s="26"/>
      <c r="AR2015" s="26"/>
      <c r="AS2015" s="26"/>
      <c r="AT2015" s="26"/>
      <c r="AU2015" s="26"/>
    </row>
    <row r="2016" spans="27:47">
      <c r="AA2016" s="26"/>
      <c r="AB2016" s="26"/>
      <c r="AC2016" s="26"/>
      <c r="AD2016" s="26"/>
      <c r="AE2016" s="26"/>
      <c r="AG2016" s="187"/>
      <c r="AN2016" s="26"/>
      <c r="AO2016" s="26"/>
      <c r="AP2016" s="26"/>
      <c r="AQ2016" s="26"/>
      <c r="AR2016" s="26"/>
      <c r="AS2016" s="26"/>
      <c r="AT2016" s="26"/>
      <c r="AU2016" s="26"/>
    </row>
    <row r="2017" spans="27:47">
      <c r="AA2017" s="26"/>
      <c r="AB2017" s="26"/>
      <c r="AC2017" s="26"/>
      <c r="AD2017" s="26"/>
      <c r="AE2017" s="26"/>
      <c r="AG2017" s="187"/>
      <c r="AN2017" s="26"/>
      <c r="AO2017" s="26"/>
      <c r="AP2017" s="26"/>
      <c r="AQ2017" s="26"/>
      <c r="AR2017" s="26"/>
      <c r="AS2017" s="26"/>
      <c r="AT2017" s="26"/>
      <c r="AU2017" s="26"/>
    </row>
    <row r="2018" spans="27:47">
      <c r="AA2018" s="26"/>
      <c r="AB2018" s="26"/>
      <c r="AC2018" s="26"/>
      <c r="AD2018" s="26"/>
      <c r="AE2018" s="26"/>
      <c r="AG2018" s="187"/>
      <c r="AN2018" s="26"/>
      <c r="AO2018" s="26"/>
      <c r="AP2018" s="26"/>
      <c r="AQ2018" s="26"/>
      <c r="AR2018" s="26"/>
      <c r="AS2018" s="26"/>
      <c r="AT2018" s="26"/>
      <c r="AU2018" s="26"/>
    </row>
    <row r="2019" spans="27:47">
      <c r="AA2019" s="26"/>
      <c r="AB2019" s="26"/>
      <c r="AC2019" s="26"/>
      <c r="AD2019" s="26"/>
      <c r="AE2019" s="26"/>
      <c r="AG2019" s="187"/>
      <c r="AN2019" s="26"/>
      <c r="AO2019" s="26"/>
      <c r="AP2019" s="26"/>
      <c r="AQ2019" s="26"/>
      <c r="AR2019" s="26"/>
      <c r="AS2019" s="26"/>
      <c r="AT2019" s="26"/>
      <c r="AU2019" s="26"/>
    </row>
    <row r="2020" spans="27:47">
      <c r="AA2020" s="26"/>
      <c r="AB2020" s="26"/>
      <c r="AC2020" s="26"/>
      <c r="AD2020" s="26"/>
      <c r="AE2020" s="26"/>
      <c r="AG2020" s="187"/>
      <c r="AN2020" s="26"/>
      <c r="AO2020" s="26"/>
      <c r="AP2020" s="26"/>
      <c r="AQ2020" s="26"/>
      <c r="AR2020" s="26"/>
      <c r="AS2020" s="26"/>
      <c r="AT2020" s="26"/>
      <c r="AU2020" s="26"/>
    </row>
    <row r="2021" spans="27:47">
      <c r="AA2021" s="26"/>
      <c r="AB2021" s="26"/>
      <c r="AC2021" s="26"/>
      <c r="AD2021" s="26"/>
      <c r="AE2021" s="26"/>
      <c r="AG2021" s="187"/>
      <c r="AN2021" s="26"/>
      <c r="AO2021" s="26"/>
      <c r="AP2021" s="26"/>
      <c r="AQ2021" s="26"/>
      <c r="AR2021" s="26"/>
      <c r="AS2021" s="26"/>
      <c r="AT2021" s="26"/>
      <c r="AU2021" s="26"/>
    </row>
    <row r="2022" spans="27:47">
      <c r="AA2022" s="26"/>
      <c r="AB2022" s="26"/>
      <c r="AC2022" s="26"/>
      <c r="AD2022" s="26"/>
      <c r="AE2022" s="26"/>
      <c r="AG2022" s="187"/>
      <c r="AN2022" s="26"/>
      <c r="AO2022" s="26"/>
      <c r="AP2022" s="26"/>
      <c r="AQ2022" s="26"/>
      <c r="AR2022" s="26"/>
      <c r="AS2022" s="26"/>
      <c r="AT2022" s="26"/>
      <c r="AU2022" s="26"/>
    </row>
    <row r="2023" spans="27:47">
      <c r="AA2023" s="26"/>
      <c r="AB2023" s="26"/>
      <c r="AC2023" s="26"/>
      <c r="AD2023" s="26"/>
      <c r="AE2023" s="26"/>
      <c r="AG2023" s="187"/>
      <c r="AN2023" s="26"/>
      <c r="AO2023" s="26"/>
      <c r="AP2023" s="26"/>
      <c r="AQ2023" s="26"/>
      <c r="AR2023" s="26"/>
      <c r="AS2023" s="26"/>
      <c r="AT2023" s="26"/>
      <c r="AU2023" s="26"/>
    </row>
    <row r="2024" spans="27:47">
      <c r="AA2024" s="26"/>
      <c r="AB2024" s="26"/>
      <c r="AC2024" s="26"/>
      <c r="AD2024" s="26"/>
      <c r="AE2024" s="26"/>
      <c r="AG2024" s="187"/>
      <c r="AN2024" s="26"/>
      <c r="AO2024" s="26"/>
      <c r="AP2024" s="26"/>
      <c r="AQ2024" s="26"/>
      <c r="AR2024" s="26"/>
      <c r="AS2024" s="26"/>
      <c r="AT2024" s="26"/>
      <c r="AU2024" s="26"/>
    </row>
    <row r="2025" spans="27:47">
      <c r="AA2025" s="26"/>
      <c r="AB2025" s="26"/>
      <c r="AC2025" s="26"/>
      <c r="AD2025" s="26"/>
      <c r="AE2025" s="26"/>
      <c r="AG2025" s="187"/>
      <c r="AN2025" s="26"/>
      <c r="AO2025" s="26"/>
      <c r="AP2025" s="26"/>
      <c r="AQ2025" s="26"/>
      <c r="AR2025" s="26"/>
      <c r="AS2025" s="26"/>
      <c r="AT2025" s="26"/>
      <c r="AU2025" s="26"/>
    </row>
    <row r="2026" spans="27:47">
      <c r="AA2026" s="26"/>
      <c r="AB2026" s="26"/>
      <c r="AC2026" s="26"/>
      <c r="AD2026" s="26"/>
      <c r="AE2026" s="26"/>
      <c r="AG2026" s="187"/>
      <c r="AN2026" s="26"/>
      <c r="AO2026" s="26"/>
      <c r="AP2026" s="26"/>
      <c r="AQ2026" s="26"/>
      <c r="AR2026" s="26"/>
      <c r="AS2026" s="26"/>
      <c r="AT2026" s="26"/>
      <c r="AU2026" s="26"/>
    </row>
    <row r="2027" spans="27:47">
      <c r="AA2027" s="26"/>
      <c r="AB2027" s="26"/>
      <c r="AC2027" s="26"/>
      <c r="AD2027" s="26"/>
      <c r="AE2027" s="26"/>
      <c r="AG2027" s="187"/>
      <c r="AN2027" s="26"/>
      <c r="AO2027" s="26"/>
      <c r="AP2027" s="26"/>
      <c r="AQ2027" s="26"/>
      <c r="AR2027" s="26"/>
      <c r="AS2027" s="26"/>
      <c r="AT2027" s="26"/>
      <c r="AU2027" s="26"/>
    </row>
    <row r="2028" spans="27:47">
      <c r="AA2028" s="26"/>
      <c r="AB2028" s="26"/>
      <c r="AC2028" s="26"/>
      <c r="AD2028" s="26"/>
      <c r="AE2028" s="26"/>
      <c r="AG2028" s="187"/>
      <c r="AN2028" s="26"/>
      <c r="AO2028" s="26"/>
      <c r="AP2028" s="26"/>
      <c r="AQ2028" s="26"/>
      <c r="AR2028" s="26"/>
      <c r="AS2028" s="26"/>
      <c r="AT2028" s="26"/>
      <c r="AU2028" s="26"/>
    </row>
    <row r="2029" spans="27:47">
      <c r="AA2029" s="26"/>
      <c r="AB2029" s="26"/>
      <c r="AC2029" s="26"/>
      <c r="AD2029" s="26"/>
      <c r="AE2029" s="26"/>
      <c r="AG2029" s="187"/>
      <c r="AN2029" s="26"/>
      <c r="AO2029" s="26"/>
      <c r="AP2029" s="26"/>
      <c r="AQ2029" s="26"/>
      <c r="AR2029" s="26"/>
      <c r="AS2029" s="26"/>
      <c r="AT2029" s="26"/>
      <c r="AU2029" s="26"/>
    </row>
    <row r="2030" spans="27:47">
      <c r="AA2030" s="26"/>
      <c r="AB2030" s="26"/>
      <c r="AC2030" s="26"/>
      <c r="AD2030" s="26"/>
      <c r="AE2030" s="26"/>
      <c r="AG2030" s="187"/>
      <c r="AN2030" s="26"/>
      <c r="AO2030" s="26"/>
      <c r="AP2030" s="26"/>
      <c r="AQ2030" s="26"/>
      <c r="AR2030" s="26"/>
      <c r="AS2030" s="26"/>
      <c r="AT2030" s="26"/>
      <c r="AU2030" s="26"/>
    </row>
    <row r="2031" spans="27:47">
      <c r="AA2031" s="26"/>
      <c r="AB2031" s="26"/>
      <c r="AC2031" s="26"/>
      <c r="AD2031" s="26"/>
      <c r="AE2031" s="26"/>
      <c r="AG2031" s="187"/>
      <c r="AN2031" s="26"/>
      <c r="AO2031" s="26"/>
      <c r="AP2031" s="26"/>
      <c r="AQ2031" s="26"/>
      <c r="AR2031" s="26"/>
      <c r="AS2031" s="26"/>
      <c r="AT2031" s="26"/>
      <c r="AU2031" s="26"/>
    </row>
    <row r="2032" spans="27:47">
      <c r="AA2032" s="26"/>
      <c r="AB2032" s="26"/>
      <c r="AC2032" s="26"/>
      <c r="AD2032" s="26"/>
      <c r="AE2032" s="26"/>
      <c r="AG2032" s="187"/>
      <c r="AN2032" s="26"/>
      <c r="AO2032" s="26"/>
      <c r="AP2032" s="26"/>
      <c r="AQ2032" s="26"/>
      <c r="AR2032" s="26"/>
      <c r="AS2032" s="26"/>
      <c r="AT2032" s="26"/>
      <c r="AU2032" s="26"/>
    </row>
    <row r="2033" spans="27:47">
      <c r="AA2033" s="26"/>
      <c r="AB2033" s="26"/>
      <c r="AC2033" s="26"/>
      <c r="AD2033" s="26"/>
      <c r="AE2033" s="26"/>
      <c r="AG2033" s="187"/>
      <c r="AN2033" s="26"/>
      <c r="AO2033" s="26"/>
      <c r="AP2033" s="26"/>
      <c r="AQ2033" s="26"/>
      <c r="AR2033" s="26"/>
      <c r="AS2033" s="26"/>
      <c r="AT2033" s="26"/>
      <c r="AU2033" s="26"/>
    </row>
    <row r="2034" spans="27:47">
      <c r="AA2034" s="26"/>
      <c r="AB2034" s="26"/>
      <c r="AC2034" s="26"/>
      <c r="AD2034" s="26"/>
      <c r="AE2034" s="26"/>
      <c r="AG2034" s="187"/>
      <c r="AN2034" s="26"/>
      <c r="AO2034" s="26"/>
      <c r="AP2034" s="26"/>
      <c r="AQ2034" s="26"/>
      <c r="AR2034" s="26"/>
      <c r="AS2034" s="26"/>
      <c r="AT2034" s="26"/>
      <c r="AU2034" s="26"/>
    </row>
    <row r="2035" spans="27:47">
      <c r="AA2035" s="26"/>
      <c r="AB2035" s="26"/>
      <c r="AC2035" s="26"/>
      <c r="AD2035" s="26"/>
      <c r="AE2035" s="26"/>
      <c r="AG2035" s="187"/>
      <c r="AN2035" s="26"/>
      <c r="AO2035" s="26"/>
      <c r="AP2035" s="26"/>
      <c r="AQ2035" s="26"/>
      <c r="AR2035" s="26"/>
      <c r="AS2035" s="26"/>
      <c r="AT2035" s="26"/>
      <c r="AU2035" s="26"/>
    </row>
    <row r="2036" spans="27:47">
      <c r="AA2036" s="26"/>
      <c r="AB2036" s="26"/>
      <c r="AC2036" s="26"/>
      <c r="AD2036" s="26"/>
      <c r="AE2036" s="26"/>
      <c r="AG2036" s="187"/>
      <c r="AN2036" s="26"/>
      <c r="AO2036" s="26"/>
      <c r="AP2036" s="26"/>
      <c r="AQ2036" s="26"/>
      <c r="AR2036" s="26"/>
      <c r="AS2036" s="26"/>
      <c r="AT2036" s="26"/>
      <c r="AU2036" s="26"/>
    </row>
    <row r="2037" spans="27:47">
      <c r="AA2037" s="26"/>
      <c r="AB2037" s="26"/>
      <c r="AC2037" s="26"/>
      <c r="AD2037" s="26"/>
      <c r="AE2037" s="26"/>
      <c r="AG2037" s="187"/>
      <c r="AN2037" s="26"/>
      <c r="AO2037" s="26"/>
      <c r="AP2037" s="26"/>
      <c r="AQ2037" s="26"/>
      <c r="AR2037" s="26"/>
      <c r="AS2037" s="26"/>
      <c r="AT2037" s="26"/>
      <c r="AU2037" s="26"/>
    </row>
    <row r="2038" spans="27:47">
      <c r="AA2038" s="26"/>
      <c r="AB2038" s="26"/>
      <c r="AC2038" s="26"/>
      <c r="AD2038" s="26"/>
      <c r="AE2038" s="26"/>
      <c r="AG2038" s="187"/>
      <c r="AN2038" s="26"/>
      <c r="AO2038" s="26"/>
      <c r="AP2038" s="26"/>
      <c r="AQ2038" s="26"/>
      <c r="AR2038" s="26"/>
      <c r="AS2038" s="26"/>
      <c r="AT2038" s="26"/>
      <c r="AU2038" s="26"/>
    </row>
    <row r="2039" spans="27:47">
      <c r="AA2039" s="26"/>
      <c r="AB2039" s="26"/>
      <c r="AC2039" s="26"/>
      <c r="AD2039" s="26"/>
      <c r="AE2039" s="26"/>
      <c r="AG2039" s="187"/>
      <c r="AN2039" s="26"/>
      <c r="AO2039" s="26"/>
      <c r="AP2039" s="26"/>
      <c r="AQ2039" s="26"/>
      <c r="AR2039" s="26"/>
      <c r="AS2039" s="26"/>
      <c r="AT2039" s="26"/>
      <c r="AU2039" s="26"/>
    </row>
    <row r="2040" spans="27:47">
      <c r="AA2040" s="26"/>
      <c r="AB2040" s="26"/>
      <c r="AC2040" s="26"/>
      <c r="AD2040" s="26"/>
      <c r="AE2040" s="26"/>
      <c r="AG2040" s="187"/>
      <c r="AN2040" s="26"/>
      <c r="AO2040" s="26"/>
      <c r="AP2040" s="26"/>
      <c r="AQ2040" s="26"/>
      <c r="AR2040" s="26"/>
      <c r="AS2040" s="26"/>
      <c r="AT2040" s="26"/>
      <c r="AU2040" s="26"/>
    </row>
    <row r="2041" spans="27:47">
      <c r="AA2041" s="26"/>
      <c r="AB2041" s="26"/>
      <c r="AC2041" s="26"/>
      <c r="AD2041" s="26"/>
      <c r="AE2041" s="26"/>
      <c r="AG2041" s="187"/>
      <c r="AN2041" s="26"/>
      <c r="AO2041" s="26"/>
      <c r="AP2041" s="26"/>
      <c r="AQ2041" s="26"/>
      <c r="AR2041" s="26"/>
      <c r="AS2041" s="26"/>
      <c r="AT2041" s="26"/>
      <c r="AU2041" s="26"/>
    </row>
    <row r="2042" spans="27:47">
      <c r="AA2042" s="26"/>
      <c r="AB2042" s="26"/>
      <c r="AC2042" s="26"/>
      <c r="AD2042" s="26"/>
      <c r="AE2042" s="26"/>
      <c r="AG2042" s="187"/>
      <c r="AN2042" s="26"/>
      <c r="AO2042" s="26"/>
      <c r="AP2042" s="26"/>
      <c r="AQ2042" s="26"/>
      <c r="AR2042" s="26"/>
      <c r="AS2042" s="26"/>
      <c r="AT2042" s="26"/>
      <c r="AU2042" s="26"/>
    </row>
    <row r="2043" spans="27:47">
      <c r="AA2043" s="26"/>
      <c r="AB2043" s="26"/>
      <c r="AC2043" s="26"/>
      <c r="AD2043" s="26"/>
      <c r="AE2043" s="26"/>
      <c r="AG2043" s="187"/>
      <c r="AN2043" s="26"/>
      <c r="AO2043" s="26"/>
      <c r="AP2043" s="26"/>
      <c r="AQ2043" s="26"/>
      <c r="AR2043" s="26"/>
      <c r="AS2043" s="26"/>
      <c r="AT2043" s="26"/>
      <c r="AU2043" s="26"/>
    </row>
    <row r="2044" spans="27:47">
      <c r="AA2044" s="26"/>
      <c r="AB2044" s="26"/>
      <c r="AC2044" s="26"/>
      <c r="AD2044" s="26"/>
      <c r="AE2044" s="26"/>
      <c r="AG2044" s="187"/>
      <c r="AN2044" s="26"/>
      <c r="AO2044" s="26"/>
      <c r="AP2044" s="26"/>
      <c r="AQ2044" s="26"/>
      <c r="AR2044" s="26"/>
      <c r="AS2044" s="26"/>
      <c r="AT2044" s="26"/>
      <c r="AU2044" s="26"/>
    </row>
    <row r="2045" spans="27:47">
      <c r="AA2045" s="26"/>
      <c r="AB2045" s="26"/>
      <c r="AC2045" s="26"/>
      <c r="AD2045" s="26"/>
      <c r="AE2045" s="26"/>
      <c r="AG2045" s="187"/>
      <c r="AN2045" s="26"/>
      <c r="AO2045" s="26"/>
      <c r="AP2045" s="26"/>
      <c r="AQ2045" s="26"/>
      <c r="AR2045" s="26"/>
      <c r="AS2045" s="26"/>
      <c r="AT2045" s="26"/>
      <c r="AU2045" s="26"/>
    </row>
    <row r="2046" spans="27:47">
      <c r="AA2046" s="26"/>
      <c r="AB2046" s="26"/>
      <c r="AC2046" s="26"/>
      <c r="AD2046" s="26"/>
      <c r="AE2046" s="26"/>
      <c r="AG2046" s="187"/>
      <c r="AN2046" s="26"/>
      <c r="AO2046" s="26"/>
      <c r="AP2046" s="26"/>
      <c r="AQ2046" s="26"/>
      <c r="AR2046" s="26"/>
      <c r="AS2046" s="26"/>
      <c r="AT2046" s="26"/>
      <c r="AU2046" s="26"/>
    </row>
    <row r="2047" spans="27:47">
      <c r="AA2047" s="26"/>
      <c r="AB2047" s="26"/>
      <c r="AC2047" s="26"/>
      <c r="AD2047" s="26"/>
      <c r="AE2047" s="26"/>
      <c r="AG2047" s="187"/>
      <c r="AN2047" s="26"/>
      <c r="AO2047" s="26"/>
      <c r="AP2047" s="26"/>
      <c r="AQ2047" s="26"/>
      <c r="AR2047" s="26"/>
      <c r="AS2047" s="26"/>
      <c r="AT2047" s="26"/>
      <c r="AU2047" s="26"/>
    </row>
    <row r="2048" spans="27:47">
      <c r="AA2048" s="26"/>
      <c r="AB2048" s="26"/>
      <c r="AC2048" s="26"/>
      <c r="AD2048" s="26"/>
      <c r="AE2048" s="26"/>
      <c r="AG2048" s="187"/>
      <c r="AN2048" s="26"/>
      <c r="AO2048" s="26"/>
      <c r="AP2048" s="26"/>
      <c r="AQ2048" s="26"/>
      <c r="AR2048" s="26"/>
      <c r="AS2048" s="26"/>
      <c r="AT2048" s="26"/>
      <c r="AU2048" s="26"/>
    </row>
    <row r="2049" spans="27:47">
      <c r="AA2049" s="26"/>
      <c r="AB2049" s="26"/>
      <c r="AC2049" s="26"/>
      <c r="AD2049" s="26"/>
      <c r="AE2049" s="26"/>
      <c r="AG2049" s="187"/>
      <c r="AN2049" s="26"/>
      <c r="AO2049" s="26"/>
      <c r="AP2049" s="26"/>
      <c r="AQ2049" s="26"/>
      <c r="AR2049" s="26"/>
      <c r="AS2049" s="26"/>
      <c r="AT2049" s="26"/>
      <c r="AU2049" s="26"/>
    </row>
    <row r="2050" spans="27:47">
      <c r="AA2050" s="26"/>
      <c r="AB2050" s="26"/>
      <c r="AC2050" s="26"/>
      <c r="AD2050" s="26"/>
      <c r="AE2050" s="26"/>
      <c r="AG2050" s="187"/>
      <c r="AN2050" s="26"/>
      <c r="AO2050" s="26"/>
      <c r="AP2050" s="26"/>
      <c r="AQ2050" s="26"/>
      <c r="AR2050" s="26"/>
      <c r="AS2050" s="26"/>
      <c r="AT2050" s="26"/>
      <c r="AU2050" s="26"/>
    </row>
    <row r="2051" spans="27:47">
      <c r="AA2051" s="26"/>
      <c r="AB2051" s="26"/>
      <c r="AC2051" s="26"/>
      <c r="AD2051" s="26"/>
      <c r="AE2051" s="26"/>
      <c r="AG2051" s="187"/>
      <c r="AN2051" s="26"/>
      <c r="AO2051" s="26"/>
      <c r="AP2051" s="26"/>
      <c r="AQ2051" s="26"/>
      <c r="AR2051" s="26"/>
      <c r="AS2051" s="26"/>
      <c r="AT2051" s="26"/>
      <c r="AU2051" s="26"/>
    </row>
    <row r="2052" spans="27:47">
      <c r="AA2052" s="26"/>
      <c r="AB2052" s="26"/>
      <c r="AC2052" s="26"/>
      <c r="AD2052" s="26"/>
      <c r="AE2052" s="26"/>
      <c r="AG2052" s="187"/>
      <c r="AN2052" s="26"/>
      <c r="AO2052" s="26"/>
      <c r="AP2052" s="26"/>
      <c r="AQ2052" s="26"/>
      <c r="AR2052" s="26"/>
      <c r="AS2052" s="26"/>
      <c r="AT2052" s="26"/>
      <c r="AU2052" s="26"/>
    </row>
    <row r="2053" spans="27:47">
      <c r="AA2053" s="26"/>
      <c r="AB2053" s="26"/>
      <c r="AC2053" s="26"/>
      <c r="AD2053" s="26"/>
      <c r="AE2053" s="26"/>
      <c r="AG2053" s="187"/>
      <c r="AN2053" s="26"/>
      <c r="AO2053" s="26"/>
      <c r="AP2053" s="26"/>
      <c r="AQ2053" s="26"/>
      <c r="AR2053" s="26"/>
      <c r="AS2053" s="26"/>
      <c r="AT2053" s="26"/>
      <c r="AU2053" s="26"/>
    </row>
    <row r="2054" spans="27:47">
      <c r="AA2054" s="26"/>
      <c r="AB2054" s="26"/>
      <c r="AC2054" s="26"/>
      <c r="AD2054" s="26"/>
      <c r="AE2054" s="26"/>
      <c r="AG2054" s="187"/>
      <c r="AN2054" s="26"/>
      <c r="AO2054" s="26"/>
      <c r="AP2054" s="26"/>
      <c r="AQ2054" s="26"/>
      <c r="AR2054" s="26"/>
      <c r="AS2054" s="26"/>
      <c r="AT2054" s="26"/>
      <c r="AU2054" s="26"/>
    </row>
    <row r="2055" spans="27:47">
      <c r="AA2055" s="26"/>
      <c r="AB2055" s="26"/>
      <c r="AC2055" s="26"/>
      <c r="AD2055" s="26"/>
      <c r="AE2055" s="26"/>
      <c r="AG2055" s="187"/>
      <c r="AN2055" s="26"/>
      <c r="AO2055" s="26"/>
      <c r="AP2055" s="26"/>
      <c r="AQ2055" s="26"/>
      <c r="AR2055" s="26"/>
      <c r="AS2055" s="26"/>
      <c r="AT2055" s="26"/>
      <c r="AU2055" s="26"/>
    </row>
    <row r="2056" spans="27:47">
      <c r="AA2056" s="26"/>
      <c r="AB2056" s="26"/>
      <c r="AC2056" s="26"/>
      <c r="AD2056" s="26"/>
      <c r="AE2056" s="26"/>
      <c r="AG2056" s="187"/>
      <c r="AN2056" s="26"/>
      <c r="AO2056" s="26"/>
      <c r="AP2056" s="26"/>
      <c r="AQ2056" s="26"/>
      <c r="AR2056" s="26"/>
      <c r="AS2056" s="26"/>
      <c r="AT2056" s="26"/>
      <c r="AU2056" s="26"/>
    </row>
    <row r="2057" spans="27:47">
      <c r="AA2057" s="26"/>
      <c r="AB2057" s="26"/>
      <c r="AC2057" s="26"/>
      <c r="AD2057" s="26"/>
      <c r="AE2057" s="26"/>
      <c r="AG2057" s="187"/>
      <c r="AN2057" s="26"/>
      <c r="AO2057" s="26"/>
      <c r="AP2057" s="26"/>
      <c r="AQ2057" s="26"/>
      <c r="AR2057" s="26"/>
      <c r="AS2057" s="26"/>
      <c r="AT2057" s="26"/>
      <c r="AU2057" s="26"/>
    </row>
    <row r="2058" spans="27:47">
      <c r="AA2058" s="26"/>
      <c r="AB2058" s="26"/>
      <c r="AC2058" s="26"/>
      <c r="AD2058" s="26"/>
      <c r="AE2058" s="26"/>
      <c r="AG2058" s="187"/>
      <c r="AN2058" s="26"/>
      <c r="AO2058" s="26"/>
      <c r="AP2058" s="26"/>
      <c r="AQ2058" s="26"/>
      <c r="AR2058" s="26"/>
      <c r="AS2058" s="26"/>
      <c r="AT2058" s="26"/>
      <c r="AU2058" s="26"/>
    </row>
    <row r="2059" spans="27:47">
      <c r="AA2059" s="26"/>
      <c r="AB2059" s="26"/>
      <c r="AC2059" s="26"/>
      <c r="AD2059" s="26"/>
      <c r="AE2059" s="26"/>
      <c r="AG2059" s="187"/>
      <c r="AN2059" s="26"/>
      <c r="AO2059" s="26"/>
      <c r="AP2059" s="26"/>
      <c r="AQ2059" s="26"/>
      <c r="AR2059" s="26"/>
      <c r="AS2059" s="26"/>
      <c r="AT2059" s="26"/>
      <c r="AU2059" s="26"/>
    </row>
    <row r="2060" spans="27:47">
      <c r="AA2060" s="26"/>
      <c r="AB2060" s="26"/>
      <c r="AC2060" s="26"/>
      <c r="AD2060" s="26"/>
      <c r="AE2060" s="26"/>
      <c r="AG2060" s="187"/>
      <c r="AN2060" s="26"/>
      <c r="AO2060" s="26"/>
      <c r="AP2060" s="26"/>
      <c r="AQ2060" s="26"/>
      <c r="AR2060" s="26"/>
      <c r="AS2060" s="26"/>
      <c r="AT2060" s="26"/>
      <c r="AU2060" s="26"/>
    </row>
    <row r="2061" spans="27:47">
      <c r="AA2061" s="26"/>
      <c r="AB2061" s="26"/>
      <c r="AC2061" s="26"/>
      <c r="AD2061" s="26"/>
      <c r="AE2061" s="26"/>
      <c r="AG2061" s="187"/>
      <c r="AN2061" s="26"/>
      <c r="AO2061" s="26"/>
      <c r="AP2061" s="26"/>
      <c r="AQ2061" s="26"/>
      <c r="AR2061" s="26"/>
      <c r="AS2061" s="26"/>
      <c r="AT2061" s="26"/>
      <c r="AU2061" s="26"/>
    </row>
    <row r="2062" spans="27:47">
      <c r="AA2062" s="26"/>
      <c r="AB2062" s="26"/>
      <c r="AC2062" s="26"/>
      <c r="AD2062" s="26"/>
      <c r="AE2062" s="26"/>
      <c r="AG2062" s="187"/>
      <c r="AN2062" s="26"/>
      <c r="AO2062" s="26"/>
      <c r="AP2062" s="26"/>
      <c r="AQ2062" s="26"/>
      <c r="AR2062" s="26"/>
      <c r="AS2062" s="26"/>
      <c r="AT2062" s="26"/>
      <c r="AU2062" s="26"/>
    </row>
    <row r="2063" spans="27:47">
      <c r="AA2063" s="26"/>
      <c r="AB2063" s="26"/>
      <c r="AC2063" s="26"/>
      <c r="AD2063" s="26"/>
      <c r="AE2063" s="26"/>
      <c r="AG2063" s="187"/>
      <c r="AN2063" s="26"/>
      <c r="AO2063" s="26"/>
      <c r="AP2063" s="26"/>
      <c r="AQ2063" s="26"/>
      <c r="AR2063" s="26"/>
      <c r="AS2063" s="26"/>
      <c r="AT2063" s="26"/>
      <c r="AU2063" s="26"/>
    </row>
    <row r="2064" spans="27:47">
      <c r="AA2064" s="26"/>
      <c r="AB2064" s="26"/>
      <c r="AC2064" s="26"/>
      <c r="AD2064" s="26"/>
      <c r="AE2064" s="26"/>
      <c r="AG2064" s="187"/>
      <c r="AN2064" s="26"/>
      <c r="AO2064" s="26"/>
      <c r="AP2064" s="26"/>
      <c r="AQ2064" s="26"/>
      <c r="AR2064" s="26"/>
      <c r="AS2064" s="26"/>
      <c r="AT2064" s="26"/>
      <c r="AU2064" s="26"/>
    </row>
    <row r="2065" spans="27:47">
      <c r="AA2065" s="26"/>
      <c r="AB2065" s="26"/>
      <c r="AC2065" s="26"/>
      <c r="AD2065" s="26"/>
      <c r="AE2065" s="26"/>
      <c r="AG2065" s="187"/>
      <c r="AN2065" s="26"/>
      <c r="AO2065" s="26"/>
      <c r="AP2065" s="26"/>
      <c r="AQ2065" s="26"/>
      <c r="AR2065" s="26"/>
      <c r="AS2065" s="26"/>
      <c r="AT2065" s="26"/>
      <c r="AU2065" s="26"/>
    </row>
    <row r="2066" spans="27:47">
      <c r="AA2066" s="26"/>
      <c r="AB2066" s="26"/>
      <c r="AC2066" s="26"/>
      <c r="AD2066" s="26"/>
      <c r="AE2066" s="26"/>
      <c r="AG2066" s="187"/>
      <c r="AN2066" s="26"/>
      <c r="AO2066" s="26"/>
      <c r="AP2066" s="26"/>
      <c r="AQ2066" s="26"/>
      <c r="AR2066" s="26"/>
      <c r="AS2066" s="26"/>
      <c r="AT2066" s="26"/>
      <c r="AU2066" s="26"/>
    </row>
    <row r="2067" spans="27:47">
      <c r="AA2067" s="26"/>
      <c r="AB2067" s="26"/>
      <c r="AC2067" s="26"/>
      <c r="AD2067" s="26"/>
      <c r="AE2067" s="26"/>
      <c r="AG2067" s="187"/>
      <c r="AN2067" s="26"/>
      <c r="AO2067" s="26"/>
      <c r="AP2067" s="26"/>
      <c r="AQ2067" s="26"/>
      <c r="AR2067" s="26"/>
      <c r="AS2067" s="26"/>
      <c r="AT2067" s="26"/>
      <c r="AU2067" s="26"/>
    </row>
    <row r="2068" spans="27:47">
      <c r="AA2068" s="26"/>
      <c r="AB2068" s="26"/>
      <c r="AC2068" s="26"/>
      <c r="AD2068" s="26"/>
      <c r="AE2068" s="26"/>
      <c r="AG2068" s="187"/>
      <c r="AN2068" s="26"/>
      <c r="AO2068" s="26"/>
      <c r="AP2068" s="26"/>
      <c r="AQ2068" s="26"/>
      <c r="AR2068" s="26"/>
      <c r="AS2068" s="26"/>
      <c r="AT2068" s="26"/>
      <c r="AU2068" s="26"/>
    </row>
    <row r="2069" spans="27:47">
      <c r="AA2069" s="26"/>
      <c r="AB2069" s="26"/>
      <c r="AC2069" s="26"/>
      <c r="AD2069" s="26"/>
      <c r="AE2069" s="26"/>
      <c r="AG2069" s="187"/>
      <c r="AN2069" s="26"/>
      <c r="AO2069" s="26"/>
      <c r="AP2069" s="26"/>
      <c r="AQ2069" s="26"/>
      <c r="AR2069" s="26"/>
      <c r="AS2069" s="26"/>
      <c r="AT2069" s="26"/>
      <c r="AU2069" s="26"/>
    </row>
    <row r="2070" spans="27:47">
      <c r="AA2070" s="26"/>
      <c r="AB2070" s="26"/>
      <c r="AC2070" s="26"/>
      <c r="AD2070" s="26"/>
      <c r="AE2070" s="26"/>
      <c r="AG2070" s="187"/>
      <c r="AN2070" s="26"/>
      <c r="AO2070" s="26"/>
      <c r="AP2070" s="26"/>
      <c r="AQ2070" s="26"/>
      <c r="AR2070" s="26"/>
      <c r="AS2070" s="26"/>
      <c r="AT2070" s="26"/>
      <c r="AU2070" s="26"/>
    </row>
    <row r="2071" spans="27:47">
      <c r="AA2071" s="26"/>
      <c r="AB2071" s="26"/>
      <c r="AC2071" s="26"/>
      <c r="AD2071" s="26"/>
      <c r="AE2071" s="26"/>
      <c r="AF2071" s="29"/>
      <c r="AG2071" s="187"/>
      <c r="AN2071" s="26"/>
      <c r="AO2071" s="26"/>
      <c r="AP2071" s="26"/>
      <c r="AQ2071" s="26"/>
      <c r="AR2071" s="26"/>
      <c r="AS2071" s="26"/>
      <c r="AT2071" s="26"/>
      <c r="AU2071" s="26"/>
    </row>
    <row r="2072" spans="27:47">
      <c r="AA2072" s="26"/>
      <c r="AB2072" s="26"/>
      <c r="AC2072" s="26"/>
      <c r="AD2072" s="26"/>
      <c r="AE2072" s="26"/>
      <c r="AF2072" s="29"/>
      <c r="AG2072" s="187"/>
      <c r="AN2072" s="26"/>
      <c r="AO2072" s="26"/>
      <c r="AP2072" s="26"/>
      <c r="AQ2072" s="26"/>
      <c r="AR2072" s="26"/>
      <c r="AS2072" s="26"/>
      <c r="AT2072" s="26"/>
      <c r="AU2072" s="26"/>
    </row>
    <row r="2073" spans="27:47">
      <c r="AA2073" s="26"/>
      <c r="AB2073" s="26"/>
      <c r="AC2073" s="26"/>
      <c r="AD2073" s="26"/>
      <c r="AE2073" s="26"/>
      <c r="AF2073" s="29"/>
      <c r="AG2073" s="187"/>
      <c r="AN2073" s="26"/>
      <c r="AO2073" s="26"/>
      <c r="AP2073" s="26"/>
      <c r="AQ2073" s="26"/>
      <c r="AR2073" s="26"/>
      <c r="AS2073" s="26"/>
      <c r="AT2073" s="26"/>
      <c r="AU2073" s="26"/>
    </row>
    <row r="2074" spans="27:47">
      <c r="AA2074" s="26"/>
      <c r="AB2074" s="26"/>
      <c r="AC2074" s="26"/>
      <c r="AD2074" s="26"/>
      <c r="AE2074" s="26"/>
      <c r="AF2074" s="29"/>
      <c r="AG2074" s="187"/>
      <c r="AN2074" s="26"/>
      <c r="AO2074" s="26"/>
      <c r="AP2074" s="26"/>
      <c r="AQ2074" s="26"/>
      <c r="AR2074" s="26"/>
      <c r="AS2074" s="26"/>
      <c r="AT2074" s="26"/>
      <c r="AU2074" s="26"/>
    </row>
    <row r="2075" spans="27:47">
      <c r="AA2075" s="26"/>
      <c r="AB2075" s="26"/>
      <c r="AC2075" s="26"/>
      <c r="AD2075" s="26"/>
      <c r="AE2075" s="26"/>
      <c r="AF2075" s="29"/>
      <c r="AG2075" s="187"/>
      <c r="AN2075" s="26"/>
      <c r="AO2075" s="26"/>
      <c r="AP2075" s="26"/>
      <c r="AQ2075" s="26"/>
      <c r="AR2075" s="26"/>
      <c r="AS2075" s="26"/>
      <c r="AT2075" s="26"/>
      <c r="AU2075" s="26"/>
    </row>
    <row r="2076" spans="27:47">
      <c r="AA2076" s="26"/>
      <c r="AB2076" s="26"/>
      <c r="AC2076" s="26"/>
      <c r="AD2076" s="26"/>
      <c r="AE2076" s="26"/>
      <c r="AF2076" s="29"/>
      <c r="AG2076" s="187"/>
      <c r="AN2076" s="26"/>
      <c r="AO2076" s="26"/>
      <c r="AP2076" s="26"/>
      <c r="AQ2076" s="26"/>
      <c r="AR2076" s="26"/>
      <c r="AS2076" s="26"/>
      <c r="AT2076" s="26"/>
      <c r="AU2076" s="26"/>
    </row>
    <row r="2077" spans="27:47">
      <c r="AA2077" s="26"/>
      <c r="AB2077" s="26"/>
      <c r="AC2077" s="26"/>
      <c r="AD2077" s="26"/>
      <c r="AE2077" s="26"/>
      <c r="AF2077" s="29"/>
      <c r="AG2077" s="187"/>
      <c r="AN2077" s="26"/>
      <c r="AO2077" s="26"/>
      <c r="AP2077" s="26"/>
      <c r="AQ2077" s="26"/>
      <c r="AR2077" s="26"/>
      <c r="AS2077" s="26"/>
      <c r="AT2077" s="26"/>
      <c r="AU2077" s="26"/>
    </row>
    <row r="2078" spans="27:47">
      <c r="AA2078" s="26"/>
      <c r="AB2078" s="26"/>
      <c r="AC2078" s="26"/>
      <c r="AD2078" s="26"/>
      <c r="AE2078" s="26"/>
      <c r="AF2078" s="29"/>
      <c r="AG2078" s="187"/>
      <c r="AN2078" s="26"/>
      <c r="AO2078" s="26"/>
      <c r="AP2078" s="26"/>
      <c r="AQ2078" s="26"/>
      <c r="AR2078" s="26"/>
      <c r="AS2078" s="26"/>
      <c r="AT2078" s="26"/>
      <c r="AU2078" s="26"/>
    </row>
    <row r="2079" spans="27:47">
      <c r="AA2079" s="26"/>
      <c r="AB2079" s="26"/>
      <c r="AC2079" s="26"/>
      <c r="AD2079" s="26"/>
      <c r="AE2079" s="26"/>
      <c r="AF2079" s="29"/>
      <c r="AG2079" s="187"/>
      <c r="AN2079" s="26"/>
      <c r="AO2079" s="26"/>
      <c r="AP2079" s="26"/>
      <c r="AQ2079" s="26"/>
      <c r="AR2079" s="26"/>
      <c r="AS2079" s="26"/>
      <c r="AT2079" s="26"/>
      <c r="AU2079" s="26"/>
    </row>
    <row r="2080" spans="27:47">
      <c r="AA2080" s="26"/>
      <c r="AB2080" s="26"/>
      <c r="AC2080" s="26"/>
      <c r="AD2080" s="26"/>
      <c r="AE2080" s="26"/>
      <c r="AF2080" s="29"/>
      <c r="AG2080" s="187"/>
      <c r="AN2080" s="26"/>
      <c r="AO2080" s="26"/>
      <c r="AP2080" s="26"/>
      <c r="AQ2080" s="26"/>
      <c r="AR2080" s="26"/>
      <c r="AS2080" s="26"/>
      <c r="AT2080" s="26"/>
      <c r="AU2080" s="26"/>
    </row>
    <row r="2081" spans="27:47">
      <c r="AA2081" s="26"/>
      <c r="AB2081" s="26"/>
      <c r="AC2081" s="26"/>
      <c r="AD2081" s="26"/>
      <c r="AE2081" s="26"/>
      <c r="AF2081" s="29"/>
      <c r="AG2081" s="187"/>
      <c r="AN2081" s="26"/>
      <c r="AO2081" s="26"/>
      <c r="AP2081" s="26"/>
      <c r="AQ2081" s="26"/>
      <c r="AR2081" s="26"/>
      <c r="AS2081" s="26"/>
      <c r="AT2081" s="26"/>
      <c r="AU2081" s="26"/>
    </row>
    <row r="2082" spans="27:47">
      <c r="AA2082" s="26"/>
      <c r="AB2082" s="26"/>
      <c r="AC2082" s="26"/>
      <c r="AD2082" s="26"/>
      <c r="AE2082" s="26"/>
      <c r="AF2082" s="29"/>
      <c r="AG2082" s="187"/>
      <c r="AN2082" s="26"/>
      <c r="AO2082" s="26"/>
      <c r="AP2082" s="26"/>
      <c r="AQ2082" s="26"/>
      <c r="AR2082" s="26"/>
      <c r="AS2082" s="26"/>
      <c r="AT2082" s="26"/>
      <c r="AU2082" s="26"/>
    </row>
    <row r="2083" spans="27:47">
      <c r="AA2083" s="26"/>
      <c r="AB2083" s="26"/>
      <c r="AC2083" s="26"/>
      <c r="AD2083" s="26"/>
      <c r="AE2083" s="26"/>
      <c r="AF2083" s="29"/>
      <c r="AG2083" s="187"/>
      <c r="AN2083" s="26"/>
      <c r="AO2083" s="26"/>
      <c r="AP2083" s="26"/>
      <c r="AQ2083" s="26"/>
      <c r="AR2083" s="26"/>
      <c r="AS2083" s="26"/>
      <c r="AT2083" s="26"/>
      <c r="AU2083" s="26"/>
    </row>
    <row r="2084" spans="27:47">
      <c r="AA2084" s="26"/>
      <c r="AB2084" s="26"/>
      <c r="AC2084" s="26"/>
      <c r="AD2084" s="26"/>
      <c r="AE2084" s="26"/>
      <c r="AF2084" s="29"/>
      <c r="AG2084" s="187"/>
      <c r="AN2084" s="26"/>
      <c r="AO2084" s="26"/>
      <c r="AP2084" s="26"/>
      <c r="AQ2084" s="26"/>
      <c r="AR2084" s="26"/>
      <c r="AS2084" s="26"/>
      <c r="AT2084" s="26"/>
      <c r="AU2084" s="26"/>
    </row>
    <row r="2085" spans="27:47">
      <c r="AA2085" s="26"/>
      <c r="AB2085" s="26"/>
      <c r="AC2085" s="26"/>
      <c r="AD2085" s="26"/>
      <c r="AE2085" s="26"/>
      <c r="AF2085" s="29"/>
      <c r="AG2085" s="187"/>
      <c r="AN2085" s="26"/>
      <c r="AO2085" s="26"/>
      <c r="AP2085" s="26"/>
      <c r="AQ2085" s="26"/>
      <c r="AR2085" s="26"/>
      <c r="AS2085" s="26"/>
      <c r="AT2085" s="26"/>
      <c r="AU2085" s="26"/>
    </row>
    <row r="2086" spans="27:47">
      <c r="AA2086" s="26"/>
      <c r="AB2086" s="26"/>
      <c r="AC2086" s="26"/>
      <c r="AD2086" s="26"/>
      <c r="AE2086" s="26"/>
      <c r="AF2086" s="29"/>
      <c r="AG2086" s="187"/>
      <c r="AN2086" s="26"/>
      <c r="AO2086" s="26"/>
      <c r="AP2086" s="26"/>
      <c r="AQ2086" s="26"/>
      <c r="AR2086" s="26"/>
      <c r="AS2086" s="26"/>
      <c r="AT2086" s="26"/>
      <c r="AU2086" s="26"/>
    </row>
    <row r="2087" spans="27:47">
      <c r="AA2087" s="26"/>
      <c r="AB2087" s="26"/>
      <c r="AC2087" s="26"/>
      <c r="AD2087" s="26"/>
      <c r="AE2087" s="26"/>
      <c r="AF2087" s="29"/>
      <c r="AG2087" s="187"/>
      <c r="AN2087" s="26"/>
      <c r="AO2087" s="26"/>
      <c r="AP2087" s="26"/>
      <c r="AQ2087" s="26"/>
      <c r="AR2087" s="26"/>
      <c r="AS2087" s="26"/>
      <c r="AT2087" s="26"/>
      <c r="AU2087" s="26"/>
    </row>
    <row r="2088" spans="27:47">
      <c r="AA2088" s="26"/>
      <c r="AB2088" s="26"/>
      <c r="AC2088" s="26"/>
      <c r="AD2088" s="26"/>
      <c r="AE2088" s="26"/>
      <c r="AF2088" s="29"/>
      <c r="AG2088" s="187"/>
      <c r="AN2088" s="26"/>
      <c r="AO2088" s="26"/>
      <c r="AP2088" s="26"/>
      <c r="AQ2088" s="26"/>
      <c r="AR2088" s="26"/>
      <c r="AS2088" s="26"/>
      <c r="AT2088" s="26"/>
      <c r="AU2088" s="26"/>
    </row>
    <row r="2089" spans="27:47">
      <c r="AA2089" s="26"/>
      <c r="AB2089" s="26"/>
      <c r="AC2089" s="26"/>
      <c r="AD2089" s="26"/>
      <c r="AE2089" s="26"/>
      <c r="AF2089" s="29"/>
      <c r="AG2089" s="187"/>
      <c r="AN2089" s="26"/>
      <c r="AO2089" s="26"/>
      <c r="AP2089" s="26"/>
      <c r="AQ2089" s="26"/>
      <c r="AR2089" s="26"/>
      <c r="AS2089" s="26"/>
      <c r="AT2089" s="26"/>
      <c r="AU2089" s="26"/>
    </row>
    <row r="2090" spans="27:47">
      <c r="AA2090" s="26"/>
      <c r="AB2090" s="26"/>
      <c r="AC2090" s="26"/>
      <c r="AD2090" s="26"/>
      <c r="AE2090" s="26"/>
      <c r="AF2090" s="29"/>
      <c r="AG2090" s="187"/>
      <c r="AN2090" s="26"/>
      <c r="AO2090" s="26"/>
      <c r="AP2090" s="26"/>
      <c r="AQ2090" s="26"/>
      <c r="AR2090" s="26"/>
      <c r="AS2090" s="26"/>
      <c r="AT2090" s="26"/>
      <c r="AU2090" s="26"/>
    </row>
    <row r="2091" spans="27:47">
      <c r="AA2091" s="26"/>
      <c r="AB2091" s="26"/>
      <c r="AC2091" s="26"/>
      <c r="AD2091" s="26"/>
      <c r="AE2091" s="26"/>
      <c r="AF2091" s="29"/>
      <c r="AG2091" s="187"/>
      <c r="AN2091" s="26"/>
      <c r="AO2091" s="26"/>
      <c r="AP2091" s="26"/>
      <c r="AQ2091" s="26"/>
      <c r="AR2091" s="26"/>
      <c r="AS2091" s="26"/>
      <c r="AT2091" s="26"/>
      <c r="AU2091" s="26"/>
    </row>
    <row r="2092" spans="27:47">
      <c r="AA2092" s="26"/>
      <c r="AB2092" s="26"/>
      <c r="AC2092" s="26"/>
      <c r="AD2092" s="26"/>
      <c r="AE2092" s="26"/>
      <c r="AF2092" s="29"/>
      <c r="AG2092" s="187"/>
      <c r="AN2092" s="26"/>
      <c r="AO2092" s="26"/>
      <c r="AP2092" s="26"/>
      <c r="AQ2092" s="26"/>
      <c r="AR2092" s="26"/>
      <c r="AS2092" s="26"/>
      <c r="AT2092" s="26"/>
      <c r="AU2092" s="26"/>
    </row>
    <row r="2093" spans="27:47">
      <c r="AA2093" s="26"/>
      <c r="AB2093" s="26"/>
      <c r="AC2093" s="26"/>
      <c r="AD2093" s="26"/>
      <c r="AE2093" s="26"/>
      <c r="AF2093" s="29"/>
      <c r="AG2093" s="187"/>
      <c r="AN2093" s="26"/>
      <c r="AO2093" s="26"/>
      <c r="AP2093" s="26"/>
      <c r="AQ2093" s="26"/>
      <c r="AR2093" s="26"/>
      <c r="AS2093" s="26"/>
      <c r="AT2093" s="26"/>
      <c r="AU2093" s="26"/>
    </row>
    <row r="2094" spans="27:47">
      <c r="AA2094" s="26"/>
      <c r="AB2094" s="26"/>
      <c r="AC2094" s="26"/>
      <c r="AD2094" s="26"/>
      <c r="AE2094" s="26"/>
      <c r="AF2094" s="29"/>
      <c r="AG2094" s="187"/>
      <c r="AN2094" s="26"/>
      <c r="AO2094" s="26"/>
      <c r="AP2094" s="26"/>
      <c r="AQ2094" s="26"/>
      <c r="AR2094" s="26"/>
      <c r="AS2094" s="26"/>
      <c r="AT2094" s="26"/>
      <c r="AU2094" s="26"/>
    </row>
    <row r="2095" spans="27:47">
      <c r="AA2095" s="26"/>
      <c r="AB2095" s="26"/>
      <c r="AC2095" s="26"/>
      <c r="AD2095" s="26"/>
      <c r="AE2095" s="26"/>
      <c r="AF2095" s="29"/>
      <c r="AG2095" s="187"/>
      <c r="AN2095" s="26"/>
      <c r="AO2095" s="26"/>
      <c r="AP2095" s="26"/>
      <c r="AQ2095" s="26"/>
      <c r="AR2095" s="26"/>
      <c r="AS2095" s="26"/>
      <c r="AT2095" s="26"/>
      <c r="AU2095" s="26"/>
    </row>
    <row r="2096" spans="27:47">
      <c r="AA2096" s="26"/>
      <c r="AB2096" s="26"/>
      <c r="AC2096" s="26"/>
      <c r="AD2096" s="26"/>
      <c r="AE2096" s="26"/>
      <c r="AF2096" s="29"/>
      <c r="AG2096" s="187"/>
      <c r="AN2096" s="26"/>
      <c r="AO2096" s="26"/>
      <c r="AP2096" s="26"/>
      <c r="AQ2096" s="26"/>
      <c r="AR2096" s="26"/>
      <c r="AS2096" s="26"/>
      <c r="AT2096" s="26"/>
      <c r="AU2096" s="26"/>
    </row>
    <row r="2097" spans="27:47">
      <c r="AA2097" s="26"/>
      <c r="AB2097" s="26"/>
      <c r="AC2097" s="26"/>
      <c r="AD2097" s="26"/>
      <c r="AE2097" s="26"/>
      <c r="AF2097" s="29"/>
      <c r="AG2097" s="187"/>
      <c r="AN2097" s="26"/>
      <c r="AO2097" s="26"/>
      <c r="AP2097" s="26"/>
      <c r="AQ2097" s="26"/>
      <c r="AR2097" s="26"/>
      <c r="AS2097" s="26"/>
      <c r="AT2097" s="26"/>
      <c r="AU2097" s="26"/>
    </row>
    <row r="2098" spans="27:47">
      <c r="AA2098" s="26"/>
      <c r="AB2098" s="26"/>
      <c r="AC2098" s="26"/>
      <c r="AD2098" s="26"/>
      <c r="AE2098" s="26"/>
      <c r="AF2098" s="29"/>
      <c r="AG2098" s="187"/>
      <c r="AN2098" s="26"/>
      <c r="AO2098" s="26"/>
      <c r="AP2098" s="26"/>
      <c r="AQ2098" s="26"/>
      <c r="AR2098" s="26"/>
      <c r="AS2098" s="26"/>
      <c r="AT2098" s="26"/>
      <c r="AU2098" s="26"/>
    </row>
    <row r="2099" spans="27:47">
      <c r="AA2099" s="26"/>
      <c r="AB2099" s="26"/>
      <c r="AC2099" s="26"/>
      <c r="AD2099" s="26"/>
      <c r="AE2099" s="26"/>
      <c r="AF2099" s="29"/>
      <c r="AG2099" s="187"/>
      <c r="AN2099" s="26"/>
      <c r="AO2099" s="26"/>
      <c r="AP2099" s="26"/>
      <c r="AQ2099" s="26"/>
      <c r="AR2099" s="26"/>
      <c r="AS2099" s="26"/>
      <c r="AT2099" s="26"/>
      <c r="AU2099" s="26"/>
    </row>
    <row r="2100" spans="27:47">
      <c r="AA2100" s="26"/>
      <c r="AB2100" s="26"/>
      <c r="AC2100" s="26"/>
      <c r="AD2100" s="26"/>
      <c r="AE2100" s="26"/>
      <c r="AF2100" s="29"/>
      <c r="AG2100" s="187"/>
      <c r="AN2100" s="26"/>
      <c r="AO2100" s="26"/>
      <c r="AP2100" s="26"/>
      <c r="AQ2100" s="26"/>
      <c r="AR2100" s="26"/>
      <c r="AS2100" s="26"/>
      <c r="AT2100" s="26"/>
      <c r="AU2100" s="26"/>
    </row>
    <row r="2101" spans="27:47">
      <c r="AA2101" s="26"/>
      <c r="AB2101" s="26"/>
      <c r="AC2101" s="26"/>
      <c r="AD2101" s="26"/>
      <c r="AE2101" s="26"/>
      <c r="AF2101" s="29"/>
      <c r="AG2101" s="187"/>
      <c r="AN2101" s="26"/>
      <c r="AO2101" s="26"/>
      <c r="AP2101" s="26"/>
      <c r="AQ2101" s="26"/>
      <c r="AR2101" s="26"/>
      <c r="AS2101" s="26"/>
      <c r="AT2101" s="26"/>
      <c r="AU2101" s="26"/>
    </row>
    <row r="2102" spans="27:47">
      <c r="AA2102" s="26"/>
      <c r="AB2102" s="26"/>
      <c r="AC2102" s="26"/>
      <c r="AD2102" s="26"/>
      <c r="AE2102" s="26"/>
      <c r="AF2102" s="29"/>
      <c r="AG2102" s="187"/>
      <c r="AN2102" s="26"/>
      <c r="AO2102" s="26"/>
      <c r="AP2102" s="26"/>
      <c r="AQ2102" s="26"/>
      <c r="AR2102" s="26"/>
      <c r="AS2102" s="26"/>
      <c r="AT2102" s="26"/>
      <c r="AU2102" s="26"/>
    </row>
    <row r="2103" spans="27:47">
      <c r="AA2103" s="26"/>
      <c r="AB2103" s="26"/>
      <c r="AC2103" s="26"/>
      <c r="AD2103" s="26"/>
      <c r="AE2103" s="26"/>
      <c r="AF2103" s="29"/>
      <c r="AG2103" s="187"/>
      <c r="AN2103" s="26"/>
      <c r="AO2103" s="26"/>
      <c r="AP2103" s="26"/>
      <c r="AQ2103" s="26"/>
      <c r="AR2103" s="26"/>
      <c r="AS2103" s="26"/>
      <c r="AT2103" s="26"/>
      <c r="AU2103" s="26"/>
    </row>
    <row r="2104" spans="27:47">
      <c r="AA2104" s="26"/>
      <c r="AB2104" s="26"/>
      <c r="AC2104" s="26"/>
      <c r="AD2104" s="26"/>
      <c r="AE2104" s="26"/>
      <c r="AF2104" s="29"/>
      <c r="AG2104" s="187"/>
      <c r="AN2104" s="26"/>
      <c r="AO2104" s="26"/>
      <c r="AP2104" s="26"/>
      <c r="AQ2104" s="26"/>
      <c r="AR2104" s="26"/>
      <c r="AS2104" s="26"/>
      <c r="AT2104" s="26"/>
      <c r="AU2104" s="26"/>
    </row>
    <row r="2105" spans="27:47">
      <c r="AA2105" s="26"/>
      <c r="AB2105" s="26"/>
      <c r="AC2105" s="26"/>
      <c r="AD2105" s="26"/>
      <c r="AE2105" s="26"/>
      <c r="AF2105" s="29"/>
      <c r="AG2105" s="187"/>
      <c r="AN2105" s="26"/>
      <c r="AO2105" s="26"/>
      <c r="AP2105" s="26"/>
      <c r="AQ2105" s="26"/>
      <c r="AR2105" s="26"/>
      <c r="AS2105" s="26"/>
      <c r="AT2105" s="26"/>
      <c r="AU2105" s="26"/>
    </row>
    <row r="2106" spans="27:47">
      <c r="AA2106" s="26"/>
      <c r="AB2106" s="26"/>
      <c r="AC2106" s="26"/>
      <c r="AD2106" s="26"/>
      <c r="AE2106" s="26"/>
      <c r="AF2106" s="29"/>
      <c r="AG2106" s="187"/>
      <c r="AN2106" s="26"/>
      <c r="AO2106" s="26"/>
      <c r="AP2106" s="26"/>
      <c r="AQ2106" s="26"/>
      <c r="AR2106" s="26"/>
      <c r="AS2106" s="26"/>
      <c r="AT2106" s="26"/>
      <c r="AU2106" s="26"/>
    </row>
    <row r="2107" spans="27:47">
      <c r="AA2107" s="26"/>
      <c r="AB2107" s="26"/>
      <c r="AC2107" s="26"/>
      <c r="AD2107" s="26"/>
      <c r="AE2107" s="26"/>
      <c r="AF2107" s="29"/>
      <c r="AG2107" s="187"/>
      <c r="AN2107" s="26"/>
      <c r="AO2107" s="26"/>
      <c r="AP2107" s="26"/>
      <c r="AQ2107" s="26"/>
      <c r="AR2107" s="26"/>
      <c r="AS2107" s="26"/>
      <c r="AT2107" s="26"/>
      <c r="AU2107" s="26"/>
    </row>
    <row r="2108" spans="27:47">
      <c r="AA2108" s="26"/>
      <c r="AB2108" s="26"/>
      <c r="AC2108" s="26"/>
      <c r="AD2108" s="26"/>
      <c r="AE2108" s="26"/>
      <c r="AF2108" s="29"/>
      <c r="AG2108" s="187"/>
      <c r="AN2108" s="26"/>
      <c r="AO2108" s="26"/>
      <c r="AP2108" s="26"/>
      <c r="AQ2108" s="26"/>
      <c r="AR2108" s="26"/>
      <c r="AS2108" s="26"/>
      <c r="AT2108" s="26"/>
      <c r="AU2108" s="26"/>
    </row>
    <row r="2109" spans="27:47">
      <c r="AA2109" s="26"/>
      <c r="AB2109" s="26"/>
      <c r="AC2109" s="26"/>
      <c r="AD2109" s="26"/>
      <c r="AE2109" s="26"/>
      <c r="AF2109" s="29"/>
      <c r="AG2109" s="187"/>
      <c r="AN2109" s="26"/>
      <c r="AO2109" s="26"/>
      <c r="AP2109" s="26"/>
      <c r="AQ2109" s="26"/>
      <c r="AR2109" s="26"/>
      <c r="AS2109" s="26"/>
      <c r="AT2109" s="26"/>
      <c r="AU2109" s="26"/>
    </row>
    <row r="2110" spans="27:47">
      <c r="AA2110" s="26"/>
      <c r="AB2110" s="26"/>
      <c r="AC2110" s="26"/>
      <c r="AD2110" s="26"/>
      <c r="AE2110" s="26"/>
      <c r="AF2110" s="29"/>
      <c r="AG2110" s="187"/>
      <c r="AN2110" s="26"/>
      <c r="AO2110" s="26"/>
      <c r="AP2110" s="26"/>
      <c r="AQ2110" s="26"/>
      <c r="AR2110" s="26"/>
      <c r="AS2110" s="26"/>
      <c r="AT2110" s="26"/>
      <c r="AU2110" s="26"/>
    </row>
    <row r="2111" spans="27:47">
      <c r="AA2111" s="26"/>
      <c r="AB2111" s="26"/>
      <c r="AC2111" s="26"/>
      <c r="AD2111" s="26"/>
      <c r="AE2111" s="26"/>
      <c r="AF2111" s="29"/>
      <c r="AG2111" s="187"/>
      <c r="AN2111" s="26"/>
      <c r="AO2111" s="26"/>
      <c r="AP2111" s="26"/>
      <c r="AQ2111" s="26"/>
      <c r="AR2111" s="26"/>
      <c r="AS2111" s="26"/>
      <c r="AT2111" s="26"/>
      <c r="AU2111" s="26"/>
    </row>
    <row r="2112" spans="27:47">
      <c r="AA2112" s="26"/>
      <c r="AB2112" s="26"/>
      <c r="AC2112" s="26"/>
      <c r="AD2112" s="26"/>
      <c r="AE2112" s="26"/>
      <c r="AF2112" s="29"/>
      <c r="AG2112" s="187"/>
      <c r="AN2112" s="26"/>
      <c r="AO2112" s="26"/>
      <c r="AP2112" s="26"/>
      <c r="AQ2112" s="26"/>
      <c r="AR2112" s="26"/>
      <c r="AS2112" s="26"/>
      <c r="AT2112" s="26"/>
      <c r="AU2112" s="26"/>
    </row>
    <row r="2113" spans="27:47">
      <c r="AA2113" s="26"/>
      <c r="AB2113" s="26"/>
      <c r="AC2113" s="26"/>
      <c r="AD2113" s="26"/>
      <c r="AE2113" s="26"/>
      <c r="AF2113" s="29"/>
      <c r="AG2113" s="187"/>
      <c r="AN2113" s="26"/>
      <c r="AO2113" s="26"/>
      <c r="AP2113" s="26"/>
      <c r="AQ2113" s="26"/>
      <c r="AR2113" s="26"/>
      <c r="AS2113" s="26"/>
      <c r="AT2113" s="26"/>
      <c r="AU2113" s="26"/>
    </row>
    <row r="2114" spans="27:47">
      <c r="AA2114" s="26"/>
      <c r="AB2114" s="26"/>
      <c r="AC2114" s="26"/>
      <c r="AD2114" s="26"/>
      <c r="AE2114" s="26"/>
      <c r="AF2114" s="29"/>
      <c r="AG2114" s="187"/>
      <c r="AN2114" s="26"/>
      <c r="AO2114" s="26"/>
      <c r="AP2114" s="26"/>
      <c r="AQ2114" s="26"/>
      <c r="AR2114" s="26"/>
      <c r="AS2114" s="26"/>
      <c r="AT2114" s="26"/>
      <c r="AU2114" s="26"/>
    </row>
    <row r="2115" spans="27:47">
      <c r="AA2115" s="26"/>
      <c r="AB2115" s="26"/>
      <c r="AC2115" s="26"/>
      <c r="AD2115" s="26"/>
      <c r="AE2115" s="26"/>
      <c r="AF2115" s="29"/>
      <c r="AG2115" s="187"/>
      <c r="AN2115" s="26"/>
      <c r="AO2115" s="26"/>
      <c r="AP2115" s="26"/>
      <c r="AQ2115" s="26"/>
      <c r="AR2115" s="26"/>
      <c r="AS2115" s="26"/>
      <c r="AT2115" s="26"/>
      <c r="AU2115" s="26"/>
    </row>
    <row r="2116" spans="27:47">
      <c r="AA2116" s="26"/>
      <c r="AB2116" s="26"/>
      <c r="AC2116" s="26"/>
      <c r="AD2116" s="26"/>
      <c r="AE2116" s="26"/>
      <c r="AF2116" s="29"/>
      <c r="AG2116" s="187"/>
      <c r="AN2116" s="26"/>
      <c r="AO2116" s="26"/>
      <c r="AP2116" s="26"/>
      <c r="AQ2116" s="26"/>
      <c r="AR2116" s="26"/>
      <c r="AS2116" s="26"/>
      <c r="AT2116" s="26"/>
      <c r="AU2116" s="26"/>
    </row>
    <row r="2117" spans="27:47">
      <c r="AA2117" s="26"/>
      <c r="AB2117" s="26"/>
      <c r="AC2117" s="26"/>
      <c r="AD2117" s="26"/>
      <c r="AE2117" s="26"/>
      <c r="AF2117" s="29"/>
      <c r="AG2117" s="187"/>
      <c r="AN2117" s="26"/>
      <c r="AO2117" s="26"/>
      <c r="AP2117" s="26"/>
      <c r="AQ2117" s="26"/>
      <c r="AR2117" s="26"/>
      <c r="AS2117" s="26"/>
      <c r="AT2117" s="26"/>
      <c r="AU2117" s="26"/>
    </row>
    <row r="2118" spans="27:47">
      <c r="AA2118" s="26"/>
      <c r="AB2118" s="26"/>
      <c r="AC2118" s="26"/>
      <c r="AD2118" s="26"/>
      <c r="AE2118" s="26"/>
      <c r="AF2118" s="29"/>
      <c r="AG2118" s="187"/>
      <c r="AN2118" s="26"/>
      <c r="AO2118" s="26"/>
      <c r="AP2118" s="26"/>
      <c r="AQ2118" s="26"/>
      <c r="AR2118" s="26"/>
      <c r="AS2118" s="26"/>
      <c r="AT2118" s="26"/>
      <c r="AU2118" s="26"/>
    </row>
    <row r="2119" spans="27:47">
      <c r="AA2119" s="26"/>
      <c r="AB2119" s="26"/>
      <c r="AC2119" s="26"/>
      <c r="AD2119" s="26"/>
      <c r="AE2119" s="26"/>
      <c r="AF2119" s="29"/>
      <c r="AG2119" s="187"/>
      <c r="AN2119" s="26"/>
      <c r="AO2119" s="26"/>
      <c r="AP2119" s="26"/>
      <c r="AQ2119" s="26"/>
      <c r="AR2119" s="26"/>
      <c r="AS2119" s="26"/>
      <c r="AT2119" s="26"/>
      <c r="AU2119" s="26"/>
    </row>
    <row r="2120" spans="27:47">
      <c r="AA2120" s="26"/>
      <c r="AB2120" s="26"/>
      <c r="AC2120" s="26"/>
      <c r="AD2120" s="26"/>
      <c r="AE2120" s="26"/>
      <c r="AF2120" s="29"/>
      <c r="AG2120" s="187"/>
      <c r="AN2120" s="26"/>
      <c r="AO2120" s="26"/>
      <c r="AP2120" s="26"/>
      <c r="AQ2120" s="26"/>
      <c r="AR2120" s="26"/>
      <c r="AS2120" s="26"/>
      <c r="AT2120" s="26"/>
      <c r="AU2120" s="26"/>
    </row>
    <row r="2121" spans="27:47">
      <c r="AA2121" s="26"/>
      <c r="AB2121" s="26"/>
      <c r="AC2121" s="26"/>
      <c r="AD2121" s="26"/>
      <c r="AE2121" s="26"/>
      <c r="AF2121" s="29"/>
      <c r="AG2121" s="187"/>
      <c r="AN2121" s="26"/>
      <c r="AO2121" s="26"/>
      <c r="AP2121" s="26"/>
      <c r="AQ2121" s="26"/>
      <c r="AR2121" s="26"/>
      <c r="AS2121" s="26"/>
      <c r="AT2121" s="26"/>
      <c r="AU2121" s="26"/>
    </row>
    <row r="2122" spans="27:47">
      <c r="AA2122" s="26"/>
      <c r="AB2122" s="26"/>
      <c r="AC2122" s="26"/>
      <c r="AD2122" s="26"/>
      <c r="AE2122" s="26"/>
      <c r="AF2122" s="29"/>
      <c r="AG2122" s="187"/>
      <c r="AN2122" s="26"/>
      <c r="AO2122" s="26"/>
      <c r="AP2122" s="26"/>
      <c r="AQ2122" s="26"/>
      <c r="AR2122" s="26"/>
      <c r="AS2122" s="26"/>
      <c r="AT2122" s="26"/>
      <c r="AU2122" s="26"/>
    </row>
    <row r="2123" spans="27:47">
      <c r="AA2123" s="26"/>
      <c r="AB2123" s="26"/>
      <c r="AC2123" s="26"/>
      <c r="AD2123" s="26"/>
      <c r="AE2123" s="26"/>
      <c r="AF2123" s="29"/>
      <c r="AG2123" s="187"/>
      <c r="AN2123" s="26"/>
      <c r="AO2123" s="26"/>
      <c r="AP2123" s="26"/>
      <c r="AQ2123" s="26"/>
      <c r="AR2123" s="26"/>
      <c r="AS2123" s="26"/>
      <c r="AT2123" s="26"/>
      <c r="AU2123" s="26"/>
    </row>
    <row r="2124" spans="27:47">
      <c r="AA2124" s="26"/>
      <c r="AB2124" s="26"/>
      <c r="AC2124" s="26"/>
      <c r="AD2124" s="26"/>
      <c r="AE2124" s="26"/>
      <c r="AF2124" s="29"/>
      <c r="AG2124" s="187"/>
      <c r="AN2124" s="26"/>
      <c r="AO2124" s="26"/>
      <c r="AP2124" s="26"/>
      <c r="AQ2124" s="26"/>
      <c r="AR2124" s="26"/>
      <c r="AS2124" s="26"/>
      <c r="AT2124" s="26"/>
      <c r="AU2124" s="26"/>
    </row>
    <row r="2125" spans="27:47">
      <c r="AA2125" s="26"/>
      <c r="AB2125" s="26"/>
      <c r="AC2125" s="26"/>
      <c r="AD2125" s="26"/>
      <c r="AE2125" s="26"/>
      <c r="AF2125" s="29"/>
      <c r="AG2125" s="187"/>
      <c r="AN2125" s="26"/>
      <c r="AO2125" s="26"/>
      <c r="AP2125" s="26"/>
      <c r="AQ2125" s="26"/>
      <c r="AR2125" s="26"/>
      <c r="AS2125" s="26"/>
      <c r="AT2125" s="26"/>
      <c r="AU2125" s="26"/>
    </row>
    <row r="2126" spans="27:47">
      <c r="AA2126" s="26"/>
      <c r="AB2126" s="26"/>
      <c r="AC2126" s="26"/>
      <c r="AD2126" s="26"/>
      <c r="AE2126" s="26"/>
      <c r="AF2126" s="29"/>
      <c r="AG2126" s="187"/>
      <c r="AN2126" s="26"/>
      <c r="AO2126" s="26"/>
      <c r="AP2126" s="26"/>
      <c r="AQ2126" s="26"/>
      <c r="AR2126" s="26"/>
      <c r="AS2126" s="26"/>
      <c r="AT2126" s="26"/>
      <c r="AU2126" s="26"/>
    </row>
    <row r="2127" spans="27:47">
      <c r="AA2127" s="26"/>
      <c r="AB2127" s="26"/>
      <c r="AC2127" s="26"/>
      <c r="AD2127" s="26"/>
      <c r="AE2127" s="26"/>
      <c r="AF2127" s="29"/>
      <c r="AG2127" s="187"/>
      <c r="AN2127" s="26"/>
      <c r="AO2127" s="26"/>
      <c r="AP2127" s="26"/>
      <c r="AQ2127" s="26"/>
      <c r="AR2127" s="26"/>
      <c r="AS2127" s="26"/>
      <c r="AT2127" s="26"/>
      <c r="AU2127" s="26"/>
    </row>
    <row r="2128" spans="27:47">
      <c r="AA2128" s="26"/>
      <c r="AB2128" s="26"/>
      <c r="AC2128" s="26"/>
      <c r="AD2128" s="26"/>
      <c r="AE2128" s="26"/>
      <c r="AF2128" s="29"/>
      <c r="AG2128" s="187"/>
      <c r="AN2128" s="26"/>
      <c r="AO2128" s="26"/>
      <c r="AP2128" s="26"/>
      <c r="AQ2128" s="26"/>
      <c r="AR2128" s="26"/>
      <c r="AS2128" s="26"/>
      <c r="AT2128" s="26"/>
      <c r="AU2128" s="26"/>
    </row>
    <row r="2129" spans="27:47">
      <c r="AA2129" s="26"/>
      <c r="AB2129" s="26"/>
      <c r="AC2129" s="26"/>
      <c r="AD2129" s="26"/>
      <c r="AE2129" s="26"/>
      <c r="AF2129" s="29"/>
      <c r="AG2129" s="187"/>
      <c r="AN2129" s="26"/>
      <c r="AO2129" s="26"/>
      <c r="AP2129" s="26"/>
      <c r="AQ2129" s="26"/>
      <c r="AR2129" s="26"/>
      <c r="AS2129" s="26"/>
      <c r="AT2129" s="26"/>
      <c r="AU2129" s="26"/>
    </row>
    <row r="2130" spans="27:47">
      <c r="AA2130" s="26"/>
      <c r="AB2130" s="26"/>
      <c r="AC2130" s="26"/>
      <c r="AD2130" s="26"/>
      <c r="AE2130" s="26"/>
      <c r="AF2130" s="29"/>
      <c r="AG2130" s="187"/>
      <c r="AN2130" s="26"/>
      <c r="AO2130" s="26"/>
      <c r="AP2130" s="26"/>
      <c r="AQ2130" s="26"/>
      <c r="AR2130" s="26"/>
      <c r="AS2130" s="26"/>
      <c r="AT2130" s="26"/>
      <c r="AU2130" s="26"/>
    </row>
    <row r="2131" spans="27:47">
      <c r="AA2131" s="26"/>
      <c r="AB2131" s="26"/>
      <c r="AC2131" s="26"/>
      <c r="AD2131" s="26"/>
      <c r="AE2131" s="26"/>
      <c r="AF2131" s="29"/>
      <c r="AG2131" s="187"/>
      <c r="AN2131" s="26"/>
      <c r="AO2131" s="26"/>
      <c r="AP2131" s="26"/>
      <c r="AQ2131" s="26"/>
      <c r="AR2131" s="26"/>
      <c r="AS2131" s="26"/>
      <c r="AT2131" s="26"/>
      <c r="AU2131" s="26"/>
    </row>
    <row r="2132" spans="27:47">
      <c r="AA2132" s="26"/>
      <c r="AB2132" s="26"/>
      <c r="AC2132" s="26"/>
      <c r="AD2132" s="26"/>
      <c r="AE2132" s="26"/>
      <c r="AF2132" s="29"/>
      <c r="AG2132" s="187"/>
      <c r="AN2132" s="26"/>
      <c r="AO2132" s="26"/>
      <c r="AP2132" s="26"/>
      <c r="AQ2132" s="26"/>
      <c r="AR2132" s="26"/>
      <c r="AS2132" s="26"/>
      <c r="AT2132" s="26"/>
      <c r="AU2132" s="26"/>
    </row>
    <row r="2133" spans="27:47">
      <c r="AA2133" s="26"/>
      <c r="AB2133" s="26"/>
      <c r="AC2133" s="26"/>
      <c r="AD2133" s="26"/>
      <c r="AE2133" s="26"/>
      <c r="AF2133" s="29"/>
      <c r="AG2133" s="187"/>
      <c r="AN2133" s="26"/>
      <c r="AO2133" s="26"/>
      <c r="AP2133" s="26"/>
      <c r="AQ2133" s="26"/>
      <c r="AR2133" s="26"/>
      <c r="AS2133" s="26"/>
      <c r="AT2133" s="26"/>
      <c r="AU2133" s="26"/>
    </row>
    <row r="2134" spans="27:47">
      <c r="AA2134" s="26"/>
      <c r="AB2134" s="26"/>
      <c r="AC2134" s="26"/>
      <c r="AD2134" s="26"/>
      <c r="AE2134" s="26"/>
      <c r="AF2134" s="29"/>
      <c r="AG2134" s="187"/>
      <c r="AN2134" s="26"/>
      <c r="AO2134" s="26"/>
      <c r="AP2134" s="26"/>
      <c r="AQ2134" s="26"/>
      <c r="AR2134" s="26"/>
      <c r="AS2134" s="26"/>
      <c r="AT2134" s="26"/>
      <c r="AU2134" s="26"/>
    </row>
    <row r="2135" spans="27:47">
      <c r="AA2135" s="26"/>
      <c r="AB2135" s="26"/>
      <c r="AC2135" s="26"/>
      <c r="AD2135" s="26"/>
      <c r="AE2135" s="26"/>
      <c r="AF2135" s="29"/>
      <c r="AG2135" s="187"/>
      <c r="AN2135" s="26"/>
      <c r="AO2135" s="26"/>
      <c r="AP2135" s="26"/>
      <c r="AQ2135" s="26"/>
      <c r="AR2135" s="26"/>
      <c r="AS2135" s="26"/>
      <c r="AT2135" s="26"/>
      <c r="AU2135" s="26"/>
    </row>
    <row r="2136" spans="27:47">
      <c r="AA2136" s="26"/>
      <c r="AB2136" s="26"/>
      <c r="AC2136" s="26"/>
      <c r="AD2136" s="26"/>
      <c r="AE2136" s="26"/>
      <c r="AF2136" s="29"/>
      <c r="AG2136" s="187"/>
      <c r="AN2136" s="26"/>
      <c r="AO2136" s="26"/>
      <c r="AP2136" s="26"/>
      <c r="AQ2136" s="26"/>
      <c r="AR2136" s="26"/>
      <c r="AS2136" s="26"/>
      <c r="AT2136" s="26"/>
      <c r="AU2136" s="26"/>
    </row>
    <row r="2137" spans="27:47">
      <c r="AA2137" s="26"/>
      <c r="AB2137" s="26"/>
      <c r="AC2137" s="26"/>
      <c r="AD2137" s="26"/>
      <c r="AE2137" s="26"/>
      <c r="AF2137" s="29"/>
      <c r="AG2137" s="187"/>
      <c r="AN2137" s="26"/>
      <c r="AO2137" s="26"/>
      <c r="AP2137" s="26"/>
      <c r="AQ2137" s="26"/>
      <c r="AR2137" s="26"/>
      <c r="AS2137" s="26"/>
      <c r="AT2137" s="26"/>
      <c r="AU2137" s="26"/>
    </row>
    <row r="2138" spans="27:47">
      <c r="AA2138" s="26"/>
      <c r="AB2138" s="26"/>
      <c r="AC2138" s="26"/>
      <c r="AD2138" s="26"/>
      <c r="AE2138" s="26"/>
      <c r="AF2138" s="29"/>
      <c r="AG2138" s="187"/>
      <c r="AN2138" s="26"/>
      <c r="AO2138" s="26"/>
      <c r="AP2138" s="26"/>
      <c r="AQ2138" s="26"/>
      <c r="AR2138" s="26"/>
      <c r="AS2138" s="26"/>
      <c r="AT2138" s="26"/>
      <c r="AU2138" s="26"/>
    </row>
    <row r="2139" spans="27:47">
      <c r="AA2139" s="26"/>
      <c r="AB2139" s="26"/>
      <c r="AC2139" s="26"/>
      <c r="AD2139" s="26"/>
      <c r="AE2139" s="26"/>
      <c r="AF2139" s="29"/>
      <c r="AG2139" s="187"/>
      <c r="AN2139" s="26"/>
      <c r="AO2139" s="26"/>
      <c r="AP2139" s="26"/>
      <c r="AQ2139" s="26"/>
      <c r="AR2139" s="26"/>
      <c r="AS2139" s="26"/>
      <c r="AT2139" s="26"/>
      <c r="AU2139" s="26"/>
    </row>
    <row r="2140" spans="27:47">
      <c r="AA2140" s="26"/>
      <c r="AB2140" s="26"/>
      <c r="AC2140" s="26"/>
      <c r="AD2140" s="26"/>
      <c r="AE2140" s="26"/>
      <c r="AF2140" s="29"/>
      <c r="AG2140" s="187"/>
      <c r="AN2140" s="26"/>
      <c r="AO2140" s="26"/>
      <c r="AP2140" s="26"/>
      <c r="AQ2140" s="26"/>
      <c r="AR2140" s="26"/>
      <c r="AS2140" s="26"/>
      <c r="AT2140" s="26"/>
      <c r="AU2140" s="26"/>
    </row>
    <row r="2141" spans="27:47">
      <c r="AA2141" s="26"/>
      <c r="AB2141" s="26"/>
      <c r="AC2141" s="26"/>
      <c r="AD2141" s="26"/>
      <c r="AE2141" s="26"/>
      <c r="AF2141" s="29"/>
      <c r="AG2141" s="187"/>
      <c r="AN2141" s="26"/>
      <c r="AO2141" s="26"/>
      <c r="AP2141" s="26"/>
      <c r="AQ2141" s="26"/>
      <c r="AR2141" s="26"/>
      <c r="AS2141" s="26"/>
      <c r="AT2141" s="26"/>
      <c r="AU2141" s="26"/>
    </row>
    <row r="2142" spans="27:47">
      <c r="AA2142" s="26"/>
      <c r="AB2142" s="26"/>
      <c r="AC2142" s="26"/>
      <c r="AD2142" s="26"/>
      <c r="AE2142" s="26"/>
      <c r="AF2142" s="29"/>
      <c r="AG2142" s="187"/>
      <c r="AN2142" s="26"/>
      <c r="AO2142" s="26"/>
      <c r="AP2142" s="26"/>
      <c r="AQ2142" s="26"/>
      <c r="AR2142" s="26"/>
      <c r="AS2142" s="26"/>
      <c r="AT2142" s="26"/>
      <c r="AU2142" s="26"/>
    </row>
    <row r="2143" spans="27:47">
      <c r="AA2143" s="26"/>
      <c r="AB2143" s="26"/>
      <c r="AC2143" s="26"/>
      <c r="AD2143" s="26"/>
      <c r="AE2143" s="26"/>
      <c r="AF2143" s="29"/>
      <c r="AG2143" s="187"/>
      <c r="AN2143" s="26"/>
      <c r="AO2143" s="26"/>
      <c r="AP2143" s="26"/>
      <c r="AQ2143" s="26"/>
      <c r="AR2143" s="26"/>
      <c r="AS2143" s="26"/>
      <c r="AT2143" s="26"/>
      <c r="AU2143" s="26"/>
    </row>
    <row r="2144" spans="27:47">
      <c r="AA2144" s="26"/>
      <c r="AB2144" s="26"/>
      <c r="AC2144" s="26"/>
      <c r="AD2144" s="26"/>
      <c r="AE2144" s="26"/>
      <c r="AF2144" s="29"/>
      <c r="AG2144" s="187"/>
      <c r="AN2144" s="26"/>
      <c r="AO2144" s="26"/>
      <c r="AP2144" s="26"/>
      <c r="AQ2144" s="26"/>
      <c r="AR2144" s="26"/>
      <c r="AS2144" s="26"/>
      <c r="AT2144" s="26"/>
      <c r="AU2144" s="26"/>
    </row>
    <row r="2145" spans="27:47">
      <c r="AA2145" s="26"/>
      <c r="AB2145" s="26"/>
      <c r="AC2145" s="26"/>
      <c r="AD2145" s="26"/>
      <c r="AE2145" s="26"/>
      <c r="AF2145" s="29"/>
      <c r="AG2145" s="187"/>
      <c r="AN2145" s="26"/>
      <c r="AO2145" s="26"/>
      <c r="AP2145" s="26"/>
      <c r="AQ2145" s="26"/>
      <c r="AR2145" s="26"/>
      <c r="AS2145" s="26"/>
      <c r="AT2145" s="26"/>
      <c r="AU2145" s="26"/>
    </row>
    <row r="2146" spans="27:47">
      <c r="AA2146" s="26"/>
      <c r="AB2146" s="26"/>
      <c r="AC2146" s="26"/>
      <c r="AD2146" s="26"/>
      <c r="AE2146" s="26"/>
      <c r="AF2146" s="29"/>
      <c r="AG2146" s="187"/>
      <c r="AN2146" s="26"/>
      <c r="AO2146" s="26"/>
      <c r="AP2146" s="26"/>
      <c r="AQ2146" s="26"/>
      <c r="AR2146" s="26"/>
      <c r="AS2146" s="26"/>
      <c r="AT2146" s="26"/>
      <c r="AU2146" s="26"/>
    </row>
    <row r="2147" spans="27:47">
      <c r="AA2147" s="26"/>
      <c r="AB2147" s="26"/>
      <c r="AC2147" s="26"/>
      <c r="AD2147" s="26"/>
      <c r="AE2147" s="26"/>
      <c r="AF2147" s="29"/>
      <c r="AG2147" s="187"/>
      <c r="AN2147" s="26"/>
      <c r="AO2147" s="26"/>
      <c r="AP2147" s="26"/>
      <c r="AQ2147" s="26"/>
      <c r="AR2147" s="26"/>
      <c r="AS2147" s="26"/>
      <c r="AT2147" s="26"/>
      <c r="AU2147" s="26"/>
    </row>
    <row r="2148" spans="27:47">
      <c r="AA2148" s="26"/>
      <c r="AB2148" s="26"/>
      <c r="AC2148" s="26"/>
      <c r="AD2148" s="26"/>
      <c r="AE2148" s="26"/>
      <c r="AF2148" s="29"/>
      <c r="AG2148" s="187"/>
      <c r="AN2148" s="26"/>
      <c r="AO2148" s="26"/>
      <c r="AP2148" s="26"/>
      <c r="AQ2148" s="26"/>
      <c r="AR2148" s="26"/>
      <c r="AS2148" s="26"/>
      <c r="AT2148" s="26"/>
      <c r="AU2148" s="26"/>
    </row>
    <row r="2149" spans="27:47">
      <c r="AA2149" s="26"/>
      <c r="AB2149" s="26"/>
      <c r="AC2149" s="26"/>
      <c r="AD2149" s="26"/>
      <c r="AE2149" s="26"/>
      <c r="AF2149" s="29"/>
      <c r="AG2149" s="187"/>
      <c r="AN2149" s="26"/>
      <c r="AO2149" s="26"/>
      <c r="AP2149" s="26"/>
      <c r="AQ2149" s="26"/>
      <c r="AR2149" s="26"/>
      <c r="AS2149" s="26"/>
      <c r="AT2149" s="26"/>
      <c r="AU2149" s="26"/>
    </row>
    <row r="2150" spans="27:47">
      <c r="AA2150" s="26"/>
      <c r="AB2150" s="26"/>
      <c r="AC2150" s="26"/>
      <c r="AD2150" s="26"/>
      <c r="AE2150" s="26"/>
      <c r="AF2150" s="29"/>
      <c r="AG2150" s="187"/>
      <c r="AN2150" s="26"/>
      <c r="AO2150" s="26"/>
      <c r="AP2150" s="26"/>
      <c r="AQ2150" s="26"/>
      <c r="AR2150" s="26"/>
      <c r="AS2150" s="26"/>
      <c r="AT2150" s="26"/>
      <c r="AU2150" s="26"/>
    </row>
    <row r="2151" spans="27:47">
      <c r="AA2151" s="26"/>
      <c r="AB2151" s="26"/>
      <c r="AC2151" s="26"/>
      <c r="AD2151" s="26"/>
      <c r="AE2151" s="26"/>
      <c r="AF2151" s="29"/>
      <c r="AG2151" s="187"/>
      <c r="AN2151" s="26"/>
      <c r="AO2151" s="26"/>
      <c r="AP2151" s="26"/>
      <c r="AQ2151" s="26"/>
      <c r="AR2151" s="26"/>
      <c r="AS2151" s="26"/>
      <c r="AT2151" s="26"/>
      <c r="AU2151" s="26"/>
    </row>
    <row r="2152" spans="27:47">
      <c r="AA2152" s="26"/>
      <c r="AB2152" s="26"/>
      <c r="AC2152" s="26"/>
      <c r="AD2152" s="26"/>
      <c r="AE2152" s="26"/>
      <c r="AF2152" s="29"/>
      <c r="AG2152" s="187"/>
      <c r="AN2152" s="26"/>
      <c r="AO2152" s="26"/>
      <c r="AP2152" s="26"/>
      <c r="AQ2152" s="26"/>
      <c r="AR2152" s="26"/>
      <c r="AS2152" s="26"/>
      <c r="AT2152" s="26"/>
      <c r="AU2152" s="26"/>
    </row>
    <row r="2153" spans="27:47">
      <c r="AA2153" s="26"/>
      <c r="AB2153" s="26"/>
      <c r="AC2153" s="26"/>
      <c r="AD2153" s="26"/>
      <c r="AE2153" s="26"/>
      <c r="AF2153" s="29"/>
      <c r="AG2153" s="187"/>
      <c r="AN2153" s="26"/>
      <c r="AO2153" s="26"/>
      <c r="AP2153" s="26"/>
      <c r="AQ2153" s="26"/>
      <c r="AR2153" s="26"/>
      <c r="AS2153" s="26"/>
      <c r="AT2153" s="26"/>
      <c r="AU2153" s="26"/>
    </row>
    <row r="2154" spans="27:47">
      <c r="AA2154" s="26"/>
      <c r="AB2154" s="26"/>
      <c r="AC2154" s="26"/>
      <c r="AD2154" s="26"/>
      <c r="AE2154" s="26"/>
      <c r="AF2154" s="29"/>
      <c r="AG2154" s="187"/>
      <c r="AN2154" s="26"/>
      <c r="AO2154" s="26"/>
      <c r="AP2154" s="26"/>
      <c r="AQ2154" s="26"/>
      <c r="AR2154" s="26"/>
      <c r="AS2154" s="26"/>
      <c r="AT2154" s="26"/>
      <c r="AU2154" s="26"/>
    </row>
    <row r="2155" spans="27:47">
      <c r="AA2155" s="26"/>
      <c r="AB2155" s="26"/>
      <c r="AC2155" s="26"/>
      <c r="AD2155" s="26"/>
      <c r="AE2155" s="26"/>
      <c r="AF2155" s="29"/>
      <c r="AG2155" s="187"/>
      <c r="AN2155" s="26"/>
      <c r="AO2155" s="26"/>
      <c r="AP2155" s="26"/>
      <c r="AQ2155" s="26"/>
      <c r="AR2155" s="26"/>
      <c r="AS2155" s="26"/>
      <c r="AT2155" s="26"/>
      <c r="AU2155" s="26"/>
    </row>
    <row r="2156" spans="27:47">
      <c r="AA2156" s="26"/>
      <c r="AB2156" s="26"/>
      <c r="AC2156" s="26"/>
      <c r="AD2156" s="26"/>
      <c r="AE2156" s="26"/>
      <c r="AF2156" s="29"/>
      <c r="AG2156" s="187"/>
      <c r="AN2156" s="26"/>
      <c r="AO2156" s="26"/>
      <c r="AP2156" s="26"/>
      <c r="AQ2156" s="26"/>
      <c r="AR2156" s="26"/>
      <c r="AS2156" s="26"/>
      <c r="AT2156" s="26"/>
      <c r="AU2156" s="26"/>
    </row>
    <row r="2157" spans="27:47">
      <c r="AA2157" s="26"/>
      <c r="AB2157" s="26"/>
      <c r="AC2157" s="26"/>
      <c r="AD2157" s="26"/>
      <c r="AE2157" s="26"/>
      <c r="AF2157" s="29"/>
      <c r="AG2157" s="187"/>
      <c r="AN2157" s="26"/>
      <c r="AO2157" s="26"/>
      <c r="AP2157" s="26"/>
      <c r="AQ2157" s="26"/>
      <c r="AR2157" s="26"/>
      <c r="AS2157" s="26"/>
      <c r="AT2157" s="26"/>
      <c r="AU2157" s="26"/>
    </row>
    <row r="2158" spans="27:47">
      <c r="AA2158" s="26"/>
      <c r="AB2158" s="26"/>
      <c r="AC2158" s="26"/>
      <c r="AD2158" s="26"/>
      <c r="AE2158" s="26"/>
      <c r="AF2158" s="29"/>
      <c r="AG2158" s="187"/>
      <c r="AN2158" s="26"/>
      <c r="AO2158" s="26"/>
      <c r="AP2158" s="26"/>
      <c r="AQ2158" s="26"/>
      <c r="AR2158" s="26"/>
      <c r="AS2158" s="26"/>
      <c r="AT2158" s="26"/>
      <c r="AU2158" s="26"/>
    </row>
    <row r="2159" spans="27:47">
      <c r="AA2159" s="26"/>
      <c r="AB2159" s="26"/>
      <c r="AC2159" s="26"/>
      <c r="AD2159" s="26"/>
      <c r="AE2159" s="26"/>
      <c r="AF2159" s="29"/>
      <c r="AG2159" s="187"/>
      <c r="AN2159" s="26"/>
      <c r="AO2159" s="26"/>
      <c r="AP2159" s="26"/>
      <c r="AQ2159" s="26"/>
      <c r="AR2159" s="26"/>
      <c r="AS2159" s="26"/>
      <c r="AT2159" s="26"/>
      <c r="AU2159" s="26"/>
    </row>
    <row r="2160" spans="27:47">
      <c r="AA2160" s="26"/>
      <c r="AB2160" s="26"/>
      <c r="AC2160" s="26"/>
      <c r="AD2160" s="26"/>
      <c r="AE2160" s="26"/>
      <c r="AF2160" s="29"/>
      <c r="AG2160" s="187"/>
      <c r="AN2160" s="26"/>
      <c r="AO2160" s="26"/>
      <c r="AP2160" s="26"/>
      <c r="AQ2160" s="26"/>
      <c r="AR2160" s="26"/>
      <c r="AS2160" s="26"/>
      <c r="AT2160" s="26"/>
      <c r="AU2160" s="26"/>
    </row>
    <row r="2161" spans="27:47">
      <c r="AA2161" s="26"/>
      <c r="AB2161" s="26"/>
      <c r="AC2161" s="26"/>
      <c r="AD2161" s="26"/>
      <c r="AE2161" s="26"/>
      <c r="AF2161" s="29"/>
      <c r="AG2161" s="187"/>
      <c r="AN2161" s="26"/>
      <c r="AO2161" s="26"/>
      <c r="AP2161" s="26"/>
      <c r="AQ2161" s="26"/>
      <c r="AR2161" s="26"/>
      <c r="AS2161" s="26"/>
      <c r="AT2161" s="26"/>
      <c r="AU2161" s="26"/>
    </row>
    <row r="2162" spans="27:47">
      <c r="AA2162" s="26"/>
      <c r="AB2162" s="26"/>
      <c r="AC2162" s="26"/>
      <c r="AD2162" s="26"/>
      <c r="AE2162" s="26"/>
      <c r="AF2162" s="29"/>
      <c r="AG2162" s="187"/>
      <c r="AN2162" s="26"/>
      <c r="AO2162" s="26"/>
      <c r="AP2162" s="26"/>
      <c r="AQ2162" s="26"/>
      <c r="AR2162" s="26"/>
      <c r="AS2162" s="26"/>
      <c r="AT2162" s="26"/>
      <c r="AU2162" s="26"/>
    </row>
    <row r="2163" spans="27:47">
      <c r="AA2163" s="26"/>
      <c r="AB2163" s="26"/>
      <c r="AC2163" s="26"/>
      <c r="AD2163" s="26"/>
      <c r="AE2163" s="26"/>
      <c r="AF2163" s="29"/>
      <c r="AG2163" s="187"/>
      <c r="AN2163" s="26"/>
      <c r="AO2163" s="26"/>
      <c r="AP2163" s="26"/>
      <c r="AQ2163" s="26"/>
      <c r="AR2163" s="26"/>
      <c r="AS2163" s="26"/>
      <c r="AT2163" s="26"/>
      <c r="AU2163" s="26"/>
    </row>
    <row r="2164" spans="27:47">
      <c r="AA2164" s="26"/>
      <c r="AB2164" s="26"/>
      <c r="AC2164" s="26"/>
      <c r="AD2164" s="26"/>
      <c r="AE2164" s="26"/>
      <c r="AF2164" s="29"/>
      <c r="AG2164" s="187"/>
      <c r="AN2164" s="26"/>
      <c r="AO2164" s="26"/>
      <c r="AP2164" s="26"/>
      <c r="AQ2164" s="26"/>
      <c r="AR2164" s="26"/>
      <c r="AS2164" s="26"/>
      <c r="AT2164" s="26"/>
      <c r="AU2164" s="26"/>
    </row>
    <row r="2165" spans="27:47">
      <c r="AA2165" s="26"/>
      <c r="AB2165" s="26"/>
      <c r="AC2165" s="26"/>
      <c r="AD2165" s="26"/>
      <c r="AE2165" s="26"/>
      <c r="AF2165" s="29"/>
      <c r="AG2165" s="187"/>
      <c r="AN2165" s="26"/>
      <c r="AO2165" s="26"/>
      <c r="AP2165" s="26"/>
      <c r="AQ2165" s="26"/>
      <c r="AR2165" s="26"/>
      <c r="AS2165" s="26"/>
      <c r="AT2165" s="26"/>
      <c r="AU2165" s="26"/>
    </row>
    <row r="2166" spans="27:47">
      <c r="AA2166" s="26"/>
      <c r="AB2166" s="26"/>
      <c r="AC2166" s="26"/>
      <c r="AD2166" s="26"/>
      <c r="AE2166" s="26"/>
      <c r="AF2166" s="29"/>
      <c r="AG2166" s="187"/>
      <c r="AN2166" s="26"/>
      <c r="AO2166" s="26"/>
      <c r="AP2166" s="26"/>
      <c r="AQ2166" s="26"/>
      <c r="AR2166" s="26"/>
      <c r="AS2166" s="26"/>
      <c r="AT2166" s="26"/>
      <c r="AU2166" s="26"/>
    </row>
    <row r="2167" spans="27:47">
      <c r="AA2167" s="26"/>
      <c r="AB2167" s="26"/>
      <c r="AC2167" s="26"/>
      <c r="AD2167" s="26"/>
      <c r="AE2167" s="26"/>
      <c r="AF2167" s="29"/>
      <c r="AG2167" s="187"/>
      <c r="AN2167" s="26"/>
      <c r="AO2167" s="26"/>
      <c r="AP2167" s="26"/>
      <c r="AQ2167" s="26"/>
      <c r="AR2167" s="26"/>
      <c r="AS2167" s="26"/>
      <c r="AT2167" s="26"/>
      <c r="AU2167" s="26"/>
    </row>
    <row r="2168" spans="27:47">
      <c r="AA2168" s="26"/>
      <c r="AB2168" s="26"/>
      <c r="AC2168" s="26"/>
      <c r="AD2168" s="26"/>
      <c r="AE2168" s="26"/>
      <c r="AF2168" s="29"/>
      <c r="AG2168" s="187"/>
      <c r="AN2168" s="26"/>
      <c r="AO2168" s="26"/>
      <c r="AP2168" s="26"/>
      <c r="AQ2168" s="26"/>
      <c r="AR2168" s="26"/>
      <c r="AS2168" s="26"/>
      <c r="AT2168" s="26"/>
      <c r="AU2168" s="26"/>
    </row>
    <row r="2169" spans="27:47">
      <c r="AA2169" s="26"/>
      <c r="AB2169" s="26"/>
      <c r="AC2169" s="26"/>
      <c r="AD2169" s="26"/>
      <c r="AE2169" s="26"/>
      <c r="AF2169" s="29"/>
      <c r="AG2169" s="187"/>
      <c r="AN2169" s="26"/>
      <c r="AO2169" s="26"/>
      <c r="AP2169" s="26"/>
      <c r="AQ2169" s="26"/>
      <c r="AR2169" s="26"/>
      <c r="AS2169" s="26"/>
      <c r="AT2169" s="26"/>
      <c r="AU2169" s="26"/>
    </row>
    <row r="2170" spans="27:47">
      <c r="AA2170" s="26"/>
      <c r="AB2170" s="26"/>
      <c r="AC2170" s="26"/>
      <c r="AD2170" s="26"/>
      <c r="AE2170" s="26"/>
      <c r="AF2170" s="29"/>
      <c r="AG2170" s="187"/>
      <c r="AN2170" s="26"/>
      <c r="AO2170" s="26"/>
      <c r="AP2170" s="26"/>
      <c r="AQ2170" s="26"/>
      <c r="AR2170" s="26"/>
      <c r="AS2170" s="26"/>
      <c r="AT2170" s="26"/>
      <c r="AU2170" s="26"/>
    </row>
    <row r="2171" spans="27:47">
      <c r="AA2171" s="26"/>
      <c r="AB2171" s="26"/>
      <c r="AC2171" s="26"/>
      <c r="AD2171" s="26"/>
      <c r="AE2171" s="26"/>
      <c r="AF2171" s="29"/>
      <c r="AG2171" s="187"/>
      <c r="AN2171" s="26"/>
      <c r="AO2171" s="26"/>
      <c r="AP2171" s="26"/>
      <c r="AQ2171" s="26"/>
      <c r="AR2171" s="26"/>
      <c r="AS2171" s="26"/>
      <c r="AT2171" s="26"/>
      <c r="AU2171" s="26"/>
    </row>
    <row r="2172" spans="27:47">
      <c r="AA2172" s="26"/>
      <c r="AB2172" s="26"/>
      <c r="AC2172" s="26"/>
      <c r="AD2172" s="26"/>
      <c r="AE2172" s="26"/>
      <c r="AF2172" s="29"/>
      <c r="AG2172" s="187"/>
      <c r="AN2172" s="26"/>
      <c r="AO2172" s="26"/>
      <c r="AP2172" s="26"/>
      <c r="AQ2172" s="26"/>
      <c r="AR2172" s="26"/>
      <c r="AS2172" s="26"/>
      <c r="AT2172" s="26"/>
      <c r="AU2172" s="26"/>
    </row>
    <row r="2173" spans="27:47">
      <c r="AA2173" s="26"/>
      <c r="AB2173" s="26"/>
      <c r="AC2173" s="26"/>
      <c r="AD2173" s="26"/>
      <c r="AE2173" s="26"/>
      <c r="AF2173" s="29"/>
      <c r="AG2173" s="187"/>
      <c r="AN2173" s="26"/>
      <c r="AO2173" s="26"/>
      <c r="AP2173" s="26"/>
      <c r="AQ2173" s="26"/>
      <c r="AR2173" s="26"/>
      <c r="AS2173" s="26"/>
      <c r="AT2173" s="26"/>
      <c r="AU2173" s="26"/>
    </row>
    <row r="2174" spans="27:47">
      <c r="AA2174" s="26"/>
      <c r="AB2174" s="26"/>
      <c r="AC2174" s="26"/>
      <c r="AD2174" s="26"/>
      <c r="AE2174" s="26"/>
      <c r="AF2174" s="29"/>
      <c r="AG2174" s="187"/>
      <c r="AN2174" s="26"/>
      <c r="AO2174" s="26"/>
      <c r="AP2174" s="26"/>
      <c r="AQ2174" s="26"/>
      <c r="AR2174" s="26"/>
      <c r="AS2174" s="26"/>
      <c r="AT2174" s="26"/>
      <c r="AU2174" s="26"/>
    </row>
    <row r="2175" spans="27:47">
      <c r="AA2175" s="26"/>
      <c r="AB2175" s="26"/>
      <c r="AC2175" s="26"/>
      <c r="AD2175" s="26"/>
      <c r="AE2175" s="26"/>
      <c r="AF2175" s="29"/>
      <c r="AG2175" s="187"/>
      <c r="AN2175" s="26"/>
      <c r="AO2175" s="26"/>
      <c r="AP2175" s="26"/>
      <c r="AQ2175" s="26"/>
      <c r="AR2175" s="26"/>
      <c r="AS2175" s="26"/>
      <c r="AT2175" s="26"/>
      <c r="AU2175" s="26"/>
    </row>
    <row r="2176" spans="27:47">
      <c r="AA2176" s="26"/>
      <c r="AB2176" s="26"/>
      <c r="AC2176" s="26"/>
      <c r="AD2176" s="26"/>
      <c r="AE2176" s="26"/>
      <c r="AF2176" s="29"/>
      <c r="AG2176" s="187"/>
      <c r="AN2176" s="26"/>
      <c r="AO2176" s="26"/>
      <c r="AP2176" s="26"/>
      <c r="AQ2176" s="26"/>
      <c r="AR2176" s="26"/>
      <c r="AS2176" s="26"/>
      <c r="AT2176" s="26"/>
      <c r="AU2176" s="26"/>
    </row>
    <row r="2177" spans="27:47">
      <c r="AA2177" s="26"/>
      <c r="AB2177" s="26"/>
      <c r="AC2177" s="26"/>
      <c r="AD2177" s="26"/>
      <c r="AE2177" s="26"/>
      <c r="AF2177" s="29"/>
      <c r="AG2177" s="187"/>
      <c r="AN2177" s="26"/>
      <c r="AO2177" s="26"/>
      <c r="AP2177" s="26"/>
      <c r="AQ2177" s="26"/>
      <c r="AR2177" s="26"/>
      <c r="AS2177" s="26"/>
      <c r="AT2177" s="26"/>
      <c r="AU2177" s="26"/>
    </row>
    <row r="2178" spans="27:47">
      <c r="AA2178" s="26"/>
      <c r="AB2178" s="26"/>
      <c r="AC2178" s="26"/>
      <c r="AD2178" s="26"/>
      <c r="AE2178" s="26"/>
      <c r="AF2178" s="29"/>
      <c r="AG2178" s="187"/>
      <c r="AN2178" s="26"/>
      <c r="AO2178" s="26"/>
      <c r="AP2178" s="26"/>
      <c r="AQ2178" s="26"/>
      <c r="AR2178" s="26"/>
      <c r="AS2178" s="26"/>
      <c r="AT2178" s="26"/>
      <c r="AU2178" s="26"/>
    </row>
    <row r="2179" spans="27:47">
      <c r="AA2179" s="26"/>
      <c r="AB2179" s="26"/>
      <c r="AC2179" s="26"/>
      <c r="AD2179" s="26"/>
      <c r="AE2179" s="26"/>
      <c r="AF2179" s="29"/>
      <c r="AG2179" s="187"/>
      <c r="AN2179" s="26"/>
      <c r="AO2179" s="26"/>
      <c r="AP2179" s="26"/>
      <c r="AQ2179" s="26"/>
      <c r="AR2179" s="26"/>
      <c r="AS2179" s="26"/>
      <c r="AT2179" s="26"/>
      <c r="AU2179" s="26"/>
    </row>
    <row r="2180" spans="27:47">
      <c r="AA2180" s="26"/>
      <c r="AB2180" s="26"/>
      <c r="AC2180" s="26"/>
      <c r="AD2180" s="26"/>
      <c r="AE2180" s="26"/>
      <c r="AF2180" s="29"/>
      <c r="AG2180" s="187"/>
      <c r="AN2180" s="26"/>
      <c r="AO2180" s="26"/>
      <c r="AP2180" s="26"/>
      <c r="AQ2180" s="26"/>
      <c r="AR2180" s="26"/>
      <c r="AS2180" s="26"/>
      <c r="AT2180" s="26"/>
      <c r="AU2180" s="26"/>
    </row>
    <row r="2181" spans="27:47">
      <c r="AA2181" s="26"/>
      <c r="AB2181" s="26"/>
      <c r="AC2181" s="26"/>
      <c r="AD2181" s="26"/>
      <c r="AE2181" s="26"/>
      <c r="AF2181" s="29"/>
      <c r="AG2181" s="187"/>
      <c r="AN2181" s="26"/>
      <c r="AO2181" s="26"/>
      <c r="AP2181" s="26"/>
      <c r="AQ2181" s="26"/>
      <c r="AR2181" s="26"/>
      <c r="AS2181" s="26"/>
      <c r="AT2181" s="26"/>
      <c r="AU2181" s="26"/>
    </row>
    <row r="2182" spans="27:47">
      <c r="AA2182" s="26"/>
      <c r="AB2182" s="26"/>
      <c r="AC2182" s="26"/>
      <c r="AD2182" s="26"/>
      <c r="AE2182" s="26"/>
      <c r="AF2182" s="29"/>
      <c r="AG2182" s="187"/>
      <c r="AN2182" s="26"/>
      <c r="AO2182" s="26"/>
      <c r="AP2182" s="26"/>
      <c r="AQ2182" s="26"/>
      <c r="AR2182" s="26"/>
      <c r="AS2182" s="26"/>
      <c r="AT2182" s="26"/>
      <c r="AU2182" s="26"/>
    </row>
    <row r="2183" spans="27:47">
      <c r="AA2183" s="26"/>
      <c r="AB2183" s="26"/>
      <c r="AC2183" s="26"/>
      <c r="AD2183" s="26"/>
      <c r="AE2183" s="26"/>
      <c r="AF2183" s="29"/>
      <c r="AG2183" s="187"/>
      <c r="AN2183" s="26"/>
      <c r="AO2183" s="26"/>
      <c r="AP2183" s="26"/>
      <c r="AQ2183" s="26"/>
      <c r="AR2183" s="26"/>
      <c r="AS2183" s="26"/>
      <c r="AT2183" s="26"/>
      <c r="AU2183" s="26"/>
    </row>
    <row r="2184" spans="27:47">
      <c r="AA2184" s="26"/>
      <c r="AB2184" s="26"/>
      <c r="AC2184" s="26"/>
      <c r="AD2184" s="26"/>
      <c r="AE2184" s="26"/>
      <c r="AF2184" s="29"/>
      <c r="AG2184" s="187"/>
      <c r="AN2184" s="26"/>
      <c r="AO2184" s="26"/>
      <c r="AP2184" s="26"/>
      <c r="AQ2184" s="26"/>
      <c r="AR2184" s="26"/>
      <c r="AS2184" s="26"/>
      <c r="AT2184" s="26"/>
      <c r="AU2184" s="26"/>
    </row>
    <row r="2185" spans="27:47">
      <c r="AA2185" s="26"/>
      <c r="AB2185" s="26"/>
      <c r="AC2185" s="26"/>
      <c r="AD2185" s="26"/>
      <c r="AE2185" s="26"/>
      <c r="AF2185" s="29"/>
      <c r="AG2185" s="187"/>
      <c r="AN2185" s="26"/>
      <c r="AO2185" s="26"/>
      <c r="AP2185" s="26"/>
      <c r="AQ2185" s="26"/>
      <c r="AR2185" s="26"/>
      <c r="AS2185" s="26"/>
      <c r="AT2185" s="26"/>
      <c r="AU2185" s="26"/>
    </row>
    <row r="2186" spans="27:47">
      <c r="AA2186" s="26"/>
      <c r="AB2186" s="26"/>
      <c r="AC2186" s="26"/>
      <c r="AD2186" s="26"/>
      <c r="AE2186" s="26"/>
      <c r="AF2186" s="29"/>
      <c r="AG2186" s="187"/>
      <c r="AN2186" s="26"/>
      <c r="AO2186" s="26"/>
      <c r="AP2186" s="26"/>
      <c r="AQ2186" s="26"/>
      <c r="AR2186" s="26"/>
      <c r="AS2186" s="26"/>
      <c r="AT2186" s="26"/>
      <c r="AU2186" s="26"/>
    </row>
    <row r="2187" spans="27:47">
      <c r="AA2187" s="26"/>
      <c r="AB2187" s="26"/>
      <c r="AC2187" s="26"/>
      <c r="AD2187" s="26"/>
      <c r="AE2187" s="26"/>
      <c r="AF2187" s="29"/>
      <c r="AG2187" s="187"/>
      <c r="AN2187" s="26"/>
      <c r="AO2187" s="26"/>
      <c r="AP2187" s="26"/>
      <c r="AQ2187" s="26"/>
      <c r="AR2187" s="26"/>
      <c r="AS2187" s="26"/>
      <c r="AT2187" s="26"/>
      <c r="AU2187" s="26"/>
    </row>
    <row r="2188" spans="27:47">
      <c r="AA2188" s="26"/>
      <c r="AB2188" s="26"/>
      <c r="AC2188" s="26"/>
      <c r="AD2188" s="26"/>
      <c r="AE2188" s="26"/>
      <c r="AF2188" s="29"/>
      <c r="AG2188" s="187"/>
      <c r="AN2188" s="26"/>
      <c r="AO2188" s="26"/>
      <c r="AP2188" s="26"/>
      <c r="AQ2188" s="26"/>
      <c r="AR2188" s="26"/>
      <c r="AS2188" s="26"/>
      <c r="AT2188" s="26"/>
      <c r="AU2188" s="26"/>
    </row>
    <row r="2189" spans="27:47">
      <c r="AA2189" s="26"/>
      <c r="AB2189" s="26"/>
      <c r="AC2189" s="26"/>
      <c r="AD2189" s="26"/>
      <c r="AE2189" s="26"/>
      <c r="AF2189" s="29"/>
      <c r="AG2189" s="187"/>
      <c r="AN2189" s="26"/>
      <c r="AO2189" s="26"/>
      <c r="AP2189" s="26"/>
      <c r="AQ2189" s="26"/>
      <c r="AR2189" s="26"/>
      <c r="AS2189" s="26"/>
      <c r="AT2189" s="26"/>
      <c r="AU2189" s="26"/>
    </row>
    <row r="2190" spans="27:47">
      <c r="AA2190" s="26"/>
      <c r="AB2190" s="26"/>
      <c r="AC2190" s="26"/>
      <c r="AD2190" s="26"/>
      <c r="AE2190" s="26"/>
      <c r="AF2190" s="29"/>
      <c r="AG2190" s="187"/>
      <c r="AN2190" s="26"/>
      <c r="AO2190" s="26"/>
      <c r="AP2190" s="26"/>
      <c r="AQ2190" s="26"/>
      <c r="AR2190" s="26"/>
      <c r="AS2190" s="26"/>
      <c r="AT2190" s="26"/>
      <c r="AU2190" s="26"/>
    </row>
    <row r="2191" spans="27:47">
      <c r="AA2191" s="26"/>
      <c r="AB2191" s="26"/>
      <c r="AC2191" s="26"/>
      <c r="AD2191" s="26"/>
      <c r="AE2191" s="26"/>
      <c r="AF2191" s="29"/>
      <c r="AG2191" s="187"/>
      <c r="AN2191" s="26"/>
      <c r="AO2191" s="26"/>
      <c r="AP2191" s="26"/>
      <c r="AQ2191" s="26"/>
      <c r="AR2191" s="26"/>
      <c r="AS2191" s="26"/>
      <c r="AT2191" s="26"/>
      <c r="AU2191" s="26"/>
    </row>
    <row r="2192" spans="27:47">
      <c r="AA2192" s="26"/>
      <c r="AB2192" s="26"/>
      <c r="AC2192" s="26"/>
      <c r="AD2192" s="26"/>
      <c r="AE2192" s="26"/>
      <c r="AF2192" s="29"/>
      <c r="AG2192" s="187"/>
      <c r="AN2192" s="26"/>
      <c r="AO2192" s="26"/>
      <c r="AP2192" s="26"/>
      <c r="AQ2192" s="26"/>
      <c r="AR2192" s="26"/>
      <c r="AS2192" s="26"/>
      <c r="AT2192" s="26"/>
      <c r="AU2192" s="26"/>
    </row>
    <row r="2193" spans="27:47">
      <c r="AA2193" s="26"/>
      <c r="AB2193" s="26"/>
      <c r="AC2193" s="26"/>
      <c r="AD2193" s="26"/>
      <c r="AE2193" s="26"/>
      <c r="AF2193" s="29"/>
      <c r="AG2193" s="187"/>
      <c r="AN2193" s="26"/>
      <c r="AO2193" s="26"/>
      <c r="AP2193" s="26"/>
      <c r="AQ2193" s="26"/>
      <c r="AR2193" s="26"/>
      <c r="AS2193" s="26"/>
      <c r="AT2193" s="26"/>
      <c r="AU2193" s="26"/>
    </row>
    <row r="2194" spans="27:47">
      <c r="AA2194" s="26"/>
      <c r="AB2194" s="26"/>
      <c r="AC2194" s="26"/>
      <c r="AD2194" s="26"/>
      <c r="AE2194" s="26"/>
      <c r="AF2194" s="29"/>
      <c r="AG2194" s="187"/>
      <c r="AN2194" s="26"/>
      <c r="AO2194" s="26"/>
      <c r="AP2194" s="26"/>
      <c r="AQ2194" s="26"/>
      <c r="AR2194" s="26"/>
      <c r="AS2194" s="26"/>
      <c r="AT2194" s="26"/>
      <c r="AU2194" s="26"/>
    </row>
    <row r="2195" spans="27:47">
      <c r="AA2195" s="26"/>
      <c r="AB2195" s="26"/>
      <c r="AC2195" s="26"/>
      <c r="AD2195" s="26"/>
      <c r="AE2195" s="26"/>
      <c r="AF2195" s="29"/>
      <c r="AG2195" s="187"/>
      <c r="AN2195" s="26"/>
      <c r="AO2195" s="26"/>
      <c r="AP2195" s="26"/>
      <c r="AQ2195" s="26"/>
      <c r="AR2195" s="26"/>
      <c r="AS2195" s="26"/>
      <c r="AT2195" s="26"/>
      <c r="AU2195" s="26"/>
    </row>
    <row r="2196" spans="27:47">
      <c r="AA2196" s="26"/>
      <c r="AB2196" s="26"/>
      <c r="AC2196" s="26"/>
      <c r="AD2196" s="26"/>
      <c r="AE2196" s="26"/>
      <c r="AF2196" s="29"/>
      <c r="AG2196" s="187"/>
      <c r="AN2196" s="26"/>
      <c r="AO2196" s="26"/>
      <c r="AP2196" s="26"/>
      <c r="AQ2196" s="26"/>
      <c r="AR2196" s="26"/>
      <c r="AS2196" s="26"/>
      <c r="AT2196" s="26"/>
      <c r="AU2196" s="26"/>
    </row>
    <row r="2197" spans="27:47">
      <c r="AA2197" s="26"/>
      <c r="AB2197" s="26"/>
      <c r="AC2197" s="26"/>
      <c r="AD2197" s="26"/>
      <c r="AE2197" s="26"/>
      <c r="AF2197" s="29"/>
      <c r="AG2197" s="187"/>
      <c r="AN2197" s="26"/>
      <c r="AO2197" s="26"/>
      <c r="AP2197" s="26"/>
      <c r="AQ2197" s="26"/>
      <c r="AR2197" s="26"/>
      <c r="AS2197" s="26"/>
      <c r="AT2197" s="26"/>
      <c r="AU2197" s="26"/>
    </row>
    <row r="2198" spans="27:47">
      <c r="AA2198" s="26"/>
      <c r="AB2198" s="26"/>
      <c r="AC2198" s="26"/>
      <c r="AD2198" s="26"/>
      <c r="AE2198" s="26"/>
      <c r="AF2198" s="29"/>
      <c r="AG2198" s="187"/>
      <c r="AN2198" s="26"/>
      <c r="AO2198" s="26"/>
      <c r="AP2198" s="26"/>
      <c r="AQ2198" s="26"/>
      <c r="AR2198" s="26"/>
      <c r="AS2198" s="26"/>
      <c r="AT2198" s="26"/>
      <c r="AU2198" s="26"/>
    </row>
    <row r="2199" spans="27:47">
      <c r="AA2199" s="26"/>
      <c r="AB2199" s="26"/>
      <c r="AC2199" s="26"/>
      <c r="AD2199" s="26"/>
      <c r="AE2199" s="26"/>
      <c r="AF2199" s="29"/>
      <c r="AG2199" s="187"/>
      <c r="AN2199" s="26"/>
      <c r="AO2199" s="26"/>
      <c r="AP2199" s="26"/>
      <c r="AQ2199" s="26"/>
      <c r="AR2199" s="26"/>
      <c r="AS2199" s="26"/>
      <c r="AT2199" s="26"/>
      <c r="AU2199" s="26"/>
    </row>
    <row r="2200" spans="27:47">
      <c r="AA2200" s="26"/>
      <c r="AB2200" s="26"/>
      <c r="AC2200" s="26"/>
      <c r="AD2200" s="26"/>
      <c r="AE2200" s="26"/>
      <c r="AF2200" s="29"/>
      <c r="AG2200" s="187"/>
      <c r="AN2200" s="26"/>
      <c r="AO2200" s="26"/>
      <c r="AP2200" s="26"/>
      <c r="AQ2200" s="26"/>
      <c r="AR2200" s="26"/>
      <c r="AS2200" s="26"/>
      <c r="AT2200" s="26"/>
      <c r="AU2200" s="26"/>
    </row>
    <row r="2201" spans="27:47">
      <c r="AA2201" s="26"/>
      <c r="AB2201" s="26"/>
      <c r="AC2201" s="26"/>
      <c r="AD2201" s="26"/>
      <c r="AE2201" s="26"/>
      <c r="AF2201" s="29"/>
      <c r="AG2201" s="187"/>
      <c r="AN2201" s="26"/>
      <c r="AO2201" s="26"/>
      <c r="AP2201" s="26"/>
      <c r="AQ2201" s="26"/>
      <c r="AR2201" s="26"/>
      <c r="AS2201" s="26"/>
      <c r="AT2201" s="26"/>
      <c r="AU2201" s="26"/>
    </row>
    <row r="2202" spans="27:47">
      <c r="AA2202" s="26"/>
      <c r="AB2202" s="26"/>
      <c r="AC2202" s="26"/>
      <c r="AD2202" s="26"/>
      <c r="AE2202" s="26"/>
      <c r="AF2202" s="29"/>
      <c r="AG2202" s="187"/>
      <c r="AN2202" s="26"/>
      <c r="AO2202" s="26"/>
      <c r="AP2202" s="26"/>
      <c r="AQ2202" s="26"/>
      <c r="AR2202" s="26"/>
      <c r="AS2202" s="26"/>
      <c r="AT2202" s="26"/>
      <c r="AU2202" s="26"/>
    </row>
    <row r="2203" spans="27:47">
      <c r="AA2203" s="26"/>
      <c r="AB2203" s="26"/>
      <c r="AC2203" s="26"/>
      <c r="AD2203" s="26"/>
      <c r="AE2203" s="26"/>
      <c r="AF2203" s="29"/>
      <c r="AG2203" s="187"/>
      <c r="AN2203" s="26"/>
      <c r="AO2203" s="26"/>
      <c r="AP2203" s="26"/>
      <c r="AQ2203" s="26"/>
      <c r="AR2203" s="26"/>
      <c r="AS2203" s="26"/>
      <c r="AT2203" s="26"/>
      <c r="AU2203" s="26"/>
    </row>
    <row r="2204" spans="27:47">
      <c r="AA2204" s="26"/>
      <c r="AB2204" s="26"/>
      <c r="AC2204" s="26"/>
      <c r="AD2204" s="26"/>
      <c r="AE2204" s="26"/>
      <c r="AF2204" s="29"/>
      <c r="AG2204" s="187"/>
      <c r="AN2204" s="26"/>
      <c r="AO2204" s="26"/>
      <c r="AP2204" s="26"/>
      <c r="AQ2204" s="26"/>
      <c r="AR2204" s="26"/>
      <c r="AS2204" s="26"/>
      <c r="AT2204" s="26"/>
      <c r="AU2204" s="26"/>
    </row>
    <row r="2205" spans="27:47">
      <c r="AA2205" s="26"/>
      <c r="AB2205" s="26"/>
      <c r="AC2205" s="26"/>
      <c r="AD2205" s="26"/>
      <c r="AE2205" s="26"/>
      <c r="AF2205" s="29"/>
      <c r="AG2205" s="187"/>
      <c r="AN2205" s="26"/>
      <c r="AO2205" s="26"/>
      <c r="AP2205" s="26"/>
      <c r="AQ2205" s="26"/>
      <c r="AR2205" s="26"/>
      <c r="AS2205" s="26"/>
      <c r="AT2205" s="26"/>
      <c r="AU2205" s="26"/>
    </row>
    <row r="2206" spans="27:47">
      <c r="AA2206" s="26"/>
      <c r="AB2206" s="26"/>
      <c r="AC2206" s="26"/>
      <c r="AD2206" s="26"/>
      <c r="AE2206" s="26"/>
      <c r="AF2206" s="29"/>
      <c r="AG2206" s="187"/>
      <c r="AN2206" s="26"/>
      <c r="AO2206" s="26"/>
      <c r="AP2206" s="26"/>
      <c r="AQ2206" s="26"/>
      <c r="AR2206" s="26"/>
      <c r="AS2206" s="26"/>
      <c r="AT2206" s="26"/>
      <c r="AU2206" s="26"/>
    </row>
    <row r="2207" spans="27:47">
      <c r="AA2207" s="26"/>
      <c r="AB2207" s="26"/>
      <c r="AC2207" s="26"/>
      <c r="AD2207" s="26"/>
      <c r="AE2207" s="26"/>
      <c r="AF2207" s="29"/>
      <c r="AG2207" s="187"/>
      <c r="AN2207" s="26"/>
      <c r="AO2207" s="26"/>
      <c r="AP2207" s="26"/>
      <c r="AQ2207" s="26"/>
      <c r="AR2207" s="26"/>
      <c r="AS2207" s="26"/>
      <c r="AT2207" s="26"/>
      <c r="AU2207" s="26"/>
    </row>
    <row r="2208" spans="27:47">
      <c r="AA2208" s="26"/>
      <c r="AB2208" s="26"/>
      <c r="AC2208" s="26"/>
      <c r="AD2208" s="26"/>
      <c r="AE2208" s="26"/>
      <c r="AF2208" s="29"/>
      <c r="AG2208" s="187"/>
      <c r="AN2208" s="26"/>
      <c r="AO2208" s="26"/>
      <c r="AP2208" s="26"/>
      <c r="AQ2208" s="26"/>
      <c r="AR2208" s="26"/>
      <c r="AS2208" s="26"/>
      <c r="AT2208" s="26"/>
      <c r="AU2208" s="26"/>
    </row>
    <row r="2209" spans="27:47">
      <c r="AA2209" s="26"/>
      <c r="AB2209" s="26"/>
      <c r="AC2209" s="26"/>
      <c r="AD2209" s="26"/>
      <c r="AE2209" s="26"/>
      <c r="AF2209" s="29"/>
      <c r="AG2209" s="187"/>
      <c r="AN2209" s="26"/>
      <c r="AO2209" s="26"/>
      <c r="AP2209" s="26"/>
      <c r="AQ2209" s="26"/>
      <c r="AR2209" s="26"/>
      <c r="AS2209" s="26"/>
      <c r="AT2209" s="26"/>
      <c r="AU2209" s="26"/>
    </row>
    <row r="2210" spans="27:47">
      <c r="AA2210" s="26"/>
      <c r="AB2210" s="26"/>
      <c r="AC2210" s="26"/>
      <c r="AD2210" s="26"/>
      <c r="AE2210" s="26"/>
      <c r="AF2210" s="29"/>
      <c r="AG2210" s="187"/>
      <c r="AN2210" s="26"/>
      <c r="AO2210" s="26"/>
      <c r="AP2210" s="26"/>
      <c r="AQ2210" s="26"/>
      <c r="AR2210" s="26"/>
      <c r="AS2210" s="26"/>
      <c r="AT2210" s="26"/>
      <c r="AU2210" s="26"/>
    </row>
    <row r="2211" spans="27:47">
      <c r="AA2211" s="26"/>
      <c r="AB2211" s="26"/>
      <c r="AC2211" s="26"/>
      <c r="AD2211" s="26"/>
      <c r="AE2211" s="26"/>
      <c r="AF2211" s="29"/>
      <c r="AG2211" s="187"/>
      <c r="AN2211" s="26"/>
      <c r="AO2211" s="26"/>
      <c r="AP2211" s="26"/>
      <c r="AQ2211" s="26"/>
      <c r="AR2211" s="26"/>
      <c r="AS2211" s="26"/>
      <c r="AT2211" s="26"/>
      <c r="AU2211" s="26"/>
    </row>
    <row r="2212" spans="27:47">
      <c r="AA2212" s="26"/>
      <c r="AB2212" s="26"/>
      <c r="AC2212" s="26"/>
      <c r="AD2212" s="26"/>
      <c r="AE2212" s="26"/>
      <c r="AF2212" s="29"/>
      <c r="AG2212" s="187"/>
      <c r="AN2212" s="26"/>
      <c r="AO2212" s="26"/>
      <c r="AP2212" s="26"/>
      <c r="AQ2212" s="26"/>
      <c r="AR2212" s="26"/>
      <c r="AS2212" s="26"/>
      <c r="AT2212" s="26"/>
      <c r="AU2212" s="26"/>
    </row>
    <row r="2213" spans="27:47">
      <c r="AA2213" s="26"/>
      <c r="AB2213" s="26"/>
      <c r="AC2213" s="26"/>
      <c r="AD2213" s="26"/>
      <c r="AE2213" s="26"/>
      <c r="AF2213" s="29"/>
      <c r="AG2213" s="187"/>
      <c r="AN2213" s="26"/>
      <c r="AO2213" s="26"/>
      <c r="AP2213" s="26"/>
      <c r="AQ2213" s="26"/>
      <c r="AR2213" s="26"/>
      <c r="AS2213" s="26"/>
      <c r="AT2213" s="26"/>
      <c r="AU2213" s="26"/>
    </row>
    <row r="2214" spans="27:47">
      <c r="AA2214" s="26"/>
      <c r="AB2214" s="26"/>
      <c r="AC2214" s="26"/>
      <c r="AD2214" s="26"/>
      <c r="AE2214" s="26"/>
      <c r="AF2214" s="29"/>
      <c r="AG2214" s="187"/>
      <c r="AN2214" s="26"/>
      <c r="AO2214" s="26"/>
      <c r="AP2214" s="26"/>
      <c r="AQ2214" s="26"/>
      <c r="AR2214" s="26"/>
      <c r="AS2214" s="26"/>
      <c r="AT2214" s="26"/>
      <c r="AU2214" s="26"/>
    </row>
    <row r="2215" spans="27:47">
      <c r="AA2215" s="26"/>
      <c r="AB2215" s="26"/>
      <c r="AC2215" s="26"/>
      <c r="AD2215" s="26"/>
      <c r="AE2215" s="26"/>
      <c r="AF2215" s="29"/>
      <c r="AG2215" s="187"/>
      <c r="AN2215" s="26"/>
      <c r="AO2215" s="26"/>
      <c r="AP2215" s="26"/>
      <c r="AQ2215" s="26"/>
      <c r="AR2215" s="26"/>
      <c r="AS2215" s="26"/>
      <c r="AT2215" s="26"/>
      <c r="AU2215" s="26"/>
    </row>
    <row r="2216" spans="27:47">
      <c r="AA2216" s="26"/>
      <c r="AB2216" s="26"/>
      <c r="AC2216" s="26"/>
      <c r="AD2216" s="26"/>
      <c r="AE2216" s="26"/>
      <c r="AF2216" s="29"/>
      <c r="AG2216" s="187"/>
      <c r="AN2216" s="26"/>
      <c r="AO2216" s="26"/>
      <c r="AP2216" s="26"/>
      <c r="AQ2216" s="26"/>
      <c r="AR2216" s="26"/>
      <c r="AS2216" s="26"/>
      <c r="AT2216" s="26"/>
      <c r="AU2216" s="26"/>
    </row>
    <row r="2217" spans="27:47">
      <c r="AA2217" s="26"/>
      <c r="AB2217" s="26"/>
      <c r="AC2217" s="26"/>
      <c r="AD2217" s="26"/>
      <c r="AE2217" s="26"/>
      <c r="AF2217" s="29"/>
      <c r="AG2217" s="187"/>
      <c r="AN2217" s="26"/>
      <c r="AO2217" s="26"/>
      <c r="AP2217" s="26"/>
      <c r="AQ2217" s="26"/>
      <c r="AR2217" s="26"/>
      <c r="AS2217" s="26"/>
      <c r="AT2217" s="26"/>
      <c r="AU2217" s="26"/>
    </row>
    <row r="2218" spans="27:47">
      <c r="AA2218" s="26"/>
      <c r="AB2218" s="26"/>
      <c r="AC2218" s="26"/>
      <c r="AD2218" s="26"/>
      <c r="AE2218" s="26"/>
      <c r="AF2218" s="29"/>
      <c r="AG2218" s="187"/>
      <c r="AN2218" s="26"/>
      <c r="AO2218" s="26"/>
      <c r="AP2218" s="26"/>
      <c r="AQ2218" s="26"/>
      <c r="AR2218" s="26"/>
      <c r="AS2218" s="26"/>
      <c r="AT2218" s="26"/>
      <c r="AU2218" s="26"/>
    </row>
    <row r="2219" spans="27:47">
      <c r="AA2219" s="26"/>
      <c r="AB2219" s="26"/>
      <c r="AC2219" s="26"/>
      <c r="AD2219" s="26"/>
      <c r="AE2219" s="26"/>
      <c r="AF2219" s="29"/>
      <c r="AG2219" s="187"/>
      <c r="AN2219" s="26"/>
      <c r="AO2219" s="26"/>
      <c r="AP2219" s="26"/>
      <c r="AQ2219" s="26"/>
      <c r="AR2219" s="26"/>
      <c r="AS2219" s="26"/>
      <c r="AT2219" s="26"/>
      <c r="AU2219" s="26"/>
    </row>
    <row r="2220" spans="27:47">
      <c r="AA2220" s="26"/>
      <c r="AB2220" s="26"/>
      <c r="AC2220" s="26"/>
      <c r="AD2220" s="26"/>
      <c r="AE2220" s="26"/>
      <c r="AF2220" s="29"/>
      <c r="AG2220" s="187"/>
      <c r="AN2220" s="26"/>
      <c r="AO2220" s="26"/>
      <c r="AP2220" s="26"/>
      <c r="AQ2220" s="26"/>
      <c r="AR2220" s="26"/>
      <c r="AS2220" s="26"/>
      <c r="AT2220" s="26"/>
      <c r="AU2220" s="26"/>
    </row>
    <row r="2221" spans="27:47">
      <c r="AA2221" s="26"/>
      <c r="AB2221" s="26"/>
      <c r="AC2221" s="26"/>
      <c r="AD2221" s="26"/>
      <c r="AE2221" s="26"/>
      <c r="AF2221" s="29"/>
      <c r="AG2221" s="187"/>
      <c r="AN2221" s="26"/>
      <c r="AO2221" s="26"/>
      <c r="AP2221" s="26"/>
      <c r="AQ2221" s="26"/>
      <c r="AR2221" s="26"/>
      <c r="AS2221" s="26"/>
      <c r="AT2221" s="26"/>
      <c r="AU2221" s="26"/>
    </row>
    <row r="2222" spans="27:47">
      <c r="AA2222" s="26"/>
      <c r="AB2222" s="26"/>
      <c r="AC2222" s="26"/>
      <c r="AD2222" s="26"/>
      <c r="AE2222" s="26"/>
      <c r="AF2222" s="29"/>
      <c r="AG2222" s="187"/>
      <c r="AN2222" s="26"/>
      <c r="AO2222" s="26"/>
      <c r="AP2222" s="26"/>
      <c r="AQ2222" s="26"/>
      <c r="AR2222" s="26"/>
      <c r="AS2222" s="26"/>
      <c r="AT2222" s="26"/>
      <c r="AU2222" s="26"/>
    </row>
    <row r="2223" spans="27:47">
      <c r="AA2223" s="26"/>
      <c r="AB2223" s="26"/>
      <c r="AC2223" s="26"/>
      <c r="AD2223" s="26"/>
      <c r="AE2223" s="26"/>
      <c r="AF2223" s="29"/>
      <c r="AG2223" s="187"/>
      <c r="AN2223" s="26"/>
      <c r="AO2223" s="26"/>
      <c r="AP2223" s="26"/>
      <c r="AQ2223" s="26"/>
      <c r="AR2223" s="26"/>
      <c r="AS2223" s="26"/>
      <c r="AT2223" s="26"/>
      <c r="AU2223" s="26"/>
    </row>
    <row r="2224" spans="27:47">
      <c r="AA2224" s="26"/>
      <c r="AB2224" s="26"/>
      <c r="AC2224" s="26"/>
      <c r="AD2224" s="26"/>
      <c r="AE2224" s="26"/>
      <c r="AF2224" s="29"/>
      <c r="AG2224" s="187"/>
      <c r="AN2224" s="26"/>
      <c r="AO2224" s="26"/>
      <c r="AP2224" s="26"/>
      <c r="AQ2224" s="26"/>
      <c r="AR2224" s="26"/>
      <c r="AS2224" s="26"/>
      <c r="AT2224" s="26"/>
      <c r="AU2224" s="26"/>
    </row>
    <row r="2225" spans="27:47">
      <c r="AA2225" s="26"/>
      <c r="AB2225" s="26"/>
      <c r="AC2225" s="26"/>
      <c r="AD2225" s="26"/>
      <c r="AE2225" s="26"/>
      <c r="AF2225" s="29"/>
      <c r="AG2225" s="187"/>
      <c r="AN2225" s="26"/>
      <c r="AO2225" s="26"/>
      <c r="AP2225" s="26"/>
      <c r="AQ2225" s="26"/>
      <c r="AR2225" s="26"/>
      <c r="AS2225" s="26"/>
      <c r="AT2225" s="26"/>
      <c r="AU2225" s="26"/>
    </row>
    <row r="2226" spans="27:47">
      <c r="AA2226" s="26"/>
      <c r="AB2226" s="26"/>
      <c r="AC2226" s="26"/>
      <c r="AD2226" s="26"/>
      <c r="AE2226" s="26"/>
      <c r="AF2226" s="29"/>
      <c r="AG2226" s="187"/>
      <c r="AN2226" s="26"/>
      <c r="AO2226" s="26"/>
      <c r="AP2226" s="26"/>
      <c r="AQ2226" s="26"/>
      <c r="AR2226" s="26"/>
      <c r="AS2226" s="26"/>
      <c r="AT2226" s="26"/>
      <c r="AU2226" s="26"/>
    </row>
    <row r="2227" spans="27:47">
      <c r="AA2227" s="26"/>
      <c r="AB2227" s="26"/>
      <c r="AC2227" s="26"/>
      <c r="AD2227" s="26"/>
      <c r="AE2227" s="26"/>
      <c r="AF2227" s="29"/>
      <c r="AG2227" s="187"/>
      <c r="AN2227" s="26"/>
      <c r="AO2227" s="26"/>
      <c r="AP2227" s="26"/>
      <c r="AQ2227" s="26"/>
      <c r="AR2227" s="26"/>
      <c r="AS2227" s="26"/>
      <c r="AT2227" s="26"/>
      <c r="AU2227" s="26"/>
    </row>
    <row r="2228" spans="27:47">
      <c r="AA2228" s="26"/>
      <c r="AB2228" s="26"/>
      <c r="AC2228" s="26"/>
      <c r="AD2228" s="26"/>
      <c r="AE2228" s="26"/>
      <c r="AF2228" s="29"/>
      <c r="AG2228" s="187"/>
      <c r="AN2228" s="26"/>
      <c r="AO2228" s="26"/>
      <c r="AP2228" s="26"/>
      <c r="AQ2228" s="26"/>
      <c r="AR2228" s="26"/>
      <c r="AS2228" s="26"/>
      <c r="AT2228" s="26"/>
      <c r="AU2228" s="26"/>
    </row>
    <row r="2229" spans="27:47">
      <c r="AA2229" s="26"/>
      <c r="AB2229" s="26"/>
      <c r="AC2229" s="26"/>
      <c r="AD2229" s="26"/>
      <c r="AE2229" s="26"/>
      <c r="AF2229" s="29"/>
      <c r="AG2229" s="187"/>
      <c r="AN2229" s="26"/>
      <c r="AO2229" s="26"/>
      <c r="AP2229" s="26"/>
      <c r="AQ2229" s="26"/>
      <c r="AR2229" s="26"/>
      <c r="AS2229" s="26"/>
      <c r="AT2229" s="26"/>
      <c r="AU2229" s="26"/>
    </row>
    <row r="2230" spans="27:47">
      <c r="AA2230" s="26"/>
      <c r="AB2230" s="26"/>
      <c r="AC2230" s="26"/>
      <c r="AD2230" s="26"/>
      <c r="AE2230" s="26"/>
      <c r="AF2230" s="29"/>
      <c r="AG2230" s="187"/>
      <c r="AN2230" s="26"/>
      <c r="AO2230" s="26"/>
      <c r="AP2230" s="26"/>
      <c r="AQ2230" s="26"/>
      <c r="AR2230" s="26"/>
      <c r="AS2230" s="26"/>
      <c r="AT2230" s="26"/>
      <c r="AU2230" s="26"/>
    </row>
    <row r="2231" spans="27:47">
      <c r="AA2231" s="26"/>
      <c r="AB2231" s="26"/>
      <c r="AC2231" s="26"/>
      <c r="AD2231" s="26"/>
      <c r="AE2231" s="26"/>
      <c r="AF2231" s="29"/>
      <c r="AG2231" s="187"/>
      <c r="AN2231" s="26"/>
      <c r="AO2231" s="26"/>
      <c r="AP2231" s="26"/>
      <c r="AQ2231" s="26"/>
      <c r="AR2231" s="26"/>
      <c r="AS2231" s="26"/>
      <c r="AT2231" s="26"/>
      <c r="AU2231" s="26"/>
    </row>
    <row r="2232" spans="27:47">
      <c r="AA2232" s="26"/>
      <c r="AB2232" s="26"/>
      <c r="AC2232" s="26"/>
      <c r="AD2232" s="26"/>
      <c r="AE2232" s="26"/>
      <c r="AF2232" s="29"/>
      <c r="AG2232" s="187"/>
      <c r="AN2232" s="26"/>
      <c r="AO2232" s="26"/>
      <c r="AP2232" s="26"/>
      <c r="AQ2232" s="26"/>
      <c r="AR2232" s="26"/>
      <c r="AS2232" s="26"/>
      <c r="AT2232" s="26"/>
      <c r="AU2232" s="26"/>
    </row>
    <row r="2233" spans="27:47">
      <c r="AA2233" s="26"/>
      <c r="AB2233" s="26"/>
      <c r="AC2233" s="26"/>
      <c r="AD2233" s="26"/>
      <c r="AE2233" s="26"/>
      <c r="AF2233" s="29"/>
      <c r="AG2233" s="187"/>
      <c r="AN2233" s="26"/>
      <c r="AO2233" s="26"/>
      <c r="AP2233" s="26"/>
      <c r="AQ2233" s="26"/>
      <c r="AR2233" s="26"/>
      <c r="AS2233" s="26"/>
      <c r="AT2233" s="26"/>
      <c r="AU2233" s="26"/>
    </row>
    <row r="2234" spans="27:47">
      <c r="AA2234" s="26"/>
      <c r="AB2234" s="26"/>
      <c r="AC2234" s="26"/>
      <c r="AD2234" s="26"/>
      <c r="AE2234" s="26"/>
      <c r="AF2234" s="29"/>
      <c r="AG2234" s="187"/>
      <c r="AN2234" s="26"/>
      <c r="AO2234" s="26"/>
      <c r="AP2234" s="26"/>
      <c r="AQ2234" s="26"/>
      <c r="AR2234" s="26"/>
      <c r="AS2234" s="26"/>
      <c r="AT2234" s="26"/>
      <c r="AU2234" s="26"/>
    </row>
    <row r="2235" spans="27:47">
      <c r="AA2235" s="26"/>
      <c r="AB2235" s="26"/>
      <c r="AC2235" s="26"/>
      <c r="AD2235" s="26"/>
      <c r="AE2235" s="26"/>
      <c r="AF2235" s="29"/>
      <c r="AG2235" s="187"/>
      <c r="AN2235" s="26"/>
      <c r="AO2235" s="26"/>
      <c r="AP2235" s="26"/>
      <c r="AQ2235" s="26"/>
      <c r="AR2235" s="26"/>
      <c r="AS2235" s="26"/>
      <c r="AT2235" s="26"/>
      <c r="AU2235" s="26"/>
    </row>
    <row r="2236" spans="27:47">
      <c r="AA2236" s="26"/>
      <c r="AB2236" s="26"/>
      <c r="AC2236" s="26"/>
      <c r="AD2236" s="26"/>
      <c r="AE2236" s="26"/>
      <c r="AF2236" s="29"/>
      <c r="AG2236" s="187"/>
      <c r="AN2236" s="26"/>
      <c r="AO2236" s="26"/>
      <c r="AP2236" s="26"/>
      <c r="AQ2236" s="26"/>
      <c r="AR2236" s="26"/>
      <c r="AS2236" s="26"/>
      <c r="AT2236" s="26"/>
      <c r="AU2236" s="26"/>
    </row>
    <row r="2237" spans="27:47">
      <c r="AA2237" s="26"/>
      <c r="AB2237" s="26"/>
      <c r="AC2237" s="26"/>
      <c r="AD2237" s="26"/>
      <c r="AE2237" s="26"/>
      <c r="AF2237" s="29"/>
      <c r="AG2237" s="187"/>
      <c r="AN2237" s="26"/>
      <c r="AO2237" s="26"/>
      <c r="AP2237" s="26"/>
      <c r="AQ2237" s="26"/>
      <c r="AR2237" s="26"/>
      <c r="AS2237" s="26"/>
      <c r="AT2237" s="26"/>
      <c r="AU2237" s="26"/>
    </row>
    <row r="2238" spans="27:47">
      <c r="AA2238" s="26"/>
      <c r="AB2238" s="26"/>
      <c r="AC2238" s="26"/>
      <c r="AD2238" s="26"/>
      <c r="AE2238" s="26"/>
      <c r="AF2238" s="29"/>
      <c r="AG2238" s="187"/>
      <c r="AN2238" s="26"/>
      <c r="AO2238" s="26"/>
      <c r="AP2238" s="26"/>
      <c r="AQ2238" s="26"/>
      <c r="AR2238" s="26"/>
      <c r="AS2238" s="26"/>
      <c r="AT2238" s="26"/>
      <c r="AU2238" s="26"/>
    </row>
    <row r="2239" spans="27:47">
      <c r="AA2239" s="26"/>
      <c r="AB2239" s="26"/>
      <c r="AC2239" s="26"/>
      <c r="AD2239" s="26"/>
      <c r="AE2239" s="26"/>
      <c r="AF2239" s="29"/>
      <c r="AG2239" s="187"/>
      <c r="AN2239" s="26"/>
      <c r="AO2239" s="26"/>
      <c r="AP2239" s="26"/>
      <c r="AQ2239" s="26"/>
      <c r="AR2239" s="26"/>
      <c r="AS2239" s="26"/>
      <c r="AT2239" s="26"/>
      <c r="AU2239" s="26"/>
    </row>
    <row r="2240" spans="27:47">
      <c r="AA2240" s="26"/>
      <c r="AB2240" s="26"/>
      <c r="AC2240" s="26"/>
      <c r="AD2240" s="26"/>
      <c r="AE2240" s="26"/>
      <c r="AF2240" s="29"/>
      <c r="AG2240" s="187"/>
      <c r="AN2240" s="26"/>
      <c r="AO2240" s="26"/>
      <c r="AP2240" s="26"/>
      <c r="AQ2240" s="26"/>
      <c r="AR2240" s="26"/>
      <c r="AS2240" s="26"/>
      <c r="AT2240" s="26"/>
      <c r="AU2240" s="26"/>
    </row>
    <row r="2241" spans="27:47">
      <c r="AA2241" s="26"/>
      <c r="AB2241" s="26"/>
      <c r="AC2241" s="26"/>
      <c r="AD2241" s="26"/>
      <c r="AE2241" s="26"/>
      <c r="AF2241" s="29"/>
      <c r="AG2241" s="187"/>
      <c r="AN2241" s="26"/>
      <c r="AO2241" s="26"/>
      <c r="AP2241" s="26"/>
      <c r="AQ2241" s="26"/>
      <c r="AR2241" s="26"/>
      <c r="AS2241" s="26"/>
      <c r="AT2241" s="26"/>
      <c r="AU2241" s="26"/>
    </row>
    <row r="2242" spans="27:47">
      <c r="AA2242" s="26"/>
      <c r="AB2242" s="26"/>
      <c r="AC2242" s="26"/>
      <c r="AD2242" s="26"/>
      <c r="AE2242" s="26"/>
      <c r="AF2242" s="29"/>
      <c r="AG2242" s="187"/>
      <c r="AN2242" s="26"/>
      <c r="AO2242" s="26"/>
      <c r="AP2242" s="26"/>
      <c r="AQ2242" s="26"/>
      <c r="AR2242" s="26"/>
      <c r="AS2242" s="26"/>
      <c r="AT2242" s="26"/>
      <c r="AU2242" s="26"/>
    </row>
    <row r="2243" spans="27:47">
      <c r="AA2243" s="26"/>
      <c r="AB2243" s="26"/>
      <c r="AC2243" s="26"/>
      <c r="AD2243" s="26"/>
      <c r="AE2243" s="26"/>
      <c r="AF2243" s="29"/>
      <c r="AG2243" s="187"/>
      <c r="AN2243" s="26"/>
      <c r="AO2243" s="26"/>
      <c r="AP2243" s="26"/>
      <c r="AQ2243" s="26"/>
      <c r="AR2243" s="26"/>
      <c r="AS2243" s="26"/>
      <c r="AT2243" s="26"/>
      <c r="AU2243" s="26"/>
    </row>
    <row r="2244" spans="27:47">
      <c r="AA2244" s="26"/>
      <c r="AB2244" s="26"/>
      <c r="AC2244" s="26"/>
      <c r="AD2244" s="26"/>
      <c r="AE2244" s="26"/>
      <c r="AF2244" s="29"/>
      <c r="AG2244" s="187"/>
      <c r="AN2244" s="26"/>
      <c r="AO2244" s="26"/>
      <c r="AP2244" s="26"/>
      <c r="AQ2244" s="26"/>
      <c r="AR2244" s="26"/>
      <c r="AS2244" s="26"/>
      <c r="AT2244" s="26"/>
      <c r="AU2244" s="26"/>
    </row>
    <row r="2245" spans="27:47">
      <c r="AA2245" s="26"/>
      <c r="AB2245" s="26"/>
      <c r="AC2245" s="26"/>
      <c r="AD2245" s="26"/>
      <c r="AE2245" s="26"/>
      <c r="AF2245" s="29"/>
      <c r="AG2245" s="187"/>
      <c r="AN2245" s="26"/>
      <c r="AO2245" s="26"/>
      <c r="AP2245" s="26"/>
      <c r="AQ2245" s="26"/>
      <c r="AR2245" s="26"/>
      <c r="AS2245" s="26"/>
      <c r="AT2245" s="26"/>
      <c r="AU2245" s="26"/>
    </row>
    <row r="2246" spans="27:47">
      <c r="AA2246" s="26"/>
      <c r="AB2246" s="26"/>
      <c r="AC2246" s="26"/>
      <c r="AD2246" s="26"/>
      <c r="AE2246" s="26"/>
      <c r="AF2246" s="29"/>
      <c r="AG2246" s="187"/>
      <c r="AN2246" s="26"/>
      <c r="AO2246" s="26"/>
      <c r="AP2246" s="26"/>
      <c r="AQ2246" s="26"/>
      <c r="AR2246" s="26"/>
      <c r="AS2246" s="26"/>
      <c r="AT2246" s="26"/>
      <c r="AU2246" s="26"/>
    </row>
    <row r="2247" spans="27:47">
      <c r="AA2247" s="26"/>
      <c r="AB2247" s="26"/>
      <c r="AC2247" s="26"/>
      <c r="AD2247" s="26"/>
      <c r="AE2247" s="26"/>
      <c r="AF2247" s="29"/>
      <c r="AG2247" s="187"/>
      <c r="AN2247" s="26"/>
      <c r="AO2247" s="26"/>
      <c r="AP2247" s="26"/>
      <c r="AQ2247" s="26"/>
      <c r="AR2247" s="26"/>
      <c r="AS2247" s="26"/>
      <c r="AT2247" s="26"/>
      <c r="AU2247" s="26"/>
    </row>
    <row r="2248" spans="27:47">
      <c r="AA2248" s="26"/>
      <c r="AB2248" s="26"/>
      <c r="AC2248" s="26"/>
      <c r="AD2248" s="26"/>
      <c r="AE2248" s="26"/>
      <c r="AF2248" s="29"/>
      <c r="AG2248" s="187"/>
      <c r="AN2248" s="26"/>
      <c r="AO2248" s="26"/>
      <c r="AP2248" s="26"/>
      <c r="AQ2248" s="26"/>
      <c r="AR2248" s="26"/>
      <c r="AS2248" s="26"/>
      <c r="AT2248" s="26"/>
      <c r="AU2248" s="26"/>
    </row>
    <row r="2249" spans="27:47">
      <c r="AA2249" s="26"/>
      <c r="AB2249" s="26"/>
      <c r="AC2249" s="26"/>
      <c r="AD2249" s="26"/>
      <c r="AE2249" s="26"/>
      <c r="AF2249" s="29"/>
      <c r="AG2249" s="187"/>
      <c r="AN2249" s="26"/>
      <c r="AO2249" s="26"/>
      <c r="AP2249" s="26"/>
      <c r="AQ2249" s="26"/>
      <c r="AR2249" s="26"/>
      <c r="AS2249" s="26"/>
      <c r="AT2249" s="26"/>
      <c r="AU2249" s="26"/>
    </row>
    <row r="2250" spans="27:47">
      <c r="AA2250" s="26"/>
      <c r="AB2250" s="26"/>
      <c r="AC2250" s="26"/>
      <c r="AD2250" s="26"/>
      <c r="AE2250" s="26"/>
      <c r="AF2250" s="29"/>
      <c r="AG2250" s="187"/>
      <c r="AN2250" s="26"/>
      <c r="AO2250" s="26"/>
      <c r="AP2250" s="26"/>
      <c r="AQ2250" s="26"/>
      <c r="AR2250" s="26"/>
      <c r="AS2250" s="26"/>
      <c r="AT2250" s="26"/>
      <c r="AU2250" s="26"/>
    </row>
    <row r="2251" spans="27:47">
      <c r="AA2251" s="26"/>
      <c r="AB2251" s="26"/>
      <c r="AC2251" s="26"/>
      <c r="AD2251" s="26"/>
      <c r="AE2251" s="26"/>
      <c r="AF2251" s="29"/>
      <c r="AG2251" s="187"/>
      <c r="AN2251" s="26"/>
      <c r="AO2251" s="26"/>
      <c r="AP2251" s="26"/>
      <c r="AQ2251" s="26"/>
      <c r="AR2251" s="26"/>
      <c r="AS2251" s="26"/>
      <c r="AT2251" s="26"/>
      <c r="AU2251" s="26"/>
    </row>
    <row r="2252" spans="27:47">
      <c r="AA2252" s="26"/>
      <c r="AB2252" s="26"/>
      <c r="AC2252" s="26"/>
      <c r="AD2252" s="26"/>
      <c r="AE2252" s="26"/>
      <c r="AF2252" s="29"/>
      <c r="AG2252" s="187"/>
      <c r="AN2252" s="26"/>
      <c r="AO2252" s="26"/>
      <c r="AP2252" s="26"/>
      <c r="AQ2252" s="26"/>
      <c r="AR2252" s="26"/>
      <c r="AS2252" s="26"/>
      <c r="AT2252" s="26"/>
      <c r="AU2252" s="26"/>
    </row>
    <row r="2253" spans="27:47">
      <c r="AA2253" s="26"/>
      <c r="AB2253" s="26"/>
      <c r="AC2253" s="26"/>
      <c r="AD2253" s="26"/>
      <c r="AE2253" s="26"/>
      <c r="AF2253" s="29"/>
      <c r="AG2253" s="187"/>
      <c r="AN2253" s="26"/>
      <c r="AO2253" s="26"/>
      <c r="AP2253" s="26"/>
      <c r="AQ2253" s="26"/>
      <c r="AR2253" s="26"/>
      <c r="AS2253" s="26"/>
      <c r="AT2253" s="26"/>
      <c r="AU2253" s="26"/>
    </row>
    <row r="2254" spans="27:47">
      <c r="AA2254" s="26"/>
      <c r="AB2254" s="26"/>
      <c r="AC2254" s="26"/>
      <c r="AD2254" s="26"/>
      <c r="AE2254" s="26"/>
      <c r="AF2254" s="29"/>
      <c r="AG2254" s="187"/>
      <c r="AN2254" s="26"/>
      <c r="AO2254" s="26"/>
      <c r="AP2254" s="26"/>
      <c r="AQ2254" s="26"/>
      <c r="AR2254" s="26"/>
      <c r="AS2254" s="26"/>
      <c r="AT2254" s="26"/>
      <c r="AU2254" s="26"/>
    </row>
    <row r="2255" spans="27:47">
      <c r="AA2255" s="26"/>
      <c r="AB2255" s="26"/>
      <c r="AC2255" s="26"/>
      <c r="AD2255" s="26"/>
      <c r="AE2255" s="26"/>
      <c r="AF2255" s="29"/>
      <c r="AG2255" s="187"/>
      <c r="AN2255" s="26"/>
      <c r="AO2255" s="26"/>
      <c r="AP2255" s="26"/>
      <c r="AQ2255" s="26"/>
      <c r="AR2255" s="26"/>
      <c r="AS2255" s="26"/>
      <c r="AT2255" s="26"/>
      <c r="AU2255" s="26"/>
    </row>
    <row r="2256" spans="27:47">
      <c r="AA2256" s="26"/>
      <c r="AB2256" s="26"/>
      <c r="AC2256" s="26"/>
      <c r="AD2256" s="26"/>
      <c r="AE2256" s="26"/>
      <c r="AF2256" s="29"/>
      <c r="AG2256" s="187"/>
      <c r="AN2256" s="26"/>
      <c r="AO2256" s="26"/>
      <c r="AP2256" s="26"/>
      <c r="AQ2256" s="26"/>
      <c r="AR2256" s="26"/>
      <c r="AS2256" s="26"/>
      <c r="AT2256" s="26"/>
      <c r="AU2256" s="26"/>
    </row>
    <row r="2257" spans="27:47">
      <c r="AA2257" s="26"/>
      <c r="AB2257" s="26"/>
      <c r="AC2257" s="26"/>
      <c r="AD2257" s="26"/>
      <c r="AE2257" s="26"/>
      <c r="AF2257" s="29"/>
      <c r="AG2257" s="187"/>
      <c r="AN2257" s="26"/>
      <c r="AO2257" s="26"/>
      <c r="AP2257" s="26"/>
      <c r="AQ2257" s="26"/>
      <c r="AR2257" s="26"/>
      <c r="AS2257" s="26"/>
      <c r="AT2257" s="26"/>
      <c r="AU2257" s="26"/>
    </row>
    <row r="2258" spans="27:47">
      <c r="AA2258" s="26"/>
      <c r="AB2258" s="26"/>
      <c r="AC2258" s="26"/>
      <c r="AD2258" s="26"/>
      <c r="AE2258" s="26"/>
      <c r="AF2258" s="29"/>
      <c r="AG2258" s="187"/>
      <c r="AN2258" s="26"/>
      <c r="AO2258" s="26"/>
      <c r="AP2258" s="26"/>
      <c r="AQ2258" s="26"/>
      <c r="AR2258" s="26"/>
      <c r="AS2258" s="26"/>
      <c r="AT2258" s="26"/>
      <c r="AU2258" s="26"/>
    </row>
    <row r="2259" spans="27:47">
      <c r="AA2259" s="26"/>
      <c r="AB2259" s="26"/>
      <c r="AC2259" s="26"/>
      <c r="AD2259" s="26"/>
      <c r="AE2259" s="26"/>
      <c r="AF2259" s="29"/>
      <c r="AG2259" s="187"/>
      <c r="AN2259" s="26"/>
      <c r="AO2259" s="26"/>
      <c r="AP2259" s="26"/>
      <c r="AQ2259" s="26"/>
      <c r="AR2259" s="26"/>
      <c r="AS2259" s="26"/>
      <c r="AT2259" s="26"/>
      <c r="AU2259" s="26"/>
    </row>
    <row r="2260" spans="27:47">
      <c r="AA2260" s="26"/>
      <c r="AB2260" s="26"/>
      <c r="AC2260" s="26"/>
      <c r="AD2260" s="26"/>
      <c r="AE2260" s="26"/>
      <c r="AF2260" s="29"/>
      <c r="AG2260" s="187"/>
      <c r="AN2260" s="26"/>
      <c r="AO2260" s="26"/>
      <c r="AP2260" s="26"/>
      <c r="AQ2260" s="26"/>
      <c r="AR2260" s="26"/>
      <c r="AS2260" s="26"/>
      <c r="AT2260" s="26"/>
      <c r="AU2260" s="26"/>
    </row>
    <row r="2261" spans="27:47">
      <c r="AA2261" s="26"/>
      <c r="AB2261" s="26"/>
      <c r="AC2261" s="26"/>
      <c r="AD2261" s="26"/>
      <c r="AE2261" s="26"/>
      <c r="AF2261" s="29"/>
      <c r="AG2261" s="187"/>
      <c r="AN2261" s="26"/>
      <c r="AO2261" s="26"/>
      <c r="AP2261" s="26"/>
      <c r="AQ2261" s="26"/>
      <c r="AR2261" s="26"/>
      <c r="AS2261" s="26"/>
      <c r="AT2261" s="26"/>
      <c r="AU2261" s="26"/>
    </row>
    <row r="2262" spans="27:47">
      <c r="AA2262" s="26"/>
      <c r="AB2262" s="26"/>
      <c r="AC2262" s="26"/>
      <c r="AD2262" s="26"/>
      <c r="AE2262" s="26"/>
      <c r="AF2262" s="29"/>
      <c r="AG2262" s="187"/>
      <c r="AN2262" s="26"/>
      <c r="AO2262" s="26"/>
      <c r="AP2262" s="26"/>
      <c r="AQ2262" s="26"/>
      <c r="AR2262" s="26"/>
      <c r="AS2262" s="26"/>
      <c r="AT2262" s="26"/>
      <c r="AU2262" s="26"/>
    </row>
    <row r="2263" spans="27:47">
      <c r="AA2263" s="26"/>
      <c r="AB2263" s="26"/>
      <c r="AC2263" s="26"/>
      <c r="AD2263" s="26"/>
      <c r="AE2263" s="26"/>
      <c r="AF2263" s="29"/>
      <c r="AG2263" s="187"/>
      <c r="AN2263" s="26"/>
      <c r="AO2263" s="26"/>
      <c r="AP2263" s="26"/>
      <c r="AQ2263" s="26"/>
      <c r="AR2263" s="26"/>
      <c r="AS2263" s="26"/>
      <c r="AT2263" s="26"/>
      <c r="AU2263" s="26"/>
    </row>
    <row r="2264" spans="27:47">
      <c r="AA2264" s="26"/>
      <c r="AB2264" s="26"/>
      <c r="AC2264" s="26"/>
      <c r="AD2264" s="26"/>
      <c r="AE2264" s="26"/>
      <c r="AF2264" s="29"/>
      <c r="AG2264" s="187"/>
      <c r="AN2264" s="26"/>
      <c r="AO2264" s="26"/>
      <c r="AP2264" s="26"/>
      <c r="AQ2264" s="26"/>
      <c r="AR2264" s="26"/>
      <c r="AS2264" s="26"/>
      <c r="AT2264" s="26"/>
      <c r="AU2264" s="26"/>
    </row>
    <row r="2265" spans="27:47">
      <c r="AA2265" s="26"/>
      <c r="AB2265" s="26"/>
      <c r="AC2265" s="26"/>
      <c r="AD2265" s="26"/>
      <c r="AE2265" s="26"/>
      <c r="AF2265" s="29"/>
      <c r="AG2265" s="187"/>
      <c r="AN2265" s="26"/>
      <c r="AO2265" s="26"/>
      <c r="AP2265" s="26"/>
      <c r="AQ2265" s="26"/>
      <c r="AR2265" s="26"/>
      <c r="AS2265" s="26"/>
      <c r="AT2265" s="26"/>
      <c r="AU2265" s="26"/>
    </row>
    <row r="2266" spans="27:47">
      <c r="AA2266" s="26"/>
      <c r="AB2266" s="26"/>
      <c r="AC2266" s="26"/>
      <c r="AD2266" s="26"/>
      <c r="AE2266" s="26"/>
      <c r="AF2266" s="29"/>
      <c r="AG2266" s="187"/>
      <c r="AN2266" s="26"/>
      <c r="AO2266" s="26"/>
      <c r="AP2266" s="26"/>
      <c r="AQ2266" s="26"/>
      <c r="AR2266" s="26"/>
      <c r="AS2266" s="26"/>
      <c r="AT2266" s="26"/>
      <c r="AU2266" s="26"/>
    </row>
    <row r="2267" spans="27:47">
      <c r="AA2267" s="26"/>
      <c r="AB2267" s="26"/>
      <c r="AC2267" s="26"/>
      <c r="AD2267" s="26"/>
      <c r="AE2267" s="26"/>
      <c r="AF2267" s="29"/>
      <c r="AG2267" s="187"/>
      <c r="AN2267" s="26"/>
      <c r="AO2267" s="26"/>
      <c r="AP2267" s="26"/>
      <c r="AQ2267" s="26"/>
      <c r="AR2267" s="26"/>
      <c r="AS2267" s="26"/>
      <c r="AT2267" s="26"/>
      <c r="AU2267" s="26"/>
    </row>
    <row r="2268" spans="27:47">
      <c r="AA2268" s="26"/>
      <c r="AB2268" s="26"/>
      <c r="AC2268" s="26"/>
      <c r="AD2268" s="26"/>
      <c r="AE2268" s="26"/>
      <c r="AF2268" s="29"/>
      <c r="AG2268" s="187"/>
      <c r="AN2268" s="26"/>
      <c r="AO2268" s="26"/>
      <c r="AP2268" s="26"/>
      <c r="AQ2268" s="26"/>
      <c r="AR2268" s="26"/>
      <c r="AS2268" s="26"/>
      <c r="AT2268" s="26"/>
      <c r="AU2268" s="26"/>
    </row>
    <row r="2269" spans="27:47">
      <c r="AA2269" s="26"/>
      <c r="AB2269" s="26"/>
      <c r="AC2269" s="26"/>
      <c r="AD2269" s="26"/>
      <c r="AE2269" s="26"/>
      <c r="AF2269" s="29"/>
      <c r="AG2269" s="187"/>
      <c r="AN2269" s="26"/>
      <c r="AO2269" s="26"/>
      <c r="AP2269" s="26"/>
      <c r="AQ2269" s="26"/>
      <c r="AR2269" s="26"/>
      <c r="AS2269" s="26"/>
      <c r="AT2269" s="26"/>
      <c r="AU2269" s="26"/>
    </row>
    <row r="2270" spans="27:47">
      <c r="AA2270" s="26"/>
      <c r="AB2270" s="26"/>
      <c r="AC2270" s="26"/>
      <c r="AD2270" s="26"/>
      <c r="AE2270" s="26"/>
      <c r="AF2270" s="29"/>
      <c r="AG2270" s="187"/>
      <c r="AN2270" s="26"/>
      <c r="AO2270" s="26"/>
      <c r="AP2270" s="26"/>
      <c r="AQ2270" s="26"/>
      <c r="AR2270" s="26"/>
      <c r="AS2270" s="26"/>
      <c r="AT2270" s="26"/>
      <c r="AU2270" s="26"/>
    </row>
    <row r="2271" spans="27:47">
      <c r="AA2271" s="26"/>
      <c r="AB2271" s="26"/>
      <c r="AC2271" s="26"/>
      <c r="AD2271" s="26"/>
      <c r="AE2271" s="26"/>
      <c r="AF2271" s="29"/>
      <c r="AG2271" s="187"/>
      <c r="AN2271" s="26"/>
      <c r="AO2271" s="26"/>
      <c r="AP2271" s="26"/>
      <c r="AQ2271" s="26"/>
      <c r="AR2271" s="26"/>
      <c r="AS2271" s="26"/>
      <c r="AT2271" s="26"/>
      <c r="AU2271" s="26"/>
    </row>
    <row r="2272" spans="27:47">
      <c r="AA2272" s="26"/>
      <c r="AB2272" s="26"/>
      <c r="AC2272" s="26"/>
      <c r="AD2272" s="26"/>
      <c r="AE2272" s="26"/>
      <c r="AF2272" s="29"/>
      <c r="AG2272" s="187"/>
      <c r="AN2272" s="26"/>
      <c r="AO2272" s="26"/>
      <c r="AP2272" s="26"/>
      <c r="AQ2272" s="26"/>
      <c r="AR2272" s="26"/>
      <c r="AS2272" s="26"/>
      <c r="AT2272" s="26"/>
      <c r="AU2272" s="26"/>
    </row>
    <row r="2273" spans="27:47">
      <c r="AA2273" s="26"/>
      <c r="AB2273" s="26"/>
      <c r="AC2273" s="26"/>
      <c r="AD2273" s="26"/>
      <c r="AE2273" s="26"/>
      <c r="AF2273" s="29"/>
      <c r="AG2273" s="187"/>
      <c r="AN2273" s="26"/>
      <c r="AO2273" s="26"/>
      <c r="AP2273" s="26"/>
      <c r="AQ2273" s="26"/>
      <c r="AR2273" s="26"/>
      <c r="AS2273" s="26"/>
      <c r="AT2273" s="26"/>
      <c r="AU2273" s="26"/>
    </row>
    <row r="2274" spans="27:47">
      <c r="AA2274" s="26"/>
      <c r="AB2274" s="26"/>
      <c r="AC2274" s="26"/>
      <c r="AD2274" s="26"/>
      <c r="AE2274" s="26"/>
      <c r="AF2274" s="29"/>
      <c r="AG2274" s="187"/>
      <c r="AN2274" s="26"/>
      <c r="AO2274" s="26"/>
      <c r="AP2274" s="26"/>
      <c r="AQ2274" s="26"/>
      <c r="AR2274" s="26"/>
      <c r="AS2274" s="26"/>
      <c r="AT2274" s="26"/>
      <c r="AU2274" s="26"/>
    </row>
    <row r="2275" spans="27:47">
      <c r="AA2275" s="26"/>
      <c r="AB2275" s="26"/>
      <c r="AC2275" s="26"/>
      <c r="AD2275" s="26"/>
      <c r="AE2275" s="26"/>
      <c r="AF2275" s="29"/>
      <c r="AG2275" s="187"/>
      <c r="AN2275" s="26"/>
      <c r="AO2275" s="26"/>
      <c r="AP2275" s="26"/>
      <c r="AQ2275" s="26"/>
      <c r="AR2275" s="26"/>
      <c r="AS2275" s="26"/>
      <c r="AT2275" s="26"/>
      <c r="AU2275" s="26"/>
    </row>
    <row r="2276" spans="27:47">
      <c r="AA2276" s="26"/>
      <c r="AB2276" s="26"/>
      <c r="AC2276" s="26"/>
      <c r="AD2276" s="26"/>
      <c r="AE2276" s="26"/>
      <c r="AF2276" s="29"/>
      <c r="AG2276" s="187"/>
      <c r="AN2276" s="26"/>
      <c r="AO2276" s="26"/>
      <c r="AP2276" s="26"/>
      <c r="AQ2276" s="26"/>
      <c r="AR2276" s="26"/>
      <c r="AS2276" s="26"/>
      <c r="AT2276" s="26"/>
      <c r="AU2276" s="26"/>
    </row>
    <row r="2277" spans="27:47">
      <c r="AA2277" s="26"/>
      <c r="AB2277" s="26"/>
      <c r="AC2277" s="26"/>
      <c r="AD2277" s="26"/>
      <c r="AE2277" s="26"/>
      <c r="AF2277" s="29"/>
      <c r="AG2277" s="187"/>
      <c r="AN2277" s="26"/>
      <c r="AO2277" s="26"/>
      <c r="AP2277" s="26"/>
      <c r="AQ2277" s="26"/>
      <c r="AR2277" s="26"/>
      <c r="AS2277" s="26"/>
      <c r="AT2277" s="26"/>
      <c r="AU2277" s="26"/>
    </row>
    <row r="2278" spans="27:47">
      <c r="AA2278" s="26"/>
      <c r="AB2278" s="26"/>
      <c r="AC2278" s="26"/>
      <c r="AD2278" s="26"/>
      <c r="AE2278" s="26"/>
      <c r="AF2278" s="29"/>
      <c r="AG2278" s="187"/>
      <c r="AN2278" s="26"/>
      <c r="AO2278" s="26"/>
      <c r="AP2278" s="26"/>
      <c r="AQ2278" s="26"/>
      <c r="AR2278" s="26"/>
      <c r="AS2278" s="26"/>
      <c r="AT2278" s="26"/>
      <c r="AU2278" s="26"/>
    </row>
    <row r="2279" spans="27:47">
      <c r="AA2279" s="26"/>
      <c r="AB2279" s="26"/>
      <c r="AC2279" s="26"/>
      <c r="AD2279" s="26"/>
      <c r="AE2279" s="26"/>
      <c r="AF2279" s="29"/>
      <c r="AG2279" s="187"/>
      <c r="AN2279" s="26"/>
      <c r="AO2279" s="26"/>
      <c r="AP2279" s="26"/>
      <c r="AQ2279" s="26"/>
      <c r="AR2279" s="26"/>
      <c r="AS2279" s="26"/>
      <c r="AT2279" s="26"/>
      <c r="AU2279" s="26"/>
    </row>
    <row r="2280" spans="27:47">
      <c r="AA2280" s="26"/>
      <c r="AB2280" s="26"/>
      <c r="AC2280" s="26"/>
      <c r="AD2280" s="26"/>
      <c r="AE2280" s="26"/>
      <c r="AF2280" s="29"/>
      <c r="AG2280" s="187"/>
      <c r="AN2280" s="26"/>
      <c r="AO2280" s="26"/>
      <c r="AP2280" s="26"/>
      <c r="AQ2280" s="26"/>
      <c r="AR2280" s="26"/>
      <c r="AS2280" s="26"/>
      <c r="AT2280" s="26"/>
      <c r="AU2280" s="26"/>
    </row>
    <row r="2281" spans="27:47">
      <c r="AA2281" s="26"/>
      <c r="AB2281" s="26"/>
      <c r="AC2281" s="26"/>
      <c r="AD2281" s="26"/>
      <c r="AE2281" s="26"/>
      <c r="AF2281" s="29"/>
      <c r="AG2281" s="187"/>
      <c r="AN2281" s="26"/>
      <c r="AO2281" s="26"/>
      <c r="AP2281" s="26"/>
      <c r="AQ2281" s="26"/>
      <c r="AR2281" s="26"/>
      <c r="AS2281" s="26"/>
      <c r="AT2281" s="26"/>
      <c r="AU2281" s="26"/>
    </row>
    <row r="2282" spans="27:47">
      <c r="AA2282" s="26"/>
      <c r="AB2282" s="26"/>
      <c r="AC2282" s="26"/>
      <c r="AD2282" s="26"/>
      <c r="AE2282" s="26"/>
      <c r="AF2282" s="29"/>
      <c r="AG2282" s="187"/>
      <c r="AN2282" s="26"/>
      <c r="AO2282" s="26"/>
      <c r="AP2282" s="26"/>
      <c r="AQ2282" s="26"/>
      <c r="AR2282" s="26"/>
      <c r="AS2282" s="26"/>
      <c r="AT2282" s="26"/>
      <c r="AU2282" s="26"/>
    </row>
    <row r="2283" spans="27:47">
      <c r="AA2283" s="26"/>
      <c r="AB2283" s="26"/>
      <c r="AC2283" s="26"/>
      <c r="AD2283" s="26"/>
      <c r="AE2283" s="26"/>
      <c r="AF2283" s="29"/>
      <c r="AG2283" s="187"/>
      <c r="AN2283" s="26"/>
      <c r="AO2283" s="26"/>
      <c r="AP2283" s="26"/>
      <c r="AQ2283" s="26"/>
      <c r="AR2283" s="26"/>
      <c r="AS2283" s="26"/>
      <c r="AT2283" s="26"/>
      <c r="AU2283" s="26"/>
    </row>
    <row r="2284" spans="27:47">
      <c r="AA2284" s="26"/>
      <c r="AB2284" s="26"/>
      <c r="AC2284" s="26"/>
      <c r="AD2284" s="26"/>
      <c r="AE2284" s="26"/>
      <c r="AF2284" s="29"/>
      <c r="AG2284" s="187"/>
      <c r="AN2284" s="26"/>
      <c r="AO2284" s="26"/>
      <c r="AP2284" s="26"/>
      <c r="AQ2284" s="26"/>
      <c r="AR2284" s="26"/>
      <c r="AS2284" s="26"/>
      <c r="AT2284" s="26"/>
      <c r="AU2284" s="26"/>
    </row>
    <row r="2285" spans="27:47">
      <c r="AA2285" s="26"/>
      <c r="AB2285" s="26"/>
      <c r="AC2285" s="26"/>
      <c r="AD2285" s="26"/>
      <c r="AE2285" s="26"/>
      <c r="AF2285" s="29"/>
      <c r="AG2285" s="187"/>
      <c r="AN2285" s="26"/>
      <c r="AO2285" s="26"/>
      <c r="AP2285" s="26"/>
      <c r="AQ2285" s="26"/>
      <c r="AR2285" s="26"/>
      <c r="AS2285" s="26"/>
      <c r="AT2285" s="26"/>
      <c r="AU2285" s="26"/>
    </row>
    <row r="2286" spans="27:47">
      <c r="AA2286" s="26"/>
      <c r="AB2286" s="26"/>
      <c r="AC2286" s="26"/>
      <c r="AD2286" s="26"/>
      <c r="AE2286" s="26"/>
      <c r="AF2286" s="29"/>
      <c r="AG2286" s="187"/>
      <c r="AN2286" s="26"/>
      <c r="AO2286" s="26"/>
      <c r="AP2286" s="26"/>
      <c r="AQ2286" s="26"/>
      <c r="AR2286" s="26"/>
      <c r="AS2286" s="26"/>
      <c r="AT2286" s="26"/>
      <c r="AU2286" s="26"/>
    </row>
    <row r="2287" spans="27:47">
      <c r="AA2287" s="26"/>
      <c r="AB2287" s="26"/>
      <c r="AC2287" s="26"/>
      <c r="AD2287" s="26"/>
      <c r="AE2287" s="26"/>
      <c r="AF2287" s="29"/>
      <c r="AG2287" s="187"/>
      <c r="AN2287" s="26"/>
      <c r="AO2287" s="26"/>
      <c r="AP2287" s="26"/>
      <c r="AQ2287" s="26"/>
      <c r="AR2287" s="26"/>
      <c r="AS2287" s="26"/>
      <c r="AT2287" s="26"/>
      <c r="AU2287" s="26"/>
    </row>
    <row r="2288" spans="27:47">
      <c r="AA2288" s="26"/>
      <c r="AB2288" s="26"/>
      <c r="AC2288" s="26"/>
      <c r="AD2288" s="26"/>
      <c r="AE2288" s="26"/>
      <c r="AF2288" s="29"/>
      <c r="AG2288" s="187"/>
      <c r="AN2288" s="26"/>
      <c r="AO2288" s="26"/>
      <c r="AP2288" s="26"/>
      <c r="AQ2288" s="26"/>
      <c r="AR2288" s="26"/>
      <c r="AS2288" s="26"/>
      <c r="AT2288" s="26"/>
      <c r="AU2288" s="26"/>
    </row>
    <row r="2289" spans="27:47">
      <c r="AA2289" s="26"/>
      <c r="AB2289" s="26"/>
      <c r="AC2289" s="26"/>
      <c r="AD2289" s="26"/>
      <c r="AE2289" s="26"/>
      <c r="AF2289" s="29"/>
      <c r="AG2289" s="187"/>
      <c r="AN2289" s="26"/>
      <c r="AO2289" s="26"/>
      <c r="AP2289" s="26"/>
      <c r="AQ2289" s="26"/>
      <c r="AR2289" s="26"/>
      <c r="AS2289" s="26"/>
      <c r="AT2289" s="26"/>
      <c r="AU2289" s="26"/>
    </row>
    <row r="2290" spans="27:47">
      <c r="AA2290" s="26"/>
      <c r="AB2290" s="26"/>
      <c r="AC2290" s="26"/>
      <c r="AD2290" s="26"/>
      <c r="AE2290" s="26"/>
      <c r="AF2290" s="29"/>
      <c r="AG2290" s="187"/>
      <c r="AN2290" s="26"/>
      <c r="AO2290" s="26"/>
      <c r="AP2290" s="26"/>
      <c r="AQ2290" s="26"/>
      <c r="AR2290" s="26"/>
      <c r="AS2290" s="26"/>
      <c r="AT2290" s="26"/>
      <c r="AU2290" s="26"/>
    </row>
    <row r="2291" spans="27:47">
      <c r="AA2291" s="26"/>
      <c r="AB2291" s="26"/>
      <c r="AC2291" s="26"/>
      <c r="AD2291" s="26"/>
      <c r="AE2291" s="26"/>
      <c r="AF2291" s="29"/>
      <c r="AG2291" s="187"/>
      <c r="AN2291" s="26"/>
      <c r="AO2291" s="26"/>
      <c r="AP2291" s="26"/>
      <c r="AQ2291" s="26"/>
      <c r="AR2291" s="26"/>
      <c r="AS2291" s="26"/>
      <c r="AT2291" s="26"/>
      <c r="AU2291" s="26"/>
    </row>
    <row r="2292" spans="27:47">
      <c r="AA2292" s="26"/>
      <c r="AB2292" s="26"/>
      <c r="AC2292" s="26"/>
      <c r="AD2292" s="26"/>
      <c r="AE2292" s="26"/>
      <c r="AF2292" s="29"/>
      <c r="AG2292" s="187"/>
      <c r="AN2292" s="26"/>
      <c r="AO2292" s="26"/>
      <c r="AP2292" s="26"/>
      <c r="AQ2292" s="26"/>
      <c r="AR2292" s="26"/>
      <c r="AS2292" s="26"/>
      <c r="AT2292" s="26"/>
      <c r="AU2292" s="26"/>
    </row>
    <row r="2293" spans="27:47">
      <c r="AA2293" s="26"/>
      <c r="AB2293" s="26"/>
      <c r="AC2293" s="26"/>
      <c r="AD2293" s="26"/>
      <c r="AE2293" s="26"/>
      <c r="AF2293" s="29"/>
      <c r="AG2293" s="187"/>
      <c r="AN2293" s="26"/>
      <c r="AO2293" s="26"/>
      <c r="AP2293" s="26"/>
      <c r="AQ2293" s="26"/>
      <c r="AR2293" s="26"/>
      <c r="AS2293" s="26"/>
      <c r="AT2293" s="26"/>
      <c r="AU2293" s="26"/>
    </row>
    <row r="2294" spans="27:47">
      <c r="AA2294" s="26"/>
      <c r="AB2294" s="26"/>
      <c r="AC2294" s="26"/>
      <c r="AD2294" s="26"/>
      <c r="AE2294" s="26"/>
      <c r="AF2294" s="29"/>
      <c r="AG2294" s="187"/>
      <c r="AN2294" s="26"/>
      <c r="AO2294" s="26"/>
      <c r="AP2294" s="26"/>
      <c r="AQ2294" s="26"/>
      <c r="AR2294" s="26"/>
      <c r="AS2294" s="26"/>
      <c r="AT2294" s="26"/>
      <c r="AU2294" s="26"/>
    </row>
    <row r="2295" spans="27:47">
      <c r="AA2295" s="26"/>
      <c r="AB2295" s="26"/>
      <c r="AC2295" s="26"/>
      <c r="AD2295" s="26"/>
      <c r="AE2295" s="26"/>
      <c r="AF2295" s="29"/>
      <c r="AG2295" s="187"/>
      <c r="AN2295" s="26"/>
      <c r="AO2295" s="26"/>
      <c r="AP2295" s="26"/>
      <c r="AQ2295" s="26"/>
      <c r="AR2295" s="26"/>
      <c r="AS2295" s="26"/>
      <c r="AT2295" s="26"/>
      <c r="AU2295" s="26"/>
    </row>
    <row r="2296" spans="27:47">
      <c r="AA2296" s="26"/>
      <c r="AB2296" s="26"/>
      <c r="AC2296" s="26"/>
      <c r="AD2296" s="26"/>
      <c r="AE2296" s="26"/>
      <c r="AF2296" s="29"/>
      <c r="AG2296" s="187"/>
      <c r="AN2296" s="26"/>
      <c r="AO2296" s="26"/>
      <c r="AP2296" s="26"/>
      <c r="AQ2296" s="26"/>
      <c r="AR2296" s="26"/>
      <c r="AS2296" s="26"/>
      <c r="AT2296" s="26"/>
      <c r="AU2296" s="26"/>
    </row>
    <row r="2297" spans="27:47">
      <c r="AA2297" s="26"/>
      <c r="AB2297" s="26"/>
      <c r="AC2297" s="26"/>
      <c r="AD2297" s="26"/>
      <c r="AE2297" s="26"/>
      <c r="AF2297" s="29"/>
      <c r="AG2297" s="187"/>
      <c r="AN2297" s="26"/>
      <c r="AO2297" s="26"/>
      <c r="AP2297" s="26"/>
      <c r="AQ2297" s="26"/>
      <c r="AR2297" s="26"/>
      <c r="AS2297" s="26"/>
      <c r="AT2297" s="26"/>
      <c r="AU2297" s="26"/>
    </row>
    <row r="2298" spans="27:47">
      <c r="AA2298" s="26"/>
      <c r="AB2298" s="26"/>
      <c r="AC2298" s="26"/>
      <c r="AD2298" s="26"/>
      <c r="AE2298" s="26"/>
      <c r="AF2298" s="29"/>
      <c r="AG2298" s="187"/>
      <c r="AN2298" s="26"/>
      <c r="AO2298" s="26"/>
      <c r="AP2298" s="26"/>
      <c r="AQ2298" s="26"/>
      <c r="AR2298" s="26"/>
      <c r="AS2298" s="26"/>
      <c r="AT2298" s="26"/>
      <c r="AU2298" s="26"/>
    </row>
    <row r="2299" spans="27:47">
      <c r="AA2299" s="26"/>
      <c r="AB2299" s="26"/>
      <c r="AC2299" s="26"/>
      <c r="AD2299" s="26"/>
      <c r="AE2299" s="26"/>
      <c r="AF2299" s="29"/>
      <c r="AG2299" s="187"/>
      <c r="AN2299" s="26"/>
      <c r="AO2299" s="26"/>
      <c r="AP2299" s="26"/>
      <c r="AQ2299" s="26"/>
      <c r="AR2299" s="26"/>
      <c r="AS2299" s="26"/>
      <c r="AT2299" s="26"/>
      <c r="AU2299" s="26"/>
    </row>
    <row r="2300" spans="27:47">
      <c r="AA2300" s="26"/>
      <c r="AB2300" s="26"/>
      <c r="AC2300" s="26"/>
      <c r="AD2300" s="26"/>
      <c r="AE2300" s="26"/>
      <c r="AF2300" s="29"/>
      <c r="AG2300" s="187"/>
      <c r="AN2300" s="26"/>
      <c r="AO2300" s="26"/>
      <c r="AP2300" s="26"/>
      <c r="AQ2300" s="26"/>
      <c r="AR2300" s="26"/>
      <c r="AS2300" s="26"/>
      <c r="AT2300" s="26"/>
      <c r="AU2300" s="26"/>
    </row>
    <row r="2301" spans="27:47">
      <c r="AA2301" s="26"/>
      <c r="AB2301" s="26"/>
      <c r="AC2301" s="26"/>
      <c r="AD2301" s="26"/>
      <c r="AE2301" s="26"/>
      <c r="AF2301" s="29"/>
      <c r="AG2301" s="187"/>
      <c r="AN2301" s="26"/>
      <c r="AO2301" s="26"/>
      <c r="AP2301" s="26"/>
      <c r="AQ2301" s="26"/>
      <c r="AR2301" s="26"/>
      <c r="AS2301" s="26"/>
      <c r="AT2301" s="26"/>
      <c r="AU2301" s="26"/>
    </row>
    <row r="2302" spans="27:47">
      <c r="AA2302" s="26"/>
      <c r="AB2302" s="26"/>
      <c r="AC2302" s="26"/>
      <c r="AD2302" s="26"/>
      <c r="AE2302" s="26"/>
      <c r="AF2302" s="29"/>
      <c r="AG2302" s="187"/>
      <c r="AN2302" s="26"/>
      <c r="AO2302" s="26"/>
      <c r="AP2302" s="26"/>
      <c r="AQ2302" s="26"/>
      <c r="AR2302" s="26"/>
      <c r="AS2302" s="26"/>
      <c r="AT2302" s="26"/>
      <c r="AU2302" s="26"/>
    </row>
    <row r="2303" spans="27:47">
      <c r="AA2303" s="26"/>
      <c r="AB2303" s="26"/>
      <c r="AC2303" s="26"/>
      <c r="AD2303" s="26"/>
      <c r="AE2303" s="26"/>
      <c r="AF2303" s="29"/>
      <c r="AG2303" s="187"/>
      <c r="AN2303" s="26"/>
      <c r="AO2303" s="26"/>
      <c r="AP2303" s="26"/>
      <c r="AQ2303" s="26"/>
      <c r="AR2303" s="26"/>
      <c r="AS2303" s="26"/>
      <c r="AT2303" s="26"/>
      <c r="AU2303" s="26"/>
    </row>
    <row r="2304" spans="27:47">
      <c r="AA2304" s="26"/>
      <c r="AB2304" s="26"/>
      <c r="AC2304" s="26"/>
      <c r="AD2304" s="26"/>
      <c r="AE2304" s="26"/>
      <c r="AF2304" s="29"/>
      <c r="AG2304" s="187"/>
      <c r="AN2304" s="26"/>
      <c r="AO2304" s="26"/>
      <c r="AP2304" s="26"/>
      <c r="AQ2304" s="26"/>
      <c r="AR2304" s="26"/>
      <c r="AS2304" s="26"/>
      <c r="AT2304" s="26"/>
      <c r="AU2304" s="26"/>
    </row>
    <row r="2305" spans="27:47">
      <c r="AA2305" s="26"/>
      <c r="AB2305" s="26"/>
      <c r="AC2305" s="26"/>
      <c r="AD2305" s="26"/>
      <c r="AE2305" s="26"/>
      <c r="AF2305" s="29"/>
      <c r="AG2305" s="187"/>
      <c r="AN2305" s="26"/>
      <c r="AO2305" s="26"/>
      <c r="AP2305" s="26"/>
      <c r="AQ2305" s="26"/>
      <c r="AR2305" s="26"/>
      <c r="AS2305" s="26"/>
      <c r="AT2305" s="26"/>
      <c r="AU2305" s="26"/>
    </row>
    <row r="2306" spans="27:47">
      <c r="AA2306" s="26"/>
      <c r="AB2306" s="26"/>
      <c r="AC2306" s="26"/>
      <c r="AD2306" s="26"/>
      <c r="AE2306" s="26"/>
      <c r="AF2306" s="29"/>
      <c r="AG2306" s="187"/>
      <c r="AN2306" s="26"/>
      <c r="AO2306" s="26"/>
      <c r="AP2306" s="26"/>
      <c r="AQ2306" s="26"/>
      <c r="AR2306" s="26"/>
      <c r="AS2306" s="26"/>
      <c r="AT2306" s="26"/>
      <c r="AU2306" s="26"/>
    </row>
    <row r="2307" spans="27:47">
      <c r="AA2307" s="26"/>
      <c r="AB2307" s="26"/>
      <c r="AC2307" s="26"/>
      <c r="AD2307" s="26"/>
      <c r="AE2307" s="26"/>
      <c r="AF2307" s="29"/>
      <c r="AG2307" s="187"/>
      <c r="AN2307" s="26"/>
      <c r="AO2307" s="26"/>
      <c r="AP2307" s="26"/>
      <c r="AQ2307" s="26"/>
      <c r="AR2307" s="26"/>
      <c r="AS2307" s="26"/>
      <c r="AT2307" s="26"/>
      <c r="AU2307" s="26"/>
    </row>
    <row r="2308" spans="27:47">
      <c r="AA2308" s="26"/>
      <c r="AB2308" s="26"/>
      <c r="AC2308" s="26"/>
      <c r="AD2308" s="26"/>
      <c r="AE2308" s="26"/>
      <c r="AF2308" s="29"/>
      <c r="AG2308" s="187"/>
      <c r="AN2308" s="26"/>
      <c r="AO2308" s="26"/>
      <c r="AP2308" s="26"/>
      <c r="AQ2308" s="26"/>
      <c r="AR2308" s="26"/>
      <c r="AS2308" s="26"/>
      <c r="AT2308" s="26"/>
      <c r="AU2308" s="26"/>
    </row>
    <row r="2309" spans="27:47">
      <c r="AA2309" s="26"/>
      <c r="AB2309" s="26"/>
      <c r="AC2309" s="26"/>
      <c r="AD2309" s="26"/>
      <c r="AE2309" s="26"/>
      <c r="AF2309" s="29"/>
      <c r="AG2309" s="187"/>
      <c r="AN2309" s="26"/>
      <c r="AO2309" s="26"/>
      <c r="AP2309" s="26"/>
      <c r="AQ2309" s="26"/>
      <c r="AR2309" s="26"/>
      <c r="AS2309" s="26"/>
      <c r="AT2309" s="26"/>
      <c r="AU2309" s="26"/>
    </row>
    <row r="2310" spans="27:47">
      <c r="AA2310" s="26"/>
      <c r="AB2310" s="26"/>
      <c r="AC2310" s="26"/>
      <c r="AD2310" s="26"/>
      <c r="AE2310" s="26"/>
      <c r="AF2310" s="29"/>
      <c r="AG2310" s="187"/>
      <c r="AN2310" s="26"/>
      <c r="AO2310" s="26"/>
      <c r="AP2310" s="26"/>
      <c r="AQ2310" s="26"/>
      <c r="AR2310" s="26"/>
      <c r="AS2310" s="26"/>
      <c r="AT2310" s="26"/>
      <c r="AU2310" s="26"/>
    </row>
    <row r="2311" spans="27:47">
      <c r="AA2311" s="26"/>
      <c r="AB2311" s="26"/>
      <c r="AC2311" s="26"/>
      <c r="AD2311" s="26"/>
      <c r="AE2311" s="26"/>
      <c r="AF2311" s="29"/>
      <c r="AG2311" s="187"/>
      <c r="AN2311" s="26"/>
      <c r="AO2311" s="26"/>
      <c r="AP2311" s="26"/>
      <c r="AQ2311" s="26"/>
      <c r="AR2311" s="26"/>
      <c r="AS2311" s="26"/>
      <c r="AT2311" s="26"/>
      <c r="AU2311" s="26"/>
    </row>
    <row r="2312" spans="27:47">
      <c r="AA2312" s="26"/>
      <c r="AB2312" s="26"/>
      <c r="AC2312" s="26"/>
      <c r="AD2312" s="26"/>
      <c r="AE2312" s="26"/>
      <c r="AF2312" s="29"/>
      <c r="AG2312" s="187"/>
      <c r="AN2312" s="26"/>
      <c r="AO2312" s="26"/>
      <c r="AP2312" s="26"/>
      <c r="AQ2312" s="26"/>
      <c r="AR2312" s="26"/>
      <c r="AS2312" s="26"/>
      <c r="AT2312" s="26"/>
      <c r="AU2312" s="26"/>
    </row>
    <row r="2313" spans="27:47">
      <c r="AA2313" s="26"/>
      <c r="AB2313" s="26"/>
      <c r="AC2313" s="26"/>
      <c r="AD2313" s="26"/>
      <c r="AE2313" s="26"/>
      <c r="AF2313" s="29"/>
      <c r="AG2313" s="187"/>
      <c r="AN2313" s="26"/>
      <c r="AO2313" s="26"/>
      <c r="AP2313" s="26"/>
      <c r="AQ2313" s="26"/>
      <c r="AR2313" s="26"/>
      <c r="AS2313" s="26"/>
      <c r="AT2313" s="26"/>
      <c r="AU2313" s="26"/>
    </row>
    <row r="2314" spans="27:47">
      <c r="AA2314" s="26"/>
      <c r="AB2314" s="26"/>
      <c r="AC2314" s="26"/>
      <c r="AD2314" s="26"/>
      <c r="AE2314" s="26"/>
      <c r="AF2314" s="29"/>
      <c r="AG2314" s="187"/>
      <c r="AN2314" s="26"/>
      <c r="AO2314" s="26"/>
      <c r="AP2314" s="26"/>
      <c r="AQ2314" s="26"/>
      <c r="AR2314" s="26"/>
      <c r="AS2314" s="26"/>
      <c r="AT2314" s="26"/>
      <c r="AU2314" s="26"/>
    </row>
    <row r="2315" spans="27:47">
      <c r="AA2315" s="26"/>
      <c r="AB2315" s="26"/>
      <c r="AC2315" s="26"/>
      <c r="AD2315" s="26"/>
      <c r="AE2315" s="26"/>
      <c r="AF2315" s="29"/>
      <c r="AG2315" s="187"/>
      <c r="AN2315" s="26"/>
      <c r="AO2315" s="26"/>
      <c r="AP2315" s="26"/>
      <c r="AQ2315" s="26"/>
      <c r="AR2315" s="26"/>
      <c r="AS2315" s="26"/>
      <c r="AT2315" s="26"/>
      <c r="AU2315" s="26"/>
    </row>
    <row r="2316" spans="27:47">
      <c r="AA2316" s="26"/>
      <c r="AB2316" s="26"/>
      <c r="AC2316" s="26"/>
      <c r="AD2316" s="26"/>
      <c r="AE2316" s="26"/>
      <c r="AF2316" s="29"/>
      <c r="AG2316" s="187"/>
      <c r="AN2316" s="26"/>
      <c r="AO2316" s="26"/>
      <c r="AP2316" s="26"/>
      <c r="AQ2316" s="26"/>
      <c r="AR2316" s="26"/>
      <c r="AS2316" s="26"/>
      <c r="AT2316" s="26"/>
      <c r="AU2316" s="26"/>
    </row>
    <row r="2317" spans="27:47">
      <c r="AA2317" s="26"/>
      <c r="AB2317" s="26"/>
      <c r="AC2317" s="26"/>
      <c r="AD2317" s="26"/>
      <c r="AE2317" s="26"/>
      <c r="AF2317" s="29"/>
      <c r="AG2317" s="187"/>
      <c r="AN2317" s="26"/>
      <c r="AO2317" s="26"/>
      <c r="AP2317" s="26"/>
      <c r="AQ2317" s="26"/>
      <c r="AR2317" s="26"/>
      <c r="AS2317" s="26"/>
      <c r="AT2317" s="26"/>
      <c r="AU2317" s="26"/>
    </row>
    <row r="2318" spans="27:47">
      <c r="AA2318" s="26"/>
      <c r="AB2318" s="26"/>
      <c r="AC2318" s="26"/>
      <c r="AD2318" s="26"/>
      <c r="AE2318" s="26"/>
      <c r="AF2318" s="29"/>
      <c r="AG2318" s="187"/>
      <c r="AN2318" s="26"/>
      <c r="AO2318" s="26"/>
      <c r="AP2318" s="26"/>
      <c r="AQ2318" s="26"/>
      <c r="AR2318" s="26"/>
      <c r="AS2318" s="26"/>
      <c r="AT2318" s="26"/>
      <c r="AU2318" s="26"/>
    </row>
    <row r="2319" spans="27:47">
      <c r="AA2319" s="26"/>
      <c r="AB2319" s="26"/>
      <c r="AC2319" s="26"/>
      <c r="AD2319" s="26"/>
      <c r="AE2319" s="26"/>
      <c r="AF2319" s="29"/>
      <c r="AG2319" s="187"/>
      <c r="AN2319" s="26"/>
      <c r="AO2319" s="26"/>
      <c r="AP2319" s="26"/>
      <c r="AQ2319" s="26"/>
      <c r="AR2319" s="26"/>
      <c r="AS2319" s="26"/>
      <c r="AT2319" s="26"/>
      <c r="AU2319" s="26"/>
    </row>
    <row r="2320" spans="27:47">
      <c r="AA2320" s="26"/>
      <c r="AB2320" s="26"/>
      <c r="AC2320" s="26"/>
      <c r="AD2320" s="26"/>
      <c r="AE2320" s="26"/>
      <c r="AF2320" s="29"/>
      <c r="AG2320" s="187"/>
      <c r="AN2320" s="26"/>
      <c r="AO2320" s="26"/>
      <c r="AP2320" s="26"/>
      <c r="AQ2320" s="26"/>
      <c r="AR2320" s="26"/>
      <c r="AS2320" s="26"/>
      <c r="AT2320" s="26"/>
      <c r="AU2320" s="26"/>
    </row>
    <row r="2321" spans="27:47">
      <c r="AA2321" s="26"/>
      <c r="AB2321" s="26"/>
      <c r="AC2321" s="26"/>
      <c r="AD2321" s="26"/>
      <c r="AE2321" s="26"/>
      <c r="AF2321" s="29"/>
      <c r="AG2321" s="187"/>
      <c r="AN2321" s="26"/>
      <c r="AO2321" s="26"/>
      <c r="AP2321" s="26"/>
      <c r="AQ2321" s="26"/>
      <c r="AR2321" s="26"/>
      <c r="AS2321" s="26"/>
      <c r="AT2321" s="26"/>
      <c r="AU2321" s="26"/>
    </row>
    <row r="2322" spans="27:47">
      <c r="AA2322" s="26"/>
      <c r="AB2322" s="26"/>
      <c r="AC2322" s="26"/>
      <c r="AD2322" s="26"/>
      <c r="AE2322" s="26"/>
      <c r="AF2322" s="29"/>
      <c r="AG2322" s="187"/>
      <c r="AN2322" s="26"/>
      <c r="AO2322" s="26"/>
      <c r="AP2322" s="26"/>
      <c r="AQ2322" s="26"/>
      <c r="AR2322" s="26"/>
      <c r="AS2322" s="26"/>
      <c r="AT2322" s="26"/>
      <c r="AU2322" s="26"/>
    </row>
    <row r="2323" spans="27:47">
      <c r="AA2323" s="26"/>
      <c r="AB2323" s="26"/>
      <c r="AC2323" s="26"/>
      <c r="AD2323" s="26"/>
      <c r="AE2323" s="26"/>
      <c r="AF2323" s="29"/>
      <c r="AG2323" s="187"/>
      <c r="AN2323" s="26"/>
      <c r="AO2323" s="26"/>
      <c r="AP2323" s="26"/>
      <c r="AQ2323" s="26"/>
      <c r="AR2323" s="26"/>
      <c r="AS2323" s="26"/>
      <c r="AT2323" s="26"/>
      <c r="AU2323" s="26"/>
    </row>
    <row r="2324" spans="27:47">
      <c r="AA2324" s="26"/>
      <c r="AB2324" s="26"/>
      <c r="AC2324" s="26"/>
      <c r="AD2324" s="26"/>
      <c r="AE2324" s="26"/>
      <c r="AF2324" s="29"/>
      <c r="AG2324" s="187"/>
      <c r="AN2324" s="26"/>
      <c r="AO2324" s="26"/>
      <c r="AP2324" s="26"/>
      <c r="AQ2324" s="26"/>
      <c r="AR2324" s="26"/>
      <c r="AS2324" s="26"/>
      <c r="AT2324" s="26"/>
      <c r="AU2324" s="26"/>
    </row>
    <row r="2325" spans="27:47">
      <c r="AA2325" s="26"/>
      <c r="AB2325" s="26"/>
      <c r="AC2325" s="26"/>
      <c r="AD2325" s="26"/>
      <c r="AE2325" s="26"/>
      <c r="AF2325" s="29"/>
      <c r="AG2325" s="187"/>
      <c r="AN2325" s="26"/>
      <c r="AO2325" s="26"/>
      <c r="AP2325" s="26"/>
      <c r="AQ2325" s="26"/>
      <c r="AR2325" s="26"/>
      <c r="AS2325" s="26"/>
      <c r="AT2325" s="26"/>
      <c r="AU2325" s="26"/>
    </row>
    <row r="2326" spans="27:47">
      <c r="AA2326" s="26"/>
      <c r="AB2326" s="26"/>
      <c r="AC2326" s="26"/>
      <c r="AD2326" s="26"/>
      <c r="AE2326" s="26"/>
      <c r="AF2326" s="29"/>
      <c r="AG2326" s="187"/>
      <c r="AN2326" s="26"/>
      <c r="AO2326" s="26"/>
      <c r="AP2326" s="26"/>
      <c r="AQ2326" s="26"/>
      <c r="AR2326" s="26"/>
      <c r="AS2326" s="26"/>
      <c r="AT2326" s="26"/>
      <c r="AU2326" s="26"/>
    </row>
    <row r="2327" spans="27:47">
      <c r="AA2327" s="26"/>
      <c r="AB2327" s="26"/>
      <c r="AC2327" s="26"/>
      <c r="AD2327" s="26"/>
      <c r="AE2327" s="26"/>
      <c r="AF2327" s="29"/>
      <c r="AG2327" s="187"/>
      <c r="AN2327" s="26"/>
      <c r="AO2327" s="26"/>
      <c r="AP2327" s="26"/>
      <c r="AQ2327" s="26"/>
      <c r="AR2327" s="26"/>
      <c r="AS2327" s="26"/>
      <c r="AT2327" s="26"/>
      <c r="AU2327" s="26"/>
    </row>
    <row r="2328" spans="27:47">
      <c r="AA2328" s="26"/>
      <c r="AB2328" s="26"/>
      <c r="AC2328" s="26"/>
      <c r="AD2328" s="26"/>
      <c r="AE2328" s="26"/>
      <c r="AF2328" s="29"/>
      <c r="AG2328" s="187"/>
      <c r="AN2328" s="26"/>
      <c r="AO2328" s="26"/>
      <c r="AP2328" s="26"/>
      <c r="AQ2328" s="26"/>
      <c r="AR2328" s="26"/>
      <c r="AS2328" s="26"/>
      <c r="AT2328" s="26"/>
      <c r="AU2328" s="26"/>
    </row>
    <row r="2329" spans="27:47">
      <c r="AA2329" s="26"/>
      <c r="AB2329" s="26"/>
      <c r="AC2329" s="26"/>
      <c r="AD2329" s="26"/>
      <c r="AE2329" s="26"/>
      <c r="AF2329" s="29"/>
      <c r="AG2329" s="187"/>
      <c r="AN2329" s="26"/>
      <c r="AO2329" s="26"/>
      <c r="AP2329" s="26"/>
      <c r="AQ2329" s="26"/>
      <c r="AR2329" s="26"/>
      <c r="AS2329" s="26"/>
      <c r="AT2329" s="26"/>
      <c r="AU2329" s="26"/>
    </row>
    <row r="2330" spans="27:47">
      <c r="AA2330" s="26"/>
      <c r="AB2330" s="26"/>
      <c r="AC2330" s="26"/>
      <c r="AD2330" s="26"/>
      <c r="AE2330" s="26"/>
      <c r="AF2330" s="29"/>
      <c r="AG2330" s="187"/>
      <c r="AN2330" s="26"/>
      <c r="AO2330" s="26"/>
      <c r="AP2330" s="26"/>
      <c r="AQ2330" s="26"/>
      <c r="AR2330" s="26"/>
      <c r="AS2330" s="26"/>
      <c r="AT2330" s="26"/>
      <c r="AU2330" s="26"/>
    </row>
    <row r="2331" spans="27:47">
      <c r="AA2331" s="26"/>
      <c r="AB2331" s="26"/>
      <c r="AC2331" s="26"/>
      <c r="AD2331" s="26"/>
      <c r="AE2331" s="26"/>
      <c r="AF2331" s="29"/>
      <c r="AG2331" s="187"/>
      <c r="AN2331" s="26"/>
      <c r="AO2331" s="26"/>
      <c r="AP2331" s="26"/>
      <c r="AQ2331" s="26"/>
      <c r="AR2331" s="26"/>
      <c r="AS2331" s="26"/>
      <c r="AT2331" s="26"/>
      <c r="AU2331" s="26"/>
    </row>
    <row r="2332" spans="27:47">
      <c r="AA2332" s="26"/>
      <c r="AB2332" s="26"/>
      <c r="AC2332" s="26"/>
      <c r="AD2332" s="26"/>
      <c r="AE2332" s="26"/>
      <c r="AF2332" s="29"/>
      <c r="AG2332" s="187"/>
      <c r="AN2332" s="26"/>
      <c r="AO2332" s="26"/>
      <c r="AP2332" s="26"/>
      <c r="AQ2332" s="26"/>
      <c r="AR2332" s="26"/>
      <c r="AS2332" s="26"/>
      <c r="AT2332" s="26"/>
      <c r="AU2332" s="26"/>
    </row>
    <row r="2333" spans="27:47">
      <c r="AA2333" s="26"/>
      <c r="AB2333" s="26"/>
      <c r="AC2333" s="26"/>
      <c r="AD2333" s="26"/>
      <c r="AE2333" s="26"/>
      <c r="AF2333" s="29"/>
      <c r="AG2333" s="187"/>
      <c r="AN2333" s="26"/>
      <c r="AO2333" s="26"/>
      <c r="AP2333" s="26"/>
      <c r="AQ2333" s="26"/>
      <c r="AR2333" s="26"/>
      <c r="AS2333" s="26"/>
      <c r="AT2333" s="26"/>
      <c r="AU2333" s="26"/>
    </row>
    <row r="2334" spans="27:47">
      <c r="AA2334" s="26"/>
      <c r="AB2334" s="26"/>
      <c r="AC2334" s="26"/>
      <c r="AD2334" s="26"/>
      <c r="AE2334" s="26"/>
      <c r="AF2334" s="29"/>
      <c r="AG2334" s="187"/>
      <c r="AN2334" s="26"/>
      <c r="AO2334" s="26"/>
      <c r="AP2334" s="26"/>
      <c r="AQ2334" s="26"/>
      <c r="AR2334" s="26"/>
      <c r="AS2334" s="26"/>
      <c r="AT2334" s="26"/>
      <c r="AU2334" s="26"/>
    </row>
    <row r="2335" spans="27:47">
      <c r="AA2335" s="26"/>
      <c r="AB2335" s="26"/>
      <c r="AC2335" s="26"/>
      <c r="AD2335" s="26"/>
      <c r="AE2335" s="26"/>
      <c r="AF2335" s="29"/>
      <c r="AG2335" s="187"/>
      <c r="AN2335" s="26"/>
      <c r="AO2335" s="26"/>
      <c r="AP2335" s="26"/>
      <c r="AQ2335" s="26"/>
      <c r="AR2335" s="26"/>
      <c r="AS2335" s="26"/>
      <c r="AT2335" s="26"/>
      <c r="AU2335" s="26"/>
    </row>
    <row r="2336" spans="27:47">
      <c r="AA2336" s="26"/>
      <c r="AB2336" s="26"/>
      <c r="AC2336" s="26"/>
      <c r="AD2336" s="26"/>
      <c r="AE2336" s="26"/>
      <c r="AF2336" s="29"/>
      <c r="AG2336" s="187"/>
      <c r="AN2336" s="26"/>
      <c r="AO2336" s="26"/>
      <c r="AP2336" s="26"/>
      <c r="AQ2336" s="26"/>
      <c r="AR2336" s="26"/>
      <c r="AS2336" s="26"/>
      <c r="AT2336" s="26"/>
      <c r="AU2336" s="26"/>
    </row>
    <row r="2337" spans="27:47">
      <c r="AA2337" s="26"/>
      <c r="AB2337" s="26"/>
      <c r="AC2337" s="26"/>
      <c r="AD2337" s="26"/>
      <c r="AE2337" s="26"/>
      <c r="AF2337" s="29"/>
      <c r="AG2337" s="187"/>
      <c r="AN2337" s="26"/>
      <c r="AO2337" s="26"/>
      <c r="AP2337" s="26"/>
      <c r="AQ2337" s="26"/>
      <c r="AR2337" s="26"/>
      <c r="AS2337" s="26"/>
      <c r="AT2337" s="26"/>
      <c r="AU2337" s="26"/>
    </row>
    <row r="2338" spans="27:47">
      <c r="AA2338" s="26"/>
      <c r="AB2338" s="26"/>
      <c r="AC2338" s="26"/>
      <c r="AD2338" s="26"/>
      <c r="AE2338" s="26"/>
      <c r="AF2338" s="29"/>
      <c r="AG2338" s="187"/>
      <c r="AN2338" s="26"/>
      <c r="AO2338" s="26"/>
      <c r="AP2338" s="26"/>
      <c r="AQ2338" s="26"/>
      <c r="AR2338" s="26"/>
      <c r="AS2338" s="26"/>
      <c r="AT2338" s="26"/>
      <c r="AU2338" s="26"/>
    </row>
    <row r="2339" spans="27:47">
      <c r="AA2339" s="26"/>
      <c r="AB2339" s="26"/>
      <c r="AC2339" s="26"/>
      <c r="AD2339" s="26"/>
      <c r="AE2339" s="26"/>
      <c r="AF2339" s="29"/>
      <c r="AG2339" s="187"/>
      <c r="AN2339" s="26"/>
      <c r="AO2339" s="26"/>
      <c r="AP2339" s="26"/>
      <c r="AQ2339" s="26"/>
      <c r="AR2339" s="26"/>
      <c r="AS2339" s="26"/>
      <c r="AT2339" s="26"/>
      <c r="AU2339" s="26"/>
    </row>
    <row r="2340" spans="27:47">
      <c r="AA2340" s="26"/>
      <c r="AB2340" s="26"/>
      <c r="AC2340" s="26"/>
      <c r="AD2340" s="26"/>
      <c r="AE2340" s="26"/>
      <c r="AF2340" s="29"/>
      <c r="AG2340" s="187"/>
      <c r="AN2340" s="26"/>
      <c r="AO2340" s="26"/>
      <c r="AP2340" s="26"/>
      <c r="AQ2340" s="26"/>
      <c r="AR2340" s="26"/>
      <c r="AS2340" s="26"/>
      <c r="AT2340" s="26"/>
      <c r="AU2340" s="26"/>
    </row>
    <row r="2341" spans="27:47">
      <c r="AA2341" s="26"/>
      <c r="AB2341" s="26"/>
      <c r="AC2341" s="26"/>
      <c r="AD2341" s="26"/>
      <c r="AE2341" s="26"/>
      <c r="AF2341" s="29"/>
      <c r="AG2341" s="187"/>
      <c r="AN2341" s="26"/>
      <c r="AO2341" s="26"/>
      <c r="AP2341" s="26"/>
      <c r="AQ2341" s="26"/>
      <c r="AR2341" s="26"/>
      <c r="AS2341" s="26"/>
      <c r="AT2341" s="26"/>
      <c r="AU2341" s="26"/>
    </row>
    <row r="2342" spans="27:47">
      <c r="AA2342" s="26"/>
      <c r="AB2342" s="26"/>
      <c r="AC2342" s="26"/>
      <c r="AD2342" s="26"/>
      <c r="AE2342" s="26"/>
      <c r="AF2342" s="29"/>
      <c r="AG2342" s="187"/>
      <c r="AN2342" s="26"/>
      <c r="AO2342" s="26"/>
      <c r="AP2342" s="26"/>
      <c r="AQ2342" s="26"/>
      <c r="AR2342" s="26"/>
      <c r="AS2342" s="26"/>
      <c r="AT2342" s="26"/>
      <c r="AU2342" s="26"/>
    </row>
    <row r="2343" spans="27:47">
      <c r="AA2343" s="26"/>
      <c r="AB2343" s="26"/>
      <c r="AC2343" s="26"/>
      <c r="AD2343" s="26"/>
      <c r="AE2343" s="26"/>
      <c r="AF2343" s="29"/>
      <c r="AG2343" s="187"/>
      <c r="AN2343" s="26"/>
      <c r="AO2343" s="26"/>
      <c r="AP2343" s="26"/>
      <c r="AQ2343" s="26"/>
      <c r="AR2343" s="26"/>
      <c r="AS2343" s="26"/>
      <c r="AT2343" s="26"/>
      <c r="AU2343" s="26"/>
    </row>
    <row r="2344" spans="27:47">
      <c r="AA2344" s="26"/>
      <c r="AB2344" s="26"/>
      <c r="AC2344" s="26"/>
      <c r="AD2344" s="26"/>
      <c r="AE2344" s="26"/>
      <c r="AF2344" s="29"/>
      <c r="AG2344" s="187"/>
      <c r="AN2344" s="26"/>
      <c r="AO2344" s="26"/>
      <c r="AP2344" s="26"/>
      <c r="AQ2344" s="26"/>
      <c r="AR2344" s="26"/>
      <c r="AS2344" s="26"/>
      <c r="AT2344" s="26"/>
      <c r="AU2344" s="26"/>
    </row>
    <row r="2345" spans="27:47">
      <c r="AA2345" s="26"/>
      <c r="AB2345" s="26"/>
      <c r="AC2345" s="26"/>
      <c r="AD2345" s="26"/>
      <c r="AE2345" s="26"/>
      <c r="AF2345" s="29"/>
      <c r="AG2345" s="187"/>
      <c r="AN2345" s="26"/>
      <c r="AO2345" s="26"/>
      <c r="AP2345" s="26"/>
      <c r="AQ2345" s="26"/>
      <c r="AR2345" s="26"/>
      <c r="AS2345" s="26"/>
      <c r="AT2345" s="26"/>
      <c r="AU2345" s="26"/>
    </row>
    <row r="2346" spans="27:47">
      <c r="AA2346" s="26"/>
      <c r="AB2346" s="26"/>
      <c r="AC2346" s="26"/>
      <c r="AD2346" s="26"/>
      <c r="AE2346" s="26"/>
      <c r="AF2346" s="29"/>
      <c r="AG2346" s="187"/>
      <c r="AN2346" s="26"/>
      <c r="AO2346" s="26"/>
      <c r="AP2346" s="26"/>
      <c r="AQ2346" s="26"/>
      <c r="AR2346" s="26"/>
      <c r="AS2346" s="26"/>
      <c r="AT2346" s="26"/>
      <c r="AU2346" s="26"/>
    </row>
    <row r="2347" spans="27:47">
      <c r="AA2347" s="26"/>
      <c r="AB2347" s="26"/>
      <c r="AC2347" s="26"/>
      <c r="AD2347" s="26"/>
      <c r="AE2347" s="26"/>
      <c r="AF2347" s="29"/>
      <c r="AG2347" s="187"/>
      <c r="AN2347" s="26"/>
      <c r="AO2347" s="26"/>
      <c r="AP2347" s="26"/>
      <c r="AQ2347" s="26"/>
      <c r="AR2347" s="26"/>
      <c r="AS2347" s="26"/>
      <c r="AT2347" s="26"/>
      <c r="AU2347" s="26"/>
    </row>
    <row r="2348" spans="27:47">
      <c r="AA2348" s="26"/>
      <c r="AB2348" s="26"/>
      <c r="AC2348" s="26"/>
      <c r="AD2348" s="26"/>
      <c r="AE2348" s="26"/>
      <c r="AF2348" s="29"/>
      <c r="AG2348" s="187"/>
      <c r="AN2348" s="26"/>
      <c r="AO2348" s="26"/>
      <c r="AP2348" s="26"/>
      <c r="AQ2348" s="26"/>
      <c r="AR2348" s="26"/>
      <c r="AS2348" s="26"/>
      <c r="AT2348" s="26"/>
      <c r="AU2348" s="26"/>
    </row>
    <row r="2349" spans="27:47">
      <c r="AA2349" s="26"/>
      <c r="AB2349" s="26"/>
      <c r="AC2349" s="26"/>
      <c r="AD2349" s="26"/>
      <c r="AE2349" s="26"/>
      <c r="AF2349" s="29"/>
      <c r="AG2349" s="187"/>
      <c r="AN2349" s="26"/>
      <c r="AO2349" s="26"/>
      <c r="AP2349" s="26"/>
      <c r="AQ2349" s="26"/>
      <c r="AR2349" s="26"/>
      <c r="AS2349" s="26"/>
      <c r="AT2349" s="26"/>
      <c r="AU2349" s="26"/>
    </row>
    <row r="2350" spans="27:47">
      <c r="AA2350" s="26"/>
      <c r="AB2350" s="26"/>
      <c r="AC2350" s="26"/>
      <c r="AD2350" s="26"/>
      <c r="AE2350" s="26"/>
      <c r="AF2350" s="29"/>
      <c r="AG2350" s="187"/>
      <c r="AN2350" s="26"/>
      <c r="AO2350" s="26"/>
      <c r="AP2350" s="26"/>
      <c r="AQ2350" s="26"/>
      <c r="AR2350" s="26"/>
      <c r="AS2350" s="26"/>
      <c r="AT2350" s="26"/>
      <c r="AU2350" s="26"/>
    </row>
    <row r="2351" spans="27:47">
      <c r="AA2351" s="26"/>
      <c r="AB2351" s="26"/>
      <c r="AC2351" s="26"/>
      <c r="AD2351" s="26"/>
      <c r="AE2351" s="26"/>
      <c r="AF2351" s="29"/>
      <c r="AG2351" s="187"/>
      <c r="AN2351" s="26"/>
      <c r="AO2351" s="26"/>
      <c r="AP2351" s="26"/>
      <c r="AQ2351" s="26"/>
      <c r="AR2351" s="26"/>
      <c r="AS2351" s="26"/>
      <c r="AT2351" s="26"/>
      <c r="AU2351" s="26"/>
    </row>
    <row r="2352" spans="27:47">
      <c r="AA2352" s="26"/>
      <c r="AB2352" s="26"/>
      <c r="AC2352" s="26"/>
      <c r="AD2352" s="26"/>
      <c r="AE2352" s="26"/>
      <c r="AF2352" s="29"/>
      <c r="AG2352" s="187"/>
      <c r="AN2352" s="26"/>
      <c r="AO2352" s="26"/>
      <c r="AP2352" s="26"/>
      <c r="AQ2352" s="26"/>
      <c r="AR2352" s="26"/>
      <c r="AS2352" s="26"/>
      <c r="AT2352" s="26"/>
      <c r="AU2352" s="26"/>
    </row>
    <row r="2353" spans="27:47">
      <c r="AA2353" s="26"/>
      <c r="AB2353" s="26"/>
      <c r="AC2353" s="26"/>
      <c r="AD2353" s="26"/>
      <c r="AE2353" s="26"/>
      <c r="AF2353" s="29"/>
      <c r="AG2353" s="187"/>
      <c r="AN2353" s="26"/>
      <c r="AO2353" s="26"/>
      <c r="AP2353" s="26"/>
      <c r="AQ2353" s="26"/>
      <c r="AR2353" s="26"/>
      <c r="AS2353" s="26"/>
      <c r="AT2353" s="26"/>
      <c r="AU2353" s="26"/>
    </row>
    <row r="2354" spans="27:47">
      <c r="AA2354" s="26"/>
      <c r="AB2354" s="26"/>
      <c r="AC2354" s="26"/>
      <c r="AD2354" s="26"/>
      <c r="AE2354" s="26"/>
      <c r="AF2354" s="29"/>
      <c r="AG2354" s="187"/>
      <c r="AN2354" s="26"/>
      <c r="AO2354" s="26"/>
      <c r="AP2354" s="26"/>
      <c r="AQ2354" s="26"/>
      <c r="AR2354" s="26"/>
      <c r="AS2354" s="26"/>
      <c r="AT2354" s="26"/>
      <c r="AU2354" s="26"/>
    </row>
    <row r="2355" spans="27:47">
      <c r="AA2355" s="26"/>
      <c r="AB2355" s="26"/>
      <c r="AC2355" s="26"/>
      <c r="AD2355" s="26"/>
      <c r="AE2355" s="26"/>
      <c r="AF2355" s="29"/>
      <c r="AG2355" s="187"/>
      <c r="AN2355" s="26"/>
      <c r="AO2355" s="26"/>
      <c r="AP2355" s="26"/>
      <c r="AQ2355" s="26"/>
      <c r="AR2355" s="26"/>
      <c r="AS2355" s="26"/>
      <c r="AT2355" s="26"/>
      <c r="AU2355" s="26"/>
    </row>
    <row r="2356" spans="27:47">
      <c r="AA2356" s="26"/>
      <c r="AB2356" s="26"/>
      <c r="AC2356" s="26"/>
      <c r="AD2356" s="26"/>
      <c r="AE2356" s="26"/>
      <c r="AF2356" s="29"/>
      <c r="AG2356" s="187"/>
      <c r="AN2356" s="26"/>
      <c r="AO2356" s="26"/>
      <c r="AP2356" s="26"/>
      <c r="AQ2356" s="26"/>
      <c r="AR2356" s="26"/>
      <c r="AS2356" s="26"/>
      <c r="AT2356" s="26"/>
      <c r="AU2356" s="26"/>
    </row>
    <row r="2357" spans="27:47">
      <c r="AA2357" s="26"/>
      <c r="AB2357" s="26"/>
      <c r="AC2357" s="26"/>
      <c r="AD2357" s="26"/>
      <c r="AE2357" s="26"/>
      <c r="AF2357" s="29"/>
      <c r="AG2357" s="187"/>
      <c r="AN2357" s="26"/>
      <c r="AO2357" s="26"/>
      <c r="AP2357" s="26"/>
      <c r="AQ2357" s="26"/>
      <c r="AR2357" s="26"/>
      <c r="AS2357" s="26"/>
      <c r="AT2357" s="26"/>
      <c r="AU2357" s="26"/>
    </row>
    <row r="2358" spans="27:47">
      <c r="AA2358" s="26"/>
      <c r="AB2358" s="26"/>
      <c r="AC2358" s="26"/>
      <c r="AD2358" s="26"/>
      <c r="AE2358" s="26"/>
      <c r="AF2358" s="29"/>
      <c r="AG2358" s="187"/>
      <c r="AN2358" s="26"/>
      <c r="AO2358" s="26"/>
      <c r="AP2358" s="26"/>
      <c r="AQ2358" s="26"/>
      <c r="AR2358" s="26"/>
      <c r="AS2358" s="26"/>
      <c r="AT2358" s="26"/>
      <c r="AU2358" s="26"/>
    </row>
    <row r="2359" spans="27:47">
      <c r="AA2359" s="26"/>
      <c r="AB2359" s="26"/>
      <c r="AC2359" s="26"/>
      <c r="AD2359" s="26"/>
      <c r="AE2359" s="26"/>
      <c r="AF2359" s="29"/>
      <c r="AG2359" s="187"/>
      <c r="AN2359" s="26"/>
      <c r="AO2359" s="26"/>
      <c r="AP2359" s="26"/>
      <c r="AQ2359" s="26"/>
      <c r="AR2359" s="26"/>
      <c r="AS2359" s="26"/>
      <c r="AT2359" s="26"/>
      <c r="AU2359" s="26"/>
    </row>
    <row r="2360" spans="27:47">
      <c r="AA2360" s="26"/>
      <c r="AB2360" s="26"/>
      <c r="AC2360" s="26"/>
      <c r="AD2360" s="26"/>
      <c r="AE2360" s="26"/>
      <c r="AF2360" s="29"/>
      <c r="AG2360" s="187"/>
      <c r="AN2360" s="26"/>
      <c r="AO2360" s="26"/>
      <c r="AP2360" s="26"/>
      <c r="AQ2360" s="26"/>
      <c r="AR2360" s="26"/>
      <c r="AS2360" s="26"/>
      <c r="AT2360" s="26"/>
      <c r="AU2360" s="26"/>
    </row>
    <row r="2361" spans="27:47">
      <c r="AA2361" s="26"/>
      <c r="AB2361" s="26"/>
      <c r="AC2361" s="26"/>
      <c r="AD2361" s="26"/>
      <c r="AE2361" s="26"/>
      <c r="AF2361" s="29"/>
      <c r="AG2361" s="187"/>
      <c r="AN2361" s="26"/>
      <c r="AO2361" s="26"/>
      <c r="AP2361" s="26"/>
      <c r="AQ2361" s="26"/>
      <c r="AR2361" s="26"/>
      <c r="AS2361" s="26"/>
      <c r="AT2361" s="26"/>
      <c r="AU2361" s="26"/>
    </row>
    <row r="2362" spans="27:47">
      <c r="AA2362" s="26"/>
      <c r="AB2362" s="26"/>
      <c r="AC2362" s="26"/>
      <c r="AD2362" s="26"/>
      <c r="AE2362" s="26"/>
      <c r="AF2362" s="29"/>
      <c r="AG2362" s="187"/>
      <c r="AN2362" s="26"/>
      <c r="AO2362" s="26"/>
      <c r="AP2362" s="26"/>
      <c r="AQ2362" s="26"/>
      <c r="AR2362" s="26"/>
      <c r="AS2362" s="26"/>
      <c r="AT2362" s="26"/>
      <c r="AU2362" s="26"/>
    </row>
    <row r="2363" spans="27:47">
      <c r="AA2363" s="26"/>
      <c r="AB2363" s="26"/>
      <c r="AC2363" s="26"/>
      <c r="AD2363" s="26"/>
      <c r="AE2363" s="26"/>
      <c r="AF2363" s="29"/>
      <c r="AG2363" s="187"/>
      <c r="AN2363" s="26"/>
      <c r="AO2363" s="26"/>
      <c r="AP2363" s="26"/>
      <c r="AQ2363" s="26"/>
      <c r="AR2363" s="26"/>
      <c r="AS2363" s="26"/>
      <c r="AT2363" s="26"/>
      <c r="AU2363" s="26"/>
    </row>
    <row r="2364" spans="27:47">
      <c r="AA2364" s="26"/>
      <c r="AB2364" s="26"/>
      <c r="AC2364" s="26"/>
      <c r="AD2364" s="26"/>
      <c r="AE2364" s="26"/>
      <c r="AF2364" s="29"/>
      <c r="AG2364" s="187"/>
      <c r="AN2364" s="26"/>
      <c r="AO2364" s="26"/>
      <c r="AP2364" s="26"/>
      <c r="AQ2364" s="26"/>
      <c r="AR2364" s="26"/>
      <c r="AS2364" s="26"/>
      <c r="AT2364" s="26"/>
      <c r="AU2364" s="26"/>
    </row>
    <row r="2365" spans="27:47">
      <c r="AA2365" s="26"/>
      <c r="AB2365" s="26"/>
      <c r="AC2365" s="26"/>
      <c r="AD2365" s="26"/>
      <c r="AE2365" s="26"/>
      <c r="AF2365" s="29"/>
      <c r="AG2365" s="187"/>
      <c r="AN2365" s="26"/>
      <c r="AO2365" s="26"/>
      <c r="AP2365" s="26"/>
      <c r="AQ2365" s="26"/>
      <c r="AR2365" s="26"/>
      <c r="AS2365" s="26"/>
      <c r="AT2365" s="26"/>
      <c r="AU2365" s="26"/>
    </row>
    <row r="2366" spans="27:47">
      <c r="AA2366" s="26"/>
      <c r="AB2366" s="26"/>
      <c r="AC2366" s="26"/>
      <c r="AD2366" s="26"/>
      <c r="AE2366" s="26"/>
      <c r="AF2366" s="29"/>
      <c r="AG2366" s="187"/>
      <c r="AN2366" s="26"/>
      <c r="AO2366" s="26"/>
      <c r="AP2366" s="26"/>
      <c r="AQ2366" s="26"/>
      <c r="AR2366" s="26"/>
      <c r="AS2366" s="26"/>
      <c r="AT2366" s="26"/>
      <c r="AU2366" s="26"/>
    </row>
    <row r="2367" spans="27:47">
      <c r="AA2367" s="26"/>
      <c r="AB2367" s="26"/>
      <c r="AC2367" s="26"/>
      <c r="AD2367" s="26"/>
      <c r="AE2367" s="26"/>
      <c r="AF2367" s="29"/>
      <c r="AG2367" s="187"/>
      <c r="AN2367" s="26"/>
      <c r="AO2367" s="26"/>
      <c r="AP2367" s="26"/>
      <c r="AQ2367" s="26"/>
      <c r="AR2367" s="26"/>
      <c r="AS2367" s="26"/>
      <c r="AT2367" s="26"/>
      <c r="AU2367" s="26"/>
    </row>
    <row r="2368" spans="27:47">
      <c r="AA2368" s="26"/>
      <c r="AB2368" s="26"/>
      <c r="AC2368" s="26"/>
      <c r="AD2368" s="26"/>
      <c r="AE2368" s="26"/>
      <c r="AF2368" s="29"/>
      <c r="AG2368" s="187"/>
      <c r="AN2368" s="26"/>
      <c r="AO2368" s="26"/>
      <c r="AP2368" s="26"/>
      <c r="AQ2368" s="26"/>
      <c r="AR2368" s="26"/>
      <c r="AS2368" s="26"/>
      <c r="AT2368" s="26"/>
      <c r="AU2368" s="26"/>
    </row>
    <row r="2369" spans="27:47">
      <c r="AA2369" s="26"/>
      <c r="AB2369" s="26"/>
      <c r="AC2369" s="26"/>
      <c r="AD2369" s="26"/>
      <c r="AE2369" s="26"/>
      <c r="AF2369" s="29"/>
      <c r="AG2369" s="187"/>
      <c r="AN2369" s="26"/>
      <c r="AO2369" s="26"/>
      <c r="AP2369" s="26"/>
      <c r="AQ2369" s="26"/>
      <c r="AR2369" s="26"/>
      <c r="AS2369" s="26"/>
      <c r="AT2369" s="26"/>
      <c r="AU2369" s="26"/>
    </row>
    <row r="2370" spans="27:47">
      <c r="AA2370" s="26"/>
      <c r="AB2370" s="26"/>
      <c r="AC2370" s="26"/>
      <c r="AD2370" s="26"/>
      <c r="AE2370" s="26"/>
      <c r="AF2370" s="29"/>
      <c r="AG2370" s="187"/>
      <c r="AN2370" s="26"/>
      <c r="AO2370" s="26"/>
      <c r="AP2370" s="26"/>
      <c r="AQ2370" s="26"/>
      <c r="AR2370" s="26"/>
      <c r="AS2370" s="26"/>
      <c r="AT2370" s="26"/>
      <c r="AU2370" s="26"/>
    </row>
    <row r="2371" spans="27:47">
      <c r="AA2371" s="26"/>
      <c r="AB2371" s="26"/>
      <c r="AC2371" s="26"/>
      <c r="AD2371" s="26"/>
      <c r="AE2371" s="26"/>
      <c r="AF2371" s="29"/>
      <c r="AG2371" s="187"/>
      <c r="AN2371" s="26"/>
      <c r="AO2371" s="26"/>
      <c r="AP2371" s="26"/>
      <c r="AQ2371" s="26"/>
      <c r="AR2371" s="26"/>
      <c r="AS2371" s="26"/>
      <c r="AT2371" s="26"/>
      <c r="AU2371" s="26"/>
    </row>
    <row r="2372" spans="27:47">
      <c r="AA2372" s="26"/>
      <c r="AB2372" s="26"/>
      <c r="AC2372" s="26"/>
      <c r="AD2372" s="26"/>
      <c r="AE2372" s="26"/>
      <c r="AF2372" s="29"/>
      <c r="AG2372" s="187"/>
      <c r="AN2372" s="26"/>
      <c r="AO2372" s="26"/>
      <c r="AP2372" s="26"/>
      <c r="AQ2372" s="26"/>
      <c r="AR2372" s="26"/>
      <c r="AS2372" s="26"/>
      <c r="AT2372" s="26"/>
      <c r="AU2372" s="26"/>
    </row>
    <row r="2373" spans="27:47">
      <c r="AA2373" s="26"/>
      <c r="AB2373" s="26"/>
      <c r="AC2373" s="26"/>
      <c r="AD2373" s="26"/>
      <c r="AE2373" s="26"/>
      <c r="AF2373" s="29"/>
      <c r="AG2373" s="187"/>
      <c r="AN2373" s="26"/>
      <c r="AO2373" s="26"/>
      <c r="AP2373" s="26"/>
      <c r="AQ2373" s="26"/>
      <c r="AR2373" s="26"/>
      <c r="AS2373" s="26"/>
      <c r="AT2373" s="26"/>
      <c r="AU2373" s="26"/>
    </row>
    <row r="2374" spans="27:47">
      <c r="AA2374" s="26"/>
      <c r="AB2374" s="26"/>
      <c r="AC2374" s="26"/>
      <c r="AD2374" s="26"/>
      <c r="AE2374" s="26"/>
      <c r="AF2374" s="29"/>
      <c r="AG2374" s="187"/>
      <c r="AN2374" s="26"/>
      <c r="AO2374" s="26"/>
      <c r="AP2374" s="26"/>
      <c r="AQ2374" s="26"/>
      <c r="AR2374" s="26"/>
      <c r="AS2374" s="26"/>
      <c r="AT2374" s="26"/>
      <c r="AU2374" s="26"/>
    </row>
    <row r="2375" spans="27:47">
      <c r="AA2375" s="26"/>
      <c r="AB2375" s="26"/>
      <c r="AC2375" s="26"/>
      <c r="AD2375" s="26"/>
      <c r="AE2375" s="26"/>
      <c r="AF2375" s="29"/>
      <c r="AG2375" s="187"/>
      <c r="AN2375" s="26"/>
      <c r="AO2375" s="26"/>
      <c r="AP2375" s="26"/>
      <c r="AQ2375" s="26"/>
      <c r="AR2375" s="26"/>
      <c r="AS2375" s="26"/>
      <c r="AT2375" s="26"/>
      <c r="AU2375" s="26"/>
    </row>
    <row r="2376" spans="27:47">
      <c r="AA2376" s="26"/>
      <c r="AB2376" s="26"/>
      <c r="AC2376" s="26"/>
      <c r="AD2376" s="26"/>
      <c r="AE2376" s="26"/>
      <c r="AF2376" s="29"/>
      <c r="AG2376" s="187"/>
      <c r="AN2376" s="26"/>
      <c r="AO2376" s="26"/>
      <c r="AP2376" s="26"/>
      <c r="AQ2376" s="26"/>
      <c r="AR2376" s="26"/>
      <c r="AS2376" s="26"/>
      <c r="AT2376" s="26"/>
      <c r="AU2376" s="26"/>
    </row>
    <row r="2377" spans="27:47">
      <c r="AA2377" s="26"/>
      <c r="AB2377" s="26"/>
      <c r="AC2377" s="26"/>
      <c r="AD2377" s="26"/>
      <c r="AE2377" s="26"/>
      <c r="AF2377" s="29"/>
      <c r="AG2377" s="187"/>
      <c r="AN2377" s="26"/>
      <c r="AO2377" s="26"/>
      <c r="AP2377" s="26"/>
      <c r="AQ2377" s="26"/>
      <c r="AR2377" s="26"/>
      <c r="AS2377" s="26"/>
      <c r="AT2377" s="26"/>
      <c r="AU2377" s="26"/>
    </row>
    <row r="2378" spans="27:47">
      <c r="AA2378" s="26"/>
      <c r="AB2378" s="26"/>
      <c r="AC2378" s="26"/>
      <c r="AD2378" s="26"/>
      <c r="AE2378" s="26"/>
      <c r="AF2378" s="29"/>
      <c r="AG2378" s="187"/>
      <c r="AN2378" s="26"/>
      <c r="AO2378" s="26"/>
      <c r="AP2378" s="26"/>
      <c r="AQ2378" s="26"/>
      <c r="AR2378" s="26"/>
      <c r="AS2378" s="26"/>
      <c r="AT2378" s="26"/>
      <c r="AU2378" s="26"/>
    </row>
    <row r="2379" spans="27:47">
      <c r="AA2379" s="26"/>
      <c r="AB2379" s="26"/>
      <c r="AC2379" s="26"/>
      <c r="AD2379" s="26"/>
      <c r="AE2379" s="26"/>
      <c r="AF2379" s="29"/>
      <c r="AG2379" s="187"/>
      <c r="AN2379" s="26"/>
      <c r="AO2379" s="26"/>
      <c r="AP2379" s="26"/>
      <c r="AQ2379" s="26"/>
      <c r="AR2379" s="26"/>
      <c r="AS2379" s="26"/>
      <c r="AT2379" s="26"/>
      <c r="AU2379" s="26"/>
    </row>
    <row r="2380" spans="27:47">
      <c r="AA2380" s="26"/>
      <c r="AB2380" s="26"/>
      <c r="AC2380" s="26"/>
      <c r="AD2380" s="26"/>
      <c r="AE2380" s="26"/>
      <c r="AF2380" s="29"/>
      <c r="AG2380" s="187"/>
      <c r="AN2380" s="26"/>
      <c r="AO2380" s="26"/>
      <c r="AP2380" s="26"/>
      <c r="AQ2380" s="26"/>
      <c r="AR2380" s="26"/>
      <c r="AS2380" s="26"/>
      <c r="AT2380" s="26"/>
      <c r="AU2380" s="26"/>
    </row>
    <row r="2381" spans="27:47">
      <c r="AA2381" s="26"/>
      <c r="AB2381" s="26"/>
      <c r="AC2381" s="26"/>
      <c r="AD2381" s="26"/>
      <c r="AE2381" s="26"/>
      <c r="AF2381" s="29"/>
      <c r="AG2381" s="187"/>
      <c r="AN2381" s="26"/>
      <c r="AO2381" s="26"/>
      <c r="AP2381" s="26"/>
      <c r="AQ2381" s="26"/>
      <c r="AR2381" s="26"/>
      <c r="AS2381" s="26"/>
      <c r="AT2381" s="26"/>
      <c r="AU2381" s="26"/>
    </row>
    <row r="2382" spans="27:47">
      <c r="AA2382" s="26"/>
      <c r="AB2382" s="26"/>
      <c r="AC2382" s="26"/>
      <c r="AD2382" s="26"/>
      <c r="AE2382" s="26"/>
      <c r="AF2382" s="29"/>
      <c r="AG2382" s="187"/>
      <c r="AN2382" s="26"/>
      <c r="AO2382" s="26"/>
      <c r="AP2382" s="26"/>
      <c r="AQ2382" s="26"/>
      <c r="AR2382" s="26"/>
      <c r="AS2382" s="26"/>
      <c r="AT2382" s="26"/>
      <c r="AU2382" s="26"/>
    </row>
    <row r="2383" spans="27:47">
      <c r="AA2383" s="26"/>
      <c r="AB2383" s="26"/>
      <c r="AC2383" s="26"/>
      <c r="AD2383" s="26"/>
      <c r="AE2383" s="26"/>
      <c r="AF2383" s="29"/>
      <c r="AG2383" s="187"/>
      <c r="AN2383" s="26"/>
      <c r="AO2383" s="26"/>
      <c r="AP2383" s="26"/>
      <c r="AQ2383" s="26"/>
      <c r="AR2383" s="26"/>
      <c r="AS2383" s="26"/>
      <c r="AT2383" s="26"/>
      <c r="AU2383" s="26"/>
    </row>
    <row r="2384" spans="27:47">
      <c r="AA2384" s="26"/>
      <c r="AB2384" s="26"/>
      <c r="AC2384" s="26"/>
      <c r="AD2384" s="26"/>
      <c r="AE2384" s="26"/>
      <c r="AF2384" s="29"/>
      <c r="AG2384" s="187"/>
      <c r="AN2384" s="26"/>
      <c r="AO2384" s="26"/>
      <c r="AP2384" s="26"/>
      <c r="AQ2384" s="26"/>
      <c r="AR2384" s="26"/>
      <c r="AS2384" s="26"/>
      <c r="AT2384" s="26"/>
      <c r="AU2384" s="26"/>
    </row>
    <row r="2385" spans="27:47">
      <c r="AA2385" s="26"/>
      <c r="AB2385" s="26"/>
      <c r="AC2385" s="26"/>
      <c r="AD2385" s="26"/>
      <c r="AE2385" s="26"/>
      <c r="AF2385" s="29"/>
      <c r="AG2385" s="187"/>
      <c r="AN2385" s="26"/>
      <c r="AO2385" s="26"/>
      <c r="AP2385" s="26"/>
      <c r="AQ2385" s="26"/>
      <c r="AR2385" s="26"/>
      <c r="AS2385" s="26"/>
      <c r="AT2385" s="26"/>
      <c r="AU2385" s="26"/>
    </row>
    <row r="2386" spans="27:47">
      <c r="AA2386" s="26"/>
      <c r="AB2386" s="26"/>
      <c r="AC2386" s="26"/>
      <c r="AD2386" s="26"/>
      <c r="AE2386" s="26"/>
      <c r="AF2386" s="29"/>
      <c r="AG2386" s="187"/>
      <c r="AN2386" s="26"/>
      <c r="AO2386" s="26"/>
      <c r="AP2386" s="26"/>
      <c r="AQ2386" s="26"/>
      <c r="AR2386" s="26"/>
      <c r="AS2386" s="26"/>
      <c r="AT2386" s="26"/>
      <c r="AU2386" s="26"/>
    </row>
    <row r="2387" spans="27:47">
      <c r="AA2387" s="26"/>
      <c r="AB2387" s="26"/>
      <c r="AC2387" s="26"/>
      <c r="AD2387" s="26"/>
      <c r="AE2387" s="26"/>
      <c r="AF2387" s="29"/>
      <c r="AG2387" s="187"/>
      <c r="AN2387" s="26"/>
      <c r="AO2387" s="26"/>
      <c r="AP2387" s="26"/>
      <c r="AQ2387" s="26"/>
      <c r="AR2387" s="26"/>
      <c r="AS2387" s="26"/>
      <c r="AT2387" s="26"/>
      <c r="AU2387" s="26"/>
    </row>
    <row r="2388" spans="27:47">
      <c r="AA2388" s="26"/>
      <c r="AB2388" s="26"/>
      <c r="AC2388" s="26"/>
      <c r="AD2388" s="26"/>
      <c r="AE2388" s="26"/>
      <c r="AF2388" s="29"/>
      <c r="AG2388" s="187"/>
      <c r="AN2388" s="26"/>
      <c r="AO2388" s="26"/>
      <c r="AP2388" s="26"/>
      <c r="AQ2388" s="26"/>
      <c r="AR2388" s="26"/>
      <c r="AS2388" s="26"/>
      <c r="AT2388" s="26"/>
      <c r="AU2388" s="26"/>
    </row>
    <row r="2389" spans="27:47">
      <c r="AA2389" s="26"/>
      <c r="AB2389" s="26"/>
      <c r="AC2389" s="26"/>
      <c r="AD2389" s="26"/>
      <c r="AE2389" s="26"/>
      <c r="AF2389" s="29"/>
      <c r="AG2389" s="187"/>
      <c r="AN2389" s="26"/>
      <c r="AO2389" s="26"/>
      <c r="AP2389" s="26"/>
      <c r="AQ2389" s="26"/>
      <c r="AR2389" s="26"/>
      <c r="AS2389" s="26"/>
      <c r="AT2389" s="26"/>
      <c r="AU2389" s="26"/>
    </row>
    <row r="2390" spans="27:47">
      <c r="AA2390" s="26"/>
      <c r="AB2390" s="26"/>
      <c r="AC2390" s="26"/>
      <c r="AD2390" s="26"/>
      <c r="AE2390" s="26"/>
      <c r="AF2390" s="29"/>
      <c r="AG2390" s="187"/>
      <c r="AN2390" s="26"/>
      <c r="AO2390" s="26"/>
      <c r="AP2390" s="26"/>
      <c r="AQ2390" s="26"/>
      <c r="AR2390" s="26"/>
      <c r="AS2390" s="26"/>
      <c r="AT2390" s="26"/>
      <c r="AU2390" s="26"/>
    </row>
    <row r="2391" spans="27:47">
      <c r="AA2391" s="26"/>
      <c r="AB2391" s="26"/>
      <c r="AC2391" s="26"/>
      <c r="AD2391" s="26"/>
      <c r="AE2391" s="26"/>
      <c r="AF2391" s="29"/>
      <c r="AG2391" s="187"/>
      <c r="AN2391" s="26"/>
      <c r="AO2391" s="26"/>
      <c r="AP2391" s="26"/>
      <c r="AQ2391" s="26"/>
      <c r="AR2391" s="26"/>
      <c r="AS2391" s="26"/>
      <c r="AT2391" s="26"/>
      <c r="AU2391" s="26"/>
    </row>
    <row r="2392" spans="27:47">
      <c r="AA2392" s="26"/>
      <c r="AB2392" s="26"/>
      <c r="AC2392" s="26"/>
      <c r="AD2392" s="26"/>
      <c r="AE2392" s="26"/>
      <c r="AF2392" s="29"/>
      <c r="AG2392" s="187"/>
      <c r="AN2392" s="26"/>
      <c r="AO2392" s="26"/>
      <c r="AP2392" s="26"/>
      <c r="AQ2392" s="26"/>
      <c r="AR2392" s="26"/>
      <c r="AS2392" s="26"/>
      <c r="AT2392" s="26"/>
      <c r="AU2392" s="26"/>
    </row>
    <row r="2393" spans="27:47">
      <c r="AA2393" s="26"/>
      <c r="AB2393" s="26"/>
      <c r="AC2393" s="26"/>
      <c r="AD2393" s="26"/>
      <c r="AE2393" s="26"/>
      <c r="AF2393" s="29"/>
      <c r="AG2393" s="187"/>
      <c r="AN2393" s="26"/>
      <c r="AO2393" s="26"/>
      <c r="AP2393" s="26"/>
      <c r="AQ2393" s="26"/>
      <c r="AR2393" s="26"/>
      <c r="AS2393" s="26"/>
      <c r="AT2393" s="26"/>
      <c r="AU2393" s="26"/>
    </row>
    <row r="2394" spans="27:47">
      <c r="AA2394" s="26"/>
      <c r="AB2394" s="26"/>
      <c r="AC2394" s="26"/>
      <c r="AD2394" s="26"/>
      <c r="AE2394" s="26"/>
      <c r="AF2394" s="29"/>
      <c r="AG2394" s="187"/>
      <c r="AN2394" s="26"/>
      <c r="AO2394" s="26"/>
      <c r="AP2394" s="26"/>
      <c r="AQ2394" s="26"/>
      <c r="AR2394" s="26"/>
      <c r="AS2394" s="26"/>
      <c r="AT2394" s="26"/>
      <c r="AU2394" s="26"/>
    </row>
    <row r="2395" spans="27:47">
      <c r="AA2395" s="26"/>
      <c r="AB2395" s="26"/>
      <c r="AC2395" s="26"/>
      <c r="AD2395" s="26"/>
      <c r="AE2395" s="26"/>
      <c r="AF2395" s="29"/>
      <c r="AG2395" s="187"/>
      <c r="AN2395" s="26"/>
      <c r="AO2395" s="26"/>
      <c r="AP2395" s="26"/>
      <c r="AQ2395" s="26"/>
      <c r="AR2395" s="26"/>
      <c r="AS2395" s="26"/>
      <c r="AT2395" s="26"/>
      <c r="AU2395" s="26"/>
    </row>
    <row r="2396" spans="27:47">
      <c r="AA2396" s="26"/>
      <c r="AB2396" s="26"/>
      <c r="AC2396" s="26"/>
      <c r="AD2396" s="26"/>
      <c r="AE2396" s="26"/>
      <c r="AF2396" s="29"/>
      <c r="AG2396" s="187"/>
      <c r="AN2396" s="26"/>
      <c r="AO2396" s="26"/>
      <c r="AP2396" s="26"/>
      <c r="AQ2396" s="26"/>
      <c r="AR2396" s="26"/>
      <c r="AS2396" s="26"/>
      <c r="AT2396" s="26"/>
      <c r="AU2396" s="26"/>
    </row>
    <row r="2397" spans="27:47">
      <c r="AA2397" s="26"/>
      <c r="AB2397" s="26"/>
      <c r="AC2397" s="26"/>
      <c r="AD2397" s="26"/>
      <c r="AE2397" s="26"/>
      <c r="AF2397" s="29"/>
      <c r="AG2397" s="187"/>
      <c r="AN2397" s="26"/>
      <c r="AO2397" s="26"/>
      <c r="AP2397" s="26"/>
      <c r="AQ2397" s="26"/>
      <c r="AR2397" s="26"/>
      <c r="AS2397" s="26"/>
      <c r="AT2397" s="26"/>
      <c r="AU2397" s="26"/>
    </row>
    <row r="2398" spans="27:47">
      <c r="AA2398" s="26"/>
      <c r="AB2398" s="26"/>
      <c r="AC2398" s="26"/>
      <c r="AD2398" s="26"/>
      <c r="AE2398" s="26"/>
      <c r="AF2398" s="29"/>
      <c r="AG2398" s="187"/>
      <c r="AN2398" s="26"/>
      <c r="AO2398" s="26"/>
      <c r="AP2398" s="26"/>
      <c r="AQ2398" s="26"/>
      <c r="AR2398" s="26"/>
      <c r="AS2398" s="26"/>
      <c r="AT2398" s="26"/>
      <c r="AU2398" s="26"/>
    </row>
    <row r="2399" spans="27:47">
      <c r="AA2399" s="26"/>
      <c r="AB2399" s="26"/>
      <c r="AC2399" s="26"/>
      <c r="AD2399" s="26"/>
      <c r="AE2399" s="26"/>
      <c r="AF2399" s="29"/>
      <c r="AG2399" s="187"/>
      <c r="AN2399" s="26"/>
      <c r="AO2399" s="26"/>
      <c r="AP2399" s="26"/>
      <c r="AQ2399" s="26"/>
      <c r="AR2399" s="26"/>
      <c r="AS2399" s="26"/>
      <c r="AT2399" s="26"/>
      <c r="AU2399" s="26"/>
    </row>
    <row r="2400" spans="27:47">
      <c r="AA2400" s="26"/>
      <c r="AB2400" s="26"/>
      <c r="AC2400" s="26"/>
      <c r="AD2400" s="26"/>
      <c r="AE2400" s="26"/>
      <c r="AF2400" s="29"/>
      <c r="AG2400" s="187"/>
      <c r="AN2400" s="26"/>
      <c r="AO2400" s="26"/>
      <c r="AP2400" s="26"/>
      <c r="AQ2400" s="26"/>
      <c r="AR2400" s="26"/>
      <c r="AS2400" s="26"/>
      <c r="AT2400" s="26"/>
      <c r="AU2400" s="26"/>
    </row>
    <row r="2401" spans="27:47">
      <c r="AA2401" s="26"/>
      <c r="AB2401" s="26"/>
      <c r="AC2401" s="26"/>
      <c r="AD2401" s="26"/>
      <c r="AE2401" s="26"/>
      <c r="AF2401" s="29"/>
      <c r="AG2401" s="187"/>
      <c r="AN2401" s="26"/>
      <c r="AO2401" s="26"/>
      <c r="AP2401" s="26"/>
      <c r="AQ2401" s="26"/>
      <c r="AR2401" s="26"/>
      <c r="AS2401" s="26"/>
      <c r="AT2401" s="26"/>
      <c r="AU2401" s="26"/>
    </row>
    <row r="2402" spans="27:47">
      <c r="AA2402" s="26"/>
      <c r="AB2402" s="26"/>
      <c r="AC2402" s="26"/>
      <c r="AD2402" s="26"/>
      <c r="AE2402" s="26"/>
      <c r="AF2402" s="29"/>
      <c r="AG2402" s="187"/>
      <c r="AN2402" s="26"/>
      <c r="AO2402" s="26"/>
      <c r="AP2402" s="26"/>
      <c r="AQ2402" s="26"/>
      <c r="AR2402" s="26"/>
      <c r="AS2402" s="26"/>
      <c r="AT2402" s="26"/>
      <c r="AU2402" s="26"/>
    </row>
    <row r="2403" spans="27:47">
      <c r="AA2403" s="26"/>
      <c r="AB2403" s="26"/>
      <c r="AC2403" s="26"/>
      <c r="AD2403" s="26"/>
      <c r="AE2403" s="26"/>
      <c r="AF2403" s="29"/>
      <c r="AG2403" s="187"/>
      <c r="AN2403" s="26"/>
      <c r="AO2403" s="26"/>
      <c r="AP2403" s="26"/>
      <c r="AQ2403" s="26"/>
      <c r="AR2403" s="26"/>
      <c r="AS2403" s="26"/>
      <c r="AT2403" s="26"/>
      <c r="AU2403" s="26"/>
    </row>
    <row r="2404" spans="27:47">
      <c r="AA2404" s="26"/>
      <c r="AB2404" s="26"/>
      <c r="AC2404" s="26"/>
      <c r="AD2404" s="26"/>
      <c r="AE2404" s="26"/>
      <c r="AF2404" s="29"/>
      <c r="AG2404" s="187"/>
      <c r="AN2404" s="26"/>
      <c r="AO2404" s="26"/>
      <c r="AP2404" s="26"/>
      <c r="AQ2404" s="26"/>
      <c r="AR2404" s="26"/>
      <c r="AS2404" s="26"/>
      <c r="AT2404" s="26"/>
      <c r="AU2404" s="26"/>
    </row>
    <row r="2405" spans="27:47">
      <c r="AA2405" s="26"/>
      <c r="AB2405" s="26"/>
      <c r="AC2405" s="26"/>
      <c r="AD2405" s="26"/>
      <c r="AE2405" s="26"/>
      <c r="AF2405" s="29"/>
      <c r="AG2405" s="187"/>
      <c r="AN2405" s="26"/>
      <c r="AO2405" s="26"/>
      <c r="AP2405" s="26"/>
      <c r="AQ2405" s="26"/>
      <c r="AR2405" s="26"/>
      <c r="AS2405" s="26"/>
      <c r="AT2405" s="26"/>
      <c r="AU2405" s="26"/>
    </row>
    <row r="2406" spans="27:47">
      <c r="AA2406" s="26"/>
      <c r="AB2406" s="26"/>
      <c r="AC2406" s="26"/>
      <c r="AD2406" s="26"/>
      <c r="AE2406" s="26"/>
      <c r="AF2406" s="29"/>
      <c r="AG2406" s="187"/>
      <c r="AN2406" s="26"/>
      <c r="AO2406" s="26"/>
      <c r="AP2406" s="26"/>
      <c r="AQ2406" s="26"/>
      <c r="AR2406" s="26"/>
      <c r="AS2406" s="26"/>
      <c r="AT2406" s="26"/>
      <c r="AU2406" s="26"/>
    </row>
    <row r="2407" spans="27:47">
      <c r="AA2407" s="26"/>
      <c r="AB2407" s="26"/>
      <c r="AC2407" s="26"/>
      <c r="AD2407" s="26"/>
      <c r="AE2407" s="26"/>
      <c r="AF2407" s="29"/>
      <c r="AG2407" s="187"/>
      <c r="AN2407" s="26"/>
      <c r="AO2407" s="26"/>
      <c r="AP2407" s="26"/>
      <c r="AQ2407" s="26"/>
      <c r="AR2407" s="26"/>
      <c r="AS2407" s="26"/>
      <c r="AT2407" s="26"/>
      <c r="AU2407" s="26"/>
    </row>
    <row r="2408" spans="27:47">
      <c r="AA2408" s="26"/>
      <c r="AB2408" s="26"/>
      <c r="AC2408" s="26"/>
      <c r="AD2408" s="26"/>
      <c r="AE2408" s="26"/>
      <c r="AF2408" s="29"/>
      <c r="AG2408" s="187"/>
      <c r="AN2408" s="26"/>
      <c r="AO2408" s="26"/>
      <c r="AP2408" s="26"/>
      <c r="AQ2408" s="26"/>
      <c r="AR2408" s="26"/>
      <c r="AS2408" s="26"/>
      <c r="AT2408" s="26"/>
      <c r="AU2408" s="26"/>
    </row>
    <row r="2409" spans="27:47">
      <c r="AA2409" s="26"/>
      <c r="AB2409" s="26"/>
      <c r="AC2409" s="26"/>
      <c r="AD2409" s="26"/>
      <c r="AE2409" s="26"/>
      <c r="AF2409" s="29"/>
      <c r="AG2409" s="187"/>
      <c r="AN2409" s="26"/>
      <c r="AO2409" s="26"/>
      <c r="AP2409" s="26"/>
      <c r="AQ2409" s="26"/>
      <c r="AR2409" s="26"/>
      <c r="AS2409" s="26"/>
      <c r="AT2409" s="26"/>
      <c r="AU2409" s="26"/>
    </row>
    <row r="2410" spans="27:47">
      <c r="AA2410" s="26"/>
      <c r="AB2410" s="26"/>
      <c r="AC2410" s="26"/>
      <c r="AD2410" s="26"/>
      <c r="AE2410" s="26"/>
      <c r="AF2410" s="29"/>
      <c r="AG2410" s="187"/>
      <c r="AN2410" s="26"/>
      <c r="AO2410" s="26"/>
      <c r="AP2410" s="26"/>
      <c r="AQ2410" s="26"/>
      <c r="AR2410" s="26"/>
      <c r="AS2410" s="26"/>
      <c r="AT2410" s="26"/>
      <c r="AU2410" s="26"/>
    </row>
    <row r="2411" spans="27:47">
      <c r="AA2411" s="26"/>
      <c r="AB2411" s="26"/>
      <c r="AC2411" s="26"/>
      <c r="AD2411" s="26"/>
      <c r="AE2411" s="26"/>
      <c r="AF2411" s="29"/>
      <c r="AG2411" s="187"/>
      <c r="AN2411" s="26"/>
      <c r="AO2411" s="26"/>
      <c r="AP2411" s="26"/>
      <c r="AQ2411" s="26"/>
      <c r="AR2411" s="26"/>
      <c r="AS2411" s="26"/>
      <c r="AT2411" s="26"/>
      <c r="AU2411" s="26"/>
    </row>
    <row r="2412" spans="27:47">
      <c r="AA2412" s="26"/>
      <c r="AB2412" s="26"/>
      <c r="AC2412" s="26"/>
      <c r="AD2412" s="26"/>
      <c r="AE2412" s="26"/>
      <c r="AF2412" s="29"/>
      <c r="AG2412" s="187"/>
      <c r="AN2412" s="26"/>
      <c r="AO2412" s="26"/>
      <c r="AP2412" s="26"/>
      <c r="AQ2412" s="26"/>
      <c r="AR2412" s="26"/>
      <c r="AS2412" s="26"/>
      <c r="AT2412" s="26"/>
      <c r="AU2412" s="26"/>
    </row>
    <row r="2413" spans="27:47">
      <c r="AA2413" s="26"/>
      <c r="AB2413" s="26"/>
      <c r="AC2413" s="26"/>
      <c r="AD2413" s="26"/>
      <c r="AE2413" s="26"/>
      <c r="AF2413" s="29"/>
      <c r="AG2413" s="187"/>
      <c r="AN2413" s="26"/>
      <c r="AO2413" s="26"/>
      <c r="AP2413" s="26"/>
      <c r="AQ2413" s="26"/>
      <c r="AR2413" s="26"/>
      <c r="AS2413" s="26"/>
      <c r="AT2413" s="26"/>
      <c r="AU2413" s="26"/>
    </row>
    <row r="2414" spans="27:47">
      <c r="AA2414" s="26"/>
      <c r="AB2414" s="26"/>
      <c r="AC2414" s="26"/>
      <c r="AD2414" s="26"/>
      <c r="AE2414" s="26"/>
      <c r="AF2414" s="29"/>
      <c r="AG2414" s="187"/>
      <c r="AN2414" s="26"/>
      <c r="AO2414" s="26"/>
      <c r="AP2414" s="26"/>
      <c r="AQ2414" s="26"/>
      <c r="AR2414" s="26"/>
      <c r="AS2414" s="26"/>
      <c r="AT2414" s="26"/>
      <c r="AU2414" s="26"/>
    </row>
    <row r="2415" spans="27:47">
      <c r="AA2415" s="26"/>
      <c r="AB2415" s="26"/>
      <c r="AC2415" s="26"/>
      <c r="AD2415" s="26"/>
      <c r="AE2415" s="26"/>
      <c r="AF2415" s="29"/>
      <c r="AG2415" s="187"/>
      <c r="AN2415" s="26"/>
      <c r="AO2415" s="26"/>
      <c r="AP2415" s="26"/>
      <c r="AQ2415" s="26"/>
      <c r="AR2415" s="26"/>
      <c r="AS2415" s="26"/>
      <c r="AT2415" s="26"/>
      <c r="AU2415" s="26"/>
    </row>
    <row r="2416" spans="27:47">
      <c r="AA2416" s="26"/>
      <c r="AB2416" s="26"/>
      <c r="AC2416" s="26"/>
      <c r="AD2416" s="26"/>
      <c r="AE2416" s="26"/>
      <c r="AF2416" s="29"/>
      <c r="AG2416" s="187"/>
      <c r="AN2416" s="26"/>
      <c r="AO2416" s="26"/>
      <c r="AP2416" s="26"/>
      <c r="AQ2416" s="26"/>
      <c r="AR2416" s="26"/>
      <c r="AS2416" s="26"/>
      <c r="AT2416" s="26"/>
      <c r="AU2416" s="26"/>
    </row>
    <row r="2417" spans="27:47">
      <c r="AA2417" s="26"/>
      <c r="AB2417" s="26"/>
      <c r="AC2417" s="26"/>
      <c r="AD2417" s="26"/>
      <c r="AE2417" s="26"/>
      <c r="AF2417" s="29"/>
      <c r="AG2417" s="187"/>
      <c r="AN2417" s="26"/>
      <c r="AO2417" s="26"/>
      <c r="AP2417" s="26"/>
      <c r="AQ2417" s="26"/>
      <c r="AR2417" s="26"/>
      <c r="AS2417" s="26"/>
      <c r="AT2417" s="26"/>
      <c r="AU2417" s="26"/>
    </row>
    <row r="2418" spans="27:47">
      <c r="AA2418" s="26"/>
      <c r="AB2418" s="26"/>
      <c r="AC2418" s="26"/>
      <c r="AD2418" s="26"/>
      <c r="AE2418" s="26"/>
      <c r="AF2418" s="29"/>
      <c r="AG2418" s="187"/>
      <c r="AN2418" s="26"/>
      <c r="AO2418" s="26"/>
      <c r="AP2418" s="26"/>
      <c r="AQ2418" s="26"/>
      <c r="AR2418" s="26"/>
      <c r="AS2418" s="26"/>
      <c r="AT2418" s="26"/>
      <c r="AU2418" s="26"/>
    </row>
    <row r="2419" spans="27:47">
      <c r="AA2419" s="26"/>
      <c r="AB2419" s="26"/>
      <c r="AC2419" s="26"/>
      <c r="AD2419" s="26"/>
      <c r="AE2419" s="26"/>
      <c r="AF2419" s="29"/>
      <c r="AG2419" s="187"/>
      <c r="AN2419" s="26"/>
      <c r="AO2419" s="26"/>
      <c r="AP2419" s="26"/>
      <c r="AQ2419" s="26"/>
      <c r="AR2419" s="26"/>
      <c r="AS2419" s="26"/>
      <c r="AT2419" s="26"/>
      <c r="AU2419" s="26"/>
    </row>
    <row r="2420" spans="27:47">
      <c r="AA2420" s="26"/>
      <c r="AB2420" s="26"/>
      <c r="AC2420" s="26"/>
      <c r="AD2420" s="26"/>
      <c r="AE2420" s="26"/>
      <c r="AF2420" s="29"/>
      <c r="AG2420" s="187"/>
      <c r="AN2420" s="26"/>
      <c r="AO2420" s="26"/>
      <c r="AP2420" s="26"/>
      <c r="AQ2420" s="26"/>
      <c r="AR2420" s="26"/>
      <c r="AS2420" s="26"/>
      <c r="AT2420" s="26"/>
      <c r="AU2420" s="26"/>
    </row>
    <row r="2421" spans="27:47">
      <c r="AA2421" s="26"/>
      <c r="AB2421" s="26"/>
      <c r="AC2421" s="26"/>
      <c r="AD2421" s="26"/>
      <c r="AE2421" s="26"/>
      <c r="AF2421" s="29"/>
      <c r="AG2421" s="187"/>
      <c r="AN2421" s="26"/>
      <c r="AO2421" s="26"/>
      <c r="AP2421" s="26"/>
      <c r="AQ2421" s="26"/>
      <c r="AR2421" s="26"/>
      <c r="AS2421" s="26"/>
      <c r="AT2421" s="26"/>
      <c r="AU2421" s="26"/>
    </row>
    <row r="2422" spans="27:47">
      <c r="AA2422" s="26"/>
      <c r="AB2422" s="26"/>
      <c r="AC2422" s="26"/>
      <c r="AD2422" s="26"/>
      <c r="AE2422" s="26"/>
      <c r="AF2422" s="29"/>
      <c r="AG2422" s="187"/>
      <c r="AN2422" s="26"/>
      <c r="AO2422" s="26"/>
      <c r="AP2422" s="26"/>
      <c r="AQ2422" s="26"/>
      <c r="AR2422" s="26"/>
      <c r="AS2422" s="26"/>
      <c r="AT2422" s="26"/>
      <c r="AU2422" s="26"/>
    </row>
    <row r="2423" spans="27:47">
      <c r="AA2423" s="26"/>
      <c r="AB2423" s="26"/>
      <c r="AC2423" s="26"/>
      <c r="AD2423" s="26"/>
      <c r="AE2423" s="26"/>
      <c r="AF2423" s="29"/>
      <c r="AG2423" s="187"/>
      <c r="AN2423" s="26"/>
      <c r="AO2423" s="26"/>
      <c r="AP2423" s="26"/>
      <c r="AQ2423" s="26"/>
      <c r="AR2423" s="26"/>
      <c r="AS2423" s="26"/>
      <c r="AT2423" s="26"/>
      <c r="AU2423" s="26"/>
    </row>
    <row r="2424" spans="27:47">
      <c r="AA2424" s="26"/>
      <c r="AB2424" s="26"/>
      <c r="AC2424" s="26"/>
      <c r="AD2424" s="26"/>
      <c r="AE2424" s="26"/>
      <c r="AF2424" s="29"/>
      <c r="AG2424" s="187"/>
      <c r="AN2424" s="26"/>
      <c r="AO2424" s="26"/>
      <c r="AP2424" s="26"/>
      <c r="AQ2424" s="26"/>
      <c r="AR2424" s="26"/>
      <c r="AS2424" s="26"/>
      <c r="AT2424" s="26"/>
      <c r="AU2424" s="26"/>
    </row>
    <row r="2425" spans="27:47">
      <c r="AA2425" s="26"/>
      <c r="AB2425" s="26"/>
      <c r="AC2425" s="26"/>
      <c r="AD2425" s="26"/>
      <c r="AE2425" s="26"/>
      <c r="AF2425" s="29"/>
      <c r="AG2425" s="187"/>
      <c r="AN2425" s="26"/>
      <c r="AO2425" s="26"/>
      <c r="AP2425" s="26"/>
      <c r="AQ2425" s="26"/>
      <c r="AR2425" s="26"/>
      <c r="AS2425" s="26"/>
      <c r="AT2425" s="26"/>
      <c r="AU2425" s="26"/>
    </row>
    <row r="2426" spans="27:47">
      <c r="AA2426" s="26"/>
      <c r="AB2426" s="26"/>
      <c r="AC2426" s="26"/>
      <c r="AD2426" s="26"/>
      <c r="AE2426" s="26"/>
      <c r="AF2426" s="29"/>
      <c r="AG2426" s="187"/>
      <c r="AN2426" s="26"/>
      <c r="AO2426" s="26"/>
      <c r="AP2426" s="26"/>
      <c r="AQ2426" s="26"/>
      <c r="AR2426" s="26"/>
      <c r="AS2426" s="26"/>
      <c r="AT2426" s="26"/>
      <c r="AU2426" s="26"/>
    </row>
    <row r="2427" spans="27:47">
      <c r="AA2427" s="26"/>
      <c r="AB2427" s="26"/>
      <c r="AC2427" s="26"/>
      <c r="AD2427" s="26"/>
      <c r="AE2427" s="26"/>
      <c r="AF2427" s="29"/>
      <c r="AG2427" s="187"/>
      <c r="AN2427" s="26"/>
      <c r="AO2427" s="26"/>
      <c r="AP2427" s="26"/>
      <c r="AQ2427" s="26"/>
      <c r="AR2427" s="26"/>
      <c r="AS2427" s="26"/>
      <c r="AT2427" s="26"/>
      <c r="AU2427" s="26"/>
    </row>
    <row r="2428" spans="27:47">
      <c r="AA2428" s="26"/>
      <c r="AB2428" s="26"/>
      <c r="AC2428" s="26"/>
      <c r="AD2428" s="26"/>
      <c r="AE2428" s="26"/>
      <c r="AF2428" s="29"/>
      <c r="AG2428" s="187"/>
      <c r="AN2428" s="26"/>
      <c r="AO2428" s="26"/>
      <c r="AP2428" s="26"/>
      <c r="AQ2428" s="26"/>
      <c r="AR2428" s="26"/>
      <c r="AS2428" s="26"/>
      <c r="AT2428" s="26"/>
      <c r="AU2428" s="26"/>
    </row>
    <row r="2429" spans="27:47">
      <c r="AA2429" s="26"/>
      <c r="AB2429" s="26"/>
      <c r="AC2429" s="26"/>
      <c r="AD2429" s="26"/>
      <c r="AE2429" s="26"/>
      <c r="AF2429" s="29"/>
      <c r="AG2429" s="187"/>
      <c r="AN2429" s="26"/>
      <c r="AO2429" s="26"/>
      <c r="AP2429" s="26"/>
      <c r="AQ2429" s="26"/>
      <c r="AR2429" s="26"/>
      <c r="AS2429" s="26"/>
      <c r="AT2429" s="26"/>
      <c r="AU2429" s="26"/>
    </row>
    <row r="2430" spans="27:47">
      <c r="AA2430" s="26"/>
      <c r="AB2430" s="26"/>
      <c r="AC2430" s="26"/>
      <c r="AD2430" s="26"/>
      <c r="AE2430" s="26"/>
      <c r="AF2430" s="29"/>
      <c r="AG2430" s="187"/>
      <c r="AN2430" s="26"/>
      <c r="AO2430" s="26"/>
      <c r="AP2430" s="26"/>
      <c r="AQ2430" s="26"/>
      <c r="AR2430" s="26"/>
      <c r="AS2430" s="26"/>
      <c r="AT2430" s="26"/>
      <c r="AU2430" s="26"/>
    </row>
    <row r="2431" spans="27:47">
      <c r="AA2431" s="26"/>
      <c r="AB2431" s="26"/>
      <c r="AC2431" s="26"/>
      <c r="AD2431" s="26"/>
      <c r="AE2431" s="26"/>
      <c r="AF2431" s="29"/>
      <c r="AG2431" s="187"/>
      <c r="AN2431" s="26"/>
      <c r="AO2431" s="26"/>
      <c r="AP2431" s="26"/>
      <c r="AQ2431" s="26"/>
      <c r="AR2431" s="26"/>
      <c r="AS2431" s="26"/>
      <c r="AT2431" s="26"/>
      <c r="AU2431" s="26"/>
    </row>
    <row r="2432" spans="27:47">
      <c r="AA2432" s="26"/>
      <c r="AB2432" s="26"/>
      <c r="AC2432" s="26"/>
      <c r="AD2432" s="26"/>
      <c r="AE2432" s="26"/>
      <c r="AF2432" s="29"/>
      <c r="AG2432" s="187"/>
      <c r="AN2432" s="26"/>
      <c r="AO2432" s="26"/>
      <c r="AP2432" s="26"/>
      <c r="AQ2432" s="26"/>
      <c r="AR2432" s="26"/>
      <c r="AS2432" s="26"/>
      <c r="AT2432" s="26"/>
      <c r="AU2432" s="26"/>
    </row>
    <row r="2433" spans="27:47">
      <c r="AA2433" s="26"/>
      <c r="AB2433" s="26"/>
      <c r="AC2433" s="26"/>
      <c r="AD2433" s="26"/>
      <c r="AE2433" s="26"/>
      <c r="AF2433" s="29"/>
      <c r="AG2433" s="187"/>
      <c r="AN2433" s="26"/>
      <c r="AO2433" s="26"/>
      <c r="AP2433" s="26"/>
      <c r="AQ2433" s="26"/>
      <c r="AR2433" s="26"/>
      <c r="AS2433" s="26"/>
      <c r="AT2433" s="26"/>
      <c r="AU2433" s="26"/>
    </row>
    <row r="2434" spans="27:47">
      <c r="AA2434" s="26"/>
      <c r="AB2434" s="26"/>
      <c r="AC2434" s="26"/>
      <c r="AD2434" s="26"/>
      <c r="AE2434" s="26"/>
      <c r="AF2434" s="29"/>
      <c r="AG2434" s="187"/>
      <c r="AN2434" s="26"/>
      <c r="AO2434" s="26"/>
      <c r="AP2434" s="26"/>
      <c r="AQ2434" s="26"/>
      <c r="AR2434" s="26"/>
      <c r="AS2434" s="26"/>
      <c r="AT2434" s="26"/>
      <c r="AU2434" s="26"/>
    </row>
    <row r="2435" spans="27:47">
      <c r="AA2435" s="26"/>
      <c r="AB2435" s="26"/>
      <c r="AC2435" s="26"/>
      <c r="AD2435" s="26"/>
      <c r="AE2435" s="26"/>
      <c r="AF2435" s="29"/>
      <c r="AG2435" s="187"/>
      <c r="AN2435" s="26"/>
      <c r="AO2435" s="26"/>
      <c r="AP2435" s="26"/>
      <c r="AQ2435" s="26"/>
      <c r="AR2435" s="26"/>
      <c r="AS2435" s="26"/>
      <c r="AT2435" s="26"/>
      <c r="AU2435" s="26"/>
    </row>
    <row r="2436" spans="27:47">
      <c r="AA2436" s="26"/>
      <c r="AB2436" s="26"/>
      <c r="AC2436" s="26"/>
      <c r="AD2436" s="26"/>
      <c r="AE2436" s="26"/>
      <c r="AF2436" s="29"/>
      <c r="AG2436" s="187"/>
      <c r="AN2436" s="26"/>
      <c r="AO2436" s="26"/>
      <c r="AP2436" s="26"/>
      <c r="AQ2436" s="26"/>
      <c r="AR2436" s="26"/>
      <c r="AS2436" s="26"/>
      <c r="AT2436" s="26"/>
      <c r="AU2436" s="26"/>
    </row>
    <row r="2437" spans="27:47">
      <c r="AA2437" s="26"/>
      <c r="AB2437" s="26"/>
      <c r="AC2437" s="26"/>
      <c r="AD2437" s="26"/>
      <c r="AE2437" s="26"/>
      <c r="AF2437" s="29"/>
      <c r="AG2437" s="187"/>
      <c r="AN2437" s="26"/>
      <c r="AO2437" s="26"/>
      <c r="AP2437" s="26"/>
      <c r="AQ2437" s="26"/>
      <c r="AR2437" s="26"/>
      <c r="AS2437" s="26"/>
      <c r="AT2437" s="26"/>
      <c r="AU2437" s="26"/>
    </row>
    <row r="2438" spans="27:47">
      <c r="AA2438" s="26"/>
      <c r="AB2438" s="26"/>
      <c r="AC2438" s="26"/>
      <c r="AD2438" s="26"/>
      <c r="AE2438" s="26"/>
      <c r="AF2438" s="29"/>
      <c r="AG2438" s="187"/>
      <c r="AN2438" s="26"/>
      <c r="AO2438" s="26"/>
      <c r="AP2438" s="26"/>
      <c r="AQ2438" s="26"/>
      <c r="AR2438" s="26"/>
      <c r="AS2438" s="26"/>
      <c r="AT2438" s="26"/>
      <c r="AU2438" s="26"/>
    </row>
    <row r="2439" spans="27:47">
      <c r="AA2439" s="26"/>
      <c r="AB2439" s="26"/>
      <c r="AC2439" s="26"/>
      <c r="AD2439" s="26"/>
      <c r="AE2439" s="26"/>
      <c r="AF2439" s="29"/>
      <c r="AG2439" s="187"/>
      <c r="AN2439" s="26"/>
      <c r="AO2439" s="26"/>
      <c r="AP2439" s="26"/>
      <c r="AQ2439" s="26"/>
      <c r="AR2439" s="26"/>
      <c r="AS2439" s="26"/>
      <c r="AT2439" s="26"/>
      <c r="AU2439" s="26"/>
    </row>
    <row r="2440" spans="27:47">
      <c r="AA2440" s="26"/>
      <c r="AB2440" s="26"/>
      <c r="AC2440" s="26"/>
      <c r="AD2440" s="26"/>
      <c r="AE2440" s="26"/>
      <c r="AF2440" s="29"/>
      <c r="AG2440" s="187"/>
      <c r="AN2440" s="26"/>
      <c r="AO2440" s="26"/>
      <c r="AP2440" s="26"/>
      <c r="AQ2440" s="26"/>
      <c r="AR2440" s="26"/>
      <c r="AS2440" s="26"/>
      <c r="AT2440" s="26"/>
      <c r="AU2440" s="26"/>
    </row>
    <row r="2441" spans="27:47">
      <c r="AA2441" s="26"/>
      <c r="AB2441" s="26"/>
      <c r="AC2441" s="26"/>
      <c r="AD2441" s="26"/>
      <c r="AE2441" s="26"/>
      <c r="AF2441" s="29"/>
      <c r="AG2441" s="187"/>
      <c r="AN2441" s="26"/>
      <c r="AO2441" s="26"/>
      <c r="AP2441" s="26"/>
      <c r="AQ2441" s="26"/>
      <c r="AR2441" s="26"/>
      <c r="AS2441" s="26"/>
      <c r="AT2441" s="26"/>
      <c r="AU2441" s="26"/>
    </row>
    <row r="2442" spans="27:47">
      <c r="AA2442" s="26"/>
      <c r="AB2442" s="26"/>
      <c r="AC2442" s="26"/>
      <c r="AD2442" s="26"/>
      <c r="AE2442" s="26"/>
      <c r="AF2442" s="29"/>
      <c r="AG2442" s="187"/>
      <c r="AN2442" s="26"/>
      <c r="AO2442" s="26"/>
      <c r="AP2442" s="26"/>
      <c r="AQ2442" s="26"/>
      <c r="AR2442" s="26"/>
      <c r="AS2442" s="26"/>
      <c r="AT2442" s="26"/>
      <c r="AU2442" s="26"/>
    </row>
    <row r="2443" spans="27:47">
      <c r="AA2443" s="26"/>
      <c r="AB2443" s="26"/>
      <c r="AC2443" s="26"/>
      <c r="AD2443" s="26"/>
      <c r="AE2443" s="26"/>
      <c r="AF2443" s="29"/>
      <c r="AG2443" s="187"/>
      <c r="AN2443" s="26"/>
      <c r="AO2443" s="26"/>
      <c r="AP2443" s="26"/>
      <c r="AQ2443" s="26"/>
      <c r="AR2443" s="26"/>
      <c r="AS2443" s="26"/>
      <c r="AT2443" s="26"/>
      <c r="AU2443" s="26"/>
    </row>
    <row r="2444" spans="27:47">
      <c r="AA2444" s="26"/>
      <c r="AB2444" s="26"/>
      <c r="AC2444" s="26"/>
      <c r="AD2444" s="26"/>
      <c r="AE2444" s="26"/>
      <c r="AF2444" s="29"/>
      <c r="AG2444" s="187"/>
      <c r="AN2444" s="26"/>
      <c r="AO2444" s="26"/>
      <c r="AP2444" s="26"/>
      <c r="AQ2444" s="26"/>
      <c r="AR2444" s="26"/>
      <c r="AS2444" s="26"/>
      <c r="AT2444" s="26"/>
      <c r="AU2444" s="26"/>
    </row>
    <row r="2445" spans="27:47">
      <c r="AA2445" s="26"/>
      <c r="AB2445" s="26"/>
      <c r="AC2445" s="26"/>
      <c r="AD2445" s="26"/>
      <c r="AE2445" s="26"/>
      <c r="AF2445" s="29"/>
      <c r="AG2445" s="187"/>
      <c r="AN2445" s="26"/>
      <c r="AO2445" s="26"/>
      <c r="AP2445" s="26"/>
      <c r="AQ2445" s="26"/>
      <c r="AR2445" s="26"/>
      <c r="AS2445" s="26"/>
      <c r="AT2445" s="26"/>
      <c r="AU2445" s="26"/>
    </row>
    <row r="2446" spans="27:47">
      <c r="AA2446" s="26"/>
      <c r="AB2446" s="26"/>
      <c r="AC2446" s="26"/>
      <c r="AD2446" s="26"/>
      <c r="AE2446" s="26"/>
      <c r="AF2446" s="29"/>
      <c r="AG2446" s="187"/>
      <c r="AN2446" s="26"/>
      <c r="AO2446" s="26"/>
      <c r="AP2446" s="26"/>
      <c r="AQ2446" s="26"/>
      <c r="AR2446" s="26"/>
      <c r="AS2446" s="26"/>
      <c r="AT2446" s="26"/>
      <c r="AU2446" s="26"/>
    </row>
    <row r="2447" spans="27:47">
      <c r="AA2447" s="26"/>
      <c r="AB2447" s="26"/>
      <c r="AC2447" s="26"/>
      <c r="AD2447" s="26"/>
      <c r="AE2447" s="26"/>
      <c r="AF2447" s="29"/>
      <c r="AG2447" s="187"/>
      <c r="AN2447" s="26"/>
      <c r="AO2447" s="26"/>
      <c r="AP2447" s="26"/>
      <c r="AQ2447" s="26"/>
      <c r="AR2447" s="26"/>
      <c r="AS2447" s="26"/>
      <c r="AT2447" s="26"/>
      <c r="AU2447" s="26"/>
    </row>
    <row r="2448" spans="27:47">
      <c r="AA2448" s="26"/>
      <c r="AB2448" s="26"/>
      <c r="AC2448" s="26"/>
      <c r="AD2448" s="26"/>
      <c r="AE2448" s="26"/>
      <c r="AF2448" s="29"/>
      <c r="AG2448" s="187"/>
      <c r="AN2448" s="26"/>
      <c r="AO2448" s="26"/>
      <c r="AP2448" s="26"/>
      <c r="AQ2448" s="26"/>
      <c r="AR2448" s="26"/>
      <c r="AS2448" s="26"/>
      <c r="AT2448" s="26"/>
      <c r="AU2448" s="26"/>
    </row>
    <row r="2449" spans="27:47">
      <c r="AA2449" s="26"/>
      <c r="AB2449" s="26"/>
      <c r="AC2449" s="26"/>
      <c r="AD2449" s="26"/>
      <c r="AE2449" s="26"/>
      <c r="AF2449" s="29"/>
      <c r="AG2449" s="187"/>
      <c r="AN2449" s="26"/>
      <c r="AO2449" s="26"/>
      <c r="AP2449" s="26"/>
      <c r="AQ2449" s="26"/>
      <c r="AR2449" s="26"/>
      <c r="AS2449" s="26"/>
      <c r="AT2449" s="26"/>
      <c r="AU2449" s="26"/>
    </row>
    <row r="2450" spans="27:47">
      <c r="AA2450" s="26"/>
      <c r="AB2450" s="26"/>
      <c r="AC2450" s="26"/>
      <c r="AD2450" s="26"/>
      <c r="AE2450" s="26"/>
      <c r="AF2450" s="29"/>
      <c r="AG2450" s="187"/>
      <c r="AN2450" s="26"/>
      <c r="AO2450" s="26"/>
      <c r="AP2450" s="26"/>
      <c r="AQ2450" s="26"/>
      <c r="AR2450" s="26"/>
      <c r="AS2450" s="26"/>
      <c r="AT2450" s="26"/>
      <c r="AU2450" s="26"/>
    </row>
    <row r="2451" spans="27:47">
      <c r="AA2451" s="26"/>
      <c r="AB2451" s="26"/>
      <c r="AC2451" s="26"/>
      <c r="AD2451" s="26"/>
      <c r="AE2451" s="26"/>
      <c r="AF2451" s="29"/>
      <c r="AG2451" s="187"/>
      <c r="AN2451" s="26"/>
      <c r="AO2451" s="26"/>
      <c r="AP2451" s="26"/>
      <c r="AQ2451" s="26"/>
      <c r="AR2451" s="26"/>
      <c r="AS2451" s="26"/>
      <c r="AT2451" s="26"/>
      <c r="AU2451" s="26"/>
    </row>
    <row r="2452" spans="27:47">
      <c r="AA2452" s="26"/>
      <c r="AB2452" s="26"/>
      <c r="AC2452" s="26"/>
      <c r="AD2452" s="26"/>
      <c r="AE2452" s="26"/>
      <c r="AF2452" s="29"/>
      <c r="AG2452" s="187"/>
      <c r="AN2452" s="26"/>
      <c r="AO2452" s="26"/>
      <c r="AP2452" s="26"/>
      <c r="AQ2452" s="26"/>
      <c r="AR2452" s="26"/>
      <c r="AS2452" s="26"/>
      <c r="AT2452" s="26"/>
      <c r="AU2452" s="26"/>
    </row>
    <row r="2453" spans="27:47">
      <c r="AA2453" s="26"/>
      <c r="AB2453" s="26"/>
      <c r="AC2453" s="26"/>
      <c r="AD2453" s="26"/>
      <c r="AE2453" s="26"/>
      <c r="AF2453" s="29"/>
      <c r="AG2453" s="187"/>
      <c r="AN2453" s="26"/>
      <c r="AO2453" s="26"/>
      <c r="AP2453" s="26"/>
      <c r="AQ2453" s="26"/>
      <c r="AR2453" s="26"/>
      <c r="AS2453" s="26"/>
      <c r="AT2453" s="26"/>
      <c r="AU2453" s="26"/>
    </row>
    <row r="2454" spans="27:47">
      <c r="AA2454" s="26"/>
      <c r="AB2454" s="26"/>
      <c r="AC2454" s="26"/>
      <c r="AD2454" s="26"/>
      <c r="AE2454" s="26"/>
      <c r="AF2454" s="29"/>
      <c r="AG2454" s="187"/>
      <c r="AN2454" s="26"/>
      <c r="AO2454" s="26"/>
      <c r="AP2454" s="26"/>
      <c r="AQ2454" s="26"/>
      <c r="AR2454" s="26"/>
      <c r="AS2454" s="26"/>
      <c r="AT2454" s="26"/>
      <c r="AU2454" s="26"/>
    </row>
    <row r="2455" spans="27:47">
      <c r="AA2455" s="26"/>
      <c r="AB2455" s="26"/>
      <c r="AC2455" s="26"/>
      <c r="AD2455" s="26"/>
      <c r="AE2455" s="26"/>
      <c r="AF2455" s="29"/>
      <c r="AG2455" s="187"/>
      <c r="AN2455" s="26"/>
      <c r="AO2455" s="26"/>
      <c r="AP2455" s="26"/>
      <c r="AQ2455" s="26"/>
      <c r="AR2455" s="26"/>
      <c r="AS2455" s="26"/>
      <c r="AT2455" s="26"/>
      <c r="AU2455" s="26"/>
    </row>
    <row r="2456" spans="27:47">
      <c r="AA2456" s="26"/>
      <c r="AB2456" s="26"/>
      <c r="AC2456" s="26"/>
      <c r="AD2456" s="26"/>
      <c r="AE2456" s="26"/>
      <c r="AF2456" s="29"/>
      <c r="AG2456" s="187"/>
      <c r="AN2456" s="26"/>
      <c r="AO2456" s="26"/>
      <c r="AP2456" s="26"/>
      <c r="AQ2456" s="26"/>
      <c r="AR2456" s="26"/>
      <c r="AS2456" s="26"/>
      <c r="AT2456" s="26"/>
      <c r="AU2456" s="26"/>
    </row>
    <row r="2457" spans="27:47">
      <c r="AA2457" s="26"/>
      <c r="AB2457" s="26"/>
      <c r="AC2457" s="26"/>
      <c r="AD2457" s="26"/>
      <c r="AE2457" s="26"/>
      <c r="AF2457" s="29"/>
      <c r="AG2457" s="187"/>
      <c r="AN2457" s="26"/>
      <c r="AO2457" s="26"/>
      <c r="AP2457" s="26"/>
      <c r="AQ2457" s="26"/>
      <c r="AR2457" s="26"/>
      <c r="AS2457" s="26"/>
      <c r="AT2457" s="26"/>
      <c r="AU2457" s="26"/>
    </row>
    <row r="2458" spans="27:47">
      <c r="AA2458" s="26"/>
      <c r="AB2458" s="26"/>
      <c r="AC2458" s="26"/>
      <c r="AD2458" s="26"/>
      <c r="AE2458" s="26"/>
      <c r="AF2458" s="29"/>
      <c r="AG2458" s="187"/>
      <c r="AN2458" s="26"/>
      <c r="AO2458" s="26"/>
      <c r="AP2458" s="26"/>
      <c r="AQ2458" s="26"/>
      <c r="AR2458" s="26"/>
      <c r="AS2458" s="26"/>
      <c r="AT2458" s="26"/>
      <c r="AU2458" s="26"/>
    </row>
    <row r="2459" spans="27:47">
      <c r="AA2459" s="26"/>
      <c r="AB2459" s="26"/>
      <c r="AC2459" s="26"/>
      <c r="AD2459" s="26"/>
      <c r="AE2459" s="26"/>
      <c r="AF2459" s="29"/>
      <c r="AG2459" s="187"/>
      <c r="AN2459" s="26"/>
      <c r="AO2459" s="26"/>
      <c r="AP2459" s="26"/>
      <c r="AQ2459" s="26"/>
      <c r="AR2459" s="26"/>
      <c r="AS2459" s="26"/>
      <c r="AT2459" s="26"/>
      <c r="AU2459" s="26"/>
    </row>
    <row r="2460" spans="27:47">
      <c r="AA2460" s="26"/>
      <c r="AB2460" s="26"/>
      <c r="AC2460" s="26"/>
      <c r="AD2460" s="26"/>
      <c r="AE2460" s="26"/>
      <c r="AF2460" s="29"/>
      <c r="AG2460" s="187"/>
      <c r="AN2460" s="26"/>
      <c r="AO2460" s="26"/>
      <c r="AP2460" s="26"/>
      <c r="AQ2460" s="26"/>
      <c r="AR2460" s="26"/>
      <c r="AS2460" s="26"/>
      <c r="AT2460" s="26"/>
      <c r="AU2460" s="26"/>
    </row>
    <row r="2461" spans="27:47">
      <c r="AA2461" s="26"/>
      <c r="AB2461" s="26"/>
      <c r="AC2461" s="26"/>
      <c r="AD2461" s="26"/>
      <c r="AE2461" s="26"/>
      <c r="AF2461" s="29"/>
      <c r="AG2461" s="187"/>
      <c r="AN2461" s="26"/>
      <c r="AO2461" s="26"/>
      <c r="AP2461" s="26"/>
      <c r="AQ2461" s="26"/>
      <c r="AR2461" s="26"/>
      <c r="AS2461" s="26"/>
      <c r="AT2461" s="26"/>
      <c r="AU2461" s="26"/>
    </row>
    <row r="2462" spans="27:47">
      <c r="AA2462" s="26"/>
      <c r="AB2462" s="26"/>
      <c r="AC2462" s="26"/>
      <c r="AD2462" s="26"/>
      <c r="AE2462" s="26"/>
      <c r="AF2462" s="29"/>
      <c r="AG2462" s="187"/>
      <c r="AN2462" s="26"/>
      <c r="AO2462" s="26"/>
      <c r="AP2462" s="26"/>
      <c r="AQ2462" s="26"/>
      <c r="AR2462" s="26"/>
      <c r="AS2462" s="26"/>
      <c r="AT2462" s="26"/>
      <c r="AU2462" s="26"/>
    </row>
    <row r="2463" spans="27:47">
      <c r="AA2463" s="26"/>
      <c r="AB2463" s="26"/>
      <c r="AC2463" s="26"/>
      <c r="AD2463" s="26"/>
      <c r="AE2463" s="26"/>
      <c r="AF2463" s="29"/>
      <c r="AG2463" s="187"/>
      <c r="AN2463" s="26"/>
      <c r="AO2463" s="26"/>
      <c r="AP2463" s="26"/>
      <c r="AQ2463" s="26"/>
      <c r="AR2463" s="26"/>
      <c r="AS2463" s="26"/>
      <c r="AT2463" s="26"/>
      <c r="AU2463" s="26"/>
    </row>
    <row r="2464" spans="27:47">
      <c r="AA2464" s="26"/>
      <c r="AB2464" s="26"/>
      <c r="AC2464" s="26"/>
      <c r="AD2464" s="26"/>
      <c r="AE2464" s="26"/>
      <c r="AF2464" s="29"/>
      <c r="AG2464" s="187"/>
      <c r="AN2464" s="26"/>
      <c r="AO2464" s="26"/>
      <c r="AP2464" s="26"/>
      <c r="AQ2464" s="26"/>
      <c r="AR2464" s="26"/>
      <c r="AS2464" s="26"/>
      <c r="AT2464" s="26"/>
      <c r="AU2464" s="26"/>
    </row>
    <row r="2465" spans="27:47">
      <c r="AA2465" s="26"/>
      <c r="AB2465" s="26"/>
      <c r="AC2465" s="26"/>
      <c r="AD2465" s="26"/>
      <c r="AE2465" s="26"/>
      <c r="AF2465" s="29"/>
      <c r="AG2465" s="187"/>
      <c r="AN2465" s="26"/>
      <c r="AO2465" s="26"/>
      <c r="AP2465" s="26"/>
      <c r="AQ2465" s="26"/>
      <c r="AR2465" s="26"/>
      <c r="AS2465" s="26"/>
      <c r="AT2465" s="26"/>
      <c r="AU2465" s="26"/>
    </row>
    <row r="2466" spans="27:47">
      <c r="AA2466" s="26"/>
      <c r="AB2466" s="26"/>
      <c r="AC2466" s="26"/>
      <c r="AD2466" s="26"/>
      <c r="AE2466" s="26"/>
      <c r="AF2466" s="29"/>
      <c r="AG2466" s="187"/>
      <c r="AN2466" s="26"/>
      <c r="AO2466" s="26"/>
      <c r="AP2466" s="26"/>
      <c r="AQ2466" s="26"/>
      <c r="AR2466" s="26"/>
      <c r="AS2466" s="26"/>
      <c r="AT2466" s="26"/>
      <c r="AU2466" s="26"/>
    </row>
    <row r="2467" spans="27:47">
      <c r="AA2467" s="26"/>
      <c r="AB2467" s="26"/>
      <c r="AC2467" s="26"/>
      <c r="AD2467" s="26"/>
      <c r="AE2467" s="26"/>
      <c r="AF2467" s="29"/>
      <c r="AG2467" s="187"/>
      <c r="AN2467" s="26"/>
      <c r="AO2467" s="26"/>
      <c r="AP2467" s="26"/>
      <c r="AQ2467" s="26"/>
      <c r="AR2467" s="26"/>
      <c r="AS2467" s="26"/>
      <c r="AT2467" s="26"/>
      <c r="AU2467" s="26"/>
    </row>
    <row r="2468" spans="27:47">
      <c r="AA2468" s="26"/>
      <c r="AB2468" s="26"/>
      <c r="AC2468" s="26"/>
      <c r="AD2468" s="26"/>
      <c r="AE2468" s="26"/>
      <c r="AF2468" s="29"/>
      <c r="AG2468" s="187"/>
      <c r="AN2468" s="26"/>
      <c r="AO2468" s="26"/>
      <c r="AP2468" s="26"/>
      <c r="AQ2468" s="26"/>
      <c r="AR2468" s="26"/>
      <c r="AS2468" s="26"/>
      <c r="AT2468" s="26"/>
      <c r="AU2468" s="26"/>
    </row>
    <row r="2469" spans="27:47">
      <c r="AA2469" s="26"/>
      <c r="AB2469" s="26"/>
      <c r="AC2469" s="26"/>
      <c r="AD2469" s="26"/>
      <c r="AE2469" s="26"/>
      <c r="AF2469" s="29"/>
      <c r="AG2469" s="187"/>
      <c r="AN2469" s="26"/>
      <c r="AO2469" s="26"/>
      <c r="AP2469" s="26"/>
      <c r="AQ2469" s="26"/>
      <c r="AR2469" s="26"/>
      <c r="AS2469" s="26"/>
      <c r="AT2469" s="26"/>
      <c r="AU2469" s="26"/>
    </row>
    <row r="2470" spans="27:47">
      <c r="AA2470" s="26"/>
      <c r="AB2470" s="26"/>
      <c r="AC2470" s="26"/>
      <c r="AD2470" s="26"/>
      <c r="AE2470" s="26"/>
      <c r="AF2470" s="29"/>
      <c r="AG2470" s="187"/>
      <c r="AN2470" s="26"/>
      <c r="AO2470" s="26"/>
      <c r="AP2470" s="26"/>
      <c r="AQ2470" s="26"/>
      <c r="AR2470" s="26"/>
      <c r="AS2470" s="26"/>
      <c r="AT2470" s="26"/>
      <c r="AU2470" s="26"/>
    </row>
    <row r="2471" spans="27:47">
      <c r="AA2471" s="26"/>
      <c r="AB2471" s="26"/>
      <c r="AC2471" s="26"/>
      <c r="AD2471" s="26"/>
      <c r="AE2471" s="26"/>
      <c r="AF2471" s="29"/>
      <c r="AG2471" s="187"/>
      <c r="AN2471" s="26"/>
      <c r="AO2471" s="26"/>
      <c r="AP2471" s="26"/>
      <c r="AQ2471" s="26"/>
      <c r="AR2471" s="26"/>
      <c r="AS2471" s="26"/>
      <c r="AT2471" s="26"/>
      <c r="AU2471" s="26"/>
    </row>
    <row r="2472" spans="27:47">
      <c r="AA2472" s="26"/>
      <c r="AB2472" s="26"/>
      <c r="AC2472" s="26"/>
      <c r="AD2472" s="26"/>
      <c r="AE2472" s="26"/>
      <c r="AF2472" s="29"/>
      <c r="AG2472" s="187"/>
      <c r="AN2472" s="26"/>
      <c r="AO2472" s="26"/>
      <c r="AP2472" s="26"/>
      <c r="AQ2472" s="26"/>
      <c r="AR2472" s="26"/>
      <c r="AS2472" s="26"/>
      <c r="AT2472" s="26"/>
      <c r="AU2472" s="26"/>
    </row>
    <row r="2473" spans="27:47">
      <c r="AA2473" s="26"/>
      <c r="AB2473" s="26"/>
      <c r="AC2473" s="26"/>
      <c r="AD2473" s="26"/>
      <c r="AE2473" s="26"/>
      <c r="AF2473" s="29"/>
      <c r="AG2473" s="187"/>
      <c r="AN2473" s="26"/>
      <c r="AO2473" s="26"/>
      <c r="AP2473" s="26"/>
      <c r="AQ2473" s="26"/>
      <c r="AR2473" s="26"/>
      <c r="AS2473" s="26"/>
      <c r="AT2473" s="26"/>
      <c r="AU2473" s="26"/>
    </row>
    <row r="2474" spans="27:47">
      <c r="AA2474" s="26"/>
      <c r="AB2474" s="26"/>
      <c r="AC2474" s="26"/>
      <c r="AD2474" s="26"/>
      <c r="AE2474" s="26"/>
      <c r="AF2474" s="29"/>
      <c r="AG2474" s="187"/>
      <c r="AN2474" s="26"/>
      <c r="AO2474" s="26"/>
      <c r="AP2474" s="26"/>
      <c r="AQ2474" s="26"/>
      <c r="AR2474" s="26"/>
      <c r="AS2474" s="26"/>
      <c r="AT2474" s="26"/>
      <c r="AU2474" s="26"/>
    </row>
    <row r="2475" spans="27:47">
      <c r="AA2475" s="26"/>
      <c r="AB2475" s="26"/>
      <c r="AC2475" s="26"/>
      <c r="AD2475" s="26"/>
      <c r="AE2475" s="26"/>
      <c r="AF2475" s="29"/>
      <c r="AG2475" s="187"/>
      <c r="AN2475" s="26"/>
      <c r="AO2475" s="26"/>
      <c r="AP2475" s="26"/>
      <c r="AQ2475" s="26"/>
      <c r="AR2475" s="26"/>
      <c r="AS2475" s="26"/>
      <c r="AT2475" s="26"/>
      <c r="AU2475" s="26"/>
    </row>
    <row r="2476" spans="27:47">
      <c r="AA2476" s="26"/>
      <c r="AB2476" s="26"/>
      <c r="AC2476" s="26"/>
      <c r="AD2476" s="26"/>
      <c r="AE2476" s="26"/>
      <c r="AF2476" s="29"/>
      <c r="AG2476" s="187"/>
      <c r="AN2476" s="26"/>
      <c r="AO2476" s="26"/>
      <c r="AP2476" s="26"/>
      <c r="AQ2476" s="26"/>
      <c r="AR2476" s="26"/>
      <c r="AS2476" s="26"/>
      <c r="AT2476" s="26"/>
      <c r="AU2476" s="26"/>
    </row>
    <row r="2477" spans="27:47">
      <c r="AA2477" s="26"/>
      <c r="AB2477" s="26"/>
      <c r="AC2477" s="26"/>
      <c r="AD2477" s="26"/>
      <c r="AE2477" s="26"/>
      <c r="AF2477" s="29"/>
      <c r="AG2477" s="187"/>
      <c r="AN2477" s="26"/>
      <c r="AO2477" s="26"/>
      <c r="AP2477" s="26"/>
      <c r="AQ2477" s="26"/>
      <c r="AR2477" s="26"/>
      <c r="AS2477" s="26"/>
      <c r="AT2477" s="26"/>
      <c r="AU2477" s="26"/>
    </row>
    <row r="2478" spans="27:47">
      <c r="AA2478" s="26"/>
      <c r="AB2478" s="26"/>
      <c r="AC2478" s="26"/>
      <c r="AD2478" s="26"/>
      <c r="AE2478" s="26"/>
      <c r="AF2478" s="29"/>
      <c r="AG2478" s="187"/>
      <c r="AN2478" s="26"/>
      <c r="AO2478" s="26"/>
      <c r="AP2478" s="26"/>
      <c r="AQ2478" s="26"/>
      <c r="AR2478" s="26"/>
      <c r="AS2478" s="26"/>
      <c r="AT2478" s="26"/>
      <c r="AU2478" s="26"/>
    </row>
    <row r="2479" spans="27:47">
      <c r="AA2479" s="26"/>
      <c r="AB2479" s="26"/>
      <c r="AC2479" s="26"/>
      <c r="AD2479" s="26"/>
      <c r="AE2479" s="26"/>
      <c r="AF2479" s="29"/>
      <c r="AG2479" s="187"/>
      <c r="AN2479" s="26"/>
      <c r="AO2479" s="26"/>
      <c r="AP2479" s="26"/>
      <c r="AQ2479" s="26"/>
      <c r="AR2479" s="26"/>
      <c r="AS2479" s="26"/>
      <c r="AT2479" s="26"/>
      <c r="AU2479" s="26"/>
    </row>
    <row r="2480" spans="27:47">
      <c r="AA2480" s="26"/>
      <c r="AB2480" s="26"/>
      <c r="AC2480" s="26"/>
      <c r="AD2480" s="26"/>
      <c r="AE2480" s="26"/>
      <c r="AF2480" s="29"/>
      <c r="AG2480" s="187"/>
      <c r="AN2480" s="26"/>
      <c r="AO2480" s="26"/>
      <c r="AP2480" s="26"/>
      <c r="AQ2480" s="26"/>
      <c r="AR2480" s="26"/>
      <c r="AS2480" s="26"/>
      <c r="AT2480" s="26"/>
      <c r="AU2480" s="26"/>
    </row>
    <row r="2481" spans="27:47">
      <c r="AA2481" s="26"/>
      <c r="AB2481" s="26"/>
      <c r="AC2481" s="26"/>
      <c r="AD2481" s="26"/>
      <c r="AE2481" s="26"/>
      <c r="AF2481" s="29"/>
      <c r="AG2481" s="187"/>
      <c r="AN2481" s="26"/>
      <c r="AO2481" s="26"/>
      <c r="AP2481" s="26"/>
      <c r="AQ2481" s="26"/>
      <c r="AR2481" s="26"/>
      <c r="AS2481" s="26"/>
      <c r="AT2481" s="26"/>
      <c r="AU2481" s="26"/>
    </row>
    <row r="2482" spans="27:47">
      <c r="AA2482" s="26"/>
      <c r="AB2482" s="26"/>
      <c r="AC2482" s="26"/>
      <c r="AD2482" s="26"/>
      <c r="AE2482" s="26"/>
      <c r="AF2482" s="29"/>
      <c r="AG2482" s="187"/>
      <c r="AN2482" s="26"/>
      <c r="AO2482" s="26"/>
      <c r="AP2482" s="26"/>
      <c r="AQ2482" s="26"/>
      <c r="AR2482" s="26"/>
      <c r="AS2482" s="26"/>
      <c r="AT2482" s="26"/>
      <c r="AU2482" s="26"/>
    </row>
    <row r="2483" spans="27:47">
      <c r="AA2483" s="26"/>
      <c r="AB2483" s="26"/>
      <c r="AC2483" s="26"/>
      <c r="AD2483" s="26"/>
      <c r="AE2483" s="26"/>
      <c r="AF2483" s="29"/>
      <c r="AG2483" s="187"/>
      <c r="AN2483" s="26"/>
      <c r="AO2483" s="26"/>
      <c r="AP2483" s="26"/>
      <c r="AQ2483" s="26"/>
      <c r="AR2483" s="26"/>
      <c r="AS2483" s="26"/>
      <c r="AT2483" s="26"/>
      <c r="AU2483" s="26"/>
    </row>
    <row r="2484" spans="27:47">
      <c r="AA2484" s="26"/>
      <c r="AB2484" s="26"/>
      <c r="AC2484" s="26"/>
      <c r="AD2484" s="26"/>
      <c r="AE2484" s="26"/>
      <c r="AF2484" s="29"/>
      <c r="AG2484" s="187"/>
      <c r="AN2484" s="26"/>
      <c r="AO2484" s="26"/>
      <c r="AP2484" s="26"/>
      <c r="AQ2484" s="26"/>
      <c r="AR2484" s="26"/>
      <c r="AS2484" s="26"/>
      <c r="AT2484" s="26"/>
      <c r="AU2484" s="26"/>
    </row>
    <row r="2485" spans="27:47">
      <c r="AA2485" s="26"/>
      <c r="AB2485" s="26"/>
      <c r="AC2485" s="26"/>
      <c r="AD2485" s="26"/>
      <c r="AE2485" s="26"/>
      <c r="AF2485" s="29"/>
      <c r="AG2485" s="187"/>
      <c r="AN2485" s="26"/>
      <c r="AO2485" s="26"/>
      <c r="AP2485" s="26"/>
      <c r="AQ2485" s="26"/>
      <c r="AR2485" s="26"/>
      <c r="AS2485" s="26"/>
      <c r="AT2485" s="26"/>
      <c r="AU2485" s="26"/>
    </row>
    <row r="2486" spans="27:47">
      <c r="AA2486" s="26"/>
      <c r="AB2486" s="26"/>
      <c r="AC2486" s="26"/>
      <c r="AD2486" s="26"/>
      <c r="AE2486" s="26"/>
      <c r="AF2486" s="29"/>
      <c r="AG2486" s="187"/>
      <c r="AN2486" s="26"/>
      <c r="AO2486" s="26"/>
      <c r="AP2486" s="26"/>
      <c r="AQ2486" s="26"/>
      <c r="AR2486" s="26"/>
      <c r="AS2486" s="26"/>
      <c r="AT2486" s="26"/>
      <c r="AU2486" s="26"/>
    </row>
    <row r="2487" spans="27:47">
      <c r="AA2487" s="26"/>
      <c r="AB2487" s="26"/>
      <c r="AC2487" s="26"/>
      <c r="AD2487" s="26"/>
      <c r="AE2487" s="26"/>
      <c r="AF2487" s="29"/>
      <c r="AG2487" s="187"/>
      <c r="AN2487" s="26"/>
      <c r="AO2487" s="26"/>
      <c r="AP2487" s="26"/>
      <c r="AQ2487" s="26"/>
      <c r="AR2487" s="26"/>
      <c r="AS2487" s="26"/>
      <c r="AT2487" s="26"/>
      <c r="AU2487" s="26"/>
    </row>
    <row r="2488" spans="27:47">
      <c r="AA2488" s="26"/>
      <c r="AB2488" s="26"/>
      <c r="AC2488" s="26"/>
      <c r="AD2488" s="26"/>
      <c r="AE2488" s="26"/>
      <c r="AF2488" s="29"/>
      <c r="AG2488" s="187"/>
      <c r="AN2488" s="26"/>
      <c r="AO2488" s="26"/>
      <c r="AP2488" s="26"/>
      <c r="AQ2488" s="26"/>
      <c r="AR2488" s="26"/>
      <c r="AS2488" s="26"/>
      <c r="AT2488" s="26"/>
      <c r="AU2488" s="26"/>
    </row>
    <row r="2489" spans="27:47">
      <c r="AA2489" s="26"/>
      <c r="AB2489" s="26"/>
      <c r="AC2489" s="26"/>
      <c r="AD2489" s="26"/>
      <c r="AE2489" s="26"/>
      <c r="AF2489" s="29"/>
      <c r="AG2489" s="187"/>
      <c r="AN2489" s="26"/>
      <c r="AO2489" s="26"/>
      <c r="AP2489" s="26"/>
      <c r="AQ2489" s="26"/>
      <c r="AR2489" s="26"/>
      <c r="AS2489" s="26"/>
      <c r="AT2489" s="26"/>
      <c r="AU2489" s="26"/>
    </row>
    <row r="2490" spans="27:47">
      <c r="AA2490" s="26"/>
      <c r="AB2490" s="26"/>
      <c r="AC2490" s="26"/>
      <c r="AD2490" s="26"/>
      <c r="AE2490" s="26"/>
      <c r="AF2490" s="29"/>
      <c r="AG2490" s="187"/>
      <c r="AN2490" s="26"/>
      <c r="AO2490" s="26"/>
      <c r="AP2490" s="26"/>
      <c r="AQ2490" s="26"/>
      <c r="AR2490" s="26"/>
      <c r="AS2490" s="26"/>
      <c r="AT2490" s="26"/>
      <c r="AU2490" s="26"/>
    </row>
    <row r="2491" spans="27:47">
      <c r="AA2491" s="26"/>
      <c r="AB2491" s="26"/>
      <c r="AC2491" s="26"/>
      <c r="AD2491" s="26"/>
      <c r="AE2491" s="26"/>
      <c r="AF2491" s="29"/>
      <c r="AG2491" s="187"/>
      <c r="AN2491" s="26"/>
      <c r="AO2491" s="26"/>
      <c r="AP2491" s="26"/>
      <c r="AQ2491" s="26"/>
      <c r="AR2491" s="26"/>
      <c r="AS2491" s="26"/>
      <c r="AT2491" s="26"/>
      <c r="AU2491" s="26"/>
    </row>
    <row r="2492" spans="27:47">
      <c r="AA2492" s="26"/>
      <c r="AB2492" s="26"/>
      <c r="AC2492" s="26"/>
      <c r="AD2492" s="26"/>
      <c r="AE2492" s="26"/>
      <c r="AF2492" s="29"/>
      <c r="AG2492" s="187"/>
      <c r="AN2492" s="26"/>
      <c r="AO2492" s="26"/>
      <c r="AP2492" s="26"/>
      <c r="AQ2492" s="26"/>
      <c r="AR2492" s="26"/>
      <c r="AS2492" s="26"/>
      <c r="AT2492" s="26"/>
      <c r="AU2492" s="26"/>
    </row>
    <row r="2493" spans="27:47">
      <c r="AA2493" s="26"/>
      <c r="AB2493" s="26"/>
      <c r="AC2493" s="26"/>
      <c r="AD2493" s="26"/>
      <c r="AE2493" s="26"/>
      <c r="AF2493" s="29"/>
      <c r="AG2493" s="187"/>
      <c r="AN2493" s="26"/>
      <c r="AO2493" s="26"/>
      <c r="AP2493" s="26"/>
      <c r="AQ2493" s="26"/>
      <c r="AR2493" s="26"/>
      <c r="AS2493" s="26"/>
      <c r="AT2493" s="26"/>
      <c r="AU2493" s="26"/>
    </row>
    <row r="2494" spans="27:47">
      <c r="AA2494" s="26"/>
      <c r="AB2494" s="26"/>
      <c r="AC2494" s="26"/>
      <c r="AD2494" s="26"/>
      <c r="AE2494" s="26"/>
      <c r="AF2494" s="29"/>
      <c r="AG2494" s="187"/>
      <c r="AN2494" s="26"/>
      <c r="AO2494" s="26"/>
      <c r="AP2494" s="26"/>
      <c r="AQ2494" s="26"/>
      <c r="AR2494" s="26"/>
      <c r="AS2494" s="26"/>
      <c r="AT2494" s="26"/>
      <c r="AU2494" s="26"/>
    </row>
    <row r="2495" spans="27:47">
      <c r="AA2495" s="26"/>
      <c r="AB2495" s="26"/>
      <c r="AC2495" s="26"/>
      <c r="AD2495" s="26"/>
      <c r="AE2495" s="26"/>
      <c r="AF2495" s="29"/>
      <c r="AG2495" s="187"/>
      <c r="AN2495" s="26"/>
      <c r="AO2495" s="26"/>
      <c r="AP2495" s="26"/>
      <c r="AQ2495" s="26"/>
      <c r="AR2495" s="26"/>
      <c r="AS2495" s="26"/>
      <c r="AT2495" s="26"/>
      <c r="AU2495" s="26"/>
    </row>
    <row r="2496" spans="27:47">
      <c r="AA2496" s="26"/>
      <c r="AB2496" s="26"/>
      <c r="AC2496" s="26"/>
      <c r="AD2496" s="26"/>
      <c r="AE2496" s="26"/>
      <c r="AF2496" s="29"/>
      <c r="AG2496" s="187"/>
      <c r="AN2496" s="26"/>
      <c r="AO2496" s="26"/>
      <c r="AP2496" s="26"/>
      <c r="AQ2496" s="26"/>
      <c r="AR2496" s="26"/>
      <c r="AS2496" s="26"/>
      <c r="AT2496" s="26"/>
      <c r="AU2496" s="26"/>
    </row>
    <row r="2497" spans="27:47">
      <c r="AA2497" s="26"/>
      <c r="AB2497" s="26"/>
      <c r="AC2497" s="26"/>
      <c r="AD2497" s="26"/>
      <c r="AE2497" s="26"/>
      <c r="AF2497" s="29"/>
      <c r="AG2497" s="187"/>
      <c r="AN2497" s="26"/>
      <c r="AO2497" s="26"/>
      <c r="AP2497" s="26"/>
      <c r="AQ2497" s="26"/>
      <c r="AR2497" s="26"/>
      <c r="AS2497" s="26"/>
      <c r="AT2497" s="26"/>
      <c r="AU2497" s="26"/>
    </row>
    <row r="2498" spans="27:47">
      <c r="AA2498" s="26"/>
      <c r="AB2498" s="26"/>
      <c r="AC2498" s="26"/>
      <c r="AD2498" s="26"/>
      <c r="AE2498" s="26"/>
      <c r="AF2498" s="29"/>
      <c r="AG2498" s="187"/>
      <c r="AN2498" s="26"/>
      <c r="AO2498" s="26"/>
      <c r="AP2498" s="26"/>
      <c r="AQ2498" s="26"/>
      <c r="AR2498" s="26"/>
      <c r="AS2498" s="26"/>
      <c r="AT2498" s="26"/>
      <c r="AU2498" s="26"/>
    </row>
    <row r="2499" spans="27:47">
      <c r="AA2499" s="26"/>
      <c r="AB2499" s="26"/>
      <c r="AC2499" s="26"/>
      <c r="AD2499" s="26"/>
      <c r="AE2499" s="26"/>
      <c r="AF2499" s="29"/>
      <c r="AG2499" s="187"/>
      <c r="AN2499" s="26"/>
      <c r="AO2499" s="26"/>
      <c r="AP2499" s="26"/>
      <c r="AQ2499" s="26"/>
      <c r="AR2499" s="26"/>
      <c r="AS2499" s="26"/>
      <c r="AT2499" s="26"/>
      <c r="AU2499" s="26"/>
    </row>
    <row r="2500" spans="27:47">
      <c r="AA2500" s="26"/>
      <c r="AB2500" s="26"/>
      <c r="AC2500" s="26"/>
      <c r="AD2500" s="26"/>
      <c r="AE2500" s="26"/>
      <c r="AF2500" s="29"/>
      <c r="AG2500" s="187"/>
      <c r="AN2500" s="26"/>
      <c r="AO2500" s="26"/>
      <c r="AP2500" s="26"/>
      <c r="AQ2500" s="26"/>
      <c r="AR2500" s="26"/>
      <c r="AS2500" s="26"/>
      <c r="AT2500" s="26"/>
      <c r="AU2500" s="26"/>
    </row>
    <row r="2501" spans="27:47">
      <c r="AA2501" s="26"/>
      <c r="AB2501" s="26"/>
      <c r="AC2501" s="26"/>
      <c r="AD2501" s="26"/>
      <c r="AE2501" s="26"/>
      <c r="AF2501" s="29"/>
      <c r="AG2501" s="187"/>
      <c r="AN2501" s="26"/>
      <c r="AO2501" s="26"/>
      <c r="AP2501" s="26"/>
      <c r="AQ2501" s="26"/>
      <c r="AR2501" s="26"/>
      <c r="AS2501" s="26"/>
      <c r="AT2501" s="26"/>
      <c r="AU2501" s="26"/>
    </row>
    <row r="2502" spans="27:47">
      <c r="AA2502" s="26"/>
      <c r="AB2502" s="26"/>
      <c r="AC2502" s="26"/>
      <c r="AD2502" s="26"/>
      <c r="AE2502" s="26"/>
      <c r="AF2502" s="29"/>
      <c r="AG2502" s="187"/>
      <c r="AN2502" s="26"/>
      <c r="AO2502" s="26"/>
      <c r="AP2502" s="26"/>
      <c r="AQ2502" s="26"/>
      <c r="AR2502" s="26"/>
      <c r="AS2502" s="26"/>
      <c r="AT2502" s="26"/>
      <c r="AU2502" s="26"/>
    </row>
    <row r="2503" spans="27:47">
      <c r="AA2503" s="26"/>
      <c r="AB2503" s="26"/>
      <c r="AC2503" s="26"/>
      <c r="AD2503" s="26"/>
      <c r="AE2503" s="26"/>
      <c r="AF2503" s="29"/>
      <c r="AG2503" s="187"/>
      <c r="AN2503" s="26"/>
      <c r="AO2503" s="26"/>
      <c r="AP2503" s="26"/>
      <c r="AQ2503" s="26"/>
      <c r="AR2503" s="26"/>
      <c r="AS2503" s="26"/>
      <c r="AT2503" s="26"/>
      <c r="AU2503" s="26"/>
    </row>
    <row r="2504" spans="27:47">
      <c r="AA2504" s="26"/>
      <c r="AB2504" s="26"/>
      <c r="AC2504" s="26"/>
      <c r="AD2504" s="26"/>
      <c r="AE2504" s="26"/>
      <c r="AF2504" s="29"/>
      <c r="AG2504" s="187"/>
      <c r="AN2504" s="26"/>
      <c r="AO2504" s="26"/>
      <c r="AP2504" s="26"/>
      <c r="AQ2504" s="26"/>
      <c r="AR2504" s="26"/>
      <c r="AS2504" s="26"/>
      <c r="AT2504" s="26"/>
      <c r="AU2504" s="26"/>
    </row>
    <row r="2505" spans="27:47">
      <c r="AA2505" s="26"/>
      <c r="AB2505" s="26"/>
      <c r="AC2505" s="26"/>
      <c r="AD2505" s="26"/>
      <c r="AE2505" s="26"/>
      <c r="AF2505" s="29"/>
      <c r="AG2505" s="187"/>
      <c r="AN2505" s="26"/>
      <c r="AO2505" s="26"/>
      <c r="AP2505" s="26"/>
      <c r="AQ2505" s="26"/>
      <c r="AR2505" s="26"/>
      <c r="AS2505" s="26"/>
      <c r="AT2505" s="26"/>
      <c r="AU2505" s="26"/>
    </row>
    <row r="2506" spans="27:47">
      <c r="AA2506" s="26"/>
      <c r="AB2506" s="26"/>
      <c r="AC2506" s="26"/>
      <c r="AD2506" s="26"/>
      <c r="AE2506" s="26"/>
      <c r="AF2506" s="29"/>
      <c r="AG2506" s="187"/>
      <c r="AN2506" s="26"/>
      <c r="AO2506" s="26"/>
      <c r="AP2506" s="26"/>
      <c r="AQ2506" s="26"/>
      <c r="AR2506" s="26"/>
      <c r="AS2506" s="26"/>
      <c r="AT2506" s="26"/>
      <c r="AU2506" s="26"/>
    </row>
    <row r="2507" spans="27:47">
      <c r="AA2507" s="26"/>
      <c r="AB2507" s="26"/>
      <c r="AC2507" s="26"/>
      <c r="AD2507" s="26"/>
      <c r="AE2507" s="26"/>
      <c r="AF2507" s="29"/>
      <c r="AG2507" s="187"/>
      <c r="AN2507" s="26"/>
      <c r="AO2507" s="26"/>
      <c r="AP2507" s="26"/>
      <c r="AQ2507" s="26"/>
      <c r="AR2507" s="26"/>
      <c r="AS2507" s="26"/>
      <c r="AT2507" s="26"/>
      <c r="AU2507" s="26"/>
    </row>
    <row r="2508" spans="27:47">
      <c r="AA2508" s="26"/>
      <c r="AB2508" s="26"/>
      <c r="AC2508" s="26"/>
      <c r="AD2508" s="26"/>
      <c r="AE2508" s="26"/>
      <c r="AF2508" s="29"/>
      <c r="AG2508" s="187"/>
      <c r="AN2508" s="26"/>
      <c r="AO2508" s="26"/>
      <c r="AP2508" s="26"/>
      <c r="AQ2508" s="26"/>
      <c r="AR2508" s="26"/>
      <c r="AS2508" s="26"/>
      <c r="AT2508" s="26"/>
      <c r="AU2508" s="26"/>
    </row>
    <row r="2509" spans="27:47">
      <c r="AA2509" s="26"/>
      <c r="AB2509" s="26"/>
      <c r="AC2509" s="26"/>
      <c r="AD2509" s="26"/>
      <c r="AE2509" s="26"/>
      <c r="AF2509" s="29"/>
      <c r="AG2509" s="187"/>
      <c r="AN2509" s="26"/>
      <c r="AO2509" s="26"/>
      <c r="AP2509" s="26"/>
      <c r="AQ2509" s="26"/>
      <c r="AR2509" s="26"/>
      <c r="AS2509" s="26"/>
      <c r="AT2509" s="26"/>
      <c r="AU2509" s="26"/>
    </row>
    <row r="2510" spans="27:47">
      <c r="AA2510" s="26"/>
      <c r="AB2510" s="26"/>
      <c r="AC2510" s="26"/>
      <c r="AD2510" s="26"/>
      <c r="AE2510" s="26"/>
      <c r="AF2510" s="29"/>
      <c r="AG2510" s="187"/>
      <c r="AN2510" s="26"/>
      <c r="AO2510" s="26"/>
      <c r="AP2510" s="26"/>
      <c r="AQ2510" s="26"/>
      <c r="AR2510" s="26"/>
      <c r="AS2510" s="26"/>
      <c r="AT2510" s="26"/>
      <c r="AU2510" s="26"/>
    </row>
    <row r="2511" spans="27:47">
      <c r="AA2511" s="26"/>
      <c r="AB2511" s="26"/>
      <c r="AC2511" s="26"/>
      <c r="AD2511" s="26"/>
      <c r="AE2511" s="26"/>
      <c r="AF2511" s="29"/>
      <c r="AG2511" s="187"/>
      <c r="AN2511" s="26"/>
      <c r="AO2511" s="26"/>
      <c r="AP2511" s="26"/>
      <c r="AQ2511" s="26"/>
      <c r="AR2511" s="26"/>
      <c r="AS2511" s="26"/>
      <c r="AT2511" s="26"/>
      <c r="AU2511" s="26"/>
    </row>
    <row r="2512" spans="27:47">
      <c r="AA2512" s="26"/>
      <c r="AB2512" s="26"/>
      <c r="AC2512" s="26"/>
      <c r="AD2512" s="26"/>
      <c r="AE2512" s="26"/>
      <c r="AF2512" s="29"/>
      <c r="AG2512" s="187"/>
      <c r="AN2512" s="26"/>
      <c r="AO2512" s="26"/>
      <c r="AP2512" s="26"/>
      <c r="AQ2512" s="26"/>
      <c r="AR2512" s="26"/>
      <c r="AS2512" s="26"/>
      <c r="AT2512" s="26"/>
      <c r="AU2512" s="26"/>
    </row>
    <row r="2513" spans="27:47">
      <c r="AA2513" s="26"/>
      <c r="AB2513" s="26"/>
      <c r="AC2513" s="26"/>
      <c r="AD2513" s="26"/>
      <c r="AE2513" s="26"/>
      <c r="AF2513" s="29"/>
      <c r="AG2513" s="187"/>
      <c r="AN2513" s="26"/>
      <c r="AO2513" s="26"/>
      <c r="AP2513" s="26"/>
      <c r="AQ2513" s="26"/>
      <c r="AR2513" s="26"/>
      <c r="AS2513" s="26"/>
      <c r="AT2513" s="26"/>
      <c r="AU2513" s="26"/>
    </row>
    <row r="2514" spans="27:47">
      <c r="AA2514" s="26"/>
      <c r="AB2514" s="26"/>
      <c r="AC2514" s="26"/>
      <c r="AD2514" s="26"/>
      <c r="AE2514" s="26"/>
      <c r="AF2514" s="29"/>
      <c r="AG2514" s="187"/>
      <c r="AN2514" s="26"/>
      <c r="AO2514" s="26"/>
      <c r="AP2514" s="26"/>
      <c r="AQ2514" s="26"/>
      <c r="AR2514" s="26"/>
      <c r="AS2514" s="26"/>
      <c r="AT2514" s="26"/>
      <c r="AU2514" s="26"/>
    </row>
    <row r="2515" spans="27:47">
      <c r="AA2515" s="26"/>
      <c r="AB2515" s="26"/>
      <c r="AC2515" s="26"/>
      <c r="AD2515" s="26"/>
      <c r="AE2515" s="26"/>
      <c r="AF2515" s="29"/>
      <c r="AG2515" s="187"/>
      <c r="AN2515" s="26"/>
      <c r="AO2515" s="26"/>
      <c r="AP2515" s="26"/>
      <c r="AQ2515" s="26"/>
      <c r="AR2515" s="26"/>
      <c r="AS2515" s="26"/>
      <c r="AT2515" s="26"/>
      <c r="AU2515" s="26"/>
    </row>
    <row r="2516" spans="27:47">
      <c r="AA2516" s="26"/>
      <c r="AB2516" s="26"/>
      <c r="AC2516" s="26"/>
      <c r="AD2516" s="26"/>
      <c r="AE2516" s="26"/>
      <c r="AF2516" s="29"/>
      <c r="AG2516" s="187"/>
      <c r="AN2516" s="26"/>
      <c r="AO2516" s="26"/>
      <c r="AP2516" s="26"/>
      <c r="AQ2516" s="26"/>
      <c r="AR2516" s="26"/>
      <c r="AS2516" s="26"/>
      <c r="AT2516" s="26"/>
      <c r="AU2516" s="26"/>
    </row>
    <row r="2517" spans="27:47">
      <c r="AA2517" s="26"/>
      <c r="AB2517" s="26"/>
      <c r="AC2517" s="26"/>
      <c r="AD2517" s="26"/>
      <c r="AE2517" s="26"/>
      <c r="AF2517" s="29"/>
      <c r="AG2517" s="187"/>
      <c r="AN2517" s="26"/>
      <c r="AO2517" s="26"/>
      <c r="AP2517" s="26"/>
      <c r="AQ2517" s="26"/>
      <c r="AR2517" s="26"/>
      <c r="AS2517" s="26"/>
      <c r="AT2517" s="26"/>
      <c r="AU2517" s="26"/>
    </row>
    <row r="2518" spans="27:47">
      <c r="AA2518" s="26"/>
      <c r="AB2518" s="26"/>
      <c r="AC2518" s="26"/>
      <c r="AD2518" s="26"/>
      <c r="AE2518" s="26"/>
      <c r="AF2518" s="29"/>
      <c r="AG2518" s="187"/>
      <c r="AN2518" s="26"/>
      <c r="AO2518" s="26"/>
      <c r="AP2518" s="26"/>
      <c r="AQ2518" s="26"/>
      <c r="AR2518" s="26"/>
      <c r="AS2518" s="26"/>
      <c r="AT2518" s="26"/>
      <c r="AU2518" s="26"/>
    </row>
    <row r="2519" spans="27:47">
      <c r="AA2519" s="26"/>
      <c r="AB2519" s="26"/>
      <c r="AC2519" s="26"/>
      <c r="AD2519" s="26"/>
      <c r="AE2519" s="26"/>
      <c r="AF2519" s="29"/>
      <c r="AG2519" s="187"/>
      <c r="AN2519" s="26"/>
      <c r="AO2519" s="26"/>
      <c r="AP2519" s="26"/>
      <c r="AQ2519" s="26"/>
      <c r="AR2519" s="26"/>
      <c r="AS2519" s="26"/>
      <c r="AT2519" s="26"/>
      <c r="AU2519" s="26"/>
    </row>
    <row r="2520" spans="27:47">
      <c r="AA2520" s="26"/>
      <c r="AB2520" s="26"/>
      <c r="AC2520" s="26"/>
      <c r="AD2520" s="26"/>
      <c r="AE2520" s="26"/>
      <c r="AF2520" s="29"/>
      <c r="AG2520" s="187"/>
      <c r="AN2520" s="26"/>
      <c r="AO2520" s="26"/>
      <c r="AP2520" s="26"/>
      <c r="AQ2520" s="26"/>
      <c r="AR2520" s="26"/>
      <c r="AS2520" s="26"/>
      <c r="AT2520" s="26"/>
      <c r="AU2520" s="26"/>
    </row>
    <row r="2521" spans="27:47">
      <c r="AA2521" s="26"/>
      <c r="AB2521" s="26"/>
      <c r="AC2521" s="26"/>
      <c r="AD2521" s="26"/>
      <c r="AE2521" s="26"/>
      <c r="AF2521" s="29"/>
      <c r="AG2521" s="187"/>
      <c r="AN2521" s="26"/>
      <c r="AO2521" s="26"/>
      <c r="AP2521" s="26"/>
      <c r="AQ2521" s="26"/>
      <c r="AR2521" s="26"/>
      <c r="AS2521" s="26"/>
      <c r="AT2521" s="26"/>
      <c r="AU2521" s="26"/>
    </row>
    <row r="2522" spans="27:47">
      <c r="AA2522" s="26"/>
      <c r="AB2522" s="26"/>
      <c r="AC2522" s="26"/>
      <c r="AD2522" s="26"/>
      <c r="AE2522" s="26"/>
      <c r="AF2522" s="29"/>
      <c r="AG2522" s="187"/>
      <c r="AN2522" s="26"/>
      <c r="AO2522" s="26"/>
      <c r="AP2522" s="26"/>
      <c r="AQ2522" s="26"/>
      <c r="AR2522" s="26"/>
      <c r="AS2522" s="26"/>
      <c r="AT2522" s="26"/>
      <c r="AU2522" s="26"/>
    </row>
    <row r="2523" spans="27:47">
      <c r="AA2523" s="26"/>
      <c r="AB2523" s="26"/>
      <c r="AC2523" s="26"/>
      <c r="AD2523" s="26"/>
      <c r="AE2523" s="26"/>
      <c r="AF2523" s="29"/>
      <c r="AG2523" s="187"/>
      <c r="AN2523" s="26"/>
      <c r="AO2523" s="26"/>
      <c r="AP2523" s="26"/>
      <c r="AQ2523" s="26"/>
      <c r="AR2523" s="26"/>
      <c r="AS2523" s="26"/>
      <c r="AT2523" s="26"/>
      <c r="AU2523" s="26"/>
    </row>
    <row r="2524" spans="27:47">
      <c r="AA2524" s="26"/>
      <c r="AB2524" s="26"/>
      <c r="AC2524" s="26"/>
      <c r="AD2524" s="26"/>
      <c r="AE2524" s="26"/>
      <c r="AF2524" s="29"/>
      <c r="AG2524" s="187"/>
      <c r="AN2524" s="26"/>
      <c r="AO2524" s="26"/>
      <c r="AP2524" s="26"/>
      <c r="AQ2524" s="26"/>
      <c r="AR2524" s="26"/>
      <c r="AS2524" s="26"/>
      <c r="AT2524" s="26"/>
      <c r="AU2524" s="26"/>
    </row>
    <row r="2525" spans="27:47">
      <c r="AA2525" s="26"/>
      <c r="AB2525" s="26"/>
      <c r="AC2525" s="26"/>
      <c r="AD2525" s="26"/>
      <c r="AE2525" s="26"/>
      <c r="AF2525" s="29"/>
      <c r="AG2525" s="187"/>
      <c r="AN2525" s="26"/>
      <c r="AO2525" s="26"/>
      <c r="AP2525" s="26"/>
      <c r="AQ2525" s="26"/>
      <c r="AR2525" s="26"/>
      <c r="AS2525" s="26"/>
      <c r="AT2525" s="26"/>
      <c r="AU2525" s="26"/>
    </row>
    <row r="2526" spans="27:47">
      <c r="AA2526" s="26"/>
      <c r="AB2526" s="26"/>
      <c r="AC2526" s="26"/>
      <c r="AD2526" s="26"/>
      <c r="AE2526" s="26"/>
      <c r="AF2526" s="29"/>
      <c r="AG2526" s="187"/>
      <c r="AN2526" s="26"/>
      <c r="AO2526" s="26"/>
      <c r="AP2526" s="26"/>
      <c r="AQ2526" s="26"/>
      <c r="AR2526" s="26"/>
      <c r="AS2526" s="26"/>
      <c r="AT2526" s="26"/>
      <c r="AU2526" s="26"/>
    </row>
    <row r="2527" spans="27:47">
      <c r="AA2527" s="26"/>
      <c r="AB2527" s="26"/>
      <c r="AC2527" s="26"/>
      <c r="AD2527" s="26"/>
      <c r="AE2527" s="26"/>
      <c r="AF2527" s="29"/>
      <c r="AG2527" s="187"/>
      <c r="AN2527" s="26"/>
      <c r="AO2527" s="26"/>
      <c r="AP2527" s="26"/>
      <c r="AQ2527" s="26"/>
      <c r="AR2527" s="26"/>
      <c r="AS2527" s="26"/>
      <c r="AT2527" s="26"/>
      <c r="AU2527" s="26"/>
    </row>
    <row r="2528" spans="27:47">
      <c r="AA2528" s="26"/>
      <c r="AB2528" s="26"/>
      <c r="AC2528" s="26"/>
      <c r="AD2528" s="26"/>
      <c r="AE2528" s="26"/>
      <c r="AF2528" s="29"/>
      <c r="AG2528" s="187"/>
      <c r="AN2528" s="26"/>
      <c r="AO2528" s="26"/>
      <c r="AP2528" s="26"/>
      <c r="AQ2528" s="26"/>
      <c r="AR2528" s="26"/>
      <c r="AS2528" s="26"/>
      <c r="AT2528" s="26"/>
      <c r="AU2528" s="26"/>
    </row>
    <row r="2529" spans="27:47">
      <c r="AA2529" s="26"/>
      <c r="AB2529" s="26"/>
      <c r="AC2529" s="26"/>
      <c r="AD2529" s="26"/>
      <c r="AE2529" s="26"/>
      <c r="AF2529" s="29"/>
      <c r="AG2529" s="187"/>
      <c r="AN2529" s="26"/>
      <c r="AO2529" s="26"/>
      <c r="AP2529" s="26"/>
      <c r="AQ2529" s="26"/>
      <c r="AR2529" s="26"/>
      <c r="AS2529" s="26"/>
      <c r="AT2529" s="26"/>
      <c r="AU2529" s="26"/>
    </row>
    <row r="2530" spans="27:47">
      <c r="AA2530" s="26"/>
      <c r="AB2530" s="26"/>
      <c r="AC2530" s="26"/>
      <c r="AD2530" s="26"/>
      <c r="AE2530" s="26"/>
      <c r="AF2530" s="29"/>
      <c r="AG2530" s="187"/>
      <c r="AN2530" s="26"/>
      <c r="AO2530" s="26"/>
      <c r="AP2530" s="26"/>
      <c r="AQ2530" s="26"/>
      <c r="AR2530" s="26"/>
      <c r="AS2530" s="26"/>
      <c r="AT2530" s="26"/>
      <c r="AU2530" s="26"/>
    </row>
    <row r="2531" spans="27:47">
      <c r="AA2531" s="26"/>
      <c r="AB2531" s="26"/>
      <c r="AC2531" s="26"/>
      <c r="AD2531" s="26"/>
      <c r="AE2531" s="26"/>
      <c r="AF2531" s="29"/>
      <c r="AG2531" s="187"/>
      <c r="AN2531" s="26"/>
      <c r="AO2531" s="26"/>
      <c r="AP2531" s="26"/>
      <c r="AQ2531" s="26"/>
      <c r="AR2531" s="26"/>
      <c r="AS2531" s="26"/>
      <c r="AT2531" s="26"/>
      <c r="AU2531" s="26"/>
    </row>
    <row r="2532" spans="27:47">
      <c r="AA2532" s="26"/>
      <c r="AB2532" s="26"/>
      <c r="AC2532" s="26"/>
      <c r="AD2532" s="26"/>
      <c r="AE2532" s="26"/>
      <c r="AF2532" s="29"/>
      <c r="AG2532" s="187"/>
      <c r="AN2532" s="26"/>
      <c r="AO2532" s="26"/>
      <c r="AP2532" s="26"/>
      <c r="AQ2532" s="26"/>
      <c r="AR2532" s="26"/>
      <c r="AS2532" s="26"/>
      <c r="AT2532" s="26"/>
      <c r="AU2532" s="26"/>
    </row>
    <row r="2533" spans="27:47">
      <c r="AA2533" s="26"/>
      <c r="AB2533" s="26"/>
      <c r="AC2533" s="26"/>
      <c r="AD2533" s="26"/>
      <c r="AE2533" s="26"/>
      <c r="AF2533" s="29"/>
      <c r="AG2533" s="187"/>
      <c r="AN2533" s="26"/>
      <c r="AO2533" s="26"/>
      <c r="AP2533" s="26"/>
      <c r="AQ2533" s="26"/>
      <c r="AR2533" s="26"/>
      <c r="AS2533" s="26"/>
      <c r="AT2533" s="26"/>
      <c r="AU2533" s="26"/>
    </row>
    <row r="2534" spans="27:47">
      <c r="AA2534" s="26"/>
      <c r="AB2534" s="26"/>
      <c r="AC2534" s="26"/>
      <c r="AD2534" s="26"/>
      <c r="AE2534" s="26"/>
      <c r="AF2534" s="29"/>
      <c r="AG2534" s="187"/>
      <c r="AN2534" s="26"/>
      <c r="AO2534" s="26"/>
      <c r="AP2534" s="26"/>
      <c r="AQ2534" s="26"/>
      <c r="AR2534" s="26"/>
      <c r="AS2534" s="26"/>
      <c r="AT2534" s="26"/>
      <c r="AU2534" s="26"/>
    </row>
    <row r="2535" spans="27:47">
      <c r="AA2535" s="26"/>
      <c r="AB2535" s="26"/>
      <c r="AC2535" s="26"/>
      <c r="AD2535" s="26"/>
      <c r="AE2535" s="26"/>
      <c r="AF2535" s="29"/>
      <c r="AG2535" s="187"/>
      <c r="AN2535" s="26"/>
      <c r="AO2535" s="26"/>
      <c r="AP2535" s="26"/>
      <c r="AQ2535" s="26"/>
      <c r="AR2535" s="26"/>
      <c r="AS2535" s="26"/>
      <c r="AT2535" s="26"/>
      <c r="AU2535" s="26"/>
    </row>
    <row r="2536" spans="27:47">
      <c r="AA2536" s="26"/>
      <c r="AB2536" s="26"/>
      <c r="AC2536" s="26"/>
      <c r="AD2536" s="26"/>
      <c r="AE2536" s="26"/>
      <c r="AF2536" s="29"/>
      <c r="AG2536" s="187"/>
      <c r="AN2536" s="26"/>
      <c r="AO2536" s="26"/>
      <c r="AP2536" s="26"/>
      <c r="AQ2536" s="26"/>
      <c r="AR2536" s="26"/>
      <c r="AS2536" s="26"/>
      <c r="AT2536" s="26"/>
      <c r="AU2536" s="26"/>
    </row>
    <row r="2537" spans="27:47">
      <c r="AA2537" s="26"/>
      <c r="AB2537" s="26"/>
      <c r="AC2537" s="26"/>
      <c r="AD2537" s="26"/>
      <c r="AE2537" s="26"/>
      <c r="AF2537" s="29"/>
      <c r="AG2537" s="187"/>
      <c r="AN2537" s="26"/>
      <c r="AO2537" s="26"/>
      <c r="AP2537" s="26"/>
      <c r="AQ2537" s="26"/>
      <c r="AR2537" s="26"/>
      <c r="AS2537" s="26"/>
      <c r="AT2537" s="26"/>
      <c r="AU2537" s="26"/>
    </row>
    <row r="2538" spans="27:47">
      <c r="AA2538" s="26"/>
      <c r="AB2538" s="26"/>
      <c r="AC2538" s="26"/>
      <c r="AD2538" s="26"/>
      <c r="AE2538" s="26"/>
      <c r="AF2538" s="29"/>
      <c r="AG2538" s="187"/>
      <c r="AN2538" s="26"/>
      <c r="AO2538" s="26"/>
      <c r="AP2538" s="26"/>
      <c r="AQ2538" s="26"/>
      <c r="AR2538" s="26"/>
      <c r="AS2538" s="26"/>
      <c r="AT2538" s="26"/>
      <c r="AU2538" s="26"/>
    </row>
    <row r="2539" spans="27:47">
      <c r="AA2539" s="26"/>
      <c r="AB2539" s="26"/>
      <c r="AC2539" s="26"/>
      <c r="AD2539" s="26"/>
      <c r="AE2539" s="26"/>
      <c r="AF2539" s="29"/>
      <c r="AG2539" s="187"/>
      <c r="AN2539" s="26"/>
      <c r="AO2539" s="26"/>
      <c r="AP2539" s="26"/>
      <c r="AQ2539" s="26"/>
      <c r="AR2539" s="26"/>
      <c r="AS2539" s="26"/>
      <c r="AT2539" s="26"/>
      <c r="AU2539" s="26"/>
    </row>
    <row r="2540" spans="27:47">
      <c r="AA2540" s="26"/>
      <c r="AB2540" s="26"/>
      <c r="AC2540" s="26"/>
      <c r="AD2540" s="26"/>
      <c r="AE2540" s="26"/>
      <c r="AF2540" s="29"/>
      <c r="AG2540" s="187"/>
      <c r="AN2540" s="26"/>
      <c r="AO2540" s="26"/>
      <c r="AP2540" s="26"/>
      <c r="AQ2540" s="26"/>
      <c r="AR2540" s="26"/>
      <c r="AS2540" s="26"/>
      <c r="AT2540" s="26"/>
      <c r="AU2540" s="26"/>
    </row>
    <row r="2541" spans="27:47">
      <c r="AA2541" s="26"/>
      <c r="AB2541" s="26"/>
      <c r="AC2541" s="26"/>
      <c r="AD2541" s="26"/>
      <c r="AE2541" s="26"/>
      <c r="AF2541" s="29"/>
      <c r="AG2541" s="187"/>
      <c r="AN2541" s="26"/>
      <c r="AO2541" s="26"/>
      <c r="AP2541" s="26"/>
      <c r="AQ2541" s="26"/>
      <c r="AR2541" s="26"/>
      <c r="AS2541" s="26"/>
      <c r="AT2541" s="26"/>
      <c r="AU2541" s="26"/>
    </row>
    <row r="2542" spans="27:47">
      <c r="AA2542" s="26"/>
      <c r="AB2542" s="26"/>
      <c r="AC2542" s="26"/>
      <c r="AD2542" s="26"/>
      <c r="AE2542" s="26"/>
      <c r="AF2542" s="29"/>
      <c r="AG2542" s="187"/>
      <c r="AN2542" s="26"/>
      <c r="AO2542" s="26"/>
      <c r="AP2542" s="26"/>
      <c r="AQ2542" s="26"/>
      <c r="AR2542" s="26"/>
      <c r="AS2542" s="26"/>
      <c r="AT2542" s="26"/>
      <c r="AU2542" s="26"/>
    </row>
  </sheetData>
  <protectedRanges>
    <protectedRange sqref="A164:D165" name="Range1"/>
  </protectedRange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B1360-86CC-4239-A18F-2553C9775D29}">
  <dimension ref="A1"/>
  <sheetViews>
    <sheetView topLeftCell="K1" workbookViewId="0"/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2"/>
  </sheetPr>
  <dimension ref="A1:AI948"/>
  <sheetViews>
    <sheetView workbookViewId="0">
      <selection activeCell="E9" sqref="E9:G9"/>
    </sheetView>
  </sheetViews>
  <sheetFormatPr defaultRowHeight="12.75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>
      <c r="A1" s="44" t="s">
        <v>122</v>
      </c>
      <c r="B1" s="32"/>
      <c r="C1" s="32"/>
      <c r="D1" s="45" t="s">
        <v>202</v>
      </c>
      <c r="E1" s="32"/>
      <c r="F1" s="32"/>
      <c r="G1" s="32"/>
      <c r="H1" s="32"/>
      <c r="I1" s="32"/>
      <c r="J1" s="32"/>
      <c r="K1" s="32"/>
      <c r="L1" s="32"/>
      <c r="M1" s="46" t="s">
        <v>123</v>
      </c>
      <c r="N1" s="32" t="s">
        <v>124</v>
      </c>
      <c r="O1" s="32">
        <f ca="1">H18*J18-I18*I18</f>
        <v>222404.64695236459</v>
      </c>
      <c r="P1" s="32" t="s">
        <v>196</v>
      </c>
      <c r="Q1" s="32"/>
      <c r="R1" s="32"/>
      <c r="S1" s="32"/>
      <c r="T1" s="32"/>
      <c r="U1" s="6" t="s">
        <v>178</v>
      </c>
      <c r="V1" s="15" t="s">
        <v>180</v>
      </c>
      <c r="W1" s="32"/>
      <c r="X1" s="32"/>
      <c r="Y1" s="32"/>
      <c r="Z1" s="32"/>
      <c r="AA1" s="32">
        <v>1</v>
      </c>
      <c r="AB1" s="32" t="s">
        <v>125</v>
      </c>
      <c r="AC1" s="32"/>
      <c r="AD1" s="32"/>
      <c r="AE1" s="32"/>
      <c r="AF1" s="32"/>
      <c r="AG1" s="32"/>
      <c r="AH1" s="32"/>
      <c r="AI1" s="32"/>
    </row>
    <row r="2" spans="1: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46" t="s">
        <v>126</v>
      </c>
      <c r="N2" s="32" t="s">
        <v>127</v>
      </c>
      <c r="O2" s="32">
        <f ca="1">+F18*J18-H18*I18</f>
        <v>109951.61542468052</v>
      </c>
      <c r="P2" s="32" t="s">
        <v>197</v>
      </c>
      <c r="Q2" s="32"/>
      <c r="R2" s="32"/>
      <c r="S2" s="32"/>
      <c r="T2" s="32"/>
      <c r="U2" s="32">
        <v>0.5</v>
      </c>
      <c r="V2" s="32">
        <f t="shared" ref="V2:V27" ca="1" si="0">+E$4+E$5*U2+E$6*U2^2</f>
        <v>0.11817739349267539</v>
      </c>
      <c r="W2" s="32"/>
      <c r="X2" s="32"/>
      <c r="Y2" s="32"/>
      <c r="Z2" s="32"/>
      <c r="AA2" s="32">
        <v>2</v>
      </c>
      <c r="AB2" s="32" t="s">
        <v>76</v>
      </c>
      <c r="AC2" s="32"/>
      <c r="AD2" s="32"/>
      <c r="AE2" s="32"/>
      <c r="AF2" s="32"/>
      <c r="AG2" s="32"/>
      <c r="AH2" s="32"/>
      <c r="AI2" s="32"/>
    </row>
    <row r="3" spans="1:35" ht="13.5" thickBot="1">
      <c r="A3" s="32" t="s">
        <v>128</v>
      </c>
      <c r="B3" s="32" t="s">
        <v>129</v>
      </c>
      <c r="C3" s="32"/>
      <c r="D3" s="32"/>
      <c r="E3" s="47" t="s">
        <v>130</v>
      </c>
      <c r="F3" s="47" t="s">
        <v>131</v>
      </c>
      <c r="G3" s="47" t="s">
        <v>132</v>
      </c>
      <c r="H3" s="47" t="s">
        <v>133</v>
      </c>
      <c r="I3" s="32"/>
      <c r="J3" s="32"/>
      <c r="K3" s="32"/>
      <c r="L3" s="32"/>
      <c r="M3" s="46" t="s">
        <v>134</v>
      </c>
      <c r="N3" s="32" t="s">
        <v>135</v>
      </c>
      <c r="O3" s="32">
        <f ca="1">+F18*I18-H18*H18</f>
        <v>13419.791688171681</v>
      </c>
      <c r="P3" s="32" t="s">
        <v>198</v>
      </c>
      <c r="Q3" s="32"/>
      <c r="R3" s="32"/>
      <c r="S3" s="32"/>
      <c r="T3" s="32"/>
      <c r="U3" s="32">
        <v>0.6</v>
      </c>
      <c r="V3" s="32">
        <f t="shared" ca="1" si="0"/>
        <v>0.11085866871081174</v>
      </c>
      <c r="W3" s="32"/>
      <c r="X3" s="32"/>
      <c r="Y3" s="32"/>
      <c r="Z3" s="32"/>
      <c r="AA3" s="32">
        <v>3</v>
      </c>
      <c r="AB3" s="32" t="s">
        <v>136</v>
      </c>
      <c r="AC3" s="32"/>
      <c r="AD3" s="32"/>
      <c r="AE3" s="32"/>
      <c r="AF3" s="32"/>
      <c r="AG3" s="32"/>
      <c r="AH3" s="32"/>
      <c r="AI3" s="32"/>
    </row>
    <row r="4" spans="1:35">
      <c r="A4" s="32" t="s">
        <v>137</v>
      </c>
      <c r="B4" s="32" t="s">
        <v>138</v>
      </c>
      <c r="C4" s="32"/>
      <c r="D4" s="48" t="s">
        <v>139</v>
      </c>
      <c r="E4" s="49">
        <f ca="1">(G18*O1-K18*O2+L18*O3)/O7</f>
        <v>0.15978975129591513</v>
      </c>
      <c r="F4" s="50">
        <f ca="1">+E7/O7*O18</f>
        <v>9.4611062155371944E-3</v>
      </c>
      <c r="G4" s="51">
        <f>+B18</f>
        <v>1</v>
      </c>
      <c r="H4" s="52">
        <f ca="1">ABS(F4/E4)</f>
        <v>5.920971863843847E-2</v>
      </c>
      <c r="I4" s="32"/>
      <c r="J4" s="32"/>
      <c r="K4" s="32"/>
      <c r="L4" s="32"/>
      <c r="M4" s="46" t="s">
        <v>140</v>
      </c>
      <c r="N4" s="32" t="s">
        <v>141</v>
      </c>
      <c r="O4" s="32">
        <f ca="1">+C18*J18-H18*H18</f>
        <v>54537.089021017542</v>
      </c>
      <c r="P4" s="32" t="s">
        <v>199</v>
      </c>
      <c r="Q4" s="32"/>
      <c r="R4" s="32"/>
      <c r="S4" s="32"/>
      <c r="T4" s="32"/>
      <c r="U4" s="32">
        <v>0.7</v>
      </c>
      <c r="V4" s="32">
        <f t="shared" ca="1" si="0"/>
        <v>0.10387452618854282</v>
      </c>
      <c r="W4" s="32"/>
      <c r="X4" s="32"/>
      <c r="Y4" s="32"/>
      <c r="Z4" s="32"/>
      <c r="AA4" s="32">
        <v>4</v>
      </c>
      <c r="AB4" s="32" t="s">
        <v>142</v>
      </c>
      <c r="AC4" s="32"/>
      <c r="AD4" s="32"/>
      <c r="AE4" s="32"/>
      <c r="AF4" s="32"/>
      <c r="AG4" s="32"/>
      <c r="AH4" s="32"/>
      <c r="AI4" s="32"/>
    </row>
    <row r="5" spans="1:35">
      <c r="A5" s="32" t="s">
        <v>143</v>
      </c>
      <c r="B5" s="53">
        <v>40323</v>
      </c>
      <c r="C5" s="32"/>
      <c r="D5" s="54" t="s">
        <v>144</v>
      </c>
      <c r="E5" s="55">
        <f ca="1">+(-G18*O2+K18*O4-L18*O5)/O7</f>
        <v>-9.1589272096348359E-2</v>
      </c>
      <c r="F5" s="56">
        <f ca="1">P18*E7/O7</f>
        <v>4.6910293778237014E-3</v>
      </c>
      <c r="G5" s="57">
        <f>+B18/A18</f>
        <v>1E-4</v>
      </c>
      <c r="H5" s="52">
        <f ca="1">ABS(F5/E5)</f>
        <v>5.1218109615380723E-2</v>
      </c>
      <c r="I5" s="32"/>
      <c r="J5" s="32"/>
      <c r="K5" s="32"/>
      <c r="L5" s="32"/>
      <c r="M5" s="46" t="s">
        <v>145</v>
      </c>
      <c r="N5" s="32" t="s">
        <v>146</v>
      </c>
      <c r="O5" s="32">
        <f ca="1">+C18*I18-F18*H18</f>
        <v>6676.6675385069102</v>
      </c>
      <c r="P5" s="32" t="s">
        <v>200</v>
      </c>
      <c r="Q5" s="32"/>
      <c r="R5" s="32"/>
      <c r="S5" s="32"/>
      <c r="T5" s="32"/>
      <c r="U5" s="32">
        <v>0.8</v>
      </c>
      <c r="V5" s="32">
        <f t="shared" ca="1" si="0"/>
        <v>9.7224965925868642E-2</v>
      </c>
      <c r="W5" s="32"/>
      <c r="X5" s="32"/>
      <c r="Y5" s="32"/>
      <c r="Z5" s="32"/>
      <c r="AA5" s="32">
        <v>5</v>
      </c>
      <c r="AB5" s="32" t="s">
        <v>147</v>
      </c>
      <c r="AC5" s="32"/>
      <c r="AD5" s="32"/>
      <c r="AE5" s="32"/>
      <c r="AF5" s="32"/>
      <c r="AG5" s="32"/>
      <c r="AH5" s="32"/>
      <c r="AI5" s="32"/>
    </row>
    <row r="6" spans="1:35" ht="13.5" thickBot="1">
      <c r="A6" s="32"/>
      <c r="B6" s="32"/>
      <c r="C6" s="32"/>
      <c r="D6" s="58" t="s">
        <v>148</v>
      </c>
      <c r="E6" s="59">
        <f ca="1">+(G18*O3-K18*O5+L18*O6)/O7</f>
        <v>1.6729112979737799E-2</v>
      </c>
      <c r="F6" s="60">
        <f ca="1">Q18*E7/O7</f>
        <v>5.7596842165323202E-4</v>
      </c>
      <c r="G6" s="61">
        <f>+B18/A18^2</f>
        <v>1E-8</v>
      </c>
      <c r="H6" s="52">
        <f ca="1">ABS(F6/E6)</f>
        <v>3.4429107051332695E-2</v>
      </c>
      <c r="I6" s="32"/>
      <c r="J6" s="32"/>
      <c r="K6" s="32"/>
      <c r="L6" s="32"/>
      <c r="M6" s="62" t="s">
        <v>149</v>
      </c>
      <c r="N6" s="63" t="s">
        <v>150</v>
      </c>
      <c r="O6" s="63">
        <f ca="1">+C18*H18-F18*F18</f>
        <v>819.78870056617598</v>
      </c>
      <c r="P6" s="32" t="s">
        <v>201</v>
      </c>
      <c r="Q6" s="32"/>
      <c r="R6" s="32"/>
      <c r="S6" s="32"/>
      <c r="T6" s="32"/>
      <c r="U6" s="32">
        <v>0.9</v>
      </c>
      <c r="V6" s="32">
        <f t="shared" ca="1" si="0"/>
        <v>9.0909987922789232E-2</v>
      </c>
      <c r="W6" s="32"/>
      <c r="X6" s="32"/>
      <c r="Y6" s="32"/>
      <c r="Z6" s="32"/>
      <c r="AA6" s="32">
        <v>6</v>
      </c>
      <c r="AB6" s="32" t="s">
        <v>151</v>
      </c>
      <c r="AC6" s="32"/>
      <c r="AD6" s="32"/>
      <c r="AE6" s="32"/>
      <c r="AF6" s="32"/>
      <c r="AG6" s="32"/>
      <c r="AH6" s="32"/>
      <c r="AI6" s="32"/>
    </row>
    <row r="7" spans="1:35">
      <c r="A7" s="32"/>
      <c r="B7" s="32"/>
      <c r="C7" s="32"/>
      <c r="D7" s="45" t="s">
        <v>152</v>
      </c>
      <c r="E7" s="64">
        <f ca="1">SQRT(N18/(B15-3))</f>
        <v>9.6227447071540605E-4</v>
      </c>
      <c r="F7" s="32"/>
      <c r="G7" s="65">
        <f>+B22</f>
        <v>3.5526409999874886E-2</v>
      </c>
      <c r="H7" s="32"/>
      <c r="I7" s="32"/>
      <c r="J7" s="32"/>
      <c r="K7" s="32"/>
      <c r="L7" s="32"/>
      <c r="M7" s="46" t="s">
        <v>153</v>
      </c>
      <c r="N7" s="32" t="s">
        <v>154</v>
      </c>
      <c r="O7" s="32">
        <f ca="1">+C18*O1-F18*O2+H18*O3</f>
        <v>2106.1080620829016</v>
      </c>
      <c r="P7" s="32"/>
      <c r="Q7" s="32"/>
      <c r="R7" s="32"/>
      <c r="S7" s="32"/>
      <c r="T7" s="32"/>
      <c r="U7" s="32">
        <v>1</v>
      </c>
      <c r="V7" s="32">
        <f t="shared" ca="1" si="0"/>
        <v>8.4929592179304569E-2</v>
      </c>
      <c r="W7" s="32"/>
      <c r="X7" s="32"/>
      <c r="Y7" s="32"/>
      <c r="Z7" s="32"/>
      <c r="AA7" s="32">
        <v>7</v>
      </c>
      <c r="AB7" s="32" t="s">
        <v>155</v>
      </c>
      <c r="AC7" s="32"/>
      <c r="AD7" s="32"/>
      <c r="AE7" s="32"/>
      <c r="AF7" s="32"/>
      <c r="AG7" s="32"/>
      <c r="AH7" s="32"/>
      <c r="AI7" s="32"/>
    </row>
    <row r="8" spans="1:35">
      <c r="A8" s="66">
        <v>21</v>
      </c>
      <c r="B8" s="32" t="s">
        <v>158</v>
      </c>
      <c r="C8" s="67">
        <v>21</v>
      </c>
      <c r="D8" s="45" t="s">
        <v>189</v>
      </c>
      <c r="E8" s="32"/>
      <c r="F8" s="68">
        <f ca="1">CORREL(INDIRECT(E12):INDIRECT(E13),INDIRECT(M12):INDIRECT(M13))</f>
        <v>0.99862619820541687</v>
      </c>
      <c r="G8" s="64"/>
      <c r="H8" s="32"/>
      <c r="I8" s="32"/>
      <c r="J8" s="32"/>
      <c r="K8" s="65"/>
      <c r="L8" s="32"/>
      <c r="M8" s="32"/>
      <c r="N8" s="32"/>
      <c r="O8" s="32"/>
      <c r="P8" s="32"/>
      <c r="Q8" s="32"/>
      <c r="R8" s="32"/>
      <c r="S8" s="32"/>
      <c r="T8" s="32"/>
      <c r="U8" s="32">
        <v>1.1000000000000001</v>
      </c>
      <c r="V8" s="32">
        <f t="shared" ca="1" si="0"/>
        <v>7.9283778695414669E-2</v>
      </c>
      <c r="W8" s="32"/>
      <c r="X8" s="32"/>
      <c r="Y8" s="32"/>
      <c r="Z8" s="32"/>
      <c r="AA8" s="32">
        <v>8</v>
      </c>
      <c r="AB8" s="32" t="s">
        <v>156</v>
      </c>
      <c r="AC8" s="32"/>
      <c r="AD8" s="32"/>
      <c r="AE8" s="32"/>
      <c r="AF8" s="32"/>
      <c r="AG8" s="32"/>
      <c r="AH8" s="32"/>
      <c r="AI8" s="32"/>
    </row>
    <row r="9" spans="1:35">
      <c r="A9" s="66">
        <f>20+COUNT(A21:A1443)</f>
        <v>98</v>
      </c>
      <c r="B9" s="32" t="s">
        <v>160</v>
      </c>
      <c r="C9" s="67">
        <f>A9</f>
        <v>98</v>
      </c>
      <c r="D9" s="32"/>
      <c r="E9" s="69">
        <f ca="1">E6*G6</f>
        <v>1.6729112979737799E-10</v>
      </c>
      <c r="F9" s="70">
        <f ca="1">H6</f>
        <v>3.4429107051332695E-2</v>
      </c>
      <c r="G9" s="71">
        <f ca="1">F8</f>
        <v>0.99862619820541687</v>
      </c>
      <c r="H9" s="32"/>
      <c r="I9" s="32"/>
      <c r="J9" s="32"/>
      <c r="K9" s="65"/>
      <c r="L9" s="32"/>
      <c r="M9" s="32"/>
      <c r="N9" s="32"/>
      <c r="O9" s="32"/>
      <c r="P9" s="32"/>
      <c r="Q9" s="32"/>
      <c r="R9" s="32"/>
      <c r="S9" s="32"/>
      <c r="T9" s="32"/>
      <c r="U9" s="32">
        <v>1.2</v>
      </c>
      <c r="V9" s="32">
        <f t="shared" ca="1" si="0"/>
        <v>7.3972547471119532E-2</v>
      </c>
      <c r="W9" s="32"/>
      <c r="X9" s="32"/>
      <c r="Y9" s="32"/>
      <c r="Z9" s="32"/>
      <c r="AA9" s="32">
        <v>9</v>
      </c>
      <c r="AB9" s="32" t="s">
        <v>101</v>
      </c>
      <c r="AC9" s="32"/>
      <c r="AD9" s="32"/>
      <c r="AE9" s="32"/>
      <c r="AF9" s="32"/>
      <c r="AG9" s="32"/>
      <c r="AH9" s="32"/>
      <c r="AI9" s="32"/>
    </row>
    <row r="10" spans="1:35">
      <c r="A10" s="81" t="s">
        <v>53</v>
      </c>
      <c r="B10" s="82">
        <f>'Active 1'!C8</f>
        <v>0.38913342000000001</v>
      </c>
      <c r="C10" s="32"/>
      <c r="D10" s="32" t="s">
        <v>190</v>
      </c>
      <c r="E10" s="32">
        <f ca="1">2*E9*365.2422/B10</f>
        <v>3.14040260472513E-7</v>
      </c>
      <c r="F10">
        <f ca="1">F9*E10</f>
        <v>1.0812125746236554E-8</v>
      </c>
      <c r="G10" s="32" t="s">
        <v>191</v>
      </c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>
        <v>1.3</v>
      </c>
      <c r="V10" s="32">
        <f t="shared" ca="1" si="0"/>
        <v>6.8995898506419143E-2</v>
      </c>
      <c r="W10" s="32"/>
      <c r="X10" s="32"/>
      <c r="Y10" s="32"/>
      <c r="Z10" s="32"/>
      <c r="AA10" s="32">
        <v>10</v>
      </c>
      <c r="AB10" s="32" t="s">
        <v>157</v>
      </c>
      <c r="AC10" s="32"/>
      <c r="AD10" s="32"/>
      <c r="AE10" s="32"/>
      <c r="AF10" s="32"/>
      <c r="AG10" s="32"/>
      <c r="AH10" s="32"/>
      <c r="AI10" s="32"/>
    </row>
    <row r="11" spans="1:35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>
        <v>1.4</v>
      </c>
      <c r="V11" s="32">
        <f t="shared" ca="1" si="0"/>
        <v>6.435383180131353E-2</v>
      </c>
      <c r="W11" s="32"/>
      <c r="X11" s="32"/>
      <c r="Y11" s="32"/>
      <c r="Z11" s="32"/>
      <c r="AA11" s="32">
        <v>11</v>
      </c>
      <c r="AB11" s="32" t="s">
        <v>77</v>
      </c>
      <c r="AC11" s="32"/>
      <c r="AD11" s="32"/>
      <c r="AE11" s="32"/>
      <c r="AF11" s="32"/>
      <c r="AG11" s="32"/>
      <c r="AH11" s="32"/>
      <c r="AI11" s="32"/>
    </row>
    <row r="12" spans="1:35">
      <c r="A12" s="32"/>
      <c r="B12" s="32"/>
      <c r="C12" s="3" t="str">
        <f t="shared" ref="C12:Q13" si="1">C$15&amp;$C8</f>
        <v>C21</v>
      </c>
      <c r="D12" s="3" t="str">
        <f t="shared" si="1"/>
        <v>D21</v>
      </c>
      <c r="E12" s="3" t="str">
        <f t="shared" si="1"/>
        <v>E21</v>
      </c>
      <c r="F12" s="3" t="str">
        <f t="shared" si="1"/>
        <v>F21</v>
      </c>
      <c r="G12" s="3" t="str">
        <f t="shared" ref="G12:Q12" si="2">G15&amp;$C8</f>
        <v>G21</v>
      </c>
      <c r="H12" s="3" t="str">
        <f t="shared" si="2"/>
        <v>H21</v>
      </c>
      <c r="I12" s="3" t="str">
        <f t="shared" si="2"/>
        <v>I21</v>
      </c>
      <c r="J12" s="3" t="str">
        <f t="shared" si="2"/>
        <v>J21</v>
      </c>
      <c r="K12" s="3" t="str">
        <f t="shared" si="2"/>
        <v>K21</v>
      </c>
      <c r="L12" s="3" t="str">
        <f t="shared" si="2"/>
        <v>L21</v>
      </c>
      <c r="M12" s="3" t="str">
        <f t="shared" si="2"/>
        <v>M21</v>
      </c>
      <c r="N12" s="3" t="str">
        <f t="shared" si="2"/>
        <v>N21</v>
      </c>
      <c r="O12" s="3" t="str">
        <f t="shared" si="2"/>
        <v>O21</v>
      </c>
      <c r="P12" s="3" t="str">
        <f t="shared" si="2"/>
        <v>P21</v>
      </c>
      <c r="Q12" s="3" t="str">
        <f t="shared" si="2"/>
        <v>Q21</v>
      </c>
      <c r="R12" s="32"/>
      <c r="S12" s="32"/>
      <c r="T12" s="32"/>
      <c r="U12" s="32">
        <v>1.5</v>
      </c>
      <c r="V12" s="32">
        <f t="shared" ca="1" si="0"/>
        <v>6.0046347355802651E-2</v>
      </c>
      <c r="W12" s="32"/>
      <c r="X12" s="32"/>
      <c r="Y12" s="32"/>
      <c r="Z12" s="32"/>
      <c r="AA12" s="32">
        <v>12</v>
      </c>
      <c r="AB12" s="32" t="s">
        <v>159</v>
      </c>
      <c r="AC12" s="32"/>
      <c r="AD12" s="32"/>
      <c r="AE12" s="32"/>
      <c r="AF12" s="32"/>
      <c r="AG12" s="32"/>
      <c r="AH12" s="32"/>
      <c r="AI12" s="32"/>
    </row>
    <row r="13" spans="1:35">
      <c r="A13" s="32"/>
      <c r="B13" s="32"/>
      <c r="C13" s="3" t="str">
        <f t="shared" si="1"/>
        <v>C98</v>
      </c>
      <c r="D13" s="3" t="str">
        <f t="shared" si="1"/>
        <v>D98</v>
      </c>
      <c r="E13" s="3" t="str">
        <f t="shared" si="1"/>
        <v>E98</v>
      </c>
      <c r="F13" s="3" t="str">
        <f t="shared" si="1"/>
        <v>F98</v>
      </c>
      <c r="G13" s="3" t="str">
        <f t="shared" si="1"/>
        <v>G98</v>
      </c>
      <c r="H13" s="3" t="str">
        <f t="shared" si="1"/>
        <v>H98</v>
      </c>
      <c r="I13" s="3" t="str">
        <f t="shared" si="1"/>
        <v>I98</v>
      </c>
      <c r="J13" s="3" t="str">
        <f t="shared" si="1"/>
        <v>J98</v>
      </c>
      <c r="K13" s="3" t="str">
        <f t="shared" si="1"/>
        <v>K98</v>
      </c>
      <c r="L13" s="3" t="str">
        <f t="shared" si="1"/>
        <v>L98</v>
      </c>
      <c r="M13" s="3" t="str">
        <f t="shared" si="1"/>
        <v>M98</v>
      </c>
      <c r="N13" s="3" t="str">
        <f t="shared" si="1"/>
        <v>N98</v>
      </c>
      <c r="O13" s="3" t="str">
        <f t="shared" si="1"/>
        <v>O98</v>
      </c>
      <c r="P13" s="3" t="str">
        <f t="shared" si="1"/>
        <v>P98</v>
      </c>
      <c r="Q13" s="3" t="str">
        <f t="shared" si="1"/>
        <v>Q98</v>
      </c>
      <c r="R13" s="32"/>
      <c r="S13" s="32"/>
      <c r="T13" s="32"/>
      <c r="U13" s="32">
        <v>1.6</v>
      </c>
      <c r="V13" s="32">
        <f t="shared" ca="1" si="0"/>
        <v>5.6073445169886528E-2</v>
      </c>
      <c r="W13" s="32"/>
      <c r="X13" s="32"/>
      <c r="Y13" s="32"/>
      <c r="Z13" s="32"/>
      <c r="AA13" s="32">
        <v>13</v>
      </c>
      <c r="AB13" s="32" t="s">
        <v>161</v>
      </c>
      <c r="AC13" s="32"/>
      <c r="AD13" s="32"/>
      <c r="AE13" s="32"/>
      <c r="AF13" s="32"/>
      <c r="AG13" s="32"/>
      <c r="AH13" s="32"/>
      <c r="AI13" s="32"/>
    </row>
    <row r="14" spans="1:35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>
        <v>1.7</v>
      </c>
      <c r="V14" s="32">
        <f t="shared" ca="1" si="0"/>
        <v>5.2435125243565167E-2</v>
      </c>
      <c r="W14" s="32"/>
      <c r="X14" s="32"/>
      <c r="Y14" s="32"/>
      <c r="Z14" s="32"/>
      <c r="AA14" s="32">
        <v>14</v>
      </c>
      <c r="AB14" s="32" t="s">
        <v>162</v>
      </c>
      <c r="AC14" s="32"/>
      <c r="AD14" s="32"/>
      <c r="AE14" s="32"/>
      <c r="AF14" s="32"/>
      <c r="AG14" s="32"/>
      <c r="AH14" s="32"/>
      <c r="AI14" s="32"/>
    </row>
    <row r="15" spans="1:35">
      <c r="A15" s="45" t="s">
        <v>166</v>
      </c>
      <c r="B15" s="45">
        <f>C9-C8+1</f>
        <v>78</v>
      </c>
      <c r="C15" s="3" t="str">
        <f t="shared" ref="C15:Q15" si="3">VLOOKUP(C16,$AA1:$AB26,2,FALSE)</f>
        <v>C</v>
      </c>
      <c r="D15" s="3" t="str">
        <f t="shared" si="3"/>
        <v>D</v>
      </c>
      <c r="E15" s="3" t="str">
        <f t="shared" si="3"/>
        <v>E</v>
      </c>
      <c r="F15" s="3" t="str">
        <f t="shared" si="3"/>
        <v>F</v>
      </c>
      <c r="G15" s="3" t="str">
        <f t="shared" si="3"/>
        <v>G</v>
      </c>
      <c r="H15" s="3" t="str">
        <f t="shared" si="3"/>
        <v>H</v>
      </c>
      <c r="I15" s="3" t="str">
        <f t="shared" si="3"/>
        <v>I</v>
      </c>
      <c r="J15" s="3" t="str">
        <f t="shared" si="3"/>
        <v>J</v>
      </c>
      <c r="K15" s="3" t="str">
        <f t="shared" si="3"/>
        <v>K</v>
      </c>
      <c r="L15" s="3" t="str">
        <f t="shared" si="3"/>
        <v>L</v>
      </c>
      <c r="M15" s="3" t="str">
        <f t="shared" si="3"/>
        <v>M</v>
      </c>
      <c r="N15" s="3" t="str">
        <f t="shared" si="3"/>
        <v>N</v>
      </c>
      <c r="O15" s="3" t="str">
        <f t="shared" si="3"/>
        <v>O</v>
      </c>
      <c r="P15" s="3" t="str">
        <f t="shared" si="3"/>
        <v>P</v>
      </c>
      <c r="Q15" s="3" t="str">
        <f t="shared" si="3"/>
        <v>Q</v>
      </c>
      <c r="R15" s="32"/>
      <c r="S15" s="32"/>
      <c r="T15" s="32"/>
      <c r="U15" s="32">
        <v>1.8</v>
      </c>
      <c r="V15" s="32">
        <f t="shared" ca="1" si="0"/>
        <v>4.9131387576838555E-2</v>
      </c>
      <c r="W15" s="32"/>
      <c r="X15" s="32"/>
      <c r="Y15" s="32"/>
      <c r="Z15" s="32"/>
      <c r="AA15" s="32">
        <v>15</v>
      </c>
      <c r="AB15" s="32" t="s">
        <v>163</v>
      </c>
      <c r="AC15" s="32"/>
      <c r="AD15" s="32"/>
      <c r="AE15" s="32"/>
      <c r="AF15" s="32"/>
      <c r="AG15" s="32"/>
      <c r="AH15" s="32"/>
      <c r="AI15" s="32"/>
    </row>
    <row r="16" spans="1:35">
      <c r="A16" s="3"/>
      <c r="B16" s="32"/>
      <c r="C16" s="3">
        <f>COLUMN()</f>
        <v>3</v>
      </c>
      <c r="D16" s="3">
        <f>COLUMN()</f>
        <v>4</v>
      </c>
      <c r="E16" s="3">
        <f>COLUMN()</f>
        <v>5</v>
      </c>
      <c r="F16" s="3">
        <f>COLUMN()</f>
        <v>6</v>
      </c>
      <c r="G16" s="3">
        <f>COLUMN()</f>
        <v>7</v>
      </c>
      <c r="H16" s="3">
        <f>COLUMN()</f>
        <v>8</v>
      </c>
      <c r="I16" s="3">
        <f>COLUMN()</f>
        <v>9</v>
      </c>
      <c r="J16" s="3">
        <f>COLUMN()</f>
        <v>10</v>
      </c>
      <c r="K16" s="3">
        <f>COLUMN()</f>
        <v>11</v>
      </c>
      <c r="L16" s="3">
        <f>COLUMN()</f>
        <v>12</v>
      </c>
      <c r="M16" s="3">
        <f>COLUMN()</f>
        <v>13</v>
      </c>
      <c r="N16" s="3">
        <f>COLUMN()</f>
        <v>14</v>
      </c>
      <c r="O16" s="3">
        <f>COLUMN()</f>
        <v>15</v>
      </c>
      <c r="P16" s="3">
        <f>COLUMN()</f>
        <v>16</v>
      </c>
      <c r="Q16" s="3">
        <f>COLUMN()</f>
        <v>17</v>
      </c>
      <c r="R16" s="32"/>
      <c r="S16" s="32"/>
      <c r="T16" s="32"/>
      <c r="U16" s="32">
        <v>1.9</v>
      </c>
      <c r="V16" s="32">
        <f t="shared" ca="1" si="0"/>
        <v>4.6162232169706711E-2</v>
      </c>
      <c r="W16" s="32"/>
      <c r="X16" s="32"/>
      <c r="Y16" s="32"/>
      <c r="Z16" s="32"/>
      <c r="AA16" s="32">
        <v>16</v>
      </c>
      <c r="AB16" s="32" t="s">
        <v>164</v>
      </c>
      <c r="AC16" s="32"/>
      <c r="AD16" s="32"/>
      <c r="AE16" s="32"/>
      <c r="AF16" s="32"/>
      <c r="AG16" s="32"/>
      <c r="AH16" s="32"/>
      <c r="AI16" s="32"/>
    </row>
    <row r="17" spans="1:35">
      <c r="A17" s="45" t="s">
        <v>165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>
        <v>2</v>
      </c>
      <c r="V17" s="32">
        <f t="shared" ca="1" si="0"/>
        <v>4.352765902216961E-2</v>
      </c>
      <c r="W17" s="32"/>
      <c r="X17" s="32"/>
      <c r="Y17" s="32"/>
      <c r="Z17" s="32"/>
      <c r="AA17" s="32">
        <v>17</v>
      </c>
      <c r="AB17" s="32" t="s">
        <v>167</v>
      </c>
      <c r="AC17" s="32"/>
      <c r="AD17" s="32"/>
      <c r="AE17" s="32"/>
      <c r="AF17" s="32"/>
      <c r="AG17" s="32"/>
      <c r="AH17" s="32"/>
      <c r="AI17" s="32"/>
    </row>
    <row r="18" spans="1:35">
      <c r="A18" s="72">
        <v>10000</v>
      </c>
      <c r="B18" s="72">
        <v>1</v>
      </c>
      <c r="C18" s="32">
        <f ca="1">SUM(INDIRECT(C12):INDIRECT(C13))</f>
        <v>62.2</v>
      </c>
      <c r="D18" s="73">
        <f ca="1">SUM(INDIRECT(D12):INDIRECT(D13))</f>
        <v>317.80864999999983</v>
      </c>
      <c r="E18" s="73">
        <f ca="1">SUM(INDIRECT(E12):INDIRECT(E13))</f>
        <v>5.2918717732682126</v>
      </c>
      <c r="F18" s="45">
        <f ca="1">SUM(INDIRECT(F12):INDIRECT(F13))</f>
        <v>255.25964499999992</v>
      </c>
      <c r="G18" s="45">
        <f ca="1">SUM(INDIRECT(G12):INDIRECT(G13))</f>
        <v>4.3049142442578159</v>
      </c>
      <c r="H18" s="45">
        <f ca="1">SUM(INDIRECT(H12):INDIRECT(H13))</f>
        <v>1060.7278949532501</v>
      </c>
      <c r="I18" s="45">
        <f ca="1">SUM(INDIRECT(I12):INDIRECT(I13))</f>
        <v>4460.4130779078896</v>
      </c>
      <c r="J18" s="45">
        <f ca="1">SUM(INDIRECT(J12):INDIRECT(J13))</f>
        <v>18965.928555513998</v>
      </c>
      <c r="K18" s="45">
        <f ca="1">SUM(INDIRECT(K12):INDIRECT(K13))</f>
        <v>18.255333713310467</v>
      </c>
      <c r="L18" s="45">
        <f ca="1">SUM(INDIRECT(L12):INDIRECT(L13))</f>
        <v>78.250621032349429</v>
      </c>
      <c r="M18" s="32"/>
      <c r="N18" s="32">
        <f ca="1">SUM(INDIRECT(N12):INDIRECT(N13))</f>
        <v>6.9447911774296107E-5</v>
      </c>
      <c r="O18" s="32">
        <f ca="1">SQRT(SUM(INDIRECT(O12):INDIRECT(O13)))</f>
        <v>20707.306161776698</v>
      </c>
      <c r="P18" s="32">
        <f ca="1">SQRT(SUM(INDIRECT(P12):INDIRECT(P13)))</f>
        <v>10267.148399725347</v>
      </c>
      <c r="Q18" s="32">
        <f ca="1">SQRT(SUM(INDIRECT(Q12):INDIRECT(Q13)))</f>
        <v>1260.6088733157276</v>
      </c>
      <c r="R18" s="32"/>
      <c r="S18" s="32"/>
      <c r="T18" s="32"/>
      <c r="U18" s="32">
        <v>2.1</v>
      </c>
      <c r="V18" s="32">
        <f t="shared" ca="1" si="0"/>
        <v>4.1227668134227263E-2</v>
      </c>
      <c r="W18" s="32"/>
      <c r="X18" s="32"/>
      <c r="Y18" s="32"/>
      <c r="Z18" s="32"/>
      <c r="AA18" s="32">
        <v>18</v>
      </c>
      <c r="AB18" s="32" t="s">
        <v>168</v>
      </c>
      <c r="AC18" s="32"/>
      <c r="AD18" s="32"/>
      <c r="AE18" s="32"/>
      <c r="AF18" s="32"/>
      <c r="AG18" s="32"/>
      <c r="AH18" s="32"/>
      <c r="AI18" s="32"/>
    </row>
    <row r="19" spans="1:35">
      <c r="A19" s="74" t="s">
        <v>169</v>
      </c>
      <c r="B19" s="32"/>
      <c r="C19" s="32"/>
      <c r="D19" s="32"/>
      <c r="E19" s="32"/>
      <c r="F19" s="75" t="s">
        <v>170</v>
      </c>
      <c r="G19" s="75" t="s">
        <v>171</v>
      </c>
      <c r="H19" s="75" t="s">
        <v>172</v>
      </c>
      <c r="I19" s="75" t="s">
        <v>173</v>
      </c>
      <c r="J19" s="75" t="s">
        <v>174</v>
      </c>
      <c r="K19" s="75" t="s">
        <v>175</v>
      </c>
      <c r="L19" s="75" t="s">
        <v>176</v>
      </c>
      <c r="M19" s="76"/>
      <c r="N19" s="76"/>
      <c r="O19" s="76"/>
      <c r="P19" s="76"/>
      <c r="Q19" s="76"/>
      <c r="R19" s="32"/>
      <c r="S19" s="32"/>
      <c r="T19" s="32"/>
      <c r="U19" s="32">
        <v>2.2000000000000002</v>
      </c>
      <c r="V19" s="32">
        <f t="shared" ca="1" si="0"/>
        <v>3.9262259505879679E-2</v>
      </c>
      <c r="W19" s="32"/>
      <c r="X19" s="32"/>
      <c r="Y19" s="32"/>
      <c r="Z19" s="32"/>
      <c r="AA19" s="32">
        <v>19</v>
      </c>
      <c r="AB19" s="32" t="s">
        <v>177</v>
      </c>
      <c r="AC19" s="32"/>
      <c r="AD19" s="32"/>
      <c r="AE19" s="32"/>
      <c r="AF19" s="32"/>
      <c r="AG19" s="32"/>
      <c r="AH19" s="32"/>
      <c r="AI19" s="32"/>
    </row>
    <row r="20" spans="1:35" ht="15" thickBot="1">
      <c r="A20" s="6" t="s">
        <v>178</v>
      </c>
      <c r="B20" s="6" t="s">
        <v>179</v>
      </c>
      <c r="C20" s="6" t="s">
        <v>192</v>
      </c>
      <c r="D20" s="6" t="s">
        <v>178</v>
      </c>
      <c r="E20" s="6" t="s">
        <v>179</v>
      </c>
      <c r="F20" s="6" t="s">
        <v>193</v>
      </c>
      <c r="G20" s="6" t="s">
        <v>194</v>
      </c>
      <c r="H20" s="6" t="s">
        <v>203</v>
      </c>
      <c r="I20" s="6" t="s">
        <v>204</v>
      </c>
      <c r="J20" s="6" t="s">
        <v>205</v>
      </c>
      <c r="K20" s="6" t="s">
        <v>195</v>
      </c>
      <c r="L20" s="6" t="s">
        <v>206</v>
      </c>
      <c r="M20" s="15" t="s">
        <v>180</v>
      </c>
      <c r="N20" s="6" t="s">
        <v>207</v>
      </c>
      <c r="O20" s="6" t="s">
        <v>181</v>
      </c>
      <c r="P20" s="6" t="s">
        <v>182</v>
      </c>
      <c r="Q20" s="6" t="s">
        <v>183</v>
      </c>
      <c r="R20" s="47" t="s">
        <v>184</v>
      </c>
      <c r="S20" s="32"/>
      <c r="T20" s="32"/>
      <c r="U20" s="32">
        <v>2.2999999999999998</v>
      </c>
      <c r="V20" s="32">
        <f t="shared" ca="1" si="0"/>
        <v>3.7631433137126871E-2</v>
      </c>
      <c r="W20" s="32"/>
      <c r="X20" s="32"/>
      <c r="Y20" s="32"/>
      <c r="Z20" s="32"/>
      <c r="AA20" s="32">
        <v>20</v>
      </c>
      <c r="AB20" s="32" t="s">
        <v>185</v>
      </c>
      <c r="AC20" s="32"/>
      <c r="AD20" s="32"/>
      <c r="AE20" s="32"/>
      <c r="AF20" s="32"/>
      <c r="AG20" s="32"/>
      <c r="AH20" s="32"/>
      <c r="AI20" s="32"/>
    </row>
    <row r="21" spans="1:35">
      <c r="A21" s="77">
        <v>30005</v>
      </c>
      <c r="B21" s="77">
        <v>3.3732900003087707E-2</v>
      </c>
      <c r="C21" s="78">
        <v>1</v>
      </c>
      <c r="D21" s="79">
        <f>A21/A$18</f>
        <v>3.0005000000000002</v>
      </c>
      <c r="E21" s="79">
        <f>B21/B$18</f>
        <v>3.3732900003087707E-2</v>
      </c>
      <c r="F21" s="66">
        <f>$C21*D21</f>
        <v>3.0005000000000002</v>
      </c>
      <c r="G21" s="66">
        <f>$C21*E21</f>
        <v>3.3732900003087707E-2</v>
      </c>
      <c r="H21" s="66">
        <f>C21*D21*D21</f>
        <v>9.0030002500000013</v>
      </c>
      <c r="I21" s="66">
        <f>C21*D21*D21*D21</f>
        <v>27.013502250125004</v>
      </c>
      <c r="J21" s="66">
        <f>C21*D21*D21*D21*D21</f>
        <v>81.05401350150008</v>
      </c>
      <c r="K21" s="66">
        <f>C21*E21*D21</f>
        <v>0.10121556645926467</v>
      </c>
      <c r="L21" s="66">
        <f>C21*E21*D21*D21</f>
        <v>0.30369730716102367</v>
      </c>
      <c r="M21" s="66">
        <f t="shared" ref="M21:M83" ca="1" si="4">+E$4+E$5*D21+E$6*D21^2</f>
        <v>3.5588348709679529E-2</v>
      </c>
      <c r="N21" s="66">
        <f ca="1">C21*(M21-E21)^2</f>
        <v>3.4426899027932664E-6</v>
      </c>
      <c r="O21" s="80">
        <f ca="1">(C21*O$1-O$2*F21+O$3*H21)^2</f>
        <v>177241634.90280533</v>
      </c>
      <c r="P21" s="66">
        <f ca="1">(-C21*O$2+O$4*F21-O$5*H21)^2</f>
        <v>41256461.99758549</v>
      </c>
      <c r="Q21" s="66">
        <f ca="1">+(C21*O$3-F21*O$5+H21*O$6)^2</f>
        <v>588302.2155243404</v>
      </c>
      <c r="R21" s="32">
        <f t="shared" ref="R21:R83" ca="1" si="5">+E21-M21</f>
        <v>-1.8554487065918224E-3</v>
      </c>
      <c r="S21" s="32"/>
      <c r="T21" s="32"/>
      <c r="U21" s="32">
        <v>2.4</v>
      </c>
      <c r="V21" s="32">
        <f t="shared" ca="1" si="0"/>
        <v>3.6335189027968798E-2</v>
      </c>
      <c r="W21" s="32"/>
      <c r="X21" s="32"/>
      <c r="Y21" s="32"/>
      <c r="Z21" s="32"/>
      <c r="AA21" s="32">
        <v>21</v>
      </c>
      <c r="AB21" s="32" t="s">
        <v>186</v>
      </c>
      <c r="AC21" s="32"/>
      <c r="AD21" s="32"/>
      <c r="AE21" s="32"/>
      <c r="AF21" s="32"/>
      <c r="AG21" s="32"/>
      <c r="AH21" s="32"/>
      <c r="AI21" s="32"/>
    </row>
    <row r="22" spans="1:35">
      <c r="A22" s="77">
        <v>30464.5</v>
      </c>
      <c r="B22" s="77">
        <v>3.5526409999874886E-2</v>
      </c>
      <c r="C22" s="77">
        <v>0.1</v>
      </c>
      <c r="D22" s="79">
        <f t="shared" ref="D22:E84" si="6">A22/A$18</f>
        <v>3.0464500000000001</v>
      </c>
      <c r="E22" s="79">
        <f t="shared" si="6"/>
        <v>3.5526409999874886E-2</v>
      </c>
      <c r="F22" s="66">
        <f t="shared" ref="F22:G84" si="7">$C22*D22</f>
        <v>0.30464500000000005</v>
      </c>
      <c r="G22" s="66">
        <f t="shared" si="7"/>
        <v>3.5526409999874888E-3</v>
      </c>
      <c r="H22" s="66">
        <f t="shared" ref="H22:H84" si="8">C22*D22*D22</f>
        <v>0.92808576025000022</v>
      </c>
      <c r="I22" s="66">
        <f t="shared" ref="I22:I84" si="9">C22*D22*D22*D22</f>
        <v>2.8273668643136132</v>
      </c>
      <c r="J22" s="66">
        <f t="shared" ref="J22:J84" si="10">C22*D22*D22*D22*D22</f>
        <v>8.613431783788208</v>
      </c>
      <c r="K22" s="66">
        <f t="shared" ref="K22:K84" si="11">C22*E22*D22</f>
        <v>1.0822943174411886E-2</v>
      </c>
      <c r="L22" s="66">
        <f t="shared" ref="L22:L84" si="12">C22*E22*D22*D22</f>
        <v>3.297155523368709E-2</v>
      </c>
      <c r="M22" s="66">
        <f t="shared" ca="1" si="4"/>
        <v>3.6028128699075651E-2</v>
      </c>
      <c r="N22" s="66">
        <f t="shared" ref="N22:N84" ca="1" si="13">C22*(M22-E22)^2</f>
        <v>2.5172165312770769E-8</v>
      </c>
      <c r="O22" s="80">
        <f t="shared" ref="O22:O84" ca="1" si="14">(C22*O$1-O$2*F22+O$3*H22)^2</f>
        <v>1437534.7811870095</v>
      </c>
      <c r="P22" s="66">
        <f t="shared" ref="P22:P84" ca="1" si="15">(-C22*O$2+O$4*F22-O$5*H22)^2</f>
        <v>333194.61844491912</v>
      </c>
      <c r="Q22" s="66">
        <f t="shared" ref="Q22:Q84" ca="1" si="16">+(C22*O$3-F22*O$5+H22*O$6)^2</f>
        <v>4733.4408198275996</v>
      </c>
      <c r="R22" s="32">
        <f t="shared" ca="1" si="5"/>
        <v>-5.0171869920076495E-4</v>
      </c>
      <c r="S22" s="32"/>
      <c r="T22" s="32"/>
      <c r="U22" s="32">
        <v>2.5</v>
      </c>
      <c r="V22" s="32">
        <f t="shared" ca="1" si="0"/>
        <v>3.5373527178405473E-2</v>
      </c>
      <c r="W22" s="32"/>
      <c r="X22" s="32"/>
      <c r="Y22" s="32"/>
      <c r="Z22" s="32"/>
      <c r="AA22" s="32">
        <v>22</v>
      </c>
      <c r="AB22" s="32" t="s">
        <v>121</v>
      </c>
      <c r="AC22" s="32"/>
      <c r="AD22" s="32"/>
      <c r="AE22" s="32"/>
      <c r="AF22" s="32"/>
      <c r="AG22" s="32"/>
      <c r="AH22" s="32"/>
      <c r="AI22" s="32"/>
    </row>
    <row r="23" spans="1:35">
      <c r="A23" s="77">
        <v>32091.5</v>
      </c>
      <c r="B23" s="77">
        <v>3.8452070002676919E-2</v>
      </c>
      <c r="C23" s="77">
        <v>0.5</v>
      </c>
      <c r="D23" s="79">
        <f t="shared" si="6"/>
        <v>3.2091500000000002</v>
      </c>
      <c r="E23" s="79">
        <f t="shared" si="6"/>
        <v>3.8452070002676919E-2</v>
      </c>
      <c r="F23" s="66">
        <f t="shared" si="7"/>
        <v>1.6045750000000001</v>
      </c>
      <c r="G23" s="66">
        <f t="shared" si="7"/>
        <v>1.922603500133846E-2</v>
      </c>
      <c r="H23" s="66">
        <f t="shared" si="8"/>
        <v>5.1493218612500007</v>
      </c>
      <c r="I23" s="66">
        <f t="shared" si="9"/>
        <v>16.524946251030439</v>
      </c>
      <c r="J23" s="66">
        <f t="shared" si="10"/>
        <v>53.031031261494334</v>
      </c>
      <c r="K23" s="66">
        <f t="shared" si="11"/>
        <v>6.1699230224545321E-2</v>
      </c>
      <c r="L23" s="66">
        <f t="shared" si="12"/>
        <v>0.19800208467509964</v>
      </c>
      <c r="M23" s="66">
        <f t="shared" ca="1" si="4"/>
        <v>3.8153213119688723E-2</v>
      </c>
      <c r="N23" s="66">
        <f t="shared" ca="1" si="13"/>
        <v>4.4657718254710309E-8</v>
      </c>
      <c r="O23" s="80">
        <f t="shared" ca="1" si="14"/>
        <v>15050806.321414392</v>
      </c>
      <c r="P23" s="66">
        <f t="shared" ca="1" si="15"/>
        <v>3412399.8499212055</v>
      </c>
      <c r="Q23" s="66">
        <f t="shared" ca="1" si="16"/>
        <v>47540.528416781985</v>
      </c>
      <c r="R23" s="32">
        <f t="shared" ca="1" si="5"/>
        <v>2.9885688298819657E-4</v>
      </c>
      <c r="S23" s="32"/>
      <c r="T23" s="32"/>
      <c r="U23" s="32">
        <v>2.6</v>
      </c>
      <c r="V23" s="32">
        <f t="shared" ca="1" si="0"/>
        <v>3.474644758843691E-2</v>
      </c>
      <c r="W23" s="32"/>
      <c r="X23" s="32"/>
      <c r="Y23" s="32"/>
      <c r="Z23" s="32"/>
      <c r="AA23" s="32">
        <v>23</v>
      </c>
      <c r="AB23" s="32" t="s">
        <v>187</v>
      </c>
      <c r="AC23" s="32"/>
      <c r="AD23" s="32"/>
      <c r="AE23" s="32"/>
      <c r="AF23" s="32"/>
      <c r="AG23" s="32"/>
      <c r="AH23" s="32"/>
      <c r="AI23" s="32"/>
    </row>
    <row r="24" spans="1:35">
      <c r="A24" s="77">
        <v>33577.5</v>
      </c>
      <c r="B24" s="77">
        <v>3.9189950002764817E-2</v>
      </c>
      <c r="C24" s="77">
        <v>1</v>
      </c>
      <c r="D24" s="79">
        <f t="shared" si="6"/>
        <v>3.3577499999999998</v>
      </c>
      <c r="E24" s="79">
        <f t="shared" si="6"/>
        <v>3.9189950002764817E-2</v>
      </c>
      <c r="F24" s="66">
        <f t="shared" si="7"/>
        <v>3.3577499999999998</v>
      </c>
      <c r="G24" s="66">
        <f t="shared" si="7"/>
        <v>3.9189950002764817E-2</v>
      </c>
      <c r="H24" s="66">
        <f t="shared" si="8"/>
        <v>11.274485062499998</v>
      </c>
      <c r="I24" s="66">
        <f t="shared" si="9"/>
        <v>37.85690221860937</v>
      </c>
      <c r="J24" s="66">
        <f t="shared" si="10"/>
        <v>127.1140134245356</v>
      </c>
      <c r="K24" s="66">
        <f t="shared" si="11"/>
        <v>0.13159005462178355</v>
      </c>
      <c r="L24" s="66">
        <f t="shared" si="12"/>
        <v>0.44184650590629371</v>
      </c>
      <c r="M24" s="66">
        <f t="shared" ca="1" si="4"/>
        <v>4.0868007313330096E-2</v>
      </c>
      <c r="N24" s="66">
        <f t="shared" ca="1" si="13"/>
        <v>2.8158763375415755E-6</v>
      </c>
      <c r="O24" s="80">
        <f t="shared" ca="1" si="14"/>
        <v>20392911.972905438</v>
      </c>
      <c r="P24" s="66">
        <f t="shared" ca="1" si="15"/>
        <v>4433943.8295054091</v>
      </c>
      <c r="Q24" s="66">
        <f t="shared" ca="1" si="16"/>
        <v>59490.487909809148</v>
      </c>
      <c r="R24" s="32">
        <f t="shared" ca="1" si="5"/>
        <v>-1.6780573105652785E-3</v>
      </c>
      <c r="S24" s="32"/>
      <c r="T24" s="32"/>
      <c r="U24" s="32">
        <v>2.7</v>
      </c>
      <c r="V24" s="32">
        <f t="shared" ca="1" si="0"/>
        <v>3.4453950258063124E-2</v>
      </c>
      <c r="W24" s="32"/>
      <c r="X24" s="32"/>
      <c r="Y24" s="32"/>
      <c r="Z24" s="32"/>
      <c r="AA24" s="32">
        <v>24</v>
      </c>
      <c r="AB24" s="32" t="s">
        <v>178</v>
      </c>
      <c r="AC24" s="32"/>
      <c r="AD24" s="32"/>
      <c r="AE24" s="32"/>
      <c r="AF24" s="32"/>
      <c r="AG24" s="32"/>
      <c r="AH24" s="32"/>
      <c r="AI24" s="32"/>
    </row>
    <row r="25" spans="1:35">
      <c r="A25" s="77">
        <v>33731</v>
      </c>
      <c r="B25" s="77">
        <v>4.3209980001847725E-2</v>
      </c>
      <c r="C25" s="77">
        <v>1</v>
      </c>
      <c r="D25" s="79">
        <f t="shared" si="6"/>
        <v>3.3731</v>
      </c>
      <c r="E25" s="79">
        <f t="shared" si="6"/>
        <v>4.3209980001847725E-2</v>
      </c>
      <c r="F25" s="66">
        <f t="shared" si="7"/>
        <v>3.3731</v>
      </c>
      <c r="G25" s="66">
        <f t="shared" si="7"/>
        <v>4.3209980001847725E-2</v>
      </c>
      <c r="H25" s="66">
        <f t="shared" si="8"/>
        <v>11.377803609999999</v>
      </c>
      <c r="I25" s="66">
        <f t="shared" si="9"/>
        <v>38.378469356890996</v>
      </c>
      <c r="J25" s="66">
        <f t="shared" si="10"/>
        <v>129.45441498772902</v>
      </c>
      <c r="K25" s="66">
        <f t="shared" si="11"/>
        <v>0.14575158354423257</v>
      </c>
      <c r="L25" s="66">
        <f t="shared" si="12"/>
        <v>0.49163466645305087</v>
      </c>
      <c r="M25" s="66">
        <f t="shared" ca="1" si="4"/>
        <v>4.1190539640681062E-2</v>
      </c>
      <c r="N25" s="66">
        <f t="shared" ca="1" si="13"/>
        <v>4.0781393723089435E-6</v>
      </c>
      <c r="O25" s="80">
        <f t="shared" ca="1" si="14"/>
        <v>17762914.512005657</v>
      </c>
      <c r="P25" s="66">
        <f t="shared" ca="1" si="15"/>
        <v>3835222.7323505715</v>
      </c>
      <c r="Q25" s="66">
        <f t="shared" ca="1" si="16"/>
        <v>51129.915570173798</v>
      </c>
      <c r="R25" s="32">
        <f t="shared" ca="1" si="5"/>
        <v>2.0194403611666634E-3</v>
      </c>
      <c r="S25" s="32"/>
      <c r="T25" s="32"/>
      <c r="U25" s="32">
        <v>2.8</v>
      </c>
      <c r="V25" s="32">
        <f t="shared" ca="1" si="0"/>
        <v>3.4496035187284085E-2</v>
      </c>
      <c r="W25" s="32"/>
      <c r="X25" s="32"/>
      <c r="Y25" s="32"/>
      <c r="Z25" s="32"/>
      <c r="AA25" s="32">
        <v>25</v>
      </c>
      <c r="AB25" s="32" t="s">
        <v>179</v>
      </c>
      <c r="AC25" s="32"/>
      <c r="AD25" s="32"/>
      <c r="AE25" s="32"/>
      <c r="AF25" s="32"/>
      <c r="AG25" s="32"/>
      <c r="AH25" s="32"/>
      <c r="AI25" s="32"/>
    </row>
    <row r="26" spans="1:35">
      <c r="A26" s="77">
        <v>34516</v>
      </c>
      <c r="B26" s="77">
        <v>4.4917883205926046E-2</v>
      </c>
      <c r="C26" s="77">
        <v>1</v>
      </c>
      <c r="D26" s="79">
        <f t="shared" si="6"/>
        <v>3.4516</v>
      </c>
      <c r="E26" s="79">
        <f t="shared" si="6"/>
        <v>4.4917883205926046E-2</v>
      </c>
      <c r="F26" s="66">
        <f t="shared" si="7"/>
        <v>3.4516</v>
      </c>
      <c r="G26" s="66">
        <f t="shared" si="7"/>
        <v>4.4917883205926046E-2</v>
      </c>
      <c r="H26" s="66">
        <f t="shared" si="8"/>
        <v>11.91354256</v>
      </c>
      <c r="I26" s="66">
        <f t="shared" si="9"/>
        <v>41.120783500095996</v>
      </c>
      <c r="J26" s="66">
        <f t="shared" si="10"/>
        <v>141.93249632893134</v>
      </c>
      <c r="K26" s="66">
        <f t="shared" si="11"/>
        <v>0.15503856567357435</v>
      </c>
      <c r="L26" s="66">
        <f t="shared" si="12"/>
        <v>0.53513111327890928</v>
      </c>
      <c r="M26" s="66">
        <f t="shared" ca="1" si="4"/>
        <v>4.2963219203313835E-2</v>
      </c>
      <c r="N26" s="66">
        <f t="shared" ca="1" si="13"/>
        <v>3.8207113631079894E-6</v>
      </c>
      <c r="O26" s="80">
        <f t="shared" ca="1" si="14"/>
        <v>7689033.0619651526</v>
      </c>
      <c r="P26" s="66">
        <f t="shared" ca="1" si="15"/>
        <v>1572921.9176736437</v>
      </c>
      <c r="Q26" s="66">
        <f t="shared" ca="1" si="16"/>
        <v>19935.628914892855</v>
      </c>
      <c r="R26" s="32">
        <f t="shared" ca="1" si="5"/>
        <v>1.9546640026122108E-3</v>
      </c>
      <c r="S26" s="32"/>
      <c r="T26" s="32"/>
      <c r="U26" s="32">
        <v>2.9</v>
      </c>
      <c r="V26" s="32">
        <f t="shared" ca="1" si="0"/>
        <v>3.4872702376099796E-2</v>
      </c>
      <c r="W26" s="32"/>
      <c r="X26" s="32"/>
      <c r="Y26" s="32"/>
      <c r="Z26" s="32"/>
      <c r="AA26" s="32">
        <v>26</v>
      </c>
      <c r="AB26" s="32" t="s">
        <v>188</v>
      </c>
      <c r="AC26" s="32"/>
      <c r="AD26" s="32"/>
      <c r="AE26" s="32"/>
      <c r="AF26" s="32"/>
      <c r="AG26" s="32"/>
      <c r="AH26" s="32"/>
      <c r="AI26" s="32"/>
    </row>
    <row r="27" spans="1:35">
      <c r="A27" s="77">
        <v>34746</v>
      </c>
      <c r="B27" s="77">
        <v>4.508868000266375E-2</v>
      </c>
      <c r="C27" s="77">
        <v>1</v>
      </c>
      <c r="D27" s="79">
        <f t="shared" si="6"/>
        <v>3.4746000000000001</v>
      </c>
      <c r="E27" s="79">
        <f t="shared" si="6"/>
        <v>4.508868000266375E-2</v>
      </c>
      <c r="F27" s="66">
        <f t="shared" si="7"/>
        <v>3.4746000000000001</v>
      </c>
      <c r="G27" s="66">
        <f t="shared" si="7"/>
        <v>4.508868000266375E-2</v>
      </c>
      <c r="H27" s="66">
        <f t="shared" si="8"/>
        <v>12.072845160000002</v>
      </c>
      <c r="I27" s="66">
        <f t="shared" si="9"/>
        <v>41.948307792936006</v>
      </c>
      <c r="J27" s="66">
        <f t="shared" si="10"/>
        <v>145.75359025733545</v>
      </c>
      <c r="K27" s="66">
        <f t="shared" si="11"/>
        <v>0.15666512753725548</v>
      </c>
      <c r="L27" s="66">
        <f t="shared" si="12"/>
        <v>0.54434865214094785</v>
      </c>
      <c r="M27" s="66">
        <f t="shared" ca="1" si="4"/>
        <v>4.3521657138463787E-2</v>
      </c>
      <c r="N27" s="66">
        <f t="shared" ca="1" si="13"/>
        <v>2.4555606569254553E-6</v>
      </c>
      <c r="O27" s="80">
        <f t="shared" ca="1" si="14"/>
        <v>5673119.5247933194</v>
      </c>
      <c r="P27" s="66">
        <f t="shared" ca="1" si="15"/>
        <v>1130860.5851642247</v>
      </c>
      <c r="Q27" s="66">
        <f t="shared" ca="1" si="16"/>
        <v>13977.080808168967</v>
      </c>
      <c r="R27" s="32">
        <f t="shared" ca="1" si="5"/>
        <v>1.5670228641999628E-3</v>
      </c>
      <c r="S27" s="32"/>
      <c r="T27" s="32"/>
      <c r="U27" s="32">
        <v>3</v>
      </c>
      <c r="V27" s="32">
        <f t="shared" ca="1" si="0"/>
        <v>3.5583951824510268E-2</v>
      </c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</row>
    <row r="28" spans="1:35">
      <c r="A28" s="77">
        <v>35121</v>
      </c>
      <c r="B28" s="77">
        <v>4.645617999631213E-2</v>
      </c>
      <c r="C28" s="77">
        <v>1</v>
      </c>
      <c r="D28" s="79">
        <f t="shared" si="6"/>
        <v>3.5121000000000002</v>
      </c>
      <c r="E28" s="79">
        <f t="shared" si="6"/>
        <v>4.645617999631213E-2</v>
      </c>
      <c r="F28" s="66">
        <f t="shared" si="7"/>
        <v>3.5121000000000002</v>
      </c>
      <c r="G28" s="66">
        <f t="shared" si="7"/>
        <v>4.645617999631213E-2</v>
      </c>
      <c r="H28" s="66">
        <f t="shared" si="8"/>
        <v>12.334846410000001</v>
      </c>
      <c r="I28" s="66">
        <f t="shared" si="9"/>
        <v>43.321214076561006</v>
      </c>
      <c r="J28" s="66">
        <f t="shared" si="10"/>
        <v>152.14843595828992</v>
      </c>
      <c r="K28" s="66">
        <f t="shared" si="11"/>
        <v>0.16315874976504785</v>
      </c>
      <c r="L28" s="66">
        <f t="shared" si="12"/>
        <v>0.57302984504982457</v>
      </c>
      <c r="M28" s="66">
        <f t="shared" ca="1" si="4"/>
        <v>4.4470107946933263E-2</v>
      </c>
      <c r="N28" s="66">
        <f t="shared" ca="1" si="13"/>
        <v>3.944482185323975E-6</v>
      </c>
      <c r="O28" s="80">
        <f t="shared" ca="1" si="14"/>
        <v>3149374.6264162664</v>
      </c>
      <c r="P28" s="66">
        <f t="shared" ca="1" si="15"/>
        <v>589169.37277378759</v>
      </c>
      <c r="Q28" s="66">
        <f t="shared" ca="1" si="16"/>
        <v>6828.5988085246436</v>
      </c>
      <c r="R28" s="32">
        <f t="shared" ca="1" si="5"/>
        <v>1.9860720493788675E-3</v>
      </c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</row>
    <row r="29" spans="1:35">
      <c r="A29" s="77">
        <v>35686.5</v>
      </c>
      <c r="B29" s="77">
        <v>4.7507170005701482E-2</v>
      </c>
      <c r="C29" s="77">
        <v>0.5</v>
      </c>
      <c r="D29" s="79">
        <f t="shared" si="6"/>
        <v>3.5686499999999999</v>
      </c>
      <c r="E29" s="79">
        <f t="shared" si="6"/>
        <v>4.7507170005701482E-2</v>
      </c>
      <c r="F29" s="66">
        <f t="shared" si="7"/>
        <v>1.7843249999999999</v>
      </c>
      <c r="G29" s="66">
        <f t="shared" si="7"/>
        <v>2.3753585002850741E-2</v>
      </c>
      <c r="H29" s="66">
        <f t="shared" si="8"/>
        <v>6.3676314112499997</v>
      </c>
      <c r="I29" s="66">
        <f t="shared" si="9"/>
        <v>22.723847835757311</v>
      </c>
      <c r="J29" s="66">
        <f t="shared" si="10"/>
        <v>81.093459579075329</v>
      </c>
      <c r="K29" s="66">
        <f t="shared" si="11"/>
        <v>8.4768231120423296E-2</v>
      </c>
      <c r="L29" s="66">
        <f t="shared" si="12"/>
        <v>0.3025081479878986</v>
      </c>
      <c r="M29" s="66">
        <f t="shared" ca="1" si="4"/>
        <v>4.5989346013538546E-2</v>
      </c>
      <c r="N29" s="66">
        <f t="shared" ca="1" si="13"/>
        <v>1.1518948355927172E-6</v>
      </c>
      <c r="O29" s="80">
        <f t="shared" ca="1" si="14"/>
        <v>216405.8014822996</v>
      </c>
      <c r="P29" s="66">
        <f t="shared" ca="1" si="15"/>
        <v>31853.070614348275</v>
      </c>
      <c r="Q29" s="66">
        <f t="shared" ca="1" si="16"/>
        <v>277.66619184745997</v>
      </c>
      <c r="R29" s="32">
        <f t="shared" ca="1" si="5"/>
        <v>1.5178239921629366E-3</v>
      </c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</row>
    <row r="30" spans="1:35">
      <c r="A30" s="77">
        <v>35687</v>
      </c>
      <c r="B30" s="77">
        <v>4.5240460000059102E-2</v>
      </c>
      <c r="C30" s="77">
        <v>0.2</v>
      </c>
      <c r="D30" s="79">
        <f t="shared" si="6"/>
        <v>3.5687000000000002</v>
      </c>
      <c r="E30" s="79">
        <f t="shared" si="6"/>
        <v>4.5240460000059102E-2</v>
      </c>
      <c r="F30" s="66">
        <f t="shared" si="7"/>
        <v>0.71374000000000004</v>
      </c>
      <c r="G30" s="66">
        <f t="shared" si="7"/>
        <v>9.048092000011821E-3</v>
      </c>
      <c r="H30" s="66">
        <f t="shared" si="8"/>
        <v>2.5471239380000004</v>
      </c>
      <c r="I30" s="66">
        <f t="shared" si="9"/>
        <v>9.0899211975406011</v>
      </c>
      <c r="J30" s="66">
        <f t="shared" si="10"/>
        <v>32.439201777663143</v>
      </c>
      <c r="K30" s="66">
        <f t="shared" si="11"/>
        <v>3.2289925920442185E-2</v>
      </c>
      <c r="L30" s="66">
        <f t="shared" si="12"/>
        <v>0.11523305863228203</v>
      </c>
      <c r="M30" s="66">
        <f t="shared" ca="1" si="4"/>
        <v>4.5990736626660034E-2</v>
      </c>
      <c r="N30" s="66">
        <f t="shared" ca="1" si="13"/>
        <v>1.1258300328473487E-7</v>
      </c>
      <c r="O30" s="80">
        <f t="shared" ca="1" si="14"/>
        <v>34572.214383537677</v>
      </c>
      <c r="P30" s="66">
        <f t="shared" ca="1" si="15"/>
        <v>5086.6679915200066</v>
      </c>
      <c r="Q30" s="66">
        <f t="shared" ca="1" si="16"/>
        <v>44.316607805373884</v>
      </c>
      <c r="R30" s="32">
        <f t="shared" ca="1" si="5"/>
        <v>-7.5027662660093197E-4</v>
      </c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</row>
    <row r="31" spans="1:35">
      <c r="A31" s="77">
        <v>35692</v>
      </c>
      <c r="B31" s="77">
        <v>4.6773360001679976E-2</v>
      </c>
      <c r="C31" s="77">
        <v>0.5</v>
      </c>
      <c r="D31" s="79">
        <f t="shared" si="6"/>
        <v>3.5691999999999999</v>
      </c>
      <c r="E31" s="79">
        <f t="shared" si="6"/>
        <v>4.6773360001679976E-2</v>
      </c>
      <c r="F31" s="66">
        <f t="shared" si="7"/>
        <v>1.7846</v>
      </c>
      <c r="G31" s="66">
        <f t="shared" si="7"/>
        <v>2.3386680000839988E-2</v>
      </c>
      <c r="H31" s="66">
        <f t="shared" si="8"/>
        <v>6.36959432</v>
      </c>
      <c r="I31" s="66">
        <f t="shared" si="9"/>
        <v>22.734356046944001</v>
      </c>
      <c r="J31" s="66">
        <f t="shared" si="10"/>
        <v>81.143463602752519</v>
      </c>
      <c r="K31" s="66">
        <f t="shared" si="11"/>
        <v>8.3471738258998077E-2</v>
      </c>
      <c r="L31" s="66">
        <f t="shared" si="12"/>
        <v>0.29792732819401591</v>
      </c>
      <c r="M31" s="66">
        <f t="shared" ca="1" si="4"/>
        <v>4.6004647358380918E-2</v>
      </c>
      <c r="N31" s="66">
        <f t="shared" ca="1" si="13"/>
        <v>2.9545956398391212E-7</v>
      </c>
      <c r="O31" s="80">
        <f t="shared" ca="1" si="14"/>
        <v>212797.23041533551</v>
      </c>
      <c r="P31" s="66">
        <f t="shared" ca="1" si="15"/>
        <v>31181.299926943007</v>
      </c>
      <c r="Q31" s="66">
        <f t="shared" ca="1" si="16"/>
        <v>270.15542881446299</v>
      </c>
      <c r="R31" s="32">
        <f t="shared" ca="1" si="5"/>
        <v>7.6871264329905764E-4</v>
      </c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</row>
    <row r="32" spans="1:35">
      <c r="A32" s="77">
        <v>35697</v>
      </c>
      <c r="B32" s="77">
        <v>4.560625999874901E-2</v>
      </c>
      <c r="C32" s="77">
        <v>1</v>
      </c>
      <c r="D32" s="79">
        <f t="shared" si="6"/>
        <v>3.5697000000000001</v>
      </c>
      <c r="E32" s="79">
        <f t="shared" si="6"/>
        <v>4.560625999874901E-2</v>
      </c>
      <c r="F32" s="66">
        <f t="shared" si="7"/>
        <v>3.5697000000000001</v>
      </c>
      <c r="G32" s="66">
        <f t="shared" si="7"/>
        <v>4.560625999874901E-2</v>
      </c>
      <c r="H32" s="66">
        <f t="shared" si="8"/>
        <v>12.742758090000001</v>
      </c>
      <c r="I32" s="66">
        <f t="shared" si="9"/>
        <v>45.487823553873007</v>
      </c>
      <c r="J32" s="66">
        <f t="shared" si="10"/>
        <v>162.37788374026047</v>
      </c>
      <c r="K32" s="66">
        <f t="shared" si="11"/>
        <v>0.16280066631753434</v>
      </c>
      <c r="L32" s="66">
        <f t="shared" si="12"/>
        <v>0.58114953855370233</v>
      </c>
      <c r="M32" s="66">
        <f t="shared" ca="1" si="4"/>
        <v>4.6018566454658238E-2</v>
      </c>
      <c r="N32" s="66">
        <f t="shared" ca="1" si="13"/>
        <v>1.6999661358442834E-7</v>
      </c>
      <c r="O32" s="80">
        <f t="shared" ca="1" si="14"/>
        <v>838185.05781823373</v>
      </c>
      <c r="P32" s="66">
        <f t="shared" ca="1" si="15"/>
        <v>122309.69979638586</v>
      </c>
      <c r="Q32" s="66">
        <f t="shared" ca="1" si="16"/>
        <v>1053.6952392727394</v>
      </c>
      <c r="R32" s="32">
        <f t="shared" ca="1" si="5"/>
        <v>-4.1230645590922821E-4</v>
      </c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</row>
    <row r="33" spans="1:35">
      <c r="A33" s="77">
        <v>35871.5</v>
      </c>
      <c r="B33" s="77">
        <v>4.9124469995149411E-2</v>
      </c>
      <c r="C33" s="77">
        <v>0.1</v>
      </c>
      <c r="D33" s="79">
        <f t="shared" si="6"/>
        <v>3.5871499999999998</v>
      </c>
      <c r="E33" s="79">
        <f t="shared" si="6"/>
        <v>4.9124469995149411E-2</v>
      </c>
      <c r="F33" s="66">
        <f t="shared" si="7"/>
        <v>0.35871500000000001</v>
      </c>
      <c r="G33" s="66">
        <f t="shared" si="7"/>
        <v>4.9124469995149413E-3</v>
      </c>
      <c r="H33" s="66">
        <f t="shared" si="8"/>
        <v>1.28676451225</v>
      </c>
      <c r="I33" s="66">
        <f t="shared" si="9"/>
        <v>4.6158173201175874</v>
      </c>
      <c r="J33" s="66">
        <f t="shared" si="10"/>
        <v>16.557629099859803</v>
      </c>
      <c r="K33" s="66">
        <f t="shared" si="11"/>
        <v>1.762168425431002E-2</v>
      </c>
      <c r="L33" s="66">
        <f t="shared" si="12"/>
        <v>6.3211624672848188E-2</v>
      </c>
      <c r="M33" s="66">
        <f t="shared" ca="1" si="4"/>
        <v>4.6509582932973664E-2</v>
      </c>
      <c r="N33" s="66">
        <f t="shared" ca="1" si="13"/>
        <v>6.8376343479341094E-7</v>
      </c>
      <c r="O33" s="80">
        <f t="shared" ca="1" si="14"/>
        <v>4526.958260828751</v>
      </c>
      <c r="P33" s="66">
        <f t="shared" ca="1" si="15"/>
        <v>537.70666841271543</v>
      </c>
      <c r="Q33" s="66">
        <f t="shared" ca="1" si="16"/>
        <v>3.3612828615300669</v>
      </c>
      <c r="R33" s="32">
        <f t="shared" ca="1" si="5"/>
        <v>2.614887062175747E-3</v>
      </c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</row>
    <row r="34" spans="1:35">
      <c r="A34" s="77">
        <v>35997.5</v>
      </c>
      <c r="B34" s="77">
        <v>4.651354999805335E-2</v>
      </c>
      <c r="C34" s="77">
        <v>1</v>
      </c>
      <c r="D34" s="79">
        <f t="shared" si="6"/>
        <v>3.5997499999999998</v>
      </c>
      <c r="E34" s="79">
        <f t="shared" si="6"/>
        <v>4.651354999805335E-2</v>
      </c>
      <c r="F34" s="66">
        <f t="shared" si="7"/>
        <v>3.5997499999999998</v>
      </c>
      <c r="G34" s="66">
        <f t="shared" si="7"/>
        <v>4.651354999805335E-2</v>
      </c>
      <c r="H34" s="66">
        <f t="shared" si="8"/>
        <v>12.958200062499998</v>
      </c>
      <c r="I34" s="66">
        <f t="shared" si="9"/>
        <v>46.646280674984361</v>
      </c>
      <c r="J34" s="66">
        <f t="shared" si="10"/>
        <v>167.91494885977494</v>
      </c>
      <c r="K34" s="66">
        <f t="shared" si="11"/>
        <v>0.16743715160549252</v>
      </c>
      <c r="L34" s="66">
        <f t="shared" si="12"/>
        <v>0.6027318864918717</v>
      </c>
      <c r="M34" s="66">
        <f t="shared" ca="1" si="4"/>
        <v>4.687046192669303E-2</v>
      </c>
      <c r="N34" s="66">
        <f t="shared" ca="1" si="13"/>
        <v>1.2738612480529635E-7</v>
      </c>
      <c r="O34" s="80">
        <f t="shared" ca="1" si="14"/>
        <v>252671.9210385592</v>
      </c>
      <c r="P34" s="66">
        <f t="shared" ca="1" si="15"/>
        <v>22297.339228974899</v>
      </c>
      <c r="Q34" s="66">
        <f t="shared" ca="1" si="16"/>
        <v>71.296193725409481</v>
      </c>
      <c r="R34" s="32">
        <f t="shared" ca="1" si="5"/>
        <v>-3.5691192863968046E-4</v>
      </c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</row>
    <row r="35" spans="1:35">
      <c r="A35" s="77">
        <v>36728</v>
      </c>
      <c r="B35" s="77">
        <v>4.9350240005878732E-2</v>
      </c>
      <c r="C35" s="77">
        <v>1</v>
      </c>
      <c r="D35" s="79">
        <f t="shared" si="6"/>
        <v>3.6728000000000001</v>
      </c>
      <c r="E35" s="79">
        <f t="shared" si="6"/>
        <v>4.9350240005878732E-2</v>
      </c>
      <c r="F35" s="66">
        <f t="shared" si="7"/>
        <v>3.6728000000000001</v>
      </c>
      <c r="G35" s="66">
        <f t="shared" si="7"/>
        <v>4.9350240005878732E-2</v>
      </c>
      <c r="H35" s="66">
        <f t="shared" si="8"/>
        <v>13.48945984</v>
      </c>
      <c r="I35" s="66">
        <f t="shared" si="9"/>
        <v>49.544088100351999</v>
      </c>
      <c r="J35" s="66">
        <f t="shared" si="10"/>
        <v>181.96552677497283</v>
      </c>
      <c r="K35" s="66">
        <f t="shared" si="11"/>
        <v>0.1812535614935914</v>
      </c>
      <c r="L35" s="66">
        <f t="shared" si="12"/>
        <v>0.66570808065366249</v>
      </c>
      <c r="M35" s="66">
        <f t="shared" ca="1" si="4"/>
        <v>4.9067370439442676E-2</v>
      </c>
      <c r="N35" s="66">
        <f t="shared" ca="1" si="13"/>
        <v>8.0015191615722222E-8</v>
      </c>
      <c r="O35" s="80">
        <f t="shared" ca="1" si="14"/>
        <v>159924.12151375154</v>
      </c>
      <c r="P35" s="66">
        <f t="shared" ca="1" si="15"/>
        <v>82694.495368505144</v>
      </c>
      <c r="Q35" s="66">
        <f t="shared" ca="1" si="16"/>
        <v>1915.4709562939518</v>
      </c>
      <c r="R35" s="32">
        <f t="shared" ca="1" si="5"/>
        <v>2.8286956643605587E-4</v>
      </c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</row>
    <row r="36" spans="1:35">
      <c r="A36" s="77">
        <v>36928</v>
      </c>
      <c r="B36" s="77">
        <v>4.9566240006242879E-2</v>
      </c>
      <c r="C36" s="77">
        <v>1</v>
      </c>
      <c r="D36" s="79">
        <f t="shared" si="6"/>
        <v>3.6928000000000001</v>
      </c>
      <c r="E36" s="79">
        <f t="shared" si="6"/>
        <v>4.9566240006242879E-2</v>
      </c>
      <c r="F36" s="66">
        <f t="shared" si="7"/>
        <v>3.6928000000000001</v>
      </c>
      <c r="G36" s="66">
        <f t="shared" si="7"/>
        <v>4.9566240006242879E-2</v>
      </c>
      <c r="H36" s="66">
        <f t="shared" si="8"/>
        <v>13.63677184</v>
      </c>
      <c r="I36" s="66">
        <f t="shared" si="9"/>
        <v>50.357871050752003</v>
      </c>
      <c r="J36" s="66">
        <f t="shared" si="10"/>
        <v>185.96154621621699</v>
      </c>
      <c r="K36" s="66">
        <f t="shared" si="11"/>
        <v>0.18303821109505369</v>
      </c>
      <c r="L36" s="66">
        <f t="shared" si="12"/>
        <v>0.67592350593181427</v>
      </c>
      <c r="M36" s="66">
        <f t="shared" ca="1" si="4"/>
        <v>4.9699984088786842E-2</v>
      </c>
      <c r="N36" s="66">
        <f t="shared" ca="1" si="13"/>
        <v>1.7887479615526353E-8</v>
      </c>
      <c r="O36" s="80">
        <f t="shared" ca="1" si="14"/>
        <v>386935.12507555226</v>
      </c>
      <c r="P36" s="66">
        <f t="shared" ca="1" si="15"/>
        <v>155831.54001051764</v>
      </c>
      <c r="Q36" s="66">
        <f t="shared" ca="1" si="16"/>
        <v>3196.1758539747907</v>
      </c>
      <c r="R36" s="32">
        <f t="shared" ca="1" si="5"/>
        <v>-1.3374408254396286E-4</v>
      </c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</row>
    <row r="37" spans="1:35">
      <c r="A37" s="77">
        <v>37459.5</v>
      </c>
      <c r="B37" s="77">
        <v>5.0253510002221446E-2</v>
      </c>
      <c r="C37" s="77">
        <v>1</v>
      </c>
      <c r="D37" s="79">
        <f t="shared" si="6"/>
        <v>3.7459500000000001</v>
      </c>
      <c r="E37" s="79">
        <f t="shared" si="6"/>
        <v>5.0253510002221446E-2</v>
      </c>
      <c r="F37" s="66">
        <f t="shared" si="7"/>
        <v>3.7459500000000001</v>
      </c>
      <c r="G37" s="66">
        <f t="shared" si="7"/>
        <v>5.0253510002221446E-2</v>
      </c>
      <c r="H37" s="66">
        <f t="shared" si="8"/>
        <v>14.032141402500001</v>
      </c>
      <c r="I37" s="66">
        <f t="shared" si="9"/>
        <v>52.56370008669488</v>
      </c>
      <c r="J37" s="66">
        <f t="shared" si="10"/>
        <v>196.90099233975468</v>
      </c>
      <c r="K37" s="66">
        <f t="shared" si="11"/>
        <v>0.18824713579282143</v>
      </c>
      <c r="L37" s="66">
        <f t="shared" si="12"/>
        <v>0.70516435832311941</v>
      </c>
      <c r="M37" s="66">
        <f t="shared" ca="1" si="4"/>
        <v>5.1446196356677909E-2</v>
      </c>
      <c r="N37" s="66">
        <f t="shared" ca="1" si="13"/>
        <v>1.4225007401066466E-6</v>
      </c>
      <c r="O37" s="80">
        <f t="shared" ca="1" si="14"/>
        <v>1346046.143274213</v>
      </c>
      <c r="P37" s="66">
        <f t="shared" ca="1" si="15"/>
        <v>427258.5784557584</v>
      </c>
      <c r="Q37" s="66">
        <f t="shared" ca="1" si="16"/>
        <v>7617.8178079363943</v>
      </c>
      <c r="R37" s="32">
        <f t="shared" ca="1" si="5"/>
        <v>-1.1926863544564625E-3</v>
      </c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</row>
    <row r="38" spans="1:35">
      <c r="A38" s="77">
        <v>37465</v>
      </c>
      <c r="B38" s="77">
        <v>5.1119700001436286E-2</v>
      </c>
      <c r="C38" s="77">
        <v>1</v>
      </c>
      <c r="D38" s="79">
        <f t="shared" si="6"/>
        <v>3.7465000000000002</v>
      </c>
      <c r="E38" s="79">
        <f t="shared" si="6"/>
        <v>5.1119700001436286E-2</v>
      </c>
      <c r="F38" s="66">
        <f t="shared" si="7"/>
        <v>3.7465000000000002</v>
      </c>
      <c r="G38" s="66">
        <f t="shared" si="7"/>
        <v>5.1119700001436286E-2</v>
      </c>
      <c r="H38" s="66">
        <f t="shared" si="8"/>
        <v>14.036262250000002</v>
      </c>
      <c r="I38" s="66">
        <f t="shared" si="9"/>
        <v>52.586856519625009</v>
      </c>
      <c r="J38" s="66">
        <f t="shared" si="10"/>
        <v>197.01665795077511</v>
      </c>
      <c r="K38" s="66">
        <f t="shared" si="11"/>
        <v>0.19151995605538105</v>
      </c>
      <c r="L38" s="66">
        <f t="shared" si="12"/>
        <v>0.71752951536148513</v>
      </c>
      <c r="M38" s="66">
        <f t="shared" ca="1" si="4"/>
        <v>5.1464760380424718E-2</v>
      </c>
      <c r="N38" s="66">
        <f t="shared" ca="1" si="13"/>
        <v>1.190666651476404E-7</v>
      </c>
      <c r="O38" s="80">
        <f t="shared" ca="1" si="14"/>
        <v>1358075.0253718903</v>
      </c>
      <c r="P38" s="66">
        <f t="shared" ca="1" si="15"/>
        <v>430509.28805539606</v>
      </c>
      <c r="Q38" s="66">
        <f t="shared" ca="1" si="16"/>
        <v>7669.2149534167447</v>
      </c>
      <c r="R38" s="32">
        <f t="shared" ca="1" si="5"/>
        <v>-3.4506037898843211E-4</v>
      </c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</row>
    <row r="39" spans="1:35">
      <c r="A39" s="77">
        <v>37696</v>
      </c>
      <c r="B39" s="77">
        <v>4.9899680001544766E-2</v>
      </c>
      <c r="C39" s="77">
        <v>1</v>
      </c>
      <c r="D39" s="79">
        <f t="shared" si="6"/>
        <v>3.7696000000000001</v>
      </c>
      <c r="E39" s="79">
        <f t="shared" si="6"/>
        <v>4.9899680001544766E-2</v>
      </c>
      <c r="F39" s="66">
        <f t="shared" si="7"/>
        <v>3.7696000000000001</v>
      </c>
      <c r="G39" s="66">
        <f t="shared" si="7"/>
        <v>4.9899680001544766E-2</v>
      </c>
      <c r="H39" s="66">
        <f t="shared" si="8"/>
        <v>14.20988416</v>
      </c>
      <c r="I39" s="66">
        <f t="shared" si="9"/>
        <v>53.565579329536</v>
      </c>
      <c r="J39" s="66">
        <f t="shared" si="10"/>
        <v>201.92080784061892</v>
      </c>
      <c r="K39" s="66">
        <f t="shared" si="11"/>
        <v>0.18810183373382316</v>
      </c>
      <c r="L39" s="66">
        <f t="shared" si="12"/>
        <v>0.70906867244301985</v>
      </c>
      <c r="M39" s="66">
        <f t="shared" ca="1" si="4"/>
        <v>5.2253588743146895E-2</v>
      </c>
      <c r="N39" s="66">
        <f t="shared" ca="1" si="13"/>
        <v>5.5408863637909174E-6</v>
      </c>
      <c r="O39" s="80">
        <f t="shared" ca="1" si="14"/>
        <v>1891387.4105635581</v>
      </c>
      <c r="P39" s="66">
        <f t="shared" ca="1" si="15"/>
        <v>572629.77732479596</v>
      </c>
      <c r="Q39" s="66">
        <f t="shared" ca="1" si="16"/>
        <v>9894.6378536381471</v>
      </c>
      <c r="R39" s="32">
        <f t="shared" ca="1" si="5"/>
        <v>-2.3539087416021287E-3</v>
      </c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</row>
    <row r="40" spans="1:35">
      <c r="A40" s="77">
        <v>37696.5</v>
      </c>
      <c r="B40" s="77">
        <v>5.2032970001164358E-2</v>
      </c>
      <c r="C40" s="77">
        <v>1</v>
      </c>
      <c r="D40" s="79">
        <f t="shared" si="6"/>
        <v>3.7696499999999999</v>
      </c>
      <c r="E40" s="79">
        <f t="shared" si="6"/>
        <v>5.2032970001164358E-2</v>
      </c>
      <c r="F40" s="66">
        <f t="shared" si="7"/>
        <v>3.7696499999999999</v>
      </c>
      <c r="G40" s="66">
        <f t="shared" si="7"/>
        <v>5.2032970001164358E-2</v>
      </c>
      <c r="H40" s="66">
        <f t="shared" si="8"/>
        <v>14.2102611225</v>
      </c>
      <c r="I40" s="66">
        <f t="shared" si="9"/>
        <v>53.567710840432127</v>
      </c>
      <c r="J40" s="66">
        <f t="shared" si="10"/>
        <v>201.93152116963498</v>
      </c>
      <c r="K40" s="66">
        <f t="shared" si="11"/>
        <v>0.19614608536488923</v>
      </c>
      <c r="L40" s="66">
        <f t="shared" si="12"/>
        <v>0.73940209069575469</v>
      </c>
      <c r="M40" s="66">
        <f t="shared" ca="1" si="4"/>
        <v>5.225531552779375E-2</v>
      </c>
      <c r="N40" s="66">
        <f t="shared" ca="1" si="13"/>
        <v>4.9437533212101519E-8</v>
      </c>
      <c r="O40" s="80">
        <f t="shared" ca="1" si="14"/>
        <v>1892594.6084269446</v>
      </c>
      <c r="P40" s="66">
        <f t="shared" ca="1" si="15"/>
        <v>572947.64686883485</v>
      </c>
      <c r="Q40" s="66">
        <f t="shared" ca="1" si="16"/>
        <v>9899.5730216461252</v>
      </c>
      <c r="R40" s="32">
        <f t="shared" ca="1" si="5"/>
        <v>-2.2234552662939167E-4</v>
      </c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</row>
    <row r="41" spans="1:35">
      <c r="A41" s="77">
        <v>37757.5</v>
      </c>
      <c r="B41" s="77">
        <v>5.1294349999807309E-2</v>
      </c>
      <c r="C41" s="77">
        <v>1</v>
      </c>
      <c r="D41" s="79">
        <f t="shared" si="6"/>
        <v>3.7757499999999999</v>
      </c>
      <c r="E41" s="79">
        <f t="shared" si="6"/>
        <v>5.1294349999807309E-2</v>
      </c>
      <c r="F41" s="66">
        <f t="shared" si="7"/>
        <v>3.7757499999999999</v>
      </c>
      <c r="G41" s="66">
        <f t="shared" si="7"/>
        <v>5.1294349999807309E-2</v>
      </c>
      <c r="H41" s="66">
        <f t="shared" si="8"/>
        <v>14.256288062499999</v>
      </c>
      <c r="I41" s="66">
        <f t="shared" si="9"/>
        <v>53.828179651984371</v>
      </c>
      <c r="J41" s="66">
        <f t="shared" si="10"/>
        <v>203.24174932097998</v>
      </c>
      <c r="K41" s="66">
        <f t="shared" si="11"/>
        <v>0.19367464201177245</v>
      </c>
      <c r="L41" s="66">
        <f t="shared" si="12"/>
        <v>0.7312670295759498</v>
      </c>
      <c r="M41" s="66">
        <f t="shared" ca="1" si="4"/>
        <v>5.2466610847377609E-2</v>
      </c>
      <c r="N41" s="66">
        <f t="shared" ca="1" si="13"/>
        <v>1.3741954947462382E-6</v>
      </c>
      <c r="O41" s="80">
        <f t="shared" ca="1" si="14"/>
        <v>2041323.5394210701</v>
      </c>
      <c r="P41" s="66">
        <f t="shared" ca="1" si="15"/>
        <v>611997.54560852912</v>
      </c>
      <c r="Q41" s="66">
        <f t="shared" ca="1" si="16"/>
        <v>10504.59052735755</v>
      </c>
      <c r="R41" s="32">
        <f t="shared" ca="1" si="5"/>
        <v>-1.1722608475703E-3</v>
      </c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</row>
    <row r="42" spans="1:35">
      <c r="A42" s="77">
        <v>37832</v>
      </c>
      <c r="B42" s="77">
        <v>5.3854559999308549E-2</v>
      </c>
      <c r="C42" s="77">
        <v>0.5</v>
      </c>
      <c r="D42" s="79">
        <f t="shared" si="6"/>
        <v>3.7831999999999999</v>
      </c>
      <c r="E42" s="79">
        <f t="shared" si="6"/>
        <v>5.3854559999308549E-2</v>
      </c>
      <c r="F42" s="66">
        <f t="shared" si="7"/>
        <v>1.8915999999999999</v>
      </c>
      <c r="G42" s="66">
        <f t="shared" si="7"/>
        <v>2.6927279999654274E-2</v>
      </c>
      <c r="H42" s="66">
        <f t="shared" si="8"/>
        <v>7.1563011199999993</v>
      </c>
      <c r="I42" s="66">
        <f t="shared" si="9"/>
        <v>27.073718397183995</v>
      </c>
      <c r="J42" s="66">
        <f t="shared" si="10"/>
        <v>102.42529144022649</v>
      </c>
      <c r="K42" s="66">
        <f t="shared" si="11"/>
        <v>0.10187128569469205</v>
      </c>
      <c r="L42" s="66">
        <f t="shared" si="12"/>
        <v>0.38539944804015897</v>
      </c>
      <c r="M42" s="66">
        <f t="shared" ca="1" si="4"/>
        <v>5.2726357008018282E-2</v>
      </c>
      <c r="N42" s="66">
        <f t="shared" ca="1" si="13"/>
        <v>6.3642099477815306E-7</v>
      </c>
      <c r="O42" s="80">
        <f t="shared" ca="1" si="14"/>
        <v>556638.31030679925</v>
      </c>
      <c r="P42" s="66">
        <f t="shared" ca="1" si="15"/>
        <v>165084.96879896658</v>
      </c>
      <c r="Q42" s="66">
        <f t="shared" ca="1" si="16"/>
        <v>2812.5707613034169</v>
      </c>
      <c r="R42" s="32">
        <f t="shared" ca="1" si="5"/>
        <v>1.1282029912902669E-3</v>
      </c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</row>
    <row r="43" spans="1:35">
      <c r="A43" s="77">
        <v>38351.5</v>
      </c>
      <c r="B43" s="77">
        <v>5.5342870000458788E-2</v>
      </c>
      <c r="C43" s="77">
        <v>1</v>
      </c>
      <c r="D43" s="79">
        <f t="shared" si="6"/>
        <v>3.8351500000000001</v>
      </c>
      <c r="E43" s="79">
        <f t="shared" si="6"/>
        <v>5.5342870000458788E-2</v>
      </c>
      <c r="F43" s="66">
        <f t="shared" si="7"/>
        <v>3.8351500000000001</v>
      </c>
      <c r="G43" s="66">
        <f t="shared" si="7"/>
        <v>5.5342870000458788E-2</v>
      </c>
      <c r="H43" s="66">
        <f t="shared" si="8"/>
        <v>14.708375522500001</v>
      </c>
      <c r="I43" s="66">
        <f t="shared" si="9"/>
        <v>56.40882638511588</v>
      </c>
      <c r="J43" s="66">
        <f t="shared" si="10"/>
        <v>216.33631051087718</v>
      </c>
      <c r="K43" s="66">
        <f t="shared" si="11"/>
        <v>0.21224820788225954</v>
      </c>
      <c r="L43" s="66">
        <f t="shared" si="12"/>
        <v>0.8140037144596477</v>
      </c>
      <c r="M43" s="66">
        <f t="shared" ca="1" si="4"/>
        <v>5.4589230279917217E-2</v>
      </c>
      <c r="N43" s="66">
        <f t="shared" ca="1" si="13"/>
        <v>5.6797282837797756E-7</v>
      </c>
      <c r="O43" s="80">
        <f t="shared" ca="1" si="14"/>
        <v>3583279.9958824385</v>
      </c>
      <c r="P43" s="66">
        <f t="shared" ca="1" si="15"/>
        <v>1006747.6224195998</v>
      </c>
      <c r="Q43" s="66">
        <f t="shared" ca="1" si="16"/>
        <v>16504.480545741069</v>
      </c>
      <c r="R43" s="32">
        <f t="shared" ca="1" si="5"/>
        <v>7.5363972054157125E-4</v>
      </c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</row>
    <row r="44" spans="1:35">
      <c r="A44" s="77">
        <v>38459.5</v>
      </c>
      <c r="B44" s="77">
        <v>5.4733509998186491E-2</v>
      </c>
      <c r="C44" s="77">
        <v>1</v>
      </c>
      <c r="D44" s="79">
        <f t="shared" si="6"/>
        <v>3.8459500000000002</v>
      </c>
      <c r="E44" s="79">
        <f t="shared" si="6"/>
        <v>5.4733509998186491E-2</v>
      </c>
      <c r="F44" s="66">
        <f t="shared" si="7"/>
        <v>3.8459500000000002</v>
      </c>
      <c r="G44" s="66">
        <f t="shared" si="7"/>
        <v>5.4733509998186491E-2</v>
      </c>
      <c r="H44" s="66">
        <f t="shared" si="8"/>
        <v>14.791331402500001</v>
      </c>
      <c r="I44" s="66">
        <f t="shared" si="9"/>
        <v>56.886721007444883</v>
      </c>
      <c r="J44" s="66">
        <f t="shared" si="10"/>
        <v>218.78348465858267</v>
      </c>
      <c r="K44" s="66">
        <f t="shared" si="11"/>
        <v>0.21050234277752536</v>
      </c>
      <c r="L44" s="66">
        <f t="shared" si="12"/>
        <v>0.80958148520522366</v>
      </c>
      <c r="M44" s="66">
        <f t="shared" ca="1" si="4"/>
        <v>5.4987844430130189E-2</v>
      </c>
      <c r="N44" s="66">
        <f t="shared" ca="1" si="13"/>
        <v>6.4686003272123534E-8</v>
      </c>
      <c r="O44" s="80">
        <f t="shared" ca="1" si="14"/>
        <v>3869805.721138713</v>
      </c>
      <c r="P44" s="66">
        <f t="shared" ca="1" si="15"/>
        <v>1078481.9786031428</v>
      </c>
      <c r="Q44" s="66">
        <f t="shared" ca="1" si="16"/>
        <v>17575.197693800601</v>
      </c>
      <c r="R44" s="32">
        <f t="shared" ca="1" si="5"/>
        <v>-2.5433443194369798E-4</v>
      </c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</row>
    <row r="45" spans="1:35">
      <c r="A45" s="77">
        <v>38467</v>
      </c>
      <c r="B45" s="77">
        <v>5.2532860005158E-2</v>
      </c>
      <c r="C45" s="77">
        <v>0.5</v>
      </c>
      <c r="D45" s="79">
        <f t="shared" si="6"/>
        <v>3.8466999999999998</v>
      </c>
      <c r="E45" s="79">
        <f t="shared" si="6"/>
        <v>5.2532860005158E-2</v>
      </c>
      <c r="F45" s="66">
        <f t="shared" si="7"/>
        <v>1.9233499999999999</v>
      </c>
      <c r="G45" s="66">
        <f t="shared" si="7"/>
        <v>2.6266430002579E-2</v>
      </c>
      <c r="H45" s="66">
        <f t="shared" si="8"/>
        <v>7.3985504449999988</v>
      </c>
      <c r="I45" s="66">
        <f t="shared" si="9"/>
        <v>28.460003996781495</v>
      </c>
      <c r="J45" s="66">
        <f t="shared" si="10"/>
        <v>109.47709737441937</v>
      </c>
      <c r="K45" s="66">
        <f t="shared" si="11"/>
        <v>0.10103907629092063</v>
      </c>
      <c r="L45" s="66">
        <f t="shared" si="12"/>
        <v>0.38866701476828436</v>
      </c>
      <c r="M45" s="66">
        <f t="shared" ca="1" si="4"/>
        <v>5.501567088428061E-2</v>
      </c>
      <c r="N45" s="66">
        <f t="shared" ca="1" si="13"/>
        <v>3.0821749307447938E-6</v>
      </c>
      <c r="O45" s="80">
        <f t="shared" ca="1" si="14"/>
        <v>972413.49328954017</v>
      </c>
      <c r="P45" s="66">
        <f t="shared" ca="1" si="15"/>
        <v>270858.69718502223</v>
      </c>
      <c r="Q45" s="66">
        <f t="shared" ca="1" si="16"/>
        <v>4412.2289095125261</v>
      </c>
      <c r="R45" s="32">
        <f t="shared" ca="1" si="5"/>
        <v>-2.48281087912261E-3</v>
      </c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</row>
    <row r="46" spans="1:35">
      <c r="A46" s="77">
        <v>38467.5</v>
      </c>
      <c r="B46" s="77">
        <v>5.5166149999422487E-2</v>
      </c>
      <c r="C46" s="77">
        <v>1</v>
      </c>
      <c r="D46" s="79">
        <f t="shared" si="6"/>
        <v>3.8467500000000001</v>
      </c>
      <c r="E46" s="79">
        <f t="shared" si="6"/>
        <v>5.5166149999422487E-2</v>
      </c>
      <c r="F46" s="66">
        <f t="shared" si="7"/>
        <v>3.8467500000000001</v>
      </c>
      <c r="G46" s="66">
        <f t="shared" si="7"/>
        <v>5.5166149999422487E-2</v>
      </c>
      <c r="H46" s="66">
        <f t="shared" si="8"/>
        <v>14.7974855625</v>
      </c>
      <c r="I46" s="66">
        <f t="shared" si="9"/>
        <v>56.922227587546878</v>
      </c>
      <c r="J46" s="66">
        <f t="shared" si="10"/>
        <v>218.96557897239597</v>
      </c>
      <c r="K46" s="66">
        <f t="shared" si="11"/>
        <v>0.21221038751027846</v>
      </c>
      <c r="L46" s="66">
        <f t="shared" si="12"/>
        <v>0.81632030815516365</v>
      </c>
      <c r="M46" s="66">
        <f t="shared" ca="1" si="4"/>
        <v>5.5017526650388532E-2</v>
      </c>
      <c r="N46" s="66">
        <f t="shared" ca="1" si="13"/>
        <v>2.2088899878068818E-8</v>
      </c>
      <c r="O46" s="80">
        <f t="shared" ca="1" si="14"/>
        <v>3890976.8774390435</v>
      </c>
      <c r="P46" s="66">
        <f t="shared" ca="1" si="15"/>
        <v>1083764.8234620162</v>
      </c>
      <c r="Q46" s="66">
        <f t="shared" ca="1" si="16"/>
        <v>17653.826939265531</v>
      </c>
      <c r="R46" s="32">
        <f t="shared" ca="1" si="5"/>
        <v>1.4862334903395502E-4</v>
      </c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</row>
    <row r="47" spans="1:35">
      <c r="A47" s="77">
        <v>38480</v>
      </c>
      <c r="B47" s="77">
        <v>5.3498399996897206E-2</v>
      </c>
      <c r="C47" s="77">
        <v>0.2</v>
      </c>
      <c r="D47" s="79">
        <f t="shared" si="6"/>
        <v>3.8479999999999999</v>
      </c>
      <c r="E47" s="79">
        <f t="shared" si="6"/>
        <v>5.3498399996897206E-2</v>
      </c>
      <c r="F47" s="66">
        <f t="shared" si="7"/>
        <v>0.76960000000000006</v>
      </c>
      <c r="G47" s="66">
        <f t="shared" si="7"/>
        <v>1.0699679999379442E-2</v>
      </c>
      <c r="H47" s="66">
        <f t="shared" si="8"/>
        <v>2.9614208</v>
      </c>
      <c r="I47" s="66">
        <f t="shared" si="9"/>
        <v>11.395547238399999</v>
      </c>
      <c r="J47" s="66">
        <f t="shared" si="10"/>
        <v>43.850065773363191</v>
      </c>
      <c r="K47" s="66">
        <f t="shared" si="11"/>
        <v>4.1172368637612089E-2</v>
      </c>
      <c r="L47" s="66">
        <f t="shared" si="12"/>
        <v>0.15843127451753131</v>
      </c>
      <c r="M47" s="66">
        <f t="shared" ca="1" si="4"/>
        <v>5.506394798789413E-2</v>
      </c>
      <c r="N47" s="66">
        <f t="shared" ca="1" si="13"/>
        <v>4.9018810242290091E-7</v>
      </c>
      <c r="O47" s="80">
        <f t="shared" ca="1" si="14"/>
        <v>156961.4475574407</v>
      </c>
      <c r="P47" s="66">
        <f t="shared" ca="1" si="15"/>
        <v>43680.374013732617</v>
      </c>
      <c r="Q47" s="66">
        <f t="shared" ca="1" si="16"/>
        <v>711.0590519183686</v>
      </c>
      <c r="R47" s="32">
        <f t="shared" ca="1" si="5"/>
        <v>-1.5655479909969239E-3</v>
      </c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1:35">
      <c r="A48" s="77">
        <v>38526</v>
      </c>
      <c r="B48" s="77">
        <v>5.4761080005846452E-2</v>
      </c>
      <c r="C48" s="77">
        <v>0.5</v>
      </c>
      <c r="D48" s="79">
        <f t="shared" si="6"/>
        <v>3.8525999999999998</v>
      </c>
      <c r="E48" s="79">
        <f t="shared" si="6"/>
        <v>5.4761080005846452E-2</v>
      </c>
      <c r="F48" s="66">
        <f t="shared" si="7"/>
        <v>1.9262999999999999</v>
      </c>
      <c r="G48" s="66">
        <f t="shared" si="7"/>
        <v>2.7380540002923226E-2</v>
      </c>
      <c r="H48" s="66">
        <f t="shared" si="8"/>
        <v>7.4212633799999992</v>
      </c>
      <c r="I48" s="66">
        <f t="shared" si="9"/>
        <v>28.591159297787996</v>
      </c>
      <c r="J48" s="66">
        <f t="shared" si="10"/>
        <v>110.15030031065803</v>
      </c>
      <c r="K48" s="66">
        <f t="shared" si="11"/>
        <v>0.10548626841526201</v>
      </c>
      <c r="L48" s="66">
        <f t="shared" si="12"/>
        <v>0.40639639769663843</v>
      </c>
      <c r="M48" s="66">
        <f t="shared" ca="1" si="4"/>
        <v>5.5235228690345056E-2</v>
      </c>
      <c r="N48" s="66">
        <f t="shared" ca="1" si="13"/>
        <v>1.1240848750587848E-7</v>
      </c>
      <c r="O48" s="80">
        <f t="shared" ca="1" si="14"/>
        <v>1011361.4762008213</v>
      </c>
      <c r="P48" s="66">
        <f t="shared" ca="1" si="15"/>
        <v>280559.38210367219</v>
      </c>
      <c r="Q48" s="66">
        <f t="shared" ca="1" si="16"/>
        <v>4556.3812871595974</v>
      </c>
      <c r="R48" s="32">
        <f t="shared" ca="1" si="5"/>
        <v>-4.7414868449860426E-4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1:35">
      <c r="A49" s="77">
        <v>38526</v>
      </c>
      <c r="B49" s="77">
        <v>5.5261080000491347E-2</v>
      </c>
      <c r="C49" s="77">
        <v>1</v>
      </c>
      <c r="D49" s="79">
        <f t="shared" si="6"/>
        <v>3.8525999999999998</v>
      </c>
      <c r="E49" s="79">
        <f t="shared" si="6"/>
        <v>5.5261080000491347E-2</v>
      </c>
      <c r="F49" s="66">
        <f t="shared" si="7"/>
        <v>3.8525999999999998</v>
      </c>
      <c r="G49" s="66">
        <f t="shared" si="7"/>
        <v>5.5261080000491347E-2</v>
      </c>
      <c r="H49" s="66">
        <f t="shared" si="8"/>
        <v>14.842526759999998</v>
      </c>
      <c r="I49" s="66">
        <f t="shared" si="9"/>
        <v>57.182318595575993</v>
      </c>
      <c r="J49" s="66">
        <f t="shared" si="10"/>
        <v>220.30060062131605</v>
      </c>
      <c r="K49" s="66">
        <f t="shared" si="11"/>
        <v>0.21289883680989297</v>
      </c>
      <c r="L49" s="66">
        <f t="shared" si="12"/>
        <v>0.8202140586937936</v>
      </c>
      <c r="M49" s="66">
        <f t="shared" ca="1" si="4"/>
        <v>5.5235228690345056E-2</v>
      </c>
      <c r="N49" s="66">
        <f t="shared" ca="1" si="13"/>
        <v>6.6829023627972491E-10</v>
      </c>
      <c r="O49" s="80">
        <f t="shared" ca="1" si="14"/>
        <v>4045445.9048032854</v>
      </c>
      <c r="P49" s="66">
        <f t="shared" ca="1" si="15"/>
        <v>1122237.5284146888</v>
      </c>
      <c r="Q49" s="66">
        <f t="shared" ca="1" si="16"/>
        <v>18225.52514863839</v>
      </c>
      <c r="R49" s="32">
        <f t="shared" ca="1" si="5"/>
        <v>2.585131014629094E-5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  <row r="50" spans="1:35">
      <c r="A50" s="77">
        <v>38526.5</v>
      </c>
      <c r="B50" s="77">
        <v>5.5094370000006165E-2</v>
      </c>
      <c r="C50" s="77">
        <v>0.2</v>
      </c>
      <c r="D50" s="79">
        <f t="shared" si="6"/>
        <v>3.8526500000000001</v>
      </c>
      <c r="E50" s="79">
        <f t="shared" si="6"/>
        <v>5.5094370000006165E-2</v>
      </c>
      <c r="F50" s="66">
        <f t="shared" si="7"/>
        <v>0.77053000000000005</v>
      </c>
      <c r="G50" s="66">
        <f t="shared" si="7"/>
        <v>1.1018874000001233E-2</v>
      </c>
      <c r="H50" s="66">
        <f t="shared" si="8"/>
        <v>2.9685824045000002</v>
      </c>
      <c r="I50" s="66">
        <f t="shared" si="9"/>
        <v>11.436909000696927</v>
      </c>
      <c r="J50" s="66">
        <f t="shared" si="10"/>
        <v>44.062407461535017</v>
      </c>
      <c r="K50" s="66">
        <f t="shared" si="11"/>
        <v>4.2451864916104753E-2</v>
      </c>
      <c r="L50" s="66">
        <f t="shared" si="12"/>
        <v>0.16355217736903099</v>
      </c>
      <c r="M50" s="66">
        <f t="shared" ca="1" si="4"/>
        <v>5.5237094326629571E-2</v>
      </c>
      <c r="N50" s="66">
        <f t="shared" ca="1" si="13"/>
        <v>4.0740466820209206E-9</v>
      </c>
      <c r="O50" s="80">
        <f t="shared" ca="1" si="14"/>
        <v>161870.52737892471</v>
      </c>
      <c r="P50" s="66">
        <f t="shared" ca="1" si="15"/>
        <v>44902.602935240691</v>
      </c>
      <c r="Q50" s="66">
        <f t="shared" ca="1" si="16"/>
        <v>729.21541665848486</v>
      </c>
      <c r="R50" s="32">
        <f t="shared" ca="1" si="5"/>
        <v>-1.4272432662340573E-4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1:35">
      <c r="A51" s="77">
        <v>38534</v>
      </c>
      <c r="B51" s="77">
        <v>5.5693719994451385E-2</v>
      </c>
      <c r="C51" s="77">
        <v>0.2</v>
      </c>
      <c r="D51" s="79">
        <f t="shared" si="6"/>
        <v>3.8534000000000002</v>
      </c>
      <c r="E51" s="79">
        <f t="shared" si="6"/>
        <v>5.5693719994451385E-2</v>
      </c>
      <c r="F51" s="66">
        <f t="shared" si="7"/>
        <v>0.77068000000000003</v>
      </c>
      <c r="G51" s="66">
        <f t="shared" si="7"/>
        <v>1.1138743998890277E-2</v>
      </c>
      <c r="H51" s="66">
        <f t="shared" si="8"/>
        <v>2.969738312</v>
      </c>
      <c r="I51" s="66">
        <f t="shared" si="9"/>
        <v>11.443589611460801</v>
      </c>
      <c r="J51" s="66">
        <f t="shared" si="10"/>
        <v>44.096728208803057</v>
      </c>
      <c r="K51" s="66">
        <f t="shared" si="11"/>
        <v>4.2922036125323797E-2</v>
      </c>
      <c r="L51" s="66">
        <f t="shared" si="12"/>
        <v>0.16539577400532274</v>
      </c>
      <c r="M51" s="66">
        <f t="shared" ca="1" si="4"/>
        <v>5.5265088908365484E-2</v>
      </c>
      <c r="N51" s="66">
        <f t="shared" ca="1" si="13"/>
        <v>3.6744921591835824E-8</v>
      </c>
      <c r="O51" s="80">
        <f t="shared" ca="1" si="14"/>
        <v>162660.62548282603</v>
      </c>
      <c r="P51" s="66">
        <f t="shared" ca="1" si="15"/>
        <v>45099.019026286995</v>
      </c>
      <c r="Q51" s="66">
        <f t="shared" ca="1" si="16"/>
        <v>732.12936396035798</v>
      </c>
      <c r="R51" s="32">
        <f t="shared" ca="1" si="5"/>
        <v>4.2863108608590106E-4</v>
      </c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1:35">
      <c r="A52" s="77">
        <v>38546.5</v>
      </c>
      <c r="B52" s="77">
        <v>5.5525969997688662E-2</v>
      </c>
      <c r="C52" s="77">
        <v>1</v>
      </c>
      <c r="D52" s="79">
        <f t="shared" si="6"/>
        <v>3.8546499999999999</v>
      </c>
      <c r="E52" s="79">
        <f t="shared" si="6"/>
        <v>5.5525969997688662E-2</v>
      </c>
      <c r="F52" s="66">
        <f t="shared" si="7"/>
        <v>3.8546499999999999</v>
      </c>
      <c r="G52" s="66">
        <f t="shared" si="7"/>
        <v>5.5525969997688662E-2</v>
      </c>
      <c r="H52" s="66">
        <f t="shared" si="8"/>
        <v>14.8583266225</v>
      </c>
      <c r="I52" s="66">
        <f t="shared" si="9"/>
        <v>57.273648715419625</v>
      </c>
      <c r="J52" s="66">
        <f t="shared" si="10"/>
        <v>220.76987002089226</v>
      </c>
      <c r="K52" s="66">
        <f t="shared" si="11"/>
        <v>0.2140331802515906</v>
      </c>
      <c r="L52" s="66">
        <f t="shared" si="12"/>
        <v>0.8250229982567937</v>
      </c>
      <c r="M52" s="66">
        <f t="shared" ca="1" si="4"/>
        <v>5.5311788367374382E-2</v>
      </c>
      <c r="N52" s="66">
        <f t="shared" ca="1" si="13"/>
        <v>4.5873770764083213E-8</v>
      </c>
      <c r="O52" s="80">
        <f t="shared" ca="1" si="14"/>
        <v>4099407.3996384288</v>
      </c>
      <c r="P52" s="66">
        <f t="shared" ca="1" si="15"/>
        <v>1135647.7175963656</v>
      </c>
      <c r="Q52" s="66">
        <f t="shared" ca="1" si="16"/>
        <v>18424.414992997103</v>
      </c>
      <c r="R52" s="32">
        <f t="shared" ca="1" si="5"/>
        <v>2.1418163031428072E-4</v>
      </c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</row>
    <row r="53" spans="1:35">
      <c r="A53" s="77">
        <v>38547</v>
      </c>
      <c r="B53" s="77">
        <v>5.6859259995690081E-2</v>
      </c>
      <c r="C53" s="77">
        <v>1</v>
      </c>
      <c r="D53" s="79">
        <f t="shared" si="6"/>
        <v>3.8546999999999998</v>
      </c>
      <c r="E53" s="79">
        <f t="shared" si="6"/>
        <v>5.6859259995690081E-2</v>
      </c>
      <c r="F53" s="66">
        <f t="shared" si="7"/>
        <v>3.8546999999999998</v>
      </c>
      <c r="G53" s="66">
        <f t="shared" si="7"/>
        <v>5.6859259995690081E-2</v>
      </c>
      <c r="H53" s="66">
        <f t="shared" si="8"/>
        <v>14.858712089999999</v>
      </c>
      <c r="I53" s="66">
        <f t="shared" si="9"/>
        <v>57.275877493322994</v>
      </c>
      <c r="J53" s="66">
        <f t="shared" si="10"/>
        <v>220.78132497351214</v>
      </c>
      <c r="K53" s="66">
        <f t="shared" si="11"/>
        <v>0.21917538950538654</v>
      </c>
      <c r="L53" s="66">
        <f t="shared" si="12"/>
        <v>0.84485537392641341</v>
      </c>
      <c r="M53" s="66">
        <f t="shared" ca="1" si="4"/>
        <v>5.5313657433127078E-2</v>
      </c>
      <c r="N53" s="66">
        <f t="shared" ca="1" si="13"/>
        <v>2.3888872814013221E-6</v>
      </c>
      <c r="O53" s="80">
        <f t="shared" ca="1" si="14"/>
        <v>4100722.293052074</v>
      </c>
      <c r="P53" s="66">
        <f t="shared" ca="1" si="15"/>
        <v>1135974.2959936848</v>
      </c>
      <c r="Q53" s="66">
        <f t="shared" ca="1" si="16"/>
        <v>18429.256077546648</v>
      </c>
      <c r="R53" s="32">
        <f t="shared" ca="1" si="5"/>
        <v>1.5456025625630032E-3</v>
      </c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</row>
    <row r="54" spans="1:35">
      <c r="A54" s="77">
        <v>38659.5</v>
      </c>
      <c r="B54" s="77">
        <v>5.6049509999866132E-2</v>
      </c>
      <c r="C54" s="77">
        <v>1</v>
      </c>
      <c r="D54" s="79">
        <f t="shared" si="6"/>
        <v>3.8659500000000002</v>
      </c>
      <c r="E54" s="79">
        <f t="shared" si="6"/>
        <v>5.6049509999866132E-2</v>
      </c>
      <c r="F54" s="66">
        <f t="shared" si="7"/>
        <v>3.8659500000000002</v>
      </c>
      <c r="G54" s="66">
        <f t="shared" si="7"/>
        <v>5.6049509999866132E-2</v>
      </c>
      <c r="H54" s="66">
        <f t="shared" si="8"/>
        <v>14.945569402500002</v>
      </c>
      <c r="I54" s="66">
        <f t="shared" si="9"/>
        <v>57.778824031594887</v>
      </c>
      <c r="J54" s="66">
        <f t="shared" si="10"/>
        <v>223.37004476494425</v>
      </c>
      <c r="K54" s="66">
        <f t="shared" si="11"/>
        <v>0.21668460318398247</v>
      </c>
      <c r="L54" s="66">
        <f t="shared" si="12"/>
        <v>0.83769184167911703</v>
      </c>
      <c r="M54" s="66">
        <f t="shared" ca="1" si="4"/>
        <v>5.5736323915972025E-2</v>
      </c>
      <c r="N54" s="66">
        <f t="shared" ca="1" si="13"/>
        <v>9.8085523144926608E-8</v>
      </c>
      <c r="O54" s="80">
        <f t="shared" ca="1" si="14"/>
        <v>4394778.3128940165</v>
      </c>
      <c r="P54" s="66">
        <f t="shared" ca="1" si="15"/>
        <v>1208781.0714218984</v>
      </c>
      <c r="Q54" s="66">
        <f t="shared" ca="1" si="16"/>
        <v>19505.547600706552</v>
      </c>
      <c r="R54" s="32">
        <f t="shared" ca="1" si="5"/>
        <v>3.1318608389410696E-4</v>
      </c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</row>
    <row r="55" spans="1:35">
      <c r="A55" s="77">
        <v>38660</v>
      </c>
      <c r="B55" s="77">
        <v>5.7682799997564871E-2</v>
      </c>
      <c r="C55" s="77">
        <v>1</v>
      </c>
      <c r="D55" s="79">
        <f t="shared" si="6"/>
        <v>3.8660000000000001</v>
      </c>
      <c r="E55" s="79">
        <f t="shared" si="6"/>
        <v>5.7682799997564871E-2</v>
      </c>
      <c r="F55" s="66">
        <f t="shared" si="7"/>
        <v>3.8660000000000001</v>
      </c>
      <c r="G55" s="66">
        <f t="shared" si="7"/>
        <v>5.7682799997564871E-2</v>
      </c>
      <c r="H55" s="66">
        <f t="shared" si="8"/>
        <v>14.945956000000001</v>
      </c>
      <c r="I55" s="66">
        <f t="shared" si="9"/>
        <v>57.781065896000001</v>
      </c>
      <c r="J55" s="66">
        <f t="shared" si="10"/>
        <v>223.381600753936</v>
      </c>
      <c r="K55" s="66">
        <f t="shared" si="11"/>
        <v>0.22300170479058579</v>
      </c>
      <c r="L55" s="66">
        <f t="shared" si="12"/>
        <v>0.8621245907204047</v>
      </c>
      <c r="M55" s="66">
        <f t="shared" ca="1" si="4"/>
        <v>5.5738211885622418E-2</v>
      </c>
      <c r="N55" s="66">
        <f t="shared" ca="1" si="13"/>
        <v>3.781422925107912E-6</v>
      </c>
      <c r="O55" s="80">
        <f t="shared" ca="1" si="14"/>
        <v>4396076.1591938119</v>
      </c>
      <c r="P55" s="66">
        <f t="shared" ca="1" si="15"/>
        <v>1209101.4084195457</v>
      </c>
      <c r="Q55" s="66">
        <f t="shared" ca="1" si="16"/>
        <v>19510.269899643608</v>
      </c>
      <c r="R55" s="32">
        <f t="shared" ca="1" si="5"/>
        <v>1.9445881119424524E-3</v>
      </c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</row>
    <row r="56" spans="1:35">
      <c r="A56" s="77">
        <v>38742</v>
      </c>
      <c r="B56" s="77">
        <v>5.3542360001301859E-2</v>
      </c>
      <c r="C56" s="77">
        <v>1</v>
      </c>
      <c r="D56" s="79">
        <f t="shared" si="6"/>
        <v>3.8742000000000001</v>
      </c>
      <c r="E56" s="79">
        <f t="shared" si="6"/>
        <v>5.3542360001301859E-2</v>
      </c>
      <c r="F56" s="66">
        <f t="shared" si="7"/>
        <v>3.8742000000000001</v>
      </c>
      <c r="G56" s="66">
        <f t="shared" si="7"/>
        <v>5.3542360001301859E-2</v>
      </c>
      <c r="H56" s="66">
        <f t="shared" si="8"/>
        <v>15.00942564</v>
      </c>
      <c r="I56" s="66">
        <f t="shared" si="9"/>
        <v>58.149516814488003</v>
      </c>
      <c r="J56" s="66">
        <f t="shared" si="10"/>
        <v>225.28285804268941</v>
      </c>
      <c r="K56" s="66">
        <f t="shared" si="11"/>
        <v>0.20743381111704368</v>
      </c>
      <c r="L56" s="66">
        <f t="shared" si="12"/>
        <v>0.80364007102965063</v>
      </c>
      <c r="M56" s="66">
        <f t="shared" ca="1" si="4"/>
        <v>5.6048970632775613E-2</v>
      </c>
      <c r="N56" s="66">
        <f t="shared" ca="1" si="13"/>
        <v>6.2830968578172546E-6</v>
      </c>
      <c r="O56" s="80">
        <f t="shared" ca="1" si="14"/>
        <v>4607617.1342835855</v>
      </c>
      <c r="P56" s="66">
        <f t="shared" ca="1" si="15"/>
        <v>1261196.1974515913</v>
      </c>
      <c r="Q56" s="66">
        <f t="shared" ca="1" si="16"/>
        <v>20276.662922960048</v>
      </c>
      <c r="R56" s="32">
        <f t="shared" ca="1" si="5"/>
        <v>-2.5066106314737546E-3</v>
      </c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</row>
    <row r="57" spans="1:35">
      <c r="A57" s="77">
        <v>38804</v>
      </c>
      <c r="B57" s="77">
        <v>5.5270320001000073E-2</v>
      </c>
      <c r="C57" s="77">
        <v>1</v>
      </c>
      <c r="D57" s="79">
        <f t="shared" si="6"/>
        <v>3.8803999999999998</v>
      </c>
      <c r="E57" s="79">
        <f t="shared" si="6"/>
        <v>5.5270320001000073E-2</v>
      </c>
      <c r="F57" s="66">
        <f t="shared" si="7"/>
        <v>3.8803999999999998</v>
      </c>
      <c r="G57" s="66">
        <f t="shared" si="7"/>
        <v>5.5270320001000073E-2</v>
      </c>
      <c r="H57" s="66">
        <f t="shared" si="8"/>
        <v>15.057504159999999</v>
      </c>
      <c r="I57" s="66">
        <f t="shared" si="9"/>
        <v>58.429139142463995</v>
      </c>
      <c r="J57" s="66">
        <f t="shared" si="10"/>
        <v>226.72843152841727</v>
      </c>
      <c r="K57" s="66">
        <f t="shared" si="11"/>
        <v>0.21447094973188066</v>
      </c>
      <c r="L57" s="66">
        <f t="shared" si="12"/>
        <v>0.83223307333958974</v>
      </c>
      <c r="M57" s="66">
        <f t="shared" ca="1" si="4"/>
        <v>5.6285428138756838E-2</v>
      </c>
      <c r="N57" s="66">
        <f t="shared" ca="1" si="13"/>
        <v>1.0304445313400075E-6</v>
      </c>
      <c r="O57" s="80">
        <f t="shared" ca="1" si="14"/>
        <v>4765630.3310314417</v>
      </c>
      <c r="P57" s="66">
        <f t="shared" ca="1" si="15"/>
        <v>1299954.7385583313</v>
      </c>
      <c r="Q57" s="66">
        <f t="shared" ca="1" si="16"/>
        <v>20844.792960921088</v>
      </c>
      <c r="R57" s="32">
        <f t="shared" ca="1" si="5"/>
        <v>-1.015108137756765E-3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</row>
    <row r="58" spans="1:35">
      <c r="A58" s="77">
        <v>39397.5</v>
      </c>
      <c r="B58" s="77">
        <v>5.8285549996071495E-2</v>
      </c>
      <c r="C58" s="77">
        <v>1</v>
      </c>
      <c r="D58" s="79">
        <f t="shared" si="6"/>
        <v>3.9397500000000001</v>
      </c>
      <c r="E58" s="79">
        <f t="shared" si="6"/>
        <v>5.8285549996071495E-2</v>
      </c>
      <c r="F58" s="66">
        <f t="shared" si="7"/>
        <v>3.9397500000000001</v>
      </c>
      <c r="G58" s="66">
        <f t="shared" si="7"/>
        <v>5.8285549996071495E-2</v>
      </c>
      <c r="H58" s="66">
        <f t="shared" si="8"/>
        <v>15.5216300625</v>
      </c>
      <c r="I58" s="66">
        <f t="shared" si="9"/>
        <v>61.151342038734377</v>
      </c>
      <c r="J58" s="66">
        <f t="shared" si="10"/>
        <v>240.92099979710378</v>
      </c>
      <c r="K58" s="66">
        <f t="shared" si="11"/>
        <v>0.22963049559702267</v>
      </c>
      <c r="L58" s="66">
        <f t="shared" si="12"/>
        <v>0.9046867450283701</v>
      </c>
      <c r="M58" s="66">
        <f t="shared" ca="1" si="4"/>
        <v>5.8614019499583864E-2</v>
      </c>
      <c r="N58" s="66">
        <f t="shared" ca="1" si="13"/>
        <v>1.0789221473766192E-7</v>
      </c>
      <c r="O58" s="80">
        <f t="shared" ca="1" si="14"/>
        <v>6151331.6096157618</v>
      </c>
      <c r="P58" s="66">
        <f t="shared" ca="1" si="15"/>
        <v>1633584.2488845673</v>
      </c>
      <c r="Q58" s="66">
        <f t="shared" ca="1" si="16"/>
        <v>25648.761455087704</v>
      </c>
      <c r="R58" s="32">
        <f t="shared" ca="1" si="5"/>
        <v>-3.2846950351236859E-4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</row>
    <row r="59" spans="1:35">
      <c r="A59" s="77">
        <v>39459</v>
      </c>
      <c r="B59" s="77">
        <v>6.0380220005754381E-2</v>
      </c>
      <c r="C59" s="77">
        <v>0.1</v>
      </c>
      <c r="D59" s="79">
        <f t="shared" si="6"/>
        <v>3.9459</v>
      </c>
      <c r="E59" s="79">
        <f t="shared" si="6"/>
        <v>6.0380220005754381E-2</v>
      </c>
      <c r="F59" s="66">
        <f t="shared" si="7"/>
        <v>0.39459</v>
      </c>
      <c r="G59" s="66">
        <f t="shared" si="7"/>
        <v>6.0380220005754387E-3</v>
      </c>
      <c r="H59" s="66">
        <f t="shared" si="8"/>
        <v>1.557012681</v>
      </c>
      <c r="I59" s="66">
        <f t="shared" si="9"/>
        <v>6.1438163379579001</v>
      </c>
      <c r="J59" s="66">
        <f t="shared" si="10"/>
        <v>24.242884887948076</v>
      </c>
      <c r="K59" s="66">
        <f t="shared" si="11"/>
        <v>2.3825431012070623E-2</v>
      </c>
      <c r="L59" s="66">
        <f t="shared" si="12"/>
        <v>9.4012768230529467E-2</v>
      </c>
      <c r="M59" s="66">
        <f t="shared" ca="1" si="4"/>
        <v>5.8862053044268642E-2</v>
      </c>
      <c r="N59" s="66">
        <f t="shared" ca="1" si="13"/>
        <v>2.3048309229468433E-7</v>
      </c>
      <c r="O59" s="80">
        <f t="shared" ca="1" si="14"/>
        <v>62779.010858384514</v>
      </c>
      <c r="P59" s="66">
        <f t="shared" ca="1" si="15"/>
        <v>16633.877397516699</v>
      </c>
      <c r="Q59" s="66">
        <f t="shared" ca="1" si="16"/>
        <v>260.68274629698061</v>
      </c>
      <c r="R59" s="32">
        <f t="shared" ca="1" si="5"/>
        <v>1.5181669614857396E-3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</row>
    <row r="60" spans="1:35">
      <c r="A60" s="77">
        <v>39569.5</v>
      </c>
      <c r="B60" s="77">
        <v>5.8737309998832643E-2</v>
      </c>
      <c r="C60" s="77">
        <v>0.5</v>
      </c>
      <c r="D60" s="79">
        <f t="shared" si="6"/>
        <v>3.95695</v>
      </c>
      <c r="E60" s="79">
        <f t="shared" si="6"/>
        <v>5.8737309998832643E-2</v>
      </c>
      <c r="F60" s="66">
        <f t="shared" si="7"/>
        <v>1.978475</v>
      </c>
      <c r="G60" s="66">
        <f t="shared" si="7"/>
        <v>2.9368654999416322E-2</v>
      </c>
      <c r="H60" s="66">
        <f t="shared" si="8"/>
        <v>7.8287266512500002</v>
      </c>
      <c r="I60" s="66">
        <f t="shared" si="9"/>
        <v>30.977879922663689</v>
      </c>
      <c r="J60" s="66">
        <f t="shared" si="10"/>
        <v>122.57792195998408</v>
      </c>
      <c r="K60" s="66">
        <f t="shared" si="11"/>
        <v>0.11621029939994042</v>
      </c>
      <c r="L60" s="66">
        <f t="shared" si="12"/>
        <v>0.45983834421059422</v>
      </c>
      <c r="M60" s="66">
        <f t="shared" ca="1" si="4"/>
        <v>5.9310886346760711E-2</v>
      </c>
      <c r="N60" s="66">
        <f t="shared" ca="1" si="13"/>
        <v>1.6449491345124981E-7</v>
      </c>
      <c r="O60" s="80">
        <f t="shared" ca="1" si="14"/>
        <v>1623886.3848750021</v>
      </c>
      <c r="P60" s="66">
        <f t="shared" ca="1" si="15"/>
        <v>428572.36808461504</v>
      </c>
      <c r="Q60" s="66">
        <f t="shared" ca="1" si="16"/>
        <v>6694.8913376065129</v>
      </c>
      <c r="R60" s="32">
        <f t="shared" ca="1" si="5"/>
        <v>-5.7357634792806755E-4</v>
      </c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</row>
    <row r="61" spans="1:35">
      <c r="A61" s="77">
        <v>39570</v>
      </c>
      <c r="B61" s="77">
        <v>6.0070599996834062E-2</v>
      </c>
      <c r="C61" s="77">
        <v>0.5</v>
      </c>
      <c r="D61" s="79">
        <f t="shared" si="6"/>
        <v>3.9569999999999999</v>
      </c>
      <c r="E61" s="79">
        <f t="shared" si="6"/>
        <v>6.0070599996834062E-2</v>
      </c>
      <c r="F61" s="66">
        <f t="shared" si="7"/>
        <v>1.9784999999999999</v>
      </c>
      <c r="G61" s="66">
        <f t="shared" si="7"/>
        <v>3.0035299998417031E-2</v>
      </c>
      <c r="H61" s="66">
        <f t="shared" si="8"/>
        <v>7.8289244999999994</v>
      </c>
      <c r="I61" s="66">
        <f t="shared" si="9"/>
        <v>30.979054246499995</v>
      </c>
      <c r="J61" s="66">
        <f t="shared" si="10"/>
        <v>122.58411765340048</v>
      </c>
      <c r="K61" s="66">
        <f t="shared" si="11"/>
        <v>0.11884968209373618</v>
      </c>
      <c r="L61" s="66">
        <f t="shared" si="12"/>
        <v>0.47028819204491407</v>
      </c>
      <c r="M61" s="66">
        <f t="shared" ca="1" si="4"/>
        <v>5.9312926551339157E-2</v>
      </c>
      <c r="N61" s="66">
        <f t="shared" ca="1" si="13"/>
        <v>2.8703452500406057E-7</v>
      </c>
      <c r="O61" s="80">
        <f t="shared" ca="1" si="14"/>
        <v>1624125.2043536264</v>
      </c>
      <c r="P61" s="66">
        <f t="shared" ca="1" si="15"/>
        <v>428627.95907752478</v>
      </c>
      <c r="Q61" s="66">
        <f t="shared" ca="1" si="16"/>
        <v>6695.6641747551494</v>
      </c>
      <c r="R61" s="32">
        <f t="shared" ca="1" si="5"/>
        <v>7.5767344549490523E-4</v>
      </c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</row>
    <row r="62" spans="1:35">
      <c r="A62" s="77">
        <v>40497</v>
      </c>
      <c r="B62" s="77">
        <v>6.3390260002051946E-2</v>
      </c>
      <c r="C62" s="77">
        <v>1</v>
      </c>
      <c r="D62" s="79">
        <f t="shared" si="6"/>
        <v>4.0496999999999996</v>
      </c>
      <c r="E62" s="79">
        <f t="shared" si="6"/>
        <v>6.3390260002051946E-2</v>
      </c>
      <c r="F62" s="66">
        <f t="shared" si="7"/>
        <v>4.0496999999999996</v>
      </c>
      <c r="G62" s="66">
        <f t="shared" si="7"/>
        <v>6.3390260002051946E-2</v>
      </c>
      <c r="H62" s="66">
        <f t="shared" si="8"/>
        <v>16.400070089999996</v>
      </c>
      <c r="I62" s="66">
        <f t="shared" si="9"/>
        <v>66.415363843472974</v>
      </c>
      <c r="J62" s="66">
        <f t="shared" si="10"/>
        <v>268.96229895691249</v>
      </c>
      <c r="K62" s="66">
        <f t="shared" si="11"/>
        <v>0.25671153593030976</v>
      </c>
      <c r="L62" s="66">
        <f t="shared" si="12"/>
        <v>1.0396047070569754</v>
      </c>
      <c r="M62" s="66">
        <f t="shared" ca="1" si="4"/>
        <v>6.3239301498561801E-2</v>
      </c>
      <c r="N62" s="66">
        <f t="shared" ca="1" si="13"/>
        <v>2.2788469775984137E-8</v>
      </c>
      <c r="O62" s="80">
        <f t="shared" ca="1" si="14"/>
        <v>7733325.5754049346</v>
      </c>
      <c r="P62" s="66">
        <f t="shared" ca="1" si="15"/>
        <v>1986460.1828290548</v>
      </c>
      <c r="Q62" s="66">
        <f t="shared" ca="1" si="16"/>
        <v>30316.623214613606</v>
      </c>
      <c r="R62" s="32">
        <f t="shared" ca="1" si="5"/>
        <v>1.5095850349014506E-4</v>
      </c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</row>
    <row r="63" spans="1:35">
      <c r="A63" s="77">
        <v>40497.5</v>
      </c>
      <c r="B63" s="77">
        <v>6.3623549998737872E-2</v>
      </c>
      <c r="C63" s="77">
        <v>0.5</v>
      </c>
      <c r="D63" s="79">
        <f t="shared" si="6"/>
        <v>4.0497500000000004</v>
      </c>
      <c r="E63" s="79">
        <f t="shared" si="6"/>
        <v>6.3623549998737872E-2</v>
      </c>
      <c r="F63" s="66">
        <f t="shared" si="7"/>
        <v>2.0248750000000002</v>
      </c>
      <c r="G63" s="66">
        <f t="shared" si="7"/>
        <v>3.1811774999368936E-2</v>
      </c>
      <c r="H63" s="66">
        <f t="shared" si="8"/>
        <v>8.2002375312500018</v>
      </c>
      <c r="I63" s="66">
        <f t="shared" si="9"/>
        <v>33.208911942179697</v>
      </c>
      <c r="J63" s="66">
        <f t="shared" si="10"/>
        <v>134.48779113784224</v>
      </c>
      <c r="K63" s="66">
        <f t="shared" si="11"/>
        <v>0.12882973580369436</v>
      </c>
      <c r="L63" s="66">
        <f t="shared" si="12"/>
        <v>0.52172822257101126</v>
      </c>
      <c r="M63" s="66">
        <f t="shared" ca="1" si="4"/>
        <v>6.3241496865663244E-2</v>
      </c>
      <c r="N63" s="66">
        <f t="shared" ca="1" si="13"/>
        <v>7.2982298246069696E-8</v>
      </c>
      <c r="O63" s="80">
        <f t="shared" ca="1" si="14"/>
        <v>1933418.9012262051</v>
      </c>
      <c r="P63" s="66">
        <f t="shared" ca="1" si="15"/>
        <v>496631.24548732926</v>
      </c>
      <c r="Q63" s="66">
        <f t="shared" ca="1" si="16"/>
        <v>7579.3161222198014</v>
      </c>
      <c r="R63" s="32">
        <f t="shared" ca="1" si="5"/>
        <v>3.8205313307462796E-4</v>
      </c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</row>
    <row r="64" spans="1:35">
      <c r="A64" s="77">
        <v>41240</v>
      </c>
      <c r="B64" s="77">
        <v>6.7659200001799036E-2</v>
      </c>
      <c r="C64" s="77">
        <v>1</v>
      </c>
      <c r="D64" s="79">
        <f t="shared" si="6"/>
        <v>4.1239999999999997</v>
      </c>
      <c r="E64" s="79">
        <f t="shared" si="6"/>
        <v>6.7659200001799036E-2</v>
      </c>
      <c r="F64" s="66">
        <f t="shared" si="7"/>
        <v>4.1239999999999997</v>
      </c>
      <c r="G64" s="66">
        <f t="shared" si="7"/>
        <v>6.7659200001799036E-2</v>
      </c>
      <c r="H64" s="66">
        <f t="shared" si="8"/>
        <v>17.007375999999997</v>
      </c>
      <c r="I64" s="66">
        <f t="shared" si="9"/>
        <v>70.138418623999982</v>
      </c>
      <c r="J64" s="66">
        <f t="shared" si="10"/>
        <v>289.25083840537593</v>
      </c>
      <c r="K64" s="66">
        <f t="shared" si="11"/>
        <v>0.27902654080741918</v>
      </c>
      <c r="L64" s="66">
        <f t="shared" si="12"/>
        <v>1.1507054542897965</v>
      </c>
      <c r="M64" s="66">
        <f t="shared" ca="1" si="4"/>
        <v>6.6593907763455612E-2</v>
      </c>
      <c r="N64" s="66">
        <f t="shared" ca="1" si="13"/>
        <v>1.1348475530747421E-6</v>
      </c>
      <c r="O64" s="80">
        <f t="shared" ca="1" si="14"/>
        <v>7842083.2073678281</v>
      </c>
      <c r="P64" s="66">
        <f t="shared" ca="1" si="15"/>
        <v>1978929.9296397821</v>
      </c>
      <c r="Q64" s="66">
        <f t="shared" ca="1" si="16"/>
        <v>29697.825201582342</v>
      </c>
      <c r="R64" s="32">
        <f t="shared" ca="1" si="5"/>
        <v>1.0652922383434238E-3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</row>
    <row r="65" spans="1:35">
      <c r="A65" s="77">
        <v>41368.5</v>
      </c>
      <c r="B65" s="77">
        <v>6.7214729999250267E-2</v>
      </c>
      <c r="C65" s="77">
        <v>0.1</v>
      </c>
      <c r="D65" s="79">
        <f t="shared" si="6"/>
        <v>4.1368499999999999</v>
      </c>
      <c r="E65" s="79">
        <f t="shared" si="6"/>
        <v>6.7214729999250267E-2</v>
      </c>
      <c r="F65" s="66">
        <f t="shared" si="7"/>
        <v>0.41368500000000002</v>
      </c>
      <c r="G65" s="66">
        <f t="shared" si="7"/>
        <v>6.7214729999250274E-3</v>
      </c>
      <c r="H65" s="66">
        <f t="shared" si="8"/>
        <v>1.71135279225</v>
      </c>
      <c r="I65" s="66">
        <f t="shared" si="9"/>
        <v>7.0796097986194129</v>
      </c>
      <c r="J65" s="66">
        <f t="shared" si="10"/>
        <v>29.287283795418716</v>
      </c>
      <c r="K65" s="66">
        <f t="shared" si="11"/>
        <v>2.780572557973985E-2</v>
      </c>
      <c r="L65" s="66">
        <f t="shared" si="12"/>
        <v>0.1150281158645468</v>
      </c>
      <c r="M65" s="66">
        <f t="shared" ca="1" si="4"/>
        <v>6.7192813121536382E-2</v>
      </c>
      <c r="N65" s="66">
        <f t="shared" ca="1" si="13"/>
        <v>4.8034952872536738E-11</v>
      </c>
      <c r="O65" s="80">
        <f t="shared" ca="1" si="14"/>
        <v>77769.232503759325</v>
      </c>
      <c r="P65" s="66">
        <f t="shared" ca="1" si="15"/>
        <v>19566.552669625162</v>
      </c>
      <c r="Q65" s="66">
        <f t="shared" ca="1" si="16"/>
        <v>292.76442210622309</v>
      </c>
      <c r="R65" s="32">
        <f t="shared" ca="1" si="5"/>
        <v>2.1916877713884508E-5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</row>
    <row r="66" spans="1:35">
      <c r="A66" s="77">
        <v>41582</v>
      </c>
      <c r="B66" s="77">
        <v>6.8129560000670608E-2</v>
      </c>
      <c r="C66" s="77">
        <v>1</v>
      </c>
      <c r="D66" s="79">
        <f t="shared" si="6"/>
        <v>4.1581999999999999</v>
      </c>
      <c r="E66" s="79">
        <f t="shared" si="6"/>
        <v>6.8129560000670608E-2</v>
      </c>
      <c r="F66" s="66">
        <f t="shared" si="7"/>
        <v>4.1581999999999999</v>
      </c>
      <c r="G66" s="66">
        <f t="shared" si="7"/>
        <v>6.8129560000670608E-2</v>
      </c>
      <c r="H66" s="66">
        <f t="shared" si="8"/>
        <v>17.290627239999999</v>
      </c>
      <c r="I66" s="66">
        <f t="shared" si="9"/>
        <v>71.897886189367995</v>
      </c>
      <c r="J66" s="66">
        <f t="shared" si="10"/>
        <v>298.96579035262999</v>
      </c>
      <c r="K66" s="66">
        <f t="shared" si="11"/>
        <v>0.28329633639478852</v>
      </c>
      <c r="L66" s="66">
        <f t="shared" si="12"/>
        <v>1.1780028259968096</v>
      </c>
      <c r="M66" s="66">
        <f t="shared" ca="1" si="4"/>
        <v>6.8200096653371317E-2</v>
      </c>
      <c r="N66" s="66">
        <f t="shared" ca="1" si="13"/>
        <v>4.9754193742204335E-9</v>
      </c>
      <c r="O66" s="80">
        <f t="shared" ca="1" si="14"/>
        <v>7615086.3326914851</v>
      </c>
      <c r="P66" s="66">
        <f t="shared" ca="1" si="15"/>
        <v>1906438.8848666777</v>
      </c>
      <c r="Q66" s="66">
        <f t="shared" ca="1" si="16"/>
        <v>28380.939180504225</v>
      </c>
      <c r="R66" s="32">
        <f t="shared" ca="1" si="5"/>
        <v>-7.0536652700708968E-5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</row>
    <row r="67" spans="1:35">
      <c r="A67" s="77">
        <v>42113.5</v>
      </c>
      <c r="B67" s="77">
        <v>7.0396830000390764E-2</v>
      </c>
      <c r="C67" s="77">
        <v>1</v>
      </c>
      <c r="D67" s="79">
        <f t="shared" si="6"/>
        <v>4.2113500000000004</v>
      </c>
      <c r="E67" s="79">
        <f t="shared" si="6"/>
        <v>7.0396830000390764E-2</v>
      </c>
      <c r="F67" s="66">
        <f t="shared" si="7"/>
        <v>4.2113500000000004</v>
      </c>
      <c r="G67" s="66">
        <f t="shared" si="7"/>
        <v>7.0396830000390764E-2</v>
      </c>
      <c r="H67" s="66">
        <f t="shared" si="8"/>
        <v>17.735468822500003</v>
      </c>
      <c r="I67" s="66">
        <f t="shared" si="9"/>
        <v>74.690266625635388</v>
      </c>
      <c r="J67" s="66">
        <f t="shared" si="10"/>
        <v>314.54685435386961</v>
      </c>
      <c r="K67" s="66">
        <f t="shared" si="11"/>
        <v>0.29646569002214568</v>
      </c>
      <c r="L67" s="66">
        <f t="shared" si="12"/>
        <v>1.2485207836747634</v>
      </c>
      <c r="M67" s="66">
        <f t="shared" ca="1" si="4"/>
        <v>7.0773931933178297E-2</v>
      </c>
      <c r="N67" s="66">
        <f t="shared" ca="1" si="13"/>
        <v>1.4220586771209265E-7</v>
      </c>
      <c r="O67" s="80">
        <f t="shared" ca="1" si="14"/>
        <v>6936858.0676535526</v>
      </c>
      <c r="P67" s="66">
        <f t="shared" ca="1" si="15"/>
        <v>1714333.1512866123</v>
      </c>
      <c r="Q67" s="66">
        <f t="shared" ca="1" si="16"/>
        <v>25171.475720494167</v>
      </c>
      <c r="R67" s="32">
        <f t="shared" ca="1" si="5"/>
        <v>-3.7710193278753246E-4</v>
      </c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</row>
    <row r="68" spans="1:35">
      <c r="A68" s="77">
        <v>43152</v>
      </c>
      <c r="B68" s="77">
        <v>7.6560160006920341E-2</v>
      </c>
      <c r="C68" s="77">
        <v>1</v>
      </c>
      <c r="D68" s="79">
        <f t="shared" si="6"/>
        <v>4.3151999999999999</v>
      </c>
      <c r="E68" s="79">
        <f t="shared" si="6"/>
        <v>7.6560160006920341E-2</v>
      </c>
      <c r="F68" s="66">
        <f t="shared" si="7"/>
        <v>4.3151999999999999</v>
      </c>
      <c r="G68" s="66">
        <f t="shared" si="7"/>
        <v>7.6560160006920341E-2</v>
      </c>
      <c r="H68" s="66">
        <f t="shared" si="8"/>
        <v>18.620951039999998</v>
      </c>
      <c r="I68" s="66">
        <f t="shared" si="9"/>
        <v>80.353127927807989</v>
      </c>
      <c r="J68" s="66">
        <f t="shared" si="10"/>
        <v>346.73981763407704</v>
      </c>
      <c r="K68" s="66">
        <f t="shared" si="11"/>
        <v>0.33037240246186267</v>
      </c>
      <c r="L68" s="66">
        <f t="shared" si="12"/>
        <v>1.4256229911034297</v>
      </c>
      <c r="M68" s="66">
        <f t="shared" ca="1" si="4"/>
        <v>7.6075718084078675E-2</v>
      </c>
      <c r="N68" s="66">
        <f t="shared" ca="1" si="13"/>
        <v>2.3468397660653097E-7</v>
      </c>
      <c r="O68" s="80">
        <f t="shared" ca="1" si="14"/>
        <v>4705775.439747422</v>
      </c>
      <c r="P68" s="66">
        <f t="shared" ca="1" si="15"/>
        <v>1125576.2289127707</v>
      </c>
      <c r="Q68" s="66">
        <f t="shared" ca="1" si="16"/>
        <v>15905.956154172729</v>
      </c>
      <c r="R68" s="32">
        <f t="shared" ca="1" si="5"/>
        <v>4.8444192284166632E-4</v>
      </c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</row>
    <row r="69" spans="1:35">
      <c r="A69" s="77">
        <v>43195.5</v>
      </c>
      <c r="B69" s="77">
        <v>7.5856390001717955E-2</v>
      </c>
      <c r="C69" s="77">
        <v>1</v>
      </c>
      <c r="D69" s="79">
        <f t="shared" si="6"/>
        <v>4.3195499999999996</v>
      </c>
      <c r="E69" s="79">
        <f t="shared" si="6"/>
        <v>7.5856390001717955E-2</v>
      </c>
      <c r="F69" s="66">
        <f t="shared" si="7"/>
        <v>4.3195499999999996</v>
      </c>
      <c r="G69" s="66">
        <f t="shared" si="7"/>
        <v>7.5856390001717955E-2</v>
      </c>
      <c r="H69" s="66">
        <f t="shared" si="8"/>
        <v>18.658512202499995</v>
      </c>
      <c r="I69" s="66">
        <f t="shared" si="9"/>
        <v>80.59637638430884</v>
      </c>
      <c r="J69" s="66">
        <f t="shared" si="10"/>
        <v>348.14007761084122</v>
      </c>
      <c r="K69" s="66">
        <f t="shared" si="11"/>
        <v>0.32766546943192076</v>
      </c>
      <c r="L69" s="66">
        <f t="shared" si="12"/>
        <v>1.4153673784846532</v>
      </c>
      <c r="M69" s="66">
        <f t="shared" ca="1" si="4"/>
        <v>7.6305669681572402E-2</v>
      </c>
      <c r="N69" s="66">
        <f t="shared" ca="1" si="13"/>
        <v>2.0185223073011473E-7</v>
      </c>
      <c r="O69" s="80">
        <f t="shared" ca="1" si="14"/>
        <v>4594620.0579025233</v>
      </c>
      <c r="P69" s="66">
        <f t="shared" ca="1" si="15"/>
        <v>1097014.7449631544</v>
      </c>
      <c r="Q69" s="66">
        <f t="shared" ca="1" si="16"/>
        <v>15467.922968020963</v>
      </c>
      <c r="R69" s="32">
        <f t="shared" ca="1" si="5"/>
        <v>-4.4927967985444739E-4</v>
      </c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</row>
    <row r="70" spans="1:35">
      <c r="A70" s="77">
        <v>43234</v>
      </c>
      <c r="B70" s="77">
        <v>7.5539720004599076E-2</v>
      </c>
      <c r="C70" s="77">
        <v>1</v>
      </c>
      <c r="D70" s="79">
        <f t="shared" si="6"/>
        <v>4.3234000000000004</v>
      </c>
      <c r="E70" s="79">
        <f t="shared" si="6"/>
        <v>7.5539720004599076E-2</v>
      </c>
      <c r="F70" s="66">
        <f t="shared" si="7"/>
        <v>4.3234000000000004</v>
      </c>
      <c r="G70" s="66">
        <f t="shared" si="7"/>
        <v>7.5539720004599076E-2</v>
      </c>
      <c r="H70" s="66">
        <f t="shared" si="8"/>
        <v>18.691787560000002</v>
      </c>
      <c r="I70" s="66">
        <f t="shared" si="9"/>
        <v>80.812074336904018</v>
      </c>
      <c r="J70" s="66">
        <f t="shared" si="10"/>
        <v>349.38292218817088</v>
      </c>
      <c r="K70" s="66">
        <f t="shared" si="11"/>
        <v>0.32658842546788369</v>
      </c>
      <c r="L70" s="66">
        <f t="shared" si="12"/>
        <v>1.4119723986678485</v>
      </c>
      <c r="M70" s="66">
        <f t="shared" ca="1" si="4"/>
        <v>7.6509718199060134E-2</v>
      </c>
      <c r="N70" s="66">
        <f t="shared" ca="1" si="13"/>
        <v>9.4089649725771259E-7</v>
      </c>
      <c r="O70" s="80">
        <f t="shared" ca="1" si="14"/>
        <v>4495552.6752439877</v>
      </c>
      <c r="P70" s="66">
        <f t="shared" ca="1" si="15"/>
        <v>1071605.9351133634</v>
      </c>
      <c r="Q70" s="66">
        <f t="shared" ca="1" si="16"/>
        <v>15078.983540535908</v>
      </c>
      <c r="R70" s="32">
        <f t="shared" ca="1" si="5"/>
        <v>-9.6999819446105806E-4</v>
      </c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</row>
    <row r="71" spans="1:35">
      <c r="A71" s="77">
        <v>43442</v>
      </c>
      <c r="B71" s="77">
        <v>7.7428360003978014E-2</v>
      </c>
      <c r="C71" s="77">
        <v>1</v>
      </c>
      <c r="D71" s="79">
        <f t="shared" si="6"/>
        <v>4.3441999999999998</v>
      </c>
      <c r="E71" s="79">
        <f t="shared" si="6"/>
        <v>7.7428360003978014E-2</v>
      </c>
      <c r="F71" s="66">
        <f t="shared" si="7"/>
        <v>4.3441999999999998</v>
      </c>
      <c r="G71" s="66">
        <f t="shared" si="7"/>
        <v>7.7428360003978014E-2</v>
      </c>
      <c r="H71" s="66">
        <f t="shared" si="8"/>
        <v>18.87207364</v>
      </c>
      <c r="I71" s="66">
        <f t="shared" si="9"/>
        <v>81.984062306887992</v>
      </c>
      <c r="J71" s="66">
        <f t="shared" si="10"/>
        <v>356.15516347358277</v>
      </c>
      <c r="K71" s="66">
        <f t="shared" si="11"/>
        <v>0.33636428152928127</v>
      </c>
      <c r="L71" s="66">
        <f t="shared" si="12"/>
        <v>1.4612337118195036</v>
      </c>
      <c r="M71" s="66">
        <f t="shared" ca="1" si="4"/>
        <v>7.7620687540450178E-2</v>
      </c>
      <c r="N71" s="66">
        <f t="shared" ca="1" si="13"/>
        <v>3.6989881285451719E-8</v>
      </c>
      <c r="O71" s="80">
        <f t="shared" ca="1" si="14"/>
        <v>3951602.4988667993</v>
      </c>
      <c r="P71" s="66">
        <f t="shared" ca="1" si="15"/>
        <v>932857.03521045472</v>
      </c>
      <c r="Q71" s="66">
        <f t="shared" ca="1" si="16"/>
        <v>12967.448731552551</v>
      </c>
      <c r="R71" s="32">
        <f t="shared" ca="1" si="5"/>
        <v>-1.9232753647216438E-4</v>
      </c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</row>
    <row r="72" spans="1:35">
      <c r="A72" s="77">
        <v>43442</v>
      </c>
      <c r="B72" s="77">
        <v>7.7428360003978014E-2</v>
      </c>
      <c r="C72" s="77">
        <v>1</v>
      </c>
      <c r="D72" s="79">
        <f t="shared" si="6"/>
        <v>4.3441999999999998</v>
      </c>
      <c r="E72" s="79">
        <f t="shared" si="6"/>
        <v>7.7428360003978014E-2</v>
      </c>
      <c r="F72" s="66">
        <f t="shared" si="7"/>
        <v>4.3441999999999998</v>
      </c>
      <c r="G72" s="66">
        <f t="shared" si="7"/>
        <v>7.7428360003978014E-2</v>
      </c>
      <c r="H72" s="66">
        <f t="shared" si="8"/>
        <v>18.87207364</v>
      </c>
      <c r="I72" s="66">
        <f t="shared" si="9"/>
        <v>81.984062306887992</v>
      </c>
      <c r="J72" s="66">
        <f t="shared" si="10"/>
        <v>356.15516347358277</v>
      </c>
      <c r="K72" s="66">
        <f t="shared" si="11"/>
        <v>0.33636428152928127</v>
      </c>
      <c r="L72" s="66">
        <f t="shared" si="12"/>
        <v>1.4612337118195036</v>
      </c>
      <c r="M72" s="66">
        <f t="shared" ca="1" si="4"/>
        <v>7.7620687540450178E-2</v>
      </c>
      <c r="N72" s="66">
        <f t="shared" ca="1" si="13"/>
        <v>3.6989881285451719E-8</v>
      </c>
      <c r="O72" s="80">
        <f t="shared" ca="1" si="14"/>
        <v>3951602.4988667993</v>
      </c>
      <c r="P72" s="66">
        <f t="shared" ca="1" si="15"/>
        <v>932857.03521045472</v>
      </c>
      <c r="Q72" s="66">
        <f t="shared" ca="1" si="16"/>
        <v>12967.448731552551</v>
      </c>
      <c r="R72" s="32">
        <f t="shared" ca="1" si="5"/>
        <v>-1.9232753647216438E-4</v>
      </c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</row>
    <row r="73" spans="1:35">
      <c r="A73" s="77">
        <v>44236.5</v>
      </c>
      <c r="B73" s="77">
        <v>8.0416169999807607E-2</v>
      </c>
      <c r="C73" s="77">
        <v>1</v>
      </c>
      <c r="D73" s="79">
        <f t="shared" si="6"/>
        <v>4.4236500000000003</v>
      </c>
      <c r="E73" s="79">
        <f t="shared" si="6"/>
        <v>8.0416169999807607E-2</v>
      </c>
      <c r="F73" s="66">
        <f t="shared" si="7"/>
        <v>4.4236500000000003</v>
      </c>
      <c r="G73" s="66">
        <f t="shared" si="7"/>
        <v>8.0416169999807607E-2</v>
      </c>
      <c r="H73" s="66">
        <f t="shared" si="8"/>
        <v>19.568679322500003</v>
      </c>
      <c r="I73" s="66">
        <f t="shared" si="9"/>
        <v>86.564988284977147</v>
      </c>
      <c r="J73" s="66">
        <f t="shared" si="10"/>
        <v>382.9332104268392</v>
      </c>
      <c r="K73" s="66">
        <f t="shared" si="11"/>
        <v>0.35573299041964895</v>
      </c>
      <c r="L73" s="66">
        <f t="shared" si="12"/>
        <v>1.5736382430698801</v>
      </c>
      <c r="M73" s="66">
        <f t="shared" ca="1" si="4"/>
        <v>8.1997515037265128E-2</v>
      </c>
      <c r="N73" s="66">
        <f t="shared" ca="1" si="13"/>
        <v>2.5006521274915287E-6</v>
      </c>
      <c r="O73" s="80">
        <f t="shared" ca="1" si="14"/>
        <v>1891220.4230849254</v>
      </c>
      <c r="P73" s="66">
        <f t="shared" ca="1" si="15"/>
        <v>419660.93041347258</v>
      </c>
      <c r="Q73" s="66">
        <f t="shared" ca="1" si="16"/>
        <v>5367.9763524692326</v>
      </c>
      <c r="R73" s="32">
        <f t="shared" ca="1" si="5"/>
        <v>-1.5813450374575211E-3</v>
      </c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</row>
    <row r="74" spans="1:35">
      <c r="A74" s="77">
        <v>44236.5</v>
      </c>
      <c r="B74" s="77">
        <v>8.2516169997688849E-2</v>
      </c>
      <c r="C74" s="77">
        <v>1</v>
      </c>
      <c r="D74" s="79">
        <f t="shared" si="6"/>
        <v>4.4236500000000003</v>
      </c>
      <c r="E74" s="79">
        <f t="shared" si="6"/>
        <v>8.2516169997688849E-2</v>
      </c>
      <c r="F74" s="66">
        <f t="shared" si="7"/>
        <v>4.4236500000000003</v>
      </c>
      <c r="G74" s="66">
        <f t="shared" si="7"/>
        <v>8.2516169997688849E-2</v>
      </c>
      <c r="H74" s="66">
        <f t="shared" si="8"/>
        <v>19.568679322500003</v>
      </c>
      <c r="I74" s="66">
        <f t="shared" si="9"/>
        <v>86.564988284977147</v>
      </c>
      <c r="J74" s="66">
        <f t="shared" si="10"/>
        <v>382.9332104268392</v>
      </c>
      <c r="K74" s="66">
        <f t="shared" si="11"/>
        <v>0.36502265541027629</v>
      </c>
      <c r="L74" s="66">
        <f t="shared" si="12"/>
        <v>1.6147324696056689</v>
      </c>
      <c r="M74" s="66">
        <f t="shared" ca="1" si="4"/>
        <v>8.1997515037265128E-2</v>
      </c>
      <c r="N74" s="66">
        <f t="shared" ca="1" si="13"/>
        <v>2.6900296797213061E-7</v>
      </c>
      <c r="O74" s="80">
        <f t="shared" ca="1" si="14"/>
        <v>1891220.4230849254</v>
      </c>
      <c r="P74" s="66">
        <f t="shared" ca="1" si="15"/>
        <v>419660.93041347258</v>
      </c>
      <c r="Q74" s="66">
        <f t="shared" ca="1" si="16"/>
        <v>5367.9763524692326</v>
      </c>
      <c r="R74" s="32">
        <f t="shared" ca="1" si="5"/>
        <v>5.1865496042372006E-4</v>
      </c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</row>
    <row r="75" spans="1:35">
      <c r="A75" s="77">
        <v>44958.5</v>
      </c>
      <c r="B75" s="77">
        <v>8.6436930003401358E-2</v>
      </c>
      <c r="C75" s="77">
        <v>1</v>
      </c>
      <c r="D75" s="79">
        <f t="shared" si="6"/>
        <v>4.4958499999999999</v>
      </c>
      <c r="E75" s="79">
        <f t="shared" si="6"/>
        <v>8.6436930003401358E-2</v>
      </c>
      <c r="F75" s="66">
        <f t="shared" si="7"/>
        <v>4.4958499999999999</v>
      </c>
      <c r="G75" s="66">
        <f t="shared" si="7"/>
        <v>8.6436930003401358E-2</v>
      </c>
      <c r="H75" s="66">
        <f t="shared" si="8"/>
        <v>20.212667222499999</v>
      </c>
      <c r="I75" s="66">
        <f t="shared" si="9"/>
        <v>90.873119932276623</v>
      </c>
      <c r="J75" s="66">
        <f t="shared" si="10"/>
        <v>408.55191624752587</v>
      </c>
      <c r="K75" s="66">
        <f t="shared" si="11"/>
        <v>0.38860747175579197</v>
      </c>
      <c r="L75" s="66">
        <f t="shared" si="12"/>
        <v>1.7471209018932772</v>
      </c>
      <c r="M75" s="66">
        <f t="shared" ca="1" si="4"/>
        <v>8.6158115928592904E-2</v>
      </c>
      <c r="N75" s="66">
        <f t="shared" ca="1" si="13"/>
        <v>7.7737288311293809E-8</v>
      </c>
      <c r="O75" s="80">
        <f t="shared" ca="1" si="14"/>
        <v>450965.52354815422</v>
      </c>
      <c r="P75" s="66">
        <f t="shared" ca="1" si="15"/>
        <v>81622.855434385783</v>
      </c>
      <c r="Q75" s="66">
        <f t="shared" ca="1" si="16"/>
        <v>750.09528700827798</v>
      </c>
      <c r="R75" s="32">
        <f t="shared" ca="1" si="5"/>
        <v>2.7881407480845333E-4</v>
      </c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</row>
    <row r="76" spans="1:35">
      <c r="A76" s="77">
        <v>45079</v>
      </c>
      <c r="B76" s="77">
        <v>8.6859820003155619E-2</v>
      </c>
      <c r="C76" s="77">
        <v>0.1</v>
      </c>
      <c r="D76" s="79">
        <f t="shared" si="6"/>
        <v>4.5079000000000002</v>
      </c>
      <c r="E76" s="79">
        <f t="shared" si="6"/>
        <v>8.6859820003155619E-2</v>
      </c>
      <c r="F76" s="66">
        <f t="shared" si="7"/>
        <v>0.45079000000000002</v>
      </c>
      <c r="G76" s="66">
        <f t="shared" si="7"/>
        <v>8.6859820003155619E-3</v>
      </c>
      <c r="H76" s="66">
        <f t="shared" si="8"/>
        <v>2.0321162410000002</v>
      </c>
      <c r="I76" s="66">
        <f t="shared" si="9"/>
        <v>9.1605768028039023</v>
      </c>
      <c r="J76" s="66">
        <f t="shared" si="10"/>
        <v>41.294964169359716</v>
      </c>
      <c r="K76" s="66">
        <f t="shared" si="11"/>
        <v>3.9155538259222522E-2</v>
      </c>
      <c r="L76" s="66">
        <f t="shared" si="12"/>
        <v>0.17650925091874922</v>
      </c>
      <c r="M76" s="66">
        <f t="shared" ca="1" si="4"/>
        <v>8.6869493449277246E-2</v>
      </c>
      <c r="N76" s="66">
        <f t="shared" ca="1" si="13"/>
        <v>9.357555986802936E-12</v>
      </c>
      <c r="O76" s="80">
        <f t="shared" ca="1" si="14"/>
        <v>2921.1194669815482</v>
      </c>
      <c r="P76" s="66">
        <f t="shared" ca="1" si="15"/>
        <v>477.34718860115936</v>
      </c>
      <c r="Q76" s="66">
        <f t="shared" ca="1" si="16"/>
        <v>3.5715642336291813</v>
      </c>
      <c r="R76" s="32">
        <f t="shared" ca="1" si="5"/>
        <v>-9.6734461216274603E-6</v>
      </c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</row>
    <row r="77" spans="1:35">
      <c r="A77" s="77">
        <v>45079.5</v>
      </c>
      <c r="B77" s="77">
        <v>8.6493110000446904E-2</v>
      </c>
      <c r="C77" s="77">
        <v>0.1</v>
      </c>
      <c r="D77" s="79">
        <f t="shared" si="6"/>
        <v>4.5079500000000001</v>
      </c>
      <c r="E77" s="79">
        <f t="shared" si="6"/>
        <v>8.6493110000446904E-2</v>
      </c>
      <c r="F77" s="66">
        <f t="shared" si="7"/>
        <v>0.45079500000000006</v>
      </c>
      <c r="G77" s="66">
        <f t="shared" si="7"/>
        <v>8.6493110000446915E-3</v>
      </c>
      <c r="H77" s="66">
        <f t="shared" si="8"/>
        <v>2.0321613202500002</v>
      </c>
      <c r="I77" s="66">
        <f t="shared" si="9"/>
        <v>9.1608816236209893</v>
      </c>
      <c r="J77" s="66">
        <f t="shared" si="10"/>
        <v>41.296796315202243</v>
      </c>
      <c r="K77" s="66">
        <f t="shared" si="11"/>
        <v>3.8990661522651467E-2</v>
      </c>
      <c r="L77" s="66">
        <f t="shared" si="12"/>
        <v>0.17576795261103667</v>
      </c>
      <c r="M77" s="66">
        <f t="shared" ca="1" si="4"/>
        <v>8.6872455344335353E-2</v>
      </c>
      <c r="N77" s="66">
        <f t="shared" ca="1" si="13"/>
        <v>1.4390288992984537E-8</v>
      </c>
      <c r="O77" s="80">
        <f t="shared" ca="1" si="14"/>
        <v>2915.1561077501187</v>
      </c>
      <c r="P77" s="66">
        <f t="shared" ca="1" si="15"/>
        <v>476.11165109563274</v>
      </c>
      <c r="Q77" s="66">
        <f t="shared" ca="1" si="16"/>
        <v>3.5580753848374567</v>
      </c>
      <c r="R77" s="32">
        <f t="shared" ca="1" si="5"/>
        <v>-3.7934534388844865E-4</v>
      </c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</row>
    <row r="78" spans="1:35">
      <c r="A78" s="77">
        <v>45092</v>
      </c>
      <c r="B78" s="77">
        <v>8.6825360005605035E-2</v>
      </c>
      <c r="C78" s="77">
        <v>0.1</v>
      </c>
      <c r="D78" s="79">
        <f t="shared" si="6"/>
        <v>4.5091999999999999</v>
      </c>
      <c r="E78" s="79">
        <f t="shared" si="6"/>
        <v>8.6825360005605035E-2</v>
      </c>
      <c r="F78" s="66">
        <f t="shared" si="7"/>
        <v>0.45091999999999999</v>
      </c>
      <c r="G78" s="66">
        <f t="shared" si="7"/>
        <v>8.6825360005605041E-3</v>
      </c>
      <c r="H78" s="66">
        <f t="shared" si="8"/>
        <v>2.033288464</v>
      </c>
      <c r="I78" s="66">
        <f t="shared" si="9"/>
        <v>9.1685043418688004</v>
      </c>
      <c r="J78" s="66">
        <f t="shared" si="10"/>
        <v>41.342619778354795</v>
      </c>
      <c r="K78" s="66">
        <f t="shared" si="11"/>
        <v>3.9151291333727425E-2</v>
      </c>
      <c r="L78" s="66">
        <f t="shared" si="12"/>
        <v>0.17654100288204369</v>
      </c>
      <c r="M78" s="66">
        <f t="shared" ca="1" si="4"/>
        <v>8.6946529905596426E-2</v>
      </c>
      <c r="N78" s="66">
        <f t="shared" ca="1" si="13"/>
        <v>1.4682144663923763E-9</v>
      </c>
      <c r="O78" s="80">
        <f t="shared" ca="1" si="14"/>
        <v>2767.8229605999481</v>
      </c>
      <c r="P78" s="66">
        <f t="shared" ca="1" si="15"/>
        <v>445.69774944275906</v>
      </c>
      <c r="Q78" s="66">
        <f t="shared" ca="1" si="16"/>
        <v>3.2286694467367383</v>
      </c>
      <c r="R78" s="32">
        <f t="shared" ca="1" si="5"/>
        <v>-1.2116989999139127E-4</v>
      </c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</row>
    <row r="79" spans="1:35">
      <c r="A79" s="77">
        <v>45099.5</v>
      </c>
      <c r="B79" s="77">
        <v>8.6614710002322681E-2</v>
      </c>
      <c r="C79" s="77">
        <v>1</v>
      </c>
      <c r="D79" s="79">
        <f t="shared" si="6"/>
        <v>4.5099499999999999</v>
      </c>
      <c r="E79" s="79">
        <f t="shared" si="6"/>
        <v>8.6614710002322681E-2</v>
      </c>
      <c r="F79" s="66">
        <f t="shared" si="7"/>
        <v>4.5099499999999999</v>
      </c>
      <c r="G79" s="66">
        <f t="shared" si="7"/>
        <v>8.6614710002322681E-2</v>
      </c>
      <c r="H79" s="66">
        <f t="shared" si="8"/>
        <v>20.3396490025</v>
      </c>
      <c r="I79" s="66">
        <f t="shared" si="9"/>
        <v>91.730800018824866</v>
      </c>
      <c r="J79" s="66">
        <f t="shared" si="10"/>
        <v>413.7013215448992</v>
      </c>
      <c r="K79" s="66">
        <f t="shared" si="11"/>
        <v>0.39062801137497516</v>
      </c>
      <c r="L79" s="66">
        <f t="shared" si="12"/>
        <v>1.7617127999005693</v>
      </c>
      <c r="M79" s="66">
        <f t="shared" ca="1" si="4"/>
        <v>8.699099973602259E-2</v>
      </c>
      <c r="N79" s="66">
        <f t="shared" ca="1" si="13"/>
        <v>1.4159396368794787E-7</v>
      </c>
      <c r="O79" s="80">
        <f t="shared" ca="1" si="14"/>
        <v>268104.83555690886</v>
      </c>
      <c r="P79" s="66">
        <f t="shared" ca="1" si="15"/>
        <v>42788.976975964324</v>
      </c>
      <c r="Q79" s="66">
        <f t="shared" ca="1" si="16"/>
        <v>303.82760773909536</v>
      </c>
      <c r="R79" s="32">
        <f t="shared" ca="1" si="5"/>
        <v>-3.7628973369990826E-4</v>
      </c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</row>
    <row r="80" spans="1:35">
      <c r="A80" s="77">
        <v>45205</v>
      </c>
      <c r="B80" s="77">
        <v>8.7148899998283014E-2</v>
      </c>
      <c r="C80" s="77">
        <v>0.1</v>
      </c>
      <c r="D80" s="79">
        <f t="shared" si="6"/>
        <v>4.5205000000000002</v>
      </c>
      <c r="E80" s="79">
        <f t="shared" si="6"/>
        <v>8.7148899998283014E-2</v>
      </c>
      <c r="F80" s="66">
        <f t="shared" si="7"/>
        <v>0.45205000000000006</v>
      </c>
      <c r="G80" s="66">
        <f t="shared" si="7"/>
        <v>8.7148899998283017E-3</v>
      </c>
      <c r="H80" s="66">
        <f t="shared" si="8"/>
        <v>2.0434920250000004</v>
      </c>
      <c r="I80" s="66">
        <f t="shared" si="9"/>
        <v>9.2376056990125015</v>
      </c>
      <c r="J80" s="66">
        <f t="shared" si="10"/>
        <v>41.758596562386018</v>
      </c>
      <c r="K80" s="66">
        <f t="shared" si="11"/>
        <v>3.9395660244223842E-2</v>
      </c>
      <c r="L80" s="66">
        <f t="shared" si="12"/>
        <v>0.17808808213401389</v>
      </c>
      <c r="M80" s="66">
        <f t="shared" ca="1" si="4"/>
        <v>8.7618536378554157E-2</v>
      </c>
      <c r="N80" s="66">
        <f t="shared" ca="1" si="13"/>
        <v>2.2055832967418202E-8</v>
      </c>
      <c r="O80" s="80">
        <f t="shared" ca="1" si="14"/>
        <v>1594.0667547742325</v>
      </c>
      <c r="P80" s="66">
        <f t="shared" ca="1" si="15"/>
        <v>213.53044506305878</v>
      </c>
      <c r="Q80" s="66">
        <f t="shared" ca="1" si="16"/>
        <v>0.95398229592961725</v>
      </c>
      <c r="R80" s="32">
        <f t="shared" ca="1" si="5"/>
        <v>-4.6963638027114341E-4</v>
      </c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</row>
    <row r="81" spans="1:35">
      <c r="A81" s="77">
        <v>45205.5</v>
      </c>
      <c r="B81" s="77">
        <v>8.6182190003455617E-2</v>
      </c>
      <c r="C81" s="77">
        <v>0.1</v>
      </c>
      <c r="D81" s="79">
        <f t="shared" si="6"/>
        <v>4.5205500000000001</v>
      </c>
      <c r="E81" s="79">
        <f t="shared" si="6"/>
        <v>8.6182190003455617E-2</v>
      </c>
      <c r="F81" s="66">
        <f t="shared" si="7"/>
        <v>0.45205500000000004</v>
      </c>
      <c r="G81" s="66">
        <f t="shared" si="7"/>
        <v>8.618219000345562E-3</v>
      </c>
      <c r="H81" s="66">
        <f t="shared" si="8"/>
        <v>2.0435372302500001</v>
      </c>
      <c r="I81" s="66">
        <f t="shared" si="9"/>
        <v>9.2379122262066389</v>
      </c>
      <c r="J81" s="66">
        <f t="shared" si="10"/>
        <v>41.760444114178419</v>
      </c>
      <c r="K81" s="66">
        <f t="shared" si="11"/>
        <v>3.8959089902012134E-2</v>
      </c>
      <c r="L81" s="66">
        <f t="shared" si="12"/>
        <v>0.17611651385654095</v>
      </c>
      <c r="M81" s="66">
        <f t="shared" ca="1" si="4"/>
        <v>8.7621519352294619E-2</v>
      </c>
      <c r="N81" s="66">
        <f t="shared" ca="1" si="13"/>
        <v>2.0716689744293067E-7</v>
      </c>
      <c r="O81" s="80">
        <f t="shared" ca="1" si="14"/>
        <v>1589.5274799578315</v>
      </c>
      <c r="P81" s="66">
        <f t="shared" ca="1" si="15"/>
        <v>212.67981357063411</v>
      </c>
      <c r="Q81" s="66">
        <f t="shared" ca="1" si="16"/>
        <v>0.94681609975445802</v>
      </c>
      <c r="R81" s="32">
        <f t="shared" ca="1" si="5"/>
        <v>-1.4393293488390024E-3</v>
      </c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</row>
    <row r="82" spans="1:35">
      <c r="A82" s="77">
        <v>45477</v>
      </c>
      <c r="B82" s="77">
        <v>9.0968659998907242E-2</v>
      </c>
      <c r="C82" s="77">
        <v>1</v>
      </c>
      <c r="D82" s="79">
        <f t="shared" si="6"/>
        <v>4.5476999999999999</v>
      </c>
      <c r="E82" s="79">
        <f t="shared" si="6"/>
        <v>9.0968659998907242E-2</v>
      </c>
      <c r="F82" s="66">
        <f t="shared" si="7"/>
        <v>4.5476999999999999</v>
      </c>
      <c r="G82" s="66">
        <f t="shared" si="7"/>
        <v>9.0968659998907242E-2</v>
      </c>
      <c r="H82" s="66">
        <f t="shared" si="8"/>
        <v>20.681575289999998</v>
      </c>
      <c r="I82" s="66">
        <f t="shared" si="9"/>
        <v>94.05359994633298</v>
      </c>
      <c r="J82" s="66">
        <f t="shared" si="10"/>
        <v>427.72755647593846</v>
      </c>
      <c r="K82" s="66">
        <f t="shared" si="11"/>
        <v>0.41369817507703044</v>
      </c>
      <c r="L82" s="66">
        <f t="shared" si="12"/>
        <v>1.8813751907978113</v>
      </c>
      <c r="M82" s="66">
        <f t="shared" ca="1" si="4"/>
        <v>8.9253628208715186E-2</v>
      </c>
      <c r="N82" s="66">
        <f t="shared" ca="1" si="13"/>
        <v>2.9413340413693697E-6</v>
      </c>
      <c r="O82" s="80">
        <f t="shared" ca="1" si="14"/>
        <v>6381.1881506123927</v>
      </c>
      <c r="P82" s="66">
        <f t="shared" ca="1" si="15"/>
        <v>299.22314714560895</v>
      </c>
      <c r="Q82" s="66">
        <f t="shared" ca="1" si="16"/>
        <v>117.34210200484029</v>
      </c>
      <c r="R82" s="32">
        <f t="shared" ca="1" si="5"/>
        <v>1.7150317901920564E-3</v>
      </c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</row>
    <row r="83" spans="1:35">
      <c r="A83" s="77">
        <v>46174.5</v>
      </c>
      <c r="B83" s="77">
        <v>9.3898209997860249E-2</v>
      </c>
      <c r="C83" s="77">
        <v>1</v>
      </c>
      <c r="D83" s="79">
        <f t="shared" si="6"/>
        <v>4.6174499999999998</v>
      </c>
      <c r="E83" s="79">
        <f t="shared" si="6"/>
        <v>9.3898209997860249E-2</v>
      </c>
      <c r="F83" s="66">
        <f t="shared" si="7"/>
        <v>4.6174499999999998</v>
      </c>
      <c r="G83" s="66">
        <f t="shared" si="7"/>
        <v>9.3898209997860249E-2</v>
      </c>
      <c r="H83" s="66">
        <f t="shared" si="8"/>
        <v>21.320844502499998</v>
      </c>
      <c r="I83" s="66">
        <f t="shared" si="9"/>
        <v>98.447933448068611</v>
      </c>
      <c r="J83" s="66">
        <f t="shared" si="10"/>
        <v>454.57841029978437</v>
      </c>
      <c r="K83" s="66">
        <f t="shared" si="11"/>
        <v>0.43357028975461981</v>
      </c>
      <c r="L83" s="66">
        <f t="shared" si="12"/>
        <v>2.0019891344274692</v>
      </c>
      <c r="M83" s="66">
        <f t="shared" ca="1" si="4"/>
        <v>9.3559683360375401E-2</v>
      </c>
      <c r="N83" s="66">
        <f t="shared" ca="1" si="13"/>
        <v>1.1460028428679794E-7</v>
      </c>
      <c r="O83" s="80">
        <f t="shared" ca="1" si="14"/>
        <v>688654.5894055689</v>
      </c>
      <c r="P83" s="66">
        <f t="shared" ca="1" si="15"/>
        <v>231865.4665643264</v>
      </c>
      <c r="Q83" s="66">
        <f t="shared" ca="1" si="16"/>
        <v>4788.7191887828567</v>
      </c>
      <c r="R83" s="32">
        <f t="shared" ca="1" si="5"/>
        <v>3.3852663748484835E-4</v>
      </c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</row>
    <row r="84" spans="1:35">
      <c r="A84" s="77">
        <v>46893.5</v>
      </c>
      <c r="B84" s="77">
        <v>9.7459229997184593E-2</v>
      </c>
      <c r="C84" s="77">
        <v>1</v>
      </c>
      <c r="D84" s="79">
        <f t="shared" si="6"/>
        <v>4.6893500000000001</v>
      </c>
      <c r="E84" s="79">
        <f t="shared" si="6"/>
        <v>9.7459229997184593E-2</v>
      </c>
      <c r="F84" s="66">
        <f t="shared" si="7"/>
        <v>4.6893500000000001</v>
      </c>
      <c r="G84" s="66">
        <f t="shared" si="7"/>
        <v>9.7459229997184593E-2</v>
      </c>
      <c r="H84" s="66">
        <f t="shared" si="8"/>
        <v>21.990003422500003</v>
      </c>
      <c r="I84" s="66">
        <f t="shared" si="9"/>
        <v>103.11882254930039</v>
      </c>
      <c r="J84" s="66">
        <f t="shared" si="10"/>
        <v>483.56025052156178</v>
      </c>
      <c r="K84" s="66">
        <f t="shared" si="11"/>
        <v>0.45702044018729759</v>
      </c>
      <c r="L84" s="66">
        <f t="shared" si="12"/>
        <v>2.143128801192304</v>
      </c>
      <c r="M84" s="66">
        <f t="shared" ref="M84:M147" ca="1" si="17">+E$4+E$5*D84+E$6*D84^2</f>
        <v>9.8168849870727382E-2</v>
      </c>
      <c r="N84" s="66">
        <f t="shared" ca="1" si="13"/>
        <v>5.0356036492688289E-7</v>
      </c>
      <c r="O84" s="80">
        <f t="shared" ca="1" si="14"/>
        <v>3626374.9156396049</v>
      </c>
      <c r="P84" s="66">
        <f t="shared" ca="1" si="15"/>
        <v>1056905.4033650067</v>
      </c>
      <c r="Q84" s="66">
        <f t="shared" ca="1" si="16"/>
        <v>18965.998985508919</v>
      </c>
      <c r="R84" s="32">
        <f t="shared" ref="R84:R147" ca="1" si="18">+E84-M84</f>
        <v>-7.0961987354278833E-4</v>
      </c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</row>
    <row r="85" spans="1:35">
      <c r="A85" s="77">
        <v>46893.5</v>
      </c>
      <c r="B85" s="77">
        <v>9.7599229993647896E-2</v>
      </c>
      <c r="C85" s="77">
        <v>1</v>
      </c>
      <c r="D85" s="79">
        <f t="shared" ref="D85:E143" si="19">A85/A$18</f>
        <v>4.6893500000000001</v>
      </c>
      <c r="E85" s="79">
        <f t="shared" si="19"/>
        <v>9.7599229993647896E-2</v>
      </c>
      <c r="F85" s="66">
        <f t="shared" ref="F85:G143" si="20">$C85*D85</f>
        <v>4.6893500000000001</v>
      </c>
      <c r="G85" s="66">
        <f t="shared" si="20"/>
        <v>9.7599229993647896E-2</v>
      </c>
      <c r="H85" s="66">
        <f t="shared" ref="H85:H148" si="21">C85*D85*D85</f>
        <v>21.990003422500003</v>
      </c>
      <c r="I85" s="66">
        <f t="shared" ref="I85:I148" si="22">C85*D85*D85*D85</f>
        <v>103.11882254930039</v>
      </c>
      <c r="J85" s="66">
        <f t="shared" ref="J85:J148" si="23">C85*D85*D85*D85*D85</f>
        <v>483.56025052156178</v>
      </c>
      <c r="K85" s="66">
        <f t="shared" ref="K85:K148" si="24">C85*E85*D85</f>
        <v>0.45767694917071278</v>
      </c>
      <c r="L85" s="66">
        <f t="shared" ref="L85:L148" si="25">C85*E85*D85*D85</f>
        <v>2.1462074015936818</v>
      </c>
      <c r="M85" s="66">
        <f t="shared" ca="1" si="17"/>
        <v>9.8168849870727382E-2</v>
      </c>
      <c r="N85" s="66">
        <f t="shared" ref="N85:N148" ca="1" si="26">C85*(M85-E85)^2</f>
        <v>3.2446680436404851E-7</v>
      </c>
      <c r="O85" s="80">
        <f t="shared" ref="O85:O148" ca="1" si="27">(C85*O$1-O$2*F85+O$3*H85)^2</f>
        <v>3626374.9156396049</v>
      </c>
      <c r="P85" s="66">
        <f t="shared" ref="P85:P148" ca="1" si="28">(-C85*O$2+O$4*F85-O$5*H85)^2</f>
        <v>1056905.4033650067</v>
      </c>
      <c r="Q85" s="66">
        <f t="shared" ref="Q85:Q148" ca="1" si="29">+(C85*O$3-F85*O$5+H85*O$6)^2</f>
        <v>18965.998985508919</v>
      </c>
      <c r="R85" s="32">
        <f t="shared" ca="1" si="18"/>
        <v>-5.696198770794858E-4</v>
      </c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</row>
    <row r="86" spans="1:35">
      <c r="A86" s="77">
        <v>46893.5</v>
      </c>
      <c r="B86" s="77">
        <v>9.9099229999410454E-2</v>
      </c>
      <c r="C86" s="77">
        <v>1</v>
      </c>
      <c r="D86" s="79">
        <f t="shared" si="19"/>
        <v>4.6893500000000001</v>
      </c>
      <c r="E86" s="79">
        <f t="shared" si="19"/>
        <v>9.9099229999410454E-2</v>
      </c>
      <c r="F86" s="66">
        <f t="shared" si="20"/>
        <v>4.6893500000000001</v>
      </c>
      <c r="G86" s="66">
        <f t="shared" si="20"/>
        <v>9.9099229999410454E-2</v>
      </c>
      <c r="H86" s="66">
        <f t="shared" si="21"/>
        <v>21.990003422500003</v>
      </c>
      <c r="I86" s="66">
        <f t="shared" si="22"/>
        <v>103.11882254930039</v>
      </c>
      <c r="J86" s="66">
        <f t="shared" si="23"/>
        <v>483.56025052156178</v>
      </c>
      <c r="K86" s="66">
        <f t="shared" si="24"/>
        <v>0.46471097419773544</v>
      </c>
      <c r="L86" s="66">
        <f t="shared" si="25"/>
        <v>2.1791924068541508</v>
      </c>
      <c r="M86" s="66">
        <f t="shared" ca="1" si="17"/>
        <v>9.8168849870727382E-2</v>
      </c>
      <c r="N86" s="66">
        <f t="shared" ca="1" si="26"/>
        <v>8.6560718384833074E-7</v>
      </c>
      <c r="O86" s="80">
        <f t="shared" ca="1" si="27"/>
        <v>3626374.9156396049</v>
      </c>
      <c r="P86" s="66">
        <f t="shared" ca="1" si="28"/>
        <v>1056905.4033650067</v>
      </c>
      <c r="Q86" s="66">
        <f t="shared" ca="1" si="29"/>
        <v>18965.998985508919</v>
      </c>
      <c r="R86" s="32">
        <f t="shared" ca="1" si="18"/>
        <v>9.3038012868307263E-4</v>
      </c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</row>
    <row r="87" spans="1:35">
      <c r="A87" s="77">
        <v>46901</v>
      </c>
      <c r="B87" s="77">
        <v>9.8678579997795168E-2</v>
      </c>
      <c r="C87" s="77">
        <v>1</v>
      </c>
      <c r="D87" s="79">
        <f t="shared" si="19"/>
        <v>4.6901000000000002</v>
      </c>
      <c r="E87" s="79">
        <f t="shared" si="19"/>
        <v>9.8678579997795168E-2</v>
      </c>
      <c r="F87" s="66">
        <f t="shared" si="20"/>
        <v>4.6901000000000002</v>
      </c>
      <c r="G87" s="66">
        <f t="shared" si="20"/>
        <v>9.8678579997795168E-2</v>
      </c>
      <c r="H87" s="66">
        <f t="shared" si="21"/>
        <v>21.997038010000001</v>
      </c>
      <c r="I87" s="66">
        <f t="shared" si="22"/>
        <v>103.16830797070101</v>
      </c>
      <c r="J87" s="66">
        <f t="shared" si="23"/>
        <v>483.86968121338481</v>
      </c>
      <c r="K87" s="66">
        <f t="shared" si="24"/>
        <v>0.46281240804765911</v>
      </c>
      <c r="L87" s="66">
        <f t="shared" si="25"/>
        <v>2.1706364749843261</v>
      </c>
      <c r="M87" s="66">
        <f t="shared" ca="1" si="17"/>
        <v>9.8217840325708461E-2</v>
      </c>
      <c r="N87" s="66">
        <f t="shared" ca="1" si="26"/>
        <v>2.1228104543456668E-7</v>
      </c>
      <c r="O87" s="80">
        <f t="shared" ca="1" si="27"/>
        <v>3671988.3850439661</v>
      </c>
      <c r="P87" s="66">
        <f t="shared" ca="1" si="28"/>
        <v>1069412.0996534815</v>
      </c>
      <c r="Q87" s="66">
        <f t="shared" ca="1" si="29"/>
        <v>19175.733392590315</v>
      </c>
      <c r="R87" s="32">
        <f t="shared" ca="1" si="18"/>
        <v>4.6073967208670741E-4</v>
      </c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</row>
    <row r="88" spans="1:35">
      <c r="A88" s="77">
        <v>46901</v>
      </c>
      <c r="B88" s="77">
        <v>9.9148579996835906E-2</v>
      </c>
      <c r="C88" s="77">
        <v>1</v>
      </c>
      <c r="D88" s="79">
        <f t="shared" si="19"/>
        <v>4.6901000000000002</v>
      </c>
      <c r="E88" s="79">
        <f t="shared" si="19"/>
        <v>9.9148579996835906E-2</v>
      </c>
      <c r="F88" s="66">
        <f t="shared" si="20"/>
        <v>4.6901000000000002</v>
      </c>
      <c r="G88" s="66">
        <f t="shared" si="20"/>
        <v>9.9148579996835906E-2</v>
      </c>
      <c r="H88" s="66">
        <f t="shared" si="21"/>
        <v>21.997038010000001</v>
      </c>
      <c r="I88" s="66">
        <f t="shared" si="22"/>
        <v>103.16830797070101</v>
      </c>
      <c r="J88" s="66">
        <f t="shared" si="23"/>
        <v>483.86968121338481</v>
      </c>
      <c r="K88" s="66">
        <f t="shared" si="24"/>
        <v>0.46501675504316009</v>
      </c>
      <c r="L88" s="66">
        <f t="shared" si="25"/>
        <v>2.1809750828279251</v>
      </c>
      <c r="M88" s="66">
        <f t="shared" ca="1" si="17"/>
        <v>9.8217840325708461E-2</v>
      </c>
      <c r="N88" s="66">
        <f t="shared" ca="1" si="26"/>
        <v>8.6627633541042472E-7</v>
      </c>
      <c r="O88" s="80">
        <f t="shared" ca="1" si="27"/>
        <v>3671988.3850439661</v>
      </c>
      <c r="P88" s="66">
        <f t="shared" ca="1" si="28"/>
        <v>1069412.0996534815</v>
      </c>
      <c r="Q88" s="66">
        <f t="shared" ca="1" si="29"/>
        <v>19175.733392590315</v>
      </c>
      <c r="R88" s="32">
        <f t="shared" ca="1" si="18"/>
        <v>9.3073967112744516E-4</v>
      </c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</row>
    <row r="89" spans="1:35">
      <c r="A89" s="77">
        <v>46901</v>
      </c>
      <c r="B89" s="77">
        <v>9.9208580002596136E-2</v>
      </c>
      <c r="C89" s="77">
        <v>1</v>
      </c>
      <c r="D89" s="79">
        <f t="shared" si="19"/>
        <v>4.6901000000000002</v>
      </c>
      <c r="E89" s="79">
        <f t="shared" si="19"/>
        <v>9.9208580002596136E-2</v>
      </c>
      <c r="F89" s="66">
        <f t="shared" si="20"/>
        <v>4.6901000000000002</v>
      </c>
      <c r="G89" s="66">
        <f t="shared" si="20"/>
        <v>9.9208580002596136E-2</v>
      </c>
      <c r="H89" s="66">
        <f t="shared" si="21"/>
        <v>21.997038010000001</v>
      </c>
      <c r="I89" s="66">
        <f t="shared" si="22"/>
        <v>103.16830797070101</v>
      </c>
      <c r="J89" s="66">
        <f t="shared" si="23"/>
        <v>483.86968121338481</v>
      </c>
      <c r="K89" s="66">
        <f t="shared" si="24"/>
        <v>0.46529816107017613</v>
      </c>
      <c r="L89" s="66">
        <f t="shared" si="25"/>
        <v>2.1822949052352332</v>
      </c>
      <c r="M89" s="66">
        <f t="shared" ca="1" si="17"/>
        <v>9.8217840325708461E-2</v>
      </c>
      <c r="N89" s="66">
        <f t="shared" ca="1" si="26"/>
        <v>9.8156510735949519E-7</v>
      </c>
      <c r="O89" s="80">
        <f t="shared" ca="1" si="27"/>
        <v>3671988.3850439661</v>
      </c>
      <c r="P89" s="66">
        <f t="shared" ca="1" si="28"/>
        <v>1069412.0996534815</v>
      </c>
      <c r="Q89" s="66">
        <f t="shared" ca="1" si="29"/>
        <v>19175.733392590315</v>
      </c>
      <c r="R89" s="32">
        <f t="shared" ca="1" si="18"/>
        <v>9.9073967688767528E-4</v>
      </c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</row>
    <row r="90" spans="1:35">
      <c r="A90" s="77">
        <v>46906</v>
      </c>
      <c r="B90" s="77">
        <v>9.8831479997897986E-2</v>
      </c>
      <c r="C90" s="77">
        <v>1</v>
      </c>
      <c r="D90" s="79">
        <f t="shared" si="19"/>
        <v>4.6905999999999999</v>
      </c>
      <c r="E90" s="79">
        <f t="shared" si="19"/>
        <v>9.8831479997897986E-2</v>
      </c>
      <c r="F90" s="66">
        <f t="shared" si="20"/>
        <v>4.6905999999999999</v>
      </c>
      <c r="G90" s="66">
        <f t="shared" si="20"/>
        <v>9.8831479997897986E-2</v>
      </c>
      <c r="H90" s="66">
        <f t="shared" si="21"/>
        <v>22.001728359999998</v>
      </c>
      <c r="I90" s="66">
        <f t="shared" si="22"/>
        <v>103.20130704541599</v>
      </c>
      <c r="J90" s="66">
        <f t="shared" si="23"/>
        <v>484.07605082722824</v>
      </c>
      <c r="K90" s="66">
        <f t="shared" si="24"/>
        <v>0.46357894007814027</v>
      </c>
      <c r="L90" s="66">
        <f t="shared" si="25"/>
        <v>2.1744633763305248</v>
      </c>
      <c r="M90" s="66">
        <f t="shared" ca="1" si="17"/>
        <v>9.8250511084724768E-2</v>
      </c>
      <c r="N90" s="66">
        <f t="shared" ca="1" si="26"/>
        <v>3.3752487807367099E-7</v>
      </c>
      <c r="O90" s="80">
        <f t="shared" ca="1" si="27"/>
        <v>3702588.0198460142</v>
      </c>
      <c r="P90" s="66">
        <f t="shared" ca="1" si="28"/>
        <v>1077799.4300332821</v>
      </c>
      <c r="Q90" s="66">
        <f t="shared" ca="1" si="29"/>
        <v>19316.339473623993</v>
      </c>
      <c r="R90" s="32">
        <f t="shared" ca="1" si="18"/>
        <v>5.8096891317321875E-4</v>
      </c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</row>
    <row r="91" spans="1:35">
      <c r="A91" s="77">
        <v>46906</v>
      </c>
      <c r="B91" s="77">
        <v>9.9121480001485907E-2</v>
      </c>
      <c r="C91" s="77">
        <v>1</v>
      </c>
      <c r="D91" s="79">
        <f t="shared" si="19"/>
        <v>4.6905999999999999</v>
      </c>
      <c r="E91" s="79">
        <f t="shared" si="19"/>
        <v>9.9121480001485907E-2</v>
      </c>
      <c r="F91" s="66">
        <f t="shared" si="20"/>
        <v>4.6905999999999999</v>
      </c>
      <c r="G91" s="66">
        <f t="shared" si="20"/>
        <v>9.9121480001485907E-2</v>
      </c>
      <c r="H91" s="66">
        <f t="shared" si="21"/>
        <v>22.001728359999998</v>
      </c>
      <c r="I91" s="66">
        <f t="shared" si="22"/>
        <v>103.20130704541599</v>
      </c>
      <c r="J91" s="66">
        <f t="shared" si="23"/>
        <v>484.07605082722824</v>
      </c>
      <c r="K91" s="66">
        <f t="shared" si="24"/>
        <v>0.4649392140949698</v>
      </c>
      <c r="L91" s="66">
        <f t="shared" si="25"/>
        <v>2.1808438776338654</v>
      </c>
      <c r="M91" s="66">
        <f t="shared" ca="1" si="17"/>
        <v>9.8250511084724768E-2</v>
      </c>
      <c r="N91" s="66">
        <f t="shared" ca="1" si="26"/>
        <v>7.5858685396407182E-7</v>
      </c>
      <c r="O91" s="80">
        <f t="shared" ca="1" si="27"/>
        <v>3702588.0198460142</v>
      </c>
      <c r="P91" s="66">
        <f t="shared" ca="1" si="28"/>
        <v>1077799.4300332821</v>
      </c>
      <c r="Q91" s="66">
        <f t="shared" ca="1" si="29"/>
        <v>19316.339473623993</v>
      </c>
      <c r="R91" s="32">
        <f t="shared" ca="1" si="18"/>
        <v>8.7096891676113897E-4</v>
      </c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</row>
    <row r="92" spans="1:35">
      <c r="A92" s="77">
        <v>46932</v>
      </c>
      <c r="B92" s="77">
        <v>9.852256000158377E-2</v>
      </c>
      <c r="C92" s="77">
        <v>1</v>
      </c>
      <c r="D92" s="79">
        <f t="shared" si="19"/>
        <v>4.6932</v>
      </c>
      <c r="E92" s="79">
        <f t="shared" si="19"/>
        <v>9.852256000158377E-2</v>
      </c>
      <c r="F92" s="66">
        <f t="shared" si="20"/>
        <v>4.6932</v>
      </c>
      <c r="G92" s="66">
        <f t="shared" si="20"/>
        <v>9.852256000158377E-2</v>
      </c>
      <c r="H92" s="66">
        <f t="shared" si="21"/>
        <v>22.02612624</v>
      </c>
      <c r="I92" s="66">
        <f t="shared" si="22"/>
        <v>103.37301566956801</v>
      </c>
      <c r="J92" s="66">
        <f t="shared" si="23"/>
        <v>485.15023714041655</v>
      </c>
      <c r="K92" s="66">
        <f t="shared" si="24"/>
        <v>0.46238607859943293</v>
      </c>
      <c r="L92" s="66">
        <f t="shared" si="25"/>
        <v>2.1700703440828586</v>
      </c>
      <c r="M92" s="66">
        <f t="shared" ca="1" si="17"/>
        <v>9.8420533868260274E-2</v>
      </c>
      <c r="N92" s="66">
        <f t="shared" ca="1" si="26"/>
        <v>1.0409331880943821E-8</v>
      </c>
      <c r="O92" s="80">
        <f t="shared" ca="1" si="27"/>
        <v>3864178.0925655714</v>
      </c>
      <c r="P92" s="66">
        <f t="shared" ca="1" si="28"/>
        <v>1122055.6804452685</v>
      </c>
      <c r="Q92" s="66">
        <f t="shared" ca="1" si="29"/>
        <v>20057.642111269062</v>
      </c>
      <c r="R92" s="32">
        <f t="shared" ca="1" si="18"/>
        <v>1.0202613332349619E-4</v>
      </c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</row>
    <row r="93" spans="1:35">
      <c r="A93" s="77">
        <v>46932</v>
      </c>
      <c r="B93" s="77">
        <v>9.86025599995628E-2</v>
      </c>
      <c r="C93" s="77">
        <v>1</v>
      </c>
      <c r="D93" s="79">
        <f t="shared" si="19"/>
        <v>4.6932</v>
      </c>
      <c r="E93" s="79">
        <f t="shared" si="19"/>
        <v>9.86025599995628E-2</v>
      </c>
      <c r="F93" s="66">
        <f t="shared" si="20"/>
        <v>4.6932</v>
      </c>
      <c r="G93" s="66">
        <f t="shared" si="20"/>
        <v>9.86025599995628E-2</v>
      </c>
      <c r="H93" s="66">
        <f t="shared" si="21"/>
        <v>22.02612624</v>
      </c>
      <c r="I93" s="66">
        <f t="shared" si="22"/>
        <v>103.37301566956801</v>
      </c>
      <c r="J93" s="66">
        <f t="shared" si="23"/>
        <v>485.15023714041655</v>
      </c>
      <c r="K93" s="66">
        <f t="shared" si="24"/>
        <v>0.46276153458994812</v>
      </c>
      <c r="L93" s="66">
        <f t="shared" si="25"/>
        <v>2.1718324341375443</v>
      </c>
      <c r="M93" s="66">
        <f t="shared" ca="1" si="17"/>
        <v>9.8420533868260274E-2</v>
      </c>
      <c r="N93" s="66">
        <f t="shared" ca="1" si="26"/>
        <v>3.3133512476964511E-8</v>
      </c>
      <c r="O93" s="80">
        <f t="shared" ca="1" si="27"/>
        <v>3864178.0925655714</v>
      </c>
      <c r="P93" s="66">
        <f t="shared" ca="1" si="28"/>
        <v>1122055.6804452685</v>
      </c>
      <c r="Q93" s="66">
        <f t="shared" ca="1" si="29"/>
        <v>20057.642111269062</v>
      </c>
      <c r="R93" s="32">
        <f t="shared" ca="1" si="18"/>
        <v>1.8202613130252621E-4</v>
      </c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</row>
    <row r="94" spans="1:35">
      <c r="A94" s="77">
        <v>46932</v>
      </c>
      <c r="B94" s="77">
        <v>9.8792559998400975E-2</v>
      </c>
      <c r="C94" s="77">
        <v>1</v>
      </c>
      <c r="D94" s="79">
        <f t="shared" si="19"/>
        <v>4.6932</v>
      </c>
      <c r="E94" s="79">
        <f t="shared" si="19"/>
        <v>9.8792559998400975E-2</v>
      </c>
      <c r="F94" s="66">
        <f t="shared" si="20"/>
        <v>4.6932</v>
      </c>
      <c r="G94" s="66">
        <f t="shared" si="20"/>
        <v>9.8792559998400975E-2</v>
      </c>
      <c r="H94" s="66">
        <f t="shared" si="21"/>
        <v>22.02612624</v>
      </c>
      <c r="I94" s="66">
        <f t="shared" si="22"/>
        <v>103.37301566956801</v>
      </c>
      <c r="J94" s="66">
        <f t="shared" si="23"/>
        <v>485.15023714041655</v>
      </c>
      <c r="K94" s="66">
        <f t="shared" si="24"/>
        <v>0.46365324258449547</v>
      </c>
      <c r="L94" s="66">
        <f t="shared" si="25"/>
        <v>2.1760173980975543</v>
      </c>
      <c r="M94" s="66">
        <f t="shared" ca="1" si="17"/>
        <v>9.8420533868260274E-2</v>
      </c>
      <c r="N94" s="66">
        <f t="shared" ca="1" si="26"/>
        <v>1.3840344150746603E-7</v>
      </c>
      <c r="O94" s="80">
        <f t="shared" ca="1" si="27"/>
        <v>3864178.0925655714</v>
      </c>
      <c r="P94" s="66">
        <f t="shared" ca="1" si="28"/>
        <v>1122055.6804452685</v>
      </c>
      <c r="Q94" s="66">
        <f t="shared" ca="1" si="29"/>
        <v>20057.642111269062</v>
      </c>
      <c r="R94" s="32">
        <f t="shared" ca="1" si="18"/>
        <v>3.7202613014070129E-4</v>
      </c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</row>
    <row r="95" spans="1:35">
      <c r="A95" s="77">
        <v>46934.5</v>
      </c>
      <c r="B95" s="77">
        <v>9.7089010007039178E-2</v>
      </c>
      <c r="C95" s="77">
        <v>1</v>
      </c>
      <c r="D95" s="79">
        <f t="shared" si="19"/>
        <v>4.6934500000000003</v>
      </c>
      <c r="E95" s="79">
        <f t="shared" si="19"/>
        <v>9.7089010007039178E-2</v>
      </c>
      <c r="F95" s="66">
        <f t="shared" si="20"/>
        <v>4.6934500000000003</v>
      </c>
      <c r="G95" s="66">
        <f t="shared" si="20"/>
        <v>9.7089010007039178E-2</v>
      </c>
      <c r="H95" s="66">
        <f t="shared" si="21"/>
        <v>22.028472902500003</v>
      </c>
      <c r="I95" s="66">
        <f t="shared" si="22"/>
        <v>103.38953614423865</v>
      </c>
      <c r="J95" s="66">
        <f t="shared" si="23"/>
        <v>485.25361841617689</v>
      </c>
      <c r="K95" s="66">
        <f t="shared" si="24"/>
        <v>0.45568241401753806</v>
      </c>
      <c r="L95" s="66">
        <f t="shared" si="25"/>
        <v>2.138722626070614</v>
      </c>
      <c r="M95" s="66">
        <f t="shared" ca="1" si="17"/>
        <v>9.8436894132324093E-2</v>
      </c>
      <c r="N95" s="66">
        <f t="shared" ca="1" si="26"/>
        <v>1.8167916151950803E-6</v>
      </c>
      <c r="O95" s="80">
        <f t="shared" ca="1" si="27"/>
        <v>3879935.1440579449</v>
      </c>
      <c r="P95" s="66">
        <f t="shared" ca="1" si="28"/>
        <v>1126368.1119616425</v>
      </c>
      <c r="Q95" s="66">
        <f t="shared" ca="1" si="29"/>
        <v>20129.82253178089</v>
      </c>
      <c r="R95" s="32">
        <f t="shared" ca="1" si="18"/>
        <v>-1.347884125284915E-3</v>
      </c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</row>
    <row r="96" spans="1:35">
      <c r="A96" s="77">
        <v>46934.5</v>
      </c>
      <c r="B96" s="77">
        <v>9.7189010004512966E-2</v>
      </c>
      <c r="C96" s="77">
        <v>1</v>
      </c>
      <c r="D96" s="79">
        <f t="shared" si="19"/>
        <v>4.6934500000000003</v>
      </c>
      <c r="E96" s="79">
        <f t="shared" si="19"/>
        <v>9.7189010004512966E-2</v>
      </c>
      <c r="F96" s="66">
        <f t="shared" si="20"/>
        <v>4.6934500000000003</v>
      </c>
      <c r="G96" s="66">
        <f t="shared" si="20"/>
        <v>9.7189010004512966E-2</v>
      </c>
      <c r="H96" s="66">
        <f t="shared" si="21"/>
        <v>22.028472902500003</v>
      </c>
      <c r="I96" s="66">
        <f t="shared" si="22"/>
        <v>103.38953614423865</v>
      </c>
      <c r="J96" s="66">
        <f t="shared" si="23"/>
        <v>485.25361841617689</v>
      </c>
      <c r="K96" s="66">
        <f t="shared" si="24"/>
        <v>0.45615175900568139</v>
      </c>
      <c r="L96" s="66">
        <f t="shared" si="25"/>
        <v>2.1409254733052157</v>
      </c>
      <c r="M96" s="66">
        <f t="shared" ca="1" si="17"/>
        <v>9.8436894132324093E-2</v>
      </c>
      <c r="N96" s="66">
        <f t="shared" ca="1" si="26"/>
        <v>1.5572147964429383E-6</v>
      </c>
      <c r="O96" s="80">
        <f t="shared" ca="1" si="27"/>
        <v>3879935.1440579449</v>
      </c>
      <c r="P96" s="66">
        <f t="shared" ca="1" si="28"/>
        <v>1126368.1119616425</v>
      </c>
      <c r="Q96" s="66">
        <f t="shared" ca="1" si="29"/>
        <v>20129.82253178089</v>
      </c>
      <c r="R96" s="32">
        <f t="shared" ca="1" si="18"/>
        <v>-1.2478841278111275E-3</v>
      </c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</row>
    <row r="97" spans="1:35">
      <c r="A97" s="77">
        <v>46934.5</v>
      </c>
      <c r="B97" s="77">
        <v>9.7859010005777236E-2</v>
      </c>
      <c r="C97" s="77">
        <v>1</v>
      </c>
      <c r="D97" s="79">
        <f t="shared" si="19"/>
        <v>4.6934500000000003</v>
      </c>
      <c r="E97" s="79">
        <f t="shared" si="19"/>
        <v>9.7859010005777236E-2</v>
      </c>
      <c r="F97" s="66">
        <f t="shared" si="20"/>
        <v>4.6934500000000003</v>
      </c>
      <c r="G97" s="66">
        <f t="shared" si="20"/>
        <v>9.7859010005777236E-2</v>
      </c>
      <c r="H97" s="66">
        <f t="shared" si="21"/>
        <v>22.028472902500003</v>
      </c>
      <c r="I97" s="66">
        <f t="shared" si="22"/>
        <v>103.38953614423865</v>
      </c>
      <c r="J97" s="66">
        <f t="shared" si="23"/>
        <v>485.25361841617689</v>
      </c>
      <c r="K97" s="66">
        <f t="shared" si="24"/>
        <v>0.4592963705116152</v>
      </c>
      <c r="L97" s="66">
        <f t="shared" si="25"/>
        <v>2.1556845501777406</v>
      </c>
      <c r="M97" s="66">
        <f t="shared" ca="1" si="17"/>
        <v>9.8436894132324093E-2</v>
      </c>
      <c r="N97" s="66">
        <f t="shared" ca="1" si="26"/>
        <v>3.3395006371482393E-7</v>
      </c>
      <c r="O97" s="80">
        <f t="shared" ca="1" si="27"/>
        <v>3879935.1440579449</v>
      </c>
      <c r="P97" s="66">
        <f t="shared" ca="1" si="28"/>
        <v>1126368.1119616425</v>
      </c>
      <c r="Q97" s="66">
        <f t="shared" ca="1" si="29"/>
        <v>20129.82253178089</v>
      </c>
      <c r="R97" s="32">
        <f t="shared" ca="1" si="18"/>
        <v>-5.7788412654685706E-4</v>
      </c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</row>
    <row r="98" spans="1:35">
      <c r="A98" s="77">
        <v>46944.5</v>
      </c>
      <c r="B98" s="77">
        <v>9.7884810005780309E-2</v>
      </c>
      <c r="C98" s="77">
        <v>1</v>
      </c>
      <c r="D98" s="79">
        <f t="shared" si="19"/>
        <v>4.6944499999999998</v>
      </c>
      <c r="E98" s="79">
        <f t="shared" si="19"/>
        <v>9.7884810005780309E-2</v>
      </c>
      <c r="F98" s="66">
        <f t="shared" si="20"/>
        <v>4.6944499999999998</v>
      </c>
      <c r="G98" s="66">
        <f t="shared" si="20"/>
        <v>9.7884810005780309E-2</v>
      </c>
      <c r="H98" s="66">
        <f t="shared" si="21"/>
        <v>22.037860802499999</v>
      </c>
      <c r="I98" s="66">
        <f t="shared" si="22"/>
        <v>103.45563564429612</v>
      </c>
      <c r="J98" s="66">
        <f t="shared" si="23"/>
        <v>485.66730875036592</v>
      </c>
      <c r="K98" s="66">
        <f t="shared" si="24"/>
        <v>0.45951534633163538</v>
      </c>
      <c r="L98" s="66">
        <f t="shared" si="25"/>
        <v>2.1571718175865455</v>
      </c>
      <c r="M98" s="66">
        <f t="shared" ca="1" si="17"/>
        <v>9.8502356099970212E-2</v>
      </c>
      <c r="N98" s="66">
        <f t="shared" ca="1" si="26"/>
        <v>3.8136317844920392E-7</v>
      </c>
      <c r="O98" s="80">
        <f t="shared" ca="1" si="27"/>
        <v>3943350.5830513467</v>
      </c>
      <c r="P98" s="66">
        <f t="shared" ca="1" si="28"/>
        <v>1143718.4004679585</v>
      </c>
      <c r="Q98" s="66">
        <f t="shared" ca="1" si="29"/>
        <v>20420.133508772247</v>
      </c>
      <c r="R98" s="32">
        <f t="shared" ca="1" si="18"/>
        <v>-6.1754609418990247E-4</v>
      </c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</row>
    <row r="99" spans="1:35">
      <c r="A99" s="77"/>
      <c r="B99" s="77"/>
      <c r="C99" s="77"/>
      <c r="D99" s="79">
        <f t="shared" si="19"/>
        <v>0</v>
      </c>
      <c r="E99" s="79">
        <f t="shared" si="19"/>
        <v>0</v>
      </c>
      <c r="F99" s="66">
        <f t="shared" si="20"/>
        <v>0</v>
      </c>
      <c r="G99" s="66">
        <f t="shared" si="20"/>
        <v>0</v>
      </c>
      <c r="H99" s="66">
        <f t="shared" si="21"/>
        <v>0</v>
      </c>
      <c r="I99" s="66">
        <f t="shared" si="22"/>
        <v>0</v>
      </c>
      <c r="J99" s="66">
        <f t="shared" si="23"/>
        <v>0</v>
      </c>
      <c r="K99" s="66">
        <f t="shared" si="24"/>
        <v>0</v>
      </c>
      <c r="L99" s="66">
        <f t="shared" si="25"/>
        <v>0</v>
      </c>
      <c r="M99" s="66">
        <f t="shared" ca="1" si="17"/>
        <v>0.15978975129591513</v>
      </c>
      <c r="N99" s="66">
        <f t="shared" ca="1" si="26"/>
        <v>0</v>
      </c>
      <c r="O99" s="80">
        <f t="shared" ca="1" si="27"/>
        <v>0</v>
      </c>
      <c r="P99" s="66">
        <f t="shared" ca="1" si="28"/>
        <v>0</v>
      </c>
      <c r="Q99" s="66">
        <f t="shared" ca="1" si="29"/>
        <v>0</v>
      </c>
      <c r="R99" s="32">
        <f t="shared" ca="1" si="18"/>
        <v>-0.15978975129591513</v>
      </c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</row>
    <row r="100" spans="1:35">
      <c r="A100" s="77"/>
      <c r="B100" s="77"/>
      <c r="C100" s="77"/>
      <c r="D100" s="79">
        <f t="shared" si="19"/>
        <v>0</v>
      </c>
      <c r="E100" s="79">
        <f t="shared" si="19"/>
        <v>0</v>
      </c>
      <c r="F100" s="66">
        <f t="shared" si="20"/>
        <v>0</v>
      </c>
      <c r="G100" s="66">
        <f t="shared" si="20"/>
        <v>0</v>
      </c>
      <c r="H100" s="66">
        <f t="shared" si="21"/>
        <v>0</v>
      </c>
      <c r="I100" s="66">
        <f t="shared" si="22"/>
        <v>0</v>
      </c>
      <c r="J100" s="66">
        <f t="shared" si="23"/>
        <v>0</v>
      </c>
      <c r="K100" s="66">
        <f t="shared" si="24"/>
        <v>0</v>
      </c>
      <c r="L100" s="66">
        <f t="shared" si="25"/>
        <v>0</v>
      </c>
      <c r="M100" s="66">
        <f t="shared" ca="1" si="17"/>
        <v>0.15978975129591513</v>
      </c>
      <c r="N100" s="66">
        <f t="shared" ca="1" si="26"/>
        <v>0</v>
      </c>
      <c r="O100" s="80">
        <f t="shared" ca="1" si="27"/>
        <v>0</v>
      </c>
      <c r="P100" s="66">
        <f t="shared" ca="1" si="28"/>
        <v>0</v>
      </c>
      <c r="Q100" s="66">
        <f t="shared" ca="1" si="29"/>
        <v>0</v>
      </c>
      <c r="R100" s="32">
        <f t="shared" ca="1" si="18"/>
        <v>-0.15978975129591513</v>
      </c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</row>
    <row r="101" spans="1:35">
      <c r="A101" s="77"/>
      <c r="B101" s="77"/>
      <c r="C101" s="77"/>
      <c r="D101" s="79">
        <f t="shared" si="19"/>
        <v>0</v>
      </c>
      <c r="E101" s="79">
        <f t="shared" si="19"/>
        <v>0</v>
      </c>
      <c r="F101" s="66">
        <f t="shared" si="20"/>
        <v>0</v>
      </c>
      <c r="G101" s="66">
        <f t="shared" si="20"/>
        <v>0</v>
      </c>
      <c r="H101" s="66">
        <f t="shared" si="21"/>
        <v>0</v>
      </c>
      <c r="I101" s="66">
        <f t="shared" si="22"/>
        <v>0</v>
      </c>
      <c r="J101" s="66">
        <f t="shared" si="23"/>
        <v>0</v>
      </c>
      <c r="K101" s="66">
        <f t="shared" si="24"/>
        <v>0</v>
      </c>
      <c r="L101" s="66">
        <f t="shared" si="25"/>
        <v>0</v>
      </c>
      <c r="M101" s="66">
        <f t="shared" ca="1" si="17"/>
        <v>0.15978975129591513</v>
      </c>
      <c r="N101" s="66">
        <f t="shared" ca="1" si="26"/>
        <v>0</v>
      </c>
      <c r="O101" s="80">
        <f t="shared" ca="1" si="27"/>
        <v>0</v>
      </c>
      <c r="P101" s="66">
        <f t="shared" ca="1" si="28"/>
        <v>0</v>
      </c>
      <c r="Q101" s="66">
        <f t="shared" ca="1" si="29"/>
        <v>0</v>
      </c>
      <c r="R101" s="32">
        <f t="shared" ca="1" si="18"/>
        <v>-0.15978975129591513</v>
      </c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</row>
    <row r="102" spans="1:35">
      <c r="A102" s="77"/>
      <c r="B102" s="77"/>
      <c r="C102" s="77"/>
      <c r="D102" s="79">
        <f t="shared" si="19"/>
        <v>0</v>
      </c>
      <c r="E102" s="79">
        <f t="shared" si="19"/>
        <v>0</v>
      </c>
      <c r="F102" s="66">
        <f t="shared" si="20"/>
        <v>0</v>
      </c>
      <c r="G102" s="66">
        <f t="shared" si="20"/>
        <v>0</v>
      </c>
      <c r="H102" s="66">
        <f t="shared" si="21"/>
        <v>0</v>
      </c>
      <c r="I102" s="66">
        <f t="shared" si="22"/>
        <v>0</v>
      </c>
      <c r="J102" s="66">
        <f t="shared" si="23"/>
        <v>0</v>
      </c>
      <c r="K102" s="66">
        <f t="shared" si="24"/>
        <v>0</v>
      </c>
      <c r="L102" s="66">
        <f t="shared" si="25"/>
        <v>0</v>
      </c>
      <c r="M102" s="66">
        <f t="shared" ca="1" si="17"/>
        <v>0.15978975129591513</v>
      </c>
      <c r="N102" s="66">
        <f t="shared" ca="1" si="26"/>
        <v>0</v>
      </c>
      <c r="O102" s="80">
        <f t="shared" ca="1" si="27"/>
        <v>0</v>
      </c>
      <c r="P102" s="66">
        <f t="shared" ca="1" si="28"/>
        <v>0</v>
      </c>
      <c r="Q102" s="66">
        <f t="shared" ca="1" si="29"/>
        <v>0</v>
      </c>
      <c r="R102" s="32">
        <f t="shared" ca="1" si="18"/>
        <v>-0.15978975129591513</v>
      </c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</row>
    <row r="103" spans="1:35">
      <c r="A103" s="77"/>
      <c r="B103" s="77"/>
      <c r="C103" s="77"/>
      <c r="D103" s="79">
        <f t="shared" si="19"/>
        <v>0</v>
      </c>
      <c r="E103" s="79">
        <f t="shared" si="19"/>
        <v>0</v>
      </c>
      <c r="F103" s="66">
        <f t="shared" si="20"/>
        <v>0</v>
      </c>
      <c r="G103" s="66">
        <f t="shared" si="20"/>
        <v>0</v>
      </c>
      <c r="H103" s="66">
        <f t="shared" si="21"/>
        <v>0</v>
      </c>
      <c r="I103" s="66">
        <f t="shared" si="22"/>
        <v>0</v>
      </c>
      <c r="J103" s="66">
        <f t="shared" si="23"/>
        <v>0</v>
      </c>
      <c r="K103" s="66">
        <f t="shared" si="24"/>
        <v>0</v>
      </c>
      <c r="L103" s="66">
        <f t="shared" si="25"/>
        <v>0</v>
      </c>
      <c r="M103" s="66">
        <f t="shared" ca="1" si="17"/>
        <v>0.15978975129591513</v>
      </c>
      <c r="N103" s="66">
        <f t="shared" ca="1" si="26"/>
        <v>0</v>
      </c>
      <c r="O103" s="80">
        <f t="shared" ca="1" si="27"/>
        <v>0</v>
      </c>
      <c r="P103" s="66">
        <f t="shared" ca="1" si="28"/>
        <v>0</v>
      </c>
      <c r="Q103" s="66">
        <f t="shared" ca="1" si="29"/>
        <v>0</v>
      </c>
      <c r="R103" s="32">
        <f t="shared" ca="1" si="18"/>
        <v>-0.15978975129591513</v>
      </c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</row>
    <row r="104" spans="1:35">
      <c r="A104" s="77"/>
      <c r="B104" s="77"/>
      <c r="C104" s="77"/>
      <c r="D104" s="79">
        <f t="shared" si="19"/>
        <v>0</v>
      </c>
      <c r="E104" s="79">
        <f t="shared" si="19"/>
        <v>0</v>
      </c>
      <c r="F104" s="66">
        <f t="shared" si="20"/>
        <v>0</v>
      </c>
      <c r="G104" s="66">
        <f t="shared" si="20"/>
        <v>0</v>
      </c>
      <c r="H104" s="66">
        <f t="shared" si="21"/>
        <v>0</v>
      </c>
      <c r="I104" s="66">
        <f t="shared" si="22"/>
        <v>0</v>
      </c>
      <c r="J104" s="66">
        <f t="shared" si="23"/>
        <v>0</v>
      </c>
      <c r="K104" s="66">
        <f t="shared" si="24"/>
        <v>0</v>
      </c>
      <c r="L104" s="66">
        <f t="shared" si="25"/>
        <v>0</v>
      </c>
      <c r="M104" s="66">
        <f t="shared" ca="1" si="17"/>
        <v>0.15978975129591513</v>
      </c>
      <c r="N104" s="66">
        <f t="shared" ca="1" si="26"/>
        <v>0</v>
      </c>
      <c r="O104" s="80">
        <f t="shared" ca="1" si="27"/>
        <v>0</v>
      </c>
      <c r="P104" s="66">
        <f t="shared" ca="1" si="28"/>
        <v>0</v>
      </c>
      <c r="Q104" s="66">
        <f t="shared" ca="1" si="29"/>
        <v>0</v>
      </c>
      <c r="R104" s="32">
        <f t="shared" ca="1" si="18"/>
        <v>-0.15978975129591513</v>
      </c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</row>
    <row r="105" spans="1:35">
      <c r="A105" s="77"/>
      <c r="B105" s="77"/>
      <c r="C105" s="77"/>
      <c r="D105" s="79">
        <f t="shared" si="19"/>
        <v>0</v>
      </c>
      <c r="E105" s="79">
        <f t="shared" si="19"/>
        <v>0</v>
      </c>
      <c r="F105" s="66">
        <f t="shared" si="20"/>
        <v>0</v>
      </c>
      <c r="G105" s="66">
        <f t="shared" si="20"/>
        <v>0</v>
      </c>
      <c r="H105" s="66">
        <f t="shared" si="21"/>
        <v>0</v>
      </c>
      <c r="I105" s="66">
        <f t="shared" si="22"/>
        <v>0</v>
      </c>
      <c r="J105" s="66">
        <f t="shared" si="23"/>
        <v>0</v>
      </c>
      <c r="K105" s="66">
        <f t="shared" si="24"/>
        <v>0</v>
      </c>
      <c r="L105" s="66">
        <f t="shared" si="25"/>
        <v>0</v>
      </c>
      <c r="M105" s="66">
        <f t="shared" ca="1" si="17"/>
        <v>0.15978975129591513</v>
      </c>
      <c r="N105" s="66">
        <f t="shared" ca="1" si="26"/>
        <v>0</v>
      </c>
      <c r="O105" s="80">
        <f t="shared" ca="1" si="27"/>
        <v>0</v>
      </c>
      <c r="P105" s="66">
        <f t="shared" ca="1" si="28"/>
        <v>0</v>
      </c>
      <c r="Q105" s="66">
        <f t="shared" ca="1" si="29"/>
        <v>0</v>
      </c>
      <c r="R105" s="32">
        <f t="shared" ca="1" si="18"/>
        <v>-0.15978975129591513</v>
      </c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</row>
    <row r="106" spans="1:35">
      <c r="A106" s="77"/>
      <c r="B106" s="77"/>
      <c r="C106" s="77"/>
      <c r="D106" s="79">
        <f t="shared" si="19"/>
        <v>0</v>
      </c>
      <c r="E106" s="79">
        <f t="shared" si="19"/>
        <v>0</v>
      </c>
      <c r="F106" s="66">
        <f t="shared" si="20"/>
        <v>0</v>
      </c>
      <c r="G106" s="66">
        <f t="shared" si="20"/>
        <v>0</v>
      </c>
      <c r="H106" s="66">
        <f t="shared" si="21"/>
        <v>0</v>
      </c>
      <c r="I106" s="66">
        <f t="shared" si="22"/>
        <v>0</v>
      </c>
      <c r="J106" s="66">
        <f t="shared" si="23"/>
        <v>0</v>
      </c>
      <c r="K106" s="66">
        <f t="shared" si="24"/>
        <v>0</v>
      </c>
      <c r="L106" s="66">
        <f t="shared" si="25"/>
        <v>0</v>
      </c>
      <c r="M106" s="66">
        <f t="shared" ca="1" si="17"/>
        <v>0.15978975129591513</v>
      </c>
      <c r="N106" s="66">
        <f t="shared" ca="1" si="26"/>
        <v>0</v>
      </c>
      <c r="O106" s="80">
        <f t="shared" ca="1" si="27"/>
        <v>0</v>
      </c>
      <c r="P106" s="66">
        <f t="shared" ca="1" si="28"/>
        <v>0</v>
      </c>
      <c r="Q106" s="66">
        <f t="shared" ca="1" si="29"/>
        <v>0</v>
      </c>
      <c r="R106" s="32">
        <f t="shared" ca="1" si="18"/>
        <v>-0.15978975129591513</v>
      </c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</row>
    <row r="107" spans="1:35">
      <c r="A107" s="77"/>
      <c r="B107" s="77"/>
      <c r="C107" s="77"/>
      <c r="D107" s="79">
        <f t="shared" si="19"/>
        <v>0</v>
      </c>
      <c r="E107" s="79">
        <f t="shared" si="19"/>
        <v>0</v>
      </c>
      <c r="F107" s="66">
        <f t="shared" si="20"/>
        <v>0</v>
      </c>
      <c r="G107" s="66">
        <f t="shared" si="20"/>
        <v>0</v>
      </c>
      <c r="H107" s="66">
        <f t="shared" si="21"/>
        <v>0</v>
      </c>
      <c r="I107" s="66">
        <f t="shared" si="22"/>
        <v>0</v>
      </c>
      <c r="J107" s="66">
        <f t="shared" si="23"/>
        <v>0</v>
      </c>
      <c r="K107" s="66">
        <f t="shared" si="24"/>
        <v>0</v>
      </c>
      <c r="L107" s="66">
        <f t="shared" si="25"/>
        <v>0</v>
      </c>
      <c r="M107" s="66">
        <f t="shared" ca="1" si="17"/>
        <v>0.15978975129591513</v>
      </c>
      <c r="N107" s="66">
        <f t="shared" ca="1" si="26"/>
        <v>0</v>
      </c>
      <c r="O107" s="80">
        <f t="shared" ca="1" si="27"/>
        <v>0</v>
      </c>
      <c r="P107" s="66">
        <f t="shared" ca="1" si="28"/>
        <v>0</v>
      </c>
      <c r="Q107" s="66">
        <f t="shared" ca="1" si="29"/>
        <v>0</v>
      </c>
      <c r="R107" s="32">
        <f t="shared" ca="1" si="18"/>
        <v>-0.15978975129591513</v>
      </c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</row>
    <row r="108" spans="1:35">
      <c r="A108" s="77"/>
      <c r="B108" s="77"/>
      <c r="C108" s="77"/>
      <c r="D108" s="79">
        <f t="shared" si="19"/>
        <v>0</v>
      </c>
      <c r="E108" s="79">
        <f t="shared" si="19"/>
        <v>0</v>
      </c>
      <c r="F108" s="66">
        <f t="shared" si="20"/>
        <v>0</v>
      </c>
      <c r="G108" s="66">
        <f t="shared" si="20"/>
        <v>0</v>
      </c>
      <c r="H108" s="66">
        <f t="shared" si="21"/>
        <v>0</v>
      </c>
      <c r="I108" s="66">
        <f t="shared" si="22"/>
        <v>0</v>
      </c>
      <c r="J108" s="66">
        <f t="shared" si="23"/>
        <v>0</v>
      </c>
      <c r="K108" s="66">
        <f t="shared" si="24"/>
        <v>0</v>
      </c>
      <c r="L108" s="66">
        <f t="shared" si="25"/>
        <v>0</v>
      </c>
      <c r="M108" s="66">
        <f t="shared" ca="1" si="17"/>
        <v>0.15978975129591513</v>
      </c>
      <c r="N108" s="66">
        <f t="shared" ca="1" si="26"/>
        <v>0</v>
      </c>
      <c r="O108" s="80">
        <f t="shared" ca="1" si="27"/>
        <v>0</v>
      </c>
      <c r="P108" s="66">
        <f t="shared" ca="1" si="28"/>
        <v>0</v>
      </c>
      <c r="Q108" s="66">
        <f t="shared" ca="1" si="29"/>
        <v>0</v>
      </c>
      <c r="R108" s="32">
        <f t="shared" ca="1" si="18"/>
        <v>-0.15978975129591513</v>
      </c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</row>
    <row r="109" spans="1:35">
      <c r="A109" s="77"/>
      <c r="B109" s="77"/>
      <c r="C109" s="77"/>
      <c r="D109" s="79">
        <f t="shared" si="19"/>
        <v>0</v>
      </c>
      <c r="E109" s="79">
        <f t="shared" si="19"/>
        <v>0</v>
      </c>
      <c r="F109" s="66">
        <f t="shared" si="20"/>
        <v>0</v>
      </c>
      <c r="G109" s="66">
        <f t="shared" si="20"/>
        <v>0</v>
      </c>
      <c r="H109" s="66">
        <f t="shared" si="21"/>
        <v>0</v>
      </c>
      <c r="I109" s="66">
        <f t="shared" si="22"/>
        <v>0</v>
      </c>
      <c r="J109" s="66">
        <f t="shared" si="23"/>
        <v>0</v>
      </c>
      <c r="K109" s="66">
        <f t="shared" si="24"/>
        <v>0</v>
      </c>
      <c r="L109" s="66">
        <f t="shared" si="25"/>
        <v>0</v>
      </c>
      <c r="M109" s="66">
        <f t="shared" ca="1" si="17"/>
        <v>0.15978975129591513</v>
      </c>
      <c r="N109" s="66">
        <f t="shared" ca="1" si="26"/>
        <v>0</v>
      </c>
      <c r="O109" s="80">
        <f t="shared" ca="1" si="27"/>
        <v>0</v>
      </c>
      <c r="P109" s="66">
        <f t="shared" ca="1" si="28"/>
        <v>0</v>
      </c>
      <c r="Q109" s="66">
        <f t="shared" ca="1" si="29"/>
        <v>0</v>
      </c>
      <c r="R109" s="32">
        <f t="shared" ca="1" si="18"/>
        <v>-0.15978975129591513</v>
      </c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</row>
    <row r="110" spans="1:35">
      <c r="A110" s="77"/>
      <c r="B110" s="77"/>
      <c r="C110" s="77"/>
      <c r="D110" s="79">
        <f t="shared" si="19"/>
        <v>0</v>
      </c>
      <c r="E110" s="79">
        <f t="shared" si="19"/>
        <v>0</v>
      </c>
      <c r="F110" s="66">
        <f t="shared" si="20"/>
        <v>0</v>
      </c>
      <c r="G110" s="66">
        <f t="shared" si="20"/>
        <v>0</v>
      </c>
      <c r="H110" s="66">
        <f t="shared" si="21"/>
        <v>0</v>
      </c>
      <c r="I110" s="66">
        <f t="shared" si="22"/>
        <v>0</v>
      </c>
      <c r="J110" s="66">
        <f t="shared" si="23"/>
        <v>0</v>
      </c>
      <c r="K110" s="66">
        <f t="shared" si="24"/>
        <v>0</v>
      </c>
      <c r="L110" s="66">
        <f t="shared" si="25"/>
        <v>0</v>
      </c>
      <c r="M110" s="66">
        <f t="shared" ca="1" si="17"/>
        <v>0.15978975129591513</v>
      </c>
      <c r="N110" s="66">
        <f t="shared" ca="1" si="26"/>
        <v>0</v>
      </c>
      <c r="O110" s="80">
        <f t="shared" ca="1" si="27"/>
        <v>0</v>
      </c>
      <c r="P110" s="66">
        <f t="shared" ca="1" si="28"/>
        <v>0</v>
      </c>
      <c r="Q110" s="66">
        <f t="shared" ca="1" si="29"/>
        <v>0</v>
      </c>
      <c r="R110" s="32">
        <f t="shared" ca="1" si="18"/>
        <v>-0.15978975129591513</v>
      </c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</row>
    <row r="111" spans="1:35">
      <c r="A111" s="77"/>
      <c r="B111" s="77"/>
      <c r="C111" s="77"/>
      <c r="D111" s="79">
        <f t="shared" si="19"/>
        <v>0</v>
      </c>
      <c r="E111" s="79">
        <f t="shared" si="19"/>
        <v>0</v>
      </c>
      <c r="F111" s="66">
        <f t="shared" si="20"/>
        <v>0</v>
      </c>
      <c r="G111" s="66">
        <f t="shared" si="20"/>
        <v>0</v>
      </c>
      <c r="H111" s="66">
        <f t="shared" si="21"/>
        <v>0</v>
      </c>
      <c r="I111" s="66">
        <f t="shared" si="22"/>
        <v>0</v>
      </c>
      <c r="J111" s="66">
        <f t="shared" si="23"/>
        <v>0</v>
      </c>
      <c r="K111" s="66">
        <f t="shared" si="24"/>
        <v>0</v>
      </c>
      <c r="L111" s="66">
        <f t="shared" si="25"/>
        <v>0</v>
      </c>
      <c r="M111" s="66">
        <f t="shared" ca="1" si="17"/>
        <v>0.15978975129591513</v>
      </c>
      <c r="N111" s="66">
        <f t="shared" ca="1" si="26"/>
        <v>0</v>
      </c>
      <c r="O111" s="80">
        <f t="shared" ca="1" si="27"/>
        <v>0</v>
      </c>
      <c r="P111" s="66">
        <f t="shared" ca="1" si="28"/>
        <v>0</v>
      </c>
      <c r="Q111" s="66">
        <f t="shared" ca="1" si="29"/>
        <v>0</v>
      </c>
      <c r="R111" s="32">
        <f t="shared" ca="1" si="18"/>
        <v>-0.15978975129591513</v>
      </c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</row>
    <row r="112" spans="1:35">
      <c r="A112" s="77"/>
      <c r="B112" s="77"/>
      <c r="C112" s="77"/>
      <c r="D112" s="79">
        <f t="shared" si="19"/>
        <v>0</v>
      </c>
      <c r="E112" s="79">
        <f t="shared" si="19"/>
        <v>0</v>
      </c>
      <c r="F112" s="66">
        <f t="shared" si="20"/>
        <v>0</v>
      </c>
      <c r="G112" s="66">
        <f t="shared" si="20"/>
        <v>0</v>
      </c>
      <c r="H112" s="66">
        <f t="shared" si="21"/>
        <v>0</v>
      </c>
      <c r="I112" s="66">
        <f t="shared" si="22"/>
        <v>0</v>
      </c>
      <c r="J112" s="66">
        <f t="shared" si="23"/>
        <v>0</v>
      </c>
      <c r="K112" s="66">
        <f t="shared" si="24"/>
        <v>0</v>
      </c>
      <c r="L112" s="66">
        <f t="shared" si="25"/>
        <v>0</v>
      </c>
      <c r="M112" s="66">
        <f t="shared" ca="1" si="17"/>
        <v>0.15978975129591513</v>
      </c>
      <c r="N112" s="66">
        <f t="shared" ca="1" si="26"/>
        <v>0</v>
      </c>
      <c r="O112" s="80">
        <f t="shared" ca="1" si="27"/>
        <v>0</v>
      </c>
      <c r="P112" s="66">
        <f t="shared" ca="1" si="28"/>
        <v>0</v>
      </c>
      <c r="Q112" s="66">
        <f t="shared" ca="1" si="29"/>
        <v>0</v>
      </c>
      <c r="R112" s="32">
        <f t="shared" ca="1" si="18"/>
        <v>-0.15978975129591513</v>
      </c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</row>
    <row r="113" spans="1:35">
      <c r="A113" s="77"/>
      <c r="B113" s="77"/>
      <c r="C113" s="77"/>
      <c r="D113" s="79">
        <f t="shared" si="19"/>
        <v>0</v>
      </c>
      <c r="E113" s="79">
        <f t="shared" si="19"/>
        <v>0</v>
      </c>
      <c r="F113" s="66">
        <f t="shared" si="20"/>
        <v>0</v>
      </c>
      <c r="G113" s="66">
        <f t="shared" si="20"/>
        <v>0</v>
      </c>
      <c r="H113" s="66">
        <f t="shared" si="21"/>
        <v>0</v>
      </c>
      <c r="I113" s="66">
        <f t="shared" si="22"/>
        <v>0</v>
      </c>
      <c r="J113" s="66">
        <f t="shared" si="23"/>
        <v>0</v>
      </c>
      <c r="K113" s="66">
        <f t="shared" si="24"/>
        <v>0</v>
      </c>
      <c r="L113" s="66">
        <f t="shared" si="25"/>
        <v>0</v>
      </c>
      <c r="M113" s="66">
        <f t="shared" ca="1" si="17"/>
        <v>0.15978975129591513</v>
      </c>
      <c r="N113" s="66">
        <f t="shared" ca="1" si="26"/>
        <v>0</v>
      </c>
      <c r="O113" s="80">
        <f t="shared" ca="1" si="27"/>
        <v>0</v>
      </c>
      <c r="P113" s="66">
        <f t="shared" ca="1" si="28"/>
        <v>0</v>
      </c>
      <c r="Q113" s="66">
        <f t="shared" ca="1" si="29"/>
        <v>0</v>
      </c>
      <c r="R113" s="32">
        <f t="shared" ca="1" si="18"/>
        <v>-0.15978975129591513</v>
      </c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</row>
    <row r="114" spans="1:35">
      <c r="A114" s="77"/>
      <c r="B114" s="77"/>
      <c r="C114" s="77"/>
      <c r="D114" s="79">
        <f t="shared" si="19"/>
        <v>0</v>
      </c>
      <c r="E114" s="79">
        <f t="shared" si="19"/>
        <v>0</v>
      </c>
      <c r="F114" s="66">
        <f t="shared" si="20"/>
        <v>0</v>
      </c>
      <c r="G114" s="66">
        <f t="shared" si="20"/>
        <v>0</v>
      </c>
      <c r="H114" s="66">
        <f t="shared" si="21"/>
        <v>0</v>
      </c>
      <c r="I114" s="66">
        <f t="shared" si="22"/>
        <v>0</v>
      </c>
      <c r="J114" s="66">
        <f t="shared" si="23"/>
        <v>0</v>
      </c>
      <c r="K114" s="66">
        <f t="shared" si="24"/>
        <v>0</v>
      </c>
      <c r="L114" s="66">
        <f t="shared" si="25"/>
        <v>0</v>
      </c>
      <c r="M114" s="66">
        <f t="shared" ca="1" si="17"/>
        <v>0.15978975129591513</v>
      </c>
      <c r="N114" s="66">
        <f t="shared" ca="1" si="26"/>
        <v>0</v>
      </c>
      <c r="O114" s="80">
        <f t="shared" ca="1" si="27"/>
        <v>0</v>
      </c>
      <c r="P114" s="66">
        <f t="shared" ca="1" si="28"/>
        <v>0</v>
      </c>
      <c r="Q114" s="66">
        <f t="shared" ca="1" si="29"/>
        <v>0</v>
      </c>
      <c r="R114" s="32">
        <f t="shared" ca="1" si="18"/>
        <v>-0.15978975129591513</v>
      </c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</row>
    <row r="115" spans="1:35">
      <c r="A115" s="77"/>
      <c r="B115" s="77"/>
      <c r="C115" s="77"/>
      <c r="D115" s="79">
        <f t="shared" si="19"/>
        <v>0</v>
      </c>
      <c r="E115" s="79">
        <f t="shared" si="19"/>
        <v>0</v>
      </c>
      <c r="F115" s="66">
        <f t="shared" si="20"/>
        <v>0</v>
      </c>
      <c r="G115" s="66">
        <f t="shared" si="20"/>
        <v>0</v>
      </c>
      <c r="H115" s="66">
        <f t="shared" si="21"/>
        <v>0</v>
      </c>
      <c r="I115" s="66">
        <f t="shared" si="22"/>
        <v>0</v>
      </c>
      <c r="J115" s="66">
        <f t="shared" si="23"/>
        <v>0</v>
      </c>
      <c r="K115" s="66">
        <f t="shared" si="24"/>
        <v>0</v>
      </c>
      <c r="L115" s="66">
        <f t="shared" si="25"/>
        <v>0</v>
      </c>
      <c r="M115" s="66">
        <f t="shared" ca="1" si="17"/>
        <v>0.15978975129591513</v>
      </c>
      <c r="N115" s="66">
        <f t="shared" ca="1" si="26"/>
        <v>0</v>
      </c>
      <c r="O115" s="80">
        <f t="shared" ca="1" si="27"/>
        <v>0</v>
      </c>
      <c r="P115" s="66">
        <f t="shared" ca="1" si="28"/>
        <v>0</v>
      </c>
      <c r="Q115" s="66">
        <f t="shared" ca="1" si="29"/>
        <v>0</v>
      </c>
      <c r="R115" s="32">
        <f t="shared" ca="1" si="18"/>
        <v>-0.15978975129591513</v>
      </c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</row>
    <row r="116" spans="1:35">
      <c r="A116" s="77"/>
      <c r="B116" s="77"/>
      <c r="C116" s="77"/>
      <c r="D116" s="79">
        <f t="shared" si="19"/>
        <v>0</v>
      </c>
      <c r="E116" s="79">
        <f t="shared" si="19"/>
        <v>0</v>
      </c>
      <c r="F116" s="66">
        <f t="shared" si="20"/>
        <v>0</v>
      </c>
      <c r="G116" s="66">
        <f t="shared" si="20"/>
        <v>0</v>
      </c>
      <c r="H116" s="66">
        <f t="shared" si="21"/>
        <v>0</v>
      </c>
      <c r="I116" s="66">
        <f t="shared" si="22"/>
        <v>0</v>
      </c>
      <c r="J116" s="66">
        <f t="shared" si="23"/>
        <v>0</v>
      </c>
      <c r="K116" s="66">
        <f t="shared" si="24"/>
        <v>0</v>
      </c>
      <c r="L116" s="66">
        <f t="shared" si="25"/>
        <v>0</v>
      </c>
      <c r="M116" s="66">
        <f t="shared" ca="1" si="17"/>
        <v>0.15978975129591513</v>
      </c>
      <c r="N116" s="66">
        <f t="shared" ca="1" si="26"/>
        <v>0</v>
      </c>
      <c r="O116" s="80">
        <f t="shared" ca="1" si="27"/>
        <v>0</v>
      </c>
      <c r="P116" s="66">
        <f t="shared" ca="1" si="28"/>
        <v>0</v>
      </c>
      <c r="Q116" s="66">
        <f t="shared" ca="1" si="29"/>
        <v>0</v>
      </c>
      <c r="R116" s="32">
        <f t="shared" ca="1" si="18"/>
        <v>-0.15978975129591513</v>
      </c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</row>
    <row r="117" spans="1:35">
      <c r="A117" s="77"/>
      <c r="B117" s="77"/>
      <c r="C117" s="77"/>
      <c r="D117" s="79">
        <f t="shared" si="19"/>
        <v>0</v>
      </c>
      <c r="E117" s="79">
        <f t="shared" si="19"/>
        <v>0</v>
      </c>
      <c r="F117" s="66">
        <f t="shared" si="20"/>
        <v>0</v>
      </c>
      <c r="G117" s="66">
        <f t="shared" si="20"/>
        <v>0</v>
      </c>
      <c r="H117" s="66">
        <f t="shared" si="21"/>
        <v>0</v>
      </c>
      <c r="I117" s="66">
        <f t="shared" si="22"/>
        <v>0</v>
      </c>
      <c r="J117" s="66">
        <f t="shared" si="23"/>
        <v>0</v>
      </c>
      <c r="K117" s="66">
        <f t="shared" si="24"/>
        <v>0</v>
      </c>
      <c r="L117" s="66">
        <f t="shared" si="25"/>
        <v>0</v>
      </c>
      <c r="M117" s="66">
        <f t="shared" ca="1" si="17"/>
        <v>0.15978975129591513</v>
      </c>
      <c r="N117" s="66">
        <f t="shared" ca="1" si="26"/>
        <v>0</v>
      </c>
      <c r="O117" s="80">
        <f t="shared" ca="1" si="27"/>
        <v>0</v>
      </c>
      <c r="P117" s="66">
        <f t="shared" ca="1" si="28"/>
        <v>0</v>
      </c>
      <c r="Q117" s="66">
        <f t="shared" ca="1" si="29"/>
        <v>0</v>
      </c>
      <c r="R117" s="32">
        <f t="shared" ca="1" si="18"/>
        <v>-0.15978975129591513</v>
      </c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</row>
    <row r="118" spans="1:35">
      <c r="A118" s="77"/>
      <c r="B118" s="77"/>
      <c r="C118" s="77"/>
      <c r="D118" s="79">
        <f t="shared" si="19"/>
        <v>0</v>
      </c>
      <c r="E118" s="79">
        <f t="shared" si="19"/>
        <v>0</v>
      </c>
      <c r="F118" s="66">
        <f t="shared" si="20"/>
        <v>0</v>
      </c>
      <c r="G118" s="66">
        <f t="shared" si="20"/>
        <v>0</v>
      </c>
      <c r="H118" s="66">
        <f t="shared" si="21"/>
        <v>0</v>
      </c>
      <c r="I118" s="66">
        <f t="shared" si="22"/>
        <v>0</v>
      </c>
      <c r="J118" s="66">
        <f t="shared" si="23"/>
        <v>0</v>
      </c>
      <c r="K118" s="66">
        <f t="shared" si="24"/>
        <v>0</v>
      </c>
      <c r="L118" s="66">
        <f t="shared" si="25"/>
        <v>0</v>
      </c>
      <c r="M118" s="66">
        <f t="shared" ca="1" si="17"/>
        <v>0.15978975129591513</v>
      </c>
      <c r="N118" s="66">
        <f t="shared" ca="1" si="26"/>
        <v>0</v>
      </c>
      <c r="O118" s="80">
        <f t="shared" ca="1" si="27"/>
        <v>0</v>
      </c>
      <c r="P118" s="66">
        <f t="shared" ca="1" si="28"/>
        <v>0</v>
      </c>
      <c r="Q118" s="66">
        <f t="shared" ca="1" si="29"/>
        <v>0</v>
      </c>
      <c r="R118" s="32">
        <f t="shared" ca="1" si="18"/>
        <v>-0.15978975129591513</v>
      </c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</row>
    <row r="119" spans="1:35">
      <c r="A119" s="77"/>
      <c r="B119" s="77"/>
      <c r="C119" s="77"/>
      <c r="D119" s="79">
        <f t="shared" si="19"/>
        <v>0</v>
      </c>
      <c r="E119" s="79">
        <f t="shared" si="19"/>
        <v>0</v>
      </c>
      <c r="F119" s="66">
        <f t="shared" si="20"/>
        <v>0</v>
      </c>
      <c r="G119" s="66">
        <f t="shared" si="20"/>
        <v>0</v>
      </c>
      <c r="H119" s="66">
        <f t="shared" si="21"/>
        <v>0</v>
      </c>
      <c r="I119" s="66">
        <f t="shared" si="22"/>
        <v>0</v>
      </c>
      <c r="J119" s="66">
        <f t="shared" si="23"/>
        <v>0</v>
      </c>
      <c r="K119" s="66">
        <f t="shared" si="24"/>
        <v>0</v>
      </c>
      <c r="L119" s="66">
        <f t="shared" si="25"/>
        <v>0</v>
      </c>
      <c r="M119" s="66">
        <f t="shared" ca="1" si="17"/>
        <v>0.15978975129591513</v>
      </c>
      <c r="N119" s="66">
        <f t="shared" ca="1" si="26"/>
        <v>0</v>
      </c>
      <c r="O119" s="80">
        <f t="shared" ca="1" si="27"/>
        <v>0</v>
      </c>
      <c r="P119" s="66">
        <f t="shared" ca="1" si="28"/>
        <v>0</v>
      </c>
      <c r="Q119" s="66">
        <f t="shared" ca="1" si="29"/>
        <v>0</v>
      </c>
      <c r="R119" s="32">
        <f t="shared" ca="1" si="18"/>
        <v>-0.15978975129591513</v>
      </c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</row>
    <row r="120" spans="1:35">
      <c r="A120" s="77"/>
      <c r="B120" s="77"/>
      <c r="C120" s="77"/>
      <c r="D120" s="79">
        <f t="shared" si="19"/>
        <v>0</v>
      </c>
      <c r="E120" s="79">
        <f t="shared" si="19"/>
        <v>0</v>
      </c>
      <c r="F120" s="66">
        <f t="shared" si="20"/>
        <v>0</v>
      </c>
      <c r="G120" s="66">
        <f t="shared" si="20"/>
        <v>0</v>
      </c>
      <c r="H120" s="66">
        <f t="shared" si="21"/>
        <v>0</v>
      </c>
      <c r="I120" s="66">
        <f t="shared" si="22"/>
        <v>0</v>
      </c>
      <c r="J120" s="66">
        <f t="shared" si="23"/>
        <v>0</v>
      </c>
      <c r="K120" s="66">
        <f t="shared" si="24"/>
        <v>0</v>
      </c>
      <c r="L120" s="66">
        <f t="shared" si="25"/>
        <v>0</v>
      </c>
      <c r="M120" s="66">
        <f t="shared" ca="1" si="17"/>
        <v>0.15978975129591513</v>
      </c>
      <c r="N120" s="66">
        <f t="shared" ca="1" si="26"/>
        <v>0</v>
      </c>
      <c r="O120" s="80">
        <f t="shared" ca="1" si="27"/>
        <v>0</v>
      </c>
      <c r="P120" s="66">
        <f t="shared" ca="1" si="28"/>
        <v>0</v>
      </c>
      <c r="Q120" s="66">
        <f t="shared" ca="1" si="29"/>
        <v>0</v>
      </c>
      <c r="R120" s="32">
        <f t="shared" ca="1" si="18"/>
        <v>-0.15978975129591513</v>
      </c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</row>
    <row r="121" spans="1:35">
      <c r="A121" s="77"/>
      <c r="B121" s="77"/>
      <c r="C121" s="77"/>
      <c r="D121" s="79">
        <f t="shared" si="19"/>
        <v>0</v>
      </c>
      <c r="E121" s="79">
        <f t="shared" si="19"/>
        <v>0</v>
      </c>
      <c r="F121" s="66">
        <f t="shared" si="20"/>
        <v>0</v>
      </c>
      <c r="G121" s="66">
        <f t="shared" si="20"/>
        <v>0</v>
      </c>
      <c r="H121" s="66">
        <f t="shared" si="21"/>
        <v>0</v>
      </c>
      <c r="I121" s="66">
        <f t="shared" si="22"/>
        <v>0</v>
      </c>
      <c r="J121" s="66">
        <f t="shared" si="23"/>
        <v>0</v>
      </c>
      <c r="K121" s="66">
        <f t="shared" si="24"/>
        <v>0</v>
      </c>
      <c r="L121" s="66">
        <f t="shared" si="25"/>
        <v>0</v>
      </c>
      <c r="M121" s="66">
        <f t="shared" ca="1" si="17"/>
        <v>0.15978975129591513</v>
      </c>
      <c r="N121" s="66">
        <f t="shared" ca="1" si="26"/>
        <v>0</v>
      </c>
      <c r="O121" s="80">
        <f t="shared" ca="1" si="27"/>
        <v>0</v>
      </c>
      <c r="P121" s="66">
        <f t="shared" ca="1" si="28"/>
        <v>0</v>
      </c>
      <c r="Q121" s="66">
        <f t="shared" ca="1" si="29"/>
        <v>0</v>
      </c>
      <c r="R121" s="32">
        <f t="shared" ca="1" si="18"/>
        <v>-0.15978975129591513</v>
      </c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</row>
    <row r="122" spans="1:35">
      <c r="A122" s="77"/>
      <c r="B122" s="77"/>
      <c r="C122" s="77"/>
      <c r="D122" s="79">
        <f t="shared" si="19"/>
        <v>0</v>
      </c>
      <c r="E122" s="79">
        <f t="shared" si="19"/>
        <v>0</v>
      </c>
      <c r="F122" s="66">
        <f t="shared" si="20"/>
        <v>0</v>
      </c>
      <c r="G122" s="66">
        <f t="shared" si="20"/>
        <v>0</v>
      </c>
      <c r="H122" s="66">
        <f t="shared" si="21"/>
        <v>0</v>
      </c>
      <c r="I122" s="66">
        <f t="shared" si="22"/>
        <v>0</v>
      </c>
      <c r="J122" s="66">
        <f t="shared" si="23"/>
        <v>0</v>
      </c>
      <c r="K122" s="66">
        <f t="shared" si="24"/>
        <v>0</v>
      </c>
      <c r="L122" s="66">
        <f t="shared" si="25"/>
        <v>0</v>
      </c>
      <c r="M122" s="66">
        <f t="shared" ca="1" si="17"/>
        <v>0.15978975129591513</v>
      </c>
      <c r="N122" s="66">
        <f t="shared" ca="1" si="26"/>
        <v>0</v>
      </c>
      <c r="O122" s="80">
        <f t="shared" ca="1" si="27"/>
        <v>0</v>
      </c>
      <c r="P122" s="66">
        <f t="shared" ca="1" si="28"/>
        <v>0</v>
      </c>
      <c r="Q122" s="66">
        <f t="shared" ca="1" si="29"/>
        <v>0</v>
      </c>
      <c r="R122" s="32">
        <f t="shared" ca="1" si="18"/>
        <v>-0.15978975129591513</v>
      </c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</row>
    <row r="123" spans="1:35">
      <c r="A123" s="77"/>
      <c r="B123" s="77"/>
      <c r="C123" s="77"/>
      <c r="D123" s="79">
        <f t="shared" si="19"/>
        <v>0</v>
      </c>
      <c r="E123" s="79">
        <f t="shared" si="19"/>
        <v>0</v>
      </c>
      <c r="F123" s="66">
        <f t="shared" si="20"/>
        <v>0</v>
      </c>
      <c r="G123" s="66">
        <f t="shared" si="20"/>
        <v>0</v>
      </c>
      <c r="H123" s="66">
        <f t="shared" si="21"/>
        <v>0</v>
      </c>
      <c r="I123" s="66">
        <f t="shared" si="22"/>
        <v>0</v>
      </c>
      <c r="J123" s="66">
        <f t="shared" si="23"/>
        <v>0</v>
      </c>
      <c r="K123" s="66">
        <f t="shared" si="24"/>
        <v>0</v>
      </c>
      <c r="L123" s="66">
        <f t="shared" si="25"/>
        <v>0</v>
      </c>
      <c r="M123" s="66">
        <f t="shared" ca="1" si="17"/>
        <v>0.15978975129591513</v>
      </c>
      <c r="N123" s="66">
        <f t="shared" ca="1" si="26"/>
        <v>0</v>
      </c>
      <c r="O123" s="80">
        <f t="shared" ca="1" si="27"/>
        <v>0</v>
      </c>
      <c r="P123" s="66">
        <f t="shared" ca="1" si="28"/>
        <v>0</v>
      </c>
      <c r="Q123" s="66">
        <f t="shared" ca="1" si="29"/>
        <v>0</v>
      </c>
      <c r="R123" s="32">
        <f t="shared" ca="1" si="18"/>
        <v>-0.15978975129591513</v>
      </c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</row>
    <row r="124" spans="1:35">
      <c r="A124" s="77"/>
      <c r="B124" s="77"/>
      <c r="C124" s="77"/>
      <c r="D124" s="79">
        <f t="shared" si="19"/>
        <v>0</v>
      </c>
      <c r="E124" s="79">
        <f t="shared" si="19"/>
        <v>0</v>
      </c>
      <c r="F124" s="66">
        <f t="shared" si="20"/>
        <v>0</v>
      </c>
      <c r="G124" s="66">
        <f t="shared" si="20"/>
        <v>0</v>
      </c>
      <c r="H124" s="66">
        <f t="shared" si="21"/>
        <v>0</v>
      </c>
      <c r="I124" s="66">
        <f t="shared" si="22"/>
        <v>0</v>
      </c>
      <c r="J124" s="66">
        <f t="shared" si="23"/>
        <v>0</v>
      </c>
      <c r="K124" s="66">
        <f t="shared" si="24"/>
        <v>0</v>
      </c>
      <c r="L124" s="66">
        <f t="shared" si="25"/>
        <v>0</v>
      </c>
      <c r="M124" s="66">
        <f t="shared" ca="1" si="17"/>
        <v>0.15978975129591513</v>
      </c>
      <c r="N124" s="66">
        <f t="shared" ca="1" si="26"/>
        <v>0</v>
      </c>
      <c r="O124" s="80">
        <f t="shared" ca="1" si="27"/>
        <v>0</v>
      </c>
      <c r="P124" s="66">
        <f t="shared" ca="1" si="28"/>
        <v>0</v>
      </c>
      <c r="Q124" s="66">
        <f t="shared" ca="1" si="29"/>
        <v>0</v>
      </c>
      <c r="R124" s="32">
        <f t="shared" ca="1" si="18"/>
        <v>-0.15978975129591513</v>
      </c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1:35">
      <c r="A125" s="77"/>
      <c r="B125" s="77"/>
      <c r="C125" s="77"/>
      <c r="D125" s="79">
        <f t="shared" si="19"/>
        <v>0</v>
      </c>
      <c r="E125" s="79">
        <f t="shared" si="19"/>
        <v>0</v>
      </c>
      <c r="F125" s="66">
        <f t="shared" si="20"/>
        <v>0</v>
      </c>
      <c r="G125" s="66">
        <f t="shared" si="20"/>
        <v>0</v>
      </c>
      <c r="H125" s="66">
        <f t="shared" si="21"/>
        <v>0</v>
      </c>
      <c r="I125" s="66">
        <f t="shared" si="22"/>
        <v>0</v>
      </c>
      <c r="J125" s="66">
        <f t="shared" si="23"/>
        <v>0</v>
      </c>
      <c r="K125" s="66">
        <f t="shared" si="24"/>
        <v>0</v>
      </c>
      <c r="L125" s="66">
        <f t="shared" si="25"/>
        <v>0</v>
      </c>
      <c r="M125" s="66">
        <f t="shared" ca="1" si="17"/>
        <v>0.15978975129591513</v>
      </c>
      <c r="N125" s="66">
        <f t="shared" ca="1" si="26"/>
        <v>0</v>
      </c>
      <c r="O125" s="80">
        <f t="shared" ca="1" si="27"/>
        <v>0</v>
      </c>
      <c r="P125" s="66">
        <f t="shared" ca="1" si="28"/>
        <v>0</v>
      </c>
      <c r="Q125" s="66">
        <f t="shared" ca="1" si="29"/>
        <v>0</v>
      </c>
      <c r="R125" s="32">
        <f t="shared" ca="1" si="18"/>
        <v>-0.15978975129591513</v>
      </c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</row>
    <row r="126" spans="1:35">
      <c r="A126" s="77"/>
      <c r="B126" s="77"/>
      <c r="C126" s="77"/>
      <c r="D126" s="79">
        <f t="shared" si="19"/>
        <v>0</v>
      </c>
      <c r="E126" s="79">
        <f t="shared" si="19"/>
        <v>0</v>
      </c>
      <c r="F126" s="66">
        <f t="shared" si="20"/>
        <v>0</v>
      </c>
      <c r="G126" s="66">
        <f t="shared" si="20"/>
        <v>0</v>
      </c>
      <c r="H126" s="66">
        <f t="shared" si="21"/>
        <v>0</v>
      </c>
      <c r="I126" s="66">
        <f t="shared" si="22"/>
        <v>0</v>
      </c>
      <c r="J126" s="66">
        <f t="shared" si="23"/>
        <v>0</v>
      </c>
      <c r="K126" s="66">
        <f t="shared" si="24"/>
        <v>0</v>
      </c>
      <c r="L126" s="66">
        <f t="shared" si="25"/>
        <v>0</v>
      </c>
      <c r="M126" s="66">
        <f t="shared" ca="1" si="17"/>
        <v>0.15978975129591513</v>
      </c>
      <c r="N126" s="66">
        <f t="shared" ca="1" si="26"/>
        <v>0</v>
      </c>
      <c r="O126" s="80">
        <f t="shared" ca="1" si="27"/>
        <v>0</v>
      </c>
      <c r="P126" s="66">
        <f t="shared" ca="1" si="28"/>
        <v>0</v>
      </c>
      <c r="Q126" s="66">
        <f t="shared" ca="1" si="29"/>
        <v>0</v>
      </c>
      <c r="R126" s="32">
        <f t="shared" ca="1" si="18"/>
        <v>-0.15978975129591513</v>
      </c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1:35">
      <c r="A127" s="77"/>
      <c r="B127" s="77"/>
      <c r="C127" s="77"/>
      <c r="D127" s="79">
        <f t="shared" si="19"/>
        <v>0</v>
      </c>
      <c r="E127" s="79">
        <f t="shared" si="19"/>
        <v>0</v>
      </c>
      <c r="F127" s="66">
        <f t="shared" si="20"/>
        <v>0</v>
      </c>
      <c r="G127" s="66">
        <f t="shared" si="20"/>
        <v>0</v>
      </c>
      <c r="H127" s="66">
        <f t="shared" si="21"/>
        <v>0</v>
      </c>
      <c r="I127" s="66">
        <f t="shared" si="22"/>
        <v>0</v>
      </c>
      <c r="J127" s="66">
        <f t="shared" si="23"/>
        <v>0</v>
      </c>
      <c r="K127" s="66">
        <f t="shared" si="24"/>
        <v>0</v>
      </c>
      <c r="L127" s="66">
        <f t="shared" si="25"/>
        <v>0</v>
      </c>
      <c r="M127" s="66">
        <f t="shared" ca="1" si="17"/>
        <v>0.15978975129591513</v>
      </c>
      <c r="N127" s="66">
        <f t="shared" ca="1" si="26"/>
        <v>0</v>
      </c>
      <c r="O127" s="80">
        <f t="shared" ca="1" si="27"/>
        <v>0</v>
      </c>
      <c r="P127" s="66">
        <f t="shared" ca="1" si="28"/>
        <v>0</v>
      </c>
      <c r="Q127" s="66">
        <f t="shared" ca="1" si="29"/>
        <v>0</v>
      </c>
      <c r="R127" s="32">
        <f t="shared" ca="1" si="18"/>
        <v>-0.15978975129591513</v>
      </c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1:35">
      <c r="A128" s="77"/>
      <c r="B128" s="77"/>
      <c r="C128" s="77"/>
      <c r="D128" s="79">
        <f t="shared" si="19"/>
        <v>0</v>
      </c>
      <c r="E128" s="79">
        <f t="shared" si="19"/>
        <v>0</v>
      </c>
      <c r="F128" s="66">
        <f t="shared" si="20"/>
        <v>0</v>
      </c>
      <c r="G128" s="66">
        <f t="shared" si="20"/>
        <v>0</v>
      </c>
      <c r="H128" s="66">
        <f t="shared" si="21"/>
        <v>0</v>
      </c>
      <c r="I128" s="66">
        <f t="shared" si="22"/>
        <v>0</v>
      </c>
      <c r="J128" s="66">
        <f t="shared" si="23"/>
        <v>0</v>
      </c>
      <c r="K128" s="66">
        <f t="shared" si="24"/>
        <v>0</v>
      </c>
      <c r="L128" s="66">
        <f t="shared" si="25"/>
        <v>0</v>
      </c>
      <c r="M128" s="66">
        <f t="shared" ca="1" si="17"/>
        <v>0.15978975129591513</v>
      </c>
      <c r="N128" s="66">
        <f t="shared" ca="1" si="26"/>
        <v>0</v>
      </c>
      <c r="O128" s="80">
        <f t="shared" ca="1" si="27"/>
        <v>0</v>
      </c>
      <c r="P128" s="66">
        <f t="shared" ca="1" si="28"/>
        <v>0</v>
      </c>
      <c r="Q128" s="66">
        <f t="shared" ca="1" si="29"/>
        <v>0</v>
      </c>
      <c r="R128" s="32">
        <f t="shared" ca="1" si="18"/>
        <v>-0.15978975129591513</v>
      </c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</row>
    <row r="129" spans="1:35">
      <c r="A129" s="77"/>
      <c r="B129" s="77"/>
      <c r="C129" s="77"/>
      <c r="D129" s="79">
        <f t="shared" si="19"/>
        <v>0</v>
      </c>
      <c r="E129" s="79">
        <f t="shared" si="19"/>
        <v>0</v>
      </c>
      <c r="F129" s="66">
        <f t="shared" si="20"/>
        <v>0</v>
      </c>
      <c r="G129" s="66">
        <f t="shared" si="20"/>
        <v>0</v>
      </c>
      <c r="H129" s="66">
        <f t="shared" si="21"/>
        <v>0</v>
      </c>
      <c r="I129" s="66">
        <f t="shared" si="22"/>
        <v>0</v>
      </c>
      <c r="J129" s="66">
        <f t="shared" si="23"/>
        <v>0</v>
      </c>
      <c r="K129" s="66">
        <f t="shared" si="24"/>
        <v>0</v>
      </c>
      <c r="L129" s="66">
        <f t="shared" si="25"/>
        <v>0</v>
      </c>
      <c r="M129" s="66">
        <f t="shared" ca="1" si="17"/>
        <v>0.15978975129591513</v>
      </c>
      <c r="N129" s="66">
        <f t="shared" ca="1" si="26"/>
        <v>0</v>
      </c>
      <c r="O129" s="80">
        <f t="shared" ca="1" si="27"/>
        <v>0</v>
      </c>
      <c r="P129" s="66">
        <f t="shared" ca="1" si="28"/>
        <v>0</v>
      </c>
      <c r="Q129" s="66">
        <f t="shared" ca="1" si="29"/>
        <v>0</v>
      </c>
      <c r="R129" s="32">
        <f t="shared" ca="1" si="18"/>
        <v>-0.15978975129591513</v>
      </c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</row>
    <row r="130" spans="1:35">
      <c r="A130" s="77"/>
      <c r="B130" s="77"/>
      <c r="C130" s="77"/>
      <c r="D130" s="79">
        <f t="shared" si="19"/>
        <v>0</v>
      </c>
      <c r="E130" s="79">
        <f t="shared" si="19"/>
        <v>0</v>
      </c>
      <c r="F130" s="66">
        <f t="shared" si="20"/>
        <v>0</v>
      </c>
      <c r="G130" s="66">
        <f t="shared" si="20"/>
        <v>0</v>
      </c>
      <c r="H130" s="66">
        <f t="shared" si="21"/>
        <v>0</v>
      </c>
      <c r="I130" s="66">
        <f t="shared" si="22"/>
        <v>0</v>
      </c>
      <c r="J130" s="66">
        <f t="shared" si="23"/>
        <v>0</v>
      </c>
      <c r="K130" s="66">
        <f t="shared" si="24"/>
        <v>0</v>
      </c>
      <c r="L130" s="66">
        <f t="shared" si="25"/>
        <v>0</v>
      </c>
      <c r="M130" s="66">
        <f t="shared" ca="1" si="17"/>
        <v>0.15978975129591513</v>
      </c>
      <c r="N130" s="66">
        <f t="shared" ca="1" si="26"/>
        <v>0</v>
      </c>
      <c r="O130" s="80">
        <f t="shared" ca="1" si="27"/>
        <v>0</v>
      </c>
      <c r="P130" s="66">
        <f t="shared" ca="1" si="28"/>
        <v>0</v>
      </c>
      <c r="Q130" s="66">
        <f t="shared" ca="1" si="29"/>
        <v>0</v>
      </c>
      <c r="R130" s="32">
        <f t="shared" ca="1" si="18"/>
        <v>-0.15978975129591513</v>
      </c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</row>
    <row r="131" spans="1:35">
      <c r="A131" s="77"/>
      <c r="B131" s="77"/>
      <c r="C131" s="77"/>
      <c r="D131" s="79">
        <f t="shared" si="19"/>
        <v>0</v>
      </c>
      <c r="E131" s="79">
        <f t="shared" si="19"/>
        <v>0</v>
      </c>
      <c r="F131" s="66">
        <f t="shared" si="20"/>
        <v>0</v>
      </c>
      <c r="G131" s="66">
        <f t="shared" si="20"/>
        <v>0</v>
      </c>
      <c r="H131" s="66">
        <f t="shared" si="21"/>
        <v>0</v>
      </c>
      <c r="I131" s="66">
        <f t="shared" si="22"/>
        <v>0</v>
      </c>
      <c r="J131" s="66">
        <f t="shared" si="23"/>
        <v>0</v>
      </c>
      <c r="K131" s="66">
        <f t="shared" si="24"/>
        <v>0</v>
      </c>
      <c r="L131" s="66">
        <f t="shared" si="25"/>
        <v>0</v>
      </c>
      <c r="M131" s="66">
        <f t="shared" ca="1" si="17"/>
        <v>0.15978975129591513</v>
      </c>
      <c r="N131" s="66">
        <f t="shared" ca="1" si="26"/>
        <v>0</v>
      </c>
      <c r="O131" s="80">
        <f t="shared" ca="1" si="27"/>
        <v>0</v>
      </c>
      <c r="P131" s="66">
        <f t="shared" ca="1" si="28"/>
        <v>0</v>
      </c>
      <c r="Q131" s="66">
        <f t="shared" ca="1" si="29"/>
        <v>0</v>
      </c>
      <c r="R131" s="32">
        <f t="shared" ca="1" si="18"/>
        <v>-0.15978975129591513</v>
      </c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1:35">
      <c r="A132" s="77"/>
      <c r="B132" s="77"/>
      <c r="C132" s="77"/>
      <c r="D132" s="79">
        <f t="shared" si="19"/>
        <v>0</v>
      </c>
      <c r="E132" s="79">
        <f t="shared" si="19"/>
        <v>0</v>
      </c>
      <c r="F132" s="66">
        <f t="shared" si="20"/>
        <v>0</v>
      </c>
      <c r="G132" s="66">
        <f t="shared" si="20"/>
        <v>0</v>
      </c>
      <c r="H132" s="66">
        <f t="shared" si="21"/>
        <v>0</v>
      </c>
      <c r="I132" s="66">
        <f t="shared" si="22"/>
        <v>0</v>
      </c>
      <c r="J132" s="66">
        <f t="shared" si="23"/>
        <v>0</v>
      </c>
      <c r="K132" s="66">
        <f t="shared" si="24"/>
        <v>0</v>
      </c>
      <c r="L132" s="66">
        <f t="shared" si="25"/>
        <v>0</v>
      </c>
      <c r="M132" s="66">
        <f t="shared" ca="1" si="17"/>
        <v>0.15978975129591513</v>
      </c>
      <c r="N132" s="66">
        <f t="shared" ca="1" si="26"/>
        <v>0</v>
      </c>
      <c r="O132" s="80">
        <f t="shared" ca="1" si="27"/>
        <v>0</v>
      </c>
      <c r="P132" s="66">
        <f t="shared" ca="1" si="28"/>
        <v>0</v>
      </c>
      <c r="Q132" s="66">
        <f t="shared" ca="1" si="29"/>
        <v>0</v>
      </c>
      <c r="R132" s="32">
        <f t="shared" ca="1" si="18"/>
        <v>-0.15978975129591513</v>
      </c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</row>
    <row r="133" spans="1:35">
      <c r="A133" s="77"/>
      <c r="B133" s="77"/>
      <c r="C133" s="77"/>
      <c r="D133" s="79">
        <f t="shared" si="19"/>
        <v>0</v>
      </c>
      <c r="E133" s="79">
        <f t="shared" si="19"/>
        <v>0</v>
      </c>
      <c r="F133" s="66">
        <f t="shared" si="20"/>
        <v>0</v>
      </c>
      <c r="G133" s="66">
        <f t="shared" si="20"/>
        <v>0</v>
      </c>
      <c r="H133" s="66">
        <f t="shared" si="21"/>
        <v>0</v>
      </c>
      <c r="I133" s="66">
        <f t="shared" si="22"/>
        <v>0</v>
      </c>
      <c r="J133" s="66">
        <f t="shared" si="23"/>
        <v>0</v>
      </c>
      <c r="K133" s="66">
        <f t="shared" si="24"/>
        <v>0</v>
      </c>
      <c r="L133" s="66">
        <f t="shared" si="25"/>
        <v>0</v>
      </c>
      <c r="M133" s="66">
        <f t="shared" ca="1" si="17"/>
        <v>0.15978975129591513</v>
      </c>
      <c r="N133" s="66">
        <f t="shared" ca="1" si="26"/>
        <v>0</v>
      </c>
      <c r="O133" s="80">
        <f t="shared" ca="1" si="27"/>
        <v>0</v>
      </c>
      <c r="P133" s="66">
        <f t="shared" ca="1" si="28"/>
        <v>0</v>
      </c>
      <c r="Q133" s="66">
        <f t="shared" ca="1" si="29"/>
        <v>0</v>
      </c>
      <c r="R133" s="32">
        <f t="shared" ca="1" si="18"/>
        <v>-0.15978975129591513</v>
      </c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</row>
    <row r="134" spans="1:35">
      <c r="A134" s="77"/>
      <c r="B134" s="77"/>
      <c r="C134" s="77"/>
      <c r="D134" s="79">
        <f t="shared" si="19"/>
        <v>0</v>
      </c>
      <c r="E134" s="79">
        <f t="shared" si="19"/>
        <v>0</v>
      </c>
      <c r="F134" s="66">
        <f t="shared" si="20"/>
        <v>0</v>
      </c>
      <c r="G134" s="66">
        <f t="shared" si="20"/>
        <v>0</v>
      </c>
      <c r="H134" s="66">
        <f t="shared" si="21"/>
        <v>0</v>
      </c>
      <c r="I134" s="66">
        <f t="shared" si="22"/>
        <v>0</v>
      </c>
      <c r="J134" s="66">
        <f t="shared" si="23"/>
        <v>0</v>
      </c>
      <c r="K134" s="66">
        <f t="shared" si="24"/>
        <v>0</v>
      </c>
      <c r="L134" s="66">
        <f t="shared" si="25"/>
        <v>0</v>
      </c>
      <c r="M134" s="66">
        <f t="shared" ca="1" si="17"/>
        <v>0.15978975129591513</v>
      </c>
      <c r="N134" s="66">
        <f t="shared" ca="1" si="26"/>
        <v>0</v>
      </c>
      <c r="O134" s="80">
        <f t="shared" ca="1" si="27"/>
        <v>0</v>
      </c>
      <c r="P134" s="66">
        <f t="shared" ca="1" si="28"/>
        <v>0</v>
      </c>
      <c r="Q134" s="66">
        <f t="shared" ca="1" si="29"/>
        <v>0</v>
      </c>
      <c r="R134" s="32">
        <f t="shared" ca="1" si="18"/>
        <v>-0.15978975129591513</v>
      </c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</row>
    <row r="135" spans="1:35">
      <c r="A135" s="77"/>
      <c r="B135" s="77"/>
      <c r="C135" s="77"/>
      <c r="D135" s="79">
        <f t="shared" si="19"/>
        <v>0</v>
      </c>
      <c r="E135" s="79">
        <f t="shared" si="19"/>
        <v>0</v>
      </c>
      <c r="F135" s="66">
        <f t="shared" si="20"/>
        <v>0</v>
      </c>
      <c r="G135" s="66">
        <f t="shared" si="20"/>
        <v>0</v>
      </c>
      <c r="H135" s="66">
        <f t="shared" si="21"/>
        <v>0</v>
      </c>
      <c r="I135" s="66">
        <f t="shared" si="22"/>
        <v>0</v>
      </c>
      <c r="J135" s="66">
        <f t="shared" si="23"/>
        <v>0</v>
      </c>
      <c r="K135" s="66">
        <f t="shared" si="24"/>
        <v>0</v>
      </c>
      <c r="L135" s="66">
        <f t="shared" si="25"/>
        <v>0</v>
      </c>
      <c r="M135" s="66">
        <f t="shared" ca="1" si="17"/>
        <v>0.15978975129591513</v>
      </c>
      <c r="N135" s="66">
        <f t="shared" ca="1" si="26"/>
        <v>0</v>
      </c>
      <c r="O135" s="80">
        <f t="shared" ca="1" si="27"/>
        <v>0</v>
      </c>
      <c r="P135" s="66">
        <f t="shared" ca="1" si="28"/>
        <v>0</v>
      </c>
      <c r="Q135" s="66">
        <f t="shared" ca="1" si="29"/>
        <v>0</v>
      </c>
      <c r="R135" s="32">
        <f t="shared" ca="1" si="18"/>
        <v>-0.15978975129591513</v>
      </c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</row>
    <row r="136" spans="1:35">
      <c r="A136" s="77"/>
      <c r="B136" s="77"/>
      <c r="C136" s="77"/>
      <c r="D136" s="79">
        <f t="shared" si="19"/>
        <v>0</v>
      </c>
      <c r="E136" s="79">
        <f t="shared" si="19"/>
        <v>0</v>
      </c>
      <c r="F136" s="66">
        <f t="shared" si="20"/>
        <v>0</v>
      </c>
      <c r="G136" s="66">
        <f t="shared" si="20"/>
        <v>0</v>
      </c>
      <c r="H136" s="66">
        <f t="shared" si="21"/>
        <v>0</v>
      </c>
      <c r="I136" s="66">
        <f t="shared" si="22"/>
        <v>0</v>
      </c>
      <c r="J136" s="66">
        <f t="shared" si="23"/>
        <v>0</v>
      </c>
      <c r="K136" s="66">
        <f t="shared" si="24"/>
        <v>0</v>
      </c>
      <c r="L136" s="66">
        <f t="shared" si="25"/>
        <v>0</v>
      </c>
      <c r="M136" s="66">
        <f t="shared" ca="1" si="17"/>
        <v>0.15978975129591513</v>
      </c>
      <c r="N136" s="66">
        <f t="shared" ca="1" si="26"/>
        <v>0</v>
      </c>
      <c r="O136" s="80">
        <f t="shared" ca="1" si="27"/>
        <v>0</v>
      </c>
      <c r="P136" s="66">
        <f t="shared" ca="1" si="28"/>
        <v>0</v>
      </c>
      <c r="Q136" s="66">
        <f t="shared" ca="1" si="29"/>
        <v>0</v>
      </c>
      <c r="R136" s="32">
        <f t="shared" ca="1" si="18"/>
        <v>-0.15978975129591513</v>
      </c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</row>
    <row r="137" spans="1:35">
      <c r="A137" s="77"/>
      <c r="B137" s="77"/>
      <c r="C137" s="77"/>
      <c r="D137" s="79">
        <f t="shared" si="19"/>
        <v>0</v>
      </c>
      <c r="E137" s="79">
        <f t="shared" si="19"/>
        <v>0</v>
      </c>
      <c r="F137" s="66">
        <f t="shared" si="20"/>
        <v>0</v>
      </c>
      <c r="G137" s="66">
        <f t="shared" si="20"/>
        <v>0</v>
      </c>
      <c r="H137" s="66">
        <f t="shared" si="21"/>
        <v>0</v>
      </c>
      <c r="I137" s="66">
        <f t="shared" si="22"/>
        <v>0</v>
      </c>
      <c r="J137" s="66">
        <f t="shared" si="23"/>
        <v>0</v>
      </c>
      <c r="K137" s="66">
        <f t="shared" si="24"/>
        <v>0</v>
      </c>
      <c r="L137" s="66">
        <f t="shared" si="25"/>
        <v>0</v>
      </c>
      <c r="M137" s="66">
        <f t="shared" ca="1" si="17"/>
        <v>0.15978975129591513</v>
      </c>
      <c r="N137" s="66">
        <f t="shared" ca="1" si="26"/>
        <v>0</v>
      </c>
      <c r="O137" s="80">
        <f t="shared" ca="1" si="27"/>
        <v>0</v>
      </c>
      <c r="P137" s="66">
        <f t="shared" ca="1" si="28"/>
        <v>0</v>
      </c>
      <c r="Q137" s="66">
        <f t="shared" ca="1" si="29"/>
        <v>0</v>
      </c>
      <c r="R137" s="32">
        <f t="shared" ca="1" si="18"/>
        <v>-0.15978975129591513</v>
      </c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</row>
    <row r="138" spans="1:35">
      <c r="A138" s="77"/>
      <c r="B138" s="77"/>
      <c r="C138" s="77"/>
      <c r="D138" s="79">
        <f t="shared" si="19"/>
        <v>0</v>
      </c>
      <c r="E138" s="79">
        <f t="shared" si="19"/>
        <v>0</v>
      </c>
      <c r="F138" s="66">
        <f t="shared" si="20"/>
        <v>0</v>
      </c>
      <c r="G138" s="66">
        <f t="shared" si="20"/>
        <v>0</v>
      </c>
      <c r="H138" s="66">
        <f t="shared" si="21"/>
        <v>0</v>
      </c>
      <c r="I138" s="66">
        <f t="shared" si="22"/>
        <v>0</v>
      </c>
      <c r="J138" s="66">
        <f t="shared" si="23"/>
        <v>0</v>
      </c>
      <c r="K138" s="66">
        <f t="shared" si="24"/>
        <v>0</v>
      </c>
      <c r="L138" s="66">
        <f t="shared" si="25"/>
        <v>0</v>
      </c>
      <c r="M138" s="66">
        <f t="shared" ca="1" si="17"/>
        <v>0.15978975129591513</v>
      </c>
      <c r="N138" s="66">
        <f t="shared" ca="1" si="26"/>
        <v>0</v>
      </c>
      <c r="O138" s="80">
        <f t="shared" ca="1" si="27"/>
        <v>0</v>
      </c>
      <c r="P138" s="66">
        <f t="shared" ca="1" si="28"/>
        <v>0</v>
      </c>
      <c r="Q138" s="66">
        <f t="shared" ca="1" si="29"/>
        <v>0</v>
      </c>
      <c r="R138" s="32">
        <f t="shared" ca="1" si="18"/>
        <v>-0.15978975129591513</v>
      </c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</row>
    <row r="139" spans="1:35">
      <c r="A139" s="77"/>
      <c r="B139" s="77"/>
      <c r="C139" s="77"/>
      <c r="D139" s="79">
        <f t="shared" si="19"/>
        <v>0</v>
      </c>
      <c r="E139" s="79">
        <f t="shared" si="19"/>
        <v>0</v>
      </c>
      <c r="F139" s="66">
        <f t="shared" si="20"/>
        <v>0</v>
      </c>
      <c r="G139" s="66">
        <f t="shared" si="20"/>
        <v>0</v>
      </c>
      <c r="H139" s="66">
        <f t="shared" si="21"/>
        <v>0</v>
      </c>
      <c r="I139" s="66">
        <f t="shared" si="22"/>
        <v>0</v>
      </c>
      <c r="J139" s="66">
        <f t="shared" si="23"/>
        <v>0</v>
      </c>
      <c r="K139" s="66">
        <f t="shared" si="24"/>
        <v>0</v>
      </c>
      <c r="L139" s="66">
        <f t="shared" si="25"/>
        <v>0</v>
      </c>
      <c r="M139" s="66">
        <f t="shared" ca="1" si="17"/>
        <v>0.15978975129591513</v>
      </c>
      <c r="N139" s="66">
        <f t="shared" ca="1" si="26"/>
        <v>0</v>
      </c>
      <c r="O139" s="80">
        <f t="shared" ca="1" si="27"/>
        <v>0</v>
      </c>
      <c r="P139" s="66">
        <f t="shared" ca="1" si="28"/>
        <v>0</v>
      </c>
      <c r="Q139" s="66">
        <f t="shared" ca="1" si="29"/>
        <v>0</v>
      </c>
      <c r="R139" s="32">
        <f t="shared" ca="1" si="18"/>
        <v>-0.15978975129591513</v>
      </c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</row>
    <row r="140" spans="1:35">
      <c r="A140" s="77"/>
      <c r="B140" s="77"/>
      <c r="C140" s="77"/>
      <c r="D140" s="79">
        <f t="shared" si="19"/>
        <v>0</v>
      </c>
      <c r="E140" s="79">
        <f t="shared" si="19"/>
        <v>0</v>
      </c>
      <c r="F140" s="66">
        <f t="shared" si="20"/>
        <v>0</v>
      </c>
      <c r="G140" s="66">
        <f t="shared" si="20"/>
        <v>0</v>
      </c>
      <c r="H140" s="66">
        <f t="shared" si="21"/>
        <v>0</v>
      </c>
      <c r="I140" s="66">
        <f t="shared" si="22"/>
        <v>0</v>
      </c>
      <c r="J140" s="66">
        <f t="shared" si="23"/>
        <v>0</v>
      </c>
      <c r="K140" s="66">
        <f t="shared" si="24"/>
        <v>0</v>
      </c>
      <c r="L140" s="66">
        <f t="shared" si="25"/>
        <v>0</v>
      </c>
      <c r="M140" s="66">
        <f t="shared" ca="1" si="17"/>
        <v>0.15978975129591513</v>
      </c>
      <c r="N140" s="66">
        <f t="shared" ca="1" si="26"/>
        <v>0</v>
      </c>
      <c r="O140" s="80">
        <f t="shared" ca="1" si="27"/>
        <v>0</v>
      </c>
      <c r="P140" s="66">
        <f t="shared" ca="1" si="28"/>
        <v>0</v>
      </c>
      <c r="Q140" s="66">
        <f t="shared" ca="1" si="29"/>
        <v>0</v>
      </c>
      <c r="R140" s="32">
        <f t="shared" ca="1" si="18"/>
        <v>-0.15978975129591513</v>
      </c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</row>
    <row r="141" spans="1:35">
      <c r="A141" s="77"/>
      <c r="B141" s="77"/>
      <c r="C141" s="77"/>
      <c r="D141" s="79">
        <f t="shared" si="19"/>
        <v>0</v>
      </c>
      <c r="E141" s="79">
        <f t="shared" si="19"/>
        <v>0</v>
      </c>
      <c r="F141" s="66">
        <f t="shared" si="20"/>
        <v>0</v>
      </c>
      <c r="G141" s="66">
        <f t="shared" si="20"/>
        <v>0</v>
      </c>
      <c r="H141" s="66">
        <f t="shared" si="21"/>
        <v>0</v>
      </c>
      <c r="I141" s="66">
        <f t="shared" si="22"/>
        <v>0</v>
      </c>
      <c r="J141" s="66">
        <f t="shared" si="23"/>
        <v>0</v>
      </c>
      <c r="K141" s="66">
        <f t="shared" si="24"/>
        <v>0</v>
      </c>
      <c r="L141" s="66">
        <f t="shared" si="25"/>
        <v>0</v>
      </c>
      <c r="M141" s="66">
        <f t="shared" ca="1" si="17"/>
        <v>0.15978975129591513</v>
      </c>
      <c r="N141" s="66">
        <f t="shared" ca="1" si="26"/>
        <v>0</v>
      </c>
      <c r="O141" s="80">
        <f t="shared" ca="1" si="27"/>
        <v>0</v>
      </c>
      <c r="P141" s="66">
        <f t="shared" ca="1" si="28"/>
        <v>0</v>
      </c>
      <c r="Q141" s="66">
        <f t="shared" ca="1" si="29"/>
        <v>0</v>
      </c>
      <c r="R141" s="32">
        <f t="shared" ca="1" si="18"/>
        <v>-0.15978975129591513</v>
      </c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</row>
    <row r="142" spans="1:35">
      <c r="A142" s="77"/>
      <c r="B142" s="77"/>
      <c r="C142" s="77"/>
      <c r="D142" s="79">
        <f t="shared" si="19"/>
        <v>0</v>
      </c>
      <c r="E142" s="79">
        <f t="shared" si="19"/>
        <v>0</v>
      </c>
      <c r="F142" s="66">
        <f t="shared" si="20"/>
        <v>0</v>
      </c>
      <c r="G142" s="66">
        <f t="shared" si="20"/>
        <v>0</v>
      </c>
      <c r="H142" s="66">
        <f t="shared" si="21"/>
        <v>0</v>
      </c>
      <c r="I142" s="66">
        <f t="shared" si="22"/>
        <v>0</v>
      </c>
      <c r="J142" s="66">
        <f t="shared" si="23"/>
        <v>0</v>
      </c>
      <c r="K142" s="66">
        <f t="shared" si="24"/>
        <v>0</v>
      </c>
      <c r="L142" s="66">
        <f t="shared" si="25"/>
        <v>0</v>
      </c>
      <c r="M142" s="66">
        <f t="shared" ca="1" si="17"/>
        <v>0.15978975129591513</v>
      </c>
      <c r="N142" s="66">
        <f t="shared" ca="1" si="26"/>
        <v>0</v>
      </c>
      <c r="O142" s="80">
        <f t="shared" ca="1" si="27"/>
        <v>0</v>
      </c>
      <c r="P142" s="66">
        <f t="shared" ca="1" si="28"/>
        <v>0</v>
      </c>
      <c r="Q142" s="66">
        <f t="shared" ca="1" si="29"/>
        <v>0</v>
      </c>
      <c r="R142" s="32">
        <f t="shared" ca="1" si="18"/>
        <v>-0.15978975129591513</v>
      </c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</row>
    <row r="143" spans="1:35">
      <c r="A143" s="77"/>
      <c r="B143" s="77"/>
      <c r="C143" s="77"/>
      <c r="D143" s="79">
        <f t="shared" si="19"/>
        <v>0</v>
      </c>
      <c r="E143" s="79">
        <f t="shared" si="19"/>
        <v>0</v>
      </c>
      <c r="F143" s="66">
        <f t="shared" si="20"/>
        <v>0</v>
      </c>
      <c r="G143" s="66">
        <f t="shared" si="20"/>
        <v>0</v>
      </c>
      <c r="H143" s="66">
        <f t="shared" si="21"/>
        <v>0</v>
      </c>
      <c r="I143" s="66">
        <f t="shared" si="22"/>
        <v>0</v>
      </c>
      <c r="J143" s="66">
        <f t="shared" si="23"/>
        <v>0</v>
      </c>
      <c r="K143" s="66">
        <f t="shared" si="24"/>
        <v>0</v>
      </c>
      <c r="L143" s="66">
        <f t="shared" si="25"/>
        <v>0</v>
      </c>
      <c r="M143" s="66">
        <f t="shared" ca="1" si="17"/>
        <v>0.15978975129591513</v>
      </c>
      <c r="N143" s="66">
        <f t="shared" ca="1" si="26"/>
        <v>0</v>
      </c>
      <c r="O143" s="80">
        <f t="shared" ca="1" si="27"/>
        <v>0</v>
      </c>
      <c r="P143" s="66">
        <f t="shared" ca="1" si="28"/>
        <v>0</v>
      </c>
      <c r="Q143" s="66">
        <f t="shared" ca="1" si="29"/>
        <v>0</v>
      </c>
      <c r="R143" s="32">
        <f t="shared" ca="1" si="18"/>
        <v>-0.15978975129591513</v>
      </c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</row>
    <row r="144" spans="1:35">
      <c r="A144" s="77"/>
      <c r="B144" s="77"/>
      <c r="C144" s="77"/>
      <c r="D144" s="79">
        <f t="shared" ref="D144:E207" si="30">A144/A$18</f>
        <v>0</v>
      </c>
      <c r="E144" s="79">
        <f t="shared" si="30"/>
        <v>0</v>
      </c>
      <c r="F144" s="66">
        <f t="shared" ref="F144:G207" si="31">$C144*D144</f>
        <v>0</v>
      </c>
      <c r="G144" s="66">
        <f t="shared" si="31"/>
        <v>0</v>
      </c>
      <c r="H144" s="66">
        <f t="shared" si="21"/>
        <v>0</v>
      </c>
      <c r="I144" s="66">
        <f t="shared" si="22"/>
        <v>0</v>
      </c>
      <c r="J144" s="66">
        <f t="shared" si="23"/>
        <v>0</v>
      </c>
      <c r="K144" s="66">
        <f t="shared" si="24"/>
        <v>0</v>
      </c>
      <c r="L144" s="66">
        <f t="shared" si="25"/>
        <v>0</v>
      </c>
      <c r="M144" s="66">
        <f t="shared" ca="1" si="17"/>
        <v>0.15978975129591513</v>
      </c>
      <c r="N144" s="66">
        <f t="shared" ca="1" si="26"/>
        <v>0</v>
      </c>
      <c r="O144" s="80">
        <f t="shared" ca="1" si="27"/>
        <v>0</v>
      </c>
      <c r="P144" s="66">
        <f t="shared" ca="1" si="28"/>
        <v>0</v>
      </c>
      <c r="Q144" s="66">
        <f t="shared" ca="1" si="29"/>
        <v>0</v>
      </c>
      <c r="R144" s="32">
        <f t="shared" ca="1" si="18"/>
        <v>-0.15978975129591513</v>
      </c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1:35">
      <c r="A145" s="77"/>
      <c r="B145" s="77"/>
      <c r="C145" s="77"/>
      <c r="D145" s="79">
        <f t="shared" si="30"/>
        <v>0</v>
      </c>
      <c r="E145" s="79">
        <f t="shared" si="30"/>
        <v>0</v>
      </c>
      <c r="F145" s="66">
        <f t="shared" si="31"/>
        <v>0</v>
      </c>
      <c r="G145" s="66">
        <f t="shared" si="31"/>
        <v>0</v>
      </c>
      <c r="H145" s="66">
        <f t="shared" si="21"/>
        <v>0</v>
      </c>
      <c r="I145" s="66">
        <f t="shared" si="22"/>
        <v>0</v>
      </c>
      <c r="J145" s="66">
        <f t="shared" si="23"/>
        <v>0</v>
      </c>
      <c r="K145" s="66">
        <f t="shared" si="24"/>
        <v>0</v>
      </c>
      <c r="L145" s="66">
        <f t="shared" si="25"/>
        <v>0</v>
      </c>
      <c r="M145" s="66">
        <f t="shared" ca="1" si="17"/>
        <v>0.15978975129591513</v>
      </c>
      <c r="N145" s="66">
        <f t="shared" ca="1" si="26"/>
        <v>0</v>
      </c>
      <c r="O145" s="80">
        <f t="shared" ca="1" si="27"/>
        <v>0</v>
      </c>
      <c r="P145" s="66">
        <f t="shared" ca="1" si="28"/>
        <v>0</v>
      </c>
      <c r="Q145" s="66">
        <f t="shared" ca="1" si="29"/>
        <v>0</v>
      </c>
      <c r="R145" s="32">
        <f t="shared" ca="1" si="18"/>
        <v>-0.15978975129591513</v>
      </c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</row>
    <row r="146" spans="1:35">
      <c r="A146" s="77"/>
      <c r="B146" s="77"/>
      <c r="C146" s="77"/>
      <c r="D146" s="79">
        <f t="shared" si="30"/>
        <v>0</v>
      </c>
      <c r="E146" s="79">
        <f t="shared" si="30"/>
        <v>0</v>
      </c>
      <c r="F146" s="66">
        <f t="shared" si="31"/>
        <v>0</v>
      </c>
      <c r="G146" s="66">
        <f t="shared" si="31"/>
        <v>0</v>
      </c>
      <c r="H146" s="66">
        <f t="shared" si="21"/>
        <v>0</v>
      </c>
      <c r="I146" s="66">
        <f t="shared" si="22"/>
        <v>0</v>
      </c>
      <c r="J146" s="66">
        <f t="shared" si="23"/>
        <v>0</v>
      </c>
      <c r="K146" s="66">
        <f t="shared" si="24"/>
        <v>0</v>
      </c>
      <c r="L146" s="66">
        <f t="shared" si="25"/>
        <v>0</v>
      </c>
      <c r="M146" s="66">
        <f t="shared" ca="1" si="17"/>
        <v>0.15978975129591513</v>
      </c>
      <c r="N146" s="66">
        <f t="shared" ca="1" si="26"/>
        <v>0</v>
      </c>
      <c r="O146" s="80">
        <f t="shared" ca="1" si="27"/>
        <v>0</v>
      </c>
      <c r="P146" s="66">
        <f t="shared" ca="1" si="28"/>
        <v>0</v>
      </c>
      <c r="Q146" s="66">
        <f t="shared" ca="1" si="29"/>
        <v>0</v>
      </c>
      <c r="R146" s="32">
        <f t="shared" ca="1" si="18"/>
        <v>-0.15978975129591513</v>
      </c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1:35">
      <c r="A147" s="77"/>
      <c r="B147" s="77"/>
      <c r="C147" s="77"/>
      <c r="D147" s="79">
        <f t="shared" si="30"/>
        <v>0</v>
      </c>
      <c r="E147" s="79">
        <f t="shared" si="30"/>
        <v>0</v>
      </c>
      <c r="F147" s="66">
        <f t="shared" si="31"/>
        <v>0</v>
      </c>
      <c r="G147" s="66">
        <f t="shared" si="31"/>
        <v>0</v>
      </c>
      <c r="H147" s="66">
        <f t="shared" si="21"/>
        <v>0</v>
      </c>
      <c r="I147" s="66">
        <f t="shared" si="22"/>
        <v>0</v>
      </c>
      <c r="J147" s="66">
        <f t="shared" si="23"/>
        <v>0</v>
      </c>
      <c r="K147" s="66">
        <f t="shared" si="24"/>
        <v>0</v>
      </c>
      <c r="L147" s="66">
        <f t="shared" si="25"/>
        <v>0</v>
      </c>
      <c r="M147" s="66">
        <f t="shared" ca="1" si="17"/>
        <v>0.15978975129591513</v>
      </c>
      <c r="N147" s="66">
        <f t="shared" ca="1" si="26"/>
        <v>0</v>
      </c>
      <c r="O147" s="80">
        <f t="shared" ca="1" si="27"/>
        <v>0</v>
      </c>
      <c r="P147" s="66">
        <f t="shared" ca="1" si="28"/>
        <v>0</v>
      </c>
      <c r="Q147" s="66">
        <f t="shared" ca="1" si="29"/>
        <v>0</v>
      </c>
      <c r="R147" s="32">
        <f t="shared" ca="1" si="18"/>
        <v>-0.15978975129591513</v>
      </c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</row>
    <row r="148" spans="1:35">
      <c r="A148" s="77"/>
      <c r="B148" s="77"/>
      <c r="C148" s="77"/>
      <c r="D148" s="79">
        <f t="shared" si="30"/>
        <v>0</v>
      </c>
      <c r="E148" s="79">
        <f t="shared" si="30"/>
        <v>0</v>
      </c>
      <c r="F148" s="66">
        <f t="shared" si="31"/>
        <v>0</v>
      </c>
      <c r="G148" s="66">
        <f t="shared" si="31"/>
        <v>0</v>
      </c>
      <c r="H148" s="66">
        <f t="shared" si="21"/>
        <v>0</v>
      </c>
      <c r="I148" s="66">
        <f t="shared" si="22"/>
        <v>0</v>
      </c>
      <c r="J148" s="66">
        <f t="shared" si="23"/>
        <v>0</v>
      </c>
      <c r="K148" s="66">
        <f t="shared" si="24"/>
        <v>0</v>
      </c>
      <c r="L148" s="66">
        <f t="shared" si="25"/>
        <v>0</v>
      </c>
      <c r="M148" s="66">
        <f t="shared" ref="M148:M211" ca="1" si="32">+E$4+E$5*D148+E$6*D148^2</f>
        <v>0.15978975129591513</v>
      </c>
      <c r="N148" s="66">
        <f t="shared" ca="1" si="26"/>
        <v>0</v>
      </c>
      <c r="O148" s="80">
        <f t="shared" ca="1" si="27"/>
        <v>0</v>
      </c>
      <c r="P148" s="66">
        <f t="shared" ca="1" si="28"/>
        <v>0</v>
      </c>
      <c r="Q148" s="66">
        <f t="shared" ca="1" si="29"/>
        <v>0</v>
      </c>
      <c r="R148" s="32">
        <f t="shared" ref="R148:R211" ca="1" si="33">+E148-M148</f>
        <v>-0.15978975129591513</v>
      </c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</row>
    <row r="149" spans="1:35">
      <c r="A149" s="77"/>
      <c r="B149" s="77"/>
      <c r="C149" s="77"/>
      <c r="D149" s="79">
        <f t="shared" si="30"/>
        <v>0</v>
      </c>
      <c r="E149" s="79">
        <f t="shared" si="30"/>
        <v>0</v>
      </c>
      <c r="F149" s="66">
        <f t="shared" si="31"/>
        <v>0</v>
      </c>
      <c r="G149" s="66">
        <f t="shared" si="31"/>
        <v>0</v>
      </c>
      <c r="H149" s="66">
        <f t="shared" ref="H149:H212" si="34">C149*D149*D149</f>
        <v>0</v>
      </c>
      <c r="I149" s="66">
        <f t="shared" ref="I149:I212" si="35">C149*D149*D149*D149</f>
        <v>0</v>
      </c>
      <c r="J149" s="66">
        <f t="shared" ref="J149:J212" si="36">C149*D149*D149*D149*D149</f>
        <v>0</v>
      </c>
      <c r="K149" s="66">
        <f t="shared" ref="K149:K212" si="37">C149*E149*D149</f>
        <v>0</v>
      </c>
      <c r="L149" s="66">
        <f t="shared" ref="L149:L212" si="38">C149*E149*D149*D149</f>
        <v>0</v>
      </c>
      <c r="M149" s="66">
        <f t="shared" ca="1" si="32"/>
        <v>0.15978975129591513</v>
      </c>
      <c r="N149" s="66">
        <f t="shared" ref="N149:N212" ca="1" si="39">C149*(M149-E149)^2</f>
        <v>0</v>
      </c>
      <c r="O149" s="80">
        <f t="shared" ref="O149:O212" ca="1" si="40">(C149*O$1-O$2*F149+O$3*H149)^2</f>
        <v>0</v>
      </c>
      <c r="P149" s="66">
        <f t="shared" ref="P149:P212" ca="1" si="41">(-C149*O$2+O$4*F149-O$5*H149)^2</f>
        <v>0</v>
      </c>
      <c r="Q149" s="66">
        <f t="shared" ref="Q149:Q212" ca="1" si="42">+(C149*O$3-F149*O$5+H149*O$6)^2</f>
        <v>0</v>
      </c>
      <c r="R149" s="32">
        <f t="shared" ca="1" si="33"/>
        <v>-0.15978975129591513</v>
      </c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</row>
    <row r="150" spans="1:35">
      <c r="A150" s="77"/>
      <c r="B150" s="77"/>
      <c r="C150" s="77"/>
      <c r="D150" s="79">
        <f t="shared" si="30"/>
        <v>0</v>
      </c>
      <c r="E150" s="79">
        <f t="shared" si="30"/>
        <v>0</v>
      </c>
      <c r="F150" s="66">
        <f t="shared" si="31"/>
        <v>0</v>
      </c>
      <c r="G150" s="66">
        <f t="shared" si="31"/>
        <v>0</v>
      </c>
      <c r="H150" s="66">
        <f t="shared" si="34"/>
        <v>0</v>
      </c>
      <c r="I150" s="66">
        <f t="shared" si="35"/>
        <v>0</v>
      </c>
      <c r="J150" s="66">
        <f t="shared" si="36"/>
        <v>0</v>
      </c>
      <c r="K150" s="66">
        <f t="shared" si="37"/>
        <v>0</v>
      </c>
      <c r="L150" s="66">
        <f t="shared" si="38"/>
        <v>0</v>
      </c>
      <c r="M150" s="66">
        <f t="shared" ca="1" si="32"/>
        <v>0.15978975129591513</v>
      </c>
      <c r="N150" s="66">
        <f t="shared" ca="1" si="39"/>
        <v>0</v>
      </c>
      <c r="O150" s="80">
        <f t="shared" ca="1" si="40"/>
        <v>0</v>
      </c>
      <c r="P150" s="66">
        <f t="shared" ca="1" si="41"/>
        <v>0</v>
      </c>
      <c r="Q150" s="66">
        <f t="shared" ca="1" si="42"/>
        <v>0</v>
      </c>
      <c r="R150" s="32">
        <f t="shared" ca="1" si="33"/>
        <v>-0.15978975129591513</v>
      </c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</row>
    <row r="151" spans="1:35">
      <c r="A151" s="77"/>
      <c r="B151" s="77"/>
      <c r="C151" s="77"/>
      <c r="D151" s="79">
        <f t="shared" si="30"/>
        <v>0</v>
      </c>
      <c r="E151" s="79">
        <f t="shared" si="30"/>
        <v>0</v>
      </c>
      <c r="F151" s="66">
        <f t="shared" si="31"/>
        <v>0</v>
      </c>
      <c r="G151" s="66">
        <f t="shared" si="31"/>
        <v>0</v>
      </c>
      <c r="H151" s="66">
        <f t="shared" si="34"/>
        <v>0</v>
      </c>
      <c r="I151" s="66">
        <f t="shared" si="35"/>
        <v>0</v>
      </c>
      <c r="J151" s="66">
        <f t="shared" si="36"/>
        <v>0</v>
      </c>
      <c r="K151" s="66">
        <f t="shared" si="37"/>
        <v>0</v>
      </c>
      <c r="L151" s="66">
        <f t="shared" si="38"/>
        <v>0</v>
      </c>
      <c r="M151" s="66">
        <f t="shared" ca="1" si="32"/>
        <v>0.15978975129591513</v>
      </c>
      <c r="N151" s="66">
        <f t="shared" ca="1" si="39"/>
        <v>0</v>
      </c>
      <c r="O151" s="80">
        <f t="shared" ca="1" si="40"/>
        <v>0</v>
      </c>
      <c r="P151" s="66">
        <f t="shared" ca="1" si="41"/>
        <v>0</v>
      </c>
      <c r="Q151" s="66">
        <f t="shared" ca="1" si="42"/>
        <v>0</v>
      </c>
      <c r="R151" s="32">
        <f t="shared" ca="1" si="33"/>
        <v>-0.15978975129591513</v>
      </c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</row>
    <row r="152" spans="1:35">
      <c r="A152" s="77"/>
      <c r="B152" s="77"/>
      <c r="C152" s="77"/>
      <c r="D152" s="79">
        <f t="shared" si="30"/>
        <v>0</v>
      </c>
      <c r="E152" s="79">
        <f t="shared" si="30"/>
        <v>0</v>
      </c>
      <c r="F152" s="66">
        <f t="shared" si="31"/>
        <v>0</v>
      </c>
      <c r="G152" s="66">
        <f t="shared" si="31"/>
        <v>0</v>
      </c>
      <c r="H152" s="66">
        <f t="shared" si="34"/>
        <v>0</v>
      </c>
      <c r="I152" s="66">
        <f t="shared" si="35"/>
        <v>0</v>
      </c>
      <c r="J152" s="66">
        <f t="shared" si="36"/>
        <v>0</v>
      </c>
      <c r="K152" s="66">
        <f t="shared" si="37"/>
        <v>0</v>
      </c>
      <c r="L152" s="66">
        <f t="shared" si="38"/>
        <v>0</v>
      </c>
      <c r="M152" s="66">
        <f t="shared" ca="1" si="32"/>
        <v>0.15978975129591513</v>
      </c>
      <c r="N152" s="66">
        <f t="shared" ca="1" si="39"/>
        <v>0</v>
      </c>
      <c r="O152" s="80">
        <f t="shared" ca="1" si="40"/>
        <v>0</v>
      </c>
      <c r="P152" s="66">
        <f t="shared" ca="1" si="41"/>
        <v>0</v>
      </c>
      <c r="Q152" s="66">
        <f t="shared" ca="1" si="42"/>
        <v>0</v>
      </c>
      <c r="R152" s="32">
        <f t="shared" ca="1" si="33"/>
        <v>-0.15978975129591513</v>
      </c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</row>
    <row r="153" spans="1:35">
      <c r="A153" s="77"/>
      <c r="B153" s="77"/>
      <c r="C153" s="77"/>
      <c r="D153" s="79">
        <f t="shared" si="30"/>
        <v>0</v>
      </c>
      <c r="E153" s="79">
        <f t="shared" si="30"/>
        <v>0</v>
      </c>
      <c r="F153" s="66">
        <f t="shared" si="31"/>
        <v>0</v>
      </c>
      <c r="G153" s="66">
        <f t="shared" si="31"/>
        <v>0</v>
      </c>
      <c r="H153" s="66">
        <f t="shared" si="34"/>
        <v>0</v>
      </c>
      <c r="I153" s="66">
        <f t="shared" si="35"/>
        <v>0</v>
      </c>
      <c r="J153" s="66">
        <f t="shared" si="36"/>
        <v>0</v>
      </c>
      <c r="K153" s="66">
        <f t="shared" si="37"/>
        <v>0</v>
      </c>
      <c r="L153" s="66">
        <f t="shared" si="38"/>
        <v>0</v>
      </c>
      <c r="M153" s="66">
        <f t="shared" ca="1" si="32"/>
        <v>0.15978975129591513</v>
      </c>
      <c r="N153" s="66">
        <f t="shared" ca="1" si="39"/>
        <v>0</v>
      </c>
      <c r="O153" s="80">
        <f t="shared" ca="1" si="40"/>
        <v>0</v>
      </c>
      <c r="P153" s="66">
        <f t="shared" ca="1" si="41"/>
        <v>0</v>
      </c>
      <c r="Q153" s="66">
        <f t="shared" ca="1" si="42"/>
        <v>0</v>
      </c>
      <c r="R153" s="32">
        <f t="shared" ca="1" si="33"/>
        <v>-0.15978975129591513</v>
      </c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</row>
    <row r="154" spans="1:35">
      <c r="A154" s="77"/>
      <c r="B154" s="77"/>
      <c r="C154" s="77"/>
      <c r="D154" s="79">
        <f t="shared" si="30"/>
        <v>0</v>
      </c>
      <c r="E154" s="79">
        <f t="shared" si="30"/>
        <v>0</v>
      </c>
      <c r="F154" s="66">
        <f t="shared" si="31"/>
        <v>0</v>
      </c>
      <c r="G154" s="66">
        <f t="shared" si="31"/>
        <v>0</v>
      </c>
      <c r="H154" s="66">
        <f t="shared" si="34"/>
        <v>0</v>
      </c>
      <c r="I154" s="66">
        <f t="shared" si="35"/>
        <v>0</v>
      </c>
      <c r="J154" s="66">
        <f t="shared" si="36"/>
        <v>0</v>
      </c>
      <c r="K154" s="66">
        <f t="shared" si="37"/>
        <v>0</v>
      </c>
      <c r="L154" s="66">
        <f t="shared" si="38"/>
        <v>0</v>
      </c>
      <c r="M154" s="66">
        <f t="shared" ca="1" si="32"/>
        <v>0.15978975129591513</v>
      </c>
      <c r="N154" s="66">
        <f t="shared" ca="1" si="39"/>
        <v>0</v>
      </c>
      <c r="O154" s="80">
        <f t="shared" ca="1" si="40"/>
        <v>0</v>
      </c>
      <c r="P154" s="66">
        <f t="shared" ca="1" si="41"/>
        <v>0</v>
      </c>
      <c r="Q154" s="66">
        <f t="shared" ca="1" si="42"/>
        <v>0</v>
      </c>
      <c r="R154" s="32">
        <f t="shared" ca="1" si="33"/>
        <v>-0.15978975129591513</v>
      </c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</row>
    <row r="155" spans="1:35">
      <c r="A155" s="77"/>
      <c r="B155" s="77"/>
      <c r="C155" s="77"/>
      <c r="D155" s="79">
        <f t="shared" si="30"/>
        <v>0</v>
      </c>
      <c r="E155" s="79">
        <f t="shared" si="30"/>
        <v>0</v>
      </c>
      <c r="F155" s="66">
        <f t="shared" si="31"/>
        <v>0</v>
      </c>
      <c r="G155" s="66">
        <f t="shared" si="31"/>
        <v>0</v>
      </c>
      <c r="H155" s="66">
        <f t="shared" si="34"/>
        <v>0</v>
      </c>
      <c r="I155" s="66">
        <f t="shared" si="35"/>
        <v>0</v>
      </c>
      <c r="J155" s="66">
        <f t="shared" si="36"/>
        <v>0</v>
      </c>
      <c r="K155" s="66">
        <f t="shared" si="37"/>
        <v>0</v>
      </c>
      <c r="L155" s="66">
        <f t="shared" si="38"/>
        <v>0</v>
      </c>
      <c r="M155" s="66">
        <f t="shared" ca="1" si="32"/>
        <v>0.15978975129591513</v>
      </c>
      <c r="N155" s="66">
        <f t="shared" ca="1" si="39"/>
        <v>0</v>
      </c>
      <c r="O155" s="80">
        <f t="shared" ca="1" si="40"/>
        <v>0</v>
      </c>
      <c r="P155" s="66">
        <f t="shared" ca="1" si="41"/>
        <v>0</v>
      </c>
      <c r="Q155" s="66">
        <f t="shared" ca="1" si="42"/>
        <v>0</v>
      </c>
      <c r="R155" s="32">
        <f t="shared" ca="1" si="33"/>
        <v>-0.15978975129591513</v>
      </c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</row>
    <row r="156" spans="1:35">
      <c r="A156" s="77"/>
      <c r="B156" s="77"/>
      <c r="C156" s="77"/>
      <c r="D156" s="79">
        <f t="shared" si="30"/>
        <v>0</v>
      </c>
      <c r="E156" s="79">
        <f t="shared" si="30"/>
        <v>0</v>
      </c>
      <c r="F156" s="66">
        <f t="shared" si="31"/>
        <v>0</v>
      </c>
      <c r="G156" s="66">
        <f t="shared" si="31"/>
        <v>0</v>
      </c>
      <c r="H156" s="66">
        <f t="shared" si="34"/>
        <v>0</v>
      </c>
      <c r="I156" s="66">
        <f t="shared" si="35"/>
        <v>0</v>
      </c>
      <c r="J156" s="66">
        <f t="shared" si="36"/>
        <v>0</v>
      </c>
      <c r="K156" s="66">
        <f t="shared" si="37"/>
        <v>0</v>
      </c>
      <c r="L156" s="66">
        <f t="shared" si="38"/>
        <v>0</v>
      </c>
      <c r="M156" s="66">
        <f t="shared" ca="1" si="32"/>
        <v>0.15978975129591513</v>
      </c>
      <c r="N156" s="66">
        <f t="shared" ca="1" si="39"/>
        <v>0</v>
      </c>
      <c r="O156" s="80">
        <f t="shared" ca="1" si="40"/>
        <v>0</v>
      </c>
      <c r="P156" s="66">
        <f t="shared" ca="1" si="41"/>
        <v>0</v>
      </c>
      <c r="Q156" s="66">
        <f t="shared" ca="1" si="42"/>
        <v>0</v>
      </c>
      <c r="R156" s="32">
        <f t="shared" ca="1" si="33"/>
        <v>-0.15978975129591513</v>
      </c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</row>
    <row r="157" spans="1:35">
      <c r="A157" s="77"/>
      <c r="B157" s="77"/>
      <c r="C157" s="77"/>
      <c r="D157" s="79">
        <f t="shared" si="30"/>
        <v>0</v>
      </c>
      <c r="E157" s="79">
        <f t="shared" si="30"/>
        <v>0</v>
      </c>
      <c r="F157" s="66">
        <f t="shared" si="31"/>
        <v>0</v>
      </c>
      <c r="G157" s="66">
        <f t="shared" si="31"/>
        <v>0</v>
      </c>
      <c r="H157" s="66">
        <f t="shared" si="34"/>
        <v>0</v>
      </c>
      <c r="I157" s="66">
        <f t="shared" si="35"/>
        <v>0</v>
      </c>
      <c r="J157" s="66">
        <f t="shared" si="36"/>
        <v>0</v>
      </c>
      <c r="K157" s="66">
        <f t="shared" si="37"/>
        <v>0</v>
      </c>
      <c r="L157" s="66">
        <f t="shared" si="38"/>
        <v>0</v>
      </c>
      <c r="M157" s="66">
        <f t="shared" ca="1" si="32"/>
        <v>0.15978975129591513</v>
      </c>
      <c r="N157" s="66">
        <f t="shared" ca="1" si="39"/>
        <v>0</v>
      </c>
      <c r="O157" s="80">
        <f t="shared" ca="1" si="40"/>
        <v>0</v>
      </c>
      <c r="P157" s="66">
        <f t="shared" ca="1" si="41"/>
        <v>0</v>
      </c>
      <c r="Q157" s="66">
        <f t="shared" ca="1" si="42"/>
        <v>0</v>
      </c>
      <c r="R157" s="32">
        <f t="shared" ca="1" si="33"/>
        <v>-0.15978975129591513</v>
      </c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</row>
    <row r="158" spans="1:35">
      <c r="A158" s="77"/>
      <c r="B158" s="77"/>
      <c r="C158" s="77"/>
      <c r="D158" s="79">
        <f t="shared" si="30"/>
        <v>0</v>
      </c>
      <c r="E158" s="79">
        <f t="shared" si="30"/>
        <v>0</v>
      </c>
      <c r="F158" s="66">
        <f t="shared" si="31"/>
        <v>0</v>
      </c>
      <c r="G158" s="66">
        <f t="shared" si="31"/>
        <v>0</v>
      </c>
      <c r="H158" s="66">
        <f t="shared" si="34"/>
        <v>0</v>
      </c>
      <c r="I158" s="66">
        <f t="shared" si="35"/>
        <v>0</v>
      </c>
      <c r="J158" s="66">
        <f t="shared" si="36"/>
        <v>0</v>
      </c>
      <c r="K158" s="66">
        <f t="shared" si="37"/>
        <v>0</v>
      </c>
      <c r="L158" s="66">
        <f t="shared" si="38"/>
        <v>0</v>
      </c>
      <c r="M158" s="66">
        <f t="shared" ca="1" si="32"/>
        <v>0.15978975129591513</v>
      </c>
      <c r="N158" s="66">
        <f t="shared" ca="1" si="39"/>
        <v>0</v>
      </c>
      <c r="O158" s="80">
        <f t="shared" ca="1" si="40"/>
        <v>0</v>
      </c>
      <c r="P158" s="66">
        <f t="shared" ca="1" si="41"/>
        <v>0</v>
      </c>
      <c r="Q158" s="66">
        <f t="shared" ca="1" si="42"/>
        <v>0</v>
      </c>
      <c r="R158" s="32">
        <f t="shared" ca="1" si="33"/>
        <v>-0.15978975129591513</v>
      </c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</row>
    <row r="159" spans="1:35">
      <c r="A159" s="77"/>
      <c r="B159" s="77"/>
      <c r="C159" s="77"/>
      <c r="D159" s="79">
        <f t="shared" si="30"/>
        <v>0</v>
      </c>
      <c r="E159" s="79">
        <f t="shared" si="30"/>
        <v>0</v>
      </c>
      <c r="F159" s="66">
        <f t="shared" si="31"/>
        <v>0</v>
      </c>
      <c r="G159" s="66">
        <f t="shared" si="31"/>
        <v>0</v>
      </c>
      <c r="H159" s="66">
        <f t="shared" si="34"/>
        <v>0</v>
      </c>
      <c r="I159" s="66">
        <f t="shared" si="35"/>
        <v>0</v>
      </c>
      <c r="J159" s="66">
        <f t="shared" si="36"/>
        <v>0</v>
      </c>
      <c r="K159" s="66">
        <f t="shared" si="37"/>
        <v>0</v>
      </c>
      <c r="L159" s="66">
        <f t="shared" si="38"/>
        <v>0</v>
      </c>
      <c r="M159" s="66">
        <f t="shared" ca="1" si="32"/>
        <v>0.15978975129591513</v>
      </c>
      <c r="N159" s="66">
        <f t="shared" ca="1" si="39"/>
        <v>0</v>
      </c>
      <c r="O159" s="80">
        <f t="shared" ca="1" si="40"/>
        <v>0</v>
      </c>
      <c r="P159" s="66">
        <f t="shared" ca="1" si="41"/>
        <v>0</v>
      </c>
      <c r="Q159" s="66">
        <f t="shared" ca="1" si="42"/>
        <v>0</v>
      </c>
      <c r="R159" s="32">
        <f t="shared" ca="1" si="33"/>
        <v>-0.15978975129591513</v>
      </c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1:35">
      <c r="A160" s="77"/>
      <c r="B160" s="77"/>
      <c r="C160" s="77"/>
      <c r="D160" s="79">
        <f t="shared" si="30"/>
        <v>0</v>
      </c>
      <c r="E160" s="79">
        <f t="shared" si="30"/>
        <v>0</v>
      </c>
      <c r="F160" s="66">
        <f t="shared" si="31"/>
        <v>0</v>
      </c>
      <c r="G160" s="66">
        <f t="shared" si="31"/>
        <v>0</v>
      </c>
      <c r="H160" s="66">
        <f t="shared" si="34"/>
        <v>0</v>
      </c>
      <c r="I160" s="66">
        <f t="shared" si="35"/>
        <v>0</v>
      </c>
      <c r="J160" s="66">
        <f t="shared" si="36"/>
        <v>0</v>
      </c>
      <c r="K160" s="66">
        <f t="shared" si="37"/>
        <v>0</v>
      </c>
      <c r="L160" s="66">
        <f t="shared" si="38"/>
        <v>0</v>
      </c>
      <c r="M160" s="66">
        <f t="shared" ca="1" si="32"/>
        <v>0.15978975129591513</v>
      </c>
      <c r="N160" s="66">
        <f t="shared" ca="1" si="39"/>
        <v>0</v>
      </c>
      <c r="O160" s="80">
        <f t="shared" ca="1" si="40"/>
        <v>0</v>
      </c>
      <c r="P160" s="66">
        <f t="shared" ca="1" si="41"/>
        <v>0</v>
      </c>
      <c r="Q160" s="66">
        <f t="shared" ca="1" si="42"/>
        <v>0</v>
      </c>
      <c r="R160" s="32">
        <f t="shared" ca="1" si="33"/>
        <v>-0.15978975129591513</v>
      </c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1:35">
      <c r="A161" s="77"/>
      <c r="B161" s="77"/>
      <c r="C161" s="77"/>
      <c r="D161" s="79">
        <f t="shared" si="30"/>
        <v>0</v>
      </c>
      <c r="E161" s="79">
        <f t="shared" si="30"/>
        <v>0</v>
      </c>
      <c r="F161" s="66">
        <f t="shared" si="31"/>
        <v>0</v>
      </c>
      <c r="G161" s="66">
        <f t="shared" si="31"/>
        <v>0</v>
      </c>
      <c r="H161" s="66">
        <f t="shared" si="34"/>
        <v>0</v>
      </c>
      <c r="I161" s="66">
        <f t="shared" si="35"/>
        <v>0</v>
      </c>
      <c r="J161" s="66">
        <f t="shared" si="36"/>
        <v>0</v>
      </c>
      <c r="K161" s="66">
        <f t="shared" si="37"/>
        <v>0</v>
      </c>
      <c r="L161" s="66">
        <f t="shared" si="38"/>
        <v>0</v>
      </c>
      <c r="M161" s="66">
        <f t="shared" ca="1" si="32"/>
        <v>0.15978975129591513</v>
      </c>
      <c r="N161" s="66">
        <f t="shared" ca="1" si="39"/>
        <v>0</v>
      </c>
      <c r="O161" s="80">
        <f t="shared" ca="1" si="40"/>
        <v>0</v>
      </c>
      <c r="P161" s="66">
        <f t="shared" ca="1" si="41"/>
        <v>0</v>
      </c>
      <c r="Q161" s="66">
        <f t="shared" ca="1" si="42"/>
        <v>0</v>
      </c>
      <c r="R161" s="32">
        <f t="shared" ca="1" si="33"/>
        <v>-0.15978975129591513</v>
      </c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1:35">
      <c r="A162" s="77"/>
      <c r="B162" s="77"/>
      <c r="C162" s="77"/>
      <c r="D162" s="79">
        <f t="shared" si="30"/>
        <v>0</v>
      </c>
      <c r="E162" s="79">
        <f t="shared" si="30"/>
        <v>0</v>
      </c>
      <c r="F162" s="66">
        <f t="shared" si="31"/>
        <v>0</v>
      </c>
      <c r="G162" s="66">
        <f t="shared" si="31"/>
        <v>0</v>
      </c>
      <c r="H162" s="66">
        <f t="shared" si="34"/>
        <v>0</v>
      </c>
      <c r="I162" s="66">
        <f t="shared" si="35"/>
        <v>0</v>
      </c>
      <c r="J162" s="66">
        <f t="shared" si="36"/>
        <v>0</v>
      </c>
      <c r="K162" s="66">
        <f t="shared" si="37"/>
        <v>0</v>
      </c>
      <c r="L162" s="66">
        <f t="shared" si="38"/>
        <v>0</v>
      </c>
      <c r="M162" s="66">
        <f t="shared" ca="1" si="32"/>
        <v>0.15978975129591513</v>
      </c>
      <c r="N162" s="66">
        <f t="shared" ca="1" si="39"/>
        <v>0</v>
      </c>
      <c r="O162" s="80">
        <f t="shared" ca="1" si="40"/>
        <v>0</v>
      </c>
      <c r="P162" s="66">
        <f t="shared" ca="1" si="41"/>
        <v>0</v>
      </c>
      <c r="Q162" s="66">
        <f t="shared" ca="1" si="42"/>
        <v>0</v>
      </c>
      <c r="R162" s="32">
        <f t="shared" ca="1" si="33"/>
        <v>-0.15978975129591513</v>
      </c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1:35">
      <c r="A163" s="77"/>
      <c r="B163" s="77"/>
      <c r="C163" s="77"/>
      <c r="D163" s="79">
        <f t="shared" si="30"/>
        <v>0</v>
      </c>
      <c r="E163" s="79">
        <f t="shared" si="30"/>
        <v>0</v>
      </c>
      <c r="F163" s="66">
        <f t="shared" si="31"/>
        <v>0</v>
      </c>
      <c r="G163" s="66">
        <f t="shared" si="31"/>
        <v>0</v>
      </c>
      <c r="H163" s="66">
        <f t="shared" si="34"/>
        <v>0</v>
      </c>
      <c r="I163" s="66">
        <f t="shared" si="35"/>
        <v>0</v>
      </c>
      <c r="J163" s="66">
        <f t="shared" si="36"/>
        <v>0</v>
      </c>
      <c r="K163" s="66">
        <f t="shared" si="37"/>
        <v>0</v>
      </c>
      <c r="L163" s="66">
        <f t="shared" si="38"/>
        <v>0</v>
      </c>
      <c r="M163" s="66">
        <f t="shared" ca="1" si="32"/>
        <v>0.15978975129591513</v>
      </c>
      <c r="N163" s="66">
        <f t="shared" ca="1" si="39"/>
        <v>0</v>
      </c>
      <c r="O163" s="80">
        <f t="shared" ca="1" si="40"/>
        <v>0</v>
      </c>
      <c r="P163" s="66">
        <f t="shared" ca="1" si="41"/>
        <v>0</v>
      </c>
      <c r="Q163" s="66">
        <f t="shared" ca="1" si="42"/>
        <v>0</v>
      </c>
      <c r="R163" s="32">
        <f t="shared" ca="1" si="33"/>
        <v>-0.15978975129591513</v>
      </c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1:35">
      <c r="A164" s="77"/>
      <c r="B164" s="77"/>
      <c r="C164" s="77"/>
      <c r="D164" s="79">
        <f t="shared" si="30"/>
        <v>0</v>
      </c>
      <c r="E164" s="79">
        <f t="shared" si="30"/>
        <v>0</v>
      </c>
      <c r="F164" s="66">
        <f t="shared" si="31"/>
        <v>0</v>
      </c>
      <c r="G164" s="66">
        <f t="shared" si="31"/>
        <v>0</v>
      </c>
      <c r="H164" s="66">
        <f t="shared" si="34"/>
        <v>0</v>
      </c>
      <c r="I164" s="66">
        <f t="shared" si="35"/>
        <v>0</v>
      </c>
      <c r="J164" s="66">
        <f t="shared" si="36"/>
        <v>0</v>
      </c>
      <c r="K164" s="66">
        <f t="shared" si="37"/>
        <v>0</v>
      </c>
      <c r="L164" s="66">
        <f t="shared" si="38"/>
        <v>0</v>
      </c>
      <c r="M164" s="66">
        <f t="shared" ca="1" si="32"/>
        <v>0.15978975129591513</v>
      </c>
      <c r="N164" s="66">
        <f t="shared" ca="1" si="39"/>
        <v>0</v>
      </c>
      <c r="O164" s="80">
        <f t="shared" ca="1" si="40"/>
        <v>0</v>
      </c>
      <c r="P164" s="66">
        <f t="shared" ca="1" si="41"/>
        <v>0</v>
      </c>
      <c r="Q164" s="66">
        <f t="shared" ca="1" si="42"/>
        <v>0</v>
      </c>
      <c r="R164" s="32">
        <f t="shared" ca="1" si="33"/>
        <v>-0.15978975129591513</v>
      </c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</row>
    <row r="165" spans="1:35">
      <c r="A165" s="77"/>
      <c r="B165" s="77"/>
      <c r="C165" s="77"/>
      <c r="D165" s="79">
        <f t="shared" si="30"/>
        <v>0</v>
      </c>
      <c r="E165" s="79">
        <f t="shared" si="30"/>
        <v>0</v>
      </c>
      <c r="F165" s="66">
        <f t="shared" si="31"/>
        <v>0</v>
      </c>
      <c r="G165" s="66">
        <f t="shared" si="31"/>
        <v>0</v>
      </c>
      <c r="H165" s="66">
        <f t="shared" si="34"/>
        <v>0</v>
      </c>
      <c r="I165" s="66">
        <f t="shared" si="35"/>
        <v>0</v>
      </c>
      <c r="J165" s="66">
        <f t="shared" si="36"/>
        <v>0</v>
      </c>
      <c r="K165" s="66">
        <f t="shared" si="37"/>
        <v>0</v>
      </c>
      <c r="L165" s="66">
        <f t="shared" si="38"/>
        <v>0</v>
      </c>
      <c r="M165" s="66">
        <f t="shared" ca="1" si="32"/>
        <v>0.15978975129591513</v>
      </c>
      <c r="N165" s="66">
        <f t="shared" ca="1" si="39"/>
        <v>0</v>
      </c>
      <c r="O165" s="80">
        <f t="shared" ca="1" si="40"/>
        <v>0</v>
      </c>
      <c r="P165" s="66">
        <f t="shared" ca="1" si="41"/>
        <v>0</v>
      </c>
      <c r="Q165" s="66">
        <f t="shared" ca="1" si="42"/>
        <v>0</v>
      </c>
      <c r="R165" s="32">
        <f t="shared" ca="1" si="33"/>
        <v>-0.15978975129591513</v>
      </c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</row>
    <row r="166" spans="1:35">
      <c r="A166" s="77"/>
      <c r="B166" s="77"/>
      <c r="C166" s="77"/>
      <c r="D166" s="79">
        <f t="shared" si="30"/>
        <v>0</v>
      </c>
      <c r="E166" s="79">
        <f t="shared" si="30"/>
        <v>0</v>
      </c>
      <c r="F166" s="66">
        <f t="shared" si="31"/>
        <v>0</v>
      </c>
      <c r="G166" s="66">
        <f t="shared" si="31"/>
        <v>0</v>
      </c>
      <c r="H166" s="66">
        <f t="shared" si="34"/>
        <v>0</v>
      </c>
      <c r="I166" s="66">
        <f t="shared" si="35"/>
        <v>0</v>
      </c>
      <c r="J166" s="66">
        <f t="shared" si="36"/>
        <v>0</v>
      </c>
      <c r="K166" s="66">
        <f t="shared" si="37"/>
        <v>0</v>
      </c>
      <c r="L166" s="66">
        <f t="shared" si="38"/>
        <v>0</v>
      </c>
      <c r="M166" s="66">
        <f t="shared" ca="1" si="32"/>
        <v>0.15978975129591513</v>
      </c>
      <c r="N166" s="66">
        <f t="shared" ca="1" si="39"/>
        <v>0</v>
      </c>
      <c r="O166" s="80">
        <f t="shared" ca="1" si="40"/>
        <v>0</v>
      </c>
      <c r="P166" s="66">
        <f t="shared" ca="1" si="41"/>
        <v>0</v>
      </c>
      <c r="Q166" s="66">
        <f t="shared" ca="1" si="42"/>
        <v>0</v>
      </c>
      <c r="R166" s="32">
        <f t="shared" ca="1" si="33"/>
        <v>-0.15978975129591513</v>
      </c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1:35">
      <c r="A167" s="77"/>
      <c r="B167" s="77"/>
      <c r="C167" s="77"/>
      <c r="D167" s="79">
        <f t="shared" si="30"/>
        <v>0</v>
      </c>
      <c r="E167" s="79">
        <f t="shared" si="30"/>
        <v>0</v>
      </c>
      <c r="F167" s="66">
        <f t="shared" si="31"/>
        <v>0</v>
      </c>
      <c r="G167" s="66">
        <f t="shared" si="31"/>
        <v>0</v>
      </c>
      <c r="H167" s="66">
        <f t="shared" si="34"/>
        <v>0</v>
      </c>
      <c r="I167" s="66">
        <f t="shared" si="35"/>
        <v>0</v>
      </c>
      <c r="J167" s="66">
        <f t="shared" si="36"/>
        <v>0</v>
      </c>
      <c r="K167" s="66">
        <f t="shared" si="37"/>
        <v>0</v>
      </c>
      <c r="L167" s="66">
        <f t="shared" si="38"/>
        <v>0</v>
      </c>
      <c r="M167" s="66">
        <f t="shared" ca="1" si="32"/>
        <v>0.15978975129591513</v>
      </c>
      <c r="N167" s="66">
        <f t="shared" ca="1" si="39"/>
        <v>0</v>
      </c>
      <c r="O167" s="80">
        <f t="shared" ca="1" si="40"/>
        <v>0</v>
      </c>
      <c r="P167" s="66">
        <f t="shared" ca="1" si="41"/>
        <v>0</v>
      </c>
      <c r="Q167" s="66">
        <f t="shared" ca="1" si="42"/>
        <v>0</v>
      </c>
      <c r="R167" s="32">
        <f t="shared" ca="1" si="33"/>
        <v>-0.15978975129591513</v>
      </c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</row>
    <row r="168" spans="1:35">
      <c r="A168" s="77"/>
      <c r="B168" s="77"/>
      <c r="C168" s="77"/>
      <c r="D168" s="79">
        <f t="shared" si="30"/>
        <v>0</v>
      </c>
      <c r="E168" s="79">
        <f t="shared" si="30"/>
        <v>0</v>
      </c>
      <c r="F168" s="66">
        <f t="shared" si="31"/>
        <v>0</v>
      </c>
      <c r="G168" s="66">
        <f t="shared" si="31"/>
        <v>0</v>
      </c>
      <c r="H168" s="66">
        <f t="shared" si="34"/>
        <v>0</v>
      </c>
      <c r="I168" s="66">
        <f t="shared" si="35"/>
        <v>0</v>
      </c>
      <c r="J168" s="66">
        <f t="shared" si="36"/>
        <v>0</v>
      </c>
      <c r="K168" s="66">
        <f t="shared" si="37"/>
        <v>0</v>
      </c>
      <c r="L168" s="66">
        <f t="shared" si="38"/>
        <v>0</v>
      </c>
      <c r="M168" s="66">
        <f t="shared" ca="1" si="32"/>
        <v>0.15978975129591513</v>
      </c>
      <c r="N168" s="66">
        <f t="shared" ca="1" si="39"/>
        <v>0</v>
      </c>
      <c r="O168" s="80">
        <f t="shared" ca="1" si="40"/>
        <v>0</v>
      </c>
      <c r="P168" s="66">
        <f t="shared" ca="1" si="41"/>
        <v>0</v>
      </c>
      <c r="Q168" s="66">
        <f t="shared" ca="1" si="42"/>
        <v>0</v>
      </c>
      <c r="R168" s="32">
        <f t="shared" ca="1" si="33"/>
        <v>-0.15978975129591513</v>
      </c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</row>
    <row r="169" spans="1:35">
      <c r="A169" s="77"/>
      <c r="B169" s="77"/>
      <c r="C169" s="77"/>
      <c r="D169" s="79">
        <f t="shared" si="30"/>
        <v>0</v>
      </c>
      <c r="E169" s="79">
        <f t="shared" si="30"/>
        <v>0</v>
      </c>
      <c r="F169" s="66">
        <f t="shared" si="31"/>
        <v>0</v>
      </c>
      <c r="G169" s="66">
        <f t="shared" si="31"/>
        <v>0</v>
      </c>
      <c r="H169" s="66">
        <f t="shared" si="34"/>
        <v>0</v>
      </c>
      <c r="I169" s="66">
        <f t="shared" si="35"/>
        <v>0</v>
      </c>
      <c r="J169" s="66">
        <f t="shared" si="36"/>
        <v>0</v>
      </c>
      <c r="K169" s="66">
        <f t="shared" si="37"/>
        <v>0</v>
      </c>
      <c r="L169" s="66">
        <f t="shared" si="38"/>
        <v>0</v>
      </c>
      <c r="M169" s="66">
        <f t="shared" ca="1" si="32"/>
        <v>0.15978975129591513</v>
      </c>
      <c r="N169" s="66">
        <f t="shared" ca="1" si="39"/>
        <v>0</v>
      </c>
      <c r="O169" s="80">
        <f t="shared" ca="1" si="40"/>
        <v>0</v>
      </c>
      <c r="P169" s="66">
        <f t="shared" ca="1" si="41"/>
        <v>0</v>
      </c>
      <c r="Q169" s="66">
        <f t="shared" ca="1" si="42"/>
        <v>0</v>
      </c>
      <c r="R169" s="32">
        <f t="shared" ca="1" si="33"/>
        <v>-0.15978975129591513</v>
      </c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</row>
    <row r="170" spans="1:35">
      <c r="A170" s="77"/>
      <c r="B170" s="77"/>
      <c r="C170" s="77"/>
      <c r="D170" s="79">
        <f t="shared" si="30"/>
        <v>0</v>
      </c>
      <c r="E170" s="79">
        <f t="shared" si="30"/>
        <v>0</v>
      </c>
      <c r="F170" s="66">
        <f t="shared" si="31"/>
        <v>0</v>
      </c>
      <c r="G170" s="66">
        <f t="shared" si="31"/>
        <v>0</v>
      </c>
      <c r="H170" s="66">
        <f t="shared" si="34"/>
        <v>0</v>
      </c>
      <c r="I170" s="66">
        <f t="shared" si="35"/>
        <v>0</v>
      </c>
      <c r="J170" s="66">
        <f t="shared" si="36"/>
        <v>0</v>
      </c>
      <c r="K170" s="66">
        <f t="shared" si="37"/>
        <v>0</v>
      </c>
      <c r="L170" s="66">
        <f t="shared" si="38"/>
        <v>0</v>
      </c>
      <c r="M170" s="66">
        <f t="shared" ca="1" si="32"/>
        <v>0.15978975129591513</v>
      </c>
      <c r="N170" s="66">
        <f t="shared" ca="1" si="39"/>
        <v>0</v>
      </c>
      <c r="O170" s="80">
        <f t="shared" ca="1" si="40"/>
        <v>0</v>
      </c>
      <c r="P170" s="66">
        <f t="shared" ca="1" si="41"/>
        <v>0</v>
      </c>
      <c r="Q170" s="66">
        <f t="shared" ca="1" si="42"/>
        <v>0</v>
      </c>
      <c r="R170" s="32">
        <f t="shared" ca="1" si="33"/>
        <v>-0.15978975129591513</v>
      </c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</row>
    <row r="171" spans="1:35">
      <c r="A171" s="77"/>
      <c r="B171" s="77"/>
      <c r="C171" s="77"/>
      <c r="D171" s="79">
        <f t="shared" si="30"/>
        <v>0</v>
      </c>
      <c r="E171" s="79">
        <f t="shared" si="30"/>
        <v>0</v>
      </c>
      <c r="F171" s="66">
        <f t="shared" si="31"/>
        <v>0</v>
      </c>
      <c r="G171" s="66">
        <f t="shared" si="31"/>
        <v>0</v>
      </c>
      <c r="H171" s="66">
        <f t="shared" si="34"/>
        <v>0</v>
      </c>
      <c r="I171" s="66">
        <f t="shared" si="35"/>
        <v>0</v>
      </c>
      <c r="J171" s="66">
        <f t="shared" si="36"/>
        <v>0</v>
      </c>
      <c r="K171" s="66">
        <f t="shared" si="37"/>
        <v>0</v>
      </c>
      <c r="L171" s="66">
        <f t="shared" si="38"/>
        <v>0</v>
      </c>
      <c r="M171" s="66">
        <f t="shared" ca="1" si="32"/>
        <v>0.15978975129591513</v>
      </c>
      <c r="N171" s="66">
        <f t="shared" ca="1" si="39"/>
        <v>0</v>
      </c>
      <c r="O171" s="80">
        <f t="shared" ca="1" si="40"/>
        <v>0</v>
      </c>
      <c r="P171" s="66">
        <f t="shared" ca="1" si="41"/>
        <v>0</v>
      </c>
      <c r="Q171" s="66">
        <f t="shared" ca="1" si="42"/>
        <v>0</v>
      </c>
      <c r="R171" s="32">
        <f t="shared" ca="1" si="33"/>
        <v>-0.15978975129591513</v>
      </c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</row>
    <row r="172" spans="1:35">
      <c r="A172" s="77"/>
      <c r="B172" s="77"/>
      <c r="C172" s="77"/>
      <c r="D172" s="79">
        <f t="shared" si="30"/>
        <v>0</v>
      </c>
      <c r="E172" s="79">
        <f t="shared" si="30"/>
        <v>0</v>
      </c>
      <c r="F172" s="66">
        <f t="shared" si="31"/>
        <v>0</v>
      </c>
      <c r="G172" s="66">
        <f t="shared" si="31"/>
        <v>0</v>
      </c>
      <c r="H172" s="66">
        <f t="shared" si="34"/>
        <v>0</v>
      </c>
      <c r="I172" s="66">
        <f t="shared" si="35"/>
        <v>0</v>
      </c>
      <c r="J172" s="66">
        <f t="shared" si="36"/>
        <v>0</v>
      </c>
      <c r="K172" s="66">
        <f t="shared" si="37"/>
        <v>0</v>
      </c>
      <c r="L172" s="66">
        <f t="shared" si="38"/>
        <v>0</v>
      </c>
      <c r="M172" s="66">
        <f t="shared" ca="1" si="32"/>
        <v>0.15978975129591513</v>
      </c>
      <c r="N172" s="66">
        <f t="shared" ca="1" si="39"/>
        <v>0</v>
      </c>
      <c r="O172" s="80">
        <f t="shared" ca="1" si="40"/>
        <v>0</v>
      </c>
      <c r="P172" s="66">
        <f t="shared" ca="1" si="41"/>
        <v>0</v>
      </c>
      <c r="Q172" s="66">
        <f t="shared" ca="1" si="42"/>
        <v>0</v>
      </c>
      <c r="R172" s="32">
        <f t="shared" ca="1" si="33"/>
        <v>-0.15978975129591513</v>
      </c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</row>
    <row r="173" spans="1:35">
      <c r="A173" s="77"/>
      <c r="B173" s="77"/>
      <c r="C173" s="77"/>
      <c r="D173" s="79">
        <f t="shared" si="30"/>
        <v>0</v>
      </c>
      <c r="E173" s="79">
        <f t="shared" si="30"/>
        <v>0</v>
      </c>
      <c r="F173" s="66">
        <f t="shared" si="31"/>
        <v>0</v>
      </c>
      <c r="G173" s="66">
        <f t="shared" si="31"/>
        <v>0</v>
      </c>
      <c r="H173" s="66">
        <f t="shared" si="34"/>
        <v>0</v>
      </c>
      <c r="I173" s="66">
        <f t="shared" si="35"/>
        <v>0</v>
      </c>
      <c r="J173" s="66">
        <f t="shared" si="36"/>
        <v>0</v>
      </c>
      <c r="K173" s="66">
        <f t="shared" si="37"/>
        <v>0</v>
      </c>
      <c r="L173" s="66">
        <f t="shared" si="38"/>
        <v>0</v>
      </c>
      <c r="M173" s="66">
        <f t="shared" ca="1" si="32"/>
        <v>0.15978975129591513</v>
      </c>
      <c r="N173" s="66">
        <f t="shared" ca="1" si="39"/>
        <v>0</v>
      </c>
      <c r="O173" s="80">
        <f t="shared" ca="1" si="40"/>
        <v>0</v>
      </c>
      <c r="P173" s="66">
        <f t="shared" ca="1" si="41"/>
        <v>0</v>
      </c>
      <c r="Q173" s="66">
        <f t="shared" ca="1" si="42"/>
        <v>0</v>
      </c>
      <c r="R173" s="32">
        <f t="shared" ca="1" si="33"/>
        <v>-0.15978975129591513</v>
      </c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1:35">
      <c r="A174" s="77"/>
      <c r="B174" s="77"/>
      <c r="C174" s="77"/>
      <c r="D174" s="79">
        <f t="shared" si="30"/>
        <v>0</v>
      </c>
      <c r="E174" s="79">
        <f t="shared" si="30"/>
        <v>0</v>
      </c>
      <c r="F174" s="66">
        <f t="shared" si="31"/>
        <v>0</v>
      </c>
      <c r="G174" s="66">
        <f t="shared" si="31"/>
        <v>0</v>
      </c>
      <c r="H174" s="66">
        <f t="shared" si="34"/>
        <v>0</v>
      </c>
      <c r="I174" s="66">
        <f t="shared" si="35"/>
        <v>0</v>
      </c>
      <c r="J174" s="66">
        <f t="shared" si="36"/>
        <v>0</v>
      </c>
      <c r="K174" s="66">
        <f t="shared" si="37"/>
        <v>0</v>
      </c>
      <c r="L174" s="66">
        <f t="shared" si="38"/>
        <v>0</v>
      </c>
      <c r="M174" s="66">
        <f t="shared" ca="1" si="32"/>
        <v>0.15978975129591513</v>
      </c>
      <c r="N174" s="66">
        <f t="shared" ca="1" si="39"/>
        <v>0</v>
      </c>
      <c r="O174" s="80">
        <f t="shared" ca="1" si="40"/>
        <v>0</v>
      </c>
      <c r="P174" s="66">
        <f t="shared" ca="1" si="41"/>
        <v>0</v>
      </c>
      <c r="Q174" s="66">
        <f t="shared" ca="1" si="42"/>
        <v>0</v>
      </c>
      <c r="R174" s="32">
        <f t="shared" ca="1" si="33"/>
        <v>-0.15978975129591513</v>
      </c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1:35">
      <c r="A175" s="77"/>
      <c r="B175" s="77"/>
      <c r="C175" s="77"/>
      <c r="D175" s="79">
        <f t="shared" si="30"/>
        <v>0</v>
      </c>
      <c r="E175" s="79">
        <f t="shared" si="30"/>
        <v>0</v>
      </c>
      <c r="F175" s="66">
        <f t="shared" si="31"/>
        <v>0</v>
      </c>
      <c r="G175" s="66">
        <f t="shared" si="31"/>
        <v>0</v>
      </c>
      <c r="H175" s="66">
        <f t="shared" si="34"/>
        <v>0</v>
      </c>
      <c r="I175" s="66">
        <f t="shared" si="35"/>
        <v>0</v>
      </c>
      <c r="J175" s="66">
        <f t="shared" si="36"/>
        <v>0</v>
      </c>
      <c r="K175" s="66">
        <f t="shared" si="37"/>
        <v>0</v>
      </c>
      <c r="L175" s="66">
        <f t="shared" si="38"/>
        <v>0</v>
      </c>
      <c r="M175" s="66">
        <f t="shared" ca="1" si="32"/>
        <v>0.15978975129591513</v>
      </c>
      <c r="N175" s="66">
        <f t="shared" ca="1" si="39"/>
        <v>0</v>
      </c>
      <c r="O175" s="80">
        <f t="shared" ca="1" si="40"/>
        <v>0</v>
      </c>
      <c r="P175" s="66">
        <f t="shared" ca="1" si="41"/>
        <v>0</v>
      </c>
      <c r="Q175" s="66">
        <f t="shared" ca="1" si="42"/>
        <v>0</v>
      </c>
      <c r="R175" s="32">
        <f t="shared" ca="1" si="33"/>
        <v>-0.15978975129591513</v>
      </c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</row>
    <row r="176" spans="1:35">
      <c r="A176" s="77"/>
      <c r="B176" s="77"/>
      <c r="C176" s="77"/>
      <c r="D176" s="79">
        <f t="shared" si="30"/>
        <v>0</v>
      </c>
      <c r="E176" s="79">
        <f t="shared" si="30"/>
        <v>0</v>
      </c>
      <c r="F176" s="66">
        <f t="shared" si="31"/>
        <v>0</v>
      </c>
      <c r="G176" s="66">
        <f t="shared" si="31"/>
        <v>0</v>
      </c>
      <c r="H176" s="66">
        <f t="shared" si="34"/>
        <v>0</v>
      </c>
      <c r="I176" s="66">
        <f t="shared" si="35"/>
        <v>0</v>
      </c>
      <c r="J176" s="66">
        <f t="shared" si="36"/>
        <v>0</v>
      </c>
      <c r="K176" s="66">
        <f t="shared" si="37"/>
        <v>0</v>
      </c>
      <c r="L176" s="66">
        <f t="shared" si="38"/>
        <v>0</v>
      </c>
      <c r="M176" s="66">
        <f t="shared" ca="1" si="32"/>
        <v>0.15978975129591513</v>
      </c>
      <c r="N176" s="66">
        <f t="shared" ca="1" si="39"/>
        <v>0</v>
      </c>
      <c r="O176" s="80">
        <f t="shared" ca="1" si="40"/>
        <v>0</v>
      </c>
      <c r="P176" s="66">
        <f t="shared" ca="1" si="41"/>
        <v>0</v>
      </c>
      <c r="Q176" s="66">
        <f t="shared" ca="1" si="42"/>
        <v>0</v>
      </c>
      <c r="R176" s="32">
        <f t="shared" ca="1" si="33"/>
        <v>-0.15978975129591513</v>
      </c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</row>
    <row r="177" spans="1:35">
      <c r="A177" s="77"/>
      <c r="B177" s="77"/>
      <c r="C177" s="77"/>
      <c r="D177" s="79">
        <f t="shared" si="30"/>
        <v>0</v>
      </c>
      <c r="E177" s="79">
        <f t="shared" si="30"/>
        <v>0</v>
      </c>
      <c r="F177" s="66">
        <f t="shared" si="31"/>
        <v>0</v>
      </c>
      <c r="G177" s="66">
        <f t="shared" si="31"/>
        <v>0</v>
      </c>
      <c r="H177" s="66">
        <f t="shared" si="34"/>
        <v>0</v>
      </c>
      <c r="I177" s="66">
        <f t="shared" si="35"/>
        <v>0</v>
      </c>
      <c r="J177" s="66">
        <f t="shared" si="36"/>
        <v>0</v>
      </c>
      <c r="K177" s="66">
        <f t="shared" si="37"/>
        <v>0</v>
      </c>
      <c r="L177" s="66">
        <f t="shared" si="38"/>
        <v>0</v>
      </c>
      <c r="M177" s="66">
        <f t="shared" ca="1" si="32"/>
        <v>0.15978975129591513</v>
      </c>
      <c r="N177" s="66">
        <f t="shared" ca="1" si="39"/>
        <v>0</v>
      </c>
      <c r="O177" s="80">
        <f t="shared" ca="1" si="40"/>
        <v>0</v>
      </c>
      <c r="P177" s="66">
        <f t="shared" ca="1" si="41"/>
        <v>0</v>
      </c>
      <c r="Q177" s="66">
        <f t="shared" ca="1" si="42"/>
        <v>0</v>
      </c>
      <c r="R177" s="32">
        <f t="shared" ca="1" si="33"/>
        <v>-0.15978975129591513</v>
      </c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</row>
    <row r="178" spans="1:35">
      <c r="A178" s="77"/>
      <c r="B178" s="77"/>
      <c r="C178" s="77"/>
      <c r="D178" s="79">
        <f t="shared" si="30"/>
        <v>0</v>
      </c>
      <c r="E178" s="79">
        <f t="shared" si="30"/>
        <v>0</v>
      </c>
      <c r="F178" s="66">
        <f t="shared" si="31"/>
        <v>0</v>
      </c>
      <c r="G178" s="66">
        <f t="shared" si="31"/>
        <v>0</v>
      </c>
      <c r="H178" s="66">
        <f t="shared" si="34"/>
        <v>0</v>
      </c>
      <c r="I178" s="66">
        <f t="shared" si="35"/>
        <v>0</v>
      </c>
      <c r="J178" s="66">
        <f t="shared" si="36"/>
        <v>0</v>
      </c>
      <c r="K178" s="66">
        <f t="shared" si="37"/>
        <v>0</v>
      </c>
      <c r="L178" s="66">
        <f t="shared" si="38"/>
        <v>0</v>
      </c>
      <c r="M178" s="66">
        <f t="shared" ca="1" si="32"/>
        <v>0.15978975129591513</v>
      </c>
      <c r="N178" s="66">
        <f t="shared" ca="1" si="39"/>
        <v>0</v>
      </c>
      <c r="O178" s="80">
        <f t="shared" ca="1" si="40"/>
        <v>0</v>
      </c>
      <c r="P178" s="66">
        <f t="shared" ca="1" si="41"/>
        <v>0</v>
      </c>
      <c r="Q178" s="66">
        <f t="shared" ca="1" si="42"/>
        <v>0</v>
      </c>
      <c r="R178" s="32">
        <f t="shared" ca="1" si="33"/>
        <v>-0.15978975129591513</v>
      </c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</row>
    <row r="179" spans="1:35">
      <c r="A179" s="77"/>
      <c r="B179" s="77"/>
      <c r="C179" s="77"/>
      <c r="D179" s="79">
        <f t="shared" si="30"/>
        <v>0</v>
      </c>
      <c r="E179" s="79">
        <f t="shared" si="30"/>
        <v>0</v>
      </c>
      <c r="F179" s="66">
        <f t="shared" si="31"/>
        <v>0</v>
      </c>
      <c r="G179" s="66">
        <f t="shared" si="31"/>
        <v>0</v>
      </c>
      <c r="H179" s="66">
        <f t="shared" si="34"/>
        <v>0</v>
      </c>
      <c r="I179" s="66">
        <f t="shared" si="35"/>
        <v>0</v>
      </c>
      <c r="J179" s="66">
        <f t="shared" si="36"/>
        <v>0</v>
      </c>
      <c r="K179" s="66">
        <f t="shared" si="37"/>
        <v>0</v>
      </c>
      <c r="L179" s="66">
        <f t="shared" si="38"/>
        <v>0</v>
      </c>
      <c r="M179" s="66">
        <f t="shared" ca="1" si="32"/>
        <v>0.15978975129591513</v>
      </c>
      <c r="N179" s="66">
        <f t="shared" ca="1" si="39"/>
        <v>0</v>
      </c>
      <c r="O179" s="80">
        <f t="shared" ca="1" si="40"/>
        <v>0</v>
      </c>
      <c r="P179" s="66">
        <f t="shared" ca="1" si="41"/>
        <v>0</v>
      </c>
      <c r="Q179" s="66">
        <f t="shared" ca="1" si="42"/>
        <v>0</v>
      </c>
      <c r="R179" s="32">
        <f t="shared" ca="1" si="33"/>
        <v>-0.15978975129591513</v>
      </c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</row>
    <row r="180" spans="1:35">
      <c r="A180" s="77"/>
      <c r="B180" s="77"/>
      <c r="C180" s="77"/>
      <c r="D180" s="79">
        <f t="shared" si="30"/>
        <v>0</v>
      </c>
      <c r="E180" s="79">
        <f t="shared" si="30"/>
        <v>0</v>
      </c>
      <c r="F180" s="66">
        <f t="shared" si="31"/>
        <v>0</v>
      </c>
      <c r="G180" s="66">
        <f t="shared" si="31"/>
        <v>0</v>
      </c>
      <c r="H180" s="66">
        <f t="shared" si="34"/>
        <v>0</v>
      </c>
      <c r="I180" s="66">
        <f t="shared" si="35"/>
        <v>0</v>
      </c>
      <c r="J180" s="66">
        <f t="shared" si="36"/>
        <v>0</v>
      </c>
      <c r="K180" s="66">
        <f t="shared" si="37"/>
        <v>0</v>
      </c>
      <c r="L180" s="66">
        <f t="shared" si="38"/>
        <v>0</v>
      </c>
      <c r="M180" s="66">
        <f t="shared" ca="1" si="32"/>
        <v>0.15978975129591513</v>
      </c>
      <c r="N180" s="66">
        <f t="shared" ca="1" si="39"/>
        <v>0</v>
      </c>
      <c r="O180" s="80">
        <f t="shared" ca="1" si="40"/>
        <v>0</v>
      </c>
      <c r="P180" s="66">
        <f t="shared" ca="1" si="41"/>
        <v>0</v>
      </c>
      <c r="Q180" s="66">
        <f t="shared" ca="1" si="42"/>
        <v>0</v>
      </c>
      <c r="R180" s="32">
        <f t="shared" ca="1" si="33"/>
        <v>-0.15978975129591513</v>
      </c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</row>
    <row r="181" spans="1:35">
      <c r="A181" s="77"/>
      <c r="B181" s="77"/>
      <c r="C181" s="77"/>
      <c r="D181" s="79">
        <f t="shared" si="30"/>
        <v>0</v>
      </c>
      <c r="E181" s="79">
        <f t="shared" si="30"/>
        <v>0</v>
      </c>
      <c r="F181" s="66">
        <f t="shared" si="31"/>
        <v>0</v>
      </c>
      <c r="G181" s="66">
        <f t="shared" si="31"/>
        <v>0</v>
      </c>
      <c r="H181" s="66">
        <f t="shared" si="34"/>
        <v>0</v>
      </c>
      <c r="I181" s="66">
        <f t="shared" si="35"/>
        <v>0</v>
      </c>
      <c r="J181" s="66">
        <f t="shared" si="36"/>
        <v>0</v>
      </c>
      <c r="K181" s="66">
        <f t="shared" si="37"/>
        <v>0</v>
      </c>
      <c r="L181" s="66">
        <f t="shared" si="38"/>
        <v>0</v>
      </c>
      <c r="M181" s="66">
        <f t="shared" ca="1" si="32"/>
        <v>0.15978975129591513</v>
      </c>
      <c r="N181" s="66">
        <f t="shared" ca="1" si="39"/>
        <v>0</v>
      </c>
      <c r="O181" s="80">
        <f t="shared" ca="1" si="40"/>
        <v>0</v>
      </c>
      <c r="P181" s="66">
        <f t="shared" ca="1" si="41"/>
        <v>0</v>
      </c>
      <c r="Q181" s="66">
        <f t="shared" ca="1" si="42"/>
        <v>0</v>
      </c>
      <c r="R181" s="32">
        <f t="shared" ca="1" si="33"/>
        <v>-0.15978975129591513</v>
      </c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</row>
    <row r="182" spans="1:35">
      <c r="A182" s="77"/>
      <c r="B182" s="77"/>
      <c r="C182" s="77"/>
      <c r="D182" s="79">
        <f t="shared" si="30"/>
        <v>0</v>
      </c>
      <c r="E182" s="79">
        <f t="shared" si="30"/>
        <v>0</v>
      </c>
      <c r="F182" s="66">
        <f t="shared" si="31"/>
        <v>0</v>
      </c>
      <c r="G182" s="66">
        <f t="shared" si="31"/>
        <v>0</v>
      </c>
      <c r="H182" s="66">
        <f t="shared" si="34"/>
        <v>0</v>
      </c>
      <c r="I182" s="66">
        <f t="shared" si="35"/>
        <v>0</v>
      </c>
      <c r="J182" s="66">
        <f t="shared" si="36"/>
        <v>0</v>
      </c>
      <c r="K182" s="66">
        <f t="shared" si="37"/>
        <v>0</v>
      </c>
      <c r="L182" s="66">
        <f t="shared" si="38"/>
        <v>0</v>
      </c>
      <c r="M182" s="66">
        <f t="shared" ca="1" si="32"/>
        <v>0.15978975129591513</v>
      </c>
      <c r="N182" s="66">
        <f t="shared" ca="1" si="39"/>
        <v>0</v>
      </c>
      <c r="O182" s="80">
        <f t="shared" ca="1" si="40"/>
        <v>0</v>
      </c>
      <c r="P182" s="66">
        <f t="shared" ca="1" si="41"/>
        <v>0</v>
      </c>
      <c r="Q182" s="66">
        <f t="shared" ca="1" si="42"/>
        <v>0</v>
      </c>
      <c r="R182" s="32">
        <f t="shared" ca="1" si="33"/>
        <v>-0.15978975129591513</v>
      </c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</row>
    <row r="183" spans="1:35">
      <c r="A183" s="77"/>
      <c r="B183" s="77"/>
      <c r="C183" s="77"/>
      <c r="D183" s="79">
        <f t="shared" si="30"/>
        <v>0</v>
      </c>
      <c r="E183" s="79">
        <f t="shared" si="30"/>
        <v>0</v>
      </c>
      <c r="F183" s="66">
        <f t="shared" si="31"/>
        <v>0</v>
      </c>
      <c r="G183" s="66">
        <f t="shared" si="31"/>
        <v>0</v>
      </c>
      <c r="H183" s="66">
        <f t="shared" si="34"/>
        <v>0</v>
      </c>
      <c r="I183" s="66">
        <f t="shared" si="35"/>
        <v>0</v>
      </c>
      <c r="J183" s="66">
        <f t="shared" si="36"/>
        <v>0</v>
      </c>
      <c r="K183" s="66">
        <f t="shared" si="37"/>
        <v>0</v>
      </c>
      <c r="L183" s="66">
        <f t="shared" si="38"/>
        <v>0</v>
      </c>
      <c r="M183" s="66">
        <f t="shared" ca="1" si="32"/>
        <v>0.15978975129591513</v>
      </c>
      <c r="N183" s="66">
        <f t="shared" ca="1" si="39"/>
        <v>0</v>
      </c>
      <c r="O183" s="80">
        <f t="shared" ca="1" si="40"/>
        <v>0</v>
      </c>
      <c r="P183" s="66">
        <f t="shared" ca="1" si="41"/>
        <v>0</v>
      </c>
      <c r="Q183" s="66">
        <f t="shared" ca="1" si="42"/>
        <v>0</v>
      </c>
      <c r="R183" s="32">
        <f t="shared" ca="1" si="33"/>
        <v>-0.15978975129591513</v>
      </c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</row>
    <row r="184" spans="1:35">
      <c r="A184" s="77"/>
      <c r="B184" s="77"/>
      <c r="C184" s="77"/>
      <c r="D184" s="79">
        <f t="shared" si="30"/>
        <v>0</v>
      </c>
      <c r="E184" s="79">
        <f t="shared" si="30"/>
        <v>0</v>
      </c>
      <c r="F184" s="66">
        <f t="shared" si="31"/>
        <v>0</v>
      </c>
      <c r="G184" s="66">
        <f t="shared" si="31"/>
        <v>0</v>
      </c>
      <c r="H184" s="66">
        <f t="shared" si="34"/>
        <v>0</v>
      </c>
      <c r="I184" s="66">
        <f t="shared" si="35"/>
        <v>0</v>
      </c>
      <c r="J184" s="66">
        <f t="shared" si="36"/>
        <v>0</v>
      </c>
      <c r="K184" s="66">
        <f t="shared" si="37"/>
        <v>0</v>
      </c>
      <c r="L184" s="66">
        <f t="shared" si="38"/>
        <v>0</v>
      </c>
      <c r="M184" s="66">
        <f t="shared" ca="1" si="32"/>
        <v>0.15978975129591513</v>
      </c>
      <c r="N184" s="66">
        <f t="shared" ca="1" si="39"/>
        <v>0</v>
      </c>
      <c r="O184" s="80">
        <f t="shared" ca="1" si="40"/>
        <v>0</v>
      </c>
      <c r="P184" s="66">
        <f t="shared" ca="1" si="41"/>
        <v>0</v>
      </c>
      <c r="Q184" s="66">
        <f t="shared" ca="1" si="42"/>
        <v>0</v>
      </c>
      <c r="R184" s="32">
        <f t="shared" ca="1" si="33"/>
        <v>-0.15978975129591513</v>
      </c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</row>
    <row r="185" spans="1:35">
      <c r="A185" s="77"/>
      <c r="B185" s="77"/>
      <c r="C185" s="77"/>
      <c r="D185" s="79">
        <f t="shared" si="30"/>
        <v>0</v>
      </c>
      <c r="E185" s="79">
        <f t="shared" si="30"/>
        <v>0</v>
      </c>
      <c r="F185" s="66">
        <f t="shared" si="31"/>
        <v>0</v>
      </c>
      <c r="G185" s="66">
        <f t="shared" si="31"/>
        <v>0</v>
      </c>
      <c r="H185" s="66">
        <f t="shared" si="34"/>
        <v>0</v>
      </c>
      <c r="I185" s="66">
        <f t="shared" si="35"/>
        <v>0</v>
      </c>
      <c r="J185" s="66">
        <f t="shared" si="36"/>
        <v>0</v>
      </c>
      <c r="K185" s="66">
        <f t="shared" si="37"/>
        <v>0</v>
      </c>
      <c r="L185" s="66">
        <f t="shared" si="38"/>
        <v>0</v>
      </c>
      <c r="M185" s="66">
        <f t="shared" ca="1" si="32"/>
        <v>0.15978975129591513</v>
      </c>
      <c r="N185" s="66">
        <f t="shared" ca="1" si="39"/>
        <v>0</v>
      </c>
      <c r="O185" s="80">
        <f t="shared" ca="1" si="40"/>
        <v>0</v>
      </c>
      <c r="P185" s="66">
        <f t="shared" ca="1" si="41"/>
        <v>0</v>
      </c>
      <c r="Q185" s="66">
        <f t="shared" ca="1" si="42"/>
        <v>0</v>
      </c>
      <c r="R185" s="32">
        <f t="shared" ca="1" si="33"/>
        <v>-0.15978975129591513</v>
      </c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</row>
    <row r="186" spans="1:35">
      <c r="A186" s="77"/>
      <c r="B186" s="77"/>
      <c r="C186" s="77"/>
      <c r="D186" s="79">
        <f t="shared" si="30"/>
        <v>0</v>
      </c>
      <c r="E186" s="79">
        <f t="shared" si="30"/>
        <v>0</v>
      </c>
      <c r="F186" s="66">
        <f t="shared" si="31"/>
        <v>0</v>
      </c>
      <c r="G186" s="66">
        <f t="shared" si="31"/>
        <v>0</v>
      </c>
      <c r="H186" s="66">
        <f t="shared" si="34"/>
        <v>0</v>
      </c>
      <c r="I186" s="66">
        <f t="shared" si="35"/>
        <v>0</v>
      </c>
      <c r="J186" s="66">
        <f t="shared" si="36"/>
        <v>0</v>
      </c>
      <c r="K186" s="66">
        <f t="shared" si="37"/>
        <v>0</v>
      </c>
      <c r="L186" s="66">
        <f t="shared" si="38"/>
        <v>0</v>
      </c>
      <c r="M186" s="66">
        <f t="shared" ca="1" si="32"/>
        <v>0.15978975129591513</v>
      </c>
      <c r="N186" s="66">
        <f t="shared" ca="1" si="39"/>
        <v>0</v>
      </c>
      <c r="O186" s="80">
        <f t="shared" ca="1" si="40"/>
        <v>0</v>
      </c>
      <c r="P186" s="66">
        <f t="shared" ca="1" si="41"/>
        <v>0</v>
      </c>
      <c r="Q186" s="66">
        <f t="shared" ca="1" si="42"/>
        <v>0</v>
      </c>
      <c r="R186" s="32">
        <f t="shared" ca="1" si="33"/>
        <v>-0.15978975129591513</v>
      </c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</row>
    <row r="187" spans="1:35">
      <c r="A187" s="77"/>
      <c r="B187" s="77"/>
      <c r="C187" s="77"/>
      <c r="D187" s="79">
        <f t="shared" si="30"/>
        <v>0</v>
      </c>
      <c r="E187" s="79">
        <f t="shared" si="30"/>
        <v>0</v>
      </c>
      <c r="F187" s="66">
        <f t="shared" si="31"/>
        <v>0</v>
      </c>
      <c r="G187" s="66">
        <f t="shared" si="31"/>
        <v>0</v>
      </c>
      <c r="H187" s="66">
        <f t="shared" si="34"/>
        <v>0</v>
      </c>
      <c r="I187" s="66">
        <f t="shared" si="35"/>
        <v>0</v>
      </c>
      <c r="J187" s="66">
        <f t="shared" si="36"/>
        <v>0</v>
      </c>
      <c r="K187" s="66">
        <f t="shared" si="37"/>
        <v>0</v>
      </c>
      <c r="L187" s="66">
        <f t="shared" si="38"/>
        <v>0</v>
      </c>
      <c r="M187" s="66">
        <f t="shared" ca="1" si="32"/>
        <v>0.15978975129591513</v>
      </c>
      <c r="N187" s="66">
        <f t="shared" ca="1" si="39"/>
        <v>0</v>
      </c>
      <c r="O187" s="80">
        <f t="shared" ca="1" si="40"/>
        <v>0</v>
      </c>
      <c r="P187" s="66">
        <f t="shared" ca="1" si="41"/>
        <v>0</v>
      </c>
      <c r="Q187" s="66">
        <f t="shared" ca="1" si="42"/>
        <v>0</v>
      </c>
      <c r="R187" s="32">
        <f t="shared" ca="1" si="33"/>
        <v>-0.15978975129591513</v>
      </c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</row>
    <row r="188" spans="1:35">
      <c r="A188" s="77"/>
      <c r="B188" s="77"/>
      <c r="C188" s="77"/>
      <c r="D188" s="79">
        <f t="shared" si="30"/>
        <v>0</v>
      </c>
      <c r="E188" s="79">
        <f t="shared" si="30"/>
        <v>0</v>
      </c>
      <c r="F188" s="66">
        <f t="shared" si="31"/>
        <v>0</v>
      </c>
      <c r="G188" s="66">
        <f t="shared" si="31"/>
        <v>0</v>
      </c>
      <c r="H188" s="66">
        <f t="shared" si="34"/>
        <v>0</v>
      </c>
      <c r="I188" s="66">
        <f t="shared" si="35"/>
        <v>0</v>
      </c>
      <c r="J188" s="66">
        <f t="shared" si="36"/>
        <v>0</v>
      </c>
      <c r="K188" s="66">
        <f t="shared" si="37"/>
        <v>0</v>
      </c>
      <c r="L188" s="66">
        <f t="shared" si="38"/>
        <v>0</v>
      </c>
      <c r="M188" s="66">
        <f t="shared" ca="1" si="32"/>
        <v>0.15978975129591513</v>
      </c>
      <c r="N188" s="66">
        <f t="shared" ca="1" si="39"/>
        <v>0</v>
      </c>
      <c r="O188" s="80">
        <f t="shared" ca="1" si="40"/>
        <v>0</v>
      </c>
      <c r="P188" s="66">
        <f t="shared" ca="1" si="41"/>
        <v>0</v>
      </c>
      <c r="Q188" s="66">
        <f t="shared" ca="1" si="42"/>
        <v>0</v>
      </c>
      <c r="R188" s="32">
        <f t="shared" ca="1" si="33"/>
        <v>-0.15978975129591513</v>
      </c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</row>
    <row r="189" spans="1:35">
      <c r="A189" s="77"/>
      <c r="B189" s="77"/>
      <c r="C189" s="77"/>
      <c r="D189" s="79">
        <f t="shared" si="30"/>
        <v>0</v>
      </c>
      <c r="E189" s="79">
        <f t="shared" si="30"/>
        <v>0</v>
      </c>
      <c r="F189" s="66">
        <f t="shared" si="31"/>
        <v>0</v>
      </c>
      <c r="G189" s="66">
        <f t="shared" si="31"/>
        <v>0</v>
      </c>
      <c r="H189" s="66">
        <f t="shared" si="34"/>
        <v>0</v>
      </c>
      <c r="I189" s="66">
        <f t="shared" si="35"/>
        <v>0</v>
      </c>
      <c r="J189" s="66">
        <f t="shared" si="36"/>
        <v>0</v>
      </c>
      <c r="K189" s="66">
        <f t="shared" si="37"/>
        <v>0</v>
      </c>
      <c r="L189" s="66">
        <f t="shared" si="38"/>
        <v>0</v>
      </c>
      <c r="M189" s="66">
        <f t="shared" ca="1" si="32"/>
        <v>0.15978975129591513</v>
      </c>
      <c r="N189" s="66">
        <f t="shared" ca="1" si="39"/>
        <v>0</v>
      </c>
      <c r="O189" s="80">
        <f t="shared" ca="1" si="40"/>
        <v>0</v>
      </c>
      <c r="P189" s="66">
        <f t="shared" ca="1" si="41"/>
        <v>0</v>
      </c>
      <c r="Q189" s="66">
        <f t="shared" ca="1" si="42"/>
        <v>0</v>
      </c>
      <c r="R189" s="32">
        <f t="shared" ca="1" si="33"/>
        <v>-0.15978975129591513</v>
      </c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</row>
    <row r="190" spans="1:35">
      <c r="A190" s="77"/>
      <c r="B190" s="77"/>
      <c r="C190" s="77"/>
      <c r="D190" s="79">
        <f t="shared" si="30"/>
        <v>0</v>
      </c>
      <c r="E190" s="79">
        <f t="shared" si="30"/>
        <v>0</v>
      </c>
      <c r="F190" s="66">
        <f t="shared" si="31"/>
        <v>0</v>
      </c>
      <c r="G190" s="66">
        <f t="shared" si="31"/>
        <v>0</v>
      </c>
      <c r="H190" s="66">
        <f t="shared" si="34"/>
        <v>0</v>
      </c>
      <c r="I190" s="66">
        <f t="shared" si="35"/>
        <v>0</v>
      </c>
      <c r="J190" s="66">
        <f t="shared" si="36"/>
        <v>0</v>
      </c>
      <c r="K190" s="66">
        <f t="shared" si="37"/>
        <v>0</v>
      </c>
      <c r="L190" s="66">
        <f t="shared" si="38"/>
        <v>0</v>
      </c>
      <c r="M190" s="66">
        <f t="shared" ca="1" si="32"/>
        <v>0.15978975129591513</v>
      </c>
      <c r="N190" s="66">
        <f t="shared" ca="1" si="39"/>
        <v>0</v>
      </c>
      <c r="O190" s="80">
        <f t="shared" ca="1" si="40"/>
        <v>0</v>
      </c>
      <c r="P190" s="66">
        <f t="shared" ca="1" si="41"/>
        <v>0</v>
      </c>
      <c r="Q190" s="66">
        <f t="shared" ca="1" si="42"/>
        <v>0</v>
      </c>
      <c r="R190" s="32">
        <f t="shared" ca="1" si="33"/>
        <v>-0.15978975129591513</v>
      </c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</row>
    <row r="191" spans="1:35">
      <c r="A191" s="77"/>
      <c r="B191" s="77"/>
      <c r="C191" s="77"/>
      <c r="D191" s="79">
        <f t="shared" si="30"/>
        <v>0</v>
      </c>
      <c r="E191" s="79">
        <f t="shared" si="30"/>
        <v>0</v>
      </c>
      <c r="F191" s="66">
        <f t="shared" si="31"/>
        <v>0</v>
      </c>
      <c r="G191" s="66">
        <f t="shared" si="31"/>
        <v>0</v>
      </c>
      <c r="H191" s="66">
        <f t="shared" si="34"/>
        <v>0</v>
      </c>
      <c r="I191" s="66">
        <f t="shared" si="35"/>
        <v>0</v>
      </c>
      <c r="J191" s="66">
        <f t="shared" si="36"/>
        <v>0</v>
      </c>
      <c r="K191" s="66">
        <f t="shared" si="37"/>
        <v>0</v>
      </c>
      <c r="L191" s="66">
        <f t="shared" si="38"/>
        <v>0</v>
      </c>
      <c r="M191" s="66">
        <f t="shared" ca="1" si="32"/>
        <v>0.15978975129591513</v>
      </c>
      <c r="N191" s="66">
        <f t="shared" ca="1" si="39"/>
        <v>0</v>
      </c>
      <c r="O191" s="80">
        <f t="shared" ca="1" si="40"/>
        <v>0</v>
      </c>
      <c r="P191" s="66">
        <f t="shared" ca="1" si="41"/>
        <v>0</v>
      </c>
      <c r="Q191" s="66">
        <f t="shared" ca="1" si="42"/>
        <v>0</v>
      </c>
      <c r="R191" s="32">
        <f t="shared" ca="1" si="33"/>
        <v>-0.15978975129591513</v>
      </c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</row>
    <row r="192" spans="1:35">
      <c r="A192" s="77"/>
      <c r="B192" s="77"/>
      <c r="C192" s="77"/>
      <c r="D192" s="79">
        <f t="shared" si="30"/>
        <v>0</v>
      </c>
      <c r="E192" s="79">
        <f t="shared" si="30"/>
        <v>0</v>
      </c>
      <c r="F192" s="66">
        <f t="shared" si="31"/>
        <v>0</v>
      </c>
      <c r="G192" s="66">
        <f t="shared" si="31"/>
        <v>0</v>
      </c>
      <c r="H192" s="66">
        <f t="shared" si="34"/>
        <v>0</v>
      </c>
      <c r="I192" s="66">
        <f t="shared" si="35"/>
        <v>0</v>
      </c>
      <c r="J192" s="66">
        <f t="shared" si="36"/>
        <v>0</v>
      </c>
      <c r="K192" s="66">
        <f t="shared" si="37"/>
        <v>0</v>
      </c>
      <c r="L192" s="66">
        <f t="shared" si="38"/>
        <v>0</v>
      </c>
      <c r="M192" s="66">
        <f t="shared" ca="1" si="32"/>
        <v>0.15978975129591513</v>
      </c>
      <c r="N192" s="66">
        <f t="shared" ca="1" si="39"/>
        <v>0</v>
      </c>
      <c r="O192" s="80">
        <f t="shared" ca="1" si="40"/>
        <v>0</v>
      </c>
      <c r="P192" s="66">
        <f t="shared" ca="1" si="41"/>
        <v>0</v>
      </c>
      <c r="Q192" s="66">
        <f t="shared" ca="1" si="42"/>
        <v>0</v>
      </c>
      <c r="R192" s="32">
        <f t="shared" ca="1" si="33"/>
        <v>-0.15978975129591513</v>
      </c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</row>
    <row r="193" spans="1:35">
      <c r="A193" s="77"/>
      <c r="B193" s="77"/>
      <c r="C193" s="77"/>
      <c r="D193" s="79">
        <f t="shared" si="30"/>
        <v>0</v>
      </c>
      <c r="E193" s="79">
        <f t="shared" si="30"/>
        <v>0</v>
      </c>
      <c r="F193" s="66">
        <f t="shared" si="31"/>
        <v>0</v>
      </c>
      <c r="G193" s="66">
        <f t="shared" si="31"/>
        <v>0</v>
      </c>
      <c r="H193" s="66">
        <f t="shared" si="34"/>
        <v>0</v>
      </c>
      <c r="I193" s="66">
        <f t="shared" si="35"/>
        <v>0</v>
      </c>
      <c r="J193" s="66">
        <f t="shared" si="36"/>
        <v>0</v>
      </c>
      <c r="K193" s="66">
        <f t="shared" si="37"/>
        <v>0</v>
      </c>
      <c r="L193" s="66">
        <f t="shared" si="38"/>
        <v>0</v>
      </c>
      <c r="M193" s="66">
        <f t="shared" ca="1" si="32"/>
        <v>0.15978975129591513</v>
      </c>
      <c r="N193" s="66">
        <f t="shared" ca="1" si="39"/>
        <v>0</v>
      </c>
      <c r="O193" s="80">
        <f t="shared" ca="1" si="40"/>
        <v>0</v>
      </c>
      <c r="P193" s="66">
        <f t="shared" ca="1" si="41"/>
        <v>0</v>
      </c>
      <c r="Q193" s="66">
        <f t="shared" ca="1" si="42"/>
        <v>0</v>
      </c>
      <c r="R193" s="32">
        <f t="shared" ca="1" si="33"/>
        <v>-0.15978975129591513</v>
      </c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</row>
    <row r="194" spans="1:35">
      <c r="A194" s="77"/>
      <c r="B194" s="77"/>
      <c r="C194" s="77"/>
      <c r="D194" s="79">
        <f t="shared" si="30"/>
        <v>0</v>
      </c>
      <c r="E194" s="79">
        <f t="shared" si="30"/>
        <v>0</v>
      </c>
      <c r="F194" s="66">
        <f t="shared" si="31"/>
        <v>0</v>
      </c>
      <c r="G194" s="66">
        <f t="shared" si="31"/>
        <v>0</v>
      </c>
      <c r="H194" s="66">
        <f t="shared" si="34"/>
        <v>0</v>
      </c>
      <c r="I194" s="66">
        <f t="shared" si="35"/>
        <v>0</v>
      </c>
      <c r="J194" s="66">
        <f t="shared" si="36"/>
        <v>0</v>
      </c>
      <c r="K194" s="66">
        <f t="shared" si="37"/>
        <v>0</v>
      </c>
      <c r="L194" s="66">
        <f t="shared" si="38"/>
        <v>0</v>
      </c>
      <c r="M194" s="66">
        <f t="shared" ca="1" si="32"/>
        <v>0.15978975129591513</v>
      </c>
      <c r="N194" s="66">
        <f t="shared" ca="1" si="39"/>
        <v>0</v>
      </c>
      <c r="O194" s="80">
        <f t="shared" ca="1" si="40"/>
        <v>0</v>
      </c>
      <c r="P194" s="66">
        <f t="shared" ca="1" si="41"/>
        <v>0</v>
      </c>
      <c r="Q194" s="66">
        <f t="shared" ca="1" si="42"/>
        <v>0</v>
      </c>
      <c r="R194" s="32">
        <f t="shared" ca="1" si="33"/>
        <v>-0.15978975129591513</v>
      </c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</row>
    <row r="195" spans="1:35">
      <c r="A195" s="77"/>
      <c r="B195" s="77"/>
      <c r="C195" s="77"/>
      <c r="D195" s="79">
        <f t="shared" si="30"/>
        <v>0</v>
      </c>
      <c r="E195" s="79">
        <f t="shared" si="30"/>
        <v>0</v>
      </c>
      <c r="F195" s="66">
        <f t="shared" si="31"/>
        <v>0</v>
      </c>
      <c r="G195" s="66">
        <f t="shared" si="31"/>
        <v>0</v>
      </c>
      <c r="H195" s="66">
        <f t="shared" si="34"/>
        <v>0</v>
      </c>
      <c r="I195" s="66">
        <f t="shared" si="35"/>
        <v>0</v>
      </c>
      <c r="J195" s="66">
        <f t="shared" si="36"/>
        <v>0</v>
      </c>
      <c r="K195" s="66">
        <f t="shared" si="37"/>
        <v>0</v>
      </c>
      <c r="L195" s="66">
        <f t="shared" si="38"/>
        <v>0</v>
      </c>
      <c r="M195" s="66">
        <f t="shared" ca="1" si="32"/>
        <v>0.15978975129591513</v>
      </c>
      <c r="N195" s="66">
        <f t="shared" ca="1" si="39"/>
        <v>0</v>
      </c>
      <c r="O195" s="80">
        <f t="shared" ca="1" si="40"/>
        <v>0</v>
      </c>
      <c r="P195" s="66">
        <f t="shared" ca="1" si="41"/>
        <v>0</v>
      </c>
      <c r="Q195" s="66">
        <f t="shared" ca="1" si="42"/>
        <v>0</v>
      </c>
      <c r="R195" s="32">
        <f t="shared" ca="1" si="33"/>
        <v>-0.15978975129591513</v>
      </c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</row>
    <row r="196" spans="1:35">
      <c r="A196" s="77"/>
      <c r="B196" s="77"/>
      <c r="C196" s="77"/>
      <c r="D196" s="79">
        <f t="shared" si="30"/>
        <v>0</v>
      </c>
      <c r="E196" s="79">
        <f t="shared" si="30"/>
        <v>0</v>
      </c>
      <c r="F196" s="66">
        <f t="shared" si="31"/>
        <v>0</v>
      </c>
      <c r="G196" s="66">
        <f t="shared" si="31"/>
        <v>0</v>
      </c>
      <c r="H196" s="66">
        <f t="shared" si="34"/>
        <v>0</v>
      </c>
      <c r="I196" s="66">
        <f t="shared" si="35"/>
        <v>0</v>
      </c>
      <c r="J196" s="66">
        <f t="shared" si="36"/>
        <v>0</v>
      </c>
      <c r="K196" s="66">
        <f t="shared" si="37"/>
        <v>0</v>
      </c>
      <c r="L196" s="66">
        <f t="shared" si="38"/>
        <v>0</v>
      </c>
      <c r="M196" s="66">
        <f t="shared" ca="1" si="32"/>
        <v>0.15978975129591513</v>
      </c>
      <c r="N196" s="66">
        <f t="shared" ca="1" si="39"/>
        <v>0</v>
      </c>
      <c r="O196" s="80">
        <f t="shared" ca="1" si="40"/>
        <v>0</v>
      </c>
      <c r="P196" s="66">
        <f t="shared" ca="1" si="41"/>
        <v>0</v>
      </c>
      <c r="Q196" s="66">
        <f t="shared" ca="1" si="42"/>
        <v>0</v>
      </c>
      <c r="R196" s="32">
        <f t="shared" ca="1" si="33"/>
        <v>-0.15978975129591513</v>
      </c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</row>
    <row r="197" spans="1:35">
      <c r="A197" s="77"/>
      <c r="B197" s="77"/>
      <c r="C197" s="77"/>
      <c r="D197" s="79">
        <f t="shared" si="30"/>
        <v>0</v>
      </c>
      <c r="E197" s="79">
        <f t="shared" si="30"/>
        <v>0</v>
      </c>
      <c r="F197" s="66">
        <f t="shared" si="31"/>
        <v>0</v>
      </c>
      <c r="G197" s="66">
        <f t="shared" si="31"/>
        <v>0</v>
      </c>
      <c r="H197" s="66">
        <f t="shared" si="34"/>
        <v>0</v>
      </c>
      <c r="I197" s="66">
        <f t="shared" si="35"/>
        <v>0</v>
      </c>
      <c r="J197" s="66">
        <f t="shared" si="36"/>
        <v>0</v>
      </c>
      <c r="K197" s="66">
        <f t="shared" si="37"/>
        <v>0</v>
      </c>
      <c r="L197" s="66">
        <f t="shared" si="38"/>
        <v>0</v>
      </c>
      <c r="M197" s="66">
        <f t="shared" ca="1" si="32"/>
        <v>0.15978975129591513</v>
      </c>
      <c r="N197" s="66">
        <f t="shared" ca="1" si="39"/>
        <v>0</v>
      </c>
      <c r="O197" s="80">
        <f t="shared" ca="1" si="40"/>
        <v>0</v>
      </c>
      <c r="P197" s="66">
        <f t="shared" ca="1" si="41"/>
        <v>0</v>
      </c>
      <c r="Q197" s="66">
        <f t="shared" ca="1" si="42"/>
        <v>0</v>
      </c>
      <c r="R197" s="32">
        <f t="shared" ca="1" si="33"/>
        <v>-0.15978975129591513</v>
      </c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</row>
    <row r="198" spans="1:35">
      <c r="A198" s="77"/>
      <c r="B198" s="77"/>
      <c r="C198" s="77"/>
      <c r="D198" s="79">
        <f t="shared" si="30"/>
        <v>0</v>
      </c>
      <c r="E198" s="79">
        <f t="shared" si="30"/>
        <v>0</v>
      </c>
      <c r="F198" s="66">
        <f t="shared" si="31"/>
        <v>0</v>
      </c>
      <c r="G198" s="66">
        <f t="shared" si="31"/>
        <v>0</v>
      </c>
      <c r="H198" s="66">
        <f t="shared" si="34"/>
        <v>0</v>
      </c>
      <c r="I198" s="66">
        <f t="shared" si="35"/>
        <v>0</v>
      </c>
      <c r="J198" s="66">
        <f t="shared" si="36"/>
        <v>0</v>
      </c>
      <c r="K198" s="66">
        <f t="shared" si="37"/>
        <v>0</v>
      </c>
      <c r="L198" s="66">
        <f t="shared" si="38"/>
        <v>0</v>
      </c>
      <c r="M198" s="66">
        <f t="shared" ca="1" si="32"/>
        <v>0.15978975129591513</v>
      </c>
      <c r="N198" s="66">
        <f t="shared" ca="1" si="39"/>
        <v>0</v>
      </c>
      <c r="O198" s="80">
        <f t="shared" ca="1" si="40"/>
        <v>0</v>
      </c>
      <c r="P198" s="66">
        <f t="shared" ca="1" si="41"/>
        <v>0</v>
      </c>
      <c r="Q198" s="66">
        <f t="shared" ca="1" si="42"/>
        <v>0</v>
      </c>
      <c r="R198" s="32">
        <f t="shared" ca="1" si="33"/>
        <v>-0.15978975129591513</v>
      </c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</row>
    <row r="199" spans="1:35">
      <c r="A199" s="77"/>
      <c r="B199" s="77"/>
      <c r="C199" s="77"/>
      <c r="D199" s="79">
        <f t="shared" si="30"/>
        <v>0</v>
      </c>
      <c r="E199" s="79">
        <f t="shared" si="30"/>
        <v>0</v>
      </c>
      <c r="F199" s="66">
        <f t="shared" si="31"/>
        <v>0</v>
      </c>
      <c r="G199" s="66">
        <f t="shared" si="31"/>
        <v>0</v>
      </c>
      <c r="H199" s="66">
        <f t="shared" si="34"/>
        <v>0</v>
      </c>
      <c r="I199" s="66">
        <f t="shared" si="35"/>
        <v>0</v>
      </c>
      <c r="J199" s="66">
        <f t="shared" si="36"/>
        <v>0</v>
      </c>
      <c r="K199" s="66">
        <f t="shared" si="37"/>
        <v>0</v>
      </c>
      <c r="L199" s="66">
        <f t="shared" si="38"/>
        <v>0</v>
      </c>
      <c r="M199" s="66">
        <f t="shared" ca="1" si="32"/>
        <v>0.15978975129591513</v>
      </c>
      <c r="N199" s="66">
        <f t="shared" ca="1" si="39"/>
        <v>0</v>
      </c>
      <c r="O199" s="80">
        <f t="shared" ca="1" si="40"/>
        <v>0</v>
      </c>
      <c r="P199" s="66">
        <f t="shared" ca="1" si="41"/>
        <v>0</v>
      </c>
      <c r="Q199" s="66">
        <f t="shared" ca="1" si="42"/>
        <v>0</v>
      </c>
      <c r="R199" s="32">
        <f t="shared" ca="1" si="33"/>
        <v>-0.15978975129591513</v>
      </c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</row>
    <row r="200" spans="1:35">
      <c r="A200" s="77"/>
      <c r="B200" s="77"/>
      <c r="C200" s="77"/>
      <c r="D200" s="79">
        <f t="shared" si="30"/>
        <v>0</v>
      </c>
      <c r="E200" s="79">
        <f t="shared" si="30"/>
        <v>0</v>
      </c>
      <c r="F200" s="66">
        <f t="shared" si="31"/>
        <v>0</v>
      </c>
      <c r="G200" s="66">
        <f t="shared" si="31"/>
        <v>0</v>
      </c>
      <c r="H200" s="66">
        <f t="shared" si="34"/>
        <v>0</v>
      </c>
      <c r="I200" s="66">
        <f t="shared" si="35"/>
        <v>0</v>
      </c>
      <c r="J200" s="66">
        <f t="shared" si="36"/>
        <v>0</v>
      </c>
      <c r="K200" s="66">
        <f t="shared" si="37"/>
        <v>0</v>
      </c>
      <c r="L200" s="66">
        <f t="shared" si="38"/>
        <v>0</v>
      </c>
      <c r="M200" s="66">
        <f t="shared" ca="1" si="32"/>
        <v>0.15978975129591513</v>
      </c>
      <c r="N200" s="66">
        <f t="shared" ca="1" si="39"/>
        <v>0</v>
      </c>
      <c r="O200" s="80">
        <f t="shared" ca="1" si="40"/>
        <v>0</v>
      </c>
      <c r="P200" s="66">
        <f t="shared" ca="1" si="41"/>
        <v>0</v>
      </c>
      <c r="Q200" s="66">
        <f t="shared" ca="1" si="42"/>
        <v>0</v>
      </c>
      <c r="R200" s="32">
        <f t="shared" ca="1" si="33"/>
        <v>-0.15978975129591513</v>
      </c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</row>
    <row r="201" spans="1:35">
      <c r="A201" s="77"/>
      <c r="B201" s="77"/>
      <c r="C201" s="77"/>
      <c r="D201" s="79">
        <f t="shared" si="30"/>
        <v>0</v>
      </c>
      <c r="E201" s="79">
        <f t="shared" si="30"/>
        <v>0</v>
      </c>
      <c r="F201" s="66">
        <f t="shared" si="31"/>
        <v>0</v>
      </c>
      <c r="G201" s="66">
        <f t="shared" si="31"/>
        <v>0</v>
      </c>
      <c r="H201" s="66">
        <f t="shared" si="34"/>
        <v>0</v>
      </c>
      <c r="I201" s="66">
        <f t="shared" si="35"/>
        <v>0</v>
      </c>
      <c r="J201" s="66">
        <f t="shared" si="36"/>
        <v>0</v>
      </c>
      <c r="K201" s="66">
        <f t="shared" si="37"/>
        <v>0</v>
      </c>
      <c r="L201" s="66">
        <f t="shared" si="38"/>
        <v>0</v>
      </c>
      <c r="M201" s="66">
        <f t="shared" ca="1" si="32"/>
        <v>0.15978975129591513</v>
      </c>
      <c r="N201" s="66">
        <f t="shared" ca="1" si="39"/>
        <v>0</v>
      </c>
      <c r="O201" s="80">
        <f t="shared" ca="1" si="40"/>
        <v>0</v>
      </c>
      <c r="P201" s="66">
        <f t="shared" ca="1" si="41"/>
        <v>0</v>
      </c>
      <c r="Q201" s="66">
        <f t="shared" ca="1" si="42"/>
        <v>0</v>
      </c>
      <c r="R201" s="32">
        <f t="shared" ca="1" si="33"/>
        <v>-0.15978975129591513</v>
      </c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</row>
    <row r="202" spans="1:35">
      <c r="A202" s="77"/>
      <c r="B202" s="77"/>
      <c r="C202" s="77"/>
      <c r="D202" s="79">
        <f t="shared" si="30"/>
        <v>0</v>
      </c>
      <c r="E202" s="79">
        <f t="shared" si="30"/>
        <v>0</v>
      </c>
      <c r="F202" s="66">
        <f t="shared" si="31"/>
        <v>0</v>
      </c>
      <c r="G202" s="66">
        <f t="shared" si="31"/>
        <v>0</v>
      </c>
      <c r="H202" s="66">
        <f t="shared" si="34"/>
        <v>0</v>
      </c>
      <c r="I202" s="66">
        <f t="shared" si="35"/>
        <v>0</v>
      </c>
      <c r="J202" s="66">
        <f t="shared" si="36"/>
        <v>0</v>
      </c>
      <c r="K202" s="66">
        <f t="shared" si="37"/>
        <v>0</v>
      </c>
      <c r="L202" s="66">
        <f t="shared" si="38"/>
        <v>0</v>
      </c>
      <c r="M202" s="66">
        <f t="shared" ca="1" si="32"/>
        <v>0.15978975129591513</v>
      </c>
      <c r="N202" s="66">
        <f t="shared" ca="1" si="39"/>
        <v>0</v>
      </c>
      <c r="O202" s="80">
        <f t="shared" ca="1" si="40"/>
        <v>0</v>
      </c>
      <c r="P202" s="66">
        <f t="shared" ca="1" si="41"/>
        <v>0</v>
      </c>
      <c r="Q202" s="66">
        <f t="shared" ca="1" si="42"/>
        <v>0</v>
      </c>
      <c r="R202" s="32">
        <f t="shared" ca="1" si="33"/>
        <v>-0.15978975129591513</v>
      </c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</row>
    <row r="203" spans="1:35">
      <c r="A203" s="77"/>
      <c r="B203" s="77"/>
      <c r="C203" s="77"/>
      <c r="D203" s="79">
        <f t="shared" si="30"/>
        <v>0</v>
      </c>
      <c r="E203" s="79">
        <f t="shared" si="30"/>
        <v>0</v>
      </c>
      <c r="F203" s="66">
        <f t="shared" si="31"/>
        <v>0</v>
      </c>
      <c r="G203" s="66">
        <f t="shared" si="31"/>
        <v>0</v>
      </c>
      <c r="H203" s="66">
        <f t="shared" si="34"/>
        <v>0</v>
      </c>
      <c r="I203" s="66">
        <f t="shared" si="35"/>
        <v>0</v>
      </c>
      <c r="J203" s="66">
        <f t="shared" si="36"/>
        <v>0</v>
      </c>
      <c r="K203" s="66">
        <f t="shared" si="37"/>
        <v>0</v>
      </c>
      <c r="L203" s="66">
        <f t="shared" si="38"/>
        <v>0</v>
      </c>
      <c r="M203" s="66">
        <f t="shared" ca="1" si="32"/>
        <v>0.15978975129591513</v>
      </c>
      <c r="N203" s="66">
        <f t="shared" ca="1" si="39"/>
        <v>0</v>
      </c>
      <c r="O203" s="80">
        <f t="shared" ca="1" si="40"/>
        <v>0</v>
      </c>
      <c r="P203" s="66">
        <f t="shared" ca="1" si="41"/>
        <v>0</v>
      </c>
      <c r="Q203" s="66">
        <f t="shared" ca="1" si="42"/>
        <v>0</v>
      </c>
      <c r="R203" s="32">
        <f t="shared" ca="1" si="33"/>
        <v>-0.15978975129591513</v>
      </c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</row>
    <row r="204" spans="1:35">
      <c r="A204" s="77"/>
      <c r="B204" s="77"/>
      <c r="C204" s="77"/>
      <c r="D204" s="79">
        <f t="shared" si="30"/>
        <v>0</v>
      </c>
      <c r="E204" s="79">
        <f t="shared" si="30"/>
        <v>0</v>
      </c>
      <c r="F204" s="66">
        <f t="shared" si="31"/>
        <v>0</v>
      </c>
      <c r="G204" s="66">
        <f t="shared" si="31"/>
        <v>0</v>
      </c>
      <c r="H204" s="66">
        <f t="shared" si="34"/>
        <v>0</v>
      </c>
      <c r="I204" s="66">
        <f t="shared" si="35"/>
        <v>0</v>
      </c>
      <c r="J204" s="66">
        <f t="shared" si="36"/>
        <v>0</v>
      </c>
      <c r="K204" s="66">
        <f t="shared" si="37"/>
        <v>0</v>
      </c>
      <c r="L204" s="66">
        <f t="shared" si="38"/>
        <v>0</v>
      </c>
      <c r="M204" s="66">
        <f t="shared" ca="1" si="32"/>
        <v>0.15978975129591513</v>
      </c>
      <c r="N204" s="66">
        <f t="shared" ca="1" si="39"/>
        <v>0</v>
      </c>
      <c r="O204" s="80">
        <f t="shared" ca="1" si="40"/>
        <v>0</v>
      </c>
      <c r="P204" s="66">
        <f t="shared" ca="1" si="41"/>
        <v>0</v>
      </c>
      <c r="Q204" s="66">
        <f t="shared" ca="1" si="42"/>
        <v>0</v>
      </c>
      <c r="R204" s="32">
        <f t="shared" ca="1" si="33"/>
        <v>-0.15978975129591513</v>
      </c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</row>
    <row r="205" spans="1:35">
      <c r="A205" s="77"/>
      <c r="B205" s="77"/>
      <c r="C205" s="77"/>
      <c r="D205" s="79">
        <f t="shared" si="30"/>
        <v>0</v>
      </c>
      <c r="E205" s="79">
        <f t="shared" si="30"/>
        <v>0</v>
      </c>
      <c r="F205" s="66">
        <f t="shared" si="31"/>
        <v>0</v>
      </c>
      <c r="G205" s="66">
        <f t="shared" si="31"/>
        <v>0</v>
      </c>
      <c r="H205" s="66">
        <f t="shared" si="34"/>
        <v>0</v>
      </c>
      <c r="I205" s="66">
        <f t="shared" si="35"/>
        <v>0</v>
      </c>
      <c r="J205" s="66">
        <f t="shared" si="36"/>
        <v>0</v>
      </c>
      <c r="K205" s="66">
        <f t="shared" si="37"/>
        <v>0</v>
      </c>
      <c r="L205" s="66">
        <f t="shared" si="38"/>
        <v>0</v>
      </c>
      <c r="M205" s="66">
        <f t="shared" ca="1" si="32"/>
        <v>0.15978975129591513</v>
      </c>
      <c r="N205" s="66">
        <f t="shared" ca="1" si="39"/>
        <v>0</v>
      </c>
      <c r="O205" s="80">
        <f t="shared" ca="1" si="40"/>
        <v>0</v>
      </c>
      <c r="P205" s="66">
        <f t="shared" ca="1" si="41"/>
        <v>0</v>
      </c>
      <c r="Q205" s="66">
        <f t="shared" ca="1" si="42"/>
        <v>0</v>
      </c>
      <c r="R205" s="32">
        <f t="shared" ca="1" si="33"/>
        <v>-0.15978975129591513</v>
      </c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</row>
    <row r="206" spans="1:35">
      <c r="A206" s="77"/>
      <c r="B206" s="77"/>
      <c r="C206" s="77"/>
      <c r="D206" s="79">
        <f t="shared" si="30"/>
        <v>0</v>
      </c>
      <c r="E206" s="79">
        <f t="shared" si="30"/>
        <v>0</v>
      </c>
      <c r="F206" s="66">
        <f t="shared" si="31"/>
        <v>0</v>
      </c>
      <c r="G206" s="66">
        <f t="shared" si="31"/>
        <v>0</v>
      </c>
      <c r="H206" s="66">
        <f t="shared" si="34"/>
        <v>0</v>
      </c>
      <c r="I206" s="66">
        <f t="shared" si="35"/>
        <v>0</v>
      </c>
      <c r="J206" s="66">
        <f t="shared" si="36"/>
        <v>0</v>
      </c>
      <c r="K206" s="66">
        <f t="shared" si="37"/>
        <v>0</v>
      </c>
      <c r="L206" s="66">
        <f t="shared" si="38"/>
        <v>0</v>
      </c>
      <c r="M206" s="66">
        <f t="shared" ca="1" si="32"/>
        <v>0.15978975129591513</v>
      </c>
      <c r="N206" s="66">
        <f t="shared" ca="1" si="39"/>
        <v>0</v>
      </c>
      <c r="O206" s="80">
        <f t="shared" ca="1" si="40"/>
        <v>0</v>
      </c>
      <c r="P206" s="66">
        <f t="shared" ca="1" si="41"/>
        <v>0</v>
      </c>
      <c r="Q206" s="66">
        <f t="shared" ca="1" si="42"/>
        <v>0</v>
      </c>
      <c r="R206" s="32">
        <f t="shared" ca="1" si="33"/>
        <v>-0.15978975129591513</v>
      </c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</row>
    <row r="207" spans="1:35">
      <c r="A207" s="77"/>
      <c r="B207" s="77"/>
      <c r="C207" s="77"/>
      <c r="D207" s="79">
        <f t="shared" si="30"/>
        <v>0</v>
      </c>
      <c r="E207" s="79">
        <f t="shared" si="30"/>
        <v>0</v>
      </c>
      <c r="F207" s="66">
        <f t="shared" si="31"/>
        <v>0</v>
      </c>
      <c r="G207" s="66">
        <f t="shared" si="31"/>
        <v>0</v>
      </c>
      <c r="H207" s="66">
        <f t="shared" si="34"/>
        <v>0</v>
      </c>
      <c r="I207" s="66">
        <f t="shared" si="35"/>
        <v>0</v>
      </c>
      <c r="J207" s="66">
        <f t="shared" si="36"/>
        <v>0</v>
      </c>
      <c r="K207" s="66">
        <f t="shared" si="37"/>
        <v>0</v>
      </c>
      <c r="L207" s="66">
        <f t="shared" si="38"/>
        <v>0</v>
      </c>
      <c r="M207" s="66">
        <f t="shared" ca="1" si="32"/>
        <v>0.15978975129591513</v>
      </c>
      <c r="N207" s="66">
        <f t="shared" ca="1" si="39"/>
        <v>0</v>
      </c>
      <c r="O207" s="80">
        <f t="shared" ca="1" si="40"/>
        <v>0</v>
      </c>
      <c r="P207" s="66">
        <f t="shared" ca="1" si="41"/>
        <v>0</v>
      </c>
      <c r="Q207" s="66">
        <f t="shared" ca="1" si="42"/>
        <v>0</v>
      </c>
      <c r="R207" s="32">
        <f t="shared" ca="1" si="33"/>
        <v>-0.15978975129591513</v>
      </c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</row>
    <row r="208" spans="1:35">
      <c r="A208" s="77"/>
      <c r="B208" s="77"/>
      <c r="C208" s="77"/>
      <c r="D208" s="79">
        <f t="shared" ref="D208:E271" si="43">A208/A$18</f>
        <v>0</v>
      </c>
      <c r="E208" s="79">
        <f t="shared" si="43"/>
        <v>0</v>
      </c>
      <c r="F208" s="66">
        <f t="shared" ref="F208:G271" si="44">$C208*D208</f>
        <v>0</v>
      </c>
      <c r="G208" s="66">
        <f t="shared" si="44"/>
        <v>0</v>
      </c>
      <c r="H208" s="66">
        <f t="shared" si="34"/>
        <v>0</v>
      </c>
      <c r="I208" s="66">
        <f t="shared" si="35"/>
        <v>0</v>
      </c>
      <c r="J208" s="66">
        <f t="shared" si="36"/>
        <v>0</v>
      </c>
      <c r="K208" s="66">
        <f t="shared" si="37"/>
        <v>0</v>
      </c>
      <c r="L208" s="66">
        <f t="shared" si="38"/>
        <v>0</v>
      </c>
      <c r="M208" s="66">
        <f t="shared" ca="1" si="32"/>
        <v>0.15978975129591513</v>
      </c>
      <c r="N208" s="66">
        <f t="shared" ca="1" si="39"/>
        <v>0</v>
      </c>
      <c r="O208" s="80">
        <f t="shared" ca="1" si="40"/>
        <v>0</v>
      </c>
      <c r="P208" s="66">
        <f t="shared" ca="1" si="41"/>
        <v>0</v>
      </c>
      <c r="Q208" s="66">
        <f t="shared" ca="1" si="42"/>
        <v>0</v>
      </c>
      <c r="R208" s="32">
        <f t="shared" ca="1" si="33"/>
        <v>-0.15978975129591513</v>
      </c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</row>
    <row r="209" spans="1:35">
      <c r="A209" s="77"/>
      <c r="B209" s="77"/>
      <c r="C209" s="77"/>
      <c r="D209" s="79">
        <f t="shared" si="43"/>
        <v>0</v>
      </c>
      <c r="E209" s="79">
        <f t="shared" si="43"/>
        <v>0</v>
      </c>
      <c r="F209" s="66">
        <f t="shared" si="44"/>
        <v>0</v>
      </c>
      <c r="G209" s="66">
        <f t="shared" si="44"/>
        <v>0</v>
      </c>
      <c r="H209" s="66">
        <f t="shared" si="34"/>
        <v>0</v>
      </c>
      <c r="I209" s="66">
        <f t="shared" si="35"/>
        <v>0</v>
      </c>
      <c r="J209" s="66">
        <f t="shared" si="36"/>
        <v>0</v>
      </c>
      <c r="K209" s="66">
        <f t="shared" si="37"/>
        <v>0</v>
      </c>
      <c r="L209" s="66">
        <f t="shared" si="38"/>
        <v>0</v>
      </c>
      <c r="M209" s="66">
        <f t="shared" ca="1" si="32"/>
        <v>0.15978975129591513</v>
      </c>
      <c r="N209" s="66">
        <f t="shared" ca="1" si="39"/>
        <v>0</v>
      </c>
      <c r="O209" s="80">
        <f t="shared" ca="1" si="40"/>
        <v>0</v>
      </c>
      <c r="P209" s="66">
        <f t="shared" ca="1" si="41"/>
        <v>0</v>
      </c>
      <c r="Q209" s="66">
        <f t="shared" ca="1" si="42"/>
        <v>0</v>
      </c>
      <c r="R209" s="32">
        <f t="shared" ca="1" si="33"/>
        <v>-0.15978975129591513</v>
      </c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</row>
    <row r="210" spans="1:35">
      <c r="A210" s="77"/>
      <c r="B210" s="77"/>
      <c r="C210" s="77"/>
      <c r="D210" s="79">
        <f t="shared" si="43"/>
        <v>0</v>
      </c>
      <c r="E210" s="79">
        <f t="shared" si="43"/>
        <v>0</v>
      </c>
      <c r="F210" s="66">
        <f t="shared" si="44"/>
        <v>0</v>
      </c>
      <c r="G210" s="66">
        <f t="shared" si="44"/>
        <v>0</v>
      </c>
      <c r="H210" s="66">
        <f t="shared" si="34"/>
        <v>0</v>
      </c>
      <c r="I210" s="66">
        <f t="shared" si="35"/>
        <v>0</v>
      </c>
      <c r="J210" s="66">
        <f t="shared" si="36"/>
        <v>0</v>
      </c>
      <c r="K210" s="66">
        <f t="shared" si="37"/>
        <v>0</v>
      </c>
      <c r="L210" s="66">
        <f t="shared" si="38"/>
        <v>0</v>
      </c>
      <c r="M210" s="66">
        <f t="shared" ca="1" si="32"/>
        <v>0.15978975129591513</v>
      </c>
      <c r="N210" s="66">
        <f t="shared" ca="1" si="39"/>
        <v>0</v>
      </c>
      <c r="O210" s="80">
        <f t="shared" ca="1" si="40"/>
        <v>0</v>
      </c>
      <c r="P210" s="66">
        <f t="shared" ca="1" si="41"/>
        <v>0</v>
      </c>
      <c r="Q210" s="66">
        <f t="shared" ca="1" si="42"/>
        <v>0</v>
      </c>
      <c r="R210" s="32">
        <f t="shared" ca="1" si="33"/>
        <v>-0.15978975129591513</v>
      </c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</row>
    <row r="211" spans="1:35">
      <c r="A211" s="77"/>
      <c r="B211" s="77"/>
      <c r="C211" s="77"/>
      <c r="D211" s="79">
        <f t="shared" si="43"/>
        <v>0</v>
      </c>
      <c r="E211" s="79">
        <f t="shared" si="43"/>
        <v>0</v>
      </c>
      <c r="F211" s="66">
        <f t="shared" si="44"/>
        <v>0</v>
      </c>
      <c r="G211" s="66">
        <f t="shared" si="44"/>
        <v>0</v>
      </c>
      <c r="H211" s="66">
        <f t="shared" si="34"/>
        <v>0</v>
      </c>
      <c r="I211" s="66">
        <f t="shared" si="35"/>
        <v>0</v>
      </c>
      <c r="J211" s="66">
        <f t="shared" si="36"/>
        <v>0</v>
      </c>
      <c r="K211" s="66">
        <f t="shared" si="37"/>
        <v>0</v>
      </c>
      <c r="L211" s="66">
        <f t="shared" si="38"/>
        <v>0</v>
      </c>
      <c r="M211" s="66">
        <f t="shared" ca="1" si="32"/>
        <v>0.15978975129591513</v>
      </c>
      <c r="N211" s="66">
        <f t="shared" ca="1" si="39"/>
        <v>0</v>
      </c>
      <c r="O211" s="80">
        <f t="shared" ca="1" si="40"/>
        <v>0</v>
      </c>
      <c r="P211" s="66">
        <f t="shared" ca="1" si="41"/>
        <v>0</v>
      </c>
      <c r="Q211" s="66">
        <f t="shared" ca="1" si="42"/>
        <v>0</v>
      </c>
      <c r="R211" s="32">
        <f t="shared" ca="1" si="33"/>
        <v>-0.15978975129591513</v>
      </c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</row>
    <row r="212" spans="1:35">
      <c r="A212" s="77"/>
      <c r="B212" s="77"/>
      <c r="C212" s="77"/>
      <c r="D212" s="79">
        <f t="shared" si="43"/>
        <v>0</v>
      </c>
      <c r="E212" s="79">
        <f t="shared" si="43"/>
        <v>0</v>
      </c>
      <c r="F212" s="66">
        <f t="shared" si="44"/>
        <v>0</v>
      </c>
      <c r="G212" s="66">
        <f t="shared" si="44"/>
        <v>0</v>
      </c>
      <c r="H212" s="66">
        <f t="shared" si="34"/>
        <v>0</v>
      </c>
      <c r="I212" s="66">
        <f t="shared" si="35"/>
        <v>0</v>
      </c>
      <c r="J212" s="66">
        <f t="shared" si="36"/>
        <v>0</v>
      </c>
      <c r="K212" s="66">
        <f t="shared" si="37"/>
        <v>0</v>
      </c>
      <c r="L212" s="66">
        <f t="shared" si="38"/>
        <v>0</v>
      </c>
      <c r="M212" s="66">
        <f t="shared" ref="M212:M275" ca="1" si="45">+E$4+E$5*D212+E$6*D212^2</f>
        <v>0.15978975129591513</v>
      </c>
      <c r="N212" s="66">
        <f t="shared" ca="1" si="39"/>
        <v>0</v>
      </c>
      <c r="O212" s="80">
        <f t="shared" ca="1" si="40"/>
        <v>0</v>
      </c>
      <c r="P212" s="66">
        <f t="shared" ca="1" si="41"/>
        <v>0</v>
      </c>
      <c r="Q212" s="66">
        <f t="shared" ca="1" si="42"/>
        <v>0</v>
      </c>
      <c r="R212" s="32">
        <f t="shared" ref="R212:R275" ca="1" si="46">+E212-M212</f>
        <v>-0.15978975129591513</v>
      </c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</row>
    <row r="213" spans="1:35">
      <c r="A213" s="77"/>
      <c r="B213" s="77"/>
      <c r="C213" s="77"/>
      <c r="D213" s="79">
        <f t="shared" si="43"/>
        <v>0</v>
      </c>
      <c r="E213" s="79">
        <f t="shared" si="43"/>
        <v>0</v>
      </c>
      <c r="F213" s="66">
        <f t="shared" si="44"/>
        <v>0</v>
      </c>
      <c r="G213" s="66">
        <f t="shared" si="44"/>
        <v>0</v>
      </c>
      <c r="H213" s="66">
        <f t="shared" ref="H213:H276" si="47">C213*D213*D213</f>
        <v>0</v>
      </c>
      <c r="I213" s="66">
        <f t="shared" ref="I213:I276" si="48">C213*D213*D213*D213</f>
        <v>0</v>
      </c>
      <c r="J213" s="66">
        <f t="shared" ref="J213:J276" si="49">C213*D213*D213*D213*D213</f>
        <v>0</v>
      </c>
      <c r="K213" s="66">
        <f t="shared" ref="K213:K276" si="50">C213*E213*D213</f>
        <v>0</v>
      </c>
      <c r="L213" s="66">
        <f t="shared" ref="L213:L276" si="51">C213*E213*D213*D213</f>
        <v>0</v>
      </c>
      <c r="M213" s="66">
        <f t="shared" ca="1" si="45"/>
        <v>0.15978975129591513</v>
      </c>
      <c r="N213" s="66">
        <f t="shared" ref="N213:N276" ca="1" si="52">C213*(M213-E213)^2</f>
        <v>0</v>
      </c>
      <c r="O213" s="80">
        <f t="shared" ref="O213:O276" ca="1" si="53">(C213*O$1-O$2*F213+O$3*H213)^2</f>
        <v>0</v>
      </c>
      <c r="P213" s="66">
        <f t="shared" ref="P213:P276" ca="1" si="54">(-C213*O$2+O$4*F213-O$5*H213)^2</f>
        <v>0</v>
      </c>
      <c r="Q213" s="66">
        <f t="shared" ref="Q213:Q276" ca="1" si="55">+(C213*O$3-F213*O$5+H213*O$6)^2</f>
        <v>0</v>
      </c>
      <c r="R213" s="32">
        <f t="shared" ca="1" si="46"/>
        <v>-0.15978975129591513</v>
      </c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</row>
    <row r="214" spans="1:35">
      <c r="A214" s="77"/>
      <c r="B214" s="77"/>
      <c r="C214" s="77"/>
      <c r="D214" s="79">
        <f t="shared" si="43"/>
        <v>0</v>
      </c>
      <c r="E214" s="79">
        <f t="shared" si="43"/>
        <v>0</v>
      </c>
      <c r="F214" s="66">
        <f t="shared" si="44"/>
        <v>0</v>
      </c>
      <c r="G214" s="66">
        <f t="shared" si="44"/>
        <v>0</v>
      </c>
      <c r="H214" s="66">
        <f t="shared" si="47"/>
        <v>0</v>
      </c>
      <c r="I214" s="66">
        <f t="shared" si="48"/>
        <v>0</v>
      </c>
      <c r="J214" s="66">
        <f t="shared" si="49"/>
        <v>0</v>
      </c>
      <c r="K214" s="66">
        <f t="shared" si="50"/>
        <v>0</v>
      </c>
      <c r="L214" s="66">
        <f t="shared" si="51"/>
        <v>0</v>
      </c>
      <c r="M214" s="66">
        <f t="shared" ca="1" si="45"/>
        <v>0.15978975129591513</v>
      </c>
      <c r="N214" s="66">
        <f t="shared" ca="1" si="52"/>
        <v>0</v>
      </c>
      <c r="O214" s="80">
        <f t="shared" ca="1" si="53"/>
        <v>0</v>
      </c>
      <c r="P214" s="66">
        <f t="shared" ca="1" si="54"/>
        <v>0</v>
      </c>
      <c r="Q214" s="66">
        <f t="shared" ca="1" si="55"/>
        <v>0</v>
      </c>
      <c r="R214" s="32">
        <f t="shared" ca="1" si="46"/>
        <v>-0.15978975129591513</v>
      </c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</row>
    <row r="215" spans="1:35">
      <c r="A215" s="77"/>
      <c r="B215" s="77"/>
      <c r="C215" s="77"/>
      <c r="D215" s="79">
        <f t="shared" si="43"/>
        <v>0</v>
      </c>
      <c r="E215" s="79">
        <f t="shared" si="43"/>
        <v>0</v>
      </c>
      <c r="F215" s="66">
        <f t="shared" si="44"/>
        <v>0</v>
      </c>
      <c r="G215" s="66">
        <f t="shared" si="44"/>
        <v>0</v>
      </c>
      <c r="H215" s="66">
        <f t="shared" si="47"/>
        <v>0</v>
      </c>
      <c r="I215" s="66">
        <f t="shared" si="48"/>
        <v>0</v>
      </c>
      <c r="J215" s="66">
        <f t="shared" si="49"/>
        <v>0</v>
      </c>
      <c r="K215" s="66">
        <f t="shared" si="50"/>
        <v>0</v>
      </c>
      <c r="L215" s="66">
        <f t="shared" si="51"/>
        <v>0</v>
      </c>
      <c r="M215" s="66">
        <f t="shared" ca="1" si="45"/>
        <v>0.15978975129591513</v>
      </c>
      <c r="N215" s="66">
        <f t="shared" ca="1" si="52"/>
        <v>0</v>
      </c>
      <c r="O215" s="80">
        <f t="shared" ca="1" si="53"/>
        <v>0</v>
      </c>
      <c r="P215" s="66">
        <f t="shared" ca="1" si="54"/>
        <v>0</v>
      </c>
      <c r="Q215" s="66">
        <f t="shared" ca="1" si="55"/>
        <v>0</v>
      </c>
      <c r="R215" s="32">
        <f t="shared" ca="1" si="46"/>
        <v>-0.15978975129591513</v>
      </c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</row>
    <row r="216" spans="1:35">
      <c r="A216" s="77"/>
      <c r="B216" s="77"/>
      <c r="C216" s="77"/>
      <c r="D216" s="79">
        <f t="shared" si="43"/>
        <v>0</v>
      </c>
      <c r="E216" s="79">
        <f t="shared" si="43"/>
        <v>0</v>
      </c>
      <c r="F216" s="66">
        <f t="shared" si="44"/>
        <v>0</v>
      </c>
      <c r="G216" s="66">
        <f t="shared" si="44"/>
        <v>0</v>
      </c>
      <c r="H216" s="66">
        <f t="shared" si="47"/>
        <v>0</v>
      </c>
      <c r="I216" s="66">
        <f t="shared" si="48"/>
        <v>0</v>
      </c>
      <c r="J216" s="66">
        <f t="shared" si="49"/>
        <v>0</v>
      </c>
      <c r="K216" s="66">
        <f t="shared" si="50"/>
        <v>0</v>
      </c>
      <c r="L216" s="66">
        <f t="shared" si="51"/>
        <v>0</v>
      </c>
      <c r="M216" s="66">
        <f t="shared" ca="1" si="45"/>
        <v>0.15978975129591513</v>
      </c>
      <c r="N216" s="66">
        <f t="shared" ca="1" si="52"/>
        <v>0</v>
      </c>
      <c r="O216" s="80">
        <f t="shared" ca="1" si="53"/>
        <v>0</v>
      </c>
      <c r="P216" s="66">
        <f t="shared" ca="1" si="54"/>
        <v>0</v>
      </c>
      <c r="Q216" s="66">
        <f t="shared" ca="1" si="55"/>
        <v>0</v>
      </c>
      <c r="R216" s="32">
        <f t="shared" ca="1" si="46"/>
        <v>-0.15978975129591513</v>
      </c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</row>
    <row r="217" spans="1:35">
      <c r="A217" s="77"/>
      <c r="B217" s="77"/>
      <c r="C217" s="77"/>
      <c r="D217" s="79">
        <f t="shared" si="43"/>
        <v>0</v>
      </c>
      <c r="E217" s="79">
        <f t="shared" si="43"/>
        <v>0</v>
      </c>
      <c r="F217" s="66">
        <f t="shared" si="44"/>
        <v>0</v>
      </c>
      <c r="G217" s="66">
        <f t="shared" si="44"/>
        <v>0</v>
      </c>
      <c r="H217" s="66">
        <f t="shared" si="47"/>
        <v>0</v>
      </c>
      <c r="I217" s="66">
        <f t="shared" si="48"/>
        <v>0</v>
      </c>
      <c r="J217" s="66">
        <f t="shared" si="49"/>
        <v>0</v>
      </c>
      <c r="K217" s="66">
        <f t="shared" si="50"/>
        <v>0</v>
      </c>
      <c r="L217" s="66">
        <f t="shared" si="51"/>
        <v>0</v>
      </c>
      <c r="M217" s="66">
        <f t="shared" ca="1" si="45"/>
        <v>0.15978975129591513</v>
      </c>
      <c r="N217" s="66">
        <f t="shared" ca="1" si="52"/>
        <v>0</v>
      </c>
      <c r="O217" s="80">
        <f t="shared" ca="1" si="53"/>
        <v>0</v>
      </c>
      <c r="P217" s="66">
        <f t="shared" ca="1" si="54"/>
        <v>0</v>
      </c>
      <c r="Q217" s="66">
        <f t="shared" ca="1" si="55"/>
        <v>0</v>
      </c>
      <c r="R217" s="32">
        <f t="shared" ca="1" si="46"/>
        <v>-0.15978975129591513</v>
      </c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</row>
    <row r="218" spans="1:35">
      <c r="A218" s="77"/>
      <c r="B218" s="77"/>
      <c r="C218" s="77"/>
      <c r="D218" s="79">
        <f t="shared" si="43"/>
        <v>0</v>
      </c>
      <c r="E218" s="79">
        <f t="shared" si="43"/>
        <v>0</v>
      </c>
      <c r="F218" s="66">
        <f t="shared" si="44"/>
        <v>0</v>
      </c>
      <c r="G218" s="66">
        <f t="shared" si="44"/>
        <v>0</v>
      </c>
      <c r="H218" s="66">
        <f t="shared" si="47"/>
        <v>0</v>
      </c>
      <c r="I218" s="66">
        <f t="shared" si="48"/>
        <v>0</v>
      </c>
      <c r="J218" s="66">
        <f t="shared" si="49"/>
        <v>0</v>
      </c>
      <c r="K218" s="66">
        <f t="shared" si="50"/>
        <v>0</v>
      </c>
      <c r="L218" s="66">
        <f t="shared" si="51"/>
        <v>0</v>
      </c>
      <c r="M218" s="66">
        <f t="shared" ca="1" si="45"/>
        <v>0.15978975129591513</v>
      </c>
      <c r="N218" s="66">
        <f t="shared" ca="1" si="52"/>
        <v>0</v>
      </c>
      <c r="O218" s="80">
        <f t="shared" ca="1" si="53"/>
        <v>0</v>
      </c>
      <c r="P218" s="66">
        <f t="shared" ca="1" si="54"/>
        <v>0</v>
      </c>
      <c r="Q218" s="66">
        <f t="shared" ca="1" si="55"/>
        <v>0</v>
      </c>
      <c r="R218" s="32">
        <f t="shared" ca="1" si="46"/>
        <v>-0.15978975129591513</v>
      </c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</row>
    <row r="219" spans="1:35">
      <c r="A219" s="77"/>
      <c r="B219" s="77"/>
      <c r="C219" s="77"/>
      <c r="D219" s="79">
        <f t="shared" si="43"/>
        <v>0</v>
      </c>
      <c r="E219" s="79">
        <f t="shared" si="43"/>
        <v>0</v>
      </c>
      <c r="F219" s="66">
        <f t="shared" si="44"/>
        <v>0</v>
      </c>
      <c r="G219" s="66">
        <f t="shared" si="44"/>
        <v>0</v>
      </c>
      <c r="H219" s="66">
        <f t="shared" si="47"/>
        <v>0</v>
      </c>
      <c r="I219" s="66">
        <f t="shared" si="48"/>
        <v>0</v>
      </c>
      <c r="J219" s="66">
        <f t="shared" si="49"/>
        <v>0</v>
      </c>
      <c r="K219" s="66">
        <f t="shared" si="50"/>
        <v>0</v>
      </c>
      <c r="L219" s="66">
        <f t="shared" si="51"/>
        <v>0</v>
      </c>
      <c r="M219" s="66">
        <f t="shared" ca="1" si="45"/>
        <v>0.15978975129591513</v>
      </c>
      <c r="N219" s="66">
        <f t="shared" ca="1" si="52"/>
        <v>0</v>
      </c>
      <c r="O219" s="80">
        <f t="shared" ca="1" si="53"/>
        <v>0</v>
      </c>
      <c r="P219" s="66">
        <f t="shared" ca="1" si="54"/>
        <v>0</v>
      </c>
      <c r="Q219" s="66">
        <f t="shared" ca="1" si="55"/>
        <v>0</v>
      </c>
      <c r="R219" s="32">
        <f t="shared" ca="1" si="46"/>
        <v>-0.15978975129591513</v>
      </c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</row>
    <row r="220" spans="1:35">
      <c r="A220" s="77"/>
      <c r="B220" s="77"/>
      <c r="C220" s="77"/>
      <c r="D220" s="79">
        <f t="shared" si="43"/>
        <v>0</v>
      </c>
      <c r="E220" s="79">
        <f t="shared" si="43"/>
        <v>0</v>
      </c>
      <c r="F220" s="66">
        <f t="shared" si="44"/>
        <v>0</v>
      </c>
      <c r="G220" s="66">
        <f t="shared" si="44"/>
        <v>0</v>
      </c>
      <c r="H220" s="66">
        <f t="shared" si="47"/>
        <v>0</v>
      </c>
      <c r="I220" s="66">
        <f t="shared" si="48"/>
        <v>0</v>
      </c>
      <c r="J220" s="66">
        <f t="shared" si="49"/>
        <v>0</v>
      </c>
      <c r="K220" s="66">
        <f t="shared" si="50"/>
        <v>0</v>
      </c>
      <c r="L220" s="66">
        <f t="shared" si="51"/>
        <v>0</v>
      </c>
      <c r="M220" s="66">
        <f t="shared" ca="1" si="45"/>
        <v>0.15978975129591513</v>
      </c>
      <c r="N220" s="66">
        <f t="shared" ca="1" si="52"/>
        <v>0</v>
      </c>
      <c r="O220" s="80">
        <f t="shared" ca="1" si="53"/>
        <v>0</v>
      </c>
      <c r="P220" s="66">
        <f t="shared" ca="1" si="54"/>
        <v>0</v>
      </c>
      <c r="Q220" s="66">
        <f t="shared" ca="1" si="55"/>
        <v>0</v>
      </c>
      <c r="R220" s="32">
        <f t="shared" ca="1" si="46"/>
        <v>-0.15978975129591513</v>
      </c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</row>
    <row r="221" spans="1:35">
      <c r="A221" s="77"/>
      <c r="B221" s="77"/>
      <c r="C221" s="77"/>
      <c r="D221" s="79">
        <f t="shared" si="43"/>
        <v>0</v>
      </c>
      <c r="E221" s="79">
        <f t="shared" si="43"/>
        <v>0</v>
      </c>
      <c r="F221" s="66">
        <f t="shared" si="44"/>
        <v>0</v>
      </c>
      <c r="G221" s="66">
        <f t="shared" si="44"/>
        <v>0</v>
      </c>
      <c r="H221" s="66">
        <f t="shared" si="47"/>
        <v>0</v>
      </c>
      <c r="I221" s="66">
        <f t="shared" si="48"/>
        <v>0</v>
      </c>
      <c r="J221" s="66">
        <f t="shared" si="49"/>
        <v>0</v>
      </c>
      <c r="K221" s="66">
        <f t="shared" si="50"/>
        <v>0</v>
      </c>
      <c r="L221" s="66">
        <f t="shared" si="51"/>
        <v>0</v>
      </c>
      <c r="M221" s="66">
        <f t="shared" ca="1" si="45"/>
        <v>0.15978975129591513</v>
      </c>
      <c r="N221" s="66">
        <f t="shared" ca="1" si="52"/>
        <v>0</v>
      </c>
      <c r="O221" s="80">
        <f t="shared" ca="1" si="53"/>
        <v>0</v>
      </c>
      <c r="P221" s="66">
        <f t="shared" ca="1" si="54"/>
        <v>0</v>
      </c>
      <c r="Q221" s="66">
        <f t="shared" ca="1" si="55"/>
        <v>0</v>
      </c>
      <c r="R221" s="32">
        <f t="shared" ca="1" si="46"/>
        <v>-0.15978975129591513</v>
      </c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</row>
    <row r="222" spans="1:35">
      <c r="A222" s="77"/>
      <c r="B222" s="77"/>
      <c r="C222" s="77"/>
      <c r="D222" s="79">
        <f t="shared" si="43"/>
        <v>0</v>
      </c>
      <c r="E222" s="79">
        <f t="shared" si="43"/>
        <v>0</v>
      </c>
      <c r="F222" s="66">
        <f t="shared" si="44"/>
        <v>0</v>
      </c>
      <c r="G222" s="66">
        <f t="shared" si="44"/>
        <v>0</v>
      </c>
      <c r="H222" s="66">
        <f t="shared" si="47"/>
        <v>0</v>
      </c>
      <c r="I222" s="66">
        <f t="shared" si="48"/>
        <v>0</v>
      </c>
      <c r="J222" s="66">
        <f t="shared" si="49"/>
        <v>0</v>
      </c>
      <c r="K222" s="66">
        <f t="shared" si="50"/>
        <v>0</v>
      </c>
      <c r="L222" s="66">
        <f t="shared" si="51"/>
        <v>0</v>
      </c>
      <c r="M222" s="66">
        <f t="shared" ca="1" si="45"/>
        <v>0.15978975129591513</v>
      </c>
      <c r="N222" s="66">
        <f t="shared" ca="1" si="52"/>
        <v>0</v>
      </c>
      <c r="O222" s="80">
        <f t="shared" ca="1" si="53"/>
        <v>0</v>
      </c>
      <c r="P222" s="66">
        <f t="shared" ca="1" si="54"/>
        <v>0</v>
      </c>
      <c r="Q222" s="66">
        <f t="shared" ca="1" si="55"/>
        <v>0</v>
      </c>
      <c r="R222" s="32">
        <f t="shared" ca="1" si="46"/>
        <v>-0.15978975129591513</v>
      </c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</row>
    <row r="223" spans="1:35">
      <c r="A223" s="77"/>
      <c r="B223" s="77"/>
      <c r="C223" s="77"/>
      <c r="D223" s="79">
        <f t="shared" si="43"/>
        <v>0</v>
      </c>
      <c r="E223" s="79">
        <f t="shared" si="43"/>
        <v>0</v>
      </c>
      <c r="F223" s="66">
        <f t="shared" si="44"/>
        <v>0</v>
      </c>
      <c r="G223" s="66">
        <f t="shared" si="44"/>
        <v>0</v>
      </c>
      <c r="H223" s="66">
        <f t="shared" si="47"/>
        <v>0</v>
      </c>
      <c r="I223" s="66">
        <f t="shared" si="48"/>
        <v>0</v>
      </c>
      <c r="J223" s="66">
        <f t="shared" si="49"/>
        <v>0</v>
      </c>
      <c r="K223" s="66">
        <f t="shared" si="50"/>
        <v>0</v>
      </c>
      <c r="L223" s="66">
        <f t="shared" si="51"/>
        <v>0</v>
      </c>
      <c r="M223" s="66">
        <f t="shared" ca="1" si="45"/>
        <v>0.15978975129591513</v>
      </c>
      <c r="N223" s="66">
        <f t="shared" ca="1" si="52"/>
        <v>0</v>
      </c>
      <c r="O223" s="80">
        <f t="shared" ca="1" si="53"/>
        <v>0</v>
      </c>
      <c r="P223" s="66">
        <f t="shared" ca="1" si="54"/>
        <v>0</v>
      </c>
      <c r="Q223" s="66">
        <f t="shared" ca="1" si="55"/>
        <v>0</v>
      </c>
      <c r="R223" s="32">
        <f t="shared" ca="1" si="46"/>
        <v>-0.15978975129591513</v>
      </c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</row>
    <row r="224" spans="1:35">
      <c r="A224" s="77"/>
      <c r="B224" s="77"/>
      <c r="C224" s="77"/>
      <c r="D224" s="79">
        <f t="shared" si="43"/>
        <v>0</v>
      </c>
      <c r="E224" s="79">
        <f t="shared" si="43"/>
        <v>0</v>
      </c>
      <c r="F224" s="66">
        <f t="shared" si="44"/>
        <v>0</v>
      </c>
      <c r="G224" s="66">
        <f t="shared" si="44"/>
        <v>0</v>
      </c>
      <c r="H224" s="66">
        <f t="shared" si="47"/>
        <v>0</v>
      </c>
      <c r="I224" s="66">
        <f t="shared" si="48"/>
        <v>0</v>
      </c>
      <c r="J224" s="66">
        <f t="shared" si="49"/>
        <v>0</v>
      </c>
      <c r="K224" s="66">
        <f t="shared" si="50"/>
        <v>0</v>
      </c>
      <c r="L224" s="66">
        <f t="shared" si="51"/>
        <v>0</v>
      </c>
      <c r="M224" s="66">
        <f t="shared" ca="1" si="45"/>
        <v>0.15978975129591513</v>
      </c>
      <c r="N224" s="66">
        <f t="shared" ca="1" si="52"/>
        <v>0</v>
      </c>
      <c r="O224" s="80">
        <f t="shared" ca="1" si="53"/>
        <v>0</v>
      </c>
      <c r="P224" s="66">
        <f t="shared" ca="1" si="54"/>
        <v>0</v>
      </c>
      <c r="Q224" s="66">
        <f t="shared" ca="1" si="55"/>
        <v>0</v>
      </c>
      <c r="R224" s="32">
        <f t="shared" ca="1" si="46"/>
        <v>-0.15978975129591513</v>
      </c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</row>
    <row r="225" spans="1:35">
      <c r="A225" s="77"/>
      <c r="B225" s="77"/>
      <c r="C225" s="77"/>
      <c r="D225" s="79">
        <f t="shared" si="43"/>
        <v>0</v>
      </c>
      <c r="E225" s="79">
        <f t="shared" si="43"/>
        <v>0</v>
      </c>
      <c r="F225" s="66">
        <f t="shared" si="44"/>
        <v>0</v>
      </c>
      <c r="G225" s="66">
        <f t="shared" si="44"/>
        <v>0</v>
      </c>
      <c r="H225" s="66">
        <f t="shared" si="47"/>
        <v>0</v>
      </c>
      <c r="I225" s="66">
        <f t="shared" si="48"/>
        <v>0</v>
      </c>
      <c r="J225" s="66">
        <f t="shared" si="49"/>
        <v>0</v>
      </c>
      <c r="K225" s="66">
        <f t="shared" si="50"/>
        <v>0</v>
      </c>
      <c r="L225" s="66">
        <f t="shared" si="51"/>
        <v>0</v>
      </c>
      <c r="M225" s="66">
        <f t="shared" ca="1" si="45"/>
        <v>0.15978975129591513</v>
      </c>
      <c r="N225" s="66">
        <f t="shared" ca="1" si="52"/>
        <v>0</v>
      </c>
      <c r="O225" s="80">
        <f t="shared" ca="1" si="53"/>
        <v>0</v>
      </c>
      <c r="P225" s="66">
        <f t="shared" ca="1" si="54"/>
        <v>0</v>
      </c>
      <c r="Q225" s="66">
        <f t="shared" ca="1" si="55"/>
        <v>0</v>
      </c>
      <c r="R225" s="32">
        <f t="shared" ca="1" si="46"/>
        <v>-0.15978975129591513</v>
      </c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</row>
    <row r="226" spans="1:35">
      <c r="A226" s="77"/>
      <c r="B226" s="77"/>
      <c r="C226" s="77"/>
      <c r="D226" s="79">
        <f t="shared" si="43"/>
        <v>0</v>
      </c>
      <c r="E226" s="79">
        <f t="shared" si="43"/>
        <v>0</v>
      </c>
      <c r="F226" s="66">
        <f t="shared" si="44"/>
        <v>0</v>
      </c>
      <c r="G226" s="66">
        <f t="shared" si="44"/>
        <v>0</v>
      </c>
      <c r="H226" s="66">
        <f t="shared" si="47"/>
        <v>0</v>
      </c>
      <c r="I226" s="66">
        <f t="shared" si="48"/>
        <v>0</v>
      </c>
      <c r="J226" s="66">
        <f t="shared" si="49"/>
        <v>0</v>
      </c>
      <c r="K226" s="66">
        <f t="shared" si="50"/>
        <v>0</v>
      </c>
      <c r="L226" s="66">
        <f t="shared" si="51"/>
        <v>0</v>
      </c>
      <c r="M226" s="66">
        <f t="shared" ca="1" si="45"/>
        <v>0.15978975129591513</v>
      </c>
      <c r="N226" s="66">
        <f t="shared" ca="1" si="52"/>
        <v>0</v>
      </c>
      <c r="O226" s="80">
        <f t="shared" ca="1" si="53"/>
        <v>0</v>
      </c>
      <c r="P226" s="66">
        <f t="shared" ca="1" si="54"/>
        <v>0</v>
      </c>
      <c r="Q226" s="66">
        <f t="shared" ca="1" si="55"/>
        <v>0</v>
      </c>
      <c r="R226" s="32">
        <f t="shared" ca="1" si="46"/>
        <v>-0.15978975129591513</v>
      </c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</row>
    <row r="227" spans="1:35">
      <c r="A227" s="77"/>
      <c r="B227" s="77"/>
      <c r="C227" s="77"/>
      <c r="D227" s="79">
        <f t="shared" si="43"/>
        <v>0</v>
      </c>
      <c r="E227" s="79">
        <f t="shared" si="43"/>
        <v>0</v>
      </c>
      <c r="F227" s="66">
        <f t="shared" si="44"/>
        <v>0</v>
      </c>
      <c r="G227" s="66">
        <f t="shared" si="44"/>
        <v>0</v>
      </c>
      <c r="H227" s="66">
        <f t="shared" si="47"/>
        <v>0</v>
      </c>
      <c r="I227" s="66">
        <f t="shared" si="48"/>
        <v>0</v>
      </c>
      <c r="J227" s="66">
        <f t="shared" si="49"/>
        <v>0</v>
      </c>
      <c r="K227" s="66">
        <f t="shared" si="50"/>
        <v>0</v>
      </c>
      <c r="L227" s="66">
        <f t="shared" si="51"/>
        <v>0</v>
      </c>
      <c r="M227" s="66">
        <f t="shared" ca="1" si="45"/>
        <v>0.15978975129591513</v>
      </c>
      <c r="N227" s="66">
        <f t="shared" ca="1" si="52"/>
        <v>0</v>
      </c>
      <c r="O227" s="80">
        <f t="shared" ca="1" si="53"/>
        <v>0</v>
      </c>
      <c r="P227" s="66">
        <f t="shared" ca="1" si="54"/>
        <v>0</v>
      </c>
      <c r="Q227" s="66">
        <f t="shared" ca="1" si="55"/>
        <v>0</v>
      </c>
      <c r="R227" s="32">
        <f t="shared" ca="1" si="46"/>
        <v>-0.15978975129591513</v>
      </c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</row>
    <row r="228" spans="1:35">
      <c r="A228" s="77"/>
      <c r="B228" s="77"/>
      <c r="C228" s="77"/>
      <c r="D228" s="79">
        <f t="shared" si="43"/>
        <v>0</v>
      </c>
      <c r="E228" s="79">
        <f t="shared" si="43"/>
        <v>0</v>
      </c>
      <c r="F228" s="66">
        <f t="shared" si="44"/>
        <v>0</v>
      </c>
      <c r="G228" s="66">
        <f t="shared" si="44"/>
        <v>0</v>
      </c>
      <c r="H228" s="66">
        <f t="shared" si="47"/>
        <v>0</v>
      </c>
      <c r="I228" s="66">
        <f t="shared" si="48"/>
        <v>0</v>
      </c>
      <c r="J228" s="66">
        <f t="shared" si="49"/>
        <v>0</v>
      </c>
      <c r="K228" s="66">
        <f t="shared" si="50"/>
        <v>0</v>
      </c>
      <c r="L228" s="66">
        <f t="shared" si="51"/>
        <v>0</v>
      </c>
      <c r="M228" s="66">
        <f t="shared" ca="1" si="45"/>
        <v>0.15978975129591513</v>
      </c>
      <c r="N228" s="66">
        <f t="shared" ca="1" si="52"/>
        <v>0</v>
      </c>
      <c r="O228" s="80">
        <f t="shared" ca="1" si="53"/>
        <v>0</v>
      </c>
      <c r="P228" s="66">
        <f t="shared" ca="1" si="54"/>
        <v>0</v>
      </c>
      <c r="Q228" s="66">
        <f t="shared" ca="1" si="55"/>
        <v>0</v>
      </c>
      <c r="R228" s="32">
        <f t="shared" ca="1" si="46"/>
        <v>-0.15978975129591513</v>
      </c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</row>
    <row r="229" spans="1:35">
      <c r="A229" s="77"/>
      <c r="B229" s="77"/>
      <c r="C229" s="77"/>
      <c r="D229" s="79">
        <f t="shared" si="43"/>
        <v>0</v>
      </c>
      <c r="E229" s="79">
        <f t="shared" si="43"/>
        <v>0</v>
      </c>
      <c r="F229" s="66">
        <f t="shared" si="44"/>
        <v>0</v>
      </c>
      <c r="G229" s="66">
        <f t="shared" si="44"/>
        <v>0</v>
      </c>
      <c r="H229" s="66">
        <f t="shared" si="47"/>
        <v>0</v>
      </c>
      <c r="I229" s="66">
        <f t="shared" si="48"/>
        <v>0</v>
      </c>
      <c r="J229" s="66">
        <f t="shared" si="49"/>
        <v>0</v>
      </c>
      <c r="K229" s="66">
        <f t="shared" si="50"/>
        <v>0</v>
      </c>
      <c r="L229" s="66">
        <f t="shared" si="51"/>
        <v>0</v>
      </c>
      <c r="M229" s="66">
        <f t="shared" ca="1" si="45"/>
        <v>0.15978975129591513</v>
      </c>
      <c r="N229" s="66">
        <f t="shared" ca="1" si="52"/>
        <v>0</v>
      </c>
      <c r="O229" s="80">
        <f t="shared" ca="1" si="53"/>
        <v>0</v>
      </c>
      <c r="P229" s="66">
        <f t="shared" ca="1" si="54"/>
        <v>0</v>
      </c>
      <c r="Q229" s="66">
        <f t="shared" ca="1" si="55"/>
        <v>0</v>
      </c>
      <c r="R229" s="32">
        <f t="shared" ca="1" si="46"/>
        <v>-0.15978975129591513</v>
      </c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</row>
    <row r="230" spans="1:35">
      <c r="A230" s="77"/>
      <c r="B230" s="77"/>
      <c r="C230" s="77"/>
      <c r="D230" s="79">
        <f t="shared" si="43"/>
        <v>0</v>
      </c>
      <c r="E230" s="79">
        <f t="shared" si="43"/>
        <v>0</v>
      </c>
      <c r="F230" s="66">
        <f t="shared" si="44"/>
        <v>0</v>
      </c>
      <c r="G230" s="66">
        <f t="shared" si="44"/>
        <v>0</v>
      </c>
      <c r="H230" s="66">
        <f t="shared" si="47"/>
        <v>0</v>
      </c>
      <c r="I230" s="66">
        <f t="shared" si="48"/>
        <v>0</v>
      </c>
      <c r="J230" s="66">
        <f t="shared" si="49"/>
        <v>0</v>
      </c>
      <c r="K230" s="66">
        <f t="shared" si="50"/>
        <v>0</v>
      </c>
      <c r="L230" s="66">
        <f t="shared" si="51"/>
        <v>0</v>
      </c>
      <c r="M230" s="66">
        <f t="shared" ca="1" si="45"/>
        <v>0.15978975129591513</v>
      </c>
      <c r="N230" s="66">
        <f t="shared" ca="1" si="52"/>
        <v>0</v>
      </c>
      <c r="O230" s="80">
        <f t="shared" ca="1" si="53"/>
        <v>0</v>
      </c>
      <c r="P230" s="66">
        <f t="shared" ca="1" si="54"/>
        <v>0</v>
      </c>
      <c r="Q230" s="66">
        <f t="shared" ca="1" si="55"/>
        <v>0</v>
      </c>
      <c r="R230" s="32">
        <f t="shared" ca="1" si="46"/>
        <v>-0.15978975129591513</v>
      </c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</row>
    <row r="231" spans="1:35">
      <c r="A231" s="77"/>
      <c r="B231" s="77"/>
      <c r="C231" s="77"/>
      <c r="D231" s="79">
        <f t="shared" si="43"/>
        <v>0</v>
      </c>
      <c r="E231" s="79">
        <f t="shared" si="43"/>
        <v>0</v>
      </c>
      <c r="F231" s="66">
        <f t="shared" si="44"/>
        <v>0</v>
      </c>
      <c r="G231" s="66">
        <f t="shared" si="44"/>
        <v>0</v>
      </c>
      <c r="H231" s="66">
        <f t="shared" si="47"/>
        <v>0</v>
      </c>
      <c r="I231" s="66">
        <f t="shared" si="48"/>
        <v>0</v>
      </c>
      <c r="J231" s="66">
        <f t="shared" si="49"/>
        <v>0</v>
      </c>
      <c r="K231" s="66">
        <f t="shared" si="50"/>
        <v>0</v>
      </c>
      <c r="L231" s="66">
        <f t="shared" si="51"/>
        <v>0</v>
      </c>
      <c r="M231" s="66">
        <f t="shared" ca="1" si="45"/>
        <v>0.15978975129591513</v>
      </c>
      <c r="N231" s="66">
        <f t="shared" ca="1" si="52"/>
        <v>0</v>
      </c>
      <c r="O231" s="80">
        <f t="shared" ca="1" si="53"/>
        <v>0</v>
      </c>
      <c r="P231" s="66">
        <f t="shared" ca="1" si="54"/>
        <v>0</v>
      </c>
      <c r="Q231" s="66">
        <f t="shared" ca="1" si="55"/>
        <v>0</v>
      </c>
      <c r="R231" s="32">
        <f t="shared" ca="1" si="46"/>
        <v>-0.15978975129591513</v>
      </c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</row>
    <row r="232" spans="1:35">
      <c r="A232" s="77"/>
      <c r="B232" s="77"/>
      <c r="C232" s="77"/>
      <c r="D232" s="79">
        <f t="shared" si="43"/>
        <v>0</v>
      </c>
      <c r="E232" s="79">
        <f t="shared" si="43"/>
        <v>0</v>
      </c>
      <c r="F232" s="66">
        <f t="shared" si="44"/>
        <v>0</v>
      </c>
      <c r="G232" s="66">
        <f t="shared" si="44"/>
        <v>0</v>
      </c>
      <c r="H232" s="66">
        <f t="shared" si="47"/>
        <v>0</v>
      </c>
      <c r="I232" s="66">
        <f t="shared" si="48"/>
        <v>0</v>
      </c>
      <c r="J232" s="66">
        <f t="shared" si="49"/>
        <v>0</v>
      </c>
      <c r="K232" s="66">
        <f t="shared" si="50"/>
        <v>0</v>
      </c>
      <c r="L232" s="66">
        <f t="shared" si="51"/>
        <v>0</v>
      </c>
      <c r="M232" s="66">
        <f t="shared" ca="1" si="45"/>
        <v>0.15978975129591513</v>
      </c>
      <c r="N232" s="66">
        <f t="shared" ca="1" si="52"/>
        <v>0</v>
      </c>
      <c r="O232" s="80">
        <f t="shared" ca="1" si="53"/>
        <v>0</v>
      </c>
      <c r="P232" s="66">
        <f t="shared" ca="1" si="54"/>
        <v>0</v>
      </c>
      <c r="Q232" s="66">
        <f t="shared" ca="1" si="55"/>
        <v>0</v>
      </c>
      <c r="R232" s="32">
        <f t="shared" ca="1" si="46"/>
        <v>-0.15978975129591513</v>
      </c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</row>
    <row r="233" spans="1:35">
      <c r="A233" s="77"/>
      <c r="B233" s="77"/>
      <c r="C233" s="77"/>
      <c r="D233" s="79">
        <f t="shared" si="43"/>
        <v>0</v>
      </c>
      <c r="E233" s="79">
        <f t="shared" si="43"/>
        <v>0</v>
      </c>
      <c r="F233" s="66">
        <f t="shared" si="44"/>
        <v>0</v>
      </c>
      <c r="G233" s="66">
        <f t="shared" si="44"/>
        <v>0</v>
      </c>
      <c r="H233" s="66">
        <f t="shared" si="47"/>
        <v>0</v>
      </c>
      <c r="I233" s="66">
        <f t="shared" si="48"/>
        <v>0</v>
      </c>
      <c r="J233" s="66">
        <f t="shared" si="49"/>
        <v>0</v>
      </c>
      <c r="K233" s="66">
        <f t="shared" si="50"/>
        <v>0</v>
      </c>
      <c r="L233" s="66">
        <f t="shared" si="51"/>
        <v>0</v>
      </c>
      <c r="M233" s="66">
        <f t="shared" ca="1" si="45"/>
        <v>0.15978975129591513</v>
      </c>
      <c r="N233" s="66">
        <f t="shared" ca="1" si="52"/>
        <v>0</v>
      </c>
      <c r="O233" s="80">
        <f t="shared" ca="1" si="53"/>
        <v>0</v>
      </c>
      <c r="P233" s="66">
        <f t="shared" ca="1" si="54"/>
        <v>0</v>
      </c>
      <c r="Q233" s="66">
        <f t="shared" ca="1" si="55"/>
        <v>0</v>
      </c>
      <c r="R233" s="32">
        <f t="shared" ca="1" si="46"/>
        <v>-0.15978975129591513</v>
      </c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</row>
    <row r="234" spans="1:35">
      <c r="A234" s="77"/>
      <c r="B234" s="77"/>
      <c r="C234" s="77"/>
      <c r="D234" s="79">
        <f t="shared" si="43"/>
        <v>0</v>
      </c>
      <c r="E234" s="79">
        <f t="shared" si="43"/>
        <v>0</v>
      </c>
      <c r="F234" s="66">
        <f t="shared" si="44"/>
        <v>0</v>
      </c>
      <c r="G234" s="66">
        <f t="shared" si="44"/>
        <v>0</v>
      </c>
      <c r="H234" s="66">
        <f t="shared" si="47"/>
        <v>0</v>
      </c>
      <c r="I234" s="66">
        <f t="shared" si="48"/>
        <v>0</v>
      </c>
      <c r="J234" s="66">
        <f t="shared" si="49"/>
        <v>0</v>
      </c>
      <c r="K234" s="66">
        <f t="shared" si="50"/>
        <v>0</v>
      </c>
      <c r="L234" s="66">
        <f t="shared" si="51"/>
        <v>0</v>
      </c>
      <c r="M234" s="66">
        <f t="shared" ca="1" si="45"/>
        <v>0.15978975129591513</v>
      </c>
      <c r="N234" s="66">
        <f t="shared" ca="1" si="52"/>
        <v>0</v>
      </c>
      <c r="O234" s="80">
        <f t="shared" ca="1" si="53"/>
        <v>0</v>
      </c>
      <c r="P234" s="66">
        <f t="shared" ca="1" si="54"/>
        <v>0</v>
      </c>
      <c r="Q234" s="66">
        <f t="shared" ca="1" si="55"/>
        <v>0</v>
      </c>
      <c r="R234" s="32">
        <f t="shared" ca="1" si="46"/>
        <v>-0.15978975129591513</v>
      </c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</row>
    <row r="235" spans="1:35">
      <c r="A235" s="77"/>
      <c r="B235" s="77"/>
      <c r="C235" s="77"/>
      <c r="D235" s="79">
        <f t="shared" si="43"/>
        <v>0</v>
      </c>
      <c r="E235" s="79">
        <f t="shared" si="43"/>
        <v>0</v>
      </c>
      <c r="F235" s="66">
        <f t="shared" si="44"/>
        <v>0</v>
      </c>
      <c r="G235" s="66">
        <f t="shared" si="44"/>
        <v>0</v>
      </c>
      <c r="H235" s="66">
        <f t="shared" si="47"/>
        <v>0</v>
      </c>
      <c r="I235" s="66">
        <f t="shared" si="48"/>
        <v>0</v>
      </c>
      <c r="J235" s="66">
        <f t="shared" si="49"/>
        <v>0</v>
      </c>
      <c r="K235" s="66">
        <f t="shared" si="50"/>
        <v>0</v>
      </c>
      <c r="L235" s="66">
        <f t="shared" si="51"/>
        <v>0</v>
      </c>
      <c r="M235" s="66">
        <f t="shared" ca="1" si="45"/>
        <v>0.15978975129591513</v>
      </c>
      <c r="N235" s="66">
        <f t="shared" ca="1" si="52"/>
        <v>0</v>
      </c>
      <c r="O235" s="80">
        <f t="shared" ca="1" si="53"/>
        <v>0</v>
      </c>
      <c r="P235" s="66">
        <f t="shared" ca="1" si="54"/>
        <v>0</v>
      </c>
      <c r="Q235" s="66">
        <f t="shared" ca="1" si="55"/>
        <v>0</v>
      </c>
      <c r="R235" s="32">
        <f t="shared" ca="1" si="46"/>
        <v>-0.15978975129591513</v>
      </c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</row>
    <row r="236" spans="1:35">
      <c r="A236" s="77"/>
      <c r="B236" s="77"/>
      <c r="C236" s="77"/>
      <c r="D236" s="79">
        <f t="shared" si="43"/>
        <v>0</v>
      </c>
      <c r="E236" s="79">
        <f t="shared" si="43"/>
        <v>0</v>
      </c>
      <c r="F236" s="66">
        <f t="shared" si="44"/>
        <v>0</v>
      </c>
      <c r="G236" s="66">
        <f t="shared" si="44"/>
        <v>0</v>
      </c>
      <c r="H236" s="66">
        <f t="shared" si="47"/>
        <v>0</v>
      </c>
      <c r="I236" s="66">
        <f t="shared" si="48"/>
        <v>0</v>
      </c>
      <c r="J236" s="66">
        <f t="shared" si="49"/>
        <v>0</v>
      </c>
      <c r="K236" s="66">
        <f t="shared" si="50"/>
        <v>0</v>
      </c>
      <c r="L236" s="66">
        <f t="shared" si="51"/>
        <v>0</v>
      </c>
      <c r="M236" s="66">
        <f t="shared" ca="1" si="45"/>
        <v>0.15978975129591513</v>
      </c>
      <c r="N236" s="66">
        <f t="shared" ca="1" si="52"/>
        <v>0</v>
      </c>
      <c r="O236" s="80">
        <f t="shared" ca="1" si="53"/>
        <v>0</v>
      </c>
      <c r="P236" s="66">
        <f t="shared" ca="1" si="54"/>
        <v>0</v>
      </c>
      <c r="Q236" s="66">
        <f t="shared" ca="1" si="55"/>
        <v>0</v>
      </c>
      <c r="R236" s="32">
        <f t="shared" ca="1" si="46"/>
        <v>-0.15978975129591513</v>
      </c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</row>
    <row r="237" spans="1:35">
      <c r="A237" s="77"/>
      <c r="B237" s="77"/>
      <c r="C237" s="77"/>
      <c r="D237" s="79">
        <f t="shared" si="43"/>
        <v>0</v>
      </c>
      <c r="E237" s="79">
        <f t="shared" si="43"/>
        <v>0</v>
      </c>
      <c r="F237" s="66">
        <f t="shared" si="44"/>
        <v>0</v>
      </c>
      <c r="G237" s="66">
        <f t="shared" si="44"/>
        <v>0</v>
      </c>
      <c r="H237" s="66">
        <f t="shared" si="47"/>
        <v>0</v>
      </c>
      <c r="I237" s="66">
        <f t="shared" si="48"/>
        <v>0</v>
      </c>
      <c r="J237" s="66">
        <f t="shared" si="49"/>
        <v>0</v>
      </c>
      <c r="K237" s="66">
        <f t="shared" si="50"/>
        <v>0</v>
      </c>
      <c r="L237" s="66">
        <f t="shared" si="51"/>
        <v>0</v>
      </c>
      <c r="M237" s="66">
        <f t="shared" ca="1" si="45"/>
        <v>0.15978975129591513</v>
      </c>
      <c r="N237" s="66">
        <f t="shared" ca="1" si="52"/>
        <v>0</v>
      </c>
      <c r="O237" s="80">
        <f t="shared" ca="1" si="53"/>
        <v>0</v>
      </c>
      <c r="P237" s="66">
        <f t="shared" ca="1" si="54"/>
        <v>0</v>
      </c>
      <c r="Q237" s="66">
        <f t="shared" ca="1" si="55"/>
        <v>0</v>
      </c>
      <c r="R237" s="32">
        <f t="shared" ca="1" si="46"/>
        <v>-0.15978975129591513</v>
      </c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</row>
    <row r="238" spans="1:35">
      <c r="A238" s="77"/>
      <c r="B238" s="77"/>
      <c r="C238" s="77"/>
      <c r="D238" s="79">
        <f t="shared" si="43"/>
        <v>0</v>
      </c>
      <c r="E238" s="79">
        <f t="shared" si="43"/>
        <v>0</v>
      </c>
      <c r="F238" s="66">
        <f t="shared" si="44"/>
        <v>0</v>
      </c>
      <c r="G238" s="66">
        <f t="shared" si="44"/>
        <v>0</v>
      </c>
      <c r="H238" s="66">
        <f t="shared" si="47"/>
        <v>0</v>
      </c>
      <c r="I238" s="66">
        <f t="shared" si="48"/>
        <v>0</v>
      </c>
      <c r="J238" s="66">
        <f t="shared" si="49"/>
        <v>0</v>
      </c>
      <c r="K238" s="66">
        <f t="shared" si="50"/>
        <v>0</v>
      </c>
      <c r="L238" s="66">
        <f t="shared" si="51"/>
        <v>0</v>
      </c>
      <c r="M238" s="66">
        <f t="shared" ca="1" si="45"/>
        <v>0.15978975129591513</v>
      </c>
      <c r="N238" s="66">
        <f t="shared" ca="1" si="52"/>
        <v>0</v>
      </c>
      <c r="O238" s="80">
        <f t="shared" ca="1" si="53"/>
        <v>0</v>
      </c>
      <c r="P238" s="66">
        <f t="shared" ca="1" si="54"/>
        <v>0</v>
      </c>
      <c r="Q238" s="66">
        <f t="shared" ca="1" si="55"/>
        <v>0</v>
      </c>
      <c r="R238" s="32">
        <f t="shared" ca="1" si="46"/>
        <v>-0.15978975129591513</v>
      </c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</row>
    <row r="239" spans="1:35">
      <c r="A239" s="77"/>
      <c r="B239" s="77"/>
      <c r="C239" s="77"/>
      <c r="D239" s="79">
        <f t="shared" si="43"/>
        <v>0</v>
      </c>
      <c r="E239" s="79">
        <f t="shared" si="43"/>
        <v>0</v>
      </c>
      <c r="F239" s="66">
        <f t="shared" si="44"/>
        <v>0</v>
      </c>
      <c r="G239" s="66">
        <f t="shared" si="44"/>
        <v>0</v>
      </c>
      <c r="H239" s="66">
        <f t="shared" si="47"/>
        <v>0</v>
      </c>
      <c r="I239" s="66">
        <f t="shared" si="48"/>
        <v>0</v>
      </c>
      <c r="J239" s="66">
        <f t="shared" si="49"/>
        <v>0</v>
      </c>
      <c r="K239" s="66">
        <f t="shared" si="50"/>
        <v>0</v>
      </c>
      <c r="L239" s="66">
        <f t="shared" si="51"/>
        <v>0</v>
      </c>
      <c r="M239" s="66">
        <f t="shared" ca="1" si="45"/>
        <v>0.15978975129591513</v>
      </c>
      <c r="N239" s="66">
        <f t="shared" ca="1" si="52"/>
        <v>0</v>
      </c>
      <c r="O239" s="80">
        <f t="shared" ca="1" si="53"/>
        <v>0</v>
      </c>
      <c r="P239" s="66">
        <f t="shared" ca="1" si="54"/>
        <v>0</v>
      </c>
      <c r="Q239" s="66">
        <f t="shared" ca="1" si="55"/>
        <v>0</v>
      </c>
      <c r="R239" s="32">
        <f t="shared" ca="1" si="46"/>
        <v>-0.15978975129591513</v>
      </c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</row>
    <row r="240" spans="1:35">
      <c r="A240" s="77"/>
      <c r="B240" s="77"/>
      <c r="C240" s="77"/>
      <c r="D240" s="79">
        <f t="shared" si="43"/>
        <v>0</v>
      </c>
      <c r="E240" s="79">
        <f t="shared" si="43"/>
        <v>0</v>
      </c>
      <c r="F240" s="66">
        <f t="shared" si="44"/>
        <v>0</v>
      </c>
      <c r="G240" s="66">
        <f t="shared" si="44"/>
        <v>0</v>
      </c>
      <c r="H240" s="66">
        <f t="shared" si="47"/>
        <v>0</v>
      </c>
      <c r="I240" s="66">
        <f t="shared" si="48"/>
        <v>0</v>
      </c>
      <c r="J240" s="66">
        <f t="shared" si="49"/>
        <v>0</v>
      </c>
      <c r="K240" s="66">
        <f t="shared" si="50"/>
        <v>0</v>
      </c>
      <c r="L240" s="66">
        <f t="shared" si="51"/>
        <v>0</v>
      </c>
      <c r="M240" s="66">
        <f t="shared" ca="1" si="45"/>
        <v>0.15978975129591513</v>
      </c>
      <c r="N240" s="66">
        <f t="shared" ca="1" si="52"/>
        <v>0</v>
      </c>
      <c r="O240" s="80">
        <f t="shared" ca="1" si="53"/>
        <v>0</v>
      </c>
      <c r="P240" s="66">
        <f t="shared" ca="1" si="54"/>
        <v>0</v>
      </c>
      <c r="Q240" s="66">
        <f t="shared" ca="1" si="55"/>
        <v>0</v>
      </c>
      <c r="R240" s="32">
        <f t="shared" ca="1" si="46"/>
        <v>-0.15978975129591513</v>
      </c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</row>
    <row r="241" spans="1:35">
      <c r="A241" s="77"/>
      <c r="B241" s="77"/>
      <c r="C241" s="77"/>
      <c r="D241" s="79">
        <f t="shared" si="43"/>
        <v>0</v>
      </c>
      <c r="E241" s="79">
        <f t="shared" si="43"/>
        <v>0</v>
      </c>
      <c r="F241" s="66">
        <f t="shared" si="44"/>
        <v>0</v>
      </c>
      <c r="G241" s="66">
        <f t="shared" si="44"/>
        <v>0</v>
      </c>
      <c r="H241" s="66">
        <f t="shared" si="47"/>
        <v>0</v>
      </c>
      <c r="I241" s="66">
        <f t="shared" si="48"/>
        <v>0</v>
      </c>
      <c r="J241" s="66">
        <f t="shared" si="49"/>
        <v>0</v>
      </c>
      <c r="K241" s="66">
        <f t="shared" si="50"/>
        <v>0</v>
      </c>
      <c r="L241" s="66">
        <f t="shared" si="51"/>
        <v>0</v>
      </c>
      <c r="M241" s="66">
        <f t="shared" ca="1" si="45"/>
        <v>0.15978975129591513</v>
      </c>
      <c r="N241" s="66">
        <f t="shared" ca="1" si="52"/>
        <v>0</v>
      </c>
      <c r="O241" s="80">
        <f t="shared" ca="1" si="53"/>
        <v>0</v>
      </c>
      <c r="P241" s="66">
        <f t="shared" ca="1" si="54"/>
        <v>0</v>
      </c>
      <c r="Q241" s="66">
        <f t="shared" ca="1" si="55"/>
        <v>0</v>
      </c>
      <c r="R241" s="32">
        <f t="shared" ca="1" si="46"/>
        <v>-0.15978975129591513</v>
      </c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</row>
    <row r="242" spans="1:35">
      <c r="A242" s="77"/>
      <c r="B242" s="77"/>
      <c r="C242" s="77"/>
      <c r="D242" s="79">
        <f t="shared" si="43"/>
        <v>0</v>
      </c>
      <c r="E242" s="79">
        <f t="shared" si="43"/>
        <v>0</v>
      </c>
      <c r="F242" s="66">
        <f t="shared" si="44"/>
        <v>0</v>
      </c>
      <c r="G242" s="66">
        <f t="shared" si="44"/>
        <v>0</v>
      </c>
      <c r="H242" s="66">
        <f t="shared" si="47"/>
        <v>0</v>
      </c>
      <c r="I242" s="66">
        <f t="shared" si="48"/>
        <v>0</v>
      </c>
      <c r="J242" s="66">
        <f t="shared" si="49"/>
        <v>0</v>
      </c>
      <c r="K242" s="66">
        <f t="shared" si="50"/>
        <v>0</v>
      </c>
      <c r="L242" s="66">
        <f t="shared" si="51"/>
        <v>0</v>
      </c>
      <c r="M242" s="66">
        <f t="shared" ca="1" si="45"/>
        <v>0.15978975129591513</v>
      </c>
      <c r="N242" s="66">
        <f t="shared" ca="1" si="52"/>
        <v>0</v>
      </c>
      <c r="O242" s="80">
        <f t="shared" ca="1" si="53"/>
        <v>0</v>
      </c>
      <c r="P242" s="66">
        <f t="shared" ca="1" si="54"/>
        <v>0</v>
      </c>
      <c r="Q242" s="66">
        <f t="shared" ca="1" si="55"/>
        <v>0</v>
      </c>
      <c r="R242" s="32">
        <f t="shared" ca="1" si="46"/>
        <v>-0.15978975129591513</v>
      </c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</row>
    <row r="243" spans="1:35">
      <c r="A243" s="77"/>
      <c r="B243" s="77"/>
      <c r="C243" s="77"/>
      <c r="D243" s="79">
        <f t="shared" si="43"/>
        <v>0</v>
      </c>
      <c r="E243" s="79">
        <f t="shared" si="43"/>
        <v>0</v>
      </c>
      <c r="F243" s="66">
        <f t="shared" si="44"/>
        <v>0</v>
      </c>
      <c r="G243" s="66">
        <f t="shared" si="44"/>
        <v>0</v>
      </c>
      <c r="H243" s="66">
        <f t="shared" si="47"/>
        <v>0</v>
      </c>
      <c r="I243" s="66">
        <f t="shared" si="48"/>
        <v>0</v>
      </c>
      <c r="J243" s="66">
        <f t="shared" si="49"/>
        <v>0</v>
      </c>
      <c r="K243" s="66">
        <f t="shared" si="50"/>
        <v>0</v>
      </c>
      <c r="L243" s="66">
        <f t="shared" si="51"/>
        <v>0</v>
      </c>
      <c r="M243" s="66">
        <f t="shared" ca="1" si="45"/>
        <v>0.15978975129591513</v>
      </c>
      <c r="N243" s="66">
        <f t="shared" ca="1" si="52"/>
        <v>0</v>
      </c>
      <c r="O243" s="80">
        <f t="shared" ca="1" si="53"/>
        <v>0</v>
      </c>
      <c r="P243" s="66">
        <f t="shared" ca="1" si="54"/>
        <v>0</v>
      </c>
      <c r="Q243" s="66">
        <f t="shared" ca="1" si="55"/>
        <v>0</v>
      </c>
      <c r="R243" s="32">
        <f t="shared" ca="1" si="46"/>
        <v>-0.15978975129591513</v>
      </c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</row>
    <row r="244" spans="1:35">
      <c r="A244" s="77"/>
      <c r="B244" s="77"/>
      <c r="C244" s="77"/>
      <c r="D244" s="79">
        <f t="shared" si="43"/>
        <v>0</v>
      </c>
      <c r="E244" s="79">
        <f t="shared" si="43"/>
        <v>0</v>
      </c>
      <c r="F244" s="66">
        <f t="shared" si="44"/>
        <v>0</v>
      </c>
      <c r="G244" s="66">
        <f t="shared" si="44"/>
        <v>0</v>
      </c>
      <c r="H244" s="66">
        <f t="shared" si="47"/>
        <v>0</v>
      </c>
      <c r="I244" s="66">
        <f t="shared" si="48"/>
        <v>0</v>
      </c>
      <c r="J244" s="66">
        <f t="shared" si="49"/>
        <v>0</v>
      </c>
      <c r="K244" s="66">
        <f t="shared" si="50"/>
        <v>0</v>
      </c>
      <c r="L244" s="66">
        <f t="shared" si="51"/>
        <v>0</v>
      </c>
      <c r="M244" s="66">
        <f t="shared" ca="1" si="45"/>
        <v>0.15978975129591513</v>
      </c>
      <c r="N244" s="66">
        <f t="shared" ca="1" si="52"/>
        <v>0</v>
      </c>
      <c r="O244" s="80">
        <f t="shared" ca="1" si="53"/>
        <v>0</v>
      </c>
      <c r="P244" s="66">
        <f t="shared" ca="1" si="54"/>
        <v>0</v>
      </c>
      <c r="Q244" s="66">
        <f t="shared" ca="1" si="55"/>
        <v>0</v>
      </c>
      <c r="R244" s="32">
        <f t="shared" ca="1" si="46"/>
        <v>-0.15978975129591513</v>
      </c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</row>
    <row r="245" spans="1:35">
      <c r="A245" s="77"/>
      <c r="B245" s="77"/>
      <c r="C245" s="77"/>
      <c r="D245" s="79">
        <f t="shared" si="43"/>
        <v>0</v>
      </c>
      <c r="E245" s="79">
        <f t="shared" si="43"/>
        <v>0</v>
      </c>
      <c r="F245" s="66">
        <f t="shared" si="44"/>
        <v>0</v>
      </c>
      <c r="G245" s="66">
        <f t="shared" si="44"/>
        <v>0</v>
      </c>
      <c r="H245" s="66">
        <f t="shared" si="47"/>
        <v>0</v>
      </c>
      <c r="I245" s="66">
        <f t="shared" si="48"/>
        <v>0</v>
      </c>
      <c r="J245" s="66">
        <f t="shared" si="49"/>
        <v>0</v>
      </c>
      <c r="K245" s="66">
        <f t="shared" si="50"/>
        <v>0</v>
      </c>
      <c r="L245" s="66">
        <f t="shared" si="51"/>
        <v>0</v>
      </c>
      <c r="M245" s="66">
        <f t="shared" ca="1" si="45"/>
        <v>0.15978975129591513</v>
      </c>
      <c r="N245" s="66">
        <f t="shared" ca="1" si="52"/>
        <v>0</v>
      </c>
      <c r="O245" s="80">
        <f t="shared" ca="1" si="53"/>
        <v>0</v>
      </c>
      <c r="P245" s="66">
        <f t="shared" ca="1" si="54"/>
        <v>0</v>
      </c>
      <c r="Q245" s="66">
        <f t="shared" ca="1" si="55"/>
        <v>0</v>
      </c>
      <c r="R245" s="32">
        <f t="shared" ca="1" si="46"/>
        <v>-0.15978975129591513</v>
      </c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</row>
    <row r="246" spans="1:35">
      <c r="A246" s="77"/>
      <c r="B246" s="77"/>
      <c r="C246" s="77"/>
      <c r="D246" s="79">
        <f t="shared" si="43"/>
        <v>0</v>
      </c>
      <c r="E246" s="79">
        <f t="shared" si="43"/>
        <v>0</v>
      </c>
      <c r="F246" s="66">
        <f t="shared" si="44"/>
        <v>0</v>
      </c>
      <c r="G246" s="66">
        <f t="shared" si="44"/>
        <v>0</v>
      </c>
      <c r="H246" s="66">
        <f t="shared" si="47"/>
        <v>0</v>
      </c>
      <c r="I246" s="66">
        <f t="shared" si="48"/>
        <v>0</v>
      </c>
      <c r="J246" s="66">
        <f t="shared" si="49"/>
        <v>0</v>
      </c>
      <c r="K246" s="66">
        <f t="shared" si="50"/>
        <v>0</v>
      </c>
      <c r="L246" s="66">
        <f t="shared" si="51"/>
        <v>0</v>
      </c>
      <c r="M246" s="66">
        <f t="shared" ca="1" si="45"/>
        <v>0.15978975129591513</v>
      </c>
      <c r="N246" s="66">
        <f t="shared" ca="1" si="52"/>
        <v>0</v>
      </c>
      <c r="O246" s="80">
        <f t="shared" ca="1" si="53"/>
        <v>0</v>
      </c>
      <c r="P246" s="66">
        <f t="shared" ca="1" si="54"/>
        <v>0</v>
      </c>
      <c r="Q246" s="66">
        <f t="shared" ca="1" si="55"/>
        <v>0</v>
      </c>
      <c r="R246" s="32">
        <f t="shared" ca="1" si="46"/>
        <v>-0.15978975129591513</v>
      </c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</row>
    <row r="247" spans="1:35">
      <c r="A247" s="77"/>
      <c r="B247" s="77"/>
      <c r="C247" s="77"/>
      <c r="D247" s="79">
        <f t="shared" si="43"/>
        <v>0</v>
      </c>
      <c r="E247" s="79">
        <f t="shared" si="43"/>
        <v>0</v>
      </c>
      <c r="F247" s="66">
        <f t="shared" si="44"/>
        <v>0</v>
      </c>
      <c r="G247" s="66">
        <f t="shared" si="44"/>
        <v>0</v>
      </c>
      <c r="H247" s="66">
        <f t="shared" si="47"/>
        <v>0</v>
      </c>
      <c r="I247" s="66">
        <f t="shared" si="48"/>
        <v>0</v>
      </c>
      <c r="J247" s="66">
        <f t="shared" si="49"/>
        <v>0</v>
      </c>
      <c r="K247" s="66">
        <f t="shared" si="50"/>
        <v>0</v>
      </c>
      <c r="L247" s="66">
        <f t="shared" si="51"/>
        <v>0</v>
      </c>
      <c r="M247" s="66">
        <f t="shared" ca="1" si="45"/>
        <v>0.15978975129591513</v>
      </c>
      <c r="N247" s="66">
        <f t="shared" ca="1" si="52"/>
        <v>0</v>
      </c>
      <c r="O247" s="80">
        <f t="shared" ca="1" si="53"/>
        <v>0</v>
      </c>
      <c r="P247" s="66">
        <f t="shared" ca="1" si="54"/>
        <v>0</v>
      </c>
      <c r="Q247" s="66">
        <f t="shared" ca="1" si="55"/>
        <v>0</v>
      </c>
      <c r="R247" s="32">
        <f t="shared" ca="1" si="46"/>
        <v>-0.15978975129591513</v>
      </c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</row>
    <row r="248" spans="1:35">
      <c r="A248" s="77"/>
      <c r="B248" s="77"/>
      <c r="C248" s="77"/>
      <c r="D248" s="79">
        <f t="shared" si="43"/>
        <v>0</v>
      </c>
      <c r="E248" s="79">
        <f t="shared" si="43"/>
        <v>0</v>
      </c>
      <c r="F248" s="66">
        <f t="shared" si="44"/>
        <v>0</v>
      </c>
      <c r="G248" s="66">
        <f t="shared" si="44"/>
        <v>0</v>
      </c>
      <c r="H248" s="66">
        <f t="shared" si="47"/>
        <v>0</v>
      </c>
      <c r="I248" s="66">
        <f t="shared" si="48"/>
        <v>0</v>
      </c>
      <c r="J248" s="66">
        <f t="shared" si="49"/>
        <v>0</v>
      </c>
      <c r="K248" s="66">
        <f t="shared" si="50"/>
        <v>0</v>
      </c>
      <c r="L248" s="66">
        <f t="shared" si="51"/>
        <v>0</v>
      </c>
      <c r="M248" s="66">
        <f t="shared" ca="1" si="45"/>
        <v>0.15978975129591513</v>
      </c>
      <c r="N248" s="66">
        <f t="shared" ca="1" si="52"/>
        <v>0</v>
      </c>
      <c r="O248" s="80">
        <f t="shared" ca="1" si="53"/>
        <v>0</v>
      </c>
      <c r="P248" s="66">
        <f t="shared" ca="1" si="54"/>
        <v>0</v>
      </c>
      <c r="Q248" s="66">
        <f t="shared" ca="1" si="55"/>
        <v>0</v>
      </c>
      <c r="R248" s="32">
        <f t="shared" ca="1" si="46"/>
        <v>-0.15978975129591513</v>
      </c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</row>
    <row r="249" spans="1:35">
      <c r="A249" s="77"/>
      <c r="B249" s="77"/>
      <c r="C249" s="77"/>
      <c r="D249" s="79">
        <f t="shared" si="43"/>
        <v>0</v>
      </c>
      <c r="E249" s="79">
        <f t="shared" si="43"/>
        <v>0</v>
      </c>
      <c r="F249" s="66">
        <f t="shared" si="44"/>
        <v>0</v>
      </c>
      <c r="G249" s="66">
        <f t="shared" si="44"/>
        <v>0</v>
      </c>
      <c r="H249" s="66">
        <f t="shared" si="47"/>
        <v>0</v>
      </c>
      <c r="I249" s="66">
        <f t="shared" si="48"/>
        <v>0</v>
      </c>
      <c r="J249" s="66">
        <f t="shared" si="49"/>
        <v>0</v>
      </c>
      <c r="K249" s="66">
        <f t="shared" si="50"/>
        <v>0</v>
      </c>
      <c r="L249" s="66">
        <f t="shared" si="51"/>
        <v>0</v>
      </c>
      <c r="M249" s="66">
        <f t="shared" ca="1" si="45"/>
        <v>0.15978975129591513</v>
      </c>
      <c r="N249" s="66">
        <f t="shared" ca="1" si="52"/>
        <v>0</v>
      </c>
      <c r="O249" s="80">
        <f t="shared" ca="1" si="53"/>
        <v>0</v>
      </c>
      <c r="P249" s="66">
        <f t="shared" ca="1" si="54"/>
        <v>0</v>
      </c>
      <c r="Q249" s="66">
        <f t="shared" ca="1" si="55"/>
        <v>0</v>
      </c>
      <c r="R249" s="32">
        <f t="shared" ca="1" si="46"/>
        <v>-0.15978975129591513</v>
      </c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</row>
    <row r="250" spans="1:35">
      <c r="A250" s="77"/>
      <c r="B250" s="77"/>
      <c r="C250" s="77"/>
      <c r="D250" s="79">
        <f t="shared" si="43"/>
        <v>0</v>
      </c>
      <c r="E250" s="79">
        <f t="shared" si="43"/>
        <v>0</v>
      </c>
      <c r="F250" s="66">
        <f t="shared" si="44"/>
        <v>0</v>
      </c>
      <c r="G250" s="66">
        <f t="shared" si="44"/>
        <v>0</v>
      </c>
      <c r="H250" s="66">
        <f t="shared" si="47"/>
        <v>0</v>
      </c>
      <c r="I250" s="66">
        <f t="shared" si="48"/>
        <v>0</v>
      </c>
      <c r="J250" s="66">
        <f t="shared" si="49"/>
        <v>0</v>
      </c>
      <c r="K250" s="66">
        <f t="shared" si="50"/>
        <v>0</v>
      </c>
      <c r="L250" s="66">
        <f t="shared" si="51"/>
        <v>0</v>
      </c>
      <c r="M250" s="66">
        <f t="shared" ca="1" si="45"/>
        <v>0.15978975129591513</v>
      </c>
      <c r="N250" s="66">
        <f t="shared" ca="1" si="52"/>
        <v>0</v>
      </c>
      <c r="O250" s="80">
        <f t="shared" ca="1" si="53"/>
        <v>0</v>
      </c>
      <c r="P250" s="66">
        <f t="shared" ca="1" si="54"/>
        <v>0</v>
      </c>
      <c r="Q250" s="66">
        <f t="shared" ca="1" si="55"/>
        <v>0</v>
      </c>
      <c r="R250" s="32">
        <f t="shared" ca="1" si="46"/>
        <v>-0.15978975129591513</v>
      </c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</row>
    <row r="251" spans="1:35">
      <c r="A251" s="77"/>
      <c r="B251" s="77"/>
      <c r="C251" s="77"/>
      <c r="D251" s="79">
        <f t="shared" si="43"/>
        <v>0</v>
      </c>
      <c r="E251" s="79">
        <f t="shared" si="43"/>
        <v>0</v>
      </c>
      <c r="F251" s="66">
        <f t="shared" si="44"/>
        <v>0</v>
      </c>
      <c r="G251" s="66">
        <f t="shared" si="44"/>
        <v>0</v>
      </c>
      <c r="H251" s="66">
        <f t="shared" si="47"/>
        <v>0</v>
      </c>
      <c r="I251" s="66">
        <f t="shared" si="48"/>
        <v>0</v>
      </c>
      <c r="J251" s="66">
        <f t="shared" si="49"/>
        <v>0</v>
      </c>
      <c r="K251" s="66">
        <f t="shared" si="50"/>
        <v>0</v>
      </c>
      <c r="L251" s="66">
        <f t="shared" si="51"/>
        <v>0</v>
      </c>
      <c r="M251" s="66">
        <f t="shared" ca="1" si="45"/>
        <v>0.15978975129591513</v>
      </c>
      <c r="N251" s="66">
        <f t="shared" ca="1" si="52"/>
        <v>0</v>
      </c>
      <c r="O251" s="80">
        <f t="shared" ca="1" si="53"/>
        <v>0</v>
      </c>
      <c r="P251" s="66">
        <f t="shared" ca="1" si="54"/>
        <v>0</v>
      </c>
      <c r="Q251" s="66">
        <f t="shared" ca="1" si="55"/>
        <v>0</v>
      </c>
      <c r="R251" s="32">
        <f t="shared" ca="1" si="46"/>
        <v>-0.15978975129591513</v>
      </c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</row>
    <row r="252" spans="1:35">
      <c r="A252" s="77"/>
      <c r="B252" s="77"/>
      <c r="C252" s="77"/>
      <c r="D252" s="79">
        <f t="shared" si="43"/>
        <v>0</v>
      </c>
      <c r="E252" s="79">
        <f t="shared" si="43"/>
        <v>0</v>
      </c>
      <c r="F252" s="66">
        <f t="shared" si="44"/>
        <v>0</v>
      </c>
      <c r="G252" s="66">
        <f t="shared" si="44"/>
        <v>0</v>
      </c>
      <c r="H252" s="66">
        <f t="shared" si="47"/>
        <v>0</v>
      </c>
      <c r="I252" s="66">
        <f t="shared" si="48"/>
        <v>0</v>
      </c>
      <c r="J252" s="66">
        <f t="shared" si="49"/>
        <v>0</v>
      </c>
      <c r="K252" s="66">
        <f t="shared" si="50"/>
        <v>0</v>
      </c>
      <c r="L252" s="66">
        <f t="shared" si="51"/>
        <v>0</v>
      </c>
      <c r="M252" s="66">
        <f t="shared" ca="1" si="45"/>
        <v>0.15978975129591513</v>
      </c>
      <c r="N252" s="66">
        <f t="shared" ca="1" si="52"/>
        <v>0</v>
      </c>
      <c r="O252" s="80">
        <f t="shared" ca="1" si="53"/>
        <v>0</v>
      </c>
      <c r="P252" s="66">
        <f t="shared" ca="1" si="54"/>
        <v>0</v>
      </c>
      <c r="Q252" s="66">
        <f t="shared" ca="1" si="55"/>
        <v>0</v>
      </c>
      <c r="R252" s="32">
        <f t="shared" ca="1" si="46"/>
        <v>-0.15978975129591513</v>
      </c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</row>
    <row r="253" spans="1:35">
      <c r="A253" s="77"/>
      <c r="B253" s="77"/>
      <c r="C253" s="77"/>
      <c r="D253" s="79">
        <f t="shared" si="43"/>
        <v>0</v>
      </c>
      <c r="E253" s="79">
        <f t="shared" si="43"/>
        <v>0</v>
      </c>
      <c r="F253" s="66">
        <f t="shared" si="44"/>
        <v>0</v>
      </c>
      <c r="G253" s="66">
        <f t="shared" si="44"/>
        <v>0</v>
      </c>
      <c r="H253" s="66">
        <f t="shared" si="47"/>
        <v>0</v>
      </c>
      <c r="I253" s="66">
        <f t="shared" si="48"/>
        <v>0</v>
      </c>
      <c r="J253" s="66">
        <f t="shared" si="49"/>
        <v>0</v>
      </c>
      <c r="K253" s="66">
        <f t="shared" si="50"/>
        <v>0</v>
      </c>
      <c r="L253" s="66">
        <f t="shared" si="51"/>
        <v>0</v>
      </c>
      <c r="M253" s="66">
        <f t="shared" ca="1" si="45"/>
        <v>0.15978975129591513</v>
      </c>
      <c r="N253" s="66">
        <f t="shared" ca="1" si="52"/>
        <v>0</v>
      </c>
      <c r="O253" s="80">
        <f t="shared" ca="1" si="53"/>
        <v>0</v>
      </c>
      <c r="P253" s="66">
        <f t="shared" ca="1" si="54"/>
        <v>0</v>
      </c>
      <c r="Q253" s="66">
        <f t="shared" ca="1" si="55"/>
        <v>0</v>
      </c>
      <c r="R253" s="32">
        <f t="shared" ca="1" si="46"/>
        <v>-0.15978975129591513</v>
      </c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</row>
    <row r="254" spans="1:35">
      <c r="A254" s="77"/>
      <c r="B254" s="77"/>
      <c r="C254" s="77"/>
      <c r="D254" s="79">
        <f t="shared" si="43"/>
        <v>0</v>
      </c>
      <c r="E254" s="79">
        <f t="shared" si="43"/>
        <v>0</v>
      </c>
      <c r="F254" s="66">
        <f t="shared" si="44"/>
        <v>0</v>
      </c>
      <c r="G254" s="66">
        <f t="shared" si="44"/>
        <v>0</v>
      </c>
      <c r="H254" s="66">
        <f t="shared" si="47"/>
        <v>0</v>
      </c>
      <c r="I254" s="66">
        <f t="shared" si="48"/>
        <v>0</v>
      </c>
      <c r="J254" s="66">
        <f t="shared" si="49"/>
        <v>0</v>
      </c>
      <c r="K254" s="66">
        <f t="shared" si="50"/>
        <v>0</v>
      </c>
      <c r="L254" s="66">
        <f t="shared" si="51"/>
        <v>0</v>
      </c>
      <c r="M254" s="66">
        <f t="shared" ca="1" si="45"/>
        <v>0.15978975129591513</v>
      </c>
      <c r="N254" s="66">
        <f t="shared" ca="1" si="52"/>
        <v>0</v>
      </c>
      <c r="O254" s="80">
        <f t="shared" ca="1" si="53"/>
        <v>0</v>
      </c>
      <c r="P254" s="66">
        <f t="shared" ca="1" si="54"/>
        <v>0</v>
      </c>
      <c r="Q254" s="66">
        <f t="shared" ca="1" si="55"/>
        <v>0</v>
      </c>
      <c r="R254" s="32">
        <f t="shared" ca="1" si="46"/>
        <v>-0.15978975129591513</v>
      </c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</row>
    <row r="255" spans="1:35">
      <c r="A255" s="77"/>
      <c r="B255" s="77"/>
      <c r="C255" s="77"/>
      <c r="D255" s="79">
        <f t="shared" si="43"/>
        <v>0</v>
      </c>
      <c r="E255" s="79">
        <f t="shared" si="43"/>
        <v>0</v>
      </c>
      <c r="F255" s="66">
        <f t="shared" si="44"/>
        <v>0</v>
      </c>
      <c r="G255" s="66">
        <f t="shared" si="44"/>
        <v>0</v>
      </c>
      <c r="H255" s="66">
        <f t="shared" si="47"/>
        <v>0</v>
      </c>
      <c r="I255" s="66">
        <f t="shared" si="48"/>
        <v>0</v>
      </c>
      <c r="J255" s="66">
        <f t="shared" si="49"/>
        <v>0</v>
      </c>
      <c r="K255" s="66">
        <f t="shared" si="50"/>
        <v>0</v>
      </c>
      <c r="L255" s="66">
        <f t="shared" si="51"/>
        <v>0</v>
      </c>
      <c r="M255" s="66">
        <f t="shared" ca="1" si="45"/>
        <v>0.15978975129591513</v>
      </c>
      <c r="N255" s="66">
        <f t="shared" ca="1" si="52"/>
        <v>0</v>
      </c>
      <c r="O255" s="80">
        <f t="shared" ca="1" si="53"/>
        <v>0</v>
      </c>
      <c r="P255" s="66">
        <f t="shared" ca="1" si="54"/>
        <v>0</v>
      </c>
      <c r="Q255" s="66">
        <f t="shared" ca="1" si="55"/>
        <v>0</v>
      </c>
      <c r="R255" s="32">
        <f t="shared" ca="1" si="46"/>
        <v>-0.15978975129591513</v>
      </c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</row>
    <row r="256" spans="1:35">
      <c r="A256" s="77"/>
      <c r="B256" s="77"/>
      <c r="C256" s="77"/>
      <c r="D256" s="79">
        <f t="shared" si="43"/>
        <v>0</v>
      </c>
      <c r="E256" s="79">
        <f t="shared" si="43"/>
        <v>0</v>
      </c>
      <c r="F256" s="66">
        <f t="shared" si="44"/>
        <v>0</v>
      </c>
      <c r="G256" s="66">
        <f t="shared" si="44"/>
        <v>0</v>
      </c>
      <c r="H256" s="66">
        <f t="shared" si="47"/>
        <v>0</v>
      </c>
      <c r="I256" s="66">
        <f t="shared" si="48"/>
        <v>0</v>
      </c>
      <c r="J256" s="66">
        <f t="shared" si="49"/>
        <v>0</v>
      </c>
      <c r="K256" s="66">
        <f t="shared" si="50"/>
        <v>0</v>
      </c>
      <c r="L256" s="66">
        <f t="shared" si="51"/>
        <v>0</v>
      </c>
      <c r="M256" s="66">
        <f t="shared" ca="1" si="45"/>
        <v>0.15978975129591513</v>
      </c>
      <c r="N256" s="66">
        <f t="shared" ca="1" si="52"/>
        <v>0</v>
      </c>
      <c r="O256" s="80">
        <f t="shared" ca="1" si="53"/>
        <v>0</v>
      </c>
      <c r="P256" s="66">
        <f t="shared" ca="1" si="54"/>
        <v>0</v>
      </c>
      <c r="Q256" s="66">
        <f t="shared" ca="1" si="55"/>
        <v>0</v>
      </c>
      <c r="R256" s="32">
        <f t="shared" ca="1" si="46"/>
        <v>-0.15978975129591513</v>
      </c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</row>
    <row r="257" spans="1:35">
      <c r="A257" s="77"/>
      <c r="B257" s="77"/>
      <c r="C257" s="77"/>
      <c r="D257" s="79">
        <f t="shared" si="43"/>
        <v>0</v>
      </c>
      <c r="E257" s="79">
        <f t="shared" si="43"/>
        <v>0</v>
      </c>
      <c r="F257" s="66">
        <f t="shared" si="44"/>
        <v>0</v>
      </c>
      <c r="G257" s="66">
        <f t="shared" si="44"/>
        <v>0</v>
      </c>
      <c r="H257" s="66">
        <f t="shared" si="47"/>
        <v>0</v>
      </c>
      <c r="I257" s="66">
        <f t="shared" si="48"/>
        <v>0</v>
      </c>
      <c r="J257" s="66">
        <f t="shared" si="49"/>
        <v>0</v>
      </c>
      <c r="K257" s="66">
        <f t="shared" si="50"/>
        <v>0</v>
      </c>
      <c r="L257" s="66">
        <f t="shared" si="51"/>
        <v>0</v>
      </c>
      <c r="M257" s="66">
        <f t="shared" ca="1" si="45"/>
        <v>0.15978975129591513</v>
      </c>
      <c r="N257" s="66">
        <f t="shared" ca="1" si="52"/>
        <v>0</v>
      </c>
      <c r="O257" s="80">
        <f t="shared" ca="1" si="53"/>
        <v>0</v>
      </c>
      <c r="P257" s="66">
        <f t="shared" ca="1" si="54"/>
        <v>0</v>
      </c>
      <c r="Q257" s="66">
        <f t="shared" ca="1" si="55"/>
        <v>0</v>
      </c>
      <c r="R257" s="32">
        <f t="shared" ca="1" si="46"/>
        <v>-0.15978975129591513</v>
      </c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</row>
    <row r="258" spans="1:35">
      <c r="A258" s="77"/>
      <c r="B258" s="77"/>
      <c r="C258" s="77"/>
      <c r="D258" s="79">
        <f t="shared" si="43"/>
        <v>0</v>
      </c>
      <c r="E258" s="79">
        <f t="shared" si="43"/>
        <v>0</v>
      </c>
      <c r="F258" s="66">
        <f t="shared" si="44"/>
        <v>0</v>
      </c>
      <c r="G258" s="66">
        <f t="shared" si="44"/>
        <v>0</v>
      </c>
      <c r="H258" s="66">
        <f t="shared" si="47"/>
        <v>0</v>
      </c>
      <c r="I258" s="66">
        <f t="shared" si="48"/>
        <v>0</v>
      </c>
      <c r="J258" s="66">
        <f t="shared" si="49"/>
        <v>0</v>
      </c>
      <c r="K258" s="66">
        <f t="shared" si="50"/>
        <v>0</v>
      </c>
      <c r="L258" s="66">
        <f t="shared" si="51"/>
        <v>0</v>
      </c>
      <c r="M258" s="66">
        <f t="shared" ca="1" si="45"/>
        <v>0.15978975129591513</v>
      </c>
      <c r="N258" s="66">
        <f t="shared" ca="1" si="52"/>
        <v>0</v>
      </c>
      <c r="O258" s="80">
        <f t="shared" ca="1" si="53"/>
        <v>0</v>
      </c>
      <c r="P258" s="66">
        <f t="shared" ca="1" si="54"/>
        <v>0</v>
      </c>
      <c r="Q258" s="66">
        <f t="shared" ca="1" si="55"/>
        <v>0</v>
      </c>
      <c r="R258" s="32">
        <f t="shared" ca="1" si="46"/>
        <v>-0.15978975129591513</v>
      </c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</row>
    <row r="259" spans="1:35">
      <c r="A259" s="77"/>
      <c r="B259" s="77"/>
      <c r="C259" s="77"/>
      <c r="D259" s="79">
        <f t="shared" si="43"/>
        <v>0</v>
      </c>
      <c r="E259" s="79">
        <f t="shared" si="43"/>
        <v>0</v>
      </c>
      <c r="F259" s="66">
        <f t="shared" si="44"/>
        <v>0</v>
      </c>
      <c r="G259" s="66">
        <f t="shared" si="44"/>
        <v>0</v>
      </c>
      <c r="H259" s="66">
        <f t="shared" si="47"/>
        <v>0</v>
      </c>
      <c r="I259" s="66">
        <f t="shared" si="48"/>
        <v>0</v>
      </c>
      <c r="J259" s="66">
        <f t="shared" si="49"/>
        <v>0</v>
      </c>
      <c r="K259" s="66">
        <f t="shared" si="50"/>
        <v>0</v>
      </c>
      <c r="L259" s="66">
        <f t="shared" si="51"/>
        <v>0</v>
      </c>
      <c r="M259" s="66">
        <f t="shared" ca="1" si="45"/>
        <v>0.15978975129591513</v>
      </c>
      <c r="N259" s="66">
        <f t="shared" ca="1" si="52"/>
        <v>0</v>
      </c>
      <c r="O259" s="80">
        <f t="shared" ca="1" si="53"/>
        <v>0</v>
      </c>
      <c r="P259" s="66">
        <f t="shared" ca="1" si="54"/>
        <v>0</v>
      </c>
      <c r="Q259" s="66">
        <f t="shared" ca="1" si="55"/>
        <v>0</v>
      </c>
      <c r="R259" s="32">
        <f t="shared" ca="1" si="46"/>
        <v>-0.15978975129591513</v>
      </c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</row>
    <row r="260" spans="1:35">
      <c r="A260" s="77"/>
      <c r="B260" s="77"/>
      <c r="C260" s="77"/>
      <c r="D260" s="79">
        <f t="shared" si="43"/>
        <v>0</v>
      </c>
      <c r="E260" s="79">
        <f t="shared" si="43"/>
        <v>0</v>
      </c>
      <c r="F260" s="66">
        <f t="shared" si="44"/>
        <v>0</v>
      </c>
      <c r="G260" s="66">
        <f t="shared" si="44"/>
        <v>0</v>
      </c>
      <c r="H260" s="66">
        <f t="shared" si="47"/>
        <v>0</v>
      </c>
      <c r="I260" s="66">
        <f t="shared" si="48"/>
        <v>0</v>
      </c>
      <c r="J260" s="66">
        <f t="shared" si="49"/>
        <v>0</v>
      </c>
      <c r="K260" s="66">
        <f t="shared" si="50"/>
        <v>0</v>
      </c>
      <c r="L260" s="66">
        <f t="shared" si="51"/>
        <v>0</v>
      </c>
      <c r="M260" s="66">
        <f t="shared" ca="1" si="45"/>
        <v>0.15978975129591513</v>
      </c>
      <c r="N260" s="66">
        <f t="shared" ca="1" si="52"/>
        <v>0</v>
      </c>
      <c r="O260" s="80">
        <f t="shared" ca="1" si="53"/>
        <v>0</v>
      </c>
      <c r="P260" s="66">
        <f t="shared" ca="1" si="54"/>
        <v>0</v>
      </c>
      <c r="Q260" s="66">
        <f t="shared" ca="1" si="55"/>
        <v>0</v>
      </c>
      <c r="R260" s="32">
        <f t="shared" ca="1" si="46"/>
        <v>-0.15978975129591513</v>
      </c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</row>
    <row r="261" spans="1:35">
      <c r="A261" s="77"/>
      <c r="B261" s="77"/>
      <c r="C261" s="77"/>
      <c r="D261" s="79">
        <f t="shared" si="43"/>
        <v>0</v>
      </c>
      <c r="E261" s="79">
        <f t="shared" si="43"/>
        <v>0</v>
      </c>
      <c r="F261" s="66">
        <f t="shared" si="44"/>
        <v>0</v>
      </c>
      <c r="G261" s="66">
        <f t="shared" si="44"/>
        <v>0</v>
      </c>
      <c r="H261" s="66">
        <f t="shared" si="47"/>
        <v>0</v>
      </c>
      <c r="I261" s="66">
        <f t="shared" si="48"/>
        <v>0</v>
      </c>
      <c r="J261" s="66">
        <f t="shared" si="49"/>
        <v>0</v>
      </c>
      <c r="K261" s="66">
        <f t="shared" si="50"/>
        <v>0</v>
      </c>
      <c r="L261" s="66">
        <f t="shared" si="51"/>
        <v>0</v>
      </c>
      <c r="M261" s="66">
        <f t="shared" ca="1" si="45"/>
        <v>0.15978975129591513</v>
      </c>
      <c r="N261" s="66">
        <f t="shared" ca="1" si="52"/>
        <v>0</v>
      </c>
      <c r="O261" s="80">
        <f t="shared" ca="1" si="53"/>
        <v>0</v>
      </c>
      <c r="P261" s="66">
        <f t="shared" ca="1" si="54"/>
        <v>0</v>
      </c>
      <c r="Q261" s="66">
        <f t="shared" ca="1" si="55"/>
        <v>0</v>
      </c>
      <c r="R261" s="32">
        <f t="shared" ca="1" si="46"/>
        <v>-0.15978975129591513</v>
      </c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</row>
    <row r="262" spans="1:35">
      <c r="A262" s="77"/>
      <c r="B262" s="77"/>
      <c r="C262" s="77"/>
      <c r="D262" s="79">
        <f t="shared" si="43"/>
        <v>0</v>
      </c>
      <c r="E262" s="79">
        <f t="shared" si="43"/>
        <v>0</v>
      </c>
      <c r="F262" s="66">
        <f t="shared" si="44"/>
        <v>0</v>
      </c>
      <c r="G262" s="66">
        <f t="shared" si="44"/>
        <v>0</v>
      </c>
      <c r="H262" s="66">
        <f t="shared" si="47"/>
        <v>0</v>
      </c>
      <c r="I262" s="66">
        <f t="shared" si="48"/>
        <v>0</v>
      </c>
      <c r="J262" s="66">
        <f t="shared" si="49"/>
        <v>0</v>
      </c>
      <c r="K262" s="66">
        <f t="shared" si="50"/>
        <v>0</v>
      </c>
      <c r="L262" s="66">
        <f t="shared" si="51"/>
        <v>0</v>
      </c>
      <c r="M262" s="66">
        <f t="shared" ca="1" si="45"/>
        <v>0.15978975129591513</v>
      </c>
      <c r="N262" s="66">
        <f t="shared" ca="1" si="52"/>
        <v>0</v>
      </c>
      <c r="O262" s="80">
        <f t="shared" ca="1" si="53"/>
        <v>0</v>
      </c>
      <c r="P262" s="66">
        <f t="shared" ca="1" si="54"/>
        <v>0</v>
      </c>
      <c r="Q262" s="66">
        <f t="shared" ca="1" si="55"/>
        <v>0</v>
      </c>
      <c r="R262" s="32">
        <f t="shared" ca="1" si="46"/>
        <v>-0.15978975129591513</v>
      </c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</row>
    <row r="263" spans="1:35">
      <c r="A263" s="77"/>
      <c r="B263" s="77"/>
      <c r="C263" s="77"/>
      <c r="D263" s="79">
        <f t="shared" si="43"/>
        <v>0</v>
      </c>
      <c r="E263" s="79">
        <f t="shared" si="43"/>
        <v>0</v>
      </c>
      <c r="F263" s="66">
        <f t="shared" si="44"/>
        <v>0</v>
      </c>
      <c r="G263" s="66">
        <f t="shared" si="44"/>
        <v>0</v>
      </c>
      <c r="H263" s="66">
        <f t="shared" si="47"/>
        <v>0</v>
      </c>
      <c r="I263" s="66">
        <f t="shared" si="48"/>
        <v>0</v>
      </c>
      <c r="J263" s="66">
        <f t="shared" si="49"/>
        <v>0</v>
      </c>
      <c r="K263" s="66">
        <f t="shared" si="50"/>
        <v>0</v>
      </c>
      <c r="L263" s="66">
        <f t="shared" si="51"/>
        <v>0</v>
      </c>
      <c r="M263" s="66">
        <f t="shared" ca="1" si="45"/>
        <v>0.15978975129591513</v>
      </c>
      <c r="N263" s="66">
        <f t="shared" ca="1" si="52"/>
        <v>0</v>
      </c>
      <c r="O263" s="80">
        <f t="shared" ca="1" si="53"/>
        <v>0</v>
      </c>
      <c r="P263" s="66">
        <f t="shared" ca="1" si="54"/>
        <v>0</v>
      </c>
      <c r="Q263" s="66">
        <f t="shared" ca="1" si="55"/>
        <v>0</v>
      </c>
      <c r="R263" s="32">
        <f t="shared" ca="1" si="46"/>
        <v>-0.15978975129591513</v>
      </c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</row>
    <row r="264" spans="1:35">
      <c r="A264" s="77"/>
      <c r="B264" s="77"/>
      <c r="C264" s="77"/>
      <c r="D264" s="79">
        <f t="shared" si="43"/>
        <v>0</v>
      </c>
      <c r="E264" s="79">
        <f t="shared" si="43"/>
        <v>0</v>
      </c>
      <c r="F264" s="66">
        <f t="shared" si="44"/>
        <v>0</v>
      </c>
      <c r="G264" s="66">
        <f t="shared" si="44"/>
        <v>0</v>
      </c>
      <c r="H264" s="66">
        <f t="shared" si="47"/>
        <v>0</v>
      </c>
      <c r="I264" s="66">
        <f t="shared" si="48"/>
        <v>0</v>
      </c>
      <c r="J264" s="66">
        <f t="shared" si="49"/>
        <v>0</v>
      </c>
      <c r="K264" s="66">
        <f t="shared" si="50"/>
        <v>0</v>
      </c>
      <c r="L264" s="66">
        <f t="shared" si="51"/>
        <v>0</v>
      </c>
      <c r="M264" s="66">
        <f t="shared" ca="1" si="45"/>
        <v>0.15978975129591513</v>
      </c>
      <c r="N264" s="66">
        <f t="shared" ca="1" si="52"/>
        <v>0</v>
      </c>
      <c r="O264" s="80">
        <f t="shared" ca="1" si="53"/>
        <v>0</v>
      </c>
      <c r="P264" s="66">
        <f t="shared" ca="1" si="54"/>
        <v>0</v>
      </c>
      <c r="Q264" s="66">
        <f t="shared" ca="1" si="55"/>
        <v>0</v>
      </c>
      <c r="R264" s="32">
        <f t="shared" ca="1" si="46"/>
        <v>-0.15978975129591513</v>
      </c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</row>
    <row r="265" spans="1:35">
      <c r="A265" s="77"/>
      <c r="B265" s="77"/>
      <c r="C265" s="77"/>
      <c r="D265" s="79">
        <f t="shared" si="43"/>
        <v>0</v>
      </c>
      <c r="E265" s="79">
        <f t="shared" si="43"/>
        <v>0</v>
      </c>
      <c r="F265" s="66">
        <f t="shared" si="44"/>
        <v>0</v>
      </c>
      <c r="G265" s="66">
        <f t="shared" si="44"/>
        <v>0</v>
      </c>
      <c r="H265" s="66">
        <f t="shared" si="47"/>
        <v>0</v>
      </c>
      <c r="I265" s="66">
        <f t="shared" si="48"/>
        <v>0</v>
      </c>
      <c r="J265" s="66">
        <f t="shared" si="49"/>
        <v>0</v>
      </c>
      <c r="K265" s="66">
        <f t="shared" si="50"/>
        <v>0</v>
      </c>
      <c r="L265" s="66">
        <f t="shared" si="51"/>
        <v>0</v>
      </c>
      <c r="M265" s="66">
        <f t="shared" ca="1" si="45"/>
        <v>0.15978975129591513</v>
      </c>
      <c r="N265" s="66">
        <f t="shared" ca="1" si="52"/>
        <v>0</v>
      </c>
      <c r="O265" s="80">
        <f t="shared" ca="1" si="53"/>
        <v>0</v>
      </c>
      <c r="P265" s="66">
        <f t="shared" ca="1" si="54"/>
        <v>0</v>
      </c>
      <c r="Q265" s="66">
        <f t="shared" ca="1" si="55"/>
        <v>0</v>
      </c>
      <c r="R265" s="32">
        <f t="shared" ca="1" si="46"/>
        <v>-0.15978975129591513</v>
      </c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</row>
    <row r="266" spans="1:35">
      <c r="A266" s="77"/>
      <c r="B266" s="77"/>
      <c r="C266" s="77"/>
      <c r="D266" s="79">
        <f t="shared" si="43"/>
        <v>0</v>
      </c>
      <c r="E266" s="79">
        <f t="shared" si="43"/>
        <v>0</v>
      </c>
      <c r="F266" s="66">
        <f t="shared" si="44"/>
        <v>0</v>
      </c>
      <c r="G266" s="66">
        <f t="shared" si="44"/>
        <v>0</v>
      </c>
      <c r="H266" s="66">
        <f t="shared" si="47"/>
        <v>0</v>
      </c>
      <c r="I266" s="66">
        <f t="shared" si="48"/>
        <v>0</v>
      </c>
      <c r="J266" s="66">
        <f t="shared" si="49"/>
        <v>0</v>
      </c>
      <c r="K266" s="66">
        <f t="shared" si="50"/>
        <v>0</v>
      </c>
      <c r="L266" s="66">
        <f t="shared" si="51"/>
        <v>0</v>
      </c>
      <c r="M266" s="66">
        <f t="shared" ca="1" si="45"/>
        <v>0.15978975129591513</v>
      </c>
      <c r="N266" s="66">
        <f t="shared" ca="1" si="52"/>
        <v>0</v>
      </c>
      <c r="O266" s="80">
        <f t="shared" ca="1" si="53"/>
        <v>0</v>
      </c>
      <c r="P266" s="66">
        <f t="shared" ca="1" si="54"/>
        <v>0</v>
      </c>
      <c r="Q266" s="66">
        <f t="shared" ca="1" si="55"/>
        <v>0</v>
      </c>
      <c r="R266" s="32">
        <f t="shared" ca="1" si="46"/>
        <v>-0.15978975129591513</v>
      </c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</row>
    <row r="267" spans="1:35">
      <c r="A267" s="77"/>
      <c r="B267" s="77"/>
      <c r="C267" s="77"/>
      <c r="D267" s="79">
        <f t="shared" si="43"/>
        <v>0</v>
      </c>
      <c r="E267" s="79">
        <f t="shared" si="43"/>
        <v>0</v>
      </c>
      <c r="F267" s="66">
        <f t="shared" si="44"/>
        <v>0</v>
      </c>
      <c r="G267" s="66">
        <f t="shared" si="44"/>
        <v>0</v>
      </c>
      <c r="H267" s="66">
        <f t="shared" si="47"/>
        <v>0</v>
      </c>
      <c r="I267" s="66">
        <f t="shared" si="48"/>
        <v>0</v>
      </c>
      <c r="J267" s="66">
        <f t="shared" si="49"/>
        <v>0</v>
      </c>
      <c r="K267" s="66">
        <f t="shared" si="50"/>
        <v>0</v>
      </c>
      <c r="L267" s="66">
        <f t="shared" si="51"/>
        <v>0</v>
      </c>
      <c r="M267" s="66">
        <f t="shared" ca="1" si="45"/>
        <v>0.15978975129591513</v>
      </c>
      <c r="N267" s="66">
        <f t="shared" ca="1" si="52"/>
        <v>0</v>
      </c>
      <c r="O267" s="80">
        <f t="shared" ca="1" si="53"/>
        <v>0</v>
      </c>
      <c r="P267" s="66">
        <f t="shared" ca="1" si="54"/>
        <v>0</v>
      </c>
      <c r="Q267" s="66">
        <f t="shared" ca="1" si="55"/>
        <v>0</v>
      </c>
      <c r="R267" s="32">
        <f t="shared" ca="1" si="46"/>
        <v>-0.15978975129591513</v>
      </c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</row>
    <row r="268" spans="1:35">
      <c r="A268" s="77"/>
      <c r="B268" s="77"/>
      <c r="C268" s="77"/>
      <c r="D268" s="79">
        <f t="shared" si="43"/>
        <v>0</v>
      </c>
      <c r="E268" s="79">
        <f t="shared" si="43"/>
        <v>0</v>
      </c>
      <c r="F268" s="66">
        <f t="shared" si="44"/>
        <v>0</v>
      </c>
      <c r="G268" s="66">
        <f t="shared" si="44"/>
        <v>0</v>
      </c>
      <c r="H268" s="66">
        <f t="shared" si="47"/>
        <v>0</v>
      </c>
      <c r="I268" s="66">
        <f t="shared" si="48"/>
        <v>0</v>
      </c>
      <c r="J268" s="66">
        <f t="shared" si="49"/>
        <v>0</v>
      </c>
      <c r="K268" s="66">
        <f t="shared" si="50"/>
        <v>0</v>
      </c>
      <c r="L268" s="66">
        <f t="shared" si="51"/>
        <v>0</v>
      </c>
      <c r="M268" s="66">
        <f t="shared" ca="1" si="45"/>
        <v>0.15978975129591513</v>
      </c>
      <c r="N268" s="66">
        <f t="shared" ca="1" si="52"/>
        <v>0</v>
      </c>
      <c r="O268" s="80">
        <f t="shared" ca="1" si="53"/>
        <v>0</v>
      </c>
      <c r="P268" s="66">
        <f t="shared" ca="1" si="54"/>
        <v>0</v>
      </c>
      <c r="Q268" s="66">
        <f t="shared" ca="1" si="55"/>
        <v>0</v>
      </c>
      <c r="R268" s="32">
        <f t="shared" ca="1" si="46"/>
        <v>-0.15978975129591513</v>
      </c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</row>
    <row r="269" spans="1:35">
      <c r="A269" s="77"/>
      <c r="B269" s="77"/>
      <c r="C269" s="77"/>
      <c r="D269" s="79">
        <f t="shared" si="43"/>
        <v>0</v>
      </c>
      <c r="E269" s="79">
        <f t="shared" si="43"/>
        <v>0</v>
      </c>
      <c r="F269" s="66">
        <f t="shared" si="44"/>
        <v>0</v>
      </c>
      <c r="G269" s="66">
        <f t="shared" si="44"/>
        <v>0</v>
      </c>
      <c r="H269" s="66">
        <f t="shared" si="47"/>
        <v>0</v>
      </c>
      <c r="I269" s="66">
        <f t="shared" si="48"/>
        <v>0</v>
      </c>
      <c r="J269" s="66">
        <f t="shared" si="49"/>
        <v>0</v>
      </c>
      <c r="K269" s="66">
        <f t="shared" si="50"/>
        <v>0</v>
      </c>
      <c r="L269" s="66">
        <f t="shared" si="51"/>
        <v>0</v>
      </c>
      <c r="M269" s="66">
        <f t="shared" ca="1" si="45"/>
        <v>0.15978975129591513</v>
      </c>
      <c r="N269" s="66">
        <f t="shared" ca="1" si="52"/>
        <v>0</v>
      </c>
      <c r="O269" s="80">
        <f t="shared" ca="1" si="53"/>
        <v>0</v>
      </c>
      <c r="P269" s="66">
        <f t="shared" ca="1" si="54"/>
        <v>0</v>
      </c>
      <c r="Q269" s="66">
        <f t="shared" ca="1" si="55"/>
        <v>0</v>
      </c>
      <c r="R269" s="32">
        <f t="shared" ca="1" si="46"/>
        <v>-0.15978975129591513</v>
      </c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</row>
    <row r="270" spans="1:35">
      <c r="A270" s="77"/>
      <c r="B270" s="77"/>
      <c r="C270" s="77"/>
      <c r="D270" s="79">
        <f t="shared" si="43"/>
        <v>0</v>
      </c>
      <c r="E270" s="79">
        <f t="shared" si="43"/>
        <v>0</v>
      </c>
      <c r="F270" s="66">
        <f t="shared" si="44"/>
        <v>0</v>
      </c>
      <c r="G270" s="66">
        <f t="shared" si="44"/>
        <v>0</v>
      </c>
      <c r="H270" s="66">
        <f t="shared" si="47"/>
        <v>0</v>
      </c>
      <c r="I270" s="66">
        <f t="shared" si="48"/>
        <v>0</v>
      </c>
      <c r="J270" s="66">
        <f t="shared" si="49"/>
        <v>0</v>
      </c>
      <c r="K270" s="66">
        <f t="shared" si="50"/>
        <v>0</v>
      </c>
      <c r="L270" s="66">
        <f t="shared" si="51"/>
        <v>0</v>
      </c>
      <c r="M270" s="66">
        <f t="shared" ca="1" si="45"/>
        <v>0.15978975129591513</v>
      </c>
      <c r="N270" s="66">
        <f t="shared" ca="1" si="52"/>
        <v>0</v>
      </c>
      <c r="O270" s="80">
        <f t="shared" ca="1" si="53"/>
        <v>0</v>
      </c>
      <c r="P270" s="66">
        <f t="shared" ca="1" si="54"/>
        <v>0</v>
      </c>
      <c r="Q270" s="66">
        <f t="shared" ca="1" si="55"/>
        <v>0</v>
      </c>
      <c r="R270" s="32">
        <f t="shared" ca="1" si="46"/>
        <v>-0.15978975129591513</v>
      </c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</row>
    <row r="271" spans="1:35">
      <c r="A271" s="77"/>
      <c r="B271" s="77"/>
      <c r="C271" s="77"/>
      <c r="D271" s="79">
        <f t="shared" si="43"/>
        <v>0</v>
      </c>
      <c r="E271" s="79">
        <f t="shared" si="43"/>
        <v>0</v>
      </c>
      <c r="F271" s="66">
        <f t="shared" si="44"/>
        <v>0</v>
      </c>
      <c r="G271" s="66">
        <f t="shared" si="44"/>
        <v>0</v>
      </c>
      <c r="H271" s="66">
        <f t="shared" si="47"/>
        <v>0</v>
      </c>
      <c r="I271" s="66">
        <f t="shared" si="48"/>
        <v>0</v>
      </c>
      <c r="J271" s="66">
        <f t="shared" si="49"/>
        <v>0</v>
      </c>
      <c r="K271" s="66">
        <f t="shared" si="50"/>
        <v>0</v>
      </c>
      <c r="L271" s="66">
        <f t="shared" si="51"/>
        <v>0</v>
      </c>
      <c r="M271" s="66">
        <f t="shared" ca="1" si="45"/>
        <v>0.15978975129591513</v>
      </c>
      <c r="N271" s="66">
        <f t="shared" ca="1" si="52"/>
        <v>0</v>
      </c>
      <c r="O271" s="80">
        <f t="shared" ca="1" si="53"/>
        <v>0</v>
      </c>
      <c r="P271" s="66">
        <f t="shared" ca="1" si="54"/>
        <v>0</v>
      </c>
      <c r="Q271" s="66">
        <f t="shared" ca="1" si="55"/>
        <v>0</v>
      </c>
      <c r="R271" s="32">
        <f t="shared" ca="1" si="46"/>
        <v>-0.15978975129591513</v>
      </c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</row>
    <row r="272" spans="1:35">
      <c r="A272" s="77"/>
      <c r="B272" s="77"/>
      <c r="C272" s="77"/>
      <c r="D272" s="79">
        <f t="shared" ref="D272:E335" si="56">A272/A$18</f>
        <v>0</v>
      </c>
      <c r="E272" s="79">
        <f t="shared" si="56"/>
        <v>0</v>
      </c>
      <c r="F272" s="66">
        <f t="shared" ref="F272:G335" si="57">$C272*D272</f>
        <v>0</v>
      </c>
      <c r="G272" s="66">
        <f t="shared" si="57"/>
        <v>0</v>
      </c>
      <c r="H272" s="66">
        <f t="shared" si="47"/>
        <v>0</v>
      </c>
      <c r="I272" s="66">
        <f t="shared" si="48"/>
        <v>0</v>
      </c>
      <c r="J272" s="66">
        <f t="shared" si="49"/>
        <v>0</v>
      </c>
      <c r="K272" s="66">
        <f t="shared" si="50"/>
        <v>0</v>
      </c>
      <c r="L272" s="66">
        <f t="shared" si="51"/>
        <v>0</v>
      </c>
      <c r="M272" s="66">
        <f t="shared" ca="1" si="45"/>
        <v>0.15978975129591513</v>
      </c>
      <c r="N272" s="66">
        <f t="shared" ca="1" si="52"/>
        <v>0</v>
      </c>
      <c r="O272" s="80">
        <f t="shared" ca="1" si="53"/>
        <v>0</v>
      </c>
      <c r="P272" s="66">
        <f t="shared" ca="1" si="54"/>
        <v>0</v>
      </c>
      <c r="Q272" s="66">
        <f t="shared" ca="1" si="55"/>
        <v>0</v>
      </c>
      <c r="R272" s="32">
        <f t="shared" ca="1" si="46"/>
        <v>-0.15978975129591513</v>
      </c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</row>
    <row r="273" spans="1:35">
      <c r="A273" s="77"/>
      <c r="B273" s="77"/>
      <c r="C273" s="77"/>
      <c r="D273" s="79">
        <f t="shared" si="56"/>
        <v>0</v>
      </c>
      <c r="E273" s="79">
        <f t="shared" si="56"/>
        <v>0</v>
      </c>
      <c r="F273" s="66">
        <f t="shared" si="57"/>
        <v>0</v>
      </c>
      <c r="G273" s="66">
        <f t="shared" si="57"/>
        <v>0</v>
      </c>
      <c r="H273" s="66">
        <f t="shared" si="47"/>
        <v>0</v>
      </c>
      <c r="I273" s="66">
        <f t="shared" si="48"/>
        <v>0</v>
      </c>
      <c r="J273" s="66">
        <f t="shared" si="49"/>
        <v>0</v>
      </c>
      <c r="K273" s="66">
        <f t="shared" si="50"/>
        <v>0</v>
      </c>
      <c r="L273" s="66">
        <f t="shared" si="51"/>
        <v>0</v>
      </c>
      <c r="M273" s="66">
        <f t="shared" ca="1" si="45"/>
        <v>0.15978975129591513</v>
      </c>
      <c r="N273" s="66">
        <f t="shared" ca="1" si="52"/>
        <v>0</v>
      </c>
      <c r="O273" s="80">
        <f t="shared" ca="1" si="53"/>
        <v>0</v>
      </c>
      <c r="P273" s="66">
        <f t="shared" ca="1" si="54"/>
        <v>0</v>
      </c>
      <c r="Q273" s="66">
        <f t="shared" ca="1" si="55"/>
        <v>0</v>
      </c>
      <c r="R273" s="32">
        <f t="shared" ca="1" si="46"/>
        <v>-0.15978975129591513</v>
      </c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</row>
    <row r="274" spans="1:35">
      <c r="A274" s="77"/>
      <c r="B274" s="77"/>
      <c r="C274" s="77"/>
      <c r="D274" s="79">
        <f t="shared" si="56"/>
        <v>0</v>
      </c>
      <c r="E274" s="79">
        <f t="shared" si="56"/>
        <v>0</v>
      </c>
      <c r="F274" s="66">
        <f t="shared" si="57"/>
        <v>0</v>
      </c>
      <c r="G274" s="66">
        <f t="shared" si="57"/>
        <v>0</v>
      </c>
      <c r="H274" s="66">
        <f t="shared" si="47"/>
        <v>0</v>
      </c>
      <c r="I274" s="66">
        <f t="shared" si="48"/>
        <v>0</v>
      </c>
      <c r="J274" s="66">
        <f t="shared" si="49"/>
        <v>0</v>
      </c>
      <c r="K274" s="66">
        <f t="shared" si="50"/>
        <v>0</v>
      </c>
      <c r="L274" s="66">
        <f t="shared" si="51"/>
        <v>0</v>
      </c>
      <c r="M274" s="66">
        <f t="shared" ca="1" si="45"/>
        <v>0.15978975129591513</v>
      </c>
      <c r="N274" s="66">
        <f t="shared" ca="1" si="52"/>
        <v>0</v>
      </c>
      <c r="O274" s="80">
        <f t="shared" ca="1" si="53"/>
        <v>0</v>
      </c>
      <c r="P274" s="66">
        <f t="shared" ca="1" si="54"/>
        <v>0</v>
      </c>
      <c r="Q274" s="66">
        <f t="shared" ca="1" si="55"/>
        <v>0</v>
      </c>
      <c r="R274" s="32">
        <f t="shared" ca="1" si="46"/>
        <v>-0.15978975129591513</v>
      </c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</row>
    <row r="275" spans="1:35">
      <c r="A275" s="77"/>
      <c r="B275" s="77"/>
      <c r="C275" s="77"/>
      <c r="D275" s="79">
        <f t="shared" si="56"/>
        <v>0</v>
      </c>
      <c r="E275" s="79">
        <f t="shared" si="56"/>
        <v>0</v>
      </c>
      <c r="F275" s="66">
        <f t="shared" si="57"/>
        <v>0</v>
      </c>
      <c r="G275" s="66">
        <f t="shared" si="57"/>
        <v>0</v>
      </c>
      <c r="H275" s="66">
        <f t="shared" si="47"/>
        <v>0</v>
      </c>
      <c r="I275" s="66">
        <f t="shared" si="48"/>
        <v>0</v>
      </c>
      <c r="J275" s="66">
        <f t="shared" si="49"/>
        <v>0</v>
      </c>
      <c r="K275" s="66">
        <f t="shared" si="50"/>
        <v>0</v>
      </c>
      <c r="L275" s="66">
        <f t="shared" si="51"/>
        <v>0</v>
      </c>
      <c r="M275" s="66">
        <f t="shared" ca="1" si="45"/>
        <v>0.15978975129591513</v>
      </c>
      <c r="N275" s="66">
        <f t="shared" ca="1" si="52"/>
        <v>0</v>
      </c>
      <c r="O275" s="80">
        <f t="shared" ca="1" si="53"/>
        <v>0</v>
      </c>
      <c r="P275" s="66">
        <f t="shared" ca="1" si="54"/>
        <v>0</v>
      </c>
      <c r="Q275" s="66">
        <f t="shared" ca="1" si="55"/>
        <v>0</v>
      </c>
      <c r="R275" s="32">
        <f t="shared" ca="1" si="46"/>
        <v>-0.15978975129591513</v>
      </c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</row>
    <row r="276" spans="1:35">
      <c r="A276" s="77"/>
      <c r="B276" s="77"/>
      <c r="C276" s="77"/>
      <c r="D276" s="79">
        <f t="shared" si="56"/>
        <v>0</v>
      </c>
      <c r="E276" s="79">
        <f t="shared" si="56"/>
        <v>0</v>
      </c>
      <c r="F276" s="66">
        <f t="shared" si="57"/>
        <v>0</v>
      </c>
      <c r="G276" s="66">
        <f t="shared" si="57"/>
        <v>0</v>
      </c>
      <c r="H276" s="66">
        <f t="shared" si="47"/>
        <v>0</v>
      </c>
      <c r="I276" s="66">
        <f t="shared" si="48"/>
        <v>0</v>
      </c>
      <c r="J276" s="66">
        <f t="shared" si="49"/>
        <v>0</v>
      </c>
      <c r="K276" s="66">
        <f t="shared" si="50"/>
        <v>0</v>
      </c>
      <c r="L276" s="66">
        <f t="shared" si="51"/>
        <v>0</v>
      </c>
      <c r="M276" s="66">
        <f t="shared" ref="M276:M336" ca="1" si="58">+E$4+E$5*D276+E$6*D276^2</f>
        <v>0.15978975129591513</v>
      </c>
      <c r="N276" s="66">
        <f t="shared" ca="1" si="52"/>
        <v>0</v>
      </c>
      <c r="O276" s="80">
        <f t="shared" ca="1" si="53"/>
        <v>0</v>
      </c>
      <c r="P276" s="66">
        <f t="shared" ca="1" si="54"/>
        <v>0</v>
      </c>
      <c r="Q276" s="66">
        <f t="shared" ca="1" si="55"/>
        <v>0</v>
      </c>
      <c r="R276" s="32">
        <f t="shared" ref="R276:R336" ca="1" si="59">+E276-M276</f>
        <v>-0.15978975129591513</v>
      </c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</row>
    <row r="277" spans="1:35">
      <c r="A277" s="77"/>
      <c r="B277" s="77"/>
      <c r="C277" s="77"/>
      <c r="D277" s="79">
        <f t="shared" si="56"/>
        <v>0</v>
      </c>
      <c r="E277" s="79">
        <f t="shared" si="56"/>
        <v>0</v>
      </c>
      <c r="F277" s="66">
        <f t="shared" si="57"/>
        <v>0</v>
      </c>
      <c r="G277" s="66">
        <f t="shared" si="57"/>
        <v>0</v>
      </c>
      <c r="H277" s="66">
        <f t="shared" ref="H277:H335" si="60">C277*D277*D277</f>
        <v>0</v>
      </c>
      <c r="I277" s="66">
        <f t="shared" ref="I277:I335" si="61">C277*D277*D277*D277</f>
        <v>0</v>
      </c>
      <c r="J277" s="66">
        <f t="shared" ref="J277:J335" si="62">C277*D277*D277*D277*D277</f>
        <v>0</v>
      </c>
      <c r="K277" s="66">
        <f t="shared" ref="K277:K335" si="63">C277*E277*D277</f>
        <v>0</v>
      </c>
      <c r="L277" s="66">
        <f t="shared" ref="L277:L335" si="64">C277*E277*D277*D277</f>
        <v>0</v>
      </c>
      <c r="M277" s="66">
        <f t="shared" ca="1" si="58"/>
        <v>0.15978975129591513</v>
      </c>
      <c r="N277" s="66">
        <f t="shared" ref="N277:N335" ca="1" si="65">C277*(M277-E277)^2</f>
        <v>0</v>
      </c>
      <c r="O277" s="80">
        <f t="shared" ref="O277:O335" ca="1" si="66">(C277*O$1-O$2*F277+O$3*H277)^2</f>
        <v>0</v>
      </c>
      <c r="P277" s="66">
        <f t="shared" ref="P277:P335" ca="1" si="67">(-C277*O$2+O$4*F277-O$5*H277)^2</f>
        <v>0</v>
      </c>
      <c r="Q277" s="66">
        <f t="shared" ref="Q277:Q335" ca="1" si="68">+(C277*O$3-F277*O$5+H277*O$6)^2</f>
        <v>0</v>
      </c>
      <c r="R277" s="32">
        <f t="shared" ca="1" si="59"/>
        <v>-0.15978975129591513</v>
      </c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</row>
    <row r="278" spans="1:35">
      <c r="A278" s="77"/>
      <c r="B278" s="77"/>
      <c r="C278" s="77"/>
      <c r="D278" s="79">
        <f t="shared" si="56"/>
        <v>0</v>
      </c>
      <c r="E278" s="79">
        <f t="shared" si="56"/>
        <v>0</v>
      </c>
      <c r="F278" s="66">
        <f t="shared" si="57"/>
        <v>0</v>
      </c>
      <c r="G278" s="66">
        <f t="shared" si="57"/>
        <v>0</v>
      </c>
      <c r="H278" s="66">
        <f t="shared" si="60"/>
        <v>0</v>
      </c>
      <c r="I278" s="66">
        <f t="shared" si="61"/>
        <v>0</v>
      </c>
      <c r="J278" s="66">
        <f t="shared" si="62"/>
        <v>0</v>
      </c>
      <c r="K278" s="66">
        <f t="shared" si="63"/>
        <v>0</v>
      </c>
      <c r="L278" s="66">
        <f t="shared" si="64"/>
        <v>0</v>
      </c>
      <c r="M278" s="66">
        <f t="shared" ca="1" si="58"/>
        <v>0.15978975129591513</v>
      </c>
      <c r="N278" s="66">
        <f t="shared" ca="1" si="65"/>
        <v>0</v>
      </c>
      <c r="O278" s="80">
        <f t="shared" ca="1" si="66"/>
        <v>0</v>
      </c>
      <c r="P278" s="66">
        <f t="shared" ca="1" si="67"/>
        <v>0</v>
      </c>
      <c r="Q278" s="66">
        <f t="shared" ca="1" si="68"/>
        <v>0</v>
      </c>
      <c r="R278" s="32">
        <f t="shared" ca="1" si="59"/>
        <v>-0.15978975129591513</v>
      </c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</row>
    <row r="279" spans="1:35">
      <c r="A279" s="77"/>
      <c r="B279" s="77"/>
      <c r="C279" s="77"/>
      <c r="D279" s="79">
        <f t="shared" si="56"/>
        <v>0</v>
      </c>
      <c r="E279" s="79">
        <f t="shared" si="56"/>
        <v>0</v>
      </c>
      <c r="F279" s="66">
        <f t="shared" si="57"/>
        <v>0</v>
      </c>
      <c r="G279" s="66">
        <f t="shared" si="57"/>
        <v>0</v>
      </c>
      <c r="H279" s="66">
        <f t="shared" si="60"/>
        <v>0</v>
      </c>
      <c r="I279" s="66">
        <f t="shared" si="61"/>
        <v>0</v>
      </c>
      <c r="J279" s="66">
        <f t="shared" si="62"/>
        <v>0</v>
      </c>
      <c r="K279" s="66">
        <f t="shared" si="63"/>
        <v>0</v>
      </c>
      <c r="L279" s="66">
        <f t="shared" si="64"/>
        <v>0</v>
      </c>
      <c r="M279" s="66">
        <f t="shared" ca="1" si="58"/>
        <v>0.15978975129591513</v>
      </c>
      <c r="N279" s="66">
        <f t="shared" ca="1" si="65"/>
        <v>0</v>
      </c>
      <c r="O279" s="80">
        <f t="shared" ca="1" si="66"/>
        <v>0</v>
      </c>
      <c r="P279" s="66">
        <f t="shared" ca="1" si="67"/>
        <v>0</v>
      </c>
      <c r="Q279" s="66">
        <f t="shared" ca="1" si="68"/>
        <v>0</v>
      </c>
      <c r="R279" s="32">
        <f t="shared" ca="1" si="59"/>
        <v>-0.15978975129591513</v>
      </c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</row>
    <row r="280" spans="1:35">
      <c r="A280" s="77"/>
      <c r="B280" s="77"/>
      <c r="C280" s="77"/>
      <c r="D280" s="79">
        <f t="shared" si="56"/>
        <v>0</v>
      </c>
      <c r="E280" s="79">
        <f t="shared" si="56"/>
        <v>0</v>
      </c>
      <c r="F280" s="66">
        <f t="shared" si="57"/>
        <v>0</v>
      </c>
      <c r="G280" s="66">
        <f t="shared" si="57"/>
        <v>0</v>
      </c>
      <c r="H280" s="66">
        <f t="shared" si="60"/>
        <v>0</v>
      </c>
      <c r="I280" s="66">
        <f t="shared" si="61"/>
        <v>0</v>
      </c>
      <c r="J280" s="66">
        <f t="shared" si="62"/>
        <v>0</v>
      </c>
      <c r="K280" s="66">
        <f t="shared" si="63"/>
        <v>0</v>
      </c>
      <c r="L280" s="66">
        <f t="shared" si="64"/>
        <v>0</v>
      </c>
      <c r="M280" s="66">
        <f t="shared" ca="1" si="58"/>
        <v>0.15978975129591513</v>
      </c>
      <c r="N280" s="66">
        <f t="shared" ca="1" si="65"/>
        <v>0</v>
      </c>
      <c r="O280" s="80">
        <f t="shared" ca="1" si="66"/>
        <v>0</v>
      </c>
      <c r="P280" s="66">
        <f t="shared" ca="1" si="67"/>
        <v>0</v>
      </c>
      <c r="Q280" s="66">
        <f t="shared" ca="1" si="68"/>
        <v>0</v>
      </c>
      <c r="R280" s="32">
        <f t="shared" ca="1" si="59"/>
        <v>-0.15978975129591513</v>
      </c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</row>
    <row r="281" spans="1:35">
      <c r="A281" s="77"/>
      <c r="B281" s="77"/>
      <c r="C281" s="77"/>
      <c r="D281" s="79">
        <f t="shared" si="56"/>
        <v>0</v>
      </c>
      <c r="E281" s="79">
        <f t="shared" si="56"/>
        <v>0</v>
      </c>
      <c r="F281" s="66">
        <f t="shared" si="57"/>
        <v>0</v>
      </c>
      <c r="G281" s="66">
        <f t="shared" si="57"/>
        <v>0</v>
      </c>
      <c r="H281" s="66">
        <f t="shared" si="60"/>
        <v>0</v>
      </c>
      <c r="I281" s="66">
        <f t="shared" si="61"/>
        <v>0</v>
      </c>
      <c r="J281" s="66">
        <f t="shared" si="62"/>
        <v>0</v>
      </c>
      <c r="K281" s="66">
        <f t="shared" si="63"/>
        <v>0</v>
      </c>
      <c r="L281" s="66">
        <f t="shared" si="64"/>
        <v>0</v>
      </c>
      <c r="M281" s="66">
        <f t="shared" ca="1" si="58"/>
        <v>0.15978975129591513</v>
      </c>
      <c r="N281" s="66">
        <f t="shared" ca="1" si="65"/>
        <v>0</v>
      </c>
      <c r="O281" s="80">
        <f t="shared" ca="1" si="66"/>
        <v>0</v>
      </c>
      <c r="P281" s="66">
        <f t="shared" ca="1" si="67"/>
        <v>0</v>
      </c>
      <c r="Q281" s="66">
        <f t="shared" ca="1" si="68"/>
        <v>0</v>
      </c>
      <c r="R281" s="32">
        <f t="shared" ca="1" si="59"/>
        <v>-0.15978975129591513</v>
      </c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</row>
    <row r="282" spans="1:35">
      <c r="A282" s="77"/>
      <c r="B282" s="77"/>
      <c r="C282" s="77"/>
      <c r="D282" s="79">
        <f t="shared" si="56"/>
        <v>0</v>
      </c>
      <c r="E282" s="79">
        <f t="shared" si="56"/>
        <v>0</v>
      </c>
      <c r="F282" s="66">
        <f t="shared" si="57"/>
        <v>0</v>
      </c>
      <c r="G282" s="66">
        <f t="shared" si="57"/>
        <v>0</v>
      </c>
      <c r="H282" s="66">
        <f t="shared" si="60"/>
        <v>0</v>
      </c>
      <c r="I282" s="66">
        <f t="shared" si="61"/>
        <v>0</v>
      </c>
      <c r="J282" s="66">
        <f t="shared" si="62"/>
        <v>0</v>
      </c>
      <c r="K282" s="66">
        <f t="shared" si="63"/>
        <v>0</v>
      </c>
      <c r="L282" s="66">
        <f t="shared" si="64"/>
        <v>0</v>
      </c>
      <c r="M282" s="66">
        <f t="shared" ca="1" si="58"/>
        <v>0.15978975129591513</v>
      </c>
      <c r="N282" s="66">
        <f t="shared" ca="1" si="65"/>
        <v>0</v>
      </c>
      <c r="O282" s="80">
        <f t="shared" ca="1" si="66"/>
        <v>0</v>
      </c>
      <c r="P282" s="66">
        <f t="shared" ca="1" si="67"/>
        <v>0</v>
      </c>
      <c r="Q282" s="66">
        <f t="shared" ca="1" si="68"/>
        <v>0</v>
      </c>
      <c r="R282" s="32">
        <f t="shared" ca="1" si="59"/>
        <v>-0.15978975129591513</v>
      </c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</row>
    <row r="283" spans="1:35">
      <c r="A283" s="77"/>
      <c r="B283" s="77"/>
      <c r="C283" s="77"/>
      <c r="D283" s="79">
        <f t="shared" si="56"/>
        <v>0</v>
      </c>
      <c r="E283" s="79">
        <f t="shared" si="56"/>
        <v>0</v>
      </c>
      <c r="F283" s="66">
        <f t="shared" si="57"/>
        <v>0</v>
      </c>
      <c r="G283" s="66">
        <f t="shared" si="57"/>
        <v>0</v>
      </c>
      <c r="H283" s="66">
        <f t="shared" si="60"/>
        <v>0</v>
      </c>
      <c r="I283" s="66">
        <f t="shared" si="61"/>
        <v>0</v>
      </c>
      <c r="J283" s="66">
        <f t="shared" si="62"/>
        <v>0</v>
      </c>
      <c r="K283" s="66">
        <f t="shared" si="63"/>
        <v>0</v>
      </c>
      <c r="L283" s="66">
        <f t="shared" si="64"/>
        <v>0</v>
      </c>
      <c r="M283" s="66">
        <f t="shared" ca="1" si="58"/>
        <v>0.15978975129591513</v>
      </c>
      <c r="N283" s="66">
        <f t="shared" ca="1" si="65"/>
        <v>0</v>
      </c>
      <c r="O283" s="80">
        <f t="shared" ca="1" si="66"/>
        <v>0</v>
      </c>
      <c r="P283" s="66">
        <f t="shared" ca="1" si="67"/>
        <v>0</v>
      </c>
      <c r="Q283" s="66">
        <f t="shared" ca="1" si="68"/>
        <v>0</v>
      </c>
      <c r="R283" s="32">
        <f t="shared" ca="1" si="59"/>
        <v>-0.15978975129591513</v>
      </c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</row>
    <row r="284" spans="1:35">
      <c r="A284" s="77"/>
      <c r="B284" s="77"/>
      <c r="C284" s="77"/>
      <c r="D284" s="79">
        <f t="shared" si="56"/>
        <v>0</v>
      </c>
      <c r="E284" s="79">
        <f t="shared" si="56"/>
        <v>0</v>
      </c>
      <c r="F284" s="66">
        <f t="shared" si="57"/>
        <v>0</v>
      </c>
      <c r="G284" s="66">
        <f t="shared" si="57"/>
        <v>0</v>
      </c>
      <c r="H284" s="66">
        <f t="shared" si="60"/>
        <v>0</v>
      </c>
      <c r="I284" s="66">
        <f t="shared" si="61"/>
        <v>0</v>
      </c>
      <c r="J284" s="66">
        <f t="shared" si="62"/>
        <v>0</v>
      </c>
      <c r="K284" s="66">
        <f t="shared" si="63"/>
        <v>0</v>
      </c>
      <c r="L284" s="66">
        <f t="shared" si="64"/>
        <v>0</v>
      </c>
      <c r="M284" s="66">
        <f t="shared" ca="1" si="58"/>
        <v>0.15978975129591513</v>
      </c>
      <c r="N284" s="66">
        <f t="shared" ca="1" si="65"/>
        <v>0</v>
      </c>
      <c r="O284" s="80">
        <f t="shared" ca="1" si="66"/>
        <v>0</v>
      </c>
      <c r="P284" s="66">
        <f t="shared" ca="1" si="67"/>
        <v>0</v>
      </c>
      <c r="Q284" s="66">
        <f t="shared" ca="1" si="68"/>
        <v>0</v>
      </c>
      <c r="R284" s="32">
        <f t="shared" ca="1" si="59"/>
        <v>-0.15978975129591513</v>
      </c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</row>
    <row r="285" spans="1:35">
      <c r="A285" s="77"/>
      <c r="B285" s="77"/>
      <c r="C285" s="77"/>
      <c r="D285" s="79">
        <f t="shared" si="56"/>
        <v>0</v>
      </c>
      <c r="E285" s="79">
        <f t="shared" si="56"/>
        <v>0</v>
      </c>
      <c r="F285" s="66">
        <f t="shared" si="57"/>
        <v>0</v>
      </c>
      <c r="G285" s="66">
        <f t="shared" si="57"/>
        <v>0</v>
      </c>
      <c r="H285" s="66">
        <f t="shared" si="60"/>
        <v>0</v>
      </c>
      <c r="I285" s="66">
        <f t="shared" si="61"/>
        <v>0</v>
      </c>
      <c r="J285" s="66">
        <f t="shared" si="62"/>
        <v>0</v>
      </c>
      <c r="K285" s="66">
        <f t="shared" si="63"/>
        <v>0</v>
      </c>
      <c r="L285" s="66">
        <f t="shared" si="64"/>
        <v>0</v>
      </c>
      <c r="M285" s="66">
        <f t="shared" ca="1" si="58"/>
        <v>0.15978975129591513</v>
      </c>
      <c r="N285" s="66">
        <f t="shared" ca="1" si="65"/>
        <v>0</v>
      </c>
      <c r="O285" s="80">
        <f t="shared" ca="1" si="66"/>
        <v>0</v>
      </c>
      <c r="P285" s="66">
        <f t="shared" ca="1" si="67"/>
        <v>0</v>
      </c>
      <c r="Q285" s="66">
        <f t="shared" ca="1" si="68"/>
        <v>0</v>
      </c>
      <c r="R285" s="32">
        <f t="shared" ca="1" si="59"/>
        <v>-0.15978975129591513</v>
      </c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</row>
    <row r="286" spans="1:35">
      <c r="A286" s="77"/>
      <c r="B286" s="77"/>
      <c r="C286" s="77"/>
      <c r="D286" s="79">
        <f t="shared" si="56"/>
        <v>0</v>
      </c>
      <c r="E286" s="79">
        <f t="shared" si="56"/>
        <v>0</v>
      </c>
      <c r="F286" s="66">
        <f t="shared" si="57"/>
        <v>0</v>
      </c>
      <c r="G286" s="66">
        <f t="shared" si="57"/>
        <v>0</v>
      </c>
      <c r="H286" s="66">
        <f t="shared" si="60"/>
        <v>0</v>
      </c>
      <c r="I286" s="66">
        <f t="shared" si="61"/>
        <v>0</v>
      </c>
      <c r="J286" s="66">
        <f t="shared" si="62"/>
        <v>0</v>
      </c>
      <c r="K286" s="66">
        <f t="shared" si="63"/>
        <v>0</v>
      </c>
      <c r="L286" s="66">
        <f t="shared" si="64"/>
        <v>0</v>
      </c>
      <c r="M286" s="66">
        <f t="shared" ca="1" si="58"/>
        <v>0.15978975129591513</v>
      </c>
      <c r="N286" s="66">
        <f t="shared" ca="1" si="65"/>
        <v>0</v>
      </c>
      <c r="O286" s="80">
        <f t="shared" ca="1" si="66"/>
        <v>0</v>
      </c>
      <c r="P286" s="66">
        <f t="shared" ca="1" si="67"/>
        <v>0</v>
      </c>
      <c r="Q286" s="66">
        <f t="shared" ca="1" si="68"/>
        <v>0</v>
      </c>
      <c r="R286" s="32">
        <f t="shared" ca="1" si="59"/>
        <v>-0.15978975129591513</v>
      </c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</row>
    <row r="287" spans="1:35">
      <c r="A287" s="77"/>
      <c r="B287" s="77"/>
      <c r="C287" s="77"/>
      <c r="D287" s="79">
        <f t="shared" si="56"/>
        <v>0</v>
      </c>
      <c r="E287" s="79">
        <f t="shared" si="56"/>
        <v>0</v>
      </c>
      <c r="F287" s="66">
        <f t="shared" si="57"/>
        <v>0</v>
      </c>
      <c r="G287" s="66">
        <f t="shared" si="57"/>
        <v>0</v>
      </c>
      <c r="H287" s="66">
        <f t="shared" si="60"/>
        <v>0</v>
      </c>
      <c r="I287" s="66">
        <f t="shared" si="61"/>
        <v>0</v>
      </c>
      <c r="J287" s="66">
        <f t="shared" si="62"/>
        <v>0</v>
      </c>
      <c r="K287" s="66">
        <f t="shared" si="63"/>
        <v>0</v>
      </c>
      <c r="L287" s="66">
        <f t="shared" si="64"/>
        <v>0</v>
      </c>
      <c r="M287" s="66">
        <f t="shared" ca="1" si="58"/>
        <v>0.15978975129591513</v>
      </c>
      <c r="N287" s="66">
        <f t="shared" ca="1" si="65"/>
        <v>0</v>
      </c>
      <c r="O287" s="80">
        <f t="shared" ca="1" si="66"/>
        <v>0</v>
      </c>
      <c r="P287" s="66">
        <f t="shared" ca="1" si="67"/>
        <v>0</v>
      </c>
      <c r="Q287" s="66">
        <f t="shared" ca="1" si="68"/>
        <v>0</v>
      </c>
      <c r="R287" s="32">
        <f t="shared" ca="1" si="59"/>
        <v>-0.15978975129591513</v>
      </c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</row>
    <row r="288" spans="1:35">
      <c r="A288" s="77"/>
      <c r="B288" s="77"/>
      <c r="C288" s="77"/>
      <c r="D288" s="79">
        <f t="shared" si="56"/>
        <v>0</v>
      </c>
      <c r="E288" s="79">
        <f t="shared" si="56"/>
        <v>0</v>
      </c>
      <c r="F288" s="66">
        <f t="shared" si="57"/>
        <v>0</v>
      </c>
      <c r="G288" s="66">
        <f t="shared" si="57"/>
        <v>0</v>
      </c>
      <c r="H288" s="66">
        <f t="shared" si="60"/>
        <v>0</v>
      </c>
      <c r="I288" s="66">
        <f t="shared" si="61"/>
        <v>0</v>
      </c>
      <c r="J288" s="66">
        <f t="shared" si="62"/>
        <v>0</v>
      </c>
      <c r="K288" s="66">
        <f t="shared" si="63"/>
        <v>0</v>
      </c>
      <c r="L288" s="66">
        <f t="shared" si="64"/>
        <v>0</v>
      </c>
      <c r="M288" s="66">
        <f t="shared" ca="1" si="58"/>
        <v>0.15978975129591513</v>
      </c>
      <c r="N288" s="66">
        <f t="shared" ca="1" si="65"/>
        <v>0</v>
      </c>
      <c r="O288" s="80">
        <f t="shared" ca="1" si="66"/>
        <v>0</v>
      </c>
      <c r="P288" s="66">
        <f t="shared" ca="1" si="67"/>
        <v>0</v>
      </c>
      <c r="Q288" s="66">
        <f t="shared" ca="1" si="68"/>
        <v>0</v>
      </c>
      <c r="R288" s="32">
        <f t="shared" ca="1" si="59"/>
        <v>-0.15978975129591513</v>
      </c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</row>
    <row r="289" spans="1:35">
      <c r="A289" s="77"/>
      <c r="B289" s="77"/>
      <c r="C289" s="77"/>
      <c r="D289" s="79">
        <f t="shared" si="56"/>
        <v>0</v>
      </c>
      <c r="E289" s="79">
        <f t="shared" si="56"/>
        <v>0</v>
      </c>
      <c r="F289" s="66">
        <f t="shared" si="57"/>
        <v>0</v>
      </c>
      <c r="G289" s="66">
        <f t="shared" si="57"/>
        <v>0</v>
      </c>
      <c r="H289" s="66">
        <f t="shared" si="60"/>
        <v>0</v>
      </c>
      <c r="I289" s="66">
        <f t="shared" si="61"/>
        <v>0</v>
      </c>
      <c r="J289" s="66">
        <f t="shared" si="62"/>
        <v>0</v>
      </c>
      <c r="K289" s="66">
        <f t="shared" si="63"/>
        <v>0</v>
      </c>
      <c r="L289" s="66">
        <f t="shared" si="64"/>
        <v>0</v>
      </c>
      <c r="M289" s="66">
        <f t="shared" ca="1" si="58"/>
        <v>0.15978975129591513</v>
      </c>
      <c r="N289" s="66">
        <f t="shared" ca="1" si="65"/>
        <v>0</v>
      </c>
      <c r="O289" s="80">
        <f t="shared" ca="1" si="66"/>
        <v>0</v>
      </c>
      <c r="P289" s="66">
        <f t="shared" ca="1" si="67"/>
        <v>0</v>
      </c>
      <c r="Q289" s="66">
        <f t="shared" ca="1" si="68"/>
        <v>0</v>
      </c>
      <c r="R289" s="32">
        <f t="shared" ca="1" si="59"/>
        <v>-0.15978975129591513</v>
      </c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</row>
    <row r="290" spans="1:35">
      <c r="A290" s="77"/>
      <c r="B290" s="77"/>
      <c r="C290" s="77"/>
      <c r="D290" s="79">
        <f t="shared" si="56"/>
        <v>0</v>
      </c>
      <c r="E290" s="79">
        <f t="shared" si="56"/>
        <v>0</v>
      </c>
      <c r="F290" s="66">
        <f t="shared" si="57"/>
        <v>0</v>
      </c>
      <c r="G290" s="66">
        <f t="shared" si="57"/>
        <v>0</v>
      </c>
      <c r="H290" s="66">
        <f t="shared" si="60"/>
        <v>0</v>
      </c>
      <c r="I290" s="66">
        <f t="shared" si="61"/>
        <v>0</v>
      </c>
      <c r="J290" s="66">
        <f t="shared" si="62"/>
        <v>0</v>
      </c>
      <c r="K290" s="66">
        <f t="shared" si="63"/>
        <v>0</v>
      </c>
      <c r="L290" s="66">
        <f t="shared" si="64"/>
        <v>0</v>
      </c>
      <c r="M290" s="66">
        <f t="shared" ca="1" si="58"/>
        <v>0.15978975129591513</v>
      </c>
      <c r="N290" s="66">
        <f t="shared" ca="1" si="65"/>
        <v>0</v>
      </c>
      <c r="O290" s="80">
        <f t="shared" ca="1" si="66"/>
        <v>0</v>
      </c>
      <c r="P290" s="66">
        <f t="shared" ca="1" si="67"/>
        <v>0</v>
      </c>
      <c r="Q290" s="66">
        <f t="shared" ca="1" si="68"/>
        <v>0</v>
      </c>
      <c r="R290" s="32">
        <f t="shared" ca="1" si="59"/>
        <v>-0.15978975129591513</v>
      </c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</row>
    <row r="291" spans="1:35">
      <c r="A291" s="77"/>
      <c r="B291" s="77"/>
      <c r="C291" s="77"/>
      <c r="D291" s="79">
        <f t="shared" si="56"/>
        <v>0</v>
      </c>
      <c r="E291" s="79">
        <f t="shared" si="56"/>
        <v>0</v>
      </c>
      <c r="F291" s="66">
        <f t="shared" si="57"/>
        <v>0</v>
      </c>
      <c r="G291" s="66">
        <f t="shared" si="57"/>
        <v>0</v>
      </c>
      <c r="H291" s="66">
        <f t="shared" si="60"/>
        <v>0</v>
      </c>
      <c r="I291" s="66">
        <f t="shared" si="61"/>
        <v>0</v>
      </c>
      <c r="J291" s="66">
        <f t="shared" si="62"/>
        <v>0</v>
      </c>
      <c r="K291" s="66">
        <f t="shared" si="63"/>
        <v>0</v>
      </c>
      <c r="L291" s="66">
        <f t="shared" si="64"/>
        <v>0</v>
      </c>
      <c r="M291" s="66">
        <f t="shared" ca="1" si="58"/>
        <v>0.15978975129591513</v>
      </c>
      <c r="N291" s="66">
        <f t="shared" ca="1" si="65"/>
        <v>0</v>
      </c>
      <c r="O291" s="80">
        <f t="shared" ca="1" si="66"/>
        <v>0</v>
      </c>
      <c r="P291" s="66">
        <f t="shared" ca="1" si="67"/>
        <v>0</v>
      </c>
      <c r="Q291" s="66">
        <f t="shared" ca="1" si="68"/>
        <v>0</v>
      </c>
      <c r="R291" s="32">
        <f t="shared" ca="1" si="59"/>
        <v>-0.15978975129591513</v>
      </c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</row>
    <row r="292" spans="1:35">
      <c r="A292" s="77"/>
      <c r="B292" s="77"/>
      <c r="C292" s="77"/>
      <c r="D292" s="79">
        <f t="shared" si="56"/>
        <v>0</v>
      </c>
      <c r="E292" s="79">
        <f t="shared" si="56"/>
        <v>0</v>
      </c>
      <c r="F292" s="66">
        <f t="shared" si="57"/>
        <v>0</v>
      </c>
      <c r="G292" s="66">
        <f t="shared" si="57"/>
        <v>0</v>
      </c>
      <c r="H292" s="66">
        <f t="shared" si="60"/>
        <v>0</v>
      </c>
      <c r="I292" s="66">
        <f t="shared" si="61"/>
        <v>0</v>
      </c>
      <c r="J292" s="66">
        <f t="shared" si="62"/>
        <v>0</v>
      </c>
      <c r="K292" s="66">
        <f t="shared" si="63"/>
        <v>0</v>
      </c>
      <c r="L292" s="66">
        <f t="shared" si="64"/>
        <v>0</v>
      </c>
      <c r="M292" s="66">
        <f t="shared" ca="1" si="58"/>
        <v>0.15978975129591513</v>
      </c>
      <c r="N292" s="66">
        <f t="shared" ca="1" si="65"/>
        <v>0</v>
      </c>
      <c r="O292" s="80">
        <f t="shared" ca="1" si="66"/>
        <v>0</v>
      </c>
      <c r="P292" s="66">
        <f t="shared" ca="1" si="67"/>
        <v>0</v>
      </c>
      <c r="Q292" s="66">
        <f t="shared" ca="1" si="68"/>
        <v>0</v>
      </c>
      <c r="R292" s="32">
        <f t="shared" ca="1" si="59"/>
        <v>-0.15978975129591513</v>
      </c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</row>
    <row r="293" spans="1:35">
      <c r="A293" s="77"/>
      <c r="B293" s="77"/>
      <c r="C293" s="77"/>
      <c r="D293" s="79">
        <f t="shared" si="56"/>
        <v>0</v>
      </c>
      <c r="E293" s="79">
        <f t="shared" si="56"/>
        <v>0</v>
      </c>
      <c r="F293" s="66">
        <f t="shared" si="57"/>
        <v>0</v>
      </c>
      <c r="G293" s="66">
        <f t="shared" si="57"/>
        <v>0</v>
      </c>
      <c r="H293" s="66">
        <f t="shared" si="60"/>
        <v>0</v>
      </c>
      <c r="I293" s="66">
        <f t="shared" si="61"/>
        <v>0</v>
      </c>
      <c r="J293" s="66">
        <f t="shared" si="62"/>
        <v>0</v>
      </c>
      <c r="K293" s="66">
        <f t="shared" si="63"/>
        <v>0</v>
      </c>
      <c r="L293" s="66">
        <f t="shared" si="64"/>
        <v>0</v>
      </c>
      <c r="M293" s="66">
        <f t="shared" ca="1" si="58"/>
        <v>0.15978975129591513</v>
      </c>
      <c r="N293" s="66">
        <f t="shared" ca="1" si="65"/>
        <v>0</v>
      </c>
      <c r="O293" s="80">
        <f t="shared" ca="1" si="66"/>
        <v>0</v>
      </c>
      <c r="P293" s="66">
        <f t="shared" ca="1" si="67"/>
        <v>0</v>
      </c>
      <c r="Q293" s="66">
        <f t="shared" ca="1" si="68"/>
        <v>0</v>
      </c>
      <c r="R293" s="32">
        <f t="shared" ca="1" si="59"/>
        <v>-0.15978975129591513</v>
      </c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</row>
    <row r="294" spans="1:35">
      <c r="A294" s="77"/>
      <c r="B294" s="77"/>
      <c r="C294" s="77"/>
      <c r="D294" s="79">
        <f t="shared" si="56"/>
        <v>0</v>
      </c>
      <c r="E294" s="79">
        <f t="shared" si="56"/>
        <v>0</v>
      </c>
      <c r="F294" s="66">
        <f t="shared" si="57"/>
        <v>0</v>
      </c>
      <c r="G294" s="66">
        <f t="shared" si="57"/>
        <v>0</v>
      </c>
      <c r="H294" s="66">
        <f t="shared" si="60"/>
        <v>0</v>
      </c>
      <c r="I294" s="66">
        <f t="shared" si="61"/>
        <v>0</v>
      </c>
      <c r="J294" s="66">
        <f t="shared" si="62"/>
        <v>0</v>
      </c>
      <c r="K294" s="66">
        <f t="shared" si="63"/>
        <v>0</v>
      </c>
      <c r="L294" s="66">
        <f t="shared" si="64"/>
        <v>0</v>
      </c>
      <c r="M294" s="66">
        <f t="shared" ca="1" si="58"/>
        <v>0.15978975129591513</v>
      </c>
      <c r="N294" s="66">
        <f t="shared" ca="1" si="65"/>
        <v>0</v>
      </c>
      <c r="O294" s="80">
        <f t="shared" ca="1" si="66"/>
        <v>0</v>
      </c>
      <c r="P294" s="66">
        <f t="shared" ca="1" si="67"/>
        <v>0</v>
      </c>
      <c r="Q294" s="66">
        <f t="shared" ca="1" si="68"/>
        <v>0</v>
      </c>
      <c r="R294" s="32">
        <f t="shared" ca="1" si="59"/>
        <v>-0.15978975129591513</v>
      </c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</row>
    <row r="295" spans="1:35">
      <c r="A295" s="77"/>
      <c r="B295" s="77"/>
      <c r="C295" s="77"/>
      <c r="D295" s="79">
        <f t="shared" si="56"/>
        <v>0</v>
      </c>
      <c r="E295" s="79">
        <f t="shared" si="56"/>
        <v>0</v>
      </c>
      <c r="F295" s="66">
        <f t="shared" si="57"/>
        <v>0</v>
      </c>
      <c r="G295" s="66">
        <f t="shared" si="57"/>
        <v>0</v>
      </c>
      <c r="H295" s="66">
        <f t="shared" si="60"/>
        <v>0</v>
      </c>
      <c r="I295" s="66">
        <f t="shared" si="61"/>
        <v>0</v>
      </c>
      <c r="J295" s="66">
        <f t="shared" si="62"/>
        <v>0</v>
      </c>
      <c r="K295" s="66">
        <f t="shared" si="63"/>
        <v>0</v>
      </c>
      <c r="L295" s="66">
        <f t="shared" si="64"/>
        <v>0</v>
      </c>
      <c r="M295" s="66">
        <f t="shared" ca="1" si="58"/>
        <v>0.15978975129591513</v>
      </c>
      <c r="N295" s="66">
        <f t="shared" ca="1" si="65"/>
        <v>0</v>
      </c>
      <c r="O295" s="80">
        <f t="shared" ca="1" si="66"/>
        <v>0</v>
      </c>
      <c r="P295" s="66">
        <f t="shared" ca="1" si="67"/>
        <v>0</v>
      </c>
      <c r="Q295" s="66">
        <f t="shared" ca="1" si="68"/>
        <v>0</v>
      </c>
      <c r="R295" s="32">
        <f t="shared" ca="1" si="59"/>
        <v>-0.15978975129591513</v>
      </c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</row>
    <row r="296" spans="1:35">
      <c r="A296" s="77"/>
      <c r="B296" s="77"/>
      <c r="C296" s="77"/>
      <c r="D296" s="79">
        <f t="shared" si="56"/>
        <v>0</v>
      </c>
      <c r="E296" s="79">
        <f t="shared" si="56"/>
        <v>0</v>
      </c>
      <c r="F296" s="66">
        <f t="shared" si="57"/>
        <v>0</v>
      </c>
      <c r="G296" s="66">
        <f t="shared" si="57"/>
        <v>0</v>
      </c>
      <c r="H296" s="66">
        <f t="shared" si="60"/>
        <v>0</v>
      </c>
      <c r="I296" s="66">
        <f t="shared" si="61"/>
        <v>0</v>
      </c>
      <c r="J296" s="66">
        <f t="shared" si="62"/>
        <v>0</v>
      </c>
      <c r="K296" s="66">
        <f t="shared" si="63"/>
        <v>0</v>
      </c>
      <c r="L296" s="66">
        <f t="shared" si="64"/>
        <v>0</v>
      </c>
      <c r="M296" s="66">
        <f t="shared" ca="1" si="58"/>
        <v>0.15978975129591513</v>
      </c>
      <c r="N296" s="66">
        <f t="shared" ca="1" si="65"/>
        <v>0</v>
      </c>
      <c r="O296" s="80">
        <f t="shared" ca="1" si="66"/>
        <v>0</v>
      </c>
      <c r="P296" s="66">
        <f t="shared" ca="1" si="67"/>
        <v>0</v>
      </c>
      <c r="Q296" s="66">
        <f t="shared" ca="1" si="68"/>
        <v>0</v>
      </c>
      <c r="R296" s="32">
        <f t="shared" ca="1" si="59"/>
        <v>-0.15978975129591513</v>
      </c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</row>
    <row r="297" spans="1:35">
      <c r="A297" s="77"/>
      <c r="B297" s="77"/>
      <c r="C297" s="77"/>
      <c r="D297" s="79">
        <f t="shared" si="56"/>
        <v>0</v>
      </c>
      <c r="E297" s="79">
        <f t="shared" si="56"/>
        <v>0</v>
      </c>
      <c r="F297" s="66">
        <f t="shared" si="57"/>
        <v>0</v>
      </c>
      <c r="G297" s="66">
        <f t="shared" si="57"/>
        <v>0</v>
      </c>
      <c r="H297" s="66">
        <f t="shared" si="60"/>
        <v>0</v>
      </c>
      <c r="I297" s="66">
        <f t="shared" si="61"/>
        <v>0</v>
      </c>
      <c r="J297" s="66">
        <f t="shared" si="62"/>
        <v>0</v>
      </c>
      <c r="K297" s="66">
        <f t="shared" si="63"/>
        <v>0</v>
      </c>
      <c r="L297" s="66">
        <f t="shared" si="64"/>
        <v>0</v>
      </c>
      <c r="M297" s="66">
        <f t="shared" ca="1" si="58"/>
        <v>0.15978975129591513</v>
      </c>
      <c r="N297" s="66">
        <f t="shared" ca="1" si="65"/>
        <v>0</v>
      </c>
      <c r="O297" s="80">
        <f t="shared" ca="1" si="66"/>
        <v>0</v>
      </c>
      <c r="P297" s="66">
        <f t="shared" ca="1" si="67"/>
        <v>0</v>
      </c>
      <c r="Q297" s="66">
        <f t="shared" ca="1" si="68"/>
        <v>0</v>
      </c>
      <c r="R297" s="32">
        <f t="shared" ca="1" si="59"/>
        <v>-0.15978975129591513</v>
      </c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</row>
    <row r="298" spans="1:35">
      <c r="A298" s="77"/>
      <c r="B298" s="77"/>
      <c r="C298" s="77"/>
      <c r="D298" s="79">
        <f t="shared" si="56"/>
        <v>0</v>
      </c>
      <c r="E298" s="79">
        <f t="shared" si="56"/>
        <v>0</v>
      </c>
      <c r="F298" s="66">
        <f t="shared" si="57"/>
        <v>0</v>
      </c>
      <c r="G298" s="66">
        <f t="shared" si="57"/>
        <v>0</v>
      </c>
      <c r="H298" s="66">
        <f t="shared" si="60"/>
        <v>0</v>
      </c>
      <c r="I298" s="66">
        <f t="shared" si="61"/>
        <v>0</v>
      </c>
      <c r="J298" s="66">
        <f t="shared" si="62"/>
        <v>0</v>
      </c>
      <c r="K298" s="66">
        <f t="shared" si="63"/>
        <v>0</v>
      </c>
      <c r="L298" s="66">
        <f t="shared" si="64"/>
        <v>0</v>
      </c>
      <c r="M298" s="66">
        <f t="shared" ca="1" si="58"/>
        <v>0.15978975129591513</v>
      </c>
      <c r="N298" s="66">
        <f t="shared" ca="1" si="65"/>
        <v>0</v>
      </c>
      <c r="O298" s="80">
        <f t="shared" ca="1" si="66"/>
        <v>0</v>
      </c>
      <c r="P298" s="66">
        <f t="shared" ca="1" si="67"/>
        <v>0</v>
      </c>
      <c r="Q298" s="66">
        <f t="shared" ca="1" si="68"/>
        <v>0</v>
      </c>
      <c r="R298" s="32">
        <f t="shared" ca="1" si="59"/>
        <v>-0.15978975129591513</v>
      </c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</row>
    <row r="299" spans="1:35">
      <c r="A299" s="77"/>
      <c r="B299" s="77"/>
      <c r="C299" s="77"/>
      <c r="D299" s="79">
        <f t="shared" si="56"/>
        <v>0</v>
      </c>
      <c r="E299" s="79">
        <f t="shared" si="56"/>
        <v>0</v>
      </c>
      <c r="F299" s="66">
        <f t="shared" si="57"/>
        <v>0</v>
      </c>
      <c r="G299" s="66">
        <f t="shared" si="57"/>
        <v>0</v>
      </c>
      <c r="H299" s="66">
        <f t="shared" si="60"/>
        <v>0</v>
      </c>
      <c r="I299" s="66">
        <f t="shared" si="61"/>
        <v>0</v>
      </c>
      <c r="J299" s="66">
        <f t="shared" si="62"/>
        <v>0</v>
      </c>
      <c r="K299" s="66">
        <f t="shared" si="63"/>
        <v>0</v>
      </c>
      <c r="L299" s="66">
        <f t="shared" si="64"/>
        <v>0</v>
      </c>
      <c r="M299" s="66">
        <f t="shared" ca="1" si="58"/>
        <v>0.15978975129591513</v>
      </c>
      <c r="N299" s="66">
        <f t="shared" ca="1" si="65"/>
        <v>0</v>
      </c>
      <c r="O299" s="80">
        <f t="shared" ca="1" si="66"/>
        <v>0</v>
      </c>
      <c r="P299" s="66">
        <f t="shared" ca="1" si="67"/>
        <v>0</v>
      </c>
      <c r="Q299" s="66">
        <f t="shared" ca="1" si="68"/>
        <v>0</v>
      </c>
      <c r="R299" s="32">
        <f t="shared" ca="1" si="59"/>
        <v>-0.15978975129591513</v>
      </c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</row>
    <row r="300" spans="1:35">
      <c r="A300" s="77"/>
      <c r="B300" s="77"/>
      <c r="C300" s="77"/>
      <c r="D300" s="79">
        <f t="shared" si="56"/>
        <v>0</v>
      </c>
      <c r="E300" s="79">
        <f t="shared" si="56"/>
        <v>0</v>
      </c>
      <c r="F300" s="66">
        <f t="shared" si="57"/>
        <v>0</v>
      </c>
      <c r="G300" s="66">
        <f t="shared" si="57"/>
        <v>0</v>
      </c>
      <c r="H300" s="66">
        <f t="shared" si="60"/>
        <v>0</v>
      </c>
      <c r="I300" s="66">
        <f t="shared" si="61"/>
        <v>0</v>
      </c>
      <c r="J300" s="66">
        <f t="shared" si="62"/>
        <v>0</v>
      </c>
      <c r="K300" s="66">
        <f t="shared" si="63"/>
        <v>0</v>
      </c>
      <c r="L300" s="66">
        <f t="shared" si="64"/>
        <v>0</v>
      </c>
      <c r="M300" s="66">
        <f t="shared" ca="1" si="58"/>
        <v>0.15978975129591513</v>
      </c>
      <c r="N300" s="66">
        <f t="shared" ca="1" si="65"/>
        <v>0</v>
      </c>
      <c r="O300" s="80">
        <f t="shared" ca="1" si="66"/>
        <v>0</v>
      </c>
      <c r="P300" s="66">
        <f t="shared" ca="1" si="67"/>
        <v>0</v>
      </c>
      <c r="Q300" s="66">
        <f t="shared" ca="1" si="68"/>
        <v>0</v>
      </c>
      <c r="R300" s="32">
        <f t="shared" ca="1" si="59"/>
        <v>-0.15978975129591513</v>
      </c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</row>
    <row r="301" spans="1:35">
      <c r="A301" s="77"/>
      <c r="B301" s="77"/>
      <c r="C301" s="77"/>
      <c r="D301" s="79">
        <f t="shared" si="56"/>
        <v>0</v>
      </c>
      <c r="E301" s="79">
        <f t="shared" si="56"/>
        <v>0</v>
      </c>
      <c r="F301" s="66">
        <f t="shared" si="57"/>
        <v>0</v>
      </c>
      <c r="G301" s="66">
        <f t="shared" si="57"/>
        <v>0</v>
      </c>
      <c r="H301" s="66">
        <f t="shared" si="60"/>
        <v>0</v>
      </c>
      <c r="I301" s="66">
        <f t="shared" si="61"/>
        <v>0</v>
      </c>
      <c r="J301" s="66">
        <f t="shared" si="62"/>
        <v>0</v>
      </c>
      <c r="K301" s="66">
        <f t="shared" si="63"/>
        <v>0</v>
      </c>
      <c r="L301" s="66">
        <f t="shared" si="64"/>
        <v>0</v>
      </c>
      <c r="M301" s="66">
        <f t="shared" ca="1" si="58"/>
        <v>0.15978975129591513</v>
      </c>
      <c r="N301" s="66">
        <f t="shared" ca="1" si="65"/>
        <v>0</v>
      </c>
      <c r="O301" s="80">
        <f t="shared" ca="1" si="66"/>
        <v>0</v>
      </c>
      <c r="P301" s="66">
        <f t="shared" ca="1" si="67"/>
        <v>0</v>
      </c>
      <c r="Q301" s="66">
        <f t="shared" ca="1" si="68"/>
        <v>0</v>
      </c>
      <c r="R301" s="32">
        <f t="shared" ca="1" si="59"/>
        <v>-0.15978975129591513</v>
      </c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</row>
    <row r="302" spans="1:35">
      <c r="A302" s="77"/>
      <c r="B302" s="77"/>
      <c r="C302" s="77"/>
      <c r="D302" s="79">
        <f t="shared" si="56"/>
        <v>0</v>
      </c>
      <c r="E302" s="79">
        <f t="shared" si="56"/>
        <v>0</v>
      </c>
      <c r="F302" s="66">
        <f t="shared" si="57"/>
        <v>0</v>
      </c>
      <c r="G302" s="66">
        <f t="shared" si="57"/>
        <v>0</v>
      </c>
      <c r="H302" s="66">
        <f t="shared" si="60"/>
        <v>0</v>
      </c>
      <c r="I302" s="66">
        <f t="shared" si="61"/>
        <v>0</v>
      </c>
      <c r="J302" s="66">
        <f t="shared" si="62"/>
        <v>0</v>
      </c>
      <c r="K302" s="66">
        <f t="shared" si="63"/>
        <v>0</v>
      </c>
      <c r="L302" s="66">
        <f t="shared" si="64"/>
        <v>0</v>
      </c>
      <c r="M302" s="66">
        <f t="shared" ca="1" si="58"/>
        <v>0.15978975129591513</v>
      </c>
      <c r="N302" s="66">
        <f t="shared" ca="1" si="65"/>
        <v>0</v>
      </c>
      <c r="O302" s="80">
        <f t="shared" ca="1" si="66"/>
        <v>0</v>
      </c>
      <c r="P302" s="66">
        <f t="shared" ca="1" si="67"/>
        <v>0</v>
      </c>
      <c r="Q302" s="66">
        <f t="shared" ca="1" si="68"/>
        <v>0</v>
      </c>
      <c r="R302" s="32">
        <f t="shared" ca="1" si="59"/>
        <v>-0.15978975129591513</v>
      </c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</row>
    <row r="303" spans="1:35">
      <c r="A303" s="77"/>
      <c r="B303" s="77"/>
      <c r="C303" s="77"/>
      <c r="D303" s="79">
        <f t="shared" si="56"/>
        <v>0</v>
      </c>
      <c r="E303" s="79">
        <f t="shared" si="56"/>
        <v>0</v>
      </c>
      <c r="F303" s="66">
        <f t="shared" si="57"/>
        <v>0</v>
      </c>
      <c r="G303" s="66">
        <f t="shared" si="57"/>
        <v>0</v>
      </c>
      <c r="H303" s="66">
        <f t="shared" si="60"/>
        <v>0</v>
      </c>
      <c r="I303" s="66">
        <f t="shared" si="61"/>
        <v>0</v>
      </c>
      <c r="J303" s="66">
        <f t="shared" si="62"/>
        <v>0</v>
      </c>
      <c r="K303" s="66">
        <f t="shared" si="63"/>
        <v>0</v>
      </c>
      <c r="L303" s="66">
        <f t="shared" si="64"/>
        <v>0</v>
      </c>
      <c r="M303" s="66">
        <f t="shared" ca="1" si="58"/>
        <v>0.15978975129591513</v>
      </c>
      <c r="N303" s="66">
        <f t="shared" ca="1" si="65"/>
        <v>0</v>
      </c>
      <c r="O303" s="80">
        <f t="shared" ca="1" si="66"/>
        <v>0</v>
      </c>
      <c r="P303" s="66">
        <f t="shared" ca="1" si="67"/>
        <v>0</v>
      </c>
      <c r="Q303" s="66">
        <f t="shared" ca="1" si="68"/>
        <v>0</v>
      </c>
      <c r="R303" s="32">
        <f t="shared" ca="1" si="59"/>
        <v>-0.15978975129591513</v>
      </c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</row>
    <row r="304" spans="1:35">
      <c r="A304" s="77"/>
      <c r="B304" s="77"/>
      <c r="C304" s="77"/>
      <c r="D304" s="79">
        <f t="shared" si="56"/>
        <v>0</v>
      </c>
      <c r="E304" s="79">
        <f t="shared" si="56"/>
        <v>0</v>
      </c>
      <c r="F304" s="66">
        <f t="shared" si="57"/>
        <v>0</v>
      </c>
      <c r="G304" s="66">
        <f t="shared" si="57"/>
        <v>0</v>
      </c>
      <c r="H304" s="66">
        <f t="shared" si="60"/>
        <v>0</v>
      </c>
      <c r="I304" s="66">
        <f t="shared" si="61"/>
        <v>0</v>
      </c>
      <c r="J304" s="66">
        <f t="shared" si="62"/>
        <v>0</v>
      </c>
      <c r="K304" s="66">
        <f t="shared" si="63"/>
        <v>0</v>
      </c>
      <c r="L304" s="66">
        <f t="shared" si="64"/>
        <v>0</v>
      </c>
      <c r="M304" s="66">
        <f t="shared" ca="1" si="58"/>
        <v>0.15978975129591513</v>
      </c>
      <c r="N304" s="66">
        <f t="shared" ca="1" si="65"/>
        <v>0</v>
      </c>
      <c r="O304" s="80">
        <f t="shared" ca="1" si="66"/>
        <v>0</v>
      </c>
      <c r="P304" s="66">
        <f t="shared" ca="1" si="67"/>
        <v>0</v>
      </c>
      <c r="Q304" s="66">
        <f t="shared" ca="1" si="68"/>
        <v>0</v>
      </c>
      <c r="R304" s="32">
        <f t="shared" ca="1" si="59"/>
        <v>-0.15978975129591513</v>
      </c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</row>
    <row r="305" spans="1:35">
      <c r="A305" s="77"/>
      <c r="B305" s="77"/>
      <c r="C305" s="77"/>
      <c r="D305" s="79">
        <f t="shared" si="56"/>
        <v>0</v>
      </c>
      <c r="E305" s="79">
        <f t="shared" si="56"/>
        <v>0</v>
      </c>
      <c r="F305" s="66">
        <f t="shared" si="57"/>
        <v>0</v>
      </c>
      <c r="G305" s="66">
        <f t="shared" si="57"/>
        <v>0</v>
      </c>
      <c r="H305" s="66">
        <f t="shared" si="60"/>
        <v>0</v>
      </c>
      <c r="I305" s="66">
        <f t="shared" si="61"/>
        <v>0</v>
      </c>
      <c r="J305" s="66">
        <f t="shared" si="62"/>
        <v>0</v>
      </c>
      <c r="K305" s="66">
        <f t="shared" si="63"/>
        <v>0</v>
      </c>
      <c r="L305" s="66">
        <f t="shared" si="64"/>
        <v>0</v>
      </c>
      <c r="M305" s="66">
        <f t="shared" ca="1" si="58"/>
        <v>0.15978975129591513</v>
      </c>
      <c r="N305" s="66">
        <f t="shared" ca="1" si="65"/>
        <v>0</v>
      </c>
      <c r="O305" s="80">
        <f t="shared" ca="1" si="66"/>
        <v>0</v>
      </c>
      <c r="P305" s="66">
        <f t="shared" ca="1" si="67"/>
        <v>0</v>
      </c>
      <c r="Q305" s="66">
        <f t="shared" ca="1" si="68"/>
        <v>0</v>
      </c>
      <c r="R305" s="32">
        <f t="shared" ca="1" si="59"/>
        <v>-0.15978975129591513</v>
      </c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</row>
    <row r="306" spans="1:35">
      <c r="A306" s="77"/>
      <c r="B306" s="77"/>
      <c r="C306" s="77"/>
      <c r="D306" s="79">
        <f t="shared" si="56"/>
        <v>0</v>
      </c>
      <c r="E306" s="79">
        <f t="shared" si="56"/>
        <v>0</v>
      </c>
      <c r="F306" s="66">
        <f t="shared" si="57"/>
        <v>0</v>
      </c>
      <c r="G306" s="66">
        <f t="shared" si="57"/>
        <v>0</v>
      </c>
      <c r="H306" s="66">
        <f t="shared" si="60"/>
        <v>0</v>
      </c>
      <c r="I306" s="66">
        <f t="shared" si="61"/>
        <v>0</v>
      </c>
      <c r="J306" s="66">
        <f t="shared" si="62"/>
        <v>0</v>
      </c>
      <c r="K306" s="66">
        <f t="shared" si="63"/>
        <v>0</v>
      </c>
      <c r="L306" s="66">
        <f t="shared" si="64"/>
        <v>0</v>
      </c>
      <c r="M306" s="66">
        <f t="shared" ca="1" si="58"/>
        <v>0.15978975129591513</v>
      </c>
      <c r="N306" s="66">
        <f t="shared" ca="1" si="65"/>
        <v>0</v>
      </c>
      <c r="O306" s="80">
        <f t="shared" ca="1" si="66"/>
        <v>0</v>
      </c>
      <c r="P306" s="66">
        <f t="shared" ca="1" si="67"/>
        <v>0</v>
      </c>
      <c r="Q306" s="66">
        <f t="shared" ca="1" si="68"/>
        <v>0</v>
      </c>
      <c r="R306" s="32">
        <f t="shared" ca="1" si="59"/>
        <v>-0.15978975129591513</v>
      </c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</row>
    <row r="307" spans="1:35">
      <c r="A307" s="77"/>
      <c r="B307" s="77"/>
      <c r="C307" s="77"/>
      <c r="D307" s="79">
        <f t="shared" si="56"/>
        <v>0</v>
      </c>
      <c r="E307" s="79">
        <f t="shared" si="56"/>
        <v>0</v>
      </c>
      <c r="F307" s="66">
        <f t="shared" si="57"/>
        <v>0</v>
      </c>
      <c r="G307" s="66">
        <f t="shared" si="57"/>
        <v>0</v>
      </c>
      <c r="H307" s="66">
        <f t="shared" si="60"/>
        <v>0</v>
      </c>
      <c r="I307" s="66">
        <f t="shared" si="61"/>
        <v>0</v>
      </c>
      <c r="J307" s="66">
        <f t="shared" si="62"/>
        <v>0</v>
      </c>
      <c r="K307" s="66">
        <f t="shared" si="63"/>
        <v>0</v>
      </c>
      <c r="L307" s="66">
        <f t="shared" si="64"/>
        <v>0</v>
      </c>
      <c r="M307" s="66">
        <f t="shared" ca="1" si="58"/>
        <v>0.15978975129591513</v>
      </c>
      <c r="N307" s="66">
        <f t="shared" ca="1" si="65"/>
        <v>0</v>
      </c>
      <c r="O307" s="80">
        <f t="shared" ca="1" si="66"/>
        <v>0</v>
      </c>
      <c r="P307" s="66">
        <f t="shared" ca="1" si="67"/>
        <v>0</v>
      </c>
      <c r="Q307" s="66">
        <f t="shared" ca="1" si="68"/>
        <v>0</v>
      </c>
      <c r="R307" s="32">
        <f t="shared" ca="1" si="59"/>
        <v>-0.15978975129591513</v>
      </c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</row>
    <row r="308" spans="1:35">
      <c r="A308" s="77"/>
      <c r="B308" s="77"/>
      <c r="C308" s="77"/>
      <c r="D308" s="79">
        <f t="shared" si="56"/>
        <v>0</v>
      </c>
      <c r="E308" s="79">
        <f t="shared" si="56"/>
        <v>0</v>
      </c>
      <c r="F308" s="66">
        <f t="shared" si="57"/>
        <v>0</v>
      </c>
      <c r="G308" s="66">
        <f t="shared" si="57"/>
        <v>0</v>
      </c>
      <c r="H308" s="66">
        <f t="shared" si="60"/>
        <v>0</v>
      </c>
      <c r="I308" s="66">
        <f t="shared" si="61"/>
        <v>0</v>
      </c>
      <c r="J308" s="66">
        <f t="shared" si="62"/>
        <v>0</v>
      </c>
      <c r="K308" s="66">
        <f t="shared" si="63"/>
        <v>0</v>
      </c>
      <c r="L308" s="66">
        <f t="shared" si="64"/>
        <v>0</v>
      </c>
      <c r="M308" s="66">
        <f t="shared" ca="1" si="58"/>
        <v>0.15978975129591513</v>
      </c>
      <c r="N308" s="66">
        <f t="shared" ca="1" si="65"/>
        <v>0</v>
      </c>
      <c r="O308" s="80">
        <f t="shared" ca="1" si="66"/>
        <v>0</v>
      </c>
      <c r="P308" s="66">
        <f t="shared" ca="1" si="67"/>
        <v>0</v>
      </c>
      <c r="Q308" s="66">
        <f t="shared" ca="1" si="68"/>
        <v>0</v>
      </c>
      <c r="R308" s="32">
        <f t="shared" ca="1" si="59"/>
        <v>-0.15978975129591513</v>
      </c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</row>
    <row r="309" spans="1:35">
      <c r="A309" s="77"/>
      <c r="B309" s="77"/>
      <c r="C309" s="77"/>
      <c r="D309" s="79">
        <f t="shared" si="56"/>
        <v>0</v>
      </c>
      <c r="E309" s="79">
        <f t="shared" si="56"/>
        <v>0</v>
      </c>
      <c r="F309" s="66">
        <f t="shared" si="57"/>
        <v>0</v>
      </c>
      <c r="G309" s="66">
        <f t="shared" si="57"/>
        <v>0</v>
      </c>
      <c r="H309" s="66">
        <f t="shared" si="60"/>
        <v>0</v>
      </c>
      <c r="I309" s="66">
        <f t="shared" si="61"/>
        <v>0</v>
      </c>
      <c r="J309" s="66">
        <f t="shared" si="62"/>
        <v>0</v>
      </c>
      <c r="K309" s="66">
        <f t="shared" si="63"/>
        <v>0</v>
      </c>
      <c r="L309" s="66">
        <f t="shared" si="64"/>
        <v>0</v>
      </c>
      <c r="M309" s="66">
        <f t="shared" ca="1" si="58"/>
        <v>0.15978975129591513</v>
      </c>
      <c r="N309" s="66">
        <f t="shared" ca="1" si="65"/>
        <v>0</v>
      </c>
      <c r="O309" s="80">
        <f t="shared" ca="1" si="66"/>
        <v>0</v>
      </c>
      <c r="P309" s="66">
        <f t="shared" ca="1" si="67"/>
        <v>0</v>
      </c>
      <c r="Q309" s="66">
        <f t="shared" ca="1" si="68"/>
        <v>0</v>
      </c>
      <c r="R309" s="32">
        <f t="shared" ca="1" si="59"/>
        <v>-0.15978975129591513</v>
      </c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</row>
    <row r="310" spans="1:35">
      <c r="A310" s="77"/>
      <c r="B310" s="77"/>
      <c r="C310" s="77"/>
      <c r="D310" s="79">
        <f t="shared" si="56"/>
        <v>0</v>
      </c>
      <c r="E310" s="79">
        <f t="shared" si="56"/>
        <v>0</v>
      </c>
      <c r="F310" s="66">
        <f t="shared" si="57"/>
        <v>0</v>
      </c>
      <c r="G310" s="66">
        <f t="shared" si="57"/>
        <v>0</v>
      </c>
      <c r="H310" s="66">
        <f t="shared" si="60"/>
        <v>0</v>
      </c>
      <c r="I310" s="66">
        <f t="shared" si="61"/>
        <v>0</v>
      </c>
      <c r="J310" s="66">
        <f t="shared" si="62"/>
        <v>0</v>
      </c>
      <c r="K310" s="66">
        <f t="shared" si="63"/>
        <v>0</v>
      </c>
      <c r="L310" s="66">
        <f t="shared" si="64"/>
        <v>0</v>
      </c>
      <c r="M310" s="66">
        <f t="shared" ca="1" si="58"/>
        <v>0.15978975129591513</v>
      </c>
      <c r="N310" s="66">
        <f t="shared" ca="1" si="65"/>
        <v>0</v>
      </c>
      <c r="O310" s="80">
        <f t="shared" ca="1" si="66"/>
        <v>0</v>
      </c>
      <c r="P310" s="66">
        <f t="shared" ca="1" si="67"/>
        <v>0</v>
      </c>
      <c r="Q310" s="66">
        <f t="shared" ca="1" si="68"/>
        <v>0</v>
      </c>
      <c r="R310" s="32">
        <f t="shared" ca="1" si="59"/>
        <v>-0.15978975129591513</v>
      </c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</row>
    <row r="311" spans="1:35">
      <c r="A311" s="77"/>
      <c r="B311" s="77"/>
      <c r="C311" s="77"/>
      <c r="D311" s="79">
        <f t="shared" si="56"/>
        <v>0</v>
      </c>
      <c r="E311" s="79">
        <f t="shared" si="56"/>
        <v>0</v>
      </c>
      <c r="F311" s="66">
        <f t="shared" si="57"/>
        <v>0</v>
      </c>
      <c r="G311" s="66">
        <f t="shared" si="57"/>
        <v>0</v>
      </c>
      <c r="H311" s="66">
        <f t="shared" si="60"/>
        <v>0</v>
      </c>
      <c r="I311" s="66">
        <f t="shared" si="61"/>
        <v>0</v>
      </c>
      <c r="J311" s="66">
        <f t="shared" si="62"/>
        <v>0</v>
      </c>
      <c r="K311" s="66">
        <f t="shared" si="63"/>
        <v>0</v>
      </c>
      <c r="L311" s="66">
        <f t="shared" si="64"/>
        <v>0</v>
      </c>
      <c r="M311" s="66">
        <f t="shared" ca="1" si="58"/>
        <v>0.15978975129591513</v>
      </c>
      <c r="N311" s="66">
        <f t="shared" ca="1" si="65"/>
        <v>0</v>
      </c>
      <c r="O311" s="80">
        <f t="shared" ca="1" si="66"/>
        <v>0</v>
      </c>
      <c r="P311" s="66">
        <f t="shared" ca="1" si="67"/>
        <v>0</v>
      </c>
      <c r="Q311" s="66">
        <f t="shared" ca="1" si="68"/>
        <v>0</v>
      </c>
      <c r="R311" s="32">
        <f t="shared" ca="1" si="59"/>
        <v>-0.15978975129591513</v>
      </c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</row>
    <row r="312" spans="1:35">
      <c r="A312" s="77"/>
      <c r="B312" s="77"/>
      <c r="C312" s="77"/>
      <c r="D312" s="79">
        <f t="shared" si="56"/>
        <v>0</v>
      </c>
      <c r="E312" s="79">
        <f t="shared" si="56"/>
        <v>0</v>
      </c>
      <c r="F312" s="66">
        <f t="shared" si="57"/>
        <v>0</v>
      </c>
      <c r="G312" s="66">
        <f t="shared" si="57"/>
        <v>0</v>
      </c>
      <c r="H312" s="66">
        <f t="shared" si="60"/>
        <v>0</v>
      </c>
      <c r="I312" s="66">
        <f t="shared" si="61"/>
        <v>0</v>
      </c>
      <c r="J312" s="66">
        <f t="shared" si="62"/>
        <v>0</v>
      </c>
      <c r="K312" s="66">
        <f t="shared" si="63"/>
        <v>0</v>
      </c>
      <c r="L312" s="66">
        <f t="shared" si="64"/>
        <v>0</v>
      </c>
      <c r="M312" s="66">
        <f t="shared" ca="1" si="58"/>
        <v>0.15978975129591513</v>
      </c>
      <c r="N312" s="66">
        <f t="shared" ca="1" si="65"/>
        <v>0</v>
      </c>
      <c r="O312" s="80">
        <f t="shared" ca="1" si="66"/>
        <v>0</v>
      </c>
      <c r="P312" s="66">
        <f t="shared" ca="1" si="67"/>
        <v>0</v>
      </c>
      <c r="Q312" s="66">
        <f t="shared" ca="1" si="68"/>
        <v>0</v>
      </c>
      <c r="R312" s="32">
        <f t="shared" ca="1" si="59"/>
        <v>-0.15978975129591513</v>
      </c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</row>
    <row r="313" spans="1:35">
      <c r="A313" s="77"/>
      <c r="B313" s="77"/>
      <c r="C313" s="77"/>
      <c r="D313" s="79">
        <f t="shared" si="56"/>
        <v>0</v>
      </c>
      <c r="E313" s="79">
        <f t="shared" si="56"/>
        <v>0</v>
      </c>
      <c r="F313" s="66">
        <f t="shared" si="57"/>
        <v>0</v>
      </c>
      <c r="G313" s="66">
        <f t="shared" si="57"/>
        <v>0</v>
      </c>
      <c r="H313" s="66">
        <f t="shared" si="60"/>
        <v>0</v>
      </c>
      <c r="I313" s="66">
        <f t="shared" si="61"/>
        <v>0</v>
      </c>
      <c r="J313" s="66">
        <f t="shared" si="62"/>
        <v>0</v>
      </c>
      <c r="K313" s="66">
        <f t="shared" si="63"/>
        <v>0</v>
      </c>
      <c r="L313" s="66">
        <f t="shared" si="64"/>
        <v>0</v>
      </c>
      <c r="M313" s="66">
        <f t="shared" ca="1" si="58"/>
        <v>0.15978975129591513</v>
      </c>
      <c r="N313" s="66">
        <f t="shared" ca="1" si="65"/>
        <v>0</v>
      </c>
      <c r="O313" s="80">
        <f t="shared" ca="1" si="66"/>
        <v>0</v>
      </c>
      <c r="P313" s="66">
        <f t="shared" ca="1" si="67"/>
        <v>0</v>
      </c>
      <c r="Q313" s="66">
        <f t="shared" ca="1" si="68"/>
        <v>0</v>
      </c>
      <c r="R313" s="32">
        <f t="shared" ca="1" si="59"/>
        <v>-0.15978975129591513</v>
      </c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</row>
    <row r="314" spans="1:35">
      <c r="A314" s="77"/>
      <c r="B314" s="77"/>
      <c r="C314" s="77"/>
      <c r="D314" s="79">
        <f t="shared" si="56"/>
        <v>0</v>
      </c>
      <c r="E314" s="79">
        <f t="shared" si="56"/>
        <v>0</v>
      </c>
      <c r="F314" s="66">
        <f t="shared" si="57"/>
        <v>0</v>
      </c>
      <c r="G314" s="66">
        <f t="shared" si="57"/>
        <v>0</v>
      </c>
      <c r="H314" s="66">
        <f t="shared" si="60"/>
        <v>0</v>
      </c>
      <c r="I314" s="66">
        <f t="shared" si="61"/>
        <v>0</v>
      </c>
      <c r="J314" s="66">
        <f t="shared" si="62"/>
        <v>0</v>
      </c>
      <c r="K314" s="66">
        <f t="shared" si="63"/>
        <v>0</v>
      </c>
      <c r="L314" s="66">
        <f t="shared" si="64"/>
        <v>0</v>
      </c>
      <c r="M314" s="66">
        <f t="shared" ca="1" si="58"/>
        <v>0.15978975129591513</v>
      </c>
      <c r="N314" s="66">
        <f t="shared" ca="1" si="65"/>
        <v>0</v>
      </c>
      <c r="O314" s="80">
        <f t="shared" ca="1" si="66"/>
        <v>0</v>
      </c>
      <c r="P314" s="66">
        <f t="shared" ca="1" si="67"/>
        <v>0</v>
      </c>
      <c r="Q314" s="66">
        <f t="shared" ca="1" si="68"/>
        <v>0</v>
      </c>
      <c r="R314" s="32">
        <f t="shared" ca="1" si="59"/>
        <v>-0.15978975129591513</v>
      </c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</row>
    <row r="315" spans="1:35">
      <c r="A315" s="77"/>
      <c r="B315" s="77"/>
      <c r="C315" s="77"/>
      <c r="D315" s="79">
        <f t="shared" si="56"/>
        <v>0</v>
      </c>
      <c r="E315" s="79">
        <f t="shared" si="56"/>
        <v>0</v>
      </c>
      <c r="F315" s="66">
        <f t="shared" si="57"/>
        <v>0</v>
      </c>
      <c r="G315" s="66">
        <f t="shared" si="57"/>
        <v>0</v>
      </c>
      <c r="H315" s="66">
        <f t="shared" si="60"/>
        <v>0</v>
      </c>
      <c r="I315" s="66">
        <f t="shared" si="61"/>
        <v>0</v>
      </c>
      <c r="J315" s="66">
        <f t="shared" si="62"/>
        <v>0</v>
      </c>
      <c r="K315" s="66">
        <f t="shared" si="63"/>
        <v>0</v>
      </c>
      <c r="L315" s="66">
        <f t="shared" si="64"/>
        <v>0</v>
      </c>
      <c r="M315" s="66">
        <f t="shared" ca="1" si="58"/>
        <v>0.15978975129591513</v>
      </c>
      <c r="N315" s="66">
        <f t="shared" ca="1" si="65"/>
        <v>0</v>
      </c>
      <c r="O315" s="80">
        <f t="shared" ca="1" si="66"/>
        <v>0</v>
      </c>
      <c r="P315" s="66">
        <f t="shared" ca="1" si="67"/>
        <v>0</v>
      </c>
      <c r="Q315" s="66">
        <f t="shared" ca="1" si="68"/>
        <v>0</v>
      </c>
      <c r="R315" s="32">
        <f t="shared" ca="1" si="59"/>
        <v>-0.15978975129591513</v>
      </c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</row>
    <row r="316" spans="1:35">
      <c r="A316" s="77"/>
      <c r="B316" s="77"/>
      <c r="C316" s="77"/>
      <c r="D316" s="79">
        <f t="shared" si="56"/>
        <v>0</v>
      </c>
      <c r="E316" s="79">
        <f t="shared" si="56"/>
        <v>0</v>
      </c>
      <c r="F316" s="66">
        <f t="shared" si="57"/>
        <v>0</v>
      </c>
      <c r="G316" s="66">
        <f t="shared" si="57"/>
        <v>0</v>
      </c>
      <c r="H316" s="66">
        <f t="shared" si="60"/>
        <v>0</v>
      </c>
      <c r="I316" s="66">
        <f t="shared" si="61"/>
        <v>0</v>
      </c>
      <c r="J316" s="66">
        <f t="shared" si="62"/>
        <v>0</v>
      </c>
      <c r="K316" s="66">
        <f t="shared" si="63"/>
        <v>0</v>
      </c>
      <c r="L316" s="66">
        <f t="shared" si="64"/>
        <v>0</v>
      </c>
      <c r="M316" s="66">
        <f t="shared" ca="1" si="58"/>
        <v>0.15978975129591513</v>
      </c>
      <c r="N316" s="66">
        <f t="shared" ca="1" si="65"/>
        <v>0</v>
      </c>
      <c r="O316" s="80">
        <f t="shared" ca="1" si="66"/>
        <v>0</v>
      </c>
      <c r="P316" s="66">
        <f t="shared" ca="1" si="67"/>
        <v>0</v>
      </c>
      <c r="Q316" s="66">
        <f t="shared" ca="1" si="68"/>
        <v>0</v>
      </c>
      <c r="R316" s="32">
        <f t="shared" ca="1" si="59"/>
        <v>-0.15978975129591513</v>
      </c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</row>
    <row r="317" spans="1:35">
      <c r="A317" s="77"/>
      <c r="B317" s="77"/>
      <c r="C317" s="77"/>
      <c r="D317" s="79">
        <f t="shared" si="56"/>
        <v>0</v>
      </c>
      <c r="E317" s="79">
        <f t="shared" si="56"/>
        <v>0</v>
      </c>
      <c r="F317" s="66">
        <f t="shared" si="57"/>
        <v>0</v>
      </c>
      <c r="G317" s="66">
        <f t="shared" si="57"/>
        <v>0</v>
      </c>
      <c r="H317" s="66">
        <f t="shared" si="60"/>
        <v>0</v>
      </c>
      <c r="I317" s="66">
        <f t="shared" si="61"/>
        <v>0</v>
      </c>
      <c r="J317" s="66">
        <f t="shared" si="62"/>
        <v>0</v>
      </c>
      <c r="K317" s="66">
        <f t="shared" si="63"/>
        <v>0</v>
      </c>
      <c r="L317" s="66">
        <f t="shared" si="64"/>
        <v>0</v>
      </c>
      <c r="M317" s="66">
        <f t="shared" ca="1" si="58"/>
        <v>0.15978975129591513</v>
      </c>
      <c r="N317" s="66">
        <f t="shared" ca="1" si="65"/>
        <v>0</v>
      </c>
      <c r="O317" s="80">
        <f t="shared" ca="1" si="66"/>
        <v>0</v>
      </c>
      <c r="P317" s="66">
        <f t="shared" ca="1" si="67"/>
        <v>0</v>
      </c>
      <c r="Q317" s="66">
        <f t="shared" ca="1" si="68"/>
        <v>0</v>
      </c>
      <c r="R317" s="32">
        <f t="shared" ca="1" si="59"/>
        <v>-0.15978975129591513</v>
      </c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</row>
    <row r="318" spans="1:35">
      <c r="A318" s="77"/>
      <c r="B318" s="77"/>
      <c r="C318" s="77"/>
      <c r="D318" s="79">
        <f t="shared" si="56"/>
        <v>0</v>
      </c>
      <c r="E318" s="79">
        <f t="shared" si="56"/>
        <v>0</v>
      </c>
      <c r="F318" s="66">
        <f t="shared" si="57"/>
        <v>0</v>
      </c>
      <c r="G318" s="66">
        <f t="shared" si="57"/>
        <v>0</v>
      </c>
      <c r="H318" s="66">
        <f t="shared" si="60"/>
        <v>0</v>
      </c>
      <c r="I318" s="66">
        <f t="shared" si="61"/>
        <v>0</v>
      </c>
      <c r="J318" s="66">
        <f t="shared" si="62"/>
        <v>0</v>
      </c>
      <c r="K318" s="66">
        <f t="shared" si="63"/>
        <v>0</v>
      </c>
      <c r="L318" s="66">
        <f t="shared" si="64"/>
        <v>0</v>
      </c>
      <c r="M318" s="66">
        <f t="shared" ca="1" si="58"/>
        <v>0.15978975129591513</v>
      </c>
      <c r="N318" s="66">
        <f t="shared" ca="1" si="65"/>
        <v>0</v>
      </c>
      <c r="O318" s="80">
        <f t="shared" ca="1" si="66"/>
        <v>0</v>
      </c>
      <c r="P318" s="66">
        <f t="shared" ca="1" si="67"/>
        <v>0</v>
      </c>
      <c r="Q318" s="66">
        <f t="shared" ca="1" si="68"/>
        <v>0</v>
      </c>
      <c r="R318" s="32">
        <f t="shared" ca="1" si="59"/>
        <v>-0.15978975129591513</v>
      </c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</row>
    <row r="319" spans="1:35">
      <c r="A319" s="77"/>
      <c r="B319" s="77"/>
      <c r="C319" s="77"/>
      <c r="D319" s="79">
        <f t="shared" si="56"/>
        <v>0</v>
      </c>
      <c r="E319" s="79">
        <f t="shared" si="56"/>
        <v>0</v>
      </c>
      <c r="F319" s="66">
        <f t="shared" si="57"/>
        <v>0</v>
      </c>
      <c r="G319" s="66">
        <f t="shared" si="57"/>
        <v>0</v>
      </c>
      <c r="H319" s="66">
        <f t="shared" si="60"/>
        <v>0</v>
      </c>
      <c r="I319" s="66">
        <f t="shared" si="61"/>
        <v>0</v>
      </c>
      <c r="J319" s="66">
        <f t="shared" si="62"/>
        <v>0</v>
      </c>
      <c r="K319" s="66">
        <f t="shared" si="63"/>
        <v>0</v>
      </c>
      <c r="L319" s="66">
        <f t="shared" si="64"/>
        <v>0</v>
      </c>
      <c r="M319" s="66">
        <f t="shared" ca="1" si="58"/>
        <v>0.15978975129591513</v>
      </c>
      <c r="N319" s="66">
        <f t="shared" ca="1" si="65"/>
        <v>0</v>
      </c>
      <c r="O319" s="80">
        <f t="shared" ca="1" si="66"/>
        <v>0</v>
      </c>
      <c r="P319" s="66">
        <f t="shared" ca="1" si="67"/>
        <v>0</v>
      </c>
      <c r="Q319" s="66">
        <f t="shared" ca="1" si="68"/>
        <v>0</v>
      </c>
      <c r="R319" s="32">
        <f t="shared" ca="1" si="59"/>
        <v>-0.15978975129591513</v>
      </c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</row>
    <row r="320" spans="1:35">
      <c r="A320" s="77"/>
      <c r="B320" s="77"/>
      <c r="C320" s="77"/>
      <c r="D320" s="79">
        <f t="shared" si="56"/>
        <v>0</v>
      </c>
      <c r="E320" s="79">
        <f t="shared" si="56"/>
        <v>0</v>
      </c>
      <c r="F320" s="66">
        <f t="shared" si="57"/>
        <v>0</v>
      </c>
      <c r="G320" s="66">
        <f t="shared" si="57"/>
        <v>0</v>
      </c>
      <c r="H320" s="66">
        <f t="shared" si="60"/>
        <v>0</v>
      </c>
      <c r="I320" s="66">
        <f t="shared" si="61"/>
        <v>0</v>
      </c>
      <c r="J320" s="66">
        <f t="shared" si="62"/>
        <v>0</v>
      </c>
      <c r="K320" s="66">
        <f t="shared" si="63"/>
        <v>0</v>
      </c>
      <c r="L320" s="66">
        <f t="shared" si="64"/>
        <v>0</v>
      </c>
      <c r="M320" s="66">
        <f t="shared" ca="1" si="58"/>
        <v>0.15978975129591513</v>
      </c>
      <c r="N320" s="66">
        <f t="shared" ca="1" si="65"/>
        <v>0</v>
      </c>
      <c r="O320" s="80">
        <f t="shared" ca="1" si="66"/>
        <v>0</v>
      </c>
      <c r="P320" s="66">
        <f t="shared" ca="1" si="67"/>
        <v>0</v>
      </c>
      <c r="Q320" s="66">
        <f t="shared" ca="1" si="68"/>
        <v>0</v>
      </c>
      <c r="R320" s="32">
        <f t="shared" ca="1" si="59"/>
        <v>-0.15978975129591513</v>
      </c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</row>
    <row r="321" spans="1:35">
      <c r="A321" s="77"/>
      <c r="B321" s="77"/>
      <c r="C321" s="77"/>
      <c r="D321" s="79">
        <f t="shared" si="56"/>
        <v>0</v>
      </c>
      <c r="E321" s="79">
        <f t="shared" si="56"/>
        <v>0</v>
      </c>
      <c r="F321" s="66">
        <f t="shared" si="57"/>
        <v>0</v>
      </c>
      <c r="G321" s="66">
        <f t="shared" si="57"/>
        <v>0</v>
      </c>
      <c r="H321" s="66">
        <f t="shared" si="60"/>
        <v>0</v>
      </c>
      <c r="I321" s="66">
        <f t="shared" si="61"/>
        <v>0</v>
      </c>
      <c r="J321" s="66">
        <f t="shared" si="62"/>
        <v>0</v>
      </c>
      <c r="K321" s="66">
        <f t="shared" si="63"/>
        <v>0</v>
      </c>
      <c r="L321" s="66">
        <f t="shared" si="64"/>
        <v>0</v>
      </c>
      <c r="M321" s="66">
        <f t="shared" ca="1" si="58"/>
        <v>0.15978975129591513</v>
      </c>
      <c r="N321" s="66">
        <f t="shared" ca="1" si="65"/>
        <v>0</v>
      </c>
      <c r="O321" s="80">
        <f t="shared" ca="1" si="66"/>
        <v>0</v>
      </c>
      <c r="P321" s="66">
        <f t="shared" ca="1" si="67"/>
        <v>0</v>
      </c>
      <c r="Q321" s="66">
        <f t="shared" ca="1" si="68"/>
        <v>0</v>
      </c>
      <c r="R321" s="32">
        <f t="shared" ca="1" si="59"/>
        <v>-0.15978975129591513</v>
      </c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</row>
    <row r="322" spans="1:35">
      <c r="A322" s="77"/>
      <c r="B322" s="77"/>
      <c r="C322" s="77"/>
      <c r="D322" s="79">
        <f t="shared" si="56"/>
        <v>0</v>
      </c>
      <c r="E322" s="79">
        <f t="shared" si="56"/>
        <v>0</v>
      </c>
      <c r="F322" s="66">
        <f t="shared" si="57"/>
        <v>0</v>
      </c>
      <c r="G322" s="66">
        <f t="shared" si="57"/>
        <v>0</v>
      </c>
      <c r="H322" s="66">
        <f t="shared" si="60"/>
        <v>0</v>
      </c>
      <c r="I322" s="66">
        <f t="shared" si="61"/>
        <v>0</v>
      </c>
      <c r="J322" s="66">
        <f t="shared" si="62"/>
        <v>0</v>
      </c>
      <c r="K322" s="66">
        <f t="shared" si="63"/>
        <v>0</v>
      </c>
      <c r="L322" s="66">
        <f t="shared" si="64"/>
        <v>0</v>
      </c>
      <c r="M322" s="66">
        <f t="shared" ca="1" si="58"/>
        <v>0.15978975129591513</v>
      </c>
      <c r="N322" s="66">
        <f t="shared" ca="1" si="65"/>
        <v>0</v>
      </c>
      <c r="O322" s="80">
        <f t="shared" ca="1" si="66"/>
        <v>0</v>
      </c>
      <c r="P322" s="66">
        <f t="shared" ca="1" si="67"/>
        <v>0</v>
      </c>
      <c r="Q322" s="66">
        <f t="shared" ca="1" si="68"/>
        <v>0</v>
      </c>
      <c r="R322" s="32">
        <f t="shared" ca="1" si="59"/>
        <v>-0.15978975129591513</v>
      </c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</row>
    <row r="323" spans="1:35">
      <c r="A323" s="77"/>
      <c r="B323" s="77"/>
      <c r="C323" s="77"/>
      <c r="D323" s="79">
        <f t="shared" si="56"/>
        <v>0</v>
      </c>
      <c r="E323" s="79">
        <f t="shared" si="56"/>
        <v>0</v>
      </c>
      <c r="F323" s="66">
        <f t="shared" si="57"/>
        <v>0</v>
      </c>
      <c r="G323" s="66">
        <f t="shared" si="57"/>
        <v>0</v>
      </c>
      <c r="H323" s="66">
        <f t="shared" si="60"/>
        <v>0</v>
      </c>
      <c r="I323" s="66">
        <f t="shared" si="61"/>
        <v>0</v>
      </c>
      <c r="J323" s="66">
        <f t="shared" si="62"/>
        <v>0</v>
      </c>
      <c r="K323" s="66">
        <f t="shared" si="63"/>
        <v>0</v>
      </c>
      <c r="L323" s="66">
        <f t="shared" si="64"/>
        <v>0</v>
      </c>
      <c r="M323" s="66">
        <f t="shared" ca="1" si="58"/>
        <v>0.15978975129591513</v>
      </c>
      <c r="N323" s="66">
        <f t="shared" ca="1" si="65"/>
        <v>0</v>
      </c>
      <c r="O323" s="80">
        <f t="shared" ca="1" si="66"/>
        <v>0</v>
      </c>
      <c r="P323" s="66">
        <f t="shared" ca="1" si="67"/>
        <v>0</v>
      </c>
      <c r="Q323" s="66">
        <f t="shared" ca="1" si="68"/>
        <v>0</v>
      </c>
      <c r="R323" s="32">
        <f t="shared" ca="1" si="59"/>
        <v>-0.15978975129591513</v>
      </c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</row>
    <row r="324" spans="1:35">
      <c r="A324" s="77"/>
      <c r="B324" s="77"/>
      <c r="C324" s="77"/>
      <c r="D324" s="79">
        <f t="shared" si="56"/>
        <v>0</v>
      </c>
      <c r="E324" s="79">
        <f t="shared" si="56"/>
        <v>0</v>
      </c>
      <c r="F324" s="66">
        <f t="shared" si="57"/>
        <v>0</v>
      </c>
      <c r="G324" s="66">
        <f t="shared" si="57"/>
        <v>0</v>
      </c>
      <c r="H324" s="66">
        <f t="shared" si="60"/>
        <v>0</v>
      </c>
      <c r="I324" s="66">
        <f t="shared" si="61"/>
        <v>0</v>
      </c>
      <c r="J324" s="66">
        <f t="shared" si="62"/>
        <v>0</v>
      </c>
      <c r="K324" s="66">
        <f t="shared" si="63"/>
        <v>0</v>
      </c>
      <c r="L324" s="66">
        <f t="shared" si="64"/>
        <v>0</v>
      </c>
      <c r="M324" s="66">
        <f t="shared" ca="1" si="58"/>
        <v>0.15978975129591513</v>
      </c>
      <c r="N324" s="66">
        <f t="shared" ca="1" si="65"/>
        <v>0</v>
      </c>
      <c r="O324" s="80">
        <f t="shared" ca="1" si="66"/>
        <v>0</v>
      </c>
      <c r="P324" s="66">
        <f t="shared" ca="1" si="67"/>
        <v>0</v>
      </c>
      <c r="Q324" s="66">
        <f t="shared" ca="1" si="68"/>
        <v>0</v>
      </c>
      <c r="R324" s="32">
        <f t="shared" ca="1" si="59"/>
        <v>-0.15978975129591513</v>
      </c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</row>
    <row r="325" spans="1:35">
      <c r="A325" s="77"/>
      <c r="B325" s="77"/>
      <c r="C325" s="77"/>
      <c r="D325" s="79">
        <f t="shared" si="56"/>
        <v>0</v>
      </c>
      <c r="E325" s="79">
        <f t="shared" si="56"/>
        <v>0</v>
      </c>
      <c r="F325" s="66">
        <f t="shared" si="57"/>
        <v>0</v>
      </c>
      <c r="G325" s="66">
        <f t="shared" si="57"/>
        <v>0</v>
      </c>
      <c r="H325" s="66">
        <f t="shared" si="60"/>
        <v>0</v>
      </c>
      <c r="I325" s="66">
        <f t="shared" si="61"/>
        <v>0</v>
      </c>
      <c r="J325" s="66">
        <f t="shared" si="62"/>
        <v>0</v>
      </c>
      <c r="K325" s="66">
        <f t="shared" si="63"/>
        <v>0</v>
      </c>
      <c r="L325" s="66">
        <f t="shared" si="64"/>
        <v>0</v>
      </c>
      <c r="M325" s="66">
        <f t="shared" ca="1" si="58"/>
        <v>0.15978975129591513</v>
      </c>
      <c r="N325" s="66">
        <f t="shared" ca="1" si="65"/>
        <v>0</v>
      </c>
      <c r="O325" s="80">
        <f t="shared" ca="1" si="66"/>
        <v>0</v>
      </c>
      <c r="P325" s="66">
        <f t="shared" ca="1" si="67"/>
        <v>0</v>
      </c>
      <c r="Q325" s="66">
        <f t="shared" ca="1" si="68"/>
        <v>0</v>
      </c>
      <c r="R325" s="32">
        <f t="shared" ca="1" si="59"/>
        <v>-0.15978975129591513</v>
      </c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</row>
    <row r="326" spans="1:35">
      <c r="A326" s="77"/>
      <c r="B326" s="77"/>
      <c r="C326" s="77"/>
      <c r="D326" s="79">
        <f t="shared" si="56"/>
        <v>0</v>
      </c>
      <c r="E326" s="79">
        <f t="shared" si="56"/>
        <v>0</v>
      </c>
      <c r="F326" s="66">
        <f t="shared" si="57"/>
        <v>0</v>
      </c>
      <c r="G326" s="66">
        <f t="shared" si="57"/>
        <v>0</v>
      </c>
      <c r="H326" s="66">
        <f t="shared" si="60"/>
        <v>0</v>
      </c>
      <c r="I326" s="66">
        <f t="shared" si="61"/>
        <v>0</v>
      </c>
      <c r="J326" s="66">
        <f t="shared" si="62"/>
        <v>0</v>
      </c>
      <c r="K326" s="66">
        <f t="shared" si="63"/>
        <v>0</v>
      </c>
      <c r="L326" s="66">
        <f t="shared" si="64"/>
        <v>0</v>
      </c>
      <c r="M326" s="66">
        <f t="shared" ca="1" si="58"/>
        <v>0.15978975129591513</v>
      </c>
      <c r="N326" s="66">
        <f t="shared" ca="1" si="65"/>
        <v>0</v>
      </c>
      <c r="O326" s="80">
        <f t="shared" ca="1" si="66"/>
        <v>0</v>
      </c>
      <c r="P326" s="66">
        <f t="shared" ca="1" si="67"/>
        <v>0</v>
      </c>
      <c r="Q326" s="66">
        <f t="shared" ca="1" si="68"/>
        <v>0</v>
      </c>
      <c r="R326" s="32">
        <f t="shared" ca="1" si="59"/>
        <v>-0.15978975129591513</v>
      </c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</row>
    <row r="327" spans="1:35">
      <c r="A327" s="77"/>
      <c r="B327" s="77"/>
      <c r="C327" s="77"/>
      <c r="D327" s="79">
        <f t="shared" si="56"/>
        <v>0</v>
      </c>
      <c r="E327" s="79">
        <f t="shared" si="56"/>
        <v>0</v>
      </c>
      <c r="F327" s="66">
        <f t="shared" si="57"/>
        <v>0</v>
      </c>
      <c r="G327" s="66">
        <f t="shared" si="57"/>
        <v>0</v>
      </c>
      <c r="H327" s="66">
        <f t="shared" si="60"/>
        <v>0</v>
      </c>
      <c r="I327" s="66">
        <f t="shared" si="61"/>
        <v>0</v>
      </c>
      <c r="J327" s="66">
        <f t="shared" si="62"/>
        <v>0</v>
      </c>
      <c r="K327" s="66">
        <f t="shared" si="63"/>
        <v>0</v>
      </c>
      <c r="L327" s="66">
        <f t="shared" si="64"/>
        <v>0</v>
      </c>
      <c r="M327" s="66">
        <f t="shared" ca="1" si="58"/>
        <v>0.15978975129591513</v>
      </c>
      <c r="N327" s="66">
        <f t="shared" ca="1" si="65"/>
        <v>0</v>
      </c>
      <c r="O327" s="80">
        <f t="shared" ca="1" si="66"/>
        <v>0</v>
      </c>
      <c r="P327" s="66">
        <f t="shared" ca="1" si="67"/>
        <v>0</v>
      </c>
      <c r="Q327" s="66">
        <f t="shared" ca="1" si="68"/>
        <v>0</v>
      </c>
      <c r="R327" s="32">
        <f t="shared" ca="1" si="59"/>
        <v>-0.15978975129591513</v>
      </c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</row>
    <row r="328" spans="1:35">
      <c r="A328" s="77"/>
      <c r="B328" s="77"/>
      <c r="C328" s="77"/>
      <c r="D328" s="79">
        <f t="shared" si="56"/>
        <v>0</v>
      </c>
      <c r="E328" s="79">
        <f t="shared" si="56"/>
        <v>0</v>
      </c>
      <c r="F328" s="66">
        <f t="shared" si="57"/>
        <v>0</v>
      </c>
      <c r="G328" s="66">
        <f t="shared" si="57"/>
        <v>0</v>
      </c>
      <c r="H328" s="66">
        <f t="shared" si="60"/>
        <v>0</v>
      </c>
      <c r="I328" s="66">
        <f t="shared" si="61"/>
        <v>0</v>
      </c>
      <c r="J328" s="66">
        <f t="shared" si="62"/>
        <v>0</v>
      </c>
      <c r="K328" s="66">
        <f t="shared" si="63"/>
        <v>0</v>
      </c>
      <c r="L328" s="66">
        <f t="shared" si="64"/>
        <v>0</v>
      </c>
      <c r="M328" s="66">
        <f t="shared" ca="1" si="58"/>
        <v>0.15978975129591513</v>
      </c>
      <c r="N328" s="66">
        <f t="shared" ca="1" si="65"/>
        <v>0</v>
      </c>
      <c r="O328" s="80">
        <f t="shared" ca="1" si="66"/>
        <v>0</v>
      </c>
      <c r="P328" s="66">
        <f t="shared" ca="1" si="67"/>
        <v>0</v>
      </c>
      <c r="Q328" s="66">
        <f t="shared" ca="1" si="68"/>
        <v>0</v>
      </c>
      <c r="R328" s="32">
        <f t="shared" ca="1" si="59"/>
        <v>-0.15978975129591513</v>
      </c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</row>
    <row r="329" spans="1:35">
      <c r="A329" s="77"/>
      <c r="B329" s="77"/>
      <c r="C329" s="77"/>
      <c r="D329" s="79">
        <f t="shared" si="56"/>
        <v>0</v>
      </c>
      <c r="E329" s="79">
        <f t="shared" si="56"/>
        <v>0</v>
      </c>
      <c r="F329" s="66">
        <f t="shared" si="57"/>
        <v>0</v>
      </c>
      <c r="G329" s="66">
        <f t="shared" si="57"/>
        <v>0</v>
      </c>
      <c r="H329" s="66">
        <f t="shared" si="60"/>
        <v>0</v>
      </c>
      <c r="I329" s="66">
        <f t="shared" si="61"/>
        <v>0</v>
      </c>
      <c r="J329" s="66">
        <f t="shared" si="62"/>
        <v>0</v>
      </c>
      <c r="K329" s="66">
        <f t="shared" si="63"/>
        <v>0</v>
      </c>
      <c r="L329" s="66">
        <f t="shared" si="64"/>
        <v>0</v>
      </c>
      <c r="M329" s="66">
        <f t="shared" ca="1" si="58"/>
        <v>0.15978975129591513</v>
      </c>
      <c r="N329" s="66">
        <f t="shared" ca="1" si="65"/>
        <v>0</v>
      </c>
      <c r="O329" s="80">
        <f t="shared" ca="1" si="66"/>
        <v>0</v>
      </c>
      <c r="P329" s="66">
        <f t="shared" ca="1" si="67"/>
        <v>0</v>
      </c>
      <c r="Q329" s="66">
        <f t="shared" ca="1" si="68"/>
        <v>0</v>
      </c>
      <c r="R329" s="32">
        <f t="shared" ca="1" si="59"/>
        <v>-0.15978975129591513</v>
      </c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</row>
    <row r="330" spans="1:35">
      <c r="A330" s="77"/>
      <c r="B330" s="77"/>
      <c r="C330" s="77"/>
      <c r="D330" s="79">
        <f t="shared" si="56"/>
        <v>0</v>
      </c>
      <c r="E330" s="79">
        <f t="shared" si="56"/>
        <v>0</v>
      </c>
      <c r="F330" s="66">
        <f t="shared" si="57"/>
        <v>0</v>
      </c>
      <c r="G330" s="66">
        <f t="shared" si="57"/>
        <v>0</v>
      </c>
      <c r="H330" s="66">
        <f t="shared" si="60"/>
        <v>0</v>
      </c>
      <c r="I330" s="66">
        <f t="shared" si="61"/>
        <v>0</v>
      </c>
      <c r="J330" s="66">
        <f t="shared" si="62"/>
        <v>0</v>
      </c>
      <c r="K330" s="66">
        <f t="shared" si="63"/>
        <v>0</v>
      </c>
      <c r="L330" s="66">
        <f t="shared" si="64"/>
        <v>0</v>
      </c>
      <c r="M330" s="66">
        <f t="shared" ca="1" si="58"/>
        <v>0.15978975129591513</v>
      </c>
      <c r="N330" s="66">
        <f t="shared" ca="1" si="65"/>
        <v>0</v>
      </c>
      <c r="O330" s="80">
        <f t="shared" ca="1" si="66"/>
        <v>0</v>
      </c>
      <c r="P330" s="66">
        <f t="shared" ca="1" si="67"/>
        <v>0</v>
      </c>
      <c r="Q330" s="66">
        <f t="shared" ca="1" si="68"/>
        <v>0</v>
      </c>
      <c r="R330" s="32">
        <f t="shared" ca="1" si="59"/>
        <v>-0.15978975129591513</v>
      </c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</row>
    <row r="331" spans="1:35">
      <c r="A331" s="77"/>
      <c r="B331" s="77"/>
      <c r="C331" s="77"/>
      <c r="D331" s="79">
        <f t="shared" si="56"/>
        <v>0</v>
      </c>
      <c r="E331" s="79">
        <f t="shared" si="56"/>
        <v>0</v>
      </c>
      <c r="F331" s="66">
        <f t="shared" si="57"/>
        <v>0</v>
      </c>
      <c r="G331" s="66">
        <f t="shared" si="57"/>
        <v>0</v>
      </c>
      <c r="H331" s="66">
        <f t="shared" si="60"/>
        <v>0</v>
      </c>
      <c r="I331" s="66">
        <f t="shared" si="61"/>
        <v>0</v>
      </c>
      <c r="J331" s="66">
        <f t="shared" si="62"/>
        <v>0</v>
      </c>
      <c r="K331" s="66">
        <f t="shared" si="63"/>
        <v>0</v>
      </c>
      <c r="L331" s="66">
        <f t="shared" si="64"/>
        <v>0</v>
      </c>
      <c r="M331" s="66">
        <f t="shared" ca="1" si="58"/>
        <v>0.15978975129591513</v>
      </c>
      <c r="N331" s="66">
        <f t="shared" ca="1" si="65"/>
        <v>0</v>
      </c>
      <c r="O331" s="80">
        <f t="shared" ca="1" si="66"/>
        <v>0</v>
      </c>
      <c r="P331" s="66">
        <f t="shared" ca="1" si="67"/>
        <v>0</v>
      </c>
      <c r="Q331" s="66">
        <f t="shared" ca="1" si="68"/>
        <v>0</v>
      </c>
      <c r="R331" s="32">
        <f t="shared" ca="1" si="59"/>
        <v>-0.15978975129591513</v>
      </c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</row>
    <row r="332" spans="1:35">
      <c r="A332" s="77"/>
      <c r="B332" s="77"/>
      <c r="C332" s="77"/>
      <c r="D332" s="79">
        <f t="shared" si="56"/>
        <v>0</v>
      </c>
      <c r="E332" s="79">
        <f t="shared" si="56"/>
        <v>0</v>
      </c>
      <c r="F332" s="66">
        <f t="shared" si="57"/>
        <v>0</v>
      </c>
      <c r="G332" s="66">
        <f t="shared" si="57"/>
        <v>0</v>
      </c>
      <c r="H332" s="66">
        <f t="shared" si="60"/>
        <v>0</v>
      </c>
      <c r="I332" s="66">
        <f t="shared" si="61"/>
        <v>0</v>
      </c>
      <c r="J332" s="66">
        <f t="shared" si="62"/>
        <v>0</v>
      </c>
      <c r="K332" s="66">
        <f t="shared" si="63"/>
        <v>0</v>
      </c>
      <c r="L332" s="66">
        <f t="shared" si="64"/>
        <v>0</v>
      </c>
      <c r="M332" s="66">
        <f t="shared" ca="1" si="58"/>
        <v>0.15978975129591513</v>
      </c>
      <c r="N332" s="66">
        <f t="shared" ca="1" si="65"/>
        <v>0</v>
      </c>
      <c r="O332" s="80">
        <f t="shared" ca="1" si="66"/>
        <v>0</v>
      </c>
      <c r="P332" s="66">
        <f t="shared" ca="1" si="67"/>
        <v>0</v>
      </c>
      <c r="Q332" s="66">
        <f t="shared" ca="1" si="68"/>
        <v>0</v>
      </c>
      <c r="R332" s="32">
        <f t="shared" ca="1" si="59"/>
        <v>-0.15978975129591513</v>
      </c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</row>
    <row r="333" spans="1:35">
      <c r="A333" s="77"/>
      <c r="B333" s="77"/>
      <c r="C333" s="77"/>
      <c r="D333" s="79">
        <f t="shared" si="56"/>
        <v>0</v>
      </c>
      <c r="E333" s="79">
        <f t="shared" si="56"/>
        <v>0</v>
      </c>
      <c r="F333" s="66">
        <f t="shared" si="57"/>
        <v>0</v>
      </c>
      <c r="G333" s="66">
        <f t="shared" si="57"/>
        <v>0</v>
      </c>
      <c r="H333" s="66">
        <f t="shared" si="60"/>
        <v>0</v>
      </c>
      <c r="I333" s="66">
        <f t="shared" si="61"/>
        <v>0</v>
      </c>
      <c r="J333" s="66">
        <f t="shared" si="62"/>
        <v>0</v>
      </c>
      <c r="K333" s="66">
        <f t="shared" si="63"/>
        <v>0</v>
      </c>
      <c r="L333" s="66">
        <f t="shared" si="64"/>
        <v>0</v>
      </c>
      <c r="M333" s="66">
        <f t="shared" ca="1" si="58"/>
        <v>0.15978975129591513</v>
      </c>
      <c r="N333" s="66">
        <f t="shared" ca="1" si="65"/>
        <v>0</v>
      </c>
      <c r="O333" s="80">
        <f t="shared" ca="1" si="66"/>
        <v>0</v>
      </c>
      <c r="P333" s="66">
        <f t="shared" ca="1" si="67"/>
        <v>0</v>
      </c>
      <c r="Q333" s="66">
        <f t="shared" ca="1" si="68"/>
        <v>0</v>
      </c>
      <c r="R333" s="32">
        <f t="shared" ca="1" si="59"/>
        <v>-0.15978975129591513</v>
      </c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</row>
    <row r="334" spans="1:35">
      <c r="A334" s="77"/>
      <c r="B334" s="77"/>
      <c r="C334" s="77"/>
      <c r="D334" s="79">
        <f t="shared" si="56"/>
        <v>0</v>
      </c>
      <c r="E334" s="79">
        <f t="shared" si="56"/>
        <v>0</v>
      </c>
      <c r="F334" s="66">
        <f t="shared" si="57"/>
        <v>0</v>
      </c>
      <c r="G334" s="66">
        <f t="shared" si="57"/>
        <v>0</v>
      </c>
      <c r="H334" s="66">
        <f t="shared" si="60"/>
        <v>0</v>
      </c>
      <c r="I334" s="66">
        <f t="shared" si="61"/>
        <v>0</v>
      </c>
      <c r="J334" s="66">
        <f t="shared" si="62"/>
        <v>0</v>
      </c>
      <c r="K334" s="66">
        <f t="shared" si="63"/>
        <v>0</v>
      </c>
      <c r="L334" s="66">
        <f t="shared" si="64"/>
        <v>0</v>
      </c>
      <c r="M334" s="66">
        <f t="shared" ca="1" si="58"/>
        <v>0.15978975129591513</v>
      </c>
      <c r="N334" s="66">
        <f t="shared" ca="1" si="65"/>
        <v>0</v>
      </c>
      <c r="O334" s="80">
        <f t="shared" ca="1" si="66"/>
        <v>0</v>
      </c>
      <c r="P334" s="66">
        <f t="shared" ca="1" si="67"/>
        <v>0</v>
      </c>
      <c r="Q334" s="66">
        <f t="shared" ca="1" si="68"/>
        <v>0</v>
      </c>
      <c r="R334" s="32">
        <f t="shared" ca="1" si="59"/>
        <v>-0.15978975129591513</v>
      </c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</row>
    <row r="335" spans="1:35">
      <c r="A335" s="77"/>
      <c r="B335" s="77"/>
      <c r="C335" s="77"/>
      <c r="D335" s="79">
        <f t="shared" si="56"/>
        <v>0</v>
      </c>
      <c r="E335" s="79">
        <f t="shared" si="56"/>
        <v>0</v>
      </c>
      <c r="F335" s="66">
        <f t="shared" si="57"/>
        <v>0</v>
      </c>
      <c r="G335" s="66">
        <f t="shared" si="57"/>
        <v>0</v>
      </c>
      <c r="H335" s="66">
        <f t="shared" si="60"/>
        <v>0</v>
      </c>
      <c r="I335" s="66">
        <f t="shared" si="61"/>
        <v>0</v>
      </c>
      <c r="J335" s="66">
        <f t="shared" si="62"/>
        <v>0</v>
      </c>
      <c r="K335" s="66">
        <f t="shared" si="63"/>
        <v>0</v>
      </c>
      <c r="L335" s="66">
        <f t="shared" si="64"/>
        <v>0</v>
      </c>
      <c r="M335" s="66">
        <f t="shared" ca="1" si="58"/>
        <v>0.15978975129591513</v>
      </c>
      <c r="N335" s="66">
        <f t="shared" ca="1" si="65"/>
        <v>0</v>
      </c>
      <c r="O335" s="80">
        <f t="shared" ca="1" si="66"/>
        <v>0</v>
      </c>
      <c r="P335" s="66">
        <f t="shared" ca="1" si="67"/>
        <v>0</v>
      </c>
      <c r="Q335" s="66">
        <f t="shared" ca="1" si="68"/>
        <v>0</v>
      </c>
      <c r="R335" s="32">
        <f t="shared" ca="1" si="59"/>
        <v>-0.15978975129591513</v>
      </c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</row>
    <row r="336" spans="1:35">
      <c r="A336" s="77"/>
      <c r="B336" s="77"/>
      <c r="C336" s="77"/>
      <c r="D336" s="79">
        <f>A336/A$18</f>
        <v>0</v>
      </c>
      <c r="E336" s="79">
        <f>B336/B$18</f>
        <v>0</v>
      </c>
      <c r="F336" s="66">
        <f>$C336*D336</f>
        <v>0</v>
      </c>
      <c r="G336" s="66">
        <f>$C336*E336</f>
        <v>0</v>
      </c>
      <c r="H336" s="66">
        <f>C336*D336*D336</f>
        <v>0</v>
      </c>
      <c r="I336" s="66">
        <f>C336*D336*D336*D336</f>
        <v>0</v>
      </c>
      <c r="J336" s="66">
        <f>C336*D336*D336*D336*D336</f>
        <v>0</v>
      </c>
      <c r="K336" s="66">
        <f>C336*E336*D336</f>
        <v>0</v>
      </c>
      <c r="L336" s="66">
        <f>C336*E336*D336*D336</f>
        <v>0</v>
      </c>
      <c r="M336" s="66">
        <f t="shared" ca="1" si="58"/>
        <v>0.15978975129591513</v>
      </c>
      <c r="N336" s="66">
        <f ca="1">C336*(M336-E336)^2</f>
        <v>0</v>
      </c>
      <c r="O336" s="80">
        <f ca="1">(C336*O$1-O$2*F336+O$3*H336)^2</f>
        <v>0</v>
      </c>
      <c r="P336" s="66">
        <f ca="1">(-C336*O$2+O$4*F336-O$5*H336)^2</f>
        <v>0</v>
      </c>
      <c r="Q336" s="66">
        <f ca="1">+(C336*O$3-F336*O$5+H336*O$6)^2</f>
        <v>0</v>
      </c>
      <c r="R336" s="32">
        <f t="shared" ca="1" si="59"/>
        <v>-0.15978975129591513</v>
      </c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</row>
    <row r="337" spans="1:35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</row>
    <row r="338" spans="1:35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</row>
    <row r="339" spans="1:35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</row>
    <row r="340" spans="1:35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</row>
    <row r="341" spans="1:35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</row>
    <row r="342" spans="1:35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</row>
    <row r="343" spans="1:35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</row>
    <row r="344" spans="1:35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</row>
    <row r="345" spans="1:3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</row>
    <row r="346" spans="1:35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</row>
    <row r="347" spans="1:35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</row>
    <row r="348" spans="1:35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</row>
    <row r="349" spans="1:35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</row>
    <row r="350" spans="1:35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</row>
    <row r="351" spans="1:35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</row>
    <row r="352" spans="1:35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</row>
    <row r="353" spans="1:35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</row>
    <row r="354" spans="1:35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</row>
    <row r="355" spans="1:3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</row>
    <row r="356" spans="1:35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</row>
    <row r="357" spans="1:3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</row>
    <row r="358" spans="1:3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</row>
    <row r="359" spans="1:3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</row>
    <row r="360" spans="1:3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</row>
    <row r="361" spans="1:35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</row>
    <row r="362" spans="1:35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</row>
    <row r="363" spans="1:35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</row>
    <row r="364" spans="1:3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</row>
    <row r="365" spans="1:3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</row>
    <row r="366" spans="1:35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</row>
    <row r="367" spans="1:35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</row>
    <row r="368" spans="1:35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</row>
    <row r="369" spans="1:35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</row>
    <row r="370" spans="1:35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</row>
    <row r="371" spans="1:35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</row>
    <row r="372" spans="1:35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</row>
    <row r="373" spans="1:3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</row>
    <row r="374" spans="1:35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</row>
    <row r="375" spans="1:3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</row>
    <row r="376" spans="1:3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</row>
    <row r="377" spans="1:35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</row>
    <row r="378" spans="1:35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</row>
    <row r="379" spans="1:35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</row>
    <row r="380" spans="1:35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</row>
    <row r="381" spans="1:35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</row>
    <row r="382" spans="1:35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</row>
    <row r="383" spans="1:35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</row>
    <row r="384" spans="1:35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</row>
    <row r="385" spans="1:3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</row>
    <row r="386" spans="1:35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</row>
    <row r="387" spans="1:35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</row>
    <row r="388" spans="1:35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</row>
    <row r="389" spans="1:35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</row>
    <row r="390" spans="1:35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</row>
    <row r="391" spans="1:35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</row>
    <row r="392" spans="1:35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</row>
    <row r="393" spans="1:35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</row>
    <row r="394" spans="1:35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</row>
    <row r="395" spans="1:3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</row>
    <row r="396" spans="1:35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</row>
    <row r="397" spans="1:35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</row>
    <row r="398" spans="1:35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</row>
    <row r="399" spans="1:35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</row>
    <row r="400" spans="1:3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</row>
    <row r="401" spans="1:35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</row>
    <row r="402" spans="1:35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</row>
    <row r="403" spans="1:35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</row>
    <row r="404" spans="1:35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</row>
    <row r="405" spans="1:3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</row>
    <row r="406" spans="1:35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</row>
    <row r="407" spans="1:35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</row>
    <row r="408" spans="1:35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</row>
    <row r="409" spans="1:3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</row>
    <row r="410" spans="1:35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</row>
    <row r="411" spans="1:35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</row>
    <row r="412" spans="1:35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</row>
    <row r="413" spans="1:35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</row>
    <row r="414" spans="1:35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</row>
    <row r="415" spans="1:3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</row>
    <row r="416" spans="1:35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</row>
    <row r="417" spans="1:35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</row>
    <row r="418" spans="1:35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</row>
    <row r="419" spans="1:35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</row>
    <row r="420" spans="1:35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</row>
    <row r="421" spans="1:35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</row>
    <row r="422" spans="1:35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</row>
    <row r="423" spans="1:35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</row>
    <row r="424" spans="1:35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</row>
    <row r="425" spans="1:3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</row>
    <row r="426" spans="1:35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</row>
    <row r="427" spans="1:35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</row>
    <row r="428" spans="1:35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</row>
    <row r="429" spans="1:35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</row>
    <row r="430" spans="1:35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</row>
    <row r="431" spans="1:35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</row>
    <row r="432" spans="1:35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</row>
    <row r="433" spans="1:35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</row>
    <row r="434" spans="1:35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</row>
    <row r="435" spans="1: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</row>
    <row r="436" spans="1:35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</row>
    <row r="437" spans="1:35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</row>
    <row r="438" spans="1:35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</row>
    <row r="439" spans="1:35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</row>
    <row r="440" spans="1:35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</row>
    <row r="441" spans="1:35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</row>
    <row r="442" spans="1:35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</row>
    <row r="443" spans="1:35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</row>
    <row r="444" spans="1:35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</row>
    <row r="445" spans="1:3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</row>
    <row r="446" spans="1:35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</row>
    <row r="447" spans="1:35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</row>
    <row r="448" spans="1:35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</row>
    <row r="449" spans="1:35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</row>
    <row r="450" spans="1:35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</row>
    <row r="451" spans="1:35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</row>
    <row r="452" spans="1:35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</row>
    <row r="453" spans="1:35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</row>
    <row r="454" spans="1:35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</row>
    <row r="455" spans="1:3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</row>
    <row r="456" spans="1:35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</row>
    <row r="457" spans="1:35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</row>
    <row r="458" spans="1:35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</row>
    <row r="459" spans="1:3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</row>
    <row r="460" spans="1:35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</row>
    <row r="461" spans="1:35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</row>
    <row r="462" spans="1:35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</row>
    <row r="463" spans="1:35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</row>
    <row r="464" spans="1:35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</row>
    <row r="465" spans="1:3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</row>
    <row r="466" spans="1:35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</row>
    <row r="467" spans="1:35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</row>
    <row r="468" spans="1:35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</row>
    <row r="469" spans="1:35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</row>
    <row r="470" spans="1:35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</row>
    <row r="471" spans="1:35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</row>
    <row r="472" spans="1:35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</row>
    <row r="473" spans="1:35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</row>
    <row r="474" spans="1:35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</row>
    <row r="475" spans="1:3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</row>
    <row r="476" spans="1:35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</row>
    <row r="477" spans="1:35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</row>
    <row r="478" spans="1:35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</row>
    <row r="479" spans="1:35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</row>
    <row r="480" spans="1:35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</row>
    <row r="481" spans="1:35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</row>
    <row r="482" spans="1:35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</row>
    <row r="483" spans="1:35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</row>
    <row r="484" spans="1:35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</row>
    <row r="485" spans="1:3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</row>
    <row r="486" spans="1:35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</row>
    <row r="487" spans="1:35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</row>
    <row r="488" spans="1:35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</row>
    <row r="489" spans="1:35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</row>
    <row r="490" spans="1:35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</row>
    <row r="491" spans="1:35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</row>
    <row r="492" spans="1:35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</row>
    <row r="493" spans="1:35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</row>
    <row r="494" spans="1:3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</row>
    <row r="495" spans="1:3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</row>
    <row r="496" spans="1:35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</row>
    <row r="497" spans="1:35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</row>
    <row r="498" spans="1:35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</row>
    <row r="499" spans="1:35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</row>
    <row r="500" spans="1:35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</row>
    <row r="501" spans="1:35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</row>
    <row r="502" spans="1:35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</row>
    <row r="503" spans="1:35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</row>
    <row r="504" spans="1:35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</row>
    <row r="505" spans="1:3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</row>
    <row r="506" spans="1:35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</row>
    <row r="507" spans="1:3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</row>
    <row r="508" spans="1:35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</row>
    <row r="509" spans="1:3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</row>
    <row r="510" spans="1:35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</row>
    <row r="511" spans="1:35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</row>
    <row r="512" spans="1:35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</row>
    <row r="513" spans="1:35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</row>
    <row r="514" spans="1:35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</row>
    <row r="515" spans="1:3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</row>
    <row r="516" spans="1:35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</row>
    <row r="517" spans="1:35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</row>
    <row r="518" spans="1:35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</row>
    <row r="519" spans="1:35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</row>
    <row r="520" spans="1:3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</row>
    <row r="521" spans="1:35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</row>
    <row r="522" spans="1:35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</row>
    <row r="523" spans="1:35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</row>
    <row r="524" spans="1:35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</row>
    <row r="525" spans="1:3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</row>
    <row r="526" spans="1:35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</row>
    <row r="527" spans="1:35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</row>
    <row r="528" spans="1:35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</row>
    <row r="529" spans="1:35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</row>
    <row r="530" spans="1:35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</row>
    <row r="531" spans="1:35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</row>
    <row r="532" spans="1:35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</row>
    <row r="533" spans="1:35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</row>
    <row r="534" spans="1:3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</row>
    <row r="535" spans="1: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</row>
    <row r="536" spans="1:35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</row>
    <row r="537" spans="1:35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</row>
    <row r="538" spans="1:35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</row>
    <row r="539" spans="1:35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</row>
    <row r="540" spans="1:35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</row>
    <row r="541" spans="1:35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</row>
    <row r="542" spans="1:35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</row>
    <row r="543" spans="1:35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</row>
    <row r="544" spans="1:35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</row>
    <row r="545" spans="1:3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</row>
    <row r="546" spans="1:35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</row>
    <row r="547" spans="1:35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</row>
    <row r="548" spans="1:35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</row>
    <row r="549" spans="1:35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</row>
    <row r="550" spans="1:35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</row>
    <row r="551" spans="1:35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</row>
    <row r="552" spans="1:35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</row>
    <row r="553" spans="1:35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</row>
    <row r="554" spans="1:35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</row>
    <row r="555" spans="1:3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</row>
    <row r="556" spans="1:35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</row>
    <row r="557" spans="1:35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</row>
    <row r="558" spans="1:35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</row>
    <row r="559" spans="1:3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</row>
    <row r="560" spans="1:35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</row>
    <row r="561" spans="1:35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</row>
    <row r="562" spans="1:35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</row>
    <row r="563" spans="1:35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</row>
    <row r="564" spans="1:35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</row>
    <row r="565" spans="1:3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</row>
    <row r="566" spans="1:35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</row>
    <row r="567" spans="1:35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</row>
    <row r="568" spans="1:35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</row>
    <row r="569" spans="1:35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</row>
    <row r="570" spans="1:35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</row>
    <row r="571" spans="1:35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</row>
    <row r="572" spans="1:35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</row>
    <row r="573" spans="1:35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</row>
    <row r="574" spans="1:35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</row>
    <row r="575" spans="1:3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</row>
    <row r="576" spans="1:35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</row>
    <row r="577" spans="1:35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</row>
    <row r="578" spans="1:35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</row>
    <row r="579" spans="1:35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</row>
    <row r="580" spans="1:35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</row>
    <row r="581" spans="1:35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</row>
    <row r="582" spans="1:35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</row>
    <row r="583" spans="1:35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</row>
    <row r="584" spans="1:35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</row>
    <row r="585" spans="1:3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</row>
    <row r="586" spans="1:35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</row>
    <row r="587" spans="1:35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</row>
    <row r="588" spans="1:35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</row>
    <row r="589" spans="1:35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</row>
    <row r="590" spans="1:35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</row>
    <row r="591" spans="1:35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</row>
    <row r="592" spans="1:35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</row>
    <row r="593" spans="1:35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</row>
    <row r="594" spans="1:35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</row>
    <row r="595" spans="1:3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</row>
    <row r="596" spans="1:35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</row>
    <row r="597" spans="1:35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</row>
    <row r="598" spans="1:35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</row>
    <row r="599" spans="1:35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</row>
    <row r="600" spans="1:35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</row>
    <row r="601" spans="1:35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</row>
    <row r="602" spans="1:35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</row>
    <row r="603" spans="1:35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</row>
    <row r="604" spans="1:35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</row>
    <row r="605" spans="1:3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</row>
    <row r="606" spans="1:35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</row>
    <row r="607" spans="1:35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</row>
    <row r="608" spans="1:35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</row>
    <row r="609" spans="1:3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</row>
    <row r="610" spans="1:35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</row>
    <row r="611" spans="1:35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</row>
    <row r="612" spans="1:35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</row>
    <row r="613" spans="1:35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</row>
    <row r="614" spans="1:35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</row>
    <row r="615" spans="1:3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</row>
    <row r="616" spans="1:35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</row>
    <row r="617" spans="1:35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</row>
    <row r="618" spans="1:35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</row>
    <row r="619" spans="1:35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</row>
    <row r="620" spans="1:35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</row>
    <row r="621" spans="1:35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</row>
    <row r="622" spans="1:35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</row>
    <row r="623" spans="1:35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</row>
    <row r="624" spans="1:35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</row>
    <row r="625" spans="1:3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</row>
    <row r="626" spans="1:35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</row>
    <row r="627" spans="1:35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</row>
    <row r="628" spans="1:35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</row>
    <row r="629" spans="1:35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</row>
    <row r="630" spans="1:35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</row>
    <row r="631" spans="1:35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</row>
    <row r="632" spans="1:35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</row>
    <row r="633" spans="1:35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</row>
    <row r="634" spans="1:35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</row>
    <row r="635" spans="1: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</row>
    <row r="636" spans="1:35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</row>
    <row r="637" spans="1:35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</row>
    <row r="638" spans="1:35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</row>
    <row r="639" spans="1:35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</row>
    <row r="640" spans="1:35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</row>
    <row r="641" spans="1:35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</row>
    <row r="642" spans="1:35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</row>
    <row r="643" spans="1:35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</row>
    <row r="644" spans="1:35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</row>
    <row r="645" spans="1:3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</row>
    <row r="646" spans="1:35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</row>
    <row r="647" spans="1:35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</row>
    <row r="648" spans="1:35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</row>
    <row r="649" spans="1:35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</row>
    <row r="650" spans="1:35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</row>
    <row r="651" spans="1:35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</row>
    <row r="652" spans="1:35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</row>
    <row r="653" spans="1:35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</row>
    <row r="654" spans="1:35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</row>
    <row r="655" spans="1:3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</row>
    <row r="656" spans="1:35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</row>
    <row r="657" spans="1:35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</row>
    <row r="658" spans="1:35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</row>
    <row r="659" spans="1:3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</row>
    <row r="660" spans="1:35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</row>
    <row r="661" spans="1:35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</row>
    <row r="662" spans="1:35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</row>
    <row r="663" spans="1:35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</row>
    <row r="664" spans="1:35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</row>
    <row r="665" spans="1:3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</row>
    <row r="666" spans="1:35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</row>
    <row r="667" spans="1:35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</row>
    <row r="668" spans="1:35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</row>
    <row r="669" spans="1:35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</row>
    <row r="670" spans="1:3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</row>
    <row r="671" spans="1:35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</row>
    <row r="672" spans="1:35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</row>
    <row r="673" spans="1:35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</row>
    <row r="674" spans="1:35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</row>
    <row r="675" spans="1:3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</row>
    <row r="676" spans="1:35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</row>
    <row r="677" spans="1:35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</row>
    <row r="678" spans="1:35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</row>
    <row r="679" spans="1:35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</row>
    <row r="680" spans="1:35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</row>
    <row r="681" spans="1:35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</row>
    <row r="682" spans="1:35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</row>
    <row r="683" spans="1:35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</row>
    <row r="684" spans="1:35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</row>
    <row r="685" spans="1:3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</row>
    <row r="686" spans="1:35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</row>
    <row r="687" spans="1:35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</row>
    <row r="688" spans="1:35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</row>
    <row r="689" spans="1:35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</row>
    <row r="690" spans="1:35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</row>
    <row r="691" spans="1:35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</row>
    <row r="692" spans="1:35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</row>
    <row r="693" spans="1:35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</row>
    <row r="694" spans="1:35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</row>
    <row r="695" spans="1:3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</row>
    <row r="696" spans="1:35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</row>
    <row r="697" spans="1:35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</row>
    <row r="698" spans="1:35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</row>
    <row r="699" spans="1:35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</row>
    <row r="700" spans="1:35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</row>
    <row r="701" spans="1:35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</row>
    <row r="702" spans="1:35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</row>
    <row r="703" spans="1:35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</row>
    <row r="704" spans="1:35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</row>
    <row r="705" spans="1:3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</row>
    <row r="706" spans="1:35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</row>
    <row r="707" spans="1:35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</row>
    <row r="708" spans="1:35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</row>
    <row r="709" spans="1:3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</row>
    <row r="710" spans="1:35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</row>
    <row r="711" spans="1:35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</row>
    <row r="712" spans="1:35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</row>
    <row r="713" spans="1:35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</row>
    <row r="714" spans="1:35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</row>
    <row r="715" spans="1:3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</row>
    <row r="716" spans="1:35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</row>
    <row r="717" spans="1:35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</row>
    <row r="718" spans="1:35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</row>
    <row r="719" spans="1:35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</row>
    <row r="720" spans="1:35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</row>
    <row r="721" spans="1:35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</row>
    <row r="722" spans="1:35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</row>
    <row r="723" spans="1:35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</row>
    <row r="724" spans="1:35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</row>
    <row r="725" spans="1:3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</row>
    <row r="726" spans="1:35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</row>
    <row r="727" spans="1:35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</row>
    <row r="728" spans="1:35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</row>
    <row r="729" spans="1:35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</row>
    <row r="730" spans="1:35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</row>
    <row r="731" spans="1:35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</row>
    <row r="732" spans="1:35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</row>
    <row r="733" spans="1:35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</row>
    <row r="734" spans="1:35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</row>
    <row r="735" spans="1: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</row>
    <row r="736" spans="1:35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</row>
    <row r="737" spans="1:35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</row>
    <row r="738" spans="1:35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</row>
    <row r="739" spans="1:35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</row>
    <row r="740" spans="1:35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</row>
    <row r="741" spans="1:35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</row>
    <row r="742" spans="1:35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</row>
    <row r="743" spans="1:35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</row>
    <row r="744" spans="1:35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</row>
    <row r="745" spans="1:3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</row>
    <row r="746" spans="1:35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</row>
    <row r="747" spans="1:35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</row>
    <row r="748" spans="1:35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</row>
    <row r="749" spans="1:35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</row>
    <row r="750" spans="1:35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</row>
    <row r="751" spans="1:35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</row>
    <row r="752" spans="1:35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</row>
    <row r="753" spans="1:35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</row>
    <row r="754" spans="1:35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</row>
    <row r="755" spans="1:3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</row>
    <row r="756" spans="1:35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</row>
    <row r="757" spans="1:35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</row>
    <row r="758" spans="1:35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</row>
    <row r="759" spans="1:3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</row>
    <row r="760" spans="1:35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</row>
    <row r="761" spans="1:35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</row>
    <row r="762" spans="1:35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</row>
    <row r="763" spans="1:35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</row>
    <row r="764" spans="1:35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</row>
    <row r="765" spans="1:3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</row>
    <row r="766" spans="1:35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</row>
    <row r="767" spans="1:35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</row>
    <row r="768" spans="1:35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</row>
    <row r="769" spans="1:35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</row>
    <row r="770" spans="1:35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</row>
    <row r="771" spans="1:35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</row>
    <row r="772" spans="1:35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</row>
    <row r="773" spans="1:35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</row>
    <row r="774" spans="1:35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</row>
    <row r="775" spans="1:3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</row>
    <row r="776" spans="1:35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</row>
    <row r="777" spans="1:35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</row>
    <row r="778" spans="1:35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</row>
    <row r="779" spans="1:35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</row>
    <row r="780" spans="1:35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</row>
    <row r="781" spans="1:35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</row>
    <row r="782" spans="1:35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</row>
    <row r="783" spans="1:35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</row>
    <row r="784" spans="1:35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</row>
    <row r="785" spans="1:3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</row>
    <row r="786" spans="1:35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</row>
    <row r="787" spans="1:35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</row>
    <row r="788" spans="1:35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</row>
    <row r="789" spans="1:35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</row>
    <row r="790" spans="1:35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</row>
    <row r="791" spans="1:35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</row>
    <row r="792" spans="1:35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</row>
    <row r="793" spans="1:35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</row>
    <row r="794" spans="1:35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</row>
    <row r="795" spans="1:3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</row>
    <row r="796" spans="1:35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</row>
    <row r="797" spans="1:35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</row>
    <row r="798" spans="1:35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</row>
    <row r="799" spans="1:35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</row>
    <row r="800" spans="1:35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</row>
    <row r="801" spans="1:35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</row>
    <row r="802" spans="1:35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</row>
    <row r="803" spans="1:35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</row>
    <row r="804" spans="1:35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</row>
    <row r="805" spans="1:3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</row>
    <row r="806" spans="1:35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</row>
    <row r="807" spans="1:35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</row>
    <row r="808" spans="1:35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</row>
    <row r="809" spans="1:3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</row>
    <row r="810" spans="1:35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</row>
    <row r="811" spans="1:35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</row>
    <row r="812" spans="1:35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</row>
    <row r="813" spans="1:35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</row>
    <row r="814" spans="1:35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</row>
    <row r="815" spans="1:3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</row>
    <row r="816" spans="1:35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</row>
    <row r="817" spans="1:35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</row>
    <row r="818" spans="1:35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</row>
    <row r="819" spans="1:35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</row>
    <row r="820" spans="1:35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</row>
    <row r="821" spans="1:35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</row>
    <row r="822" spans="1:35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</row>
    <row r="823" spans="1:35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</row>
    <row r="824" spans="1:35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</row>
    <row r="825" spans="1:3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</row>
    <row r="826" spans="1:35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</row>
    <row r="827" spans="1:35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</row>
    <row r="828" spans="1:35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</row>
    <row r="829" spans="1:35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</row>
    <row r="830" spans="1:35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</row>
    <row r="831" spans="1:35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</row>
    <row r="832" spans="1:35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</row>
    <row r="833" spans="1:35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</row>
    <row r="834" spans="1:35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</row>
    <row r="835" spans="1: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</row>
    <row r="836" spans="1:35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</row>
    <row r="837" spans="1:35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</row>
    <row r="838" spans="1:35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</row>
    <row r="839" spans="1:35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</row>
    <row r="840" spans="1:35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</row>
    <row r="841" spans="1:35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</row>
    <row r="842" spans="1:35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</row>
    <row r="843" spans="1:35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</row>
    <row r="844" spans="1:35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</row>
    <row r="845" spans="1:3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</row>
    <row r="846" spans="1:35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</row>
    <row r="847" spans="1:35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</row>
    <row r="848" spans="1:35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</row>
    <row r="849" spans="1:35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</row>
    <row r="850" spans="1:35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</row>
    <row r="851" spans="1:35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</row>
    <row r="852" spans="1:35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</row>
    <row r="853" spans="1:35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</row>
    <row r="854" spans="1:35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</row>
    <row r="855" spans="1:3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</row>
    <row r="856" spans="1:35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</row>
    <row r="857" spans="1:35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</row>
    <row r="858" spans="1:35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</row>
    <row r="859" spans="1:3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</row>
    <row r="860" spans="1:35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</row>
    <row r="861" spans="1:35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</row>
    <row r="862" spans="1:35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</row>
    <row r="863" spans="1:35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</row>
    <row r="864" spans="1:35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</row>
    <row r="865" spans="1:3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</row>
    <row r="866" spans="1:35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</row>
    <row r="867" spans="1:35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</row>
    <row r="868" spans="1:35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</row>
    <row r="869" spans="1:35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</row>
    <row r="870" spans="1:35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</row>
    <row r="871" spans="1:35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</row>
    <row r="872" spans="1:35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</row>
    <row r="873" spans="1:35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</row>
    <row r="874" spans="1:35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</row>
    <row r="875" spans="1:3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</row>
    <row r="876" spans="1:35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</row>
    <row r="877" spans="1:35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</row>
    <row r="878" spans="1:35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</row>
    <row r="879" spans="1:35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</row>
    <row r="880" spans="1:35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</row>
    <row r="881" spans="1:35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</row>
    <row r="882" spans="1:35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</row>
    <row r="883" spans="1:35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</row>
    <row r="884" spans="1:35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</row>
    <row r="885" spans="1:3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</row>
    <row r="886" spans="1:35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</row>
    <row r="887" spans="1:35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</row>
    <row r="888" spans="1:35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</row>
    <row r="889" spans="1:35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</row>
    <row r="890" spans="1:35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</row>
    <row r="891" spans="1:35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</row>
    <row r="892" spans="1:35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</row>
    <row r="893" spans="1:35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</row>
    <row r="894" spans="1:35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</row>
    <row r="895" spans="1:3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</row>
    <row r="896" spans="1:35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</row>
    <row r="897" spans="1:3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</row>
    <row r="898" spans="1:35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</row>
    <row r="899" spans="1:35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</row>
    <row r="900" spans="1:35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</row>
    <row r="901" spans="1:35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</row>
    <row r="902" spans="1:35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</row>
    <row r="903" spans="1:35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</row>
    <row r="904" spans="1:35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</row>
    <row r="905" spans="1:3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</row>
    <row r="906" spans="1:35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</row>
    <row r="907" spans="1:35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</row>
    <row r="908" spans="1:35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</row>
    <row r="909" spans="1:3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</row>
    <row r="910" spans="1:35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</row>
    <row r="911" spans="1:35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</row>
    <row r="912" spans="1:35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</row>
    <row r="913" spans="1:35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</row>
    <row r="914" spans="1:35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</row>
    <row r="915" spans="1:3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</row>
    <row r="916" spans="1:35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</row>
    <row r="917" spans="1:35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</row>
    <row r="918" spans="1:35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</row>
    <row r="919" spans="1:35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</row>
    <row r="920" spans="1:35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</row>
    <row r="921" spans="1:35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</row>
    <row r="922" spans="1:35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</row>
    <row r="923" spans="1:35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</row>
    <row r="924" spans="1:35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</row>
    <row r="925" spans="1:3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</row>
    <row r="926" spans="1:35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</row>
    <row r="927" spans="1:35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</row>
    <row r="928" spans="1:35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</row>
    <row r="929" spans="1:35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</row>
    <row r="930" spans="1:35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</row>
    <row r="931" spans="1:35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</row>
    <row r="932" spans="1:35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</row>
    <row r="933" spans="1:35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</row>
    <row r="934" spans="1:35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</row>
    <row r="935" spans="1: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</row>
    <row r="936" spans="1:35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</row>
    <row r="937" spans="1:35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</row>
    <row r="938" spans="1:35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</row>
    <row r="939" spans="1:35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</row>
    <row r="940" spans="1:35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</row>
    <row r="941" spans="1:35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</row>
    <row r="942" spans="1:35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</row>
    <row r="943" spans="1:35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</row>
    <row r="944" spans="1:35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</row>
    <row r="945" spans="1:3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</row>
    <row r="946" spans="1:35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</row>
    <row r="947" spans="1:35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</row>
    <row r="948" spans="1:35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V271"/>
  <sheetViews>
    <sheetView workbookViewId="0">
      <selection activeCell="A60" sqref="A60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12" customWidth="1"/>
    <col min="5" max="5" width="12.42578125" bestFit="1" customWidth="1"/>
    <col min="6" max="6" width="16.425781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2" ht="21" thickBot="1">
      <c r="A1" s="1" t="s">
        <v>90</v>
      </c>
      <c r="U1" s="4" t="s">
        <v>59</v>
      </c>
      <c r="V1" s="6" t="s">
        <v>71</v>
      </c>
    </row>
    <row r="2" spans="1:22">
      <c r="A2" t="s">
        <v>74</v>
      </c>
      <c r="B2" s="3" t="s">
        <v>91</v>
      </c>
      <c r="D2" s="110" t="s">
        <v>227</v>
      </c>
      <c r="U2" s="26">
        <v>30000</v>
      </c>
      <c r="V2" s="26">
        <f t="shared" ref="V2:V17" si="0">+D$11+D$12*U2+D$13*U2^2</f>
        <v>3.53366465426799E-2</v>
      </c>
    </row>
    <row r="3" spans="1:22" ht="13.5" thickBot="1">
      <c r="A3" s="8" t="s">
        <v>213</v>
      </c>
      <c r="B3" s="3"/>
      <c r="U3" s="26">
        <v>31000</v>
      </c>
      <c r="V3" s="26">
        <f t="shared" si="0"/>
        <v>3.6512708553147338E-2</v>
      </c>
    </row>
    <row r="4" spans="1:22" ht="14.25" thickTop="1" thickBot="1">
      <c r="A4" s="5" t="s">
        <v>50</v>
      </c>
      <c r="B4" s="3"/>
      <c r="C4" s="38">
        <v>38259.544399999999</v>
      </c>
      <c r="D4" s="39">
        <v>0.38913342000000001</v>
      </c>
      <c r="U4" s="26">
        <v>32000</v>
      </c>
      <c r="V4" s="26">
        <f t="shared" si="0"/>
        <v>3.8001036002662442E-2</v>
      </c>
    </row>
    <row r="5" spans="1:22" ht="13.5" thickTop="1">
      <c r="A5" s="31" t="s">
        <v>80</v>
      </c>
      <c r="B5" s="32"/>
      <c r="C5" s="33">
        <v>8</v>
      </c>
      <c r="D5" s="32" t="s">
        <v>81</v>
      </c>
      <c r="U5" s="26">
        <v>33000</v>
      </c>
      <c r="V5" s="26">
        <f t="shared" si="0"/>
        <v>3.9801628891225321E-2</v>
      </c>
    </row>
    <row r="6" spans="1:22">
      <c r="A6" s="5" t="s">
        <v>51</v>
      </c>
      <c r="U6" s="26">
        <v>34000</v>
      </c>
      <c r="V6" s="26">
        <f t="shared" si="0"/>
        <v>4.1914487218835811E-2</v>
      </c>
    </row>
    <row r="7" spans="1:22">
      <c r="A7" t="s">
        <v>52</v>
      </c>
      <c r="C7">
        <v>38259.544399999999</v>
      </c>
      <c r="D7" s="14" t="s">
        <v>214</v>
      </c>
      <c r="U7" s="26">
        <v>35000</v>
      </c>
      <c r="V7" s="26">
        <f t="shared" si="0"/>
        <v>4.4339610985494021E-2</v>
      </c>
    </row>
    <row r="8" spans="1:22">
      <c r="A8" t="s">
        <v>53</v>
      </c>
      <c r="C8">
        <v>0.38913342000000001</v>
      </c>
      <c r="D8" s="14" t="s">
        <v>215</v>
      </c>
      <c r="U8" s="26">
        <v>36000</v>
      </c>
      <c r="V8" s="26">
        <f t="shared" si="0"/>
        <v>4.707700019119998E-2</v>
      </c>
    </row>
    <row r="9" spans="1:22">
      <c r="A9" s="18" t="s">
        <v>89</v>
      </c>
      <c r="B9" s="37">
        <v>21</v>
      </c>
      <c r="C9" s="18" t="str">
        <f>"F"&amp;B9</f>
        <v>F21</v>
      </c>
      <c r="D9" s="18" t="str">
        <f>"G"&amp;B9</f>
        <v>G21</v>
      </c>
      <c r="E9" s="30"/>
      <c r="U9" s="26">
        <v>37000</v>
      </c>
      <c r="V9" s="26">
        <f t="shared" si="0"/>
        <v>5.0126654835953577E-2</v>
      </c>
    </row>
    <row r="10" spans="1:22" ht="13.5" thickBot="1">
      <c r="C10" s="4" t="s">
        <v>69</v>
      </c>
      <c r="D10" s="4" t="s">
        <v>70</v>
      </c>
      <c r="U10" s="26">
        <v>38000</v>
      </c>
      <c r="V10" s="26">
        <f t="shared" si="0"/>
        <v>5.348857491975495E-2</v>
      </c>
    </row>
    <row r="11" spans="1:22">
      <c r="A11" t="s">
        <v>65</v>
      </c>
      <c r="C11" s="14">
        <f ca="1">INTERCEPT(INDIRECT(D9):G964,INDIRECT(C9):$F964)</f>
        <v>3.325666585388398E-3</v>
      </c>
      <c r="D11" s="3">
        <f>+E11*F11</f>
        <v>0.14525821538583558</v>
      </c>
      <c r="E11" s="9">
        <v>0.14525821538583558</v>
      </c>
      <c r="F11">
        <v>1</v>
      </c>
      <c r="U11" s="26">
        <v>39000</v>
      </c>
      <c r="V11" s="26">
        <f t="shared" si="0"/>
        <v>5.7162760442603933E-2</v>
      </c>
    </row>
    <row r="12" spans="1:22">
      <c r="A12" t="s">
        <v>66</v>
      </c>
      <c r="C12" s="14">
        <f ca="1">SLOPE(INDIRECT(D9):G964,INDIRECT(C9):$F964)</f>
        <v>1.1498184977608197E-6</v>
      </c>
      <c r="D12" s="3">
        <f>+E12*F12</f>
        <v>-8.3480338804873053E-6</v>
      </c>
      <c r="E12" s="10">
        <v>-8.3480338804873044E-2</v>
      </c>
      <c r="F12">
        <v>1E-4</v>
      </c>
      <c r="U12" s="26">
        <v>40000</v>
      </c>
      <c r="V12" s="26">
        <f t="shared" si="0"/>
        <v>6.1149211404500609E-2</v>
      </c>
    </row>
    <row r="13" spans="1:22" ht="13.5" thickBot="1">
      <c r="A13" t="s">
        <v>68</v>
      </c>
      <c r="C13" s="3" t="s">
        <v>63</v>
      </c>
      <c r="D13" s="3">
        <f>+E13*F13</f>
        <v>1.5613271952384829E-10</v>
      </c>
      <c r="E13" s="11">
        <v>1.5613271952384829E-2</v>
      </c>
      <c r="F13">
        <v>1E-8</v>
      </c>
      <c r="U13" s="26">
        <v>41000</v>
      </c>
      <c r="V13" s="26">
        <f t="shared" si="0"/>
        <v>6.5447927805445033E-2</v>
      </c>
    </row>
    <row r="14" spans="1:22">
      <c r="A14" t="s">
        <v>73</v>
      </c>
      <c r="E14">
        <f>SUM(T21:T909)</f>
        <v>6.6767791020844068E-3</v>
      </c>
      <c r="U14" s="26">
        <v>42000</v>
      </c>
      <c r="V14" s="26">
        <f t="shared" si="0"/>
        <v>7.0058909645437123E-2</v>
      </c>
    </row>
    <row r="15" spans="1:22">
      <c r="A15" s="2" t="s">
        <v>67</v>
      </c>
      <c r="C15" s="12">
        <f ca="1">(C7+C11)+(C8+C12)*INT(MAX(F21:F3492))</f>
        <v>51690.916537521851</v>
      </c>
      <c r="D15" s="8">
        <f>+C7+INT(MAX(F21:F1547))*C8+D11+D12*INT(MAX(F21:F3982))+D13*INT(MAX(F21:F4009)^2)</f>
        <v>51690.916651577863</v>
      </c>
      <c r="E15" s="34" t="s">
        <v>84</v>
      </c>
      <c r="F15" s="33">
        <v>1</v>
      </c>
      <c r="U15" s="26">
        <v>43000</v>
      </c>
      <c r="V15" s="26">
        <f t="shared" si="0"/>
        <v>7.4982156924476989E-2</v>
      </c>
    </row>
    <row r="16" spans="1:22">
      <c r="A16" s="5" t="s">
        <v>54</v>
      </c>
      <c r="C16" s="13">
        <f ca="1">+C8+C12</f>
        <v>0.38913456981849776</v>
      </c>
      <c r="D16" s="8">
        <f>+C8+D12+2*D13*F49</f>
        <v>0.3891265002682377</v>
      </c>
      <c r="E16" s="34" t="s">
        <v>85</v>
      </c>
      <c r="F16" s="35">
        <f ca="1">NOW()+15018.5+$C$5/24</f>
        <v>60357.482807291672</v>
      </c>
      <c r="U16" s="26">
        <v>44000</v>
      </c>
      <c r="V16" s="26">
        <f t="shared" si="0"/>
        <v>8.0217669642564465E-2</v>
      </c>
    </row>
    <row r="17" spans="1:22" ht="13.5" thickBot="1">
      <c r="A17" t="s">
        <v>78</v>
      </c>
      <c r="C17">
        <f>COUNT(C21:C4698)</f>
        <v>40</v>
      </c>
      <c r="E17" s="34" t="s">
        <v>86</v>
      </c>
      <c r="F17" s="35">
        <f ca="1">ROUND(2*(F16-$C$7)/$C$8,0)/2+F15</f>
        <v>56788.5</v>
      </c>
      <c r="U17" s="26">
        <v>45000</v>
      </c>
      <c r="V17" s="26">
        <f t="shared" si="0"/>
        <v>8.5765447799699607E-2</v>
      </c>
    </row>
    <row r="18" spans="1:22" ht="14.25" thickTop="1" thickBot="1">
      <c r="A18" s="5" t="s">
        <v>82</v>
      </c>
      <c r="C18" s="16">
        <f ca="1">+C15</f>
        <v>51690.916537521851</v>
      </c>
      <c r="D18" s="17">
        <f ca="1">C16</f>
        <v>0.38913456981849776</v>
      </c>
      <c r="E18" s="34" t="s">
        <v>87</v>
      </c>
      <c r="F18" s="8">
        <f ca="1">ROUND(2*(F16-$C$15)/$C$16,0)/2+F15</f>
        <v>22272.5</v>
      </c>
    </row>
    <row r="19" spans="1:22" ht="13.5" thickBot="1">
      <c r="A19" s="5" t="s">
        <v>83</v>
      </c>
      <c r="C19" s="19">
        <f>+D15</f>
        <v>51690.916651577863</v>
      </c>
      <c r="D19" s="20">
        <f>+D16</f>
        <v>0.3891265002682377</v>
      </c>
      <c r="E19" s="34" t="s">
        <v>88</v>
      </c>
      <c r="F19" s="36">
        <f ca="1">+$C$15+$C$16*F18-15018.5-$C$5/24</f>
        <v>45339.082910471006</v>
      </c>
      <c r="G19" s="8" t="str">
        <f>"G"&amp;E9</f>
        <v>G</v>
      </c>
    </row>
    <row r="20" spans="1:22" ht="15" thickBot="1">
      <c r="A20" s="4" t="s">
        <v>55</v>
      </c>
      <c r="B20" s="4" t="s">
        <v>56</v>
      </c>
      <c r="C20" s="4" t="s">
        <v>57</v>
      </c>
      <c r="D20" s="4" t="s">
        <v>62</v>
      </c>
      <c r="E20" s="4" t="s">
        <v>58</v>
      </c>
      <c r="F20" s="4" t="s">
        <v>59</v>
      </c>
      <c r="G20" s="4" t="s">
        <v>60</v>
      </c>
      <c r="H20" s="7" t="s">
        <v>61</v>
      </c>
      <c r="I20" s="7" t="s">
        <v>117</v>
      </c>
      <c r="J20" s="7" t="s">
        <v>118</v>
      </c>
      <c r="K20" s="7" t="s">
        <v>120</v>
      </c>
      <c r="L20" s="7" t="s">
        <v>119</v>
      </c>
      <c r="M20" s="7" t="s">
        <v>79</v>
      </c>
      <c r="N20" s="7" t="s">
        <v>75</v>
      </c>
      <c r="O20" s="7" t="s">
        <v>72</v>
      </c>
      <c r="P20" s="15" t="s">
        <v>71</v>
      </c>
      <c r="Q20" s="4" t="s">
        <v>64</v>
      </c>
      <c r="R20" s="7" t="s">
        <v>208</v>
      </c>
      <c r="S20" s="6" t="s">
        <v>210</v>
      </c>
      <c r="T20" s="7" t="s">
        <v>209</v>
      </c>
    </row>
    <row r="21" spans="1:22" s="26" customFormat="1">
      <c r="A21" s="114" t="s">
        <v>223</v>
      </c>
      <c r="B21" s="13" t="str">
        <f t="shared" ref="B21:B42" si="1">IF(X21=INT(X21),"I","II")</f>
        <v>I</v>
      </c>
      <c r="C21" s="102">
        <v>17793.433000000001</v>
      </c>
      <c r="D21" s="114" t="s">
        <v>218</v>
      </c>
      <c r="E21" s="87">
        <f t="shared" ref="E21:E60" si="2">+(C21-C$7)/C$8</f>
        <v>-52594.072747593862</v>
      </c>
      <c r="F21" s="87">
        <f t="shared" ref="F21:F60" si="3">ROUND(2*E21,0)/2</f>
        <v>-52594</v>
      </c>
      <c r="G21" s="26">
        <f t="shared" ref="G21:G60" si="4">+C21-(C$7+F21*C$8)</f>
        <v>-2.830851999897277E-2</v>
      </c>
      <c r="H21" s="87"/>
      <c r="I21" s="87"/>
      <c r="J21" s="87"/>
      <c r="K21" s="87"/>
      <c r="L21" s="87"/>
      <c r="M21" s="87"/>
      <c r="N21" s="87">
        <f t="shared" ref="N21:N52" si="5">G21</f>
        <v>-2.830851999897277E-2</v>
      </c>
      <c r="O21" s="87"/>
      <c r="P21" s="87"/>
      <c r="Q21" s="88">
        <f t="shared" ref="Q21:Q60" si="6">+C21-15018.5</f>
        <v>2774.9330000000009</v>
      </c>
      <c r="R21" s="26">
        <f t="shared" ref="R21:R60" si="7">+(P21-G21)^2</f>
        <v>8.0137230453224129E-4</v>
      </c>
    </row>
    <row r="22" spans="1:22" s="26" customFormat="1">
      <c r="A22" s="114" t="s">
        <v>223</v>
      </c>
      <c r="B22" s="13" t="str">
        <f t="shared" si="1"/>
        <v>I</v>
      </c>
      <c r="C22" s="102">
        <v>32797.235000000001</v>
      </c>
      <c r="D22" s="114" t="s">
        <v>218</v>
      </c>
      <c r="E22" s="87">
        <f t="shared" si="2"/>
        <v>-14037.112001328485</v>
      </c>
      <c r="F22" s="87">
        <f t="shared" si="3"/>
        <v>-14037</v>
      </c>
      <c r="G22" s="26">
        <f t="shared" si="4"/>
        <v>-4.3583459999354091E-2</v>
      </c>
      <c r="H22" s="87"/>
      <c r="I22" s="87"/>
      <c r="J22" s="87"/>
      <c r="K22" s="87"/>
      <c r="L22" s="87"/>
      <c r="M22" s="87"/>
      <c r="N22" s="87">
        <f t="shared" si="5"/>
        <v>-4.3583459999354091E-2</v>
      </c>
      <c r="O22" s="87"/>
      <c r="P22" s="87"/>
      <c r="Q22" s="88">
        <f t="shared" si="6"/>
        <v>17778.735000000001</v>
      </c>
      <c r="R22" s="26">
        <f t="shared" si="7"/>
        <v>1.8995179855152981E-3</v>
      </c>
    </row>
    <row r="23" spans="1:22" s="26" customFormat="1">
      <c r="A23" s="114" t="s">
        <v>224</v>
      </c>
      <c r="B23" s="13" t="str">
        <f t="shared" si="1"/>
        <v>I</v>
      </c>
      <c r="C23" s="102">
        <v>32879.404999999999</v>
      </c>
      <c r="D23" s="114" t="s">
        <v>218</v>
      </c>
      <c r="E23" s="87">
        <f t="shared" si="2"/>
        <v>-13825.950492764152</v>
      </c>
      <c r="F23" s="87">
        <f t="shared" si="3"/>
        <v>-13826</v>
      </c>
      <c r="G23" s="26">
        <f t="shared" si="4"/>
        <v>1.9264920003479347E-2</v>
      </c>
      <c r="H23" s="87"/>
      <c r="I23" s="87"/>
      <c r="J23" s="87"/>
      <c r="K23" s="87"/>
      <c r="L23" s="87"/>
      <c r="M23" s="87"/>
      <c r="N23" s="87">
        <f t="shared" si="5"/>
        <v>1.9264920003479347E-2</v>
      </c>
      <c r="O23" s="87"/>
      <c r="P23" s="87"/>
      <c r="Q23" s="88">
        <f t="shared" si="6"/>
        <v>17860.904999999999</v>
      </c>
      <c r="R23" s="26">
        <f t="shared" si="7"/>
        <v>3.7113714274045868E-4</v>
      </c>
    </row>
    <row r="24" spans="1:22" s="26" customFormat="1">
      <c r="A24" s="114" t="s">
        <v>224</v>
      </c>
      <c r="B24" s="13" t="str">
        <f t="shared" si="1"/>
        <v>I</v>
      </c>
      <c r="C24" s="102">
        <v>33204.324000000001</v>
      </c>
      <c r="D24" s="114" t="s">
        <v>218</v>
      </c>
      <c r="E24" s="87">
        <f t="shared" si="2"/>
        <v>-12990.969524025972</v>
      </c>
      <c r="F24" s="87">
        <f t="shared" si="3"/>
        <v>-12991</v>
      </c>
      <c r="G24" s="26">
        <f t="shared" si="4"/>
        <v>1.1859220001497306E-2</v>
      </c>
      <c r="H24" s="87"/>
      <c r="I24" s="87"/>
      <c r="J24" s="87"/>
      <c r="K24" s="87"/>
      <c r="L24" s="87"/>
      <c r="M24" s="87"/>
      <c r="N24" s="87">
        <f t="shared" si="5"/>
        <v>1.1859220001497306E-2</v>
      </c>
      <c r="O24" s="87"/>
      <c r="P24" s="87"/>
      <c r="Q24" s="88">
        <f t="shared" si="6"/>
        <v>18185.824000000001</v>
      </c>
      <c r="R24" s="26">
        <f t="shared" si="7"/>
        <v>1.4064109904391377E-4</v>
      </c>
    </row>
    <row r="25" spans="1:22" s="26" customFormat="1">
      <c r="A25" s="114" t="s">
        <v>222</v>
      </c>
      <c r="B25" s="13" t="str">
        <f t="shared" si="1"/>
        <v>I</v>
      </c>
      <c r="C25" s="102">
        <v>33260.521200000003</v>
      </c>
      <c r="D25" s="114" t="s">
        <v>220</v>
      </c>
      <c r="E25" s="87">
        <f t="shared" si="2"/>
        <v>-12846.553246441788</v>
      </c>
      <c r="F25" s="87">
        <f t="shared" si="3"/>
        <v>-12846.5</v>
      </c>
      <c r="G25" s="26">
        <f t="shared" si="4"/>
        <v>-2.0719969994388521E-2</v>
      </c>
      <c r="H25" s="87"/>
      <c r="I25" s="87"/>
      <c r="J25" s="87"/>
      <c r="K25" s="87"/>
      <c r="L25" s="87"/>
      <c r="M25" s="87"/>
      <c r="N25" s="87">
        <f t="shared" si="5"/>
        <v>-2.0719969994388521E-2</v>
      </c>
      <c r="O25" s="87"/>
      <c r="P25" s="87"/>
      <c r="Q25" s="88">
        <f t="shared" si="6"/>
        <v>18242.021200000003</v>
      </c>
      <c r="R25" s="26">
        <f t="shared" si="7"/>
        <v>4.2931715656836062E-4</v>
      </c>
    </row>
    <row r="26" spans="1:22" s="26" customFormat="1">
      <c r="A26" s="114" t="s">
        <v>222</v>
      </c>
      <c r="B26" s="13" t="str">
        <f t="shared" si="1"/>
        <v>I</v>
      </c>
      <c r="C26" s="102">
        <v>33263.433199999999</v>
      </c>
      <c r="D26" s="114" t="s">
        <v>220</v>
      </c>
      <c r="E26" s="87">
        <f t="shared" si="2"/>
        <v>-12839.069951894646</v>
      </c>
      <c r="F26" s="87">
        <f t="shared" si="3"/>
        <v>-12839</v>
      </c>
      <c r="G26" s="26">
        <f t="shared" si="4"/>
        <v>-2.7220620002481155E-2</v>
      </c>
      <c r="H26" s="87"/>
      <c r="I26" s="87"/>
      <c r="J26" s="87"/>
      <c r="K26" s="87"/>
      <c r="L26" s="87"/>
      <c r="M26" s="87"/>
      <c r="N26" s="87">
        <f t="shared" si="5"/>
        <v>-2.7220620002481155E-2</v>
      </c>
      <c r="O26" s="87"/>
      <c r="P26" s="87"/>
      <c r="Q26" s="88">
        <f t="shared" si="6"/>
        <v>18244.933199999999</v>
      </c>
      <c r="R26" s="26">
        <f t="shared" si="7"/>
        <v>7.4096215331947719E-4</v>
      </c>
    </row>
    <row r="27" spans="1:22" s="26" customFormat="1">
      <c r="A27" s="114" t="s">
        <v>222</v>
      </c>
      <c r="B27" s="13" t="str">
        <f t="shared" si="1"/>
        <v>I</v>
      </c>
      <c r="C27" s="102">
        <v>33264.410300000003</v>
      </c>
      <c r="D27" s="114" t="s">
        <v>220</v>
      </c>
      <c r="E27" s="87">
        <f t="shared" si="2"/>
        <v>-12836.558987917295</v>
      </c>
      <c r="F27" s="87">
        <f t="shared" si="3"/>
        <v>-12836.5</v>
      </c>
      <c r="G27" s="26">
        <f t="shared" si="4"/>
        <v>-2.2954169995500706E-2</v>
      </c>
      <c r="H27" s="87"/>
      <c r="I27" s="87"/>
      <c r="J27" s="87"/>
      <c r="K27" s="87"/>
      <c r="L27" s="87"/>
      <c r="M27" s="87"/>
      <c r="N27" s="87">
        <f t="shared" si="5"/>
        <v>-2.2954169995500706E-2</v>
      </c>
      <c r="O27" s="87"/>
      <c r="P27" s="87"/>
      <c r="Q27" s="88">
        <f t="shared" si="6"/>
        <v>18245.910300000003</v>
      </c>
      <c r="R27" s="26">
        <f t="shared" si="7"/>
        <v>5.2689392018234488E-4</v>
      </c>
    </row>
    <row r="28" spans="1:22" s="26" customFormat="1">
      <c r="A28" s="114" t="s">
        <v>222</v>
      </c>
      <c r="B28" s="13" t="str">
        <f t="shared" si="1"/>
        <v>I</v>
      </c>
      <c r="C28" s="102">
        <v>33315.336600000002</v>
      </c>
      <c r="D28" s="114" t="s">
        <v>220</v>
      </c>
      <c r="E28" s="87">
        <f t="shared" si="2"/>
        <v>-12705.687936029746</v>
      </c>
      <c r="F28" s="87">
        <f t="shared" si="3"/>
        <v>-12705.5</v>
      </c>
      <c r="G28" s="26">
        <f t="shared" si="4"/>
        <v>-7.3132189994794317E-2</v>
      </c>
      <c r="H28" s="87"/>
      <c r="I28" s="87"/>
      <c r="J28" s="87"/>
      <c r="K28" s="87"/>
      <c r="L28" s="87"/>
      <c r="M28" s="87"/>
      <c r="N28" s="87">
        <f t="shared" si="5"/>
        <v>-7.3132189994794317E-2</v>
      </c>
      <c r="O28" s="87"/>
      <c r="P28" s="87"/>
      <c r="Q28" s="88">
        <f t="shared" si="6"/>
        <v>18296.836600000002</v>
      </c>
      <c r="R28" s="26">
        <f t="shared" si="7"/>
        <v>5.3483172134346935E-3</v>
      </c>
    </row>
    <row r="29" spans="1:22" s="26" customFormat="1">
      <c r="A29" s="114" t="s">
        <v>222</v>
      </c>
      <c r="B29" s="13" t="str">
        <f t="shared" si="1"/>
        <v>I</v>
      </c>
      <c r="C29" s="102">
        <v>33316.360200000003</v>
      </c>
      <c r="D29" s="114" t="s">
        <v>220</v>
      </c>
      <c r="E29" s="87">
        <f t="shared" si="2"/>
        <v>-12703.057475762416</v>
      </c>
      <c r="F29" s="87">
        <f t="shared" si="3"/>
        <v>-12703</v>
      </c>
      <c r="G29" s="26">
        <f t="shared" si="4"/>
        <v>-2.2365739998349454E-2</v>
      </c>
      <c r="H29" s="87"/>
      <c r="I29" s="87"/>
      <c r="J29" s="87"/>
      <c r="K29" s="87"/>
      <c r="L29" s="87"/>
      <c r="M29" s="87"/>
      <c r="N29" s="87">
        <f t="shared" si="5"/>
        <v>-2.2365739998349454E-2</v>
      </c>
      <c r="O29" s="87"/>
      <c r="P29" s="87"/>
      <c r="Q29" s="88">
        <f t="shared" si="6"/>
        <v>18297.860200000003</v>
      </c>
      <c r="R29" s="26">
        <f t="shared" si="7"/>
        <v>5.0022632567376865E-4</v>
      </c>
    </row>
    <row r="30" spans="1:22" s="26" customFormat="1">
      <c r="A30" s="114" t="s">
        <v>222</v>
      </c>
      <c r="B30" s="13" t="str">
        <f t="shared" si="1"/>
        <v>I</v>
      </c>
      <c r="C30" s="102">
        <v>33613.459000000003</v>
      </c>
      <c r="D30" s="114" t="s">
        <v>220</v>
      </c>
      <c r="E30" s="87">
        <f t="shared" si="2"/>
        <v>-11939.569209964018</v>
      </c>
      <c r="F30" s="87">
        <f t="shared" si="3"/>
        <v>-11939.5</v>
      </c>
      <c r="G30" s="26">
        <f t="shared" si="4"/>
        <v>-2.6931909997074399E-2</v>
      </c>
      <c r="H30" s="87"/>
      <c r="I30" s="87"/>
      <c r="J30" s="87"/>
      <c r="K30" s="87"/>
      <c r="L30" s="87"/>
      <c r="M30" s="87"/>
      <c r="N30" s="87">
        <f t="shared" si="5"/>
        <v>-2.6931909997074399E-2</v>
      </c>
      <c r="O30" s="87"/>
      <c r="P30" s="87"/>
      <c r="Q30" s="88">
        <f t="shared" si="6"/>
        <v>18594.959000000003</v>
      </c>
      <c r="R30" s="26">
        <f t="shared" si="7"/>
        <v>7.2532777609051597E-4</v>
      </c>
    </row>
    <row r="31" spans="1:22" s="26" customFormat="1">
      <c r="A31" s="114" t="s">
        <v>222</v>
      </c>
      <c r="B31" s="13" t="str">
        <f t="shared" si="1"/>
        <v>I</v>
      </c>
      <c r="C31" s="102">
        <v>33613.513700000003</v>
      </c>
      <c r="D31" s="114" t="s">
        <v>220</v>
      </c>
      <c r="E31" s="87">
        <f t="shared" si="2"/>
        <v>-11939.428641209988</v>
      </c>
      <c r="F31" s="87">
        <f t="shared" si="3"/>
        <v>-11939.5</v>
      </c>
      <c r="G31" s="26">
        <f t="shared" si="4"/>
        <v>2.7768090003519319E-2</v>
      </c>
      <c r="H31" s="87"/>
      <c r="I31" s="87"/>
      <c r="J31" s="87"/>
      <c r="K31" s="87"/>
      <c r="L31" s="87"/>
      <c r="M31" s="87"/>
      <c r="N31" s="87">
        <f t="shared" si="5"/>
        <v>2.7768090003519319E-2</v>
      </c>
      <c r="O31" s="87"/>
      <c r="P31" s="87"/>
      <c r="Q31" s="88">
        <f t="shared" si="6"/>
        <v>18595.013700000003</v>
      </c>
      <c r="R31" s="26">
        <f t="shared" si="7"/>
        <v>7.7106682244354951E-4</v>
      </c>
    </row>
    <row r="32" spans="1:22" s="26" customFormat="1">
      <c r="A32" s="114" t="s">
        <v>222</v>
      </c>
      <c r="B32" s="13" t="str">
        <f t="shared" si="1"/>
        <v>I</v>
      </c>
      <c r="C32" s="102">
        <v>33617.546600000001</v>
      </c>
      <c r="D32" s="114" t="s">
        <v>220</v>
      </c>
      <c r="E32" s="87">
        <f t="shared" si="2"/>
        <v>-11929.064843620981</v>
      </c>
      <c r="F32" s="87">
        <f t="shared" si="3"/>
        <v>-11929</v>
      </c>
      <c r="G32" s="26">
        <f t="shared" si="4"/>
        <v>-2.5232820000383072E-2</v>
      </c>
      <c r="H32" s="87"/>
      <c r="I32" s="87"/>
      <c r="J32" s="87"/>
      <c r="K32" s="87"/>
      <c r="L32" s="87"/>
      <c r="M32" s="87"/>
      <c r="N32" s="87">
        <f t="shared" si="5"/>
        <v>-2.5232820000383072E-2</v>
      </c>
      <c r="O32" s="87"/>
      <c r="P32" s="87"/>
      <c r="Q32" s="88">
        <f t="shared" si="6"/>
        <v>18599.046600000001</v>
      </c>
      <c r="R32" s="26">
        <f t="shared" si="7"/>
        <v>6.3669520517173198E-4</v>
      </c>
    </row>
    <row r="33" spans="1:20" s="26" customFormat="1">
      <c r="A33" s="114" t="s">
        <v>222</v>
      </c>
      <c r="B33" s="13" t="str">
        <f t="shared" si="1"/>
        <v>I</v>
      </c>
      <c r="C33" s="102">
        <v>33643.431299999997</v>
      </c>
      <c r="D33" s="114" t="s">
        <v>220</v>
      </c>
      <c r="E33" s="87">
        <f t="shared" si="2"/>
        <v>-11862.546013138635</v>
      </c>
      <c r="F33" s="87">
        <f t="shared" si="3"/>
        <v>-11862.5</v>
      </c>
      <c r="G33" s="26">
        <f t="shared" si="4"/>
        <v>-1.790525000251364E-2</v>
      </c>
      <c r="H33" s="87"/>
      <c r="I33" s="87"/>
      <c r="J33" s="87"/>
      <c r="K33" s="87"/>
      <c r="L33" s="87"/>
      <c r="M33" s="87"/>
      <c r="N33" s="87">
        <f t="shared" si="5"/>
        <v>-1.790525000251364E-2</v>
      </c>
      <c r="O33" s="87"/>
      <c r="P33" s="87"/>
      <c r="Q33" s="88">
        <f t="shared" si="6"/>
        <v>18624.931299999997</v>
      </c>
      <c r="R33" s="26">
        <f t="shared" si="7"/>
        <v>3.2059797765251471E-4</v>
      </c>
    </row>
    <row r="34" spans="1:20" s="26" customFormat="1">
      <c r="A34" s="114" t="s">
        <v>222</v>
      </c>
      <c r="B34" s="13" t="str">
        <f t="shared" si="1"/>
        <v>I</v>
      </c>
      <c r="C34" s="102">
        <v>33646.343399999998</v>
      </c>
      <c r="D34" s="114" t="s">
        <v>220</v>
      </c>
      <c r="E34" s="87">
        <f t="shared" si="2"/>
        <v>-11855.062461610212</v>
      </c>
      <c r="F34" s="87">
        <f t="shared" si="3"/>
        <v>-11855</v>
      </c>
      <c r="G34" s="26">
        <f t="shared" si="4"/>
        <v>-2.4305899998580571E-2</v>
      </c>
      <c r="H34" s="87"/>
      <c r="I34" s="87"/>
      <c r="J34" s="87"/>
      <c r="K34" s="87"/>
      <c r="L34" s="87"/>
      <c r="M34" s="87"/>
      <c r="N34" s="87">
        <f t="shared" si="5"/>
        <v>-2.4305899998580571E-2</v>
      </c>
      <c r="O34" s="87"/>
      <c r="P34" s="87"/>
      <c r="Q34" s="88">
        <f t="shared" si="6"/>
        <v>18627.843399999998</v>
      </c>
      <c r="R34" s="26">
        <f t="shared" si="7"/>
        <v>5.90776774740999E-4</v>
      </c>
    </row>
    <row r="35" spans="1:20" s="26" customFormat="1">
      <c r="A35" s="114" t="s">
        <v>222</v>
      </c>
      <c r="B35" s="13" t="str">
        <f t="shared" si="1"/>
        <v>I</v>
      </c>
      <c r="C35" s="102">
        <v>33646.536500000002</v>
      </c>
      <c r="D35" s="114" t="s">
        <v>220</v>
      </c>
      <c r="E35" s="87">
        <f t="shared" si="2"/>
        <v>-11854.56623078017</v>
      </c>
      <c r="F35" s="87">
        <f t="shared" si="3"/>
        <v>-11854.5</v>
      </c>
      <c r="G35" s="26">
        <f t="shared" si="4"/>
        <v>-2.5772609995328821E-2</v>
      </c>
      <c r="H35" s="87"/>
      <c r="I35" s="87"/>
      <c r="J35" s="87"/>
      <c r="K35" s="87"/>
      <c r="L35" s="87"/>
      <c r="M35" s="87"/>
      <c r="N35" s="87">
        <f t="shared" si="5"/>
        <v>-2.5772609995328821E-2</v>
      </c>
      <c r="O35" s="87"/>
      <c r="P35" s="87"/>
      <c r="Q35" s="88">
        <f t="shared" si="6"/>
        <v>18628.036500000002</v>
      </c>
      <c r="R35" s="26">
        <f t="shared" si="7"/>
        <v>6.6422742597132308E-4</v>
      </c>
    </row>
    <row r="36" spans="1:20" s="26" customFormat="1">
      <c r="A36" s="114" t="s">
        <v>222</v>
      </c>
      <c r="B36" s="13" t="str">
        <f t="shared" si="1"/>
        <v>I</v>
      </c>
      <c r="C36" s="102">
        <v>33647.511599999998</v>
      </c>
      <c r="D36" s="114" t="s">
        <v>220</v>
      </c>
      <c r="E36" s="87">
        <f t="shared" si="2"/>
        <v>-11852.060406428214</v>
      </c>
      <c r="F36" s="87">
        <f t="shared" si="3"/>
        <v>-11852</v>
      </c>
      <c r="G36" s="26">
        <f t="shared" si="4"/>
        <v>-2.3506160003307741E-2</v>
      </c>
      <c r="H36" s="87"/>
      <c r="I36" s="87"/>
      <c r="J36" s="87"/>
      <c r="K36" s="87"/>
      <c r="L36" s="87"/>
      <c r="M36" s="87"/>
      <c r="N36" s="87">
        <f t="shared" si="5"/>
        <v>-2.3506160003307741E-2</v>
      </c>
      <c r="O36" s="87"/>
      <c r="P36" s="87"/>
      <c r="Q36" s="88">
        <f t="shared" si="6"/>
        <v>18629.011599999998</v>
      </c>
      <c r="R36" s="26">
        <f t="shared" si="7"/>
        <v>5.5253955810110461E-4</v>
      </c>
    </row>
    <row r="37" spans="1:20" s="26" customFormat="1">
      <c r="A37" s="114" t="s">
        <v>222</v>
      </c>
      <c r="B37" s="13" t="str">
        <f t="shared" si="1"/>
        <v>I</v>
      </c>
      <c r="C37" s="102">
        <v>33735.253299999997</v>
      </c>
      <c r="D37" s="114" t="s">
        <v>220</v>
      </c>
      <c r="E37" s="87">
        <f t="shared" si="2"/>
        <v>-11626.580672510734</v>
      </c>
      <c r="F37" s="87">
        <f t="shared" si="3"/>
        <v>-11626.5</v>
      </c>
      <c r="G37" s="26">
        <f t="shared" si="4"/>
        <v>-3.1392370001412928E-2</v>
      </c>
      <c r="H37" s="87"/>
      <c r="I37" s="87"/>
      <c r="J37" s="87"/>
      <c r="K37" s="87"/>
      <c r="L37" s="87"/>
      <c r="M37" s="87"/>
      <c r="N37" s="87">
        <f t="shared" si="5"/>
        <v>-3.1392370001412928E-2</v>
      </c>
      <c r="O37" s="87"/>
      <c r="P37" s="87"/>
      <c r="Q37" s="88">
        <f t="shared" si="6"/>
        <v>18716.753299999997</v>
      </c>
      <c r="R37" s="26">
        <f t="shared" si="7"/>
        <v>9.8548089430561042E-4</v>
      </c>
    </row>
    <row r="38" spans="1:20" s="26" customFormat="1">
      <c r="A38" s="114" t="s">
        <v>222</v>
      </c>
      <c r="B38" s="13" t="str">
        <f t="shared" si="1"/>
        <v>I</v>
      </c>
      <c r="C38" s="102">
        <v>33736.424700000003</v>
      </c>
      <c r="D38" s="114" t="s">
        <v>220</v>
      </c>
      <c r="E38" s="87">
        <f t="shared" si="2"/>
        <v>-11623.570393928117</v>
      </c>
      <c r="F38" s="87">
        <f t="shared" si="3"/>
        <v>-11623.5</v>
      </c>
      <c r="G38" s="26">
        <f t="shared" si="4"/>
        <v>-2.7392629992391448E-2</v>
      </c>
      <c r="H38" s="87"/>
      <c r="I38" s="87"/>
      <c r="J38" s="87"/>
      <c r="K38" s="87"/>
      <c r="L38" s="87"/>
      <c r="M38" s="87"/>
      <c r="N38" s="87">
        <f t="shared" si="5"/>
        <v>-2.7392629992391448E-2</v>
      </c>
      <c r="O38" s="87"/>
      <c r="P38" s="87"/>
      <c r="Q38" s="88">
        <f t="shared" si="6"/>
        <v>18717.924700000003</v>
      </c>
      <c r="R38" s="26">
        <f t="shared" si="7"/>
        <v>7.5035617790006348E-4</v>
      </c>
    </row>
    <row r="39" spans="1:20" s="26" customFormat="1">
      <c r="A39" s="114" t="s">
        <v>224</v>
      </c>
      <c r="B39" s="13" t="str">
        <f t="shared" si="1"/>
        <v>I</v>
      </c>
      <c r="C39" s="102">
        <v>33793.529000000002</v>
      </c>
      <c r="D39" s="114" t="s">
        <v>218</v>
      </c>
      <c r="E39" s="87">
        <f t="shared" si="2"/>
        <v>-11476.823039254754</v>
      </c>
      <c r="F39" s="87">
        <f t="shared" si="3"/>
        <v>-11477</v>
      </c>
      <c r="G39" s="26">
        <f t="shared" si="4"/>
        <v>6.88613400052418E-2</v>
      </c>
      <c r="H39" s="87"/>
      <c r="I39" s="87"/>
      <c r="J39" s="87"/>
      <c r="K39" s="87"/>
      <c r="L39" s="87"/>
      <c r="M39" s="87"/>
      <c r="N39" s="87">
        <f t="shared" si="5"/>
        <v>6.88613400052418E-2</v>
      </c>
      <c r="O39" s="87"/>
      <c r="P39" s="87"/>
      <c r="Q39" s="88">
        <f t="shared" si="6"/>
        <v>18775.029000000002</v>
      </c>
      <c r="R39" s="26">
        <f t="shared" si="7"/>
        <v>4.741884147317515E-3</v>
      </c>
    </row>
    <row r="40" spans="1:20" s="26" customFormat="1">
      <c r="A40" s="114" t="s">
        <v>224</v>
      </c>
      <c r="B40" s="13" t="str">
        <f t="shared" si="1"/>
        <v>I</v>
      </c>
      <c r="C40" s="102">
        <v>34705.213000000003</v>
      </c>
      <c r="D40" s="114" t="s">
        <v>218</v>
      </c>
      <c r="E40" s="87">
        <f t="shared" si="2"/>
        <v>-9133.9659287038248</v>
      </c>
      <c r="F40" s="87">
        <f t="shared" si="3"/>
        <v>-9134</v>
      </c>
      <c r="G40" s="26">
        <f t="shared" si="4"/>
        <v>1.3258280006994028E-2</v>
      </c>
      <c r="H40" s="87"/>
      <c r="I40" s="87"/>
      <c r="J40" s="87"/>
      <c r="K40" s="87"/>
      <c r="L40" s="87"/>
      <c r="M40" s="87"/>
      <c r="N40" s="87">
        <f t="shared" si="5"/>
        <v>1.3258280006994028E-2</v>
      </c>
      <c r="O40" s="87"/>
      <c r="P40" s="87"/>
      <c r="Q40" s="88">
        <f t="shared" si="6"/>
        <v>19686.713000000003</v>
      </c>
      <c r="R40" s="26">
        <f t="shared" si="7"/>
        <v>1.7578198874385756E-4</v>
      </c>
    </row>
    <row r="41" spans="1:20" s="26" customFormat="1">
      <c r="A41" s="114" t="s">
        <v>224</v>
      </c>
      <c r="B41" s="13" t="str">
        <f t="shared" si="1"/>
        <v>I</v>
      </c>
      <c r="C41" s="102">
        <v>34933.442000000003</v>
      </c>
      <c r="D41" s="114" t="s">
        <v>218</v>
      </c>
      <c r="E41" s="87">
        <f t="shared" si="2"/>
        <v>-8547.4601487582222</v>
      </c>
      <c r="F41" s="87">
        <f t="shared" si="3"/>
        <v>-8547.5</v>
      </c>
      <c r="G41" s="26">
        <f t="shared" si="4"/>
        <v>1.5507450007135049E-2</v>
      </c>
      <c r="H41" s="87"/>
      <c r="I41" s="87"/>
      <c r="J41" s="87"/>
      <c r="K41" s="87"/>
      <c r="L41" s="87"/>
      <c r="M41" s="87"/>
      <c r="N41" s="87">
        <f t="shared" si="5"/>
        <v>1.5507450007135049E-2</v>
      </c>
      <c r="O41" s="87"/>
      <c r="P41" s="87"/>
      <c r="Q41" s="88">
        <f t="shared" si="6"/>
        <v>19914.942000000003</v>
      </c>
      <c r="R41" s="26">
        <f t="shared" si="7"/>
        <v>2.4048100572379282E-4</v>
      </c>
    </row>
    <row r="42" spans="1:20" s="26" customFormat="1">
      <c r="A42" s="114" t="s">
        <v>219</v>
      </c>
      <c r="B42" s="13" t="str">
        <f t="shared" si="1"/>
        <v>I</v>
      </c>
      <c r="C42" s="102">
        <v>37354.464</v>
      </c>
      <c r="D42" s="114" t="s">
        <v>218</v>
      </c>
      <c r="E42" s="87">
        <f t="shared" si="2"/>
        <v>-2325.8870954851395</v>
      </c>
      <c r="F42" s="87">
        <f t="shared" si="3"/>
        <v>-2326</v>
      </c>
      <c r="G42" s="26">
        <f t="shared" si="4"/>
        <v>4.3934920002357103E-2</v>
      </c>
      <c r="H42" s="87"/>
      <c r="I42" s="87"/>
      <c r="J42" s="87"/>
      <c r="K42" s="87"/>
      <c r="L42" s="87"/>
      <c r="M42" s="87"/>
      <c r="N42" s="87">
        <f t="shared" si="5"/>
        <v>4.3934920002357103E-2</v>
      </c>
      <c r="O42" s="87"/>
      <c r="P42" s="87"/>
      <c r="Q42" s="88">
        <f t="shared" si="6"/>
        <v>22335.964</v>
      </c>
      <c r="R42" s="26">
        <f t="shared" si="7"/>
        <v>1.9302771956135182E-3</v>
      </c>
    </row>
    <row r="43" spans="1:20" s="26" customFormat="1">
      <c r="A43" s="27" t="s">
        <v>226</v>
      </c>
      <c r="B43" s="13"/>
      <c r="C43" s="102">
        <v>37606.355000000003</v>
      </c>
      <c r="D43" s="102" t="s">
        <v>217</v>
      </c>
      <c r="E43" s="87">
        <f t="shared" si="2"/>
        <v>-1678.5744077185548</v>
      </c>
      <c r="F43" s="87">
        <f t="shared" si="3"/>
        <v>-1678.5</v>
      </c>
      <c r="G43" s="26">
        <f t="shared" si="4"/>
        <v>-2.8954529996553902E-2</v>
      </c>
      <c r="H43" s="87"/>
      <c r="I43" s="87"/>
      <c r="J43" s="87"/>
      <c r="K43" s="87"/>
      <c r="L43" s="87"/>
      <c r="M43" s="87"/>
      <c r="N43" s="87">
        <f t="shared" si="5"/>
        <v>-2.8954529996553902E-2</v>
      </c>
      <c r="O43" s="87"/>
      <c r="P43" s="87"/>
      <c r="Q43" s="88">
        <f t="shared" si="6"/>
        <v>22587.855000000003</v>
      </c>
      <c r="R43" s="26">
        <f t="shared" si="7"/>
        <v>8.3836480732133963E-4</v>
      </c>
    </row>
    <row r="44" spans="1:20" s="26" customFormat="1">
      <c r="A44" s="114" t="s">
        <v>219</v>
      </c>
      <c r="B44" s="13" t="str">
        <f>IF(X44=INT(X44),"I","II")</f>
        <v>I</v>
      </c>
      <c r="C44" s="102">
        <v>37606.355000000003</v>
      </c>
      <c r="D44" s="114" t="s">
        <v>218</v>
      </c>
      <c r="E44" s="87">
        <f t="shared" si="2"/>
        <v>-1678.5744077185548</v>
      </c>
      <c r="F44" s="87">
        <f t="shared" si="3"/>
        <v>-1678.5</v>
      </c>
      <c r="G44" s="26">
        <f t="shared" si="4"/>
        <v>-2.8954529996553902E-2</v>
      </c>
      <c r="H44" s="87"/>
      <c r="I44" s="87"/>
      <c r="J44" s="87"/>
      <c r="K44" s="87"/>
      <c r="L44" s="87"/>
      <c r="M44" s="87"/>
      <c r="N44" s="87">
        <f t="shared" si="5"/>
        <v>-2.8954529996553902E-2</v>
      </c>
      <c r="O44" s="87"/>
      <c r="P44" s="87"/>
      <c r="Q44" s="88">
        <f t="shared" si="6"/>
        <v>22587.855000000003</v>
      </c>
      <c r="R44" s="26">
        <f t="shared" si="7"/>
        <v>8.3836480732133963E-4</v>
      </c>
    </row>
    <row r="45" spans="1:20" s="26" customFormat="1">
      <c r="A45" s="27" t="s">
        <v>216</v>
      </c>
      <c r="B45" s="13"/>
      <c r="C45" s="102">
        <v>37854.464</v>
      </c>
      <c r="D45" s="102" t="s">
        <v>217</v>
      </c>
      <c r="E45" s="87">
        <f t="shared" si="2"/>
        <v>-1040.980751537606</v>
      </c>
      <c r="F45" s="87">
        <f t="shared" si="3"/>
        <v>-1041</v>
      </c>
      <c r="G45" s="26">
        <f t="shared" si="4"/>
        <v>7.4902199994539842E-3</v>
      </c>
      <c r="H45" s="87"/>
      <c r="I45" s="87"/>
      <c r="J45" s="87"/>
      <c r="K45" s="87"/>
      <c r="L45" s="87"/>
      <c r="M45" s="87"/>
      <c r="N45" s="87">
        <f t="shared" si="5"/>
        <v>7.4902199994539842E-3</v>
      </c>
      <c r="O45" s="87"/>
      <c r="P45" s="87"/>
      <c r="Q45" s="88">
        <f t="shared" si="6"/>
        <v>22835.964</v>
      </c>
      <c r="R45" s="26">
        <f t="shared" si="7"/>
        <v>5.6103395640220443E-5</v>
      </c>
    </row>
    <row r="46" spans="1:20" s="26" customFormat="1">
      <c r="A46" s="114" t="s">
        <v>219</v>
      </c>
      <c r="B46" s="13" t="str">
        <f>IF(X46=INT(X46),"I","II")</f>
        <v>I</v>
      </c>
      <c r="C46" s="102">
        <v>37900.358999999997</v>
      </c>
      <c r="D46" s="114" t="s">
        <v>218</v>
      </c>
      <c r="E46" s="87">
        <f t="shared" si="2"/>
        <v>-923.03919822667024</v>
      </c>
      <c r="F46" s="87">
        <f t="shared" si="3"/>
        <v>-923</v>
      </c>
      <c r="G46" s="26">
        <f t="shared" si="4"/>
        <v>-1.5253340003255289E-2</v>
      </c>
      <c r="H46" s="87"/>
      <c r="I46" s="87"/>
      <c r="J46" s="87"/>
      <c r="K46" s="87"/>
      <c r="L46" s="87"/>
      <c r="M46" s="87"/>
      <c r="N46" s="87">
        <f t="shared" si="5"/>
        <v>-1.5253340003255289E-2</v>
      </c>
      <c r="O46" s="87"/>
      <c r="P46" s="87"/>
      <c r="Q46" s="88">
        <f t="shared" si="6"/>
        <v>22881.858999999997</v>
      </c>
      <c r="R46" s="26">
        <f t="shared" si="7"/>
        <v>2.3266438125490806E-4</v>
      </c>
    </row>
    <row r="47" spans="1:20" s="26" customFormat="1">
      <c r="A47" t="s">
        <v>61</v>
      </c>
      <c r="B47" s="3"/>
      <c r="C47" s="24">
        <v>38259.544399999999</v>
      </c>
      <c r="D47" s="24" t="s">
        <v>63</v>
      </c>
      <c r="E47" s="26">
        <f t="shared" si="2"/>
        <v>0</v>
      </c>
      <c r="F47" s="26">
        <f t="shared" si="3"/>
        <v>0</v>
      </c>
      <c r="G47" s="26">
        <f t="shared" si="4"/>
        <v>0</v>
      </c>
      <c r="H47" s="26">
        <f>G47</f>
        <v>0</v>
      </c>
      <c r="J47" s="27"/>
      <c r="N47" s="87">
        <f t="shared" si="5"/>
        <v>0</v>
      </c>
      <c r="P47" s="28"/>
      <c r="Q47" s="29">
        <f t="shared" si="6"/>
        <v>23241.044399999999</v>
      </c>
      <c r="R47" s="26">
        <f t="shared" si="7"/>
        <v>0</v>
      </c>
      <c r="S47" s="26">
        <v>1</v>
      </c>
      <c r="T47" s="26">
        <f t="shared" ref="T47:T60" si="8">S47*R47</f>
        <v>0</v>
      </c>
    </row>
    <row r="48" spans="1:20" s="26" customFormat="1">
      <c r="A48" s="86" t="s">
        <v>222</v>
      </c>
      <c r="B48" s="75" t="str">
        <f>IF(X48=INT(X48),"I","II")</f>
        <v>I</v>
      </c>
      <c r="C48" s="105">
        <v>40036.469499999999</v>
      </c>
      <c r="D48" s="86" t="s">
        <v>220</v>
      </c>
      <c r="E48" s="87">
        <f t="shared" si="2"/>
        <v>4566.3646674192114</v>
      </c>
      <c r="F48" s="87">
        <f t="shared" si="3"/>
        <v>4566.5</v>
      </c>
      <c r="G48" s="26">
        <f t="shared" si="4"/>
        <v>-5.2662429996416904E-2</v>
      </c>
      <c r="H48" s="87"/>
      <c r="I48" s="87"/>
      <c r="J48" s="87"/>
      <c r="K48" s="87"/>
      <c r="L48" s="87"/>
      <c r="M48" s="87"/>
      <c r="N48" s="87">
        <f t="shared" si="5"/>
        <v>-5.2662429996416904E-2</v>
      </c>
      <c r="O48" s="87"/>
      <c r="P48" s="87"/>
      <c r="Q48" s="88">
        <f t="shared" si="6"/>
        <v>25017.969499999999</v>
      </c>
      <c r="R48" s="26">
        <f t="shared" si="7"/>
        <v>2.7733315331275109E-3</v>
      </c>
      <c r="S48" s="26">
        <v>1</v>
      </c>
      <c r="T48" s="26">
        <f t="shared" si="8"/>
        <v>2.7733315331275109E-3</v>
      </c>
    </row>
    <row r="49" spans="1:20" s="26" customFormat="1">
      <c r="A49" s="86" t="s">
        <v>222</v>
      </c>
      <c r="B49" s="75" t="str">
        <f>IF(X49=INT(X49),"I","II")</f>
        <v>I</v>
      </c>
      <c r="C49" s="105">
        <v>40039.441500000001</v>
      </c>
      <c r="D49" s="86" t="s">
        <v>220</v>
      </c>
      <c r="E49" s="87">
        <f t="shared" si="2"/>
        <v>4574.0021507276397</v>
      </c>
      <c r="F49" s="87">
        <f t="shared" si="3"/>
        <v>4574</v>
      </c>
      <c r="G49" s="26">
        <f t="shared" si="4"/>
        <v>8.3692000043811277E-4</v>
      </c>
      <c r="H49" s="87"/>
      <c r="I49" s="87"/>
      <c r="J49" s="87"/>
      <c r="K49" s="87"/>
      <c r="L49" s="87"/>
      <c r="M49" s="87"/>
      <c r="N49" s="87">
        <f t="shared" si="5"/>
        <v>8.3692000043811277E-4</v>
      </c>
      <c r="O49" s="87"/>
      <c r="P49" s="87"/>
      <c r="Q49" s="88">
        <f t="shared" si="6"/>
        <v>25020.941500000001</v>
      </c>
      <c r="R49" s="26">
        <f t="shared" si="7"/>
        <v>7.0043508713333062E-7</v>
      </c>
      <c r="S49" s="26">
        <v>0.5</v>
      </c>
      <c r="T49" s="26">
        <f t="shared" si="8"/>
        <v>3.5021754356666531E-7</v>
      </c>
    </row>
    <row r="50" spans="1:20" s="26" customFormat="1">
      <c r="A50" s="86" t="s">
        <v>222</v>
      </c>
      <c r="B50" s="75" t="str">
        <f>IF(X50=INT(X50),"I","II")</f>
        <v>I</v>
      </c>
      <c r="C50" s="105">
        <v>41390.549200000001</v>
      </c>
      <c r="D50" s="86" t="s">
        <v>220</v>
      </c>
      <c r="E50" s="87">
        <f t="shared" si="2"/>
        <v>8046.0958609003628</v>
      </c>
      <c r="F50" s="87">
        <f t="shared" si="3"/>
        <v>8046</v>
      </c>
      <c r="G50" s="26">
        <f t="shared" si="4"/>
        <v>3.7302680000721011E-2</v>
      </c>
      <c r="H50" s="87"/>
      <c r="I50" s="87"/>
      <c r="J50" s="87"/>
      <c r="K50" s="87"/>
      <c r="L50" s="87"/>
      <c r="M50" s="87"/>
      <c r="N50" s="87">
        <f t="shared" si="5"/>
        <v>3.7302680000721011E-2</v>
      </c>
      <c r="O50" s="87"/>
      <c r="P50" s="87"/>
      <c r="Q50" s="88">
        <f t="shared" si="6"/>
        <v>26372.049200000001</v>
      </c>
      <c r="R50" s="26">
        <f t="shared" si="7"/>
        <v>1.3914899352361913E-3</v>
      </c>
      <c r="S50" s="26">
        <v>1</v>
      </c>
      <c r="T50" s="26">
        <f t="shared" si="8"/>
        <v>1.3914899352361913E-3</v>
      </c>
    </row>
    <row r="51" spans="1:20" s="26" customFormat="1">
      <c r="A51" s="86" t="s">
        <v>222</v>
      </c>
      <c r="B51" s="75" t="str">
        <f>IF(X51=INT(X51),"I","II")</f>
        <v>I</v>
      </c>
      <c r="C51" s="105">
        <v>41392.495699999999</v>
      </c>
      <c r="D51" s="86" t="s">
        <v>220</v>
      </c>
      <c r="E51" s="87">
        <f t="shared" si="2"/>
        <v>8051.0980012973459</v>
      </c>
      <c r="F51" s="87">
        <f t="shared" si="3"/>
        <v>8051</v>
      </c>
      <c r="G51" s="26">
        <f t="shared" si="4"/>
        <v>3.81355799981975E-2</v>
      </c>
      <c r="H51" s="87"/>
      <c r="I51" s="87"/>
      <c r="J51" s="87"/>
      <c r="K51" s="87"/>
      <c r="L51" s="87"/>
      <c r="M51" s="87"/>
      <c r="N51" s="87">
        <f t="shared" si="5"/>
        <v>3.81355799981975E-2</v>
      </c>
      <c r="O51" s="87"/>
      <c r="P51" s="87"/>
      <c r="Q51" s="88">
        <f t="shared" si="6"/>
        <v>26373.995699999999</v>
      </c>
      <c r="R51" s="26">
        <f t="shared" si="7"/>
        <v>1.4543224617989212E-3</v>
      </c>
      <c r="S51" s="26">
        <v>0.2</v>
      </c>
      <c r="T51" s="26">
        <f t="shared" si="8"/>
        <v>2.9086449235978424E-4</v>
      </c>
    </row>
    <row r="52" spans="1:20" s="26" customFormat="1">
      <c r="A52" s="86" t="s">
        <v>222</v>
      </c>
      <c r="B52" s="75" t="str">
        <f>IF(X52=INT(X52),"I","II")</f>
        <v>I</v>
      </c>
      <c r="C52" s="105">
        <v>41395.413</v>
      </c>
      <c r="D52" s="86" t="s">
        <v>220</v>
      </c>
      <c r="E52" s="87">
        <f t="shared" si="2"/>
        <v>8058.5949158517442</v>
      </c>
      <c r="F52" s="87">
        <f t="shared" si="3"/>
        <v>8058.5</v>
      </c>
      <c r="G52" s="26">
        <f t="shared" si="4"/>
        <v>3.6934930001734756E-2</v>
      </c>
      <c r="H52" s="87"/>
      <c r="I52" s="87"/>
      <c r="J52" s="87"/>
      <c r="K52" s="87"/>
      <c r="L52" s="87"/>
      <c r="M52" s="87"/>
      <c r="N52" s="87">
        <f t="shared" si="5"/>
        <v>3.6934930001734756E-2</v>
      </c>
      <c r="O52" s="87"/>
      <c r="P52" s="87"/>
      <c r="Q52" s="88">
        <f t="shared" si="6"/>
        <v>26376.913</v>
      </c>
      <c r="R52" s="26">
        <f t="shared" si="7"/>
        <v>1.3641890542330462E-3</v>
      </c>
      <c r="S52" s="26">
        <v>0.5</v>
      </c>
      <c r="T52" s="26">
        <f t="shared" si="8"/>
        <v>6.8209452711652312E-4</v>
      </c>
    </row>
    <row r="53" spans="1:20" s="26" customFormat="1">
      <c r="A53" t="s">
        <v>92</v>
      </c>
      <c r="B53" s="3"/>
      <c r="C53" s="24">
        <v>42716.315000000002</v>
      </c>
      <c r="D53" s="24"/>
      <c r="E53" s="26">
        <f t="shared" si="2"/>
        <v>11453.065634917719</v>
      </c>
      <c r="F53" s="26">
        <f t="shared" si="3"/>
        <v>11453</v>
      </c>
      <c r="G53" s="26">
        <f t="shared" si="4"/>
        <v>2.554074000363471E-2</v>
      </c>
      <c r="I53" s="26">
        <f>G53</f>
        <v>2.554074000363471E-2</v>
      </c>
      <c r="J53" s="27"/>
      <c r="P53" s="28"/>
      <c r="Q53" s="29">
        <f t="shared" si="6"/>
        <v>27697.815000000002</v>
      </c>
      <c r="R53" s="26">
        <f t="shared" si="7"/>
        <v>6.523293999332664E-4</v>
      </c>
      <c r="S53" s="26">
        <v>1</v>
      </c>
      <c r="T53" s="26">
        <f t="shared" si="8"/>
        <v>6.523293999332664E-4</v>
      </c>
    </row>
    <row r="54" spans="1:20" s="26" customFormat="1">
      <c r="A54" t="s">
        <v>93</v>
      </c>
      <c r="B54" s="3"/>
      <c r="C54" s="24">
        <v>42774.28</v>
      </c>
      <c r="D54" s="24"/>
      <c r="E54" s="26">
        <f t="shared" si="2"/>
        <v>11602.024827371548</v>
      </c>
      <c r="F54" s="26">
        <f t="shared" si="3"/>
        <v>11602</v>
      </c>
      <c r="G54" s="26">
        <f t="shared" si="4"/>
        <v>9.6611600019969046E-3</v>
      </c>
      <c r="I54" s="26">
        <f>G54</f>
        <v>9.6611600019969046E-3</v>
      </c>
      <c r="J54" s="27"/>
      <c r="P54" s="28"/>
      <c r="Q54" s="29">
        <f t="shared" si="6"/>
        <v>27755.78</v>
      </c>
      <c r="R54" s="26">
        <f t="shared" si="7"/>
        <v>9.3338012584184827E-5</v>
      </c>
      <c r="S54" s="26">
        <v>0.2</v>
      </c>
      <c r="T54" s="26">
        <f t="shared" si="8"/>
        <v>1.8667602516836966E-5</v>
      </c>
    </row>
    <row r="55" spans="1:20" s="26" customFormat="1">
      <c r="A55" t="s">
        <v>94</v>
      </c>
      <c r="B55" s="3"/>
      <c r="C55" s="24">
        <v>43044.589</v>
      </c>
      <c r="D55" s="24"/>
      <c r="E55" s="26">
        <f t="shared" si="2"/>
        <v>12296.668325223778</v>
      </c>
      <c r="F55" s="26">
        <f t="shared" si="3"/>
        <v>12296.5</v>
      </c>
      <c r="G55" s="26">
        <f t="shared" si="4"/>
        <v>6.5500969998538494E-2</v>
      </c>
      <c r="I55" s="26">
        <f>G55</f>
        <v>6.5500969998538494E-2</v>
      </c>
      <c r="J55" s="27"/>
      <c r="P55" s="28"/>
      <c r="Q55" s="29">
        <f t="shared" si="6"/>
        <v>28026.089</v>
      </c>
      <c r="R55" s="26">
        <f t="shared" si="7"/>
        <v>4.2903770707494399E-3</v>
      </c>
      <c r="S55" s="26">
        <v>0.2</v>
      </c>
      <c r="T55" s="26">
        <f t="shared" si="8"/>
        <v>8.5807541414988802E-4</v>
      </c>
    </row>
    <row r="56" spans="1:20" s="26" customFormat="1">
      <c r="A56" t="s">
        <v>95</v>
      </c>
      <c r="B56" s="3"/>
      <c r="C56" s="24">
        <v>49935.526400000002</v>
      </c>
      <c r="D56" s="24">
        <v>4.0000000000000002E-4</v>
      </c>
      <c r="E56" s="26">
        <f t="shared" si="2"/>
        <v>30005.086687234427</v>
      </c>
      <c r="F56" s="26">
        <f t="shared" si="3"/>
        <v>30005</v>
      </c>
      <c r="G56" s="26">
        <f t="shared" si="4"/>
        <v>3.3732900003087707E-2</v>
      </c>
      <c r="J56" s="26">
        <f>G56</f>
        <v>3.3732900003087707E-2</v>
      </c>
      <c r="P56" s="28">
        <f>D$11+D$12*F56+D$13*F56^2</f>
        <v>3.5341750092452606E-2</v>
      </c>
      <c r="Q56" s="29">
        <f t="shared" si="6"/>
        <v>34917.026400000002</v>
      </c>
      <c r="R56" s="26">
        <f t="shared" si="7"/>
        <v>2.5883986100494446E-6</v>
      </c>
      <c r="S56" s="26">
        <v>1</v>
      </c>
      <c r="T56" s="26">
        <f t="shared" si="8"/>
        <v>2.5883986100494446E-6</v>
      </c>
    </row>
    <row r="57" spans="1:20" s="26" customFormat="1">
      <c r="A57" t="s">
        <v>96</v>
      </c>
      <c r="B57" s="3" t="s">
        <v>97</v>
      </c>
      <c r="C57" s="24">
        <v>50114.334999999999</v>
      </c>
      <c r="D57" s="24">
        <v>7.0000000000000001E-3</v>
      </c>
      <c r="E57" s="26">
        <f t="shared" si="2"/>
        <v>30464.591296219172</v>
      </c>
      <c r="F57" s="26">
        <f t="shared" si="3"/>
        <v>30464.5</v>
      </c>
      <c r="G57" s="26">
        <f t="shared" si="4"/>
        <v>3.5526409999874886E-2</v>
      </c>
      <c r="I57" s="26">
        <f>G57</f>
        <v>3.5526409999874886E-2</v>
      </c>
      <c r="J57" s="27"/>
      <c r="P57" s="28">
        <f>D$11+D$12*F57+D$13*F57^2</f>
        <v>3.5844090932920819E-2</v>
      </c>
      <c r="Q57" s="29">
        <f t="shared" si="6"/>
        <v>35095.834999999999</v>
      </c>
      <c r="R57" s="26">
        <f t="shared" si="7"/>
        <v>1.0092117522093452E-7</v>
      </c>
      <c r="S57" s="26">
        <v>1</v>
      </c>
      <c r="T57" s="26">
        <f t="shared" si="8"/>
        <v>1.0092117522093452E-7</v>
      </c>
    </row>
    <row r="58" spans="1:20" s="26" customFormat="1">
      <c r="A58" t="s">
        <v>98</v>
      </c>
      <c r="B58" s="3" t="s">
        <v>97</v>
      </c>
      <c r="C58" s="24">
        <v>50747.457999999999</v>
      </c>
      <c r="D58" s="24">
        <v>2E-3</v>
      </c>
      <c r="E58" s="26">
        <f t="shared" si="2"/>
        <v>32091.598814617362</v>
      </c>
      <c r="F58" s="26">
        <f t="shared" si="3"/>
        <v>32091.5</v>
      </c>
      <c r="G58" s="26">
        <f t="shared" si="4"/>
        <v>3.8452070002676919E-2</v>
      </c>
      <c r="I58" s="26">
        <f>G58</f>
        <v>3.8452070002676919E-2</v>
      </c>
      <c r="J58" s="27"/>
      <c r="P58" s="28">
        <f>D$11+D$12*F58+D$13*F58^2</f>
        <v>3.8152811290290578E-2</v>
      </c>
      <c r="Q58" s="29">
        <f t="shared" si="6"/>
        <v>35728.957999999999</v>
      </c>
      <c r="R58" s="26">
        <f t="shared" si="7"/>
        <v>8.9555776939130793E-8</v>
      </c>
      <c r="S58" s="26">
        <v>1</v>
      </c>
      <c r="T58" s="26">
        <f t="shared" si="8"/>
        <v>8.9555776939130793E-8</v>
      </c>
    </row>
    <row r="59" spans="1:20" s="26" customFormat="1">
      <c r="A59" t="s">
        <v>99</v>
      </c>
      <c r="B59" s="3"/>
      <c r="C59" s="24">
        <v>51385.447</v>
      </c>
      <c r="D59" s="24">
        <v>8.9999999999999998E-4</v>
      </c>
      <c r="E59" s="26">
        <f t="shared" si="2"/>
        <v>33731.111041554854</v>
      </c>
      <c r="F59" s="26">
        <f t="shared" si="3"/>
        <v>33731</v>
      </c>
      <c r="G59" s="26">
        <f t="shared" si="4"/>
        <v>4.3209980001847725E-2</v>
      </c>
      <c r="J59" s="26">
        <f>G59</f>
        <v>4.3209980001847725E-2</v>
      </c>
      <c r="P59" s="28">
        <f>D$11+D$12*F59+D$13*F59^2</f>
        <v>4.1315426546874118E-2</v>
      </c>
      <c r="Q59" s="29">
        <f t="shared" si="6"/>
        <v>36366.947</v>
      </c>
      <c r="R59" s="26">
        <f t="shared" si="7"/>
        <v>3.5893327937524333E-6</v>
      </c>
      <c r="S59" s="26">
        <v>1</v>
      </c>
      <c r="T59" s="26">
        <f t="shared" si="8"/>
        <v>3.5893327937524333E-6</v>
      </c>
    </row>
    <row r="60" spans="1:20" s="26" customFormat="1">
      <c r="A60" s="5" t="s">
        <v>100</v>
      </c>
      <c r="B60" s="3" t="s">
        <v>101</v>
      </c>
      <c r="C60" s="24">
        <v>51690.918442603201</v>
      </c>
      <c r="D60" s="40">
        <v>3.0000000000000001E-5</v>
      </c>
      <c r="E60" s="26">
        <f t="shared" si="2"/>
        <v>34516.115430546168</v>
      </c>
      <c r="F60" s="26">
        <f t="shared" si="3"/>
        <v>34516</v>
      </c>
      <c r="G60" s="26">
        <f t="shared" si="4"/>
        <v>4.4917883205926046E-2</v>
      </c>
      <c r="J60" s="27"/>
      <c r="K60" s="26">
        <f>G60</f>
        <v>4.4917883205926046E-2</v>
      </c>
      <c r="P60" s="28">
        <f>D$11+D$12*F60+D$13*F60^2</f>
        <v>4.3126857872526708E-2</v>
      </c>
      <c r="Q60" s="29">
        <f t="shared" si="6"/>
        <v>36672.418442603201</v>
      </c>
      <c r="R60" s="26">
        <f t="shared" si="7"/>
        <v>3.2077717448782084E-6</v>
      </c>
      <c r="S60" s="26">
        <v>1</v>
      </c>
      <c r="T60" s="26">
        <f t="shared" si="8"/>
        <v>3.2077717448782084E-6</v>
      </c>
    </row>
    <row r="61" spans="1:20" s="26" customFormat="1">
      <c r="A61" s="83"/>
      <c r="B61" s="84"/>
      <c r="C61" s="85"/>
      <c r="D61" s="85"/>
      <c r="E61" s="83"/>
      <c r="F61" s="83"/>
      <c r="H61" s="83"/>
      <c r="I61" s="83"/>
      <c r="J61" s="83"/>
      <c r="K61" s="83"/>
      <c r="L61" s="83"/>
      <c r="M61" s="83"/>
      <c r="N61" s="87"/>
      <c r="O61" s="83"/>
      <c r="P61" s="83"/>
      <c r="Q61" s="29"/>
    </row>
    <row r="62" spans="1:20" s="26" customFormat="1">
      <c r="A62" s="83"/>
      <c r="B62" s="84"/>
      <c r="C62" s="85"/>
      <c r="D62" s="85"/>
      <c r="E62" s="83"/>
      <c r="F62" s="83"/>
      <c r="H62" s="83"/>
      <c r="I62" s="83"/>
      <c r="J62" s="83"/>
      <c r="K62" s="83"/>
      <c r="L62" s="83"/>
      <c r="M62" s="83"/>
      <c r="N62" s="87"/>
      <c r="O62" s="83"/>
      <c r="P62" s="83"/>
      <c r="Q62" s="29"/>
    </row>
    <row r="63" spans="1:20" s="26" customFormat="1">
      <c r="A63" s="27"/>
      <c r="B63" s="13"/>
      <c r="C63" s="102"/>
      <c r="D63" s="102"/>
      <c r="E63" s="87"/>
      <c r="F63" s="87"/>
      <c r="H63" s="87"/>
      <c r="I63" s="87"/>
      <c r="J63" s="87"/>
      <c r="K63" s="87"/>
      <c r="L63" s="87"/>
      <c r="M63" s="87"/>
      <c r="N63" s="87"/>
      <c r="O63" s="87"/>
      <c r="P63" s="87"/>
      <c r="Q63" s="88"/>
    </row>
    <row r="64" spans="1:20" s="26" customFormat="1">
      <c r="A64" s="27"/>
      <c r="B64" s="13"/>
      <c r="C64" s="102"/>
      <c r="D64" s="102"/>
      <c r="E64" s="87"/>
      <c r="F64" s="87"/>
      <c r="H64" s="87"/>
      <c r="I64" s="87"/>
      <c r="J64" s="87"/>
      <c r="K64" s="87"/>
      <c r="L64" s="87"/>
      <c r="M64" s="87"/>
      <c r="N64" s="87"/>
      <c r="O64" s="87"/>
      <c r="P64" s="87"/>
      <c r="Q64" s="88"/>
    </row>
    <row r="65" spans="1:17" s="26" customFormat="1">
      <c r="A65" s="114"/>
      <c r="B65" s="13"/>
      <c r="C65" s="102"/>
      <c r="D65" s="114"/>
      <c r="E65" s="87"/>
      <c r="F65" s="87"/>
      <c r="H65" s="87"/>
      <c r="I65" s="87"/>
      <c r="J65" s="87"/>
      <c r="K65" s="87"/>
      <c r="L65" s="87"/>
      <c r="M65" s="87"/>
      <c r="N65" s="87"/>
      <c r="O65" s="87"/>
      <c r="P65" s="87"/>
      <c r="Q65" s="88"/>
    </row>
    <row r="66" spans="1:17" s="26" customFormat="1">
      <c r="A66" s="114"/>
      <c r="B66" s="13"/>
      <c r="C66" s="102"/>
      <c r="D66" s="114"/>
      <c r="E66" s="87"/>
      <c r="F66" s="87"/>
      <c r="H66" s="87"/>
      <c r="I66" s="87"/>
      <c r="J66" s="87"/>
      <c r="K66" s="87"/>
      <c r="L66" s="87"/>
      <c r="M66" s="87"/>
      <c r="N66" s="87"/>
      <c r="O66" s="87"/>
      <c r="P66" s="87"/>
      <c r="Q66" s="88"/>
    </row>
    <row r="67" spans="1:17" s="26" customFormat="1">
      <c r="A67" s="114"/>
      <c r="B67" s="13"/>
      <c r="C67" s="102"/>
      <c r="D67" s="114"/>
      <c r="E67" s="87"/>
      <c r="F67" s="87"/>
      <c r="H67" s="87"/>
      <c r="I67" s="87"/>
      <c r="J67" s="87"/>
      <c r="K67" s="87"/>
      <c r="L67" s="87"/>
      <c r="M67" s="87"/>
      <c r="N67" s="87"/>
      <c r="O67" s="87"/>
      <c r="P67" s="87"/>
      <c r="Q67" s="88"/>
    </row>
    <row r="68" spans="1:17" s="26" customFormat="1">
      <c r="A68" s="114"/>
      <c r="B68" s="13"/>
      <c r="C68" s="102"/>
      <c r="D68" s="114"/>
      <c r="E68" s="87"/>
      <c r="F68" s="87"/>
      <c r="H68" s="87"/>
      <c r="I68" s="87"/>
      <c r="J68" s="87"/>
      <c r="K68" s="87"/>
      <c r="L68" s="87"/>
      <c r="M68" s="87"/>
      <c r="N68" s="87"/>
      <c r="O68" s="87"/>
      <c r="P68" s="87"/>
      <c r="Q68" s="88"/>
    </row>
    <row r="69" spans="1:17" s="26" customFormat="1">
      <c r="A69" s="114"/>
      <c r="B69" s="13"/>
      <c r="C69" s="102"/>
      <c r="D69" s="114"/>
      <c r="E69" s="87"/>
      <c r="F69" s="87"/>
      <c r="H69" s="87"/>
      <c r="I69" s="87"/>
      <c r="J69" s="87"/>
      <c r="K69" s="87"/>
      <c r="L69" s="87"/>
      <c r="M69" s="87"/>
      <c r="N69" s="87"/>
      <c r="O69" s="87"/>
      <c r="P69" s="87"/>
      <c r="Q69" s="88"/>
    </row>
    <row r="70" spans="1:17" s="26" customFormat="1">
      <c r="C70" s="25"/>
      <c r="D70" s="25"/>
      <c r="P70" s="28"/>
    </row>
    <row r="71" spans="1:17" s="26" customFormat="1">
      <c r="C71" s="25"/>
      <c r="D71" s="25"/>
      <c r="P71" s="28"/>
    </row>
    <row r="72" spans="1:17" s="26" customFormat="1">
      <c r="C72" s="25"/>
      <c r="D72" s="25"/>
      <c r="P72" s="28"/>
    </row>
    <row r="73" spans="1:17" s="26" customFormat="1">
      <c r="C73" s="25"/>
      <c r="D73" s="25"/>
      <c r="P73" s="28"/>
    </row>
    <row r="74" spans="1:17" s="26" customFormat="1">
      <c r="C74" s="25"/>
      <c r="D74" s="25"/>
      <c r="P74" s="28"/>
    </row>
    <row r="75" spans="1:17" s="26" customFormat="1">
      <c r="C75" s="25"/>
      <c r="D75" s="25"/>
      <c r="P75" s="28"/>
    </row>
    <row r="76" spans="1:17" s="26" customFormat="1">
      <c r="C76" s="25"/>
      <c r="D76" s="25"/>
      <c r="P76" s="28"/>
    </row>
    <row r="77" spans="1:17" s="26" customFormat="1">
      <c r="C77" s="25"/>
      <c r="D77" s="25"/>
      <c r="P77" s="28"/>
    </row>
    <row r="78" spans="1:17" s="26" customFormat="1">
      <c r="C78" s="25"/>
      <c r="D78" s="25"/>
      <c r="P78" s="28"/>
    </row>
    <row r="79" spans="1:17" s="26" customFormat="1">
      <c r="C79" s="25"/>
      <c r="D79" s="25"/>
      <c r="P79" s="28"/>
    </row>
    <row r="80" spans="1:17" s="26" customFormat="1">
      <c r="C80" s="25"/>
      <c r="D80" s="25"/>
      <c r="P80" s="28"/>
    </row>
    <row r="81" spans="3:16" s="26" customFormat="1">
      <c r="C81" s="25"/>
      <c r="D81" s="25"/>
      <c r="P81" s="28"/>
    </row>
    <row r="82" spans="3:16" s="26" customFormat="1">
      <c r="C82" s="25"/>
      <c r="D82" s="25"/>
      <c r="P82" s="28"/>
    </row>
    <row r="83" spans="3:16" s="26" customFormat="1">
      <c r="C83" s="25"/>
      <c r="D83" s="25"/>
      <c r="P83" s="28"/>
    </row>
    <row r="84" spans="3:16" s="26" customFormat="1">
      <c r="C84" s="25"/>
      <c r="D84" s="25"/>
      <c r="P84" s="28"/>
    </row>
    <row r="85" spans="3:16" s="26" customFormat="1">
      <c r="C85" s="25"/>
      <c r="D85" s="25"/>
      <c r="P85" s="28"/>
    </row>
    <row r="86" spans="3:16" s="26" customFormat="1">
      <c r="C86" s="25"/>
      <c r="D86" s="25"/>
      <c r="P86" s="28"/>
    </row>
    <row r="87" spans="3:16" s="26" customFormat="1">
      <c r="C87" s="25"/>
      <c r="D87" s="25"/>
      <c r="P87" s="28"/>
    </row>
    <row r="88" spans="3:16" s="26" customFormat="1">
      <c r="C88" s="25"/>
      <c r="D88" s="25"/>
      <c r="P88" s="28"/>
    </row>
    <row r="89" spans="3:16" s="26" customFormat="1">
      <c r="C89" s="25"/>
      <c r="D89" s="25"/>
      <c r="P89" s="28"/>
    </row>
    <row r="90" spans="3:16" s="26" customFormat="1">
      <c r="C90" s="25"/>
      <c r="D90" s="25"/>
      <c r="P90" s="28"/>
    </row>
    <row r="91" spans="3:16" s="26" customFormat="1">
      <c r="C91" s="25"/>
      <c r="D91" s="25"/>
      <c r="P91" s="28"/>
    </row>
    <row r="92" spans="3:16" s="26" customFormat="1">
      <c r="C92" s="25"/>
      <c r="D92" s="25"/>
      <c r="P92" s="28"/>
    </row>
    <row r="93" spans="3:16" s="26" customFormat="1">
      <c r="C93" s="25"/>
      <c r="D93" s="25"/>
      <c r="P93" s="28"/>
    </row>
    <row r="94" spans="3:16" s="26" customFormat="1">
      <c r="C94" s="25"/>
      <c r="D94" s="25"/>
      <c r="P94" s="28"/>
    </row>
    <row r="95" spans="3:16" s="26" customFormat="1">
      <c r="C95" s="25"/>
      <c r="D95" s="25"/>
      <c r="P95" s="28"/>
    </row>
    <row r="96" spans="3:16">
      <c r="C96" s="24"/>
      <c r="D96" s="24"/>
      <c r="P96" s="14"/>
    </row>
    <row r="97" spans="3:16">
      <c r="C97" s="24"/>
      <c r="D97" s="24"/>
      <c r="P97" s="14"/>
    </row>
    <row r="98" spans="3:16">
      <c r="C98" s="24"/>
      <c r="D98" s="24"/>
      <c r="P98" s="14"/>
    </row>
    <row r="99" spans="3:16">
      <c r="C99" s="24"/>
      <c r="D99" s="24"/>
      <c r="P99" s="14"/>
    </row>
    <row r="100" spans="3:16">
      <c r="C100" s="24"/>
      <c r="D100" s="24"/>
      <c r="P100" s="14"/>
    </row>
    <row r="101" spans="3:16">
      <c r="C101" s="24"/>
      <c r="D101" s="24"/>
      <c r="P101" s="14"/>
    </row>
    <row r="102" spans="3:16">
      <c r="C102" s="24"/>
      <c r="D102" s="24"/>
      <c r="P102" s="14"/>
    </row>
    <row r="103" spans="3:16">
      <c r="C103" s="24"/>
      <c r="D103" s="24"/>
      <c r="P103" s="14"/>
    </row>
    <row r="104" spans="3:16">
      <c r="C104" s="24"/>
      <c r="D104" s="24"/>
      <c r="P104" s="14"/>
    </row>
    <row r="105" spans="3:16">
      <c r="C105" s="24"/>
      <c r="D105" s="24"/>
      <c r="P105" s="14"/>
    </row>
    <row r="106" spans="3:16">
      <c r="C106" s="24"/>
      <c r="D106" s="24"/>
      <c r="P106" s="14"/>
    </row>
    <row r="107" spans="3:16">
      <c r="C107" s="24"/>
      <c r="D107" s="24"/>
      <c r="P107" s="14"/>
    </row>
    <row r="108" spans="3:16">
      <c r="C108" s="24"/>
      <c r="D108" s="24"/>
      <c r="P108" s="14"/>
    </row>
    <row r="109" spans="3:16">
      <c r="C109" s="24"/>
      <c r="D109" s="24"/>
      <c r="P109" s="14"/>
    </row>
    <row r="110" spans="3:16">
      <c r="C110" s="24"/>
      <c r="D110" s="24"/>
      <c r="P110" s="14"/>
    </row>
    <row r="111" spans="3:16">
      <c r="C111" s="24"/>
      <c r="D111" s="24"/>
      <c r="P111" s="14"/>
    </row>
    <row r="112" spans="3:16">
      <c r="C112" s="24"/>
      <c r="D112" s="24"/>
      <c r="P112" s="14"/>
    </row>
    <row r="113" spans="3:16">
      <c r="C113" s="24"/>
      <c r="D113" s="24"/>
      <c r="P113" s="14"/>
    </row>
    <row r="114" spans="3:16">
      <c r="C114" s="24"/>
      <c r="D114" s="24"/>
      <c r="P114" s="14"/>
    </row>
    <row r="115" spans="3:16">
      <c r="C115" s="24"/>
      <c r="D115" s="24"/>
      <c r="P115" s="14"/>
    </row>
    <row r="116" spans="3:16">
      <c r="C116" s="24"/>
      <c r="D116" s="24"/>
      <c r="P116" s="14"/>
    </row>
    <row r="117" spans="3:16">
      <c r="C117" s="24"/>
      <c r="D117" s="24"/>
      <c r="P117" s="14"/>
    </row>
    <row r="118" spans="3:16">
      <c r="C118" s="24"/>
      <c r="D118" s="24"/>
      <c r="P118" s="14"/>
    </row>
    <row r="119" spans="3:16">
      <c r="C119" s="24"/>
      <c r="D119" s="24"/>
      <c r="P119" s="14"/>
    </row>
    <row r="120" spans="3:16">
      <c r="C120" s="24"/>
      <c r="D120" s="24"/>
      <c r="P120" s="14"/>
    </row>
    <row r="121" spans="3:16">
      <c r="C121" s="24"/>
      <c r="D121" s="24"/>
      <c r="P121" s="14"/>
    </row>
    <row r="122" spans="3:16">
      <c r="C122" s="24"/>
      <c r="D122" s="24"/>
      <c r="P122" s="14"/>
    </row>
    <row r="123" spans="3:16">
      <c r="C123" s="24"/>
      <c r="D123" s="24"/>
      <c r="P123" s="14"/>
    </row>
    <row r="124" spans="3:16">
      <c r="C124" s="24"/>
      <c r="D124" s="24"/>
      <c r="P124" s="14"/>
    </row>
    <row r="125" spans="3:16">
      <c r="C125" s="24"/>
      <c r="D125" s="24"/>
      <c r="P125" s="14"/>
    </row>
    <row r="126" spans="3:16">
      <c r="C126" s="24"/>
      <c r="D126" s="24"/>
      <c r="P126" s="14"/>
    </row>
    <row r="127" spans="3:16">
      <c r="C127" s="24"/>
      <c r="D127" s="24"/>
      <c r="P127" s="14"/>
    </row>
    <row r="128" spans="3:16">
      <c r="C128" s="24"/>
      <c r="D128" s="24"/>
      <c r="P128" s="14"/>
    </row>
    <row r="129" spans="3:16">
      <c r="C129" s="24"/>
      <c r="D129" s="24"/>
      <c r="P129" s="14"/>
    </row>
    <row r="130" spans="3:16">
      <c r="C130" s="24"/>
      <c r="D130" s="24"/>
      <c r="P130" s="14"/>
    </row>
    <row r="131" spans="3:16">
      <c r="C131" s="24"/>
      <c r="D131" s="24"/>
      <c r="P131" s="14"/>
    </row>
    <row r="132" spans="3:16">
      <c r="C132" s="24"/>
      <c r="D132" s="24"/>
      <c r="P132" s="14"/>
    </row>
    <row r="133" spans="3:16">
      <c r="C133" s="24"/>
      <c r="D133" s="24"/>
      <c r="P133" s="14"/>
    </row>
    <row r="134" spans="3:16">
      <c r="C134" s="24"/>
      <c r="D134" s="24"/>
      <c r="P134" s="14"/>
    </row>
    <row r="135" spans="3:16">
      <c r="C135" s="24"/>
      <c r="D135" s="24"/>
      <c r="P135" s="14"/>
    </row>
    <row r="136" spans="3:16">
      <c r="C136" s="24"/>
      <c r="D136" s="24"/>
      <c r="P136" s="14"/>
    </row>
    <row r="137" spans="3:16">
      <c r="C137" s="24"/>
      <c r="D137" s="24"/>
      <c r="P137" s="14"/>
    </row>
    <row r="138" spans="3:16">
      <c r="C138" s="24"/>
      <c r="D138" s="24"/>
      <c r="P138" s="14"/>
    </row>
    <row r="139" spans="3:16">
      <c r="C139" s="24"/>
      <c r="D139" s="24"/>
      <c r="P139" s="14"/>
    </row>
    <row r="140" spans="3:16">
      <c r="C140" s="24"/>
      <c r="D140" s="24"/>
      <c r="P140" s="14"/>
    </row>
    <row r="141" spans="3:16">
      <c r="C141" s="24"/>
      <c r="D141" s="24"/>
      <c r="P141" s="14"/>
    </row>
    <row r="142" spans="3:16">
      <c r="C142" s="24"/>
      <c r="D142" s="24"/>
      <c r="P142" s="14"/>
    </row>
    <row r="143" spans="3:16">
      <c r="C143" s="24"/>
      <c r="D143" s="24"/>
      <c r="P143" s="14"/>
    </row>
    <row r="144" spans="3:16">
      <c r="C144" s="24"/>
      <c r="D144" s="24"/>
      <c r="P144" s="14"/>
    </row>
    <row r="145" spans="3:16">
      <c r="C145" s="24"/>
      <c r="D145" s="24"/>
      <c r="P145" s="14"/>
    </row>
    <row r="146" spans="3:16">
      <c r="C146" s="24"/>
      <c r="D146" s="24"/>
      <c r="P146" s="14"/>
    </row>
    <row r="147" spans="3:16">
      <c r="C147" s="24"/>
      <c r="D147" s="24"/>
      <c r="P147" s="14"/>
    </row>
    <row r="148" spans="3:16">
      <c r="C148" s="24"/>
      <c r="D148" s="24"/>
      <c r="P148" s="14"/>
    </row>
    <row r="149" spans="3:16">
      <c r="C149" s="24"/>
      <c r="D149" s="24"/>
      <c r="P149" s="14"/>
    </row>
    <row r="150" spans="3:16">
      <c r="C150" s="24"/>
      <c r="D150" s="24"/>
      <c r="P150" s="14"/>
    </row>
    <row r="151" spans="3:16">
      <c r="C151" s="24"/>
      <c r="D151" s="24"/>
      <c r="P151" s="14"/>
    </row>
    <row r="152" spans="3:16">
      <c r="C152" s="24"/>
      <c r="D152" s="24"/>
      <c r="P152" s="14"/>
    </row>
    <row r="153" spans="3:16">
      <c r="C153" s="24"/>
      <c r="D153" s="24"/>
      <c r="P153" s="14"/>
    </row>
    <row r="154" spans="3:16">
      <c r="C154" s="24"/>
      <c r="D154" s="24"/>
      <c r="P154" s="14"/>
    </row>
    <row r="155" spans="3:16">
      <c r="C155" s="24"/>
      <c r="D155" s="24"/>
      <c r="P155" s="14"/>
    </row>
    <row r="156" spans="3:16">
      <c r="C156" s="24"/>
      <c r="D156" s="24"/>
      <c r="P156" s="14"/>
    </row>
    <row r="157" spans="3:16">
      <c r="C157" s="24"/>
      <c r="D157" s="24"/>
      <c r="P157" s="14"/>
    </row>
    <row r="158" spans="3:16">
      <c r="C158" s="24"/>
      <c r="D158" s="24"/>
      <c r="P158" s="14"/>
    </row>
    <row r="159" spans="3:16">
      <c r="C159" s="24"/>
      <c r="D159" s="24"/>
      <c r="P159" s="14"/>
    </row>
    <row r="160" spans="3:16">
      <c r="C160" s="24"/>
      <c r="D160" s="24"/>
      <c r="P160" s="14"/>
    </row>
    <row r="161" spans="3:16">
      <c r="C161" s="24"/>
      <c r="D161" s="24"/>
      <c r="P161" s="14"/>
    </row>
    <row r="162" spans="3:16">
      <c r="C162" s="24"/>
      <c r="D162" s="24"/>
      <c r="P162" s="14"/>
    </row>
    <row r="163" spans="3:16">
      <c r="C163" s="24"/>
      <c r="D163" s="24"/>
      <c r="P163" s="14"/>
    </row>
    <row r="164" spans="3:16">
      <c r="C164" s="24"/>
      <c r="D164" s="24"/>
      <c r="P164" s="14"/>
    </row>
    <row r="165" spans="3:16">
      <c r="C165" s="24"/>
      <c r="D165" s="24"/>
      <c r="P165" s="14"/>
    </row>
    <row r="166" spans="3:16">
      <c r="C166" s="24"/>
      <c r="D166" s="24"/>
      <c r="P166" s="14"/>
    </row>
    <row r="167" spans="3:16">
      <c r="C167" s="24"/>
      <c r="D167" s="24"/>
      <c r="P167" s="14"/>
    </row>
    <row r="168" spans="3:16">
      <c r="C168" s="24"/>
      <c r="D168" s="24"/>
      <c r="P168" s="14"/>
    </row>
    <row r="169" spans="3:16">
      <c r="C169" s="24"/>
      <c r="D169" s="24"/>
      <c r="P169" s="14"/>
    </row>
    <row r="170" spans="3:16">
      <c r="C170" s="24"/>
      <c r="D170" s="24"/>
      <c r="P170" s="14"/>
    </row>
    <row r="171" spans="3:16">
      <c r="C171" s="24"/>
      <c r="D171" s="24"/>
      <c r="P171" s="14"/>
    </row>
    <row r="172" spans="3:16">
      <c r="C172" s="24"/>
      <c r="D172" s="24"/>
      <c r="P172" s="14"/>
    </row>
    <row r="173" spans="3:16">
      <c r="C173" s="24"/>
      <c r="D173" s="24"/>
      <c r="P173" s="14"/>
    </row>
    <row r="174" spans="3:16">
      <c r="C174" s="24"/>
      <c r="D174" s="24"/>
      <c r="P174" s="14"/>
    </row>
    <row r="175" spans="3:16">
      <c r="C175" s="24"/>
      <c r="D175" s="24"/>
      <c r="P175" s="14"/>
    </row>
    <row r="176" spans="3:16">
      <c r="C176" s="24"/>
      <c r="D176" s="24"/>
      <c r="P176" s="14"/>
    </row>
    <row r="177" spans="3:16">
      <c r="C177" s="24"/>
      <c r="D177" s="24"/>
      <c r="P177" s="14"/>
    </row>
    <row r="178" spans="3:16">
      <c r="C178" s="24"/>
      <c r="D178" s="24"/>
      <c r="P178" s="14"/>
    </row>
    <row r="179" spans="3:16">
      <c r="C179" s="24"/>
      <c r="D179" s="24"/>
      <c r="P179" s="14"/>
    </row>
    <row r="180" spans="3:16">
      <c r="C180" s="24"/>
      <c r="D180" s="24"/>
      <c r="P180" s="14"/>
    </row>
    <row r="181" spans="3:16">
      <c r="C181" s="24"/>
      <c r="D181" s="24"/>
      <c r="P181" s="14"/>
    </row>
    <row r="182" spans="3:16">
      <c r="C182" s="24"/>
      <c r="D182" s="24"/>
      <c r="P182" s="14"/>
    </row>
    <row r="183" spans="3:16">
      <c r="C183" s="24"/>
      <c r="D183" s="24"/>
      <c r="P183" s="14"/>
    </row>
    <row r="184" spans="3:16">
      <c r="C184" s="24"/>
      <c r="D184" s="24"/>
      <c r="P184" s="14"/>
    </row>
    <row r="185" spans="3:16">
      <c r="C185" s="24"/>
      <c r="D185" s="24"/>
      <c r="P185" s="14"/>
    </row>
    <row r="186" spans="3:16">
      <c r="C186" s="24"/>
      <c r="D186" s="24"/>
      <c r="P186" s="14"/>
    </row>
    <row r="187" spans="3:16">
      <c r="C187" s="24"/>
      <c r="D187" s="24"/>
      <c r="P187" s="14"/>
    </row>
    <row r="188" spans="3:16">
      <c r="C188" s="24"/>
      <c r="D188" s="24"/>
      <c r="P188" s="14"/>
    </row>
    <row r="189" spans="3:16">
      <c r="C189" s="24"/>
      <c r="D189" s="24"/>
      <c r="P189" s="14"/>
    </row>
    <row r="190" spans="3:16">
      <c r="C190" s="24"/>
      <c r="D190" s="24"/>
      <c r="P190" s="14"/>
    </row>
    <row r="191" spans="3:16">
      <c r="C191" s="24"/>
      <c r="D191" s="24"/>
      <c r="P191" s="14"/>
    </row>
    <row r="192" spans="3:16">
      <c r="C192" s="24"/>
      <c r="D192" s="24"/>
      <c r="P192" s="14"/>
    </row>
    <row r="193" spans="3:16">
      <c r="C193" s="24"/>
      <c r="D193" s="24"/>
      <c r="P193" s="14"/>
    </row>
    <row r="194" spans="3:16">
      <c r="C194" s="24"/>
      <c r="D194" s="24"/>
      <c r="P194" s="14"/>
    </row>
    <row r="195" spans="3:16">
      <c r="C195" s="24"/>
      <c r="D195" s="24"/>
      <c r="P195" s="14"/>
    </row>
    <row r="196" spans="3:16">
      <c r="C196" s="24"/>
      <c r="D196" s="24"/>
      <c r="P196" s="14"/>
    </row>
    <row r="197" spans="3:16">
      <c r="C197" s="24"/>
      <c r="D197" s="24"/>
      <c r="P197" s="14"/>
    </row>
    <row r="198" spans="3:16">
      <c r="C198" s="24"/>
      <c r="D198" s="24"/>
      <c r="P198" s="14"/>
    </row>
    <row r="199" spans="3:16">
      <c r="C199" s="24"/>
      <c r="D199" s="24"/>
      <c r="P199" s="14"/>
    </row>
    <row r="200" spans="3:16">
      <c r="C200" s="24"/>
      <c r="D200" s="24"/>
      <c r="P200" s="14"/>
    </row>
    <row r="201" spans="3:16">
      <c r="C201" s="24"/>
      <c r="D201" s="24"/>
      <c r="P201" s="14"/>
    </row>
    <row r="202" spans="3:16">
      <c r="C202" s="24"/>
      <c r="D202" s="24"/>
      <c r="P202" s="14"/>
    </row>
    <row r="203" spans="3:16">
      <c r="C203" s="24"/>
      <c r="D203" s="24"/>
      <c r="P203" s="14"/>
    </row>
    <row r="204" spans="3:16">
      <c r="C204" s="24"/>
      <c r="D204" s="24"/>
      <c r="P204" s="14"/>
    </row>
    <row r="205" spans="3:16">
      <c r="C205" s="24"/>
      <c r="D205" s="24"/>
      <c r="P205" s="14"/>
    </row>
    <row r="206" spans="3:16">
      <c r="C206" s="24"/>
      <c r="D206" s="24"/>
      <c r="P206" s="14"/>
    </row>
    <row r="207" spans="3:16">
      <c r="C207" s="24"/>
      <c r="D207" s="24"/>
      <c r="P207" s="14"/>
    </row>
    <row r="208" spans="3:16">
      <c r="C208" s="24"/>
      <c r="D208" s="24"/>
      <c r="P208" s="14"/>
    </row>
    <row r="209" spans="3:16">
      <c r="C209" s="24"/>
      <c r="D209" s="24"/>
      <c r="P209" s="14"/>
    </row>
    <row r="210" spans="3:16">
      <c r="C210" s="24"/>
      <c r="D210" s="24"/>
      <c r="P210" s="14"/>
    </row>
    <row r="211" spans="3:16">
      <c r="C211" s="24"/>
      <c r="D211" s="24"/>
      <c r="P211" s="14"/>
    </row>
    <row r="212" spans="3:16">
      <c r="C212" s="24"/>
      <c r="D212" s="24"/>
      <c r="P212" s="14"/>
    </row>
    <row r="213" spans="3:16">
      <c r="C213" s="24"/>
      <c r="D213" s="24"/>
      <c r="P213" s="14"/>
    </row>
    <row r="214" spans="3:16">
      <c r="C214" s="24"/>
      <c r="D214" s="24"/>
      <c r="P214" s="14"/>
    </row>
    <row r="215" spans="3:16">
      <c r="C215" s="24"/>
      <c r="D215" s="24"/>
      <c r="P215" s="14"/>
    </row>
    <row r="216" spans="3:16">
      <c r="C216" s="24"/>
      <c r="D216" s="24"/>
      <c r="P216" s="14"/>
    </row>
    <row r="217" spans="3:16">
      <c r="C217" s="24"/>
      <c r="D217" s="24"/>
      <c r="P217" s="14"/>
    </row>
    <row r="218" spans="3:16">
      <c r="C218" s="24"/>
      <c r="D218" s="24"/>
      <c r="P218" s="14"/>
    </row>
    <row r="219" spans="3:16">
      <c r="C219" s="24"/>
      <c r="D219" s="24"/>
      <c r="P219" s="14"/>
    </row>
    <row r="220" spans="3:16">
      <c r="C220" s="24"/>
      <c r="D220" s="24"/>
      <c r="P220" s="14"/>
    </row>
    <row r="221" spans="3:16">
      <c r="C221" s="24"/>
      <c r="D221" s="24"/>
      <c r="P221" s="14"/>
    </row>
    <row r="222" spans="3:16">
      <c r="C222" s="24"/>
      <c r="D222" s="24"/>
      <c r="P222" s="14"/>
    </row>
    <row r="223" spans="3:16">
      <c r="C223" s="24"/>
      <c r="D223" s="24"/>
      <c r="P223" s="14"/>
    </row>
    <row r="224" spans="3:16">
      <c r="C224" s="24"/>
      <c r="D224" s="24"/>
      <c r="P224" s="14"/>
    </row>
    <row r="225" spans="3:16">
      <c r="C225" s="24"/>
      <c r="D225" s="24"/>
      <c r="P225" s="14"/>
    </row>
    <row r="226" spans="3:16">
      <c r="C226" s="24"/>
      <c r="D226" s="24"/>
      <c r="P226" s="14"/>
    </row>
    <row r="227" spans="3:16">
      <c r="C227" s="24"/>
      <c r="D227" s="24"/>
      <c r="P227" s="14"/>
    </row>
    <row r="228" spans="3:16">
      <c r="C228" s="24"/>
      <c r="D228" s="24"/>
      <c r="P228" s="14"/>
    </row>
    <row r="229" spans="3:16">
      <c r="P229" s="14"/>
    </row>
    <row r="230" spans="3:16">
      <c r="P230" s="14"/>
    </row>
    <row r="231" spans="3:16">
      <c r="P231" s="14"/>
    </row>
    <row r="232" spans="3:16">
      <c r="P232" s="14"/>
    </row>
    <row r="233" spans="3:16">
      <c r="P233" s="14"/>
    </row>
    <row r="234" spans="3:16">
      <c r="P234" s="14"/>
    </row>
    <row r="235" spans="3:16">
      <c r="P235" s="14"/>
    </row>
    <row r="236" spans="3:16">
      <c r="P236" s="14"/>
    </row>
    <row r="237" spans="3:16">
      <c r="P237" s="14"/>
    </row>
    <row r="238" spans="3:16">
      <c r="P238" s="14"/>
    </row>
    <row r="239" spans="3:16">
      <c r="P239" s="14"/>
    </row>
    <row r="240" spans="3:16">
      <c r="P240" s="14"/>
    </row>
    <row r="241" spans="16:16">
      <c r="P241" s="14"/>
    </row>
    <row r="242" spans="16:16">
      <c r="P242" s="14"/>
    </row>
    <row r="243" spans="16:16">
      <c r="P243" s="14"/>
    </row>
    <row r="244" spans="16:16">
      <c r="P244" s="14"/>
    </row>
    <row r="245" spans="16:16">
      <c r="P245" s="14"/>
    </row>
    <row r="246" spans="16:16">
      <c r="P246" s="14"/>
    </row>
    <row r="247" spans="16:16">
      <c r="P247" s="14"/>
    </row>
    <row r="248" spans="16:16">
      <c r="P248" s="14"/>
    </row>
    <row r="249" spans="16:16">
      <c r="P249" s="14"/>
    </row>
    <row r="250" spans="16:16">
      <c r="P250" s="14"/>
    </row>
    <row r="251" spans="16:16">
      <c r="P251" s="14"/>
    </row>
    <row r="252" spans="16:16">
      <c r="P252" s="14"/>
    </row>
    <row r="253" spans="16:16">
      <c r="P253" s="14"/>
    </row>
    <row r="254" spans="16:16">
      <c r="P254" s="14"/>
    </row>
    <row r="255" spans="16:16">
      <c r="P255" s="14"/>
    </row>
    <row r="256" spans="16:16">
      <c r="P256" s="14"/>
    </row>
    <row r="257" spans="16:16">
      <c r="P257" s="14"/>
    </row>
    <row r="258" spans="16:16">
      <c r="P258" s="14"/>
    </row>
    <row r="259" spans="16:16">
      <c r="P259" s="14"/>
    </row>
    <row r="260" spans="16:16">
      <c r="P260" s="14"/>
    </row>
    <row r="261" spans="16:16">
      <c r="P261" s="14"/>
    </row>
    <row r="262" spans="16:16">
      <c r="P262" s="14"/>
    </row>
    <row r="263" spans="16:16">
      <c r="P263" s="14"/>
    </row>
    <row r="264" spans="16:16">
      <c r="P264" s="14"/>
    </row>
    <row r="265" spans="16:16">
      <c r="P265" s="14"/>
    </row>
    <row r="266" spans="16:16">
      <c r="P266" s="14"/>
    </row>
    <row r="267" spans="16:16">
      <c r="P267" s="14"/>
    </row>
    <row r="268" spans="16:16">
      <c r="P268" s="14"/>
    </row>
    <row r="269" spans="16:16">
      <c r="P269" s="14"/>
    </row>
    <row r="270" spans="16:16">
      <c r="P270" s="14"/>
    </row>
    <row r="271" spans="16:16">
      <c r="P271" s="14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949"/>
  <sheetViews>
    <sheetView workbookViewId="0">
      <selection activeCell="U42" sqref="U42"/>
    </sheetView>
  </sheetViews>
  <sheetFormatPr defaultRowHeight="12.75"/>
  <cols>
    <col min="2" max="2" width="10.7109375" customWidth="1"/>
    <col min="5" max="5" width="10.7109375" customWidth="1"/>
  </cols>
  <sheetData>
    <row r="1" spans="1:35" ht="18.75" thickBot="1">
      <c r="A1" s="44" t="s">
        <v>122</v>
      </c>
      <c r="B1" s="32"/>
      <c r="C1" s="32"/>
      <c r="D1" s="45" t="s">
        <v>202</v>
      </c>
      <c r="E1" s="32"/>
      <c r="F1" s="32"/>
      <c r="G1" s="32"/>
      <c r="H1" s="32"/>
      <c r="I1" s="32"/>
      <c r="J1" s="32"/>
      <c r="K1" s="32"/>
      <c r="L1" s="32"/>
      <c r="M1" s="46" t="s">
        <v>123</v>
      </c>
      <c r="N1" s="32" t="s">
        <v>124</v>
      </c>
      <c r="O1" s="32">
        <f ca="1">H18*J18-I18*I18</f>
        <v>38423.030470922589</v>
      </c>
      <c r="P1" s="32" t="s">
        <v>196</v>
      </c>
      <c r="Q1" s="32"/>
      <c r="R1" s="32"/>
      <c r="S1" s="32"/>
      <c r="T1" s="32"/>
      <c r="U1" s="6" t="s">
        <v>178</v>
      </c>
      <c r="V1" s="15" t="s">
        <v>180</v>
      </c>
      <c r="W1" s="32"/>
      <c r="X1" s="32"/>
      <c r="Y1" s="32"/>
      <c r="Z1" s="32"/>
      <c r="AA1" s="32">
        <v>1</v>
      </c>
      <c r="AB1" s="32" t="s">
        <v>125</v>
      </c>
      <c r="AC1" s="32"/>
      <c r="AD1" s="32"/>
      <c r="AE1" s="32"/>
      <c r="AF1" s="32"/>
      <c r="AG1" s="32"/>
      <c r="AH1" s="32"/>
      <c r="AI1" s="32"/>
    </row>
    <row r="2" spans="1: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46" t="s">
        <v>126</v>
      </c>
      <c r="N2" s="32" t="s">
        <v>127</v>
      </c>
      <c r="O2" s="32">
        <f ca="1">+F18*J18-H18*I18</f>
        <v>21098.966743710218</v>
      </c>
      <c r="P2" s="32" t="s">
        <v>197</v>
      </c>
      <c r="Q2" s="32"/>
      <c r="R2" s="32"/>
      <c r="S2" s="32"/>
      <c r="T2" s="32"/>
      <c r="U2" s="32">
        <v>0.5</v>
      </c>
      <c r="V2" s="32">
        <f t="shared" ref="V2:V27" ca="1" si="0">+E$4+E$5*U2+E$6*U2^2</f>
        <v>5.4001138389433868E-3</v>
      </c>
      <c r="W2" s="32"/>
      <c r="X2" s="32"/>
      <c r="Y2" s="32"/>
      <c r="Z2" s="32"/>
      <c r="AA2" s="32">
        <v>2</v>
      </c>
      <c r="AB2" s="32" t="s">
        <v>76</v>
      </c>
      <c r="AC2" s="32"/>
      <c r="AD2" s="32"/>
      <c r="AE2" s="32"/>
      <c r="AF2" s="32"/>
      <c r="AG2" s="32"/>
      <c r="AH2" s="32"/>
      <c r="AI2" s="32"/>
    </row>
    <row r="3" spans="1:35" ht="13.5" thickBot="1">
      <c r="A3" s="32" t="s">
        <v>128</v>
      </c>
      <c r="B3" s="32" t="s">
        <v>129</v>
      </c>
      <c r="C3" s="32"/>
      <c r="D3" s="32"/>
      <c r="E3" s="47" t="s">
        <v>130</v>
      </c>
      <c r="F3" s="47" t="s">
        <v>131</v>
      </c>
      <c r="G3" s="47" t="s">
        <v>132</v>
      </c>
      <c r="H3" s="47" t="s">
        <v>133</v>
      </c>
      <c r="I3" s="32"/>
      <c r="J3" s="32"/>
      <c r="K3" s="32"/>
      <c r="L3" s="32"/>
      <c r="M3" s="46" t="s">
        <v>134</v>
      </c>
      <c r="N3" s="32" t="s">
        <v>135</v>
      </c>
      <c r="O3" s="32">
        <f ca="1">+F18*I18-H18*H18</f>
        <v>2863.1037718226435</v>
      </c>
      <c r="P3" s="32" t="s">
        <v>198</v>
      </c>
      <c r="Q3" s="32"/>
      <c r="R3" s="32"/>
      <c r="S3" s="32"/>
      <c r="T3" s="32"/>
      <c r="U3" s="32">
        <v>0.6</v>
      </c>
      <c r="V3" s="32">
        <f t="shared" ca="1" si="0"/>
        <v>4.9702880485145906E-3</v>
      </c>
      <c r="W3" s="32"/>
      <c r="X3" s="32"/>
      <c r="Y3" s="32"/>
      <c r="Z3" s="32"/>
      <c r="AA3" s="32">
        <v>3</v>
      </c>
      <c r="AB3" s="32" t="s">
        <v>136</v>
      </c>
      <c r="AC3" s="32"/>
      <c r="AD3" s="32"/>
      <c r="AE3" s="32"/>
      <c r="AF3" s="32"/>
      <c r="AG3" s="32"/>
      <c r="AH3" s="32"/>
      <c r="AI3" s="32"/>
    </row>
    <row r="4" spans="1:35">
      <c r="A4" s="32" t="s">
        <v>137</v>
      </c>
      <c r="B4" s="32" t="s">
        <v>138</v>
      </c>
      <c r="C4" s="32"/>
      <c r="D4" s="48" t="s">
        <v>139</v>
      </c>
      <c r="E4" s="49">
        <f ca="1">(G18*O1-K18*O2+L18*O3)/O7</f>
        <v>9.3513459032814623E-3</v>
      </c>
      <c r="F4" s="50">
        <f ca="1">+E7/O7*O18</f>
        <v>3.1368386451195713E-3</v>
      </c>
      <c r="G4" s="51">
        <f>+B18</f>
        <v>1</v>
      </c>
      <c r="H4" s="52">
        <f ca="1">ABS(F4/E4)</f>
        <v>0.33544247828741203</v>
      </c>
      <c r="I4" s="32"/>
      <c r="J4" s="32"/>
      <c r="K4" s="32"/>
      <c r="L4" s="32"/>
      <c r="M4" s="46" t="s">
        <v>140</v>
      </c>
      <c r="N4" s="32" t="s">
        <v>141</v>
      </c>
      <c r="O4" s="32">
        <f ca="1">+C18*J18-H18*H18</f>
        <v>16836.013212161721</v>
      </c>
      <c r="P4" s="32" t="s">
        <v>199</v>
      </c>
      <c r="Q4" s="32"/>
      <c r="R4" s="32"/>
      <c r="S4" s="32"/>
      <c r="T4" s="32"/>
      <c r="U4" s="32">
        <v>0.7</v>
      </c>
      <c r="V4" s="32">
        <f t="shared" ca="1" si="0"/>
        <v>4.6606024655654003E-3</v>
      </c>
      <c r="W4" s="32"/>
      <c r="X4" s="32"/>
      <c r="Y4" s="32"/>
      <c r="Z4" s="32"/>
      <c r="AA4" s="32">
        <v>4</v>
      </c>
      <c r="AB4" s="32" t="s">
        <v>142</v>
      </c>
      <c r="AC4" s="32"/>
      <c r="AD4" s="32"/>
      <c r="AE4" s="32"/>
      <c r="AF4" s="32"/>
      <c r="AG4" s="32"/>
      <c r="AH4" s="32"/>
      <c r="AI4" s="32"/>
    </row>
    <row r="5" spans="1:35">
      <c r="A5" s="32" t="s">
        <v>143</v>
      </c>
      <c r="B5" s="53">
        <v>40323</v>
      </c>
      <c r="C5" s="32"/>
      <c r="D5" s="54" t="s">
        <v>144</v>
      </c>
      <c r="E5" s="55">
        <f ca="1">+(-G18*O2+K18*O4-L18*O5)/O7</f>
        <v>-1.0905969315666307E-2</v>
      </c>
      <c r="F5" s="56">
        <f ca="1">P18*E7/O7</f>
        <v>2.4775385614923622E-3</v>
      </c>
      <c r="G5" s="57">
        <f>+B18/A18</f>
        <v>1E-4</v>
      </c>
      <c r="H5" s="52">
        <f ca="1">ABS(F5/E5)</f>
        <v>0.22717270604579867</v>
      </c>
      <c r="I5" s="32"/>
      <c r="J5" s="32"/>
      <c r="K5" s="32"/>
      <c r="L5" s="32"/>
      <c r="M5" s="46" t="s">
        <v>145</v>
      </c>
      <c r="N5" s="32" t="s">
        <v>146</v>
      </c>
      <c r="O5" s="32">
        <f ca="1">+C18*I18-F18*H18</f>
        <v>2906.6636297477526</v>
      </c>
      <c r="P5" s="32" t="s">
        <v>200</v>
      </c>
      <c r="Q5" s="32"/>
      <c r="R5" s="32"/>
      <c r="S5" s="32"/>
      <c r="T5" s="32"/>
      <c r="U5" s="32">
        <v>0.8</v>
      </c>
      <c r="V5" s="32">
        <f t="shared" ca="1" si="0"/>
        <v>4.4710570900958167E-3</v>
      </c>
      <c r="W5" s="32"/>
      <c r="X5" s="32"/>
      <c r="Y5" s="32"/>
      <c r="Z5" s="32"/>
      <c r="AA5" s="32">
        <v>5</v>
      </c>
      <c r="AB5" s="32" t="s">
        <v>147</v>
      </c>
      <c r="AC5" s="32"/>
      <c r="AD5" s="32"/>
      <c r="AE5" s="32"/>
      <c r="AF5" s="32"/>
      <c r="AG5" s="32"/>
      <c r="AH5" s="32"/>
      <c r="AI5" s="32"/>
    </row>
    <row r="6" spans="1:35" ht="13.5" thickBot="1">
      <c r="A6" s="32"/>
      <c r="B6" s="32"/>
      <c r="C6" s="32"/>
      <c r="D6" s="58" t="s">
        <v>148</v>
      </c>
      <c r="E6" s="59">
        <f ca="1">+(G18*O3-K18*O5+L18*O6)/O7</f>
        <v>6.0070103739803121E-3</v>
      </c>
      <c r="F6" s="60">
        <f ca="1">Q18*E7/O7</f>
        <v>4.9477139954599196E-4</v>
      </c>
      <c r="G6" s="61">
        <f>+B18/A18^2</f>
        <v>1E-8</v>
      </c>
      <c r="H6" s="52">
        <f ca="1">ABS(F6/E6)</f>
        <v>8.2365664239422792E-2</v>
      </c>
      <c r="I6" s="32"/>
      <c r="J6" s="32"/>
      <c r="K6" s="32"/>
      <c r="L6" s="32"/>
      <c r="M6" s="62" t="s">
        <v>149</v>
      </c>
      <c r="N6" s="63" t="s">
        <v>150</v>
      </c>
      <c r="O6" s="63">
        <f ca="1">+C18*H18-F18*F18</f>
        <v>554.92003821419712</v>
      </c>
      <c r="P6" s="32" t="s">
        <v>201</v>
      </c>
      <c r="Q6" s="32"/>
      <c r="R6" s="32"/>
      <c r="S6" s="32"/>
      <c r="T6" s="32"/>
      <c r="U6" s="32">
        <v>0.9</v>
      </c>
      <c r="V6" s="32">
        <f t="shared" ca="1" si="0"/>
        <v>4.4016519221058391E-3</v>
      </c>
      <c r="W6" s="32"/>
      <c r="X6" s="32"/>
      <c r="Y6" s="32"/>
      <c r="Z6" s="32"/>
      <c r="AA6" s="32">
        <v>6</v>
      </c>
      <c r="AB6" s="32" t="s">
        <v>151</v>
      </c>
      <c r="AC6" s="32"/>
      <c r="AD6" s="32"/>
      <c r="AE6" s="32"/>
      <c r="AF6" s="32"/>
      <c r="AG6" s="32"/>
      <c r="AH6" s="32"/>
      <c r="AI6" s="32"/>
    </row>
    <row r="7" spans="1:35">
      <c r="A7" s="32"/>
      <c r="B7" s="32"/>
      <c r="C7" s="32"/>
      <c r="D7" s="45" t="s">
        <v>152</v>
      </c>
      <c r="E7" s="64">
        <f ca="1">SQRT(N18/(B15-3))</f>
        <v>3.4837475321801837E-3</v>
      </c>
      <c r="F7" s="32"/>
      <c r="G7" s="65">
        <f>+B22</f>
        <v>2.554074000363471E-2</v>
      </c>
      <c r="H7" s="32"/>
      <c r="I7" s="32"/>
      <c r="J7" s="32"/>
      <c r="K7" s="32"/>
      <c r="L7" s="32"/>
      <c r="M7" s="46" t="s">
        <v>153</v>
      </c>
      <c r="N7" s="32" t="s">
        <v>154</v>
      </c>
      <c r="O7" s="32">
        <f ca="1">+C18*O1-F18*O2+H18*O3</f>
        <v>21910.481337533798</v>
      </c>
      <c r="P7" s="32"/>
      <c r="Q7" s="32"/>
      <c r="R7" s="32"/>
      <c r="S7" s="32"/>
      <c r="T7" s="32"/>
      <c r="U7" s="32">
        <v>1</v>
      </c>
      <c r="V7" s="32">
        <f t="shared" ca="1" si="0"/>
        <v>4.4523869615954673E-3</v>
      </c>
      <c r="W7" s="32"/>
      <c r="X7" s="32"/>
      <c r="Y7" s="32"/>
      <c r="Z7" s="32"/>
      <c r="AA7" s="32">
        <v>7</v>
      </c>
      <c r="AB7" s="32" t="s">
        <v>155</v>
      </c>
      <c r="AC7" s="32"/>
      <c r="AD7" s="32"/>
      <c r="AE7" s="32"/>
      <c r="AF7" s="32"/>
      <c r="AG7" s="32"/>
      <c r="AH7" s="32"/>
      <c r="AI7" s="32"/>
    </row>
    <row r="8" spans="1:35">
      <c r="A8" s="66">
        <v>21</v>
      </c>
      <c r="B8" s="32" t="s">
        <v>158</v>
      </c>
      <c r="C8" s="67">
        <v>21</v>
      </c>
      <c r="D8" s="45" t="s">
        <v>189</v>
      </c>
      <c r="E8" s="32"/>
      <c r="F8" s="68">
        <f ca="1">CORREL(INDIRECT(E12):INDIRECT(E13),INDIRECT(M12):INDIRECT(M13))</f>
        <v>0.85195520221195686</v>
      </c>
      <c r="G8" s="64"/>
      <c r="H8" s="32"/>
      <c r="I8" s="32"/>
      <c r="J8" s="32"/>
      <c r="K8" s="65"/>
      <c r="L8" s="32"/>
      <c r="M8" s="32"/>
      <c r="N8" s="32"/>
      <c r="O8" s="32"/>
      <c r="P8" s="32"/>
      <c r="Q8" s="32"/>
      <c r="R8" s="32"/>
      <c r="S8" s="32"/>
      <c r="T8" s="32"/>
      <c r="U8" s="32">
        <v>1.1000000000000001</v>
      </c>
      <c r="V8" s="32">
        <f t="shared" ca="1" si="0"/>
        <v>4.6232622085647015E-3</v>
      </c>
      <c r="W8" s="32"/>
      <c r="X8" s="32"/>
      <c r="Y8" s="32"/>
      <c r="Z8" s="32"/>
      <c r="AA8" s="32">
        <v>8</v>
      </c>
      <c r="AB8" s="32" t="s">
        <v>156</v>
      </c>
      <c r="AC8" s="32"/>
      <c r="AD8" s="32"/>
      <c r="AE8" s="32"/>
      <c r="AF8" s="32"/>
      <c r="AG8" s="32"/>
      <c r="AH8" s="32"/>
      <c r="AI8" s="32"/>
    </row>
    <row r="9" spans="1:35">
      <c r="A9" s="66">
        <f>20+COUNT(A21:A1444)</f>
        <v>73</v>
      </c>
      <c r="B9" s="32" t="s">
        <v>160</v>
      </c>
      <c r="C9" s="67">
        <f>A9</f>
        <v>73</v>
      </c>
      <c r="D9" s="32"/>
      <c r="E9" s="69">
        <f ca="1">E6*G6</f>
        <v>6.0070103739803127E-11</v>
      </c>
      <c r="F9" s="70">
        <f ca="1">H6</f>
        <v>8.2365664239422792E-2</v>
      </c>
      <c r="G9" s="71">
        <f ca="1">F8</f>
        <v>0.85195520221195686</v>
      </c>
      <c r="H9" s="32"/>
      <c r="I9" s="32"/>
      <c r="J9" s="32"/>
      <c r="K9" s="65"/>
      <c r="L9" s="32"/>
      <c r="M9" s="32"/>
      <c r="N9" s="32"/>
      <c r="O9" s="32"/>
      <c r="P9" s="32"/>
      <c r="Q9" s="32"/>
      <c r="R9" s="32"/>
      <c r="S9" s="32"/>
      <c r="T9" s="32"/>
      <c r="U9" s="32">
        <v>1.2</v>
      </c>
      <c r="V9" s="32">
        <f t="shared" ca="1" si="0"/>
        <v>4.9142776630135433E-3</v>
      </c>
      <c r="W9" s="32"/>
      <c r="X9" s="32"/>
      <c r="Y9" s="32"/>
      <c r="Z9" s="32"/>
      <c r="AA9" s="32">
        <v>9</v>
      </c>
      <c r="AB9" s="32" t="s">
        <v>101</v>
      </c>
      <c r="AC9" s="32"/>
      <c r="AD9" s="32"/>
      <c r="AE9" s="32"/>
      <c r="AF9" s="32"/>
      <c r="AG9" s="32"/>
      <c r="AH9" s="32"/>
      <c r="AI9" s="32"/>
    </row>
    <row r="10" spans="1:35">
      <c r="A10" s="81" t="s">
        <v>53</v>
      </c>
      <c r="B10" s="82">
        <f>'Active 1'!C8</f>
        <v>0.38913342000000001</v>
      </c>
      <c r="C10" s="32"/>
      <c r="D10" s="32" t="s">
        <v>190</v>
      </c>
      <c r="E10" s="32">
        <f ca="1">2*E9*365.2422/B10</f>
        <v>1.1276408407252156E-7</v>
      </c>
      <c r="F10" s="32" t="s">
        <v>191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>
        <v>1.3</v>
      </c>
      <c r="V10" s="32">
        <f t="shared" ca="1" si="0"/>
        <v>5.3254333249419909E-3</v>
      </c>
      <c r="W10" s="32"/>
      <c r="X10" s="32"/>
      <c r="Y10" s="32"/>
      <c r="Z10" s="32"/>
      <c r="AA10" s="32">
        <v>10</v>
      </c>
      <c r="AB10" s="32" t="s">
        <v>157</v>
      </c>
      <c r="AC10" s="32"/>
      <c r="AD10" s="32"/>
      <c r="AE10" s="32"/>
      <c r="AF10" s="32"/>
      <c r="AG10" s="32"/>
      <c r="AH10" s="32"/>
      <c r="AI10" s="32"/>
    </row>
    <row r="11" spans="1:35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>
        <v>1.4</v>
      </c>
      <c r="V11" s="32">
        <f t="shared" ca="1" si="0"/>
        <v>5.8567291943500445E-3</v>
      </c>
      <c r="W11" s="32"/>
      <c r="X11" s="32"/>
      <c r="Y11" s="32"/>
      <c r="Z11" s="32"/>
      <c r="AA11" s="32">
        <v>11</v>
      </c>
      <c r="AB11" s="32" t="s">
        <v>77</v>
      </c>
      <c r="AC11" s="32"/>
      <c r="AD11" s="32"/>
      <c r="AE11" s="32"/>
      <c r="AF11" s="32"/>
      <c r="AG11" s="32"/>
      <c r="AH11" s="32"/>
      <c r="AI11" s="32"/>
    </row>
    <row r="12" spans="1:35">
      <c r="A12" s="32"/>
      <c r="B12" s="32"/>
      <c r="C12" s="3" t="str">
        <f t="shared" ref="C12:F13" si="1">C$15&amp;$C8</f>
        <v>C21</v>
      </c>
      <c r="D12" s="3" t="str">
        <f t="shared" si="1"/>
        <v>D21</v>
      </c>
      <c r="E12" s="3" t="str">
        <f t="shared" si="1"/>
        <v>E21</v>
      </c>
      <c r="F12" s="3" t="str">
        <f t="shared" si="1"/>
        <v>F21</v>
      </c>
      <c r="G12" s="3" t="str">
        <f t="shared" ref="G12:Q12" si="2">G15&amp;$C8</f>
        <v>G21</v>
      </c>
      <c r="H12" s="3" t="str">
        <f t="shared" si="2"/>
        <v>H21</v>
      </c>
      <c r="I12" s="3" t="str">
        <f t="shared" si="2"/>
        <v>I21</v>
      </c>
      <c r="J12" s="3" t="str">
        <f t="shared" si="2"/>
        <v>J21</v>
      </c>
      <c r="K12" s="3" t="str">
        <f t="shared" si="2"/>
        <v>K21</v>
      </c>
      <c r="L12" s="3" t="str">
        <f t="shared" si="2"/>
        <v>L21</v>
      </c>
      <c r="M12" s="3" t="str">
        <f t="shared" si="2"/>
        <v>M21</v>
      </c>
      <c r="N12" s="3" t="str">
        <f t="shared" si="2"/>
        <v>N21</v>
      </c>
      <c r="O12" s="3" t="str">
        <f t="shared" si="2"/>
        <v>O21</v>
      </c>
      <c r="P12" s="3" t="str">
        <f t="shared" si="2"/>
        <v>P21</v>
      </c>
      <c r="Q12" s="3" t="str">
        <f t="shared" si="2"/>
        <v>Q21</v>
      </c>
      <c r="R12" s="32"/>
      <c r="S12" s="32"/>
      <c r="T12" s="32"/>
      <c r="U12" s="32">
        <v>1.5</v>
      </c>
      <c r="V12" s="32">
        <f t="shared" ca="1" si="0"/>
        <v>6.508165271237704E-3</v>
      </c>
      <c r="W12" s="32"/>
      <c r="X12" s="32"/>
      <c r="Y12" s="32"/>
      <c r="Z12" s="32"/>
      <c r="AA12" s="32">
        <v>12</v>
      </c>
      <c r="AB12" s="32" t="s">
        <v>159</v>
      </c>
      <c r="AC12" s="32"/>
      <c r="AD12" s="32"/>
      <c r="AE12" s="32"/>
      <c r="AF12" s="32"/>
      <c r="AG12" s="32"/>
      <c r="AH12" s="32"/>
      <c r="AI12" s="32"/>
    </row>
    <row r="13" spans="1:35">
      <c r="A13" s="32"/>
      <c r="B13" s="32"/>
      <c r="C13" s="3" t="str">
        <f t="shared" si="1"/>
        <v>C73</v>
      </c>
      <c r="D13" s="3" t="str">
        <f t="shared" si="1"/>
        <v>D73</v>
      </c>
      <c r="E13" s="3" t="str">
        <f t="shared" si="1"/>
        <v>E73</v>
      </c>
      <c r="F13" s="3" t="str">
        <f t="shared" si="1"/>
        <v>F73</v>
      </c>
      <c r="G13" s="3" t="str">
        <f t="shared" ref="G13:Q13" si="3">G$15&amp;$C9</f>
        <v>G73</v>
      </c>
      <c r="H13" s="3" t="str">
        <f t="shared" si="3"/>
        <v>H73</v>
      </c>
      <c r="I13" s="3" t="str">
        <f t="shared" si="3"/>
        <v>I73</v>
      </c>
      <c r="J13" s="3" t="str">
        <f t="shared" si="3"/>
        <v>J73</v>
      </c>
      <c r="K13" s="3" t="str">
        <f t="shared" si="3"/>
        <v>K73</v>
      </c>
      <c r="L13" s="3" t="str">
        <f t="shared" si="3"/>
        <v>L73</v>
      </c>
      <c r="M13" s="3" t="str">
        <f t="shared" si="3"/>
        <v>M73</v>
      </c>
      <c r="N13" s="3" t="str">
        <f t="shared" si="3"/>
        <v>N73</v>
      </c>
      <c r="O13" s="3" t="str">
        <f t="shared" si="3"/>
        <v>O73</v>
      </c>
      <c r="P13" s="3" t="str">
        <f t="shared" si="3"/>
        <v>P73</v>
      </c>
      <c r="Q13" s="3" t="str">
        <f t="shared" si="3"/>
        <v>Q73</v>
      </c>
      <c r="R13" s="32"/>
      <c r="S13" s="32"/>
      <c r="T13" s="32"/>
      <c r="U13" s="32">
        <v>1.6</v>
      </c>
      <c r="V13" s="32">
        <f t="shared" ca="1" si="0"/>
        <v>7.279741555604971E-3</v>
      </c>
      <c r="W13" s="32"/>
      <c r="X13" s="32"/>
      <c r="Y13" s="32"/>
      <c r="Z13" s="32"/>
      <c r="AA13" s="32">
        <v>13</v>
      </c>
      <c r="AB13" s="32" t="s">
        <v>161</v>
      </c>
      <c r="AC13" s="32"/>
      <c r="AD13" s="32"/>
      <c r="AE13" s="32"/>
      <c r="AF13" s="32"/>
      <c r="AG13" s="32"/>
      <c r="AH13" s="32"/>
      <c r="AI13" s="32"/>
    </row>
    <row r="14" spans="1:35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>
        <v>1.7</v>
      </c>
      <c r="V14" s="32">
        <f t="shared" ca="1" si="0"/>
        <v>8.1714580474518423E-3</v>
      </c>
      <c r="W14" s="32"/>
      <c r="X14" s="32"/>
      <c r="Y14" s="32"/>
      <c r="Z14" s="32"/>
      <c r="AA14" s="32">
        <v>14</v>
      </c>
      <c r="AB14" s="32" t="s">
        <v>162</v>
      </c>
      <c r="AC14" s="32"/>
      <c r="AD14" s="32"/>
      <c r="AE14" s="32"/>
      <c r="AF14" s="32"/>
      <c r="AG14" s="32"/>
      <c r="AH14" s="32"/>
      <c r="AI14" s="32"/>
    </row>
    <row r="15" spans="1:35">
      <c r="A15" s="45" t="s">
        <v>166</v>
      </c>
      <c r="B15" s="45">
        <f>C9-C8+1</f>
        <v>53</v>
      </c>
      <c r="C15" s="3" t="str">
        <f t="shared" ref="C15:Q15" si="4">VLOOKUP(C16,$AA1:$AB26,2,FALSE)</f>
        <v>C</v>
      </c>
      <c r="D15" s="3" t="str">
        <f t="shared" si="4"/>
        <v>D</v>
      </c>
      <c r="E15" s="3" t="str">
        <f t="shared" si="4"/>
        <v>E</v>
      </c>
      <c r="F15" s="3" t="str">
        <f t="shared" si="4"/>
        <v>F</v>
      </c>
      <c r="G15" s="3" t="str">
        <f t="shared" si="4"/>
        <v>G</v>
      </c>
      <c r="H15" s="3" t="str">
        <f t="shared" si="4"/>
        <v>H</v>
      </c>
      <c r="I15" s="3" t="str">
        <f t="shared" si="4"/>
        <v>I</v>
      </c>
      <c r="J15" s="3" t="str">
        <f t="shared" si="4"/>
        <v>J</v>
      </c>
      <c r="K15" s="3" t="str">
        <f t="shared" si="4"/>
        <v>K</v>
      </c>
      <c r="L15" s="3" t="str">
        <f t="shared" si="4"/>
        <v>L</v>
      </c>
      <c r="M15" s="3" t="str">
        <f t="shared" si="4"/>
        <v>M</v>
      </c>
      <c r="N15" s="3" t="str">
        <f t="shared" si="4"/>
        <v>N</v>
      </c>
      <c r="O15" s="3" t="str">
        <f t="shared" si="4"/>
        <v>O</v>
      </c>
      <c r="P15" s="3" t="str">
        <f t="shared" si="4"/>
        <v>P</v>
      </c>
      <c r="Q15" s="3" t="str">
        <f t="shared" si="4"/>
        <v>Q</v>
      </c>
      <c r="R15" s="32"/>
      <c r="S15" s="32"/>
      <c r="T15" s="32"/>
      <c r="U15" s="32">
        <v>1.8</v>
      </c>
      <c r="V15" s="32">
        <f t="shared" ca="1" si="0"/>
        <v>9.1833147467783229E-3</v>
      </c>
      <c r="W15" s="32"/>
      <c r="X15" s="32"/>
      <c r="Y15" s="32"/>
      <c r="Z15" s="32"/>
      <c r="AA15" s="32">
        <v>15</v>
      </c>
      <c r="AB15" s="32" t="s">
        <v>163</v>
      </c>
      <c r="AC15" s="32"/>
      <c r="AD15" s="32"/>
      <c r="AE15" s="32"/>
      <c r="AF15" s="32"/>
      <c r="AG15" s="32"/>
      <c r="AH15" s="32"/>
      <c r="AI15" s="32"/>
    </row>
    <row r="16" spans="1:35">
      <c r="A16" s="3"/>
      <c r="B16" s="32"/>
      <c r="C16" s="3">
        <f>COLUMN()</f>
        <v>3</v>
      </c>
      <c r="D16" s="3">
        <f>COLUMN()</f>
        <v>4</v>
      </c>
      <c r="E16" s="3">
        <f>COLUMN()</f>
        <v>5</v>
      </c>
      <c r="F16" s="3">
        <f>COLUMN()</f>
        <v>6</v>
      </c>
      <c r="G16" s="3">
        <f>COLUMN()</f>
        <v>7</v>
      </c>
      <c r="H16" s="3">
        <f>COLUMN()</f>
        <v>8</v>
      </c>
      <c r="I16" s="3">
        <f>COLUMN()</f>
        <v>9</v>
      </c>
      <c r="J16" s="3">
        <f>COLUMN()</f>
        <v>10</v>
      </c>
      <c r="K16" s="3">
        <f>COLUMN()</f>
        <v>11</v>
      </c>
      <c r="L16" s="3">
        <f>COLUMN()</f>
        <v>12</v>
      </c>
      <c r="M16" s="3">
        <f>COLUMN()</f>
        <v>13</v>
      </c>
      <c r="N16" s="3">
        <f>COLUMN()</f>
        <v>14</v>
      </c>
      <c r="O16" s="3">
        <f>COLUMN()</f>
        <v>15</v>
      </c>
      <c r="P16" s="3">
        <f>COLUMN()</f>
        <v>16</v>
      </c>
      <c r="Q16" s="3">
        <f>COLUMN()</f>
        <v>17</v>
      </c>
      <c r="R16" s="32"/>
      <c r="S16" s="32"/>
      <c r="T16" s="32"/>
      <c r="U16" s="32">
        <v>1.9</v>
      </c>
      <c r="V16" s="32">
        <f t="shared" ca="1" si="0"/>
        <v>1.0315311653584408E-2</v>
      </c>
      <c r="W16" s="32"/>
      <c r="X16" s="32"/>
      <c r="Y16" s="32"/>
      <c r="Z16" s="32"/>
      <c r="AA16" s="32">
        <v>16</v>
      </c>
      <c r="AB16" s="32" t="s">
        <v>164</v>
      </c>
      <c r="AC16" s="32"/>
      <c r="AD16" s="32"/>
      <c r="AE16" s="32"/>
      <c r="AF16" s="32"/>
      <c r="AG16" s="32"/>
      <c r="AH16" s="32"/>
      <c r="AI16" s="32"/>
    </row>
    <row r="17" spans="1:35">
      <c r="A17" s="45" t="s">
        <v>165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>
        <v>2</v>
      </c>
      <c r="V17" s="32">
        <f t="shared" ca="1" si="0"/>
        <v>1.1567448767870097E-2</v>
      </c>
      <c r="W17" s="32"/>
      <c r="X17" s="32"/>
      <c r="Y17" s="32"/>
      <c r="Z17" s="32"/>
      <c r="AA17" s="32">
        <v>17</v>
      </c>
      <c r="AB17" s="32" t="s">
        <v>167</v>
      </c>
      <c r="AC17" s="32"/>
      <c r="AD17" s="32"/>
      <c r="AE17" s="32"/>
      <c r="AF17" s="32"/>
      <c r="AG17" s="32"/>
      <c r="AH17" s="32"/>
      <c r="AI17" s="32"/>
    </row>
    <row r="18" spans="1:35">
      <c r="A18" s="72">
        <v>10000</v>
      </c>
      <c r="B18" s="72">
        <v>1</v>
      </c>
      <c r="C18" s="32">
        <f ca="1">SUM(INDIRECT(C12):INDIRECT(C13))</f>
        <v>40.799999999999997</v>
      </c>
      <c r="D18" s="73">
        <f ca="1">SUM(INDIRECT(D12):INDIRECT(D13))</f>
        <v>191.13174999999995</v>
      </c>
      <c r="E18" s="73">
        <f ca="1">SUM(INDIRECT(E12):INDIRECT(E13))</f>
        <v>2.8492817532460322</v>
      </c>
      <c r="F18" s="45">
        <f ca="1">SUM(INDIRECT(F12):INDIRECT(F13))</f>
        <v>154.54520499999995</v>
      </c>
      <c r="G18" s="45">
        <f ca="1">SUM(INDIRECT(G12):INDIRECT(G13))</f>
        <v>2.2942600922389831</v>
      </c>
      <c r="H18" s="45">
        <f ca="1">SUM(INDIRECT(H12):INDIRECT(H13))</f>
        <v>598.99853987025017</v>
      </c>
      <c r="I18" s="45">
        <f ca="1">SUM(INDIRECT(I12):INDIRECT(I13))</f>
        <v>2340.1719551151032</v>
      </c>
      <c r="J18" s="45">
        <f ca="1">SUM(INDIRECT(J12):INDIRECT(J13))</f>
        <v>9206.7466661483686</v>
      </c>
      <c r="K18" s="45">
        <f ca="1">SUM(INDIRECT(K12):INDIRECT(K13))</f>
        <v>8.969983184964919</v>
      </c>
      <c r="L18" s="45">
        <f ca="1">SUM(INDIRECT(L12):INDIRECT(L13))</f>
        <v>35.384621740166864</v>
      </c>
      <c r="M18" s="32"/>
      <c r="N18" s="32">
        <f ca="1">SUM(INDIRECT(N12):INDIRECT(N13))</f>
        <v>6.0682484339857597E-4</v>
      </c>
      <c r="O18" s="32">
        <f ca="1">SQRT(SUM(INDIRECT(O12):INDIRECT(O13)))</f>
        <v>19728.652538071576</v>
      </c>
      <c r="P18" s="32">
        <f ca="1">SQRT(SUM(INDIRECT(P12):INDIRECT(P13)))</f>
        <v>15582.088516221185</v>
      </c>
      <c r="Q18" s="32">
        <f ca="1">SQRT(SUM(INDIRECT(Q12):INDIRECT(Q13)))</f>
        <v>3111.7867801728066</v>
      </c>
      <c r="R18" s="32"/>
      <c r="S18" s="32"/>
      <c r="T18" s="32"/>
      <c r="U18" s="32">
        <v>2.1</v>
      </c>
      <c r="V18" s="32">
        <f t="shared" ca="1" si="0"/>
        <v>1.2939726089635393E-2</v>
      </c>
      <c r="W18" s="32"/>
      <c r="X18" s="32"/>
      <c r="Y18" s="32"/>
      <c r="Z18" s="32"/>
      <c r="AA18" s="32">
        <v>18</v>
      </c>
      <c r="AB18" s="32" t="s">
        <v>168</v>
      </c>
      <c r="AC18" s="32"/>
      <c r="AD18" s="32"/>
      <c r="AE18" s="32"/>
      <c r="AF18" s="32"/>
      <c r="AG18" s="32"/>
      <c r="AH18" s="32"/>
      <c r="AI18" s="32"/>
    </row>
    <row r="19" spans="1:35">
      <c r="A19" s="74" t="s">
        <v>169</v>
      </c>
      <c r="B19" s="32"/>
      <c r="C19" s="32"/>
      <c r="D19" s="32"/>
      <c r="E19" s="32"/>
      <c r="F19" s="75" t="s">
        <v>170</v>
      </c>
      <c r="G19" s="75" t="s">
        <v>171</v>
      </c>
      <c r="H19" s="75" t="s">
        <v>172</v>
      </c>
      <c r="I19" s="75" t="s">
        <v>173</v>
      </c>
      <c r="J19" s="75" t="s">
        <v>174</v>
      </c>
      <c r="K19" s="75" t="s">
        <v>175</v>
      </c>
      <c r="L19" s="75" t="s">
        <v>176</v>
      </c>
      <c r="M19" s="76"/>
      <c r="N19" s="76"/>
      <c r="O19" s="76"/>
      <c r="P19" s="76"/>
      <c r="Q19" s="76"/>
      <c r="R19" s="32"/>
      <c r="S19" s="32"/>
      <c r="T19" s="32"/>
      <c r="U19" s="32">
        <v>2.2000000000000002</v>
      </c>
      <c r="V19" s="32">
        <f t="shared" ca="1" si="0"/>
        <v>1.4432143618880297E-2</v>
      </c>
      <c r="W19" s="32"/>
      <c r="X19" s="32"/>
      <c r="Y19" s="32"/>
      <c r="Z19" s="32"/>
      <c r="AA19" s="32">
        <v>19</v>
      </c>
      <c r="AB19" s="32" t="s">
        <v>177</v>
      </c>
      <c r="AC19" s="32"/>
      <c r="AD19" s="32"/>
      <c r="AE19" s="32"/>
      <c r="AF19" s="32"/>
      <c r="AG19" s="32"/>
      <c r="AH19" s="32"/>
      <c r="AI19" s="32"/>
    </row>
    <row r="20" spans="1:35" ht="15" thickBot="1">
      <c r="A20" s="6" t="s">
        <v>178</v>
      </c>
      <c r="B20" s="6" t="s">
        <v>179</v>
      </c>
      <c r="C20" s="6" t="s">
        <v>192</v>
      </c>
      <c r="D20" s="6" t="s">
        <v>178</v>
      </c>
      <c r="E20" s="6" t="s">
        <v>179</v>
      </c>
      <c r="F20" s="6" t="s">
        <v>193</v>
      </c>
      <c r="G20" s="6" t="s">
        <v>194</v>
      </c>
      <c r="H20" s="6" t="s">
        <v>203</v>
      </c>
      <c r="I20" s="6" t="s">
        <v>204</v>
      </c>
      <c r="J20" s="6" t="s">
        <v>205</v>
      </c>
      <c r="K20" s="6" t="s">
        <v>195</v>
      </c>
      <c r="L20" s="6" t="s">
        <v>206</v>
      </c>
      <c r="M20" s="15" t="s">
        <v>180</v>
      </c>
      <c r="N20" s="6" t="s">
        <v>207</v>
      </c>
      <c r="O20" s="6" t="s">
        <v>181</v>
      </c>
      <c r="P20" s="6" t="s">
        <v>182</v>
      </c>
      <c r="Q20" s="6" t="s">
        <v>183</v>
      </c>
      <c r="R20" s="47" t="s">
        <v>184</v>
      </c>
      <c r="S20" s="32"/>
      <c r="T20" s="32"/>
      <c r="U20" s="32">
        <v>2.2999999999999998</v>
      </c>
      <c r="V20" s="32">
        <f t="shared" ca="1" si="0"/>
        <v>1.6044701355604804E-2</v>
      </c>
      <c r="W20" s="32"/>
      <c r="X20" s="32"/>
      <c r="Y20" s="32"/>
      <c r="Z20" s="32"/>
      <c r="AA20" s="32">
        <v>20</v>
      </c>
      <c r="AB20" s="32" t="s">
        <v>185</v>
      </c>
      <c r="AC20" s="32"/>
      <c r="AD20" s="32"/>
      <c r="AE20" s="32"/>
      <c r="AF20" s="32"/>
      <c r="AG20" s="32"/>
      <c r="AH20" s="32"/>
      <c r="AI20" s="32"/>
    </row>
    <row r="21" spans="1:35">
      <c r="A21" s="77">
        <v>0</v>
      </c>
      <c r="B21" s="77">
        <v>0</v>
      </c>
      <c r="C21" s="78">
        <v>0.5</v>
      </c>
      <c r="D21" s="79">
        <f t="shared" ref="D21:D84" si="5">A21/A$18</f>
        <v>0</v>
      </c>
      <c r="E21" s="79">
        <f t="shared" ref="E21:E84" si="6">B21/B$18</f>
        <v>0</v>
      </c>
      <c r="F21" s="66">
        <f t="shared" ref="F21:F84" si="7">$C21*D21</f>
        <v>0</v>
      </c>
      <c r="G21" s="66">
        <f t="shared" ref="G21:G84" si="8">$C21*E21</f>
        <v>0</v>
      </c>
      <c r="H21" s="66">
        <f t="shared" ref="H21:H84" si="9">C21*D21*D21</f>
        <v>0</v>
      </c>
      <c r="I21" s="66">
        <f t="shared" ref="I21:I84" si="10">C21*D21*D21*D21</f>
        <v>0</v>
      </c>
      <c r="J21" s="66">
        <f t="shared" ref="J21:J84" si="11">C21*D21*D21*D21*D21</f>
        <v>0</v>
      </c>
      <c r="K21" s="66">
        <f t="shared" ref="K21:K84" si="12">C21*E21*D21</f>
        <v>0</v>
      </c>
      <c r="L21" s="66">
        <f t="shared" ref="L21:L84" si="13">C21*E21*D21*D21</f>
        <v>0</v>
      </c>
      <c r="M21" s="66">
        <f t="shared" ref="M21:M84" ca="1" si="14">+E$4+E$5*D21+E$6*D21^2</f>
        <v>9.3513459032814623E-3</v>
      </c>
      <c r="N21" s="66">
        <f t="shared" ref="N21:N84" ca="1" si="15">C21*(M21-E21)^2</f>
        <v>4.3723835101409494E-5</v>
      </c>
      <c r="O21" s="80">
        <f t="shared" ref="O21:O84" ca="1" si="16">(C21*O$1-O$2*F21+O$3*H21)^2</f>
        <v>369082317.64236146</v>
      </c>
      <c r="P21" s="66">
        <f t="shared" ref="P21:P84" ca="1" si="17">(-C21*O$2+O$4*F21-O$5*H21)^2</f>
        <v>111291599.41304743</v>
      </c>
      <c r="Q21" s="66">
        <f t="shared" ref="Q21:Q84" ca="1" si="18">+(C21*O$3-F21*O$5+H21*O$6)^2</f>
        <v>2049340.8020562618</v>
      </c>
      <c r="R21" s="32">
        <f t="shared" ref="R21:R84" ca="1" si="19">+E21-M21</f>
        <v>-9.3513459032814623E-3</v>
      </c>
      <c r="S21" s="32"/>
      <c r="T21" s="32"/>
      <c r="U21" s="32">
        <v>2.4</v>
      </c>
      <c r="V21" s="32">
        <f t="shared" ca="1" si="0"/>
        <v>1.777739929980892E-2</v>
      </c>
      <c r="W21" s="32"/>
      <c r="X21" s="32"/>
      <c r="Y21" s="32"/>
      <c r="Z21" s="32"/>
      <c r="AA21" s="32">
        <v>21</v>
      </c>
      <c r="AB21" s="32" t="s">
        <v>186</v>
      </c>
      <c r="AC21" s="32"/>
      <c r="AD21" s="32"/>
      <c r="AE21" s="32"/>
      <c r="AF21" s="32"/>
      <c r="AG21" s="32"/>
      <c r="AH21" s="32"/>
      <c r="AI21" s="32"/>
    </row>
    <row r="22" spans="1:35">
      <c r="A22" s="77">
        <v>11453</v>
      </c>
      <c r="B22" s="77">
        <v>2.554074000363471E-2</v>
      </c>
      <c r="C22" s="77">
        <v>0.1</v>
      </c>
      <c r="D22" s="79">
        <f t="shared" si="5"/>
        <v>1.1453</v>
      </c>
      <c r="E22" s="79">
        <f t="shared" si="6"/>
        <v>2.554074000363471E-2</v>
      </c>
      <c r="F22" s="66">
        <f t="shared" si="7"/>
        <v>0.11453000000000001</v>
      </c>
      <c r="G22" s="66">
        <f t="shared" si="8"/>
        <v>2.5540740003634713E-3</v>
      </c>
      <c r="H22" s="66">
        <f t="shared" si="9"/>
        <v>0.13117120900000001</v>
      </c>
      <c r="I22" s="66">
        <f t="shared" si="10"/>
        <v>0.1502303856677</v>
      </c>
      <c r="J22" s="66">
        <f t="shared" si="11"/>
        <v>0.17205886070521681</v>
      </c>
      <c r="K22" s="66">
        <f t="shared" si="12"/>
        <v>2.9251809526162835E-3</v>
      </c>
      <c r="L22" s="66">
        <f t="shared" si="13"/>
        <v>3.3502097450314296E-3</v>
      </c>
      <c r="M22" s="66">
        <f t="shared" ca="1" si="14"/>
        <v>4.7402073783542366E-3</v>
      </c>
      <c r="N22" s="66">
        <f t="shared" ca="1" si="15"/>
        <v>4.3266215749535739E-5</v>
      </c>
      <c r="O22" s="80">
        <f t="shared" ca="1" si="16"/>
        <v>3245024.5555362636</v>
      </c>
      <c r="P22" s="66">
        <f t="shared" ca="1" si="17"/>
        <v>316899.9390348412</v>
      </c>
      <c r="Q22" s="66">
        <f t="shared" ca="1" si="18"/>
        <v>686.42553653055131</v>
      </c>
      <c r="R22" s="32">
        <f t="shared" ca="1" si="19"/>
        <v>2.0800532625280473E-2</v>
      </c>
      <c r="S22" s="32"/>
      <c r="T22" s="32"/>
      <c r="U22" s="32">
        <v>2.5</v>
      </c>
      <c r="V22" s="32">
        <f t="shared" ca="1" si="0"/>
        <v>1.9630237451492651E-2</v>
      </c>
      <c r="W22" s="32"/>
      <c r="X22" s="32"/>
      <c r="Y22" s="32"/>
      <c r="Z22" s="32"/>
      <c r="AA22" s="32">
        <v>22</v>
      </c>
      <c r="AB22" s="32" t="s">
        <v>121</v>
      </c>
      <c r="AC22" s="32"/>
      <c r="AD22" s="32"/>
      <c r="AE22" s="32"/>
      <c r="AF22" s="32"/>
      <c r="AG22" s="32"/>
      <c r="AH22" s="32"/>
      <c r="AI22" s="32"/>
    </row>
    <row r="23" spans="1:35">
      <c r="A23" s="77">
        <v>11602</v>
      </c>
      <c r="B23" s="77">
        <v>9.6611600019969046E-3</v>
      </c>
      <c r="C23" s="77">
        <v>0.1</v>
      </c>
      <c r="D23" s="79">
        <f t="shared" si="5"/>
        <v>1.1601999999999999</v>
      </c>
      <c r="E23" s="79">
        <f t="shared" si="6"/>
        <v>9.6611600019969046E-3</v>
      </c>
      <c r="F23" s="66">
        <f t="shared" si="7"/>
        <v>0.11602</v>
      </c>
      <c r="G23" s="66">
        <f t="shared" si="8"/>
        <v>9.6611600019969046E-4</v>
      </c>
      <c r="H23" s="66">
        <f t="shared" si="9"/>
        <v>0.13460640399999999</v>
      </c>
      <c r="I23" s="66">
        <f t="shared" si="10"/>
        <v>0.15617034992079998</v>
      </c>
      <c r="J23" s="66">
        <f t="shared" si="11"/>
        <v>0.18118883997811211</v>
      </c>
      <c r="K23" s="66">
        <f t="shared" si="12"/>
        <v>1.1208877834316807E-3</v>
      </c>
      <c r="L23" s="66">
        <f t="shared" si="13"/>
        <v>1.3004540063374359E-3</v>
      </c>
      <c r="M23" s="66">
        <f t="shared" ca="1" si="14"/>
        <v>4.7840609555672622E-3</v>
      </c>
      <c r="N23" s="66">
        <f t="shared" ca="1" si="15"/>
        <v>2.3786095108684929E-6</v>
      </c>
      <c r="O23" s="80">
        <f t="shared" ca="1" si="16"/>
        <v>3167663.2242647465</v>
      </c>
      <c r="P23" s="66">
        <f t="shared" ca="1" si="17"/>
        <v>300126.43078286451</v>
      </c>
      <c r="Q23" s="66">
        <f t="shared" ca="1" si="18"/>
        <v>565.25317893648287</v>
      </c>
      <c r="R23" s="32">
        <f t="shared" ca="1" si="19"/>
        <v>4.8770990464296424E-3</v>
      </c>
      <c r="S23" s="32"/>
      <c r="T23" s="32"/>
      <c r="U23" s="32">
        <v>2.6</v>
      </c>
      <c r="V23" s="32">
        <f t="shared" ca="1" si="0"/>
        <v>2.1603215810655975E-2</v>
      </c>
      <c r="W23" s="32"/>
      <c r="X23" s="32"/>
      <c r="Y23" s="32"/>
      <c r="Z23" s="32"/>
      <c r="AA23" s="32">
        <v>23</v>
      </c>
      <c r="AB23" s="32" t="s">
        <v>187</v>
      </c>
      <c r="AC23" s="32"/>
      <c r="AD23" s="32"/>
      <c r="AE23" s="32"/>
      <c r="AF23" s="32"/>
      <c r="AG23" s="32"/>
      <c r="AH23" s="32"/>
      <c r="AI23" s="32"/>
    </row>
    <row r="24" spans="1:35">
      <c r="A24" s="77">
        <v>12296.5</v>
      </c>
      <c r="B24" s="77">
        <v>6.5500969998538494E-2</v>
      </c>
      <c r="C24" s="77">
        <v>0.1</v>
      </c>
      <c r="D24" s="79">
        <f t="shared" si="5"/>
        <v>1.2296499999999999</v>
      </c>
      <c r="E24" s="79">
        <f t="shared" si="6"/>
        <v>6.5500969998538494E-2</v>
      </c>
      <c r="F24" s="66">
        <f t="shared" si="7"/>
        <v>0.12296499999999999</v>
      </c>
      <c r="G24" s="66">
        <f t="shared" si="8"/>
        <v>6.5500969998538499E-3</v>
      </c>
      <c r="H24" s="66">
        <f t="shared" si="9"/>
        <v>0.15120391224999999</v>
      </c>
      <c r="I24" s="66">
        <f t="shared" si="10"/>
        <v>0.18592789069821247</v>
      </c>
      <c r="J24" s="66">
        <f t="shared" si="11"/>
        <v>0.22862623079705696</v>
      </c>
      <c r="K24" s="66">
        <f t="shared" si="12"/>
        <v>8.0543267758702852E-3</v>
      </c>
      <c r="L24" s="66">
        <f t="shared" si="13"/>
        <v>9.9040029199488951E-3</v>
      </c>
      <c r="M24" s="66">
        <f t="shared" ca="1" si="14"/>
        <v>5.0236554289939759E-3</v>
      </c>
      <c r="N24" s="66">
        <f t="shared" ca="1" si="15"/>
        <v>3.6575055775436421E-4</v>
      </c>
      <c r="O24" s="80">
        <f t="shared" ca="1" si="16"/>
        <v>2825025.0823484343</v>
      </c>
      <c r="P24" s="66">
        <f t="shared" ca="1" si="17"/>
        <v>229589.72691380911</v>
      </c>
      <c r="Q24" s="66">
        <f t="shared" ca="1" si="18"/>
        <v>163.80325874453942</v>
      </c>
      <c r="R24" s="32">
        <f t="shared" ca="1" si="19"/>
        <v>6.047731456954452E-2</v>
      </c>
      <c r="S24" s="32"/>
      <c r="T24" s="32"/>
      <c r="U24" s="32">
        <v>2.7</v>
      </c>
      <c r="V24" s="32">
        <f t="shared" ca="1" si="0"/>
        <v>2.3696334377298914E-2</v>
      </c>
      <c r="W24" s="32"/>
      <c r="X24" s="32"/>
      <c r="Y24" s="32"/>
      <c r="Z24" s="32"/>
      <c r="AA24" s="32">
        <v>24</v>
      </c>
      <c r="AB24" s="32" t="s">
        <v>178</v>
      </c>
      <c r="AC24" s="32"/>
      <c r="AD24" s="32"/>
      <c r="AE24" s="32"/>
      <c r="AF24" s="32"/>
      <c r="AG24" s="32"/>
      <c r="AH24" s="32"/>
      <c r="AI24" s="32"/>
    </row>
    <row r="25" spans="1:35">
      <c r="A25" s="77">
        <v>30005</v>
      </c>
      <c r="B25" s="77">
        <v>3.3732900003087707E-2</v>
      </c>
      <c r="C25" s="77">
        <v>1</v>
      </c>
      <c r="D25" s="79">
        <f t="shared" si="5"/>
        <v>3.0005000000000002</v>
      </c>
      <c r="E25" s="79">
        <f t="shared" si="6"/>
        <v>3.3732900003087707E-2</v>
      </c>
      <c r="F25" s="66">
        <f t="shared" si="7"/>
        <v>3.0005000000000002</v>
      </c>
      <c r="G25" s="66">
        <f t="shared" si="8"/>
        <v>3.3732900003087707E-2</v>
      </c>
      <c r="H25" s="66">
        <f t="shared" si="9"/>
        <v>9.0030002500000013</v>
      </c>
      <c r="I25" s="66">
        <f t="shared" si="10"/>
        <v>27.013502250125004</v>
      </c>
      <c r="J25" s="66">
        <f t="shared" si="11"/>
        <v>81.05401350150008</v>
      </c>
      <c r="K25" s="66">
        <f t="shared" si="12"/>
        <v>0.10121556645926467</v>
      </c>
      <c r="L25" s="66">
        <f t="shared" si="13"/>
        <v>0.30369730716102367</v>
      </c>
      <c r="M25" s="66">
        <f t="shared" ca="1" si="14"/>
        <v>3.0709100870322054E-2</v>
      </c>
      <c r="N25" s="66">
        <f t="shared" ca="1" si="15"/>
        <v>9.1433611953143165E-6</v>
      </c>
      <c r="O25" s="80">
        <f t="shared" ca="1" si="16"/>
        <v>795850.84913721087</v>
      </c>
      <c r="P25" s="66">
        <f t="shared" ca="1" si="17"/>
        <v>10554685.287597016</v>
      </c>
      <c r="Q25" s="66">
        <f t="shared" ca="1" si="18"/>
        <v>743725.49213046755</v>
      </c>
      <c r="R25" s="32">
        <f t="shared" ca="1" si="19"/>
        <v>3.0237991327656533E-3</v>
      </c>
      <c r="S25" s="32"/>
      <c r="T25" s="32"/>
      <c r="U25" s="32">
        <v>2.8</v>
      </c>
      <c r="V25" s="32">
        <f t="shared" ca="1" si="0"/>
        <v>2.5909593151421446E-2</v>
      </c>
      <c r="W25" s="32"/>
      <c r="X25" s="32"/>
      <c r="Y25" s="32"/>
      <c r="Z25" s="32"/>
      <c r="AA25" s="32">
        <v>25</v>
      </c>
      <c r="AB25" s="32" t="s">
        <v>179</v>
      </c>
      <c r="AC25" s="32"/>
      <c r="AD25" s="32"/>
      <c r="AE25" s="32"/>
      <c r="AF25" s="32"/>
      <c r="AG25" s="32"/>
      <c r="AH25" s="32"/>
      <c r="AI25" s="32"/>
    </row>
    <row r="26" spans="1:35">
      <c r="A26" s="77">
        <v>30464.5</v>
      </c>
      <c r="B26" s="77">
        <v>3.5526409999874886E-2</v>
      </c>
      <c r="C26" s="77">
        <v>0.2</v>
      </c>
      <c r="D26" s="79">
        <f t="shared" si="5"/>
        <v>3.0464500000000001</v>
      </c>
      <c r="E26" s="79">
        <f t="shared" si="6"/>
        <v>3.5526409999874886E-2</v>
      </c>
      <c r="F26" s="66">
        <f t="shared" si="7"/>
        <v>0.60929000000000011</v>
      </c>
      <c r="G26" s="66">
        <f t="shared" si="8"/>
        <v>7.1052819999749776E-3</v>
      </c>
      <c r="H26" s="66">
        <f t="shared" si="9"/>
        <v>1.8561715205000004</v>
      </c>
      <c r="I26" s="66">
        <f t="shared" si="10"/>
        <v>5.6547337286272263</v>
      </c>
      <c r="J26" s="66">
        <f t="shared" si="11"/>
        <v>17.226863567576416</v>
      </c>
      <c r="K26" s="66">
        <f t="shared" si="12"/>
        <v>2.1645886348823772E-2</v>
      </c>
      <c r="L26" s="66">
        <f t="shared" si="13"/>
        <v>6.594311046737418E-2</v>
      </c>
      <c r="M26" s="66">
        <f t="shared" ca="1" si="14"/>
        <v>3.187706357922139E-2</v>
      </c>
      <c r="N26" s="66">
        <f t="shared" ca="1" si="15"/>
        <v>2.6635458595872967E-6</v>
      </c>
      <c r="O26" s="80">
        <f t="shared" ca="1" si="16"/>
        <v>20629.096719736186</v>
      </c>
      <c r="P26" s="66">
        <f t="shared" ca="1" si="17"/>
        <v>413390.99325607991</v>
      </c>
      <c r="Q26" s="66">
        <f t="shared" ca="1" si="18"/>
        <v>28342.920328466571</v>
      </c>
      <c r="R26" s="32">
        <f t="shared" ca="1" si="19"/>
        <v>3.6493464206534959E-3</v>
      </c>
      <c r="S26" s="32"/>
      <c r="T26" s="32"/>
      <c r="U26" s="32">
        <v>2.9</v>
      </c>
      <c r="V26" s="32">
        <f t="shared" ca="1" si="0"/>
        <v>2.8242992133023594E-2</v>
      </c>
      <c r="W26" s="32"/>
      <c r="X26" s="32"/>
      <c r="Y26" s="32"/>
      <c r="Z26" s="32"/>
      <c r="AA26" s="32">
        <v>26</v>
      </c>
      <c r="AB26" s="32" t="s">
        <v>188</v>
      </c>
      <c r="AC26" s="32"/>
      <c r="AD26" s="32"/>
      <c r="AE26" s="32"/>
      <c r="AF26" s="32"/>
      <c r="AG26" s="32"/>
      <c r="AH26" s="32"/>
      <c r="AI26" s="32"/>
    </row>
    <row r="27" spans="1:35">
      <c r="A27" s="77">
        <v>32091.5</v>
      </c>
      <c r="B27" s="77">
        <v>3.8452070002676919E-2</v>
      </c>
      <c r="C27" s="77">
        <v>0.5</v>
      </c>
      <c r="D27" s="79">
        <f t="shared" si="5"/>
        <v>3.2091500000000002</v>
      </c>
      <c r="E27" s="79">
        <f t="shared" si="6"/>
        <v>3.8452070002676919E-2</v>
      </c>
      <c r="F27" s="66">
        <f t="shared" si="7"/>
        <v>1.6045750000000001</v>
      </c>
      <c r="G27" s="66">
        <f t="shared" si="8"/>
        <v>1.922603500133846E-2</v>
      </c>
      <c r="H27" s="66">
        <f t="shared" si="9"/>
        <v>5.1493218612500007</v>
      </c>
      <c r="I27" s="66">
        <f t="shared" si="10"/>
        <v>16.524946251030439</v>
      </c>
      <c r="J27" s="66">
        <f t="shared" si="11"/>
        <v>53.031031261494334</v>
      </c>
      <c r="K27" s="66">
        <f t="shared" si="12"/>
        <v>6.1699230224545321E-2</v>
      </c>
      <c r="L27" s="66">
        <f t="shared" si="13"/>
        <v>0.19800208467509964</v>
      </c>
      <c r="M27" s="66">
        <f t="shared" ca="1" si="14"/>
        <v>3.621651415289566E-2</v>
      </c>
      <c r="N27" s="66">
        <f t="shared" ca="1" si="15"/>
        <v>2.4988549787456044E-6</v>
      </c>
      <c r="O27" s="80">
        <f t="shared" ca="1" si="16"/>
        <v>9936.8033513841219</v>
      </c>
      <c r="P27" s="66">
        <f t="shared" ca="1" si="17"/>
        <v>2243452.6383145158</v>
      </c>
      <c r="Q27" s="66">
        <f t="shared" ca="1" si="18"/>
        <v>140584.52074027903</v>
      </c>
      <c r="R27" s="32">
        <f t="shared" ca="1" si="19"/>
        <v>2.2355558497812594E-3</v>
      </c>
      <c r="S27" s="32"/>
      <c r="T27" s="32"/>
      <c r="U27" s="32">
        <v>3</v>
      </c>
      <c r="V27" s="32">
        <f t="shared" ca="1" si="0"/>
        <v>3.0696531322105348E-2</v>
      </c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</row>
    <row r="28" spans="1:35">
      <c r="A28" s="77">
        <v>33731</v>
      </c>
      <c r="B28" s="77">
        <v>4.3209980001847725E-2</v>
      </c>
      <c r="C28" s="77">
        <v>1</v>
      </c>
      <c r="D28" s="79">
        <f t="shared" si="5"/>
        <v>3.3731</v>
      </c>
      <c r="E28" s="79">
        <f t="shared" si="6"/>
        <v>4.3209980001847725E-2</v>
      </c>
      <c r="F28" s="66">
        <f t="shared" si="7"/>
        <v>3.3731</v>
      </c>
      <c r="G28" s="66">
        <f t="shared" si="8"/>
        <v>4.3209980001847725E-2</v>
      </c>
      <c r="H28" s="66">
        <f t="shared" si="9"/>
        <v>11.377803609999999</v>
      </c>
      <c r="I28" s="66">
        <f t="shared" si="10"/>
        <v>38.378469356890996</v>
      </c>
      <c r="J28" s="66">
        <f t="shared" si="11"/>
        <v>129.45441498772902</v>
      </c>
      <c r="K28" s="66">
        <f t="shared" si="12"/>
        <v>0.14575158354423257</v>
      </c>
      <c r="L28" s="66">
        <f t="shared" si="13"/>
        <v>0.49163466645305087</v>
      </c>
      <c r="M28" s="66">
        <f t="shared" ca="1" si="14"/>
        <v>4.0911005122988085E-2</v>
      </c>
      <c r="N28" s="66">
        <f t="shared" ca="1" si="15"/>
        <v>5.285285493627697E-6</v>
      </c>
      <c r="O28" s="80">
        <f t="shared" ca="1" si="16"/>
        <v>28921.023110831593</v>
      </c>
      <c r="P28" s="66">
        <f t="shared" ca="1" si="17"/>
        <v>6859902.1060479227</v>
      </c>
      <c r="Q28" s="66">
        <f t="shared" ca="1" si="18"/>
        <v>393871.84853204084</v>
      </c>
      <c r="R28" s="32">
        <f t="shared" ca="1" si="19"/>
        <v>2.2989748788596401E-3</v>
      </c>
      <c r="S28" s="32"/>
      <c r="T28" s="32"/>
      <c r="U28" s="32">
        <v>3.1</v>
      </c>
      <c r="V28" s="32">
        <f t="shared" ref="V28:V42" ca="1" si="20">+E$4+E$5*U28+E$6*U28^2</f>
        <v>3.3270210718666718E-2</v>
      </c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</row>
    <row r="29" spans="1:35">
      <c r="A29" s="77">
        <v>34516</v>
      </c>
      <c r="B29" s="77">
        <v>4.4917883205926046E-2</v>
      </c>
      <c r="C29" s="77">
        <v>1</v>
      </c>
      <c r="D29" s="79">
        <f t="shared" si="5"/>
        <v>3.4516</v>
      </c>
      <c r="E29" s="79">
        <f t="shared" si="6"/>
        <v>4.4917883205926046E-2</v>
      </c>
      <c r="F29" s="66">
        <f t="shared" si="7"/>
        <v>3.4516</v>
      </c>
      <c r="G29" s="66">
        <f t="shared" si="8"/>
        <v>4.4917883205926046E-2</v>
      </c>
      <c r="H29" s="66">
        <f t="shared" si="9"/>
        <v>11.91354256</v>
      </c>
      <c r="I29" s="66">
        <f t="shared" si="10"/>
        <v>41.120783500095996</v>
      </c>
      <c r="J29" s="66">
        <f t="shared" si="11"/>
        <v>141.93249632893134</v>
      </c>
      <c r="K29" s="66">
        <f t="shared" si="12"/>
        <v>0.15503856567357435</v>
      </c>
      <c r="L29" s="66">
        <f t="shared" si="13"/>
        <v>0.53513111327890928</v>
      </c>
      <c r="M29" s="66">
        <f t="shared" ca="1" si="14"/>
        <v>4.3273075962103606E-2</v>
      </c>
      <c r="N29" s="66">
        <f t="shared" ca="1" si="15"/>
        <v>2.7053908693307699E-6</v>
      </c>
      <c r="O29" s="80">
        <f t="shared" ca="1" si="16"/>
        <v>85529.635951805772</v>
      </c>
      <c r="P29" s="66">
        <f t="shared" ca="1" si="17"/>
        <v>5681337.2924909703</v>
      </c>
      <c r="Q29" s="66">
        <f t="shared" ca="1" si="18"/>
        <v>311892.00232086977</v>
      </c>
      <c r="R29" s="32">
        <f t="shared" ca="1" si="19"/>
        <v>1.6448072438224395E-3</v>
      </c>
      <c r="S29" s="32"/>
      <c r="T29" s="32"/>
      <c r="U29" s="32">
        <v>3.2</v>
      </c>
      <c r="V29" s="32">
        <f t="shared" ca="1" si="20"/>
        <v>3.5964030322707681E-2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</row>
    <row r="30" spans="1:35">
      <c r="A30" s="77">
        <v>34746</v>
      </c>
      <c r="B30" s="77">
        <v>4.508868000266375E-2</v>
      </c>
      <c r="C30" s="77">
        <v>1</v>
      </c>
      <c r="D30" s="79">
        <f t="shared" si="5"/>
        <v>3.4746000000000001</v>
      </c>
      <c r="E30" s="79">
        <f t="shared" si="6"/>
        <v>4.508868000266375E-2</v>
      </c>
      <c r="F30" s="66">
        <f t="shared" si="7"/>
        <v>3.4746000000000001</v>
      </c>
      <c r="G30" s="66">
        <f t="shared" si="8"/>
        <v>4.508868000266375E-2</v>
      </c>
      <c r="H30" s="66">
        <f t="shared" si="9"/>
        <v>12.072845160000002</v>
      </c>
      <c r="I30" s="66">
        <f t="shared" si="10"/>
        <v>41.948307792936006</v>
      </c>
      <c r="J30" s="66">
        <f t="shared" si="11"/>
        <v>145.75359025733545</v>
      </c>
      <c r="K30" s="66">
        <f t="shared" si="12"/>
        <v>0.15666512753725548</v>
      </c>
      <c r="L30" s="66">
        <f t="shared" si="13"/>
        <v>0.54434865214094785</v>
      </c>
      <c r="M30" s="66">
        <f t="shared" ca="1" si="14"/>
        <v>4.3979171038645314E-2</v>
      </c>
      <c r="N30" s="66">
        <f t="shared" ca="1" si="15"/>
        <v>1.2310101412372645E-6</v>
      </c>
      <c r="O30" s="80">
        <f t="shared" ca="1" si="16"/>
        <v>103446.41174220132</v>
      </c>
      <c r="P30" s="66">
        <f t="shared" ca="1" si="17"/>
        <v>5325686.196324111</v>
      </c>
      <c r="Q30" s="66">
        <f t="shared" ca="1" si="18"/>
        <v>288289.50645004859</v>
      </c>
      <c r="R30" s="32">
        <f t="shared" ca="1" si="19"/>
        <v>1.1095089640184366E-3</v>
      </c>
      <c r="S30" s="32"/>
      <c r="T30" s="32"/>
      <c r="U30" s="32">
        <v>3.3</v>
      </c>
      <c r="V30" s="32">
        <f t="shared" ca="1" si="20"/>
        <v>3.8777990134228238E-2</v>
      </c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</row>
    <row r="31" spans="1:35">
      <c r="A31" s="77">
        <v>35121</v>
      </c>
      <c r="B31" s="77">
        <v>4.645617999631213E-2</v>
      </c>
      <c r="C31" s="77">
        <v>1</v>
      </c>
      <c r="D31" s="79">
        <f t="shared" si="5"/>
        <v>3.5121000000000002</v>
      </c>
      <c r="E31" s="79">
        <f t="shared" si="6"/>
        <v>4.645617999631213E-2</v>
      </c>
      <c r="F31" s="66">
        <f t="shared" si="7"/>
        <v>3.5121000000000002</v>
      </c>
      <c r="G31" s="66">
        <f t="shared" si="8"/>
        <v>4.645617999631213E-2</v>
      </c>
      <c r="H31" s="66">
        <f t="shared" si="9"/>
        <v>12.334846410000001</v>
      </c>
      <c r="I31" s="66">
        <f t="shared" si="10"/>
        <v>43.321214076561006</v>
      </c>
      <c r="J31" s="66">
        <f t="shared" si="11"/>
        <v>152.14843595828992</v>
      </c>
      <c r="K31" s="66">
        <f t="shared" si="12"/>
        <v>0.16315874976504785</v>
      </c>
      <c r="L31" s="66">
        <f t="shared" si="13"/>
        <v>0.57302984504982457</v>
      </c>
      <c r="M31" s="66">
        <f t="shared" ca="1" si="14"/>
        <v>4.5144041416053632E-2</v>
      </c>
      <c r="N31" s="66">
        <f t="shared" ca="1" si="15"/>
        <v>1.7217076538027878E-6</v>
      </c>
      <c r="O31" s="80">
        <f t="shared" ca="1" si="16"/>
        <v>131555.16971304832</v>
      </c>
      <c r="P31" s="66">
        <f t="shared" ca="1" si="17"/>
        <v>4741705.7992940499</v>
      </c>
      <c r="Q31" s="66">
        <f t="shared" ca="1" si="18"/>
        <v>250536.40843672521</v>
      </c>
      <c r="R31" s="32">
        <f t="shared" ca="1" si="19"/>
        <v>1.3121385802584984E-3</v>
      </c>
      <c r="S31" s="32"/>
      <c r="T31" s="32"/>
      <c r="U31" s="32">
        <v>3.4</v>
      </c>
      <c r="V31" s="32">
        <f t="shared" ca="1" si="20"/>
        <v>4.1712090153228423E-2</v>
      </c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</row>
    <row r="32" spans="1:35">
      <c r="A32" s="77">
        <v>35686.5</v>
      </c>
      <c r="B32" s="77">
        <v>4.7507170005701482E-2</v>
      </c>
      <c r="C32" s="77">
        <v>0.5</v>
      </c>
      <c r="D32" s="79">
        <f t="shared" si="5"/>
        <v>3.5686499999999999</v>
      </c>
      <c r="E32" s="79">
        <f t="shared" si="6"/>
        <v>4.7507170005701482E-2</v>
      </c>
      <c r="F32" s="66">
        <f t="shared" si="7"/>
        <v>1.7843249999999999</v>
      </c>
      <c r="G32" s="66">
        <f t="shared" si="8"/>
        <v>2.3753585002850741E-2</v>
      </c>
      <c r="H32" s="66">
        <f t="shared" si="9"/>
        <v>6.3676314112499997</v>
      </c>
      <c r="I32" s="66">
        <f t="shared" si="10"/>
        <v>22.723847835757311</v>
      </c>
      <c r="J32" s="66">
        <f t="shared" si="11"/>
        <v>81.093459579075329</v>
      </c>
      <c r="K32" s="66">
        <f t="shared" si="12"/>
        <v>8.4768231120423296E-2</v>
      </c>
      <c r="L32" s="66">
        <f t="shared" si="13"/>
        <v>0.3025081479878986</v>
      </c>
      <c r="M32" s="66">
        <f t="shared" ca="1" si="14"/>
        <v>4.6932614395052183E-2</v>
      </c>
      <c r="N32" s="66">
        <f t="shared" ca="1" si="15"/>
        <v>1.6505707486429466E-7</v>
      </c>
      <c r="O32" s="80">
        <f t="shared" ca="1" si="16"/>
        <v>41905.810866690736</v>
      </c>
      <c r="P32" s="66">
        <f t="shared" ca="1" si="17"/>
        <v>966039.86923584761</v>
      </c>
      <c r="Q32" s="66">
        <f t="shared" ca="1" si="18"/>
        <v>48997.783314754699</v>
      </c>
      <c r="R32" s="32">
        <f t="shared" ca="1" si="19"/>
        <v>5.7455561064929939E-4</v>
      </c>
      <c r="S32" s="32"/>
      <c r="T32" s="32"/>
      <c r="U32" s="32">
        <v>3.5</v>
      </c>
      <c r="V32" s="32">
        <f t="shared" ca="1" si="20"/>
        <v>4.4766330379708216E-2</v>
      </c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</row>
    <row r="33" spans="1:35">
      <c r="A33" s="77">
        <v>35687</v>
      </c>
      <c r="B33" s="77">
        <v>4.5240460000059102E-2</v>
      </c>
      <c r="C33" s="77">
        <v>0.2</v>
      </c>
      <c r="D33" s="79">
        <f t="shared" si="5"/>
        <v>3.5687000000000002</v>
      </c>
      <c r="E33" s="79">
        <f t="shared" si="6"/>
        <v>4.5240460000059102E-2</v>
      </c>
      <c r="F33" s="66">
        <f t="shared" si="7"/>
        <v>0.71374000000000004</v>
      </c>
      <c r="G33" s="66">
        <f t="shared" si="8"/>
        <v>9.048092000011821E-3</v>
      </c>
      <c r="H33" s="66">
        <f t="shared" si="9"/>
        <v>2.5471239380000004</v>
      </c>
      <c r="I33" s="66">
        <f t="shared" si="10"/>
        <v>9.0899211975406011</v>
      </c>
      <c r="J33" s="66">
        <f t="shared" si="11"/>
        <v>32.439201777663143</v>
      </c>
      <c r="K33" s="66">
        <f t="shared" si="12"/>
        <v>3.2289925920442185E-2</v>
      </c>
      <c r="L33" s="66">
        <f t="shared" si="13"/>
        <v>0.11523305863228203</v>
      </c>
      <c r="M33" s="66">
        <f t="shared" ca="1" si="14"/>
        <v>4.6934212803361047E-2</v>
      </c>
      <c r="N33" s="66">
        <f t="shared" ca="1" si="15"/>
        <v>5.7375971173863982E-7</v>
      </c>
      <c r="O33" s="80">
        <f t="shared" ca="1" si="16"/>
        <v>6706.0171860348455</v>
      </c>
      <c r="P33" s="66">
        <f t="shared" ca="1" si="17"/>
        <v>154535.63741207065</v>
      </c>
      <c r="Q33" s="66">
        <f t="shared" ca="1" si="18"/>
        <v>7837.7789899268919</v>
      </c>
      <c r="R33" s="32">
        <f t="shared" ca="1" si="19"/>
        <v>-1.6937528033019456E-3</v>
      </c>
      <c r="S33" s="32"/>
      <c r="T33" s="32"/>
      <c r="U33" s="32">
        <v>3.6</v>
      </c>
      <c r="V33" s="32">
        <f t="shared" ca="1" si="20"/>
        <v>4.794071081366761E-2</v>
      </c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</row>
    <row r="34" spans="1:35">
      <c r="A34" s="77">
        <v>35692</v>
      </c>
      <c r="B34" s="77">
        <v>4.6773360001679976E-2</v>
      </c>
      <c r="C34" s="77">
        <v>0.5</v>
      </c>
      <c r="D34" s="79">
        <f t="shared" si="5"/>
        <v>3.5691999999999999</v>
      </c>
      <c r="E34" s="79">
        <f t="shared" si="6"/>
        <v>4.6773360001679976E-2</v>
      </c>
      <c r="F34" s="66">
        <f t="shared" si="7"/>
        <v>1.7846</v>
      </c>
      <c r="G34" s="66">
        <f t="shared" si="8"/>
        <v>2.3386680000839988E-2</v>
      </c>
      <c r="H34" s="66">
        <f t="shared" si="9"/>
        <v>6.36959432</v>
      </c>
      <c r="I34" s="66">
        <f t="shared" si="10"/>
        <v>22.734356046944001</v>
      </c>
      <c r="J34" s="66">
        <f t="shared" si="11"/>
        <v>81.143463602752519</v>
      </c>
      <c r="K34" s="66">
        <f t="shared" si="12"/>
        <v>8.3471738258998077E-2</v>
      </c>
      <c r="L34" s="66">
        <f t="shared" si="13"/>
        <v>0.29792732819401591</v>
      </c>
      <c r="M34" s="66">
        <f t="shared" ca="1" si="14"/>
        <v>4.6950198538377425E-2</v>
      </c>
      <c r="N34" s="66">
        <f t="shared" ca="1" si="15"/>
        <v>1.5635934030647506E-8</v>
      </c>
      <c r="O34" s="80">
        <f t="shared" ca="1" si="16"/>
        <v>41980.441861926032</v>
      </c>
      <c r="P34" s="66">
        <f t="shared" ca="1" si="17"/>
        <v>963926.64592141588</v>
      </c>
      <c r="Q34" s="66">
        <f t="shared" ca="1" si="18"/>
        <v>48869.515049548769</v>
      </c>
      <c r="R34" s="32">
        <f t="shared" ca="1" si="19"/>
        <v>-1.7683853669744898E-4</v>
      </c>
      <c r="S34" s="32"/>
      <c r="T34" s="32"/>
      <c r="U34" s="32">
        <v>3.7</v>
      </c>
      <c r="V34" s="32">
        <f t="shared" ca="1" si="20"/>
        <v>5.1235231455106604E-2</v>
      </c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</row>
    <row r="35" spans="1:35">
      <c r="A35" s="77">
        <v>35697</v>
      </c>
      <c r="B35" s="77">
        <v>4.560625999874901E-2</v>
      </c>
      <c r="C35" s="77">
        <v>1</v>
      </c>
      <c r="D35" s="79">
        <f t="shared" si="5"/>
        <v>3.5697000000000001</v>
      </c>
      <c r="E35" s="79">
        <f t="shared" si="6"/>
        <v>4.560625999874901E-2</v>
      </c>
      <c r="F35" s="66">
        <f t="shared" si="7"/>
        <v>3.5697000000000001</v>
      </c>
      <c r="G35" s="66">
        <f t="shared" si="8"/>
        <v>4.560625999874901E-2</v>
      </c>
      <c r="H35" s="66">
        <f t="shared" si="9"/>
        <v>12.742758090000001</v>
      </c>
      <c r="I35" s="66">
        <f t="shared" si="10"/>
        <v>45.487823553873007</v>
      </c>
      <c r="J35" s="66">
        <f t="shared" si="11"/>
        <v>162.37788374026047</v>
      </c>
      <c r="K35" s="66">
        <f t="shared" si="12"/>
        <v>0.16280066631753434</v>
      </c>
      <c r="L35" s="66">
        <f t="shared" si="13"/>
        <v>0.58114953855370233</v>
      </c>
      <c r="M35" s="66">
        <f t="shared" ca="1" si="14"/>
        <v>4.6966187276898989E-2</v>
      </c>
      <c r="N35" s="66">
        <f t="shared" ca="1" si="15"/>
        <v>1.8494022018564105E-6</v>
      </c>
      <c r="O35" s="80">
        <f t="shared" ca="1" si="16"/>
        <v>168192.15044725215</v>
      </c>
      <c r="P35" s="66">
        <f t="shared" ca="1" si="17"/>
        <v>3848024.1800092258</v>
      </c>
      <c r="Q35" s="66">
        <f t="shared" ca="1" si="18"/>
        <v>195011.95636893751</v>
      </c>
      <c r="R35" s="32">
        <f t="shared" ca="1" si="19"/>
        <v>-1.3599272781499791E-3</v>
      </c>
      <c r="S35" s="32"/>
      <c r="T35" s="32"/>
      <c r="U35" s="32">
        <v>3.8</v>
      </c>
      <c r="V35" s="32">
        <f t="shared" ca="1" si="20"/>
        <v>5.4649892304025206E-2</v>
      </c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</row>
    <row r="36" spans="1:35">
      <c r="A36" s="77">
        <v>35997.5</v>
      </c>
      <c r="B36" s="77">
        <v>4.651354999805335E-2</v>
      </c>
      <c r="C36" s="77">
        <v>1</v>
      </c>
      <c r="D36" s="79">
        <f t="shared" si="5"/>
        <v>3.5997499999999998</v>
      </c>
      <c r="E36" s="79">
        <f t="shared" si="6"/>
        <v>4.651354999805335E-2</v>
      </c>
      <c r="F36" s="66">
        <f t="shared" si="7"/>
        <v>3.5997499999999998</v>
      </c>
      <c r="G36" s="66">
        <f t="shared" si="8"/>
        <v>4.651354999805335E-2</v>
      </c>
      <c r="H36" s="66">
        <f t="shared" si="9"/>
        <v>12.958200062499998</v>
      </c>
      <c r="I36" s="66">
        <f t="shared" si="10"/>
        <v>46.646280674984361</v>
      </c>
      <c r="J36" s="66">
        <f t="shared" si="11"/>
        <v>167.91494885977494</v>
      </c>
      <c r="K36" s="66">
        <f t="shared" si="12"/>
        <v>0.16743715160549252</v>
      </c>
      <c r="L36" s="66">
        <f t="shared" si="13"/>
        <v>0.6027318864918717</v>
      </c>
      <c r="M36" s="66">
        <f t="shared" ca="1" si="14"/>
        <v>4.793262506276149E-2</v>
      </c>
      <c r="N36" s="66">
        <f t="shared" ca="1" si="15"/>
        <v>2.0137740392764132E-6</v>
      </c>
      <c r="O36" s="80">
        <f t="shared" ca="1" si="16"/>
        <v>182588.35783212172</v>
      </c>
      <c r="P36" s="66">
        <f t="shared" ca="1" si="17"/>
        <v>3390543.9998439448</v>
      </c>
      <c r="Q36" s="66">
        <f t="shared" ca="1" si="18"/>
        <v>167603.2470359398</v>
      </c>
      <c r="R36" s="32">
        <f t="shared" ca="1" si="19"/>
        <v>-1.4190750647081404E-3</v>
      </c>
      <c r="S36" s="32"/>
      <c r="T36" s="32"/>
      <c r="U36" s="32">
        <v>3.9</v>
      </c>
      <c r="V36" s="32">
        <f t="shared" ca="1" si="20"/>
        <v>5.8184693360423409E-2</v>
      </c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</row>
    <row r="37" spans="1:35">
      <c r="A37" s="77">
        <v>36728</v>
      </c>
      <c r="B37" s="77">
        <v>4.9350240005878732E-2</v>
      </c>
      <c r="C37" s="77">
        <v>1</v>
      </c>
      <c r="D37" s="79">
        <f t="shared" si="5"/>
        <v>3.6728000000000001</v>
      </c>
      <c r="E37" s="79">
        <f t="shared" si="6"/>
        <v>4.9350240005878732E-2</v>
      </c>
      <c r="F37" s="66">
        <f t="shared" si="7"/>
        <v>3.6728000000000001</v>
      </c>
      <c r="G37" s="66">
        <f t="shared" si="8"/>
        <v>4.9350240005878732E-2</v>
      </c>
      <c r="H37" s="66">
        <f t="shared" si="9"/>
        <v>13.48945984</v>
      </c>
      <c r="I37" s="66">
        <f t="shared" si="10"/>
        <v>49.544088100351999</v>
      </c>
      <c r="J37" s="66">
        <f t="shared" si="11"/>
        <v>181.96552677497283</v>
      </c>
      <c r="K37" s="66">
        <f t="shared" si="12"/>
        <v>0.1812535614935914</v>
      </c>
      <c r="L37" s="66">
        <f t="shared" si="13"/>
        <v>0.66570808065366249</v>
      </c>
      <c r="M37" s="66">
        <f t="shared" ca="1" si="14"/>
        <v>5.0327226998973053E-2</v>
      </c>
      <c r="N37" s="66">
        <f t="shared" ca="1" si="15"/>
        <v>9.5450358467548316E-7</v>
      </c>
      <c r="O37" s="80">
        <f t="shared" ca="1" si="16"/>
        <v>200284.20864768329</v>
      </c>
      <c r="P37" s="66">
        <f t="shared" ca="1" si="17"/>
        <v>2331790.9356730175</v>
      </c>
      <c r="Q37" s="66">
        <f t="shared" ca="1" si="18"/>
        <v>106875.92638638227</v>
      </c>
      <c r="R37" s="32">
        <f t="shared" ca="1" si="19"/>
        <v>-9.7698699309432119E-4</v>
      </c>
      <c r="S37" s="32"/>
      <c r="T37" s="32"/>
      <c r="U37" s="32">
        <v>4</v>
      </c>
      <c r="V37" s="32">
        <f t="shared" ca="1" si="20"/>
        <v>6.1839634624301226E-2</v>
      </c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</row>
    <row r="38" spans="1:35">
      <c r="A38" s="77">
        <v>36928</v>
      </c>
      <c r="B38" s="77">
        <v>4.9566240006242879E-2</v>
      </c>
      <c r="C38" s="77">
        <v>1</v>
      </c>
      <c r="D38" s="79">
        <f t="shared" si="5"/>
        <v>3.6928000000000001</v>
      </c>
      <c r="E38" s="79">
        <f t="shared" si="6"/>
        <v>4.9566240006242879E-2</v>
      </c>
      <c r="F38" s="66">
        <f t="shared" si="7"/>
        <v>3.6928000000000001</v>
      </c>
      <c r="G38" s="66">
        <f t="shared" si="8"/>
        <v>4.9566240006242879E-2</v>
      </c>
      <c r="H38" s="66">
        <f t="shared" si="9"/>
        <v>13.63677184</v>
      </c>
      <c r="I38" s="66">
        <f t="shared" si="10"/>
        <v>50.357871050752003</v>
      </c>
      <c r="J38" s="66">
        <f t="shared" si="11"/>
        <v>185.96154621621699</v>
      </c>
      <c r="K38" s="66">
        <f t="shared" si="12"/>
        <v>0.18303821109505369</v>
      </c>
      <c r="L38" s="66">
        <f t="shared" si="13"/>
        <v>0.67592350593181427</v>
      </c>
      <c r="M38" s="66">
        <f t="shared" ca="1" si="14"/>
        <v>5.0994012324871503E-2</v>
      </c>
      <c r="N38" s="66">
        <f t="shared" ca="1" si="15"/>
        <v>2.0385337938421576E-6</v>
      </c>
      <c r="O38" s="80">
        <f t="shared" ca="1" si="16"/>
        <v>200472.02964252091</v>
      </c>
      <c r="P38" s="66">
        <f t="shared" ca="1" si="17"/>
        <v>2060815.6075161309</v>
      </c>
      <c r="Q38" s="66">
        <f t="shared" ca="1" si="18"/>
        <v>91994.365571045375</v>
      </c>
      <c r="R38" s="32">
        <f t="shared" ca="1" si="19"/>
        <v>-1.4277723186286242E-3</v>
      </c>
      <c r="S38" s="32"/>
      <c r="T38" s="32"/>
      <c r="U38" s="32">
        <v>4.0999999999999996</v>
      </c>
      <c r="V38" s="32">
        <f t="shared" ca="1" si="20"/>
        <v>6.5614716095658637E-2</v>
      </c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</row>
    <row r="39" spans="1:35">
      <c r="A39" s="77">
        <v>37459.5</v>
      </c>
      <c r="B39" s="77">
        <v>5.0253510002221446E-2</v>
      </c>
      <c r="C39" s="77">
        <v>1</v>
      </c>
      <c r="D39" s="79">
        <f t="shared" si="5"/>
        <v>3.7459500000000001</v>
      </c>
      <c r="E39" s="79">
        <f t="shared" si="6"/>
        <v>5.0253510002221446E-2</v>
      </c>
      <c r="F39" s="66">
        <f t="shared" si="7"/>
        <v>3.7459500000000001</v>
      </c>
      <c r="G39" s="66">
        <f t="shared" si="8"/>
        <v>5.0253510002221446E-2</v>
      </c>
      <c r="H39" s="66">
        <f t="shared" si="9"/>
        <v>14.032141402500001</v>
      </c>
      <c r="I39" s="66">
        <f t="shared" si="10"/>
        <v>52.56370008669488</v>
      </c>
      <c r="J39" s="66">
        <f t="shared" si="11"/>
        <v>196.90099233975468</v>
      </c>
      <c r="K39" s="66">
        <f t="shared" si="12"/>
        <v>0.18824713579282143</v>
      </c>
      <c r="L39" s="66">
        <f t="shared" si="13"/>
        <v>0.70516435832311941</v>
      </c>
      <c r="M39" s="66">
        <f t="shared" ca="1" si="14"/>
        <v>5.2789349119237404E-2</v>
      </c>
      <c r="N39" s="66">
        <f t="shared" ca="1" si="15"/>
        <v>6.4304800273882708E-6</v>
      </c>
      <c r="O39" s="80">
        <f t="shared" ca="1" si="16"/>
        <v>191115.00899963718</v>
      </c>
      <c r="P39" s="66">
        <f t="shared" ca="1" si="17"/>
        <v>1395190.6484348965</v>
      </c>
      <c r="Q39" s="66">
        <f t="shared" ca="1" si="18"/>
        <v>56832.84769470906</v>
      </c>
      <c r="R39" s="32">
        <f t="shared" ca="1" si="19"/>
        <v>-2.5358391170159575E-3</v>
      </c>
      <c r="S39" s="32"/>
      <c r="T39" s="32"/>
      <c r="U39" s="32">
        <v>4.2</v>
      </c>
      <c r="V39" s="32">
        <f t="shared" ca="1" si="20"/>
        <v>6.9509937774495684E-2</v>
      </c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</row>
    <row r="40" spans="1:35">
      <c r="A40" s="77">
        <v>37465</v>
      </c>
      <c r="B40" s="77">
        <v>5.1119700001436286E-2</v>
      </c>
      <c r="C40" s="77">
        <v>1</v>
      </c>
      <c r="D40" s="79">
        <f t="shared" si="5"/>
        <v>3.7465000000000002</v>
      </c>
      <c r="E40" s="79">
        <f t="shared" si="6"/>
        <v>5.1119700001436286E-2</v>
      </c>
      <c r="F40" s="66">
        <f t="shared" si="7"/>
        <v>3.7465000000000002</v>
      </c>
      <c r="G40" s="66">
        <f t="shared" si="8"/>
        <v>5.1119700001436286E-2</v>
      </c>
      <c r="H40" s="66">
        <f t="shared" si="9"/>
        <v>14.036262250000002</v>
      </c>
      <c r="I40" s="66">
        <f t="shared" si="10"/>
        <v>52.586856519625009</v>
      </c>
      <c r="J40" s="66">
        <f t="shared" si="11"/>
        <v>197.01665795077511</v>
      </c>
      <c r="K40" s="66">
        <f t="shared" si="12"/>
        <v>0.19151995605538105</v>
      </c>
      <c r="L40" s="66">
        <f t="shared" si="13"/>
        <v>0.71752951536148513</v>
      </c>
      <c r="M40" s="66">
        <f t="shared" ca="1" si="14"/>
        <v>5.2808104809795885E-2</v>
      </c>
      <c r="N40" s="66">
        <f t="shared" ca="1" si="15"/>
        <v>2.8507107968918142E-6</v>
      </c>
      <c r="O40" s="80">
        <f t="shared" ca="1" si="16"/>
        <v>190945.44128833321</v>
      </c>
      <c r="P40" s="66">
        <f t="shared" ca="1" si="17"/>
        <v>1388776.8712906833</v>
      </c>
      <c r="Q40" s="66">
        <f t="shared" ca="1" si="18"/>
        <v>56505.251517174722</v>
      </c>
      <c r="R40" s="32">
        <f t="shared" ca="1" si="19"/>
        <v>-1.688404808359599E-3</v>
      </c>
      <c r="S40" s="32"/>
      <c r="T40" s="32"/>
      <c r="U40" s="32">
        <v>4.3</v>
      </c>
      <c r="V40" s="32">
        <f t="shared" ca="1" si="20"/>
        <v>7.352529966081231E-2</v>
      </c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</row>
    <row r="41" spans="1:35">
      <c r="A41" s="77">
        <v>37696</v>
      </c>
      <c r="B41" s="77">
        <v>4.9899680001544766E-2</v>
      </c>
      <c r="C41" s="77">
        <v>1</v>
      </c>
      <c r="D41" s="79">
        <f t="shared" si="5"/>
        <v>3.7696000000000001</v>
      </c>
      <c r="E41" s="79">
        <f t="shared" si="6"/>
        <v>4.9899680001544766E-2</v>
      </c>
      <c r="F41" s="66">
        <f t="shared" si="7"/>
        <v>3.7696000000000001</v>
      </c>
      <c r="G41" s="66">
        <f t="shared" si="8"/>
        <v>4.9899680001544766E-2</v>
      </c>
      <c r="H41" s="66">
        <f t="shared" si="9"/>
        <v>14.20988416</v>
      </c>
      <c r="I41" s="66">
        <f t="shared" si="10"/>
        <v>53.565579329536</v>
      </c>
      <c r="J41" s="66">
        <f t="shared" si="11"/>
        <v>201.92080784061892</v>
      </c>
      <c r="K41" s="66">
        <f t="shared" si="12"/>
        <v>0.18810183373382316</v>
      </c>
      <c r="L41" s="66">
        <f t="shared" si="13"/>
        <v>0.70906867244301985</v>
      </c>
      <c r="M41" s="66">
        <f t="shared" ca="1" si="14"/>
        <v>5.3599125533124264E-2</v>
      </c>
      <c r="N41" s="66">
        <f t="shared" ca="1" si="15"/>
        <v>1.3685897241123516E-5</v>
      </c>
      <c r="O41" s="80">
        <f t="shared" ca="1" si="16"/>
        <v>182552.50090488401</v>
      </c>
      <c r="P41" s="66">
        <f t="shared" ca="1" si="17"/>
        <v>1129363.5751713184</v>
      </c>
      <c r="Q41" s="66">
        <f t="shared" ca="1" si="18"/>
        <v>43474.74610941299</v>
      </c>
      <c r="R41" s="32">
        <f t="shared" ca="1" si="19"/>
        <v>-3.6994455315794983E-3</v>
      </c>
      <c r="S41" s="32"/>
      <c r="T41" s="32"/>
      <c r="U41" s="32">
        <v>4.4000000000000004</v>
      </c>
      <c r="V41" s="32">
        <f t="shared" ca="1" si="20"/>
        <v>7.7660801754608558E-2</v>
      </c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</row>
    <row r="42" spans="1:35">
      <c r="A42" s="77">
        <v>37696.5</v>
      </c>
      <c r="B42" s="77">
        <v>5.2032970001164358E-2</v>
      </c>
      <c r="C42" s="77">
        <v>1</v>
      </c>
      <c r="D42" s="79">
        <f t="shared" si="5"/>
        <v>3.7696499999999999</v>
      </c>
      <c r="E42" s="79">
        <f t="shared" si="6"/>
        <v>5.2032970001164358E-2</v>
      </c>
      <c r="F42" s="66">
        <f t="shared" si="7"/>
        <v>3.7696499999999999</v>
      </c>
      <c r="G42" s="66">
        <f t="shared" si="8"/>
        <v>5.2032970001164358E-2</v>
      </c>
      <c r="H42" s="66">
        <f t="shared" si="9"/>
        <v>14.2102611225</v>
      </c>
      <c r="I42" s="66">
        <f t="shared" si="10"/>
        <v>53.567710840432127</v>
      </c>
      <c r="J42" s="66">
        <f t="shared" si="11"/>
        <v>201.93152116963498</v>
      </c>
      <c r="K42" s="66">
        <f t="shared" si="12"/>
        <v>0.19614608536488923</v>
      </c>
      <c r="L42" s="66">
        <f t="shared" si="13"/>
        <v>0.73940209069575469</v>
      </c>
      <c r="M42" s="66">
        <f t="shared" ca="1" si="14"/>
        <v>5.3600844652306578E-2</v>
      </c>
      <c r="N42" s="66">
        <f t="shared" ca="1" si="15"/>
        <v>2.458230921694339E-6</v>
      </c>
      <c r="O42" s="80">
        <f t="shared" ca="1" si="16"/>
        <v>182531.70717047091</v>
      </c>
      <c r="P42" s="66">
        <f t="shared" ca="1" si="17"/>
        <v>1128823.9874913727</v>
      </c>
      <c r="Q42" s="66">
        <f t="shared" ca="1" si="18"/>
        <v>43448.123611905219</v>
      </c>
      <c r="R42" s="32">
        <f t="shared" ca="1" si="19"/>
        <v>-1.5678746511422204E-3</v>
      </c>
      <c r="S42" s="32"/>
      <c r="T42" s="32"/>
      <c r="U42" s="32">
        <v>4.5</v>
      </c>
      <c r="V42" s="32">
        <f t="shared" ca="1" si="20"/>
        <v>8.1916444055884399E-2</v>
      </c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</row>
    <row r="43" spans="1:35">
      <c r="A43" s="77">
        <v>37757.5</v>
      </c>
      <c r="B43" s="77">
        <v>5.1294349999807309E-2</v>
      </c>
      <c r="C43" s="77">
        <v>1</v>
      </c>
      <c r="D43" s="79">
        <f t="shared" si="5"/>
        <v>3.7757499999999999</v>
      </c>
      <c r="E43" s="79">
        <f t="shared" si="6"/>
        <v>5.1294349999807309E-2</v>
      </c>
      <c r="F43" s="66">
        <f t="shared" si="7"/>
        <v>3.7757499999999999</v>
      </c>
      <c r="G43" s="66">
        <f t="shared" si="8"/>
        <v>5.1294349999807309E-2</v>
      </c>
      <c r="H43" s="66">
        <f t="shared" si="9"/>
        <v>14.256288062499999</v>
      </c>
      <c r="I43" s="66">
        <f t="shared" si="10"/>
        <v>53.828179651984371</v>
      </c>
      <c r="J43" s="66">
        <f t="shared" si="11"/>
        <v>203.24174932097998</v>
      </c>
      <c r="K43" s="66">
        <f t="shared" si="12"/>
        <v>0.19367464201177245</v>
      </c>
      <c r="L43" s="66">
        <f t="shared" si="13"/>
        <v>0.7312670295759498</v>
      </c>
      <c r="M43" s="66">
        <f t="shared" ca="1" si="14"/>
        <v>5.3810802545543587E-2</v>
      </c>
      <c r="N43" s="66">
        <f t="shared" ca="1" si="15"/>
        <v>6.3325334149425937E-6</v>
      </c>
      <c r="O43" s="80">
        <f t="shared" ca="1" si="16"/>
        <v>179912.62832511074</v>
      </c>
      <c r="P43" s="66">
        <f t="shared" ca="1" si="17"/>
        <v>1063736.7331544904</v>
      </c>
      <c r="Q43" s="66">
        <f t="shared" ca="1" si="18"/>
        <v>40253.003512038274</v>
      </c>
      <c r="R43" s="32">
        <f t="shared" ca="1" si="19"/>
        <v>-2.516452545736278E-3</v>
      </c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</row>
    <row r="44" spans="1:35">
      <c r="A44" s="77">
        <v>37832</v>
      </c>
      <c r="B44" s="77">
        <v>5.3854559999308549E-2</v>
      </c>
      <c r="C44" s="77">
        <v>0.5</v>
      </c>
      <c r="D44" s="79">
        <f t="shared" si="5"/>
        <v>3.7831999999999999</v>
      </c>
      <c r="E44" s="79">
        <f t="shared" si="6"/>
        <v>5.3854559999308549E-2</v>
      </c>
      <c r="F44" s="66">
        <f t="shared" si="7"/>
        <v>1.8915999999999999</v>
      </c>
      <c r="G44" s="66">
        <f t="shared" si="8"/>
        <v>2.6927279999654274E-2</v>
      </c>
      <c r="H44" s="66">
        <f t="shared" si="9"/>
        <v>7.1563011199999993</v>
      </c>
      <c r="I44" s="66">
        <f t="shared" si="10"/>
        <v>27.073718397183995</v>
      </c>
      <c r="J44" s="66">
        <f t="shared" si="11"/>
        <v>102.42529144022649</v>
      </c>
      <c r="K44" s="66">
        <f t="shared" si="12"/>
        <v>0.10187128569469205</v>
      </c>
      <c r="L44" s="66">
        <f t="shared" si="13"/>
        <v>0.38539944804015897</v>
      </c>
      <c r="M44" s="66">
        <f t="shared" ca="1" si="14"/>
        <v>5.4067832922586531E-2</v>
      </c>
      <c r="N44" s="66">
        <f t="shared" ca="1" si="15"/>
        <v>2.2742669901768065E-8</v>
      </c>
      <c r="O44" s="80">
        <f t="shared" ca="1" si="16"/>
        <v>44124.165057015067</v>
      </c>
      <c r="P44" s="66">
        <f t="shared" ca="1" si="17"/>
        <v>246570.87150888497</v>
      </c>
      <c r="Q44" s="66">
        <f t="shared" ca="1" si="18"/>
        <v>9123.716050379795</v>
      </c>
      <c r="R44" s="32">
        <f t="shared" ca="1" si="19"/>
        <v>-2.1327292327798231E-4</v>
      </c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</row>
    <row r="45" spans="1:35">
      <c r="A45" s="77">
        <v>38351.5</v>
      </c>
      <c r="B45" s="77">
        <v>5.5342870000458788E-2</v>
      </c>
      <c r="C45" s="77">
        <v>1</v>
      </c>
      <c r="D45" s="79">
        <f t="shared" si="5"/>
        <v>3.8351500000000001</v>
      </c>
      <c r="E45" s="79">
        <f t="shared" si="6"/>
        <v>5.5342870000458788E-2</v>
      </c>
      <c r="F45" s="66">
        <f t="shared" si="7"/>
        <v>3.8351500000000001</v>
      </c>
      <c r="G45" s="66">
        <f t="shared" si="8"/>
        <v>5.5342870000458788E-2</v>
      </c>
      <c r="H45" s="66">
        <f t="shared" si="9"/>
        <v>14.708375522500001</v>
      </c>
      <c r="I45" s="66">
        <f t="shared" si="10"/>
        <v>56.40882638511588</v>
      </c>
      <c r="J45" s="66">
        <f t="shared" si="11"/>
        <v>216.33631051087718</v>
      </c>
      <c r="K45" s="66">
        <f t="shared" si="12"/>
        <v>0.21224820788225954</v>
      </c>
      <c r="L45" s="66">
        <f t="shared" si="13"/>
        <v>0.8140037144596477</v>
      </c>
      <c r="M45" s="66">
        <f t="shared" ca="1" si="14"/>
        <v>5.5878682030359422E-2</v>
      </c>
      <c r="N45" s="66">
        <f t="shared" ca="1" si="15"/>
        <v>2.8709453138623806E-7</v>
      </c>
      <c r="O45" s="80">
        <f t="shared" ca="1" si="16"/>
        <v>146739.86708788073</v>
      </c>
      <c r="P45" s="66">
        <f t="shared" ca="1" si="17"/>
        <v>514618.487312713</v>
      </c>
      <c r="Q45" s="66">
        <f t="shared" ca="1" si="18"/>
        <v>14985.417728616409</v>
      </c>
      <c r="R45" s="32">
        <f t="shared" ca="1" si="19"/>
        <v>-5.3581202990063415E-4</v>
      </c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</row>
    <row r="46" spans="1:35">
      <c r="A46" s="77">
        <v>38459.5</v>
      </c>
      <c r="B46" s="77">
        <v>5.4733509998186491E-2</v>
      </c>
      <c r="C46" s="77">
        <v>1</v>
      </c>
      <c r="D46" s="79">
        <f t="shared" si="5"/>
        <v>3.8459500000000002</v>
      </c>
      <c r="E46" s="79">
        <f t="shared" si="6"/>
        <v>5.4733509998186491E-2</v>
      </c>
      <c r="F46" s="66">
        <f t="shared" si="7"/>
        <v>3.8459500000000002</v>
      </c>
      <c r="G46" s="66">
        <f t="shared" si="8"/>
        <v>5.4733509998186491E-2</v>
      </c>
      <c r="H46" s="66">
        <f t="shared" si="9"/>
        <v>14.791331402500001</v>
      </c>
      <c r="I46" s="66">
        <f t="shared" si="10"/>
        <v>56.886721007444883</v>
      </c>
      <c r="J46" s="66">
        <f t="shared" si="11"/>
        <v>218.78348465858267</v>
      </c>
      <c r="K46" s="66">
        <f t="shared" si="12"/>
        <v>0.21050234277752536</v>
      </c>
      <c r="L46" s="66">
        <f t="shared" si="13"/>
        <v>0.80958148520522366</v>
      </c>
      <c r="M46" s="66">
        <f t="shared" ca="1" si="14"/>
        <v>5.6259214393492886E-2</v>
      </c>
      <c r="N46" s="66">
        <f t="shared" ca="1" si="15"/>
        <v>2.3277739018572508E-6</v>
      </c>
      <c r="O46" s="80">
        <f t="shared" ca="1" si="16"/>
        <v>139445.44514398972</v>
      </c>
      <c r="P46" s="66">
        <f t="shared" ca="1" si="17"/>
        <v>433060.39764137246</v>
      </c>
      <c r="Q46" s="66">
        <f t="shared" ca="1" si="18"/>
        <v>11615.025540917442</v>
      </c>
      <c r="R46" s="32">
        <f t="shared" ca="1" si="19"/>
        <v>-1.5257043953063945E-3</v>
      </c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</row>
    <row r="47" spans="1:35">
      <c r="A47" s="77">
        <v>38467</v>
      </c>
      <c r="B47" s="77">
        <v>5.2532860005158E-2</v>
      </c>
      <c r="C47" s="77">
        <v>0.5</v>
      </c>
      <c r="D47" s="79">
        <f t="shared" si="5"/>
        <v>3.8466999999999998</v>
      </c>
      <c r="E47" s="79">
        <f t="shared" si="6"/>
        <v>5.2532860005158E-2</v>
      </c>
      <c r="F47" s="66">
        <f t="shared" si="7"/>
        <v>1.9233499999999999</v>
      </c>
      <c r="G47" s="66">
        <f t="shared" si="8"/>
        <v>2.6266430002579E-2</v>
      </c>
      <c r="H47" s="66">
        <f t="shared" si="9"/>
        <v>7.3985504449999988</v>
      </c>
      <c r="I47" s="66">
        <f t="shared" si="10"/>
        <v>28.460003996781495</v>
      </c>
      <c r="J47" s="66">
        <f t="shared" si="11"/>
        <v>109.47709737441937</v>
      </c>
      <c r="K47" s="66">
        <f t="shared" si="12"/>
        <v>0.10103907629092063</v>
      </c>
      <c r="L47" s="66">
        <f t="shared" si="13"/>
        <v>0.38866701476828436</v>
      </c>
      <c r="M47" s="66">
        <f t="shared" ca="1" si="14"/>
        <v>5.628569228777118E-2</v>
      </c>
      <c r="N47" s="66">
        <f t="shared" ca="1" si="15"/>
        <v>7.0418750707118269E-6</v>
      </c>
      <c r="O47" s="80">
        <f t="shared" ca="1" si="16"/>
        <v>34731.825989146215</v>
      </c>
      <c r="P47" s="66">
        <f t="shared" ca="1" si="17"/>
        <v>106906.20828169824</v>
      </c>
      <c r="Q47" s="66">
        <f t="shared" ca="1" si="18"/>
        <v>2848.9664921913563</v>
      </c>
      <c r="R47" s="32">
        <f t="shared" ca="1" si="19"/>
        <v>-3.7528322826131805E-3</v>
      </c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1:35">
      <c r="A48" s="77">
        <v>38467.5</v>
      </c>
      <c r="B48" s="77">
        <v>5.5166149999422487E-2</v>
      </c>
      <c r="C48" s="77">
        <v>1</v>
      </c>
      <c r="D48" s="79">
        <f t="shared" si="5"/>
        <v>3.8467500000000001</v>
      </c>
      <c r="E48" s="79">
        <f t="shared" si="6"/>
        <v>5.5166149999422487E-2</v>
      </c>
      <c r="F48" s="66">
        <f t="shared" si="7"/>
        <v>3.8467500000000001</v>
      </c>
      <c r="G48" s="66">
        <f t="shared" si="8"/>
        <v>5.5166149999422487E-2</v>
      </c>
      <c r="H48" s="66">
        <f t="shared" si="9"/>
        <v>14.7974855625</v>
      </c>
      <c r="I48" s="66">
        <f t="shared" si="10"/>
        <v>56.922227587546878</v>
      </c>
      <c r="J48" s="66">
        <f t="shared" si="11"/>
        <v>218.96557897239597</v>
      </c>
      <c r="K48" s="66">
        <f t="shared" si="12"/>
        <v>0.21221038751027846</v>
      </c>
      <c r="L48" s="66">
        <f t="shared" si="13"/>
        <v>0.81632030815516365</v>
      </c>
      <c r="M48" s="66">
        <f t="shared" ca="1" si="14"/>
        <v>5.6287457721003492E-2</v>
      </c>
      <c r="N48" s="66">
        <f t="shared" ca="1" si="15"/>
        <v>1.2573310064771852E-6</v>
      </c>
      <c r="O48" s="80">
        <f t="shared" ca="1" si="16"/>
        <v>138892.71013909866</v>
      </c>
      <c r="P48" s="66">
        <f t="shared" ca="1" si="17"/>
        <v>427263.53071628592</v>
      </c>
      <c r="Q48" s="66">
        <f t="shared" ca="1" si="18"/>
        <v>11381.324811799017</v>
      </c>
      <c r="R48" s="32">
        <f t="shared" ca="1" si="19"/>
        <v>-1.1213077215810052E-3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1:35">
      <c r="A49" s="77">
        <v>38480</v>
      </c>
      <c r="B49" s="77">
        <v>5.3498399996897206E-2</v>
      </c>
      <c r="C49" s="77">
        <v>0.2</v>
      </c>
      <c r="D49" s="79">
        <f t="shared" si="5"/>
        <v>3.8479999999999999</v>
      </c>
      <c r="E49" s="79">
        <f t="shared" si="6"/>
        <v>5.3498399996897206E-2</v>
      </c>
      <c r="F49" s="66">
        <f t="shared" si="7"/>
        <v>0.76960000000000006</v>
      </c>
      <c r="G49" s="66">
        <f t="shared" si="8"/>
        <v>1.0699679999379442E-2</v>
      </c>
      <c r="H49" s="66">
        <f t="shared" si="9"/>
        <v>2.9614208</v>
      </c>
      <c r="I49" s="66">
        <f t="shared" si="10"/>
        <v>11.395547238399999</v>
      </c>
      <c r="J49" s="66">
        <f t="shared" si="11"/>
        <v>43.850065773363191</v>
      </c>
      <c r="K49" s="66">
        <f t="shared" si="12"/>
        <v>4.1172368637612089E-2</v>
      </c>
      <c r="L49" s="66">
        <f t="shared" si="13"/>
        <v>0.15843127451753131</v>
      </c>
      <c r="M49" s="66">
        <f t="shared" ca="1" si="14"/>
        <v>5.6331603313202874E-2</v>
      </c>
      <c r="N49" s="66">
        <f t="shared" ca="1" si="15"/>
        <v>1.6054082063050877E-6</v>
      </c>
      <c r="O49" s="80">
        <f t="shared" ca="1" si="16"/>
        <v>5521.0323053662287</v>
      </c>
      <c r="P49" s="66">
        <f t="shared" ca="1" si="17"/>
        <v>16730.979504825456</v>
      </c>
      <c r="Q49" s="66">
        <f t="shared" ca="1" si="18"/>
        <v>440.82494394667259</v>
      </c>
      <c r="R49" s="32">
        <f t="shared" ca="1" si="19"/>
        <v>-2.8332033163056686E-3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  <row r="50" spans="1:35">
      <c r="A50" s="77">
        <v>38526</v>
      </c>
      <c r="B50" s="77">
        <v>5.4761080005846452E-2</v>
      </c>
      <c r="C50" s="77">
        <v>0.5</v>
      </c>
      <c r="D50" s="79">
        <f t="shared" si="5"/>
        <v>3.8525999999999998</v>
      </c>
      <c r="E50" s="79">
        <f t="shared" si="6"/>
        <v>5.4761080005846452E-2</v>
      </c>
      <c r="F50" s="66">
        <f t="shared" si="7"/>
        <v>1.9262999999999999</v>
      </c>
      <c r="G50" s="66">
        <f t="shared" si="8"/>
        <v>2.7380540002923226E-2</v>
      </c>
      <c r="H50" s="66">
        <f t="shared" si="9"/>
        <v>7.4212633799999992</v>
      </c>
      <c r="I50" s="66">
        <f t="shared" si="10"/>
        <v>28.591159297787996</v>
      </c>
      <c r="J50" s="66">
        <f t="shared" si="11"/>
        <v>110.15030031065803</v>
      </c>
      <c r="K50" s="66">
        <f t="shared" si="12"/>
        <v>0.10548626841526201</v>
      </c>
      <c r="L50" s="66">
        <f t="shared" si="13"/>
        <v>0.40639639769663843</v>
      </c>
      <c r="M50" s="66">
        <f t="shared" ca="1" si="14"/>
        <v>5.649422074114583E-2</v>
      </c>
      <c r="N50" s="66">
        <f t="shared" ca="1" si="15"/>
        <v>1.5018884041770344E-6</v>
      </c>
      <c r="O50" s="80">
        <f t="shared" ca="1" si="16"/>
        <v>33700.598632982634</v>
      </c>
      <c r="P50" s="66">
        <f t="shared" ca="1" si="17"/>
        <v>96480.140877676706</v>
      </c>
      <c r="Q50" s="66">
        <f t="shared" ca="1" si="18"/>
        <v>2435.0776193278975</v>
      </c>
      <c r="R50" s="32">
        <f t="shared" ca="1" si="19"/>
        <v>-1.733140735299378E-3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1:35">
      <c r="A51" s="77">
        <v>38526</v>
      </c>
      <c r="B51" s="77">
        <v>5.5261080000491347E-2</v>
      </c>
      <c r="C51" s="77">
        <v>1</v>
      </c>
      <c r="D51" s="79">
        <f t="shared" si="5"/>
        <v>3.8525999999999998</v>
      </c>
      <c r="E51" s="79">
        <f t="shared" si="6"/>
        <v>5.5261080000491347E-2</v>
      </c>
      <c r="F51" s="66">
        <f t="shared" si="7"/>
        <v>3.8525999999999998</v>
      </c>
      <c r="G51" s="66">
        <f t="shared" si="8"/>
        <v>5.5261080000491347E-2</v>
      </c>
      <c r="H51" s="66">
        <f t="shared" si="9"/>
        <v>14.842526759999998</v>
      </c>
      <c r="I51" s="66">
        <f t="shared" si="10"/>
        <v>57.182318595575993</v>
      </c>
      <c r="J51" s="66">
        <f t="shared" si="11"/>
        <v>220.30060062131605</v>
      </c>
      <c r="K51" s="66">
        <f t="shared" si="12"/>
        <v>0.21289883680989297</v>
      </c>
      <c r="L51" s="66">
        <f t="shared" si="13"/>
        <v>0.8202140586937936</v>
      </c>
      <c r="M51" s="66">
        <f t="shared" ca="1" si="14"/>
        <v>5.649422074114583E-2</v>
      </c>
      <c r="N51" s="66">
        <f t="shared" ca="1" si="15"/>
        <v>1.5206360862618864E-6</v>
      </c>
      <c r="O51" s="80">
        <f t="shared" ca="1" si="16"/>
        <v>134802.39453193053</v>
      </c>
      <c r="P51" s="66">
        <f t="shared" ca="1" si="17"/>
        <v>385920.56351070682</v>
      </c>
      <c r="Q51" s="66">
        <f t="shared" ca="1" si="18"/>
        <v>9740.3104773115901</v>
      </c>
      <c r="R51" s="32">
        <f t="shared" ca="1" si="19"/>
        <v>-1.2331407406544828E-3</v>
      </c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1:35">
      <c r="A52" s="77">
        <v>38526.5</v>
      </c>
      <c r="B52" s="77">
        <v>5.5094370000006165E-2</v>
      </c>
      <c r="C52" s="77">
        <v>0.2</v>
      </c>
      <c r="D52" s="79">
        <f t="shared" si="5"/>
        <v>3.8526500000000001</v>
      </c>
      <c r="E52" s="79">
        <f t="shared" si="6"/>
        <v>5.5094370000006165E-2</v>
      </c>
      <c r="F52" s="66">
        <f t="shared" si="7"/>
        <v>0.77053000000000005</v>
      </c>
      <c r="G52" s="66">
        <f t="shared" si="8"/>
        <v>1.1018874000001233E-2</v>
      </c>
      <c r="H52" s="66">
        <f t="shared" si="9"/>
        <v>2.9685824045000002</v>
      </c>
      <c r="I52" s="66">
        <f t="shared" si="10"/>
        <v>11.436909000696927</v>
      </c>
      <c r="J52" s="66">
        <f t="shared" si="11"/>
        <v>44.062407461535017</v>
      </c>
      <c r="K52" s="66">
        <f t="shared" si="12"/>
        <v>4.2451864916104753E-2</v>
      </c>
      <c r="L52" s="66">
        <f t="shared" si="13"/>
        <v>0.16355217736903099</v>
      </c>
      <c r="M52" s="66">
        <f t="shared" ca="1" si="14"/>
        <v>5.6495989718514265E-2</v>
      </c>
      <c r="N52" s="66">
        <f t="shared" ca="1" si="15"/>
        <v>3.9290756706214517E-7</v>
      </c>
      <c r="O52" s="80">
        <f t="shared" ca="1" si="16"/>
        <v>5390.6831169341795</v>
      </c>
      <c r="P52" s="66">
        <f t="shared" ca="1" si="17"/>
        <v>15423.008203885789</v>
      </c>
      <c r="Q52" s="66">
        <f t="shared" ca="1" si="18"/>
        <v>389.0721107180654</v>
      </c>
      <c r="R52" s="32">
        <f t="shared" ca="1" si="19"/>
        <v>-1.4016197185081E-3</v>
      </c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</row>
    <row r="53" spans="1:35">
      <c r="A53" s="77">
        <v>38534</v>
      </c>
      <c r="B53" s="77">
        <v>5.5693719994451385E-2</v>
      </c>
      <c r="C53" s="77">
        <v>0.2</v>
      </c>
      <c r="D53" s="79">
        <f t="shared" si="5"/>
        <v>3.8534000000000002</v>
      </c>
      <c r="E53" s="79">
        <f t="shared" si="6"/>
        <v>5.5693719994451385E-2</v>
      </c>
      <c r="F53" s="66">
        <f t="shared" si="7"/>
        <v>0.77068000000000003</v>
      </c>
      <c r="G53" s="66">
        <f t="shared" si="8"/>
        <v>1.1138743998890277E-2</v>
      </c>
      <c r="H53" s="66">
        <f t="shared" si="9"/>
        <v>2.969738312</v>
      </c>
      <c r="I53" s="66">
        <f t="shared" si="10"/>
        <v>11.443589611460801</v>
      </c>
      <c r="J53" s="66">
        <f t="shared" si="11"/>
        <v>44.096728208803057</v>
      </c>
      <c r="K53" s="66">
        <f t="shared" si="12"/>
        <v>4.2922036125323797E-2</v>
      </c>
      <c r="L53" s="66">
        <f t="shared" si="13"/>
        <v>0.16539577400532274</v>
      </c>
      <c r="M53" s="66">
        <f t="shared" ca="1" si="14"/>
        <v>5.6522527983246813E-2</v>
      </c>
      <c r="N53" s="66">
        <f t="shared" ca="1" si="15"/>
        <v>1.3738453645822457E-7</v>
      </c>
      <c r="O53" s="80">
        <f t="shared" ca="1" si="16"/>
        <v>5369.4650089834113</v>
      </c>
      <c r="P53" s="66">
        <f t="shared" ca="1" si="17"/>
        <v>15216.449178272138</v>
      </c>
      <c r="Q53" s="66">
        <f t="shared" ca="1" si="18"/>
        <v>381.00987414786312</v>
      </c>
      <c r="R53" s="32">
        <f t="shared" ca="1" si="19"/>
        <v>-8.2880798879542833E-4</v>
      </c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</row>
    <row r="54" spans="1:35">
      <c r="A54" s="77">
        <v>38546.5</v>
      </c>
      <c r="B54" s="77">
        <v>5.5525969997688662E-2</v>
      </c>
      <c r="C54" s="77">
        <v>1</v>
      </c>
      <c r="D54" s="79">
        <f t="shared" si="5"/>
        <v>3.8546499999999999</v>
      </c>
      <c r="E54" s="79">
        <f t="shared" si="6"/>
        <v>5.5525969997688662E-2</v>
      </c>
      <c r="F54" s="66">
        <f t="shared" si="7"/>
        <v>3.8546499999999999</v>
      </c>
      <c r="G54" s="66">
        <f t="shared" si="8"/>
        <v>5.5525969997688662E-2</v>
      </c>
      <c r="H54" s="66">
        <f t="shared" si="9"/>
        <v>14.8583266225</v>
      </c>
      <c r="I54" s="66">
        <f t="shared" si="10"/>
        <v>57.273648715419625</v>
      </c>
      <c r="J54" s="66">
        <f t="shared" si="11"/>
        <v>220.76987002089226</v>
      </c>
      <c r="K54" s="66">
        <f t="shared" si="12"/>
        <v>0.2140331802515906</v>
      </c>
      <c r="L54" s="66">
        <f t="shared" si="13"/>
        <v>0.8250229982567937</v>
      </c>
      <c r="M54" s="66">
        <f t="shared" ca="1" si="14"/>
        <v>5.6566773441993692E-2</v>
      </c>
      <c r="N54" s="66">
        <f t="shared" ca="1" si="15"/>
        <v>1.083271809677214E-6</v>
      </c>
      <c r="O54" s="80">
        <f t="shared" ca="1" si="16"/>
        <v>133349.63419895471</v>
      </c>
      <c r="P54" s="66">
        <f t="shared" ca="1" si="17"/>
        <v>371873.10485781031</v>
      </c>
      <c r="Q54" s="66">
        <f t="shared" ca="1" si="18"/>
        <v>9193.7436474880578</v>
      </c>
      <c r="R54" s="32">
        <f t="shared" ca="1" si="19"/>
        <v>-1.0408034443050301E-3</v>
      </c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</row>
    <row r="55" spans="1:35">
      <c r="A55" s="77">
        <v>38547</v>
      </c>
      <c r="B55" s="77">
        <v>5.6859259995690081E-2</v>
      </c>
      <c r="C55" s="77">
        <v>1</v>
      </c>
      <c r="D55" s="79">
        <f t="shared" si="5"/>
        <v>3.8546999999999998</v>
      </c>
      <c r="E55" s="79">
        <f t="shared" si="6"/>
        <v>5.6859259995690081E-2</v>
      </c>
      <c r="F55" s="66">
        <f t="shared" si="7"/>
        <v>3.8546999999999998</v>
      </c>
      <c r="G55" s="66">
        <f t="shared" si="8"/>
        <v>5.6859259995690081E-2</v>
      </c>
      <c r="H55" s="66">
        <f t="shared" si="9"/>
        <v>14.858712089999999</v>
      </c>
      <c r="I55" s="66">
        <f t="shared" si="10"/>
        <v>57.275877493322994</v>
      </c>
      <c r="J55" s="66">
        <f t="shared" si="11"/>
        <v>220.78132497351214</v>
      </c>
      <c r="K55" s="66">
        <f t="shared" si="12"/>
        <v>0.21917538950538654</v>
      </c>
      <c r="L55" s="66">
        <f t="shared" si="13"/>
        <v>0.84485537392641341</v>
      </c>
      <c r="M55" s="66">
        <f t="shared" ca="1" si="14"/>
        <v>5.6568543650799233E-2</v>
      </c>
      <c r="N55" s="66">
        <f t="shared" ca="1" si="15"/>
        <v>8.4515993186694719E-8</v>
      </c>
      <c r="O55" s="80">
        <f t="shared" ca="1" si="16"/>
        <v>133314.07981422817</v>
      </c>
      <c r="P55" s="66">
        <f t="shared" ca="1" si="17"/>
        <v>371533.36522489216</v>
      </c>
      <c r="Q55" s="66">
        <f t="shared" ca="1" si="18"/>
        <v>9180.5987281730831</v>
      </c>
      <c r="R55" s="32">
        <f t="shared" ca="1" si="19"/>
        <v>2.9071634489084841E-4</v>
      </c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</row>
    <row r="56" spans="1:35">
      <c r="A56" s="77">
        <v>38659.5</v>
      </c>
      <c r="B56" s="77">
        <v>5.6049509999866132E-2</v>
      </c>
      <c r="C56" s="77">
        <v>1</v>
      </c>
      <c r="D56" s="79">
        <f t="shared" si="5"/>
        <v>3.8659500000000002</v>
      </c>
      <c r="E56" s="79">
        <f t="shared" si="6"/>
        <v>5.6049509999866132E-2</v>
      </c>
      <c r="F56" s="66">
        <f t="shared" si="7"/>
        <v>3.8659500000000002</v>
      </c>
      <c r="G56" s="66">
        <f t="shared" si="8"/>
        <v>5.6049509999866132E-2</v>
      </c>
      <c r="H56" s="66">
        <f t="shared" si="9"/>
        <v>14.945569402500002</v>
      </c>
      <c r="I56" s="66">
        <f t="shared" si="10"/>
        <v>57.778824031594887</v>
      </c>
      <c r="J56" s="66">
        <f t="shared" si="11"/>
        <v>223.37004476494425</v>
      </c>
      <c r="K56" s="66">
        <f t="shared" si="12"/>
        <v>0.21668460318398247</v>
      </c>
      <c r="L56" s="66">
        <f t="shared" si="13"/>
        <v>0.83769184167911703</v>
      </c>
      <c r="M56" s="66">
        <f t="shared" ca="1" si="14"/>
        <v>5.6967604273241546E-2</v>
      </c>
      <c r="N56" s="66">
        <f t="shared" ca="1" si="15"/>
        <v>8.4289709480472911E-7</v>
      </c>
      <c r="O56" s="80">
        <f t="shared" ca="1" si="16"/>
        <v>125177.188042718</v>
      </c>
      <c r="P56" s="66">
        <f t="shared" ca="1" si="17"/>
        <v>298635.50022055022</v>
      </c>
      <c r="Q56" s="66">
        <f t="shared" ca="1" si="18"/>
        <v>6450.7471810624811</v>
      </c>
      <c r="R56" s="32">
        <f t="shared" ca="1" si="19"/>
        <v>-9.1809427337541383E-4</v>
      </c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</row>
    <row r="57" spans="1:35">
      <c r="A57" s="77">
        <v>38660</v>
      </c>
      <c r="B57" s="77">
        <v>5.7682799997564871E-2</v>
      </c>
      <c r="C57" s="77">
        <v>1</v>
      </c>
      <c r="D57" s="79">
        <f t="shared" si="5"/>
        <v>3.8660000000000001</v>
      </c>
      <c r="E57" s="79">
        <f t="shared" si="6"/>
        <v>5.7682799997564871E-2</v>
      </c>
      <c r="F57" s="66">
        <f t="shared" si="7"/>
        <v>3.8660000000000001</v>
      </c>
      <c r="G57" s="66">
        <f t="shared" si="8"/>
        <v>5.7682799997564871E-2</v>
      </c>
      <c r="H57" s="66">
        <f t="shared" si="9"/>
        <v>14.945956000000001</v>
      </c>
      <c r="I57" s="66">
        <f t="shared" si="10"/>
        <v>57.781065896000001</v>
      </c>
      <c r="J57" s="66">
        <f t="shared" si="11"/>
        <v>223.381600753936</v>
      </c>
      <c r="K57" s="66">
        <f t="shared" si="12"/>
        <v>0.22300170479058579</v>
      </c>
      <c r="L57" s="66">
        <f t="shared" si="13"/>
        <v>0.8621245907204047</v>
      </c>
      <c r="M57" s="66">
        <f t="shared" ca="1" si="14"/>
        <v>5.6969381269968811E-2</v>
      </c>
      <c r="N57" s="66">
        <f t="shared" ca="1" si="15"/>
        <v>5.0896628088478149E-7</v>
      </c>
      <c r="O57" s="80">
        <f t="shared" ca="1" si="16"/>
        <v>125140.45144368817</v>
      </c>
      <c r="P57" s="66">
        <f t="shared" ca="1" si="17"/>
        <v>298327.46779423225</v>
      </c>
      <c r="Q57" s="66">
        <f t="shared" ca="1" si="18"/>
        <v>6439.6365584139412</v>
      </c>
      <c r="R57" s="32">
        <f t="shared" ca="1" si="19"/>
        <v>7.1341872759606018E-4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</row>
    <row r="58" spans="1:35">
      <c r="A58" s="77">
        <v>38742</v>
      </c>
      <c r="B58" s="77">
        <v>5.3542360001301859E-2</v>
      </c>
      <c r="C58" s="77">
        <v>1</v>
      </c>
      <c r="D58" s="79">
        <f t="shared" si="5"/>
        <v>3.8742000000000001</v>
      </c>
      <c r="E58" s="79">
        <f t="shared" si="6"/>
        <v>5.3542360001301859E-2</v>
      </c>
      <c r="F58" s="66">
        <f t="shared" si="7"/>
        <v>3.8742000000000001</v>
      </c>
      <c r="G58" s="66">
        <f t="shared" si="8"/>
        <v>5.3542360001301859E-2</v>
      </c>
      <c r="H58" s="66">
        <f t="shared" si="9"/>
        <v>15.00942564</v>
      </c>
      <c r="I58" s="66">
        <f t="shared" si="10"/>
        <v>58.149516814488003</v>
      </c>
      <c r="J58" s="66">
        <f t="shared" si="11"/>
        <v>225.28285804268941</v>
      </c>
      <c r="K58" s="66">
        <f t="shared" si="12"/>
        <v>0.20743381111704368</v>
      </c>
      <c r="L58" s="66">
        <f t="shared" si="13"/>
        <v>0.80364007102965063</v>
      </c>
      <c r="M58" s="66">
        <f t="shared" ca="1" si="14"/>
        <v>5.7261215107493137E-2</v>
      </c>
      <c r="N58" s="66">
        <f t="shared" ca="1" si="15"/>
        <v>1.3829883300844942E-5</v>
      </c>
      <c r="O58" s="80">
        <f t="shared" ca="1" si="16"/>
        <v>119054.89597803024</v>
      </c>
      <c r="P58" s="66">
        <f t="shared" ca="1" si="17"/>
        <v>249764.08733639671</v>
      </c>
      <c r="Q58" s="66">
        <f t="shared" ca="1" si="18"/>
        <v>4741.8941761379738</v>
      </c>
      <c r="R58" s="32">
        <f t="shared" ca="1" si="19"/>
        <v>-3.7188551061912781E-3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</row>
    <row r="59" spans="1:35">
      <c r="A59" s="77">
        <v>39397.5</v>
      </c>
      <c r="B59" s="77">
        <v>5.8285549996071495E-2</v>
      </c>
      <c r="C59" s="77">
        <v>1</v>
      </c>
      <c r="D59" s="79">
        <f t="shared" si="5"/>
        <v>3.9397500000000001</v>
      </c>
      <c r="E59" s="79">
        <f t="shared" si="6"/>
        <v>5.8285549996071495E-2</v>
      </c>
      <c r="F59" s="66">
        <f t="shared" si="7"/>
        <v>3.9397500000000001</v>
      </c>
      <c r="G59" s="66">
        <f t="shared" si="8"/>
        <v>5.8285549996071495E-2</v>
      </c>
      <c r="H59" s="66">
        <f t="shared" si="9"/>
        <v>15.5216300625</v>
      </c>
      <c r="I59" s="66">
        <f t="shared" si="10"/>
        <v>61.151342038734377</v>
      </c>
      <c r="J59" s="66">
        <f t="shared" si="11"/>
        <v>240.92099979710378</v>
      </c>
      <c r="K59" s="66">
        <f t="shared" si="12"/>
        <v>0.22963049559702267</v>
      </c>
      <c r="L59" s="66">
        <f t="shared" si="13"/>
        <v>0.9046867450283701</v>
      </c>
      <c r="M59" s="66">
        <f t="shared" ca="1" si="14"/>
        <v>5.9623146098407305E-2</v>
      </c>
      <c r="N59" s="66">
        <f t="shared" ca="1" si="15"/>
        <v>1.7891633329839505E-6</v>
      </c>
      <c r="O59" s="80">
        <f t="shared" ca="1" si="16"/>
        <v>68427.330001364215</v>
      </c>
      <c r="P59" s="66">
        <f t="shared" ca="1" si="17"/>
        <v>13123.703039835336</v>
      </c>
      <c r="Q59" s="66">
        <f t="shared" ca="1" si="18"/>
        <v>616.9900273010478</v>
      </c>
      <c r="R59" s="32">
        <f t="shared" ca="1" si="19"/>
        <v>-1.3375961023358099E-3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</row>
    <row r="60" spans="1:35">
      <c r="A60" s="77">
        <v>39459</v>
      </c>
      <c r="B60" s="77">
        <v>6.0380220005754381E-2</v>
      </c>
      <c r="C60" s="77">
        <v>0.5</v>
      </c>
      <c r="D60" s="79">
        <f t="shared" si="5"/>
        <v>3.9459</v>
      </c>
      <c r="E60" s="79">
        <f t="shared" si="6"/>
        <v>6.0380220005754381E-2</v>
      </c>
      <c r="F60" s="66">
        <f t="shared" si="7"/>
        <v>1.97295</v>
      </c>
      <c r="G60" s="66">
        <f t="shared" si="8"/>
        <v>3.0190110002877191E-2</v>
      </c>
      <c r="H60" s="66">
        <f t="shared" si="9"/>
        <v>7.7850634049999998</v>
      </c>
      <c r="I60" s="66">
        <f t="shared" si="10"/>
        <v>30.719081689789498</v>
      </c>
      <c r="J60" s="66">
        <f t="shared" si="11"/>
        <v>121.21442443974038</v>
      </c>
      <c r="K60" s="66">
        <f t="shared" si="12"/>
        <v>0.11912715506035311</v>
      </c>
      <c r="L60" s="66">
        <f t="shared" si="13"/>
        <v>0.47006384115264732</v>
      </c>
      <c r="M60" s="66">
        <f t="shared" ca="1" si="14"/>
        <v>5.9847394852452766E-2</v>
      </c>
      <c r="N60" s="66">
        <f t="shared" ca="1" si="15"/>
        <v>1.4195132199544482E-7</v>
      </c>
      <c r="O60" s="80">
        <f t="shared" ca="1" si="16"/>
        <v>15938.255219202592</v>
      </c>
      <c r="P60" s="66">
        <f t="shared" ca="1" si="17"/>
        <v>1487.5091741599661</v>
      </c>
      <c r="Q60" s="66">
        <f t="shared" ca="1" si="18"/>
        <v>286.88093208159165</v>
      </c>
      <c r="R60" s="32">
        <f t="shared" ca="1" si="19"/>
        <v>5.3282515330161512E-4</v>
      </c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</row>
    <row r="61" spans="1:35">
      <c r="A61" s="77">
        <v>39569.5</v>
      </c>
      <c r="B61" s="77">
        <v>5.8737309998832643E-2</v>
      </c>
      <c r="C61" s="77">
        <v>0.5</v>
      </c>
      <c r="D61" s="79">
        <f t="shared" si="5"/>
        <v>3.95695</v>
      </c>
      <c r="E61" s="79">
        <f t="shared" si="6"/>
        <v>5.8737309998832643E-2</v>
      </c>
      <c r="F61" s="66">
        <f t="shared" si="7"/>
        <v>1.978475</v>
      </c>
      <c r="G61" s="66">
        <f t="shared" si="8"/>
        <v>2.9368654999416322E-2</v>
      </c>
      <c r="H61" s="66">
        <f t="shared" si="9"/>
        <v>7.8287266512500002</v>
      </c>
      <c r="I61" s="66">
        <f t="shared" si="10"/>
        <v>30.977879922663689</v>
      </c>
      <c r="J61" s="66">
        <f t="shared" si="11"/>
        <v>122.57792195998408</v>
      </c>
      <c r="K61" s="66">
        <f t="shared" si="12"/>
        <v>0.11621029939994042</v>
      </c>
      <c r="L61" s="66">
        <f t="shared" si="13"/>
        <v>0.45983834421059422</v>
      </c>
      <c r="M61" s="66">
        <f t="shared" ca="1" si="14"/>
        <v>6.0251455037885475E-2</v>
      </c>
      <c r="N61" s="66">
        <f t="shared" ca="1" si="15"/>
        <v>1.1463175996441509E-6</v>
      </c>
      <c r="O61" s="80">
        <f t="shared" ca="1" si="16"/>
        <v>13878.29817576359</v>
      </c>
      <c r="P61" s="66">
        <f t="shared" ca="1" si="17"/>
        <v>21.835467789090035</v>
      </c>
      <c r="Q61" s="66">
        <f t="shared" ca="1" si="18"/>
        <v>630.40430869765601</v>
      </c>
      <c r="R61" s="32">
        <f t="shared" ca="1" si="19"/>
        <v>-1.5141450390528319E-3</v>
      </c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</row>
    <row r="62" spans="1:35">
      <c r="A62" s="77">
        <v>39570</v>
      </c>
      <c r="B62" s="77">
        <v>6.0070599996834062E-2</v>
      </c>
      <c r="C62" s="77">
        <v>0.5</v>
      </c>
      <c r="D62" s="79">
        <f t="shared" si="5"/>
        <v>3.9569999999999999</v>
      </c>
      <c r="E62" s="79">
        <f t="shared" si="6"/>
        <v>6.0070599996834062E-2</v>
      </c>
      <c r="F62" s="66">
        <f t="shared" si="7"/>
        <v>1.9784999999999999</v>
      </c>
      <c r="G62" s="66">
        <f t="shared" si="8"/>
        <v>3.0035299998417031E-2</v>
      </c>
      <c r="H62" s="66">
        <f t="shared" si="9"/>
        <v>7.8289244999999994</v>
      </c>
      <c r="I62" s="66">
        <f t="shared" si="10"/>
        <v>30.979054246499995</v>
      </c>
      <c r="J62" s="66">
        <f t="shared" si="11"/>
        <v>122.58411765340048</v>
      </c>
      <c r="K62" s="66">
        <f t="shared" si="12"/>
        <v>0.11884968209373618</v>
      </c>
      <c r="L62" s="66">
        <f t="shared" si="13"/>
        <v>0.47028819204491407</v>
      </c>
      <c r="M62" s="66">
        <f t="shared" ca="1" si="14"/>
        <v>6.0253286698407134E-2</v>
      </c>
      <c r="N62" s="66">
        <f t="shared" ca="1" si="15"/>
        <v>1.6687215465824302E-8</v>
      </c>
      <c r="O62" s="80">
        <f t="shared" ca="1" si="16"/>
        <v>13869.113797347094</v>
      </c>
      <c r="P62" s="66">
        <f t="shared" ca="1" si="17"/>
        <v>20.418326294663029</v>
      </c>
      <c r="Q62" s="66">
        <f t="shared" ca="1" si="18"/>
        <v>632.26987695309151</v>
      </c>
      <c r="R62" s="32">
        <f t="shared" ca="1" si="19"/>
        <v>-1.8268670157307182E-4</v>
      </c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</row>
    <row r="63" spans="1:35">
      <c r="A63" s="77">
        <v>40497</v>
      </c>
      <c r="B63" s="77">
        <v>6.3390260002051946E-2</v>
      </c>
      <c r="C63" s="77">
        <v>1</v>
      </c>
      <c r="D63" s="79">
        <f t="shared" si="5"/>
        <v>4.0496999999999996</v>
      </c>
      <c r="E63" s="79">
        <f t="shared" si="6"/>
        <v>6.3390260002051946E-2</v>
      </c>
      <c r="F63" s="66">
        <f t="shared" si="7"/>
        <v>4.0496999999999996</v>
      </c>
      <c r="G63" s="66">
        <f t="shared" si="8"/>
        <v>6.3390260002051946E-2</v>
      </c>
      <c r="H63" s="66">
        <f t="shared" si="9"/>
        <v>16.400070089999996</v>
      </c>
      <c r="I63" s="66">
        <f t="shared" si="10"/>
        <v>66.415363843472974</v>
      </c>
      <c r="J63" s="66">
        <f t="shared" si="11"/>
        <v>268.96229895691249</v>
      </c>
      <c r="K63" s="66">
        <f t="shared" si="12"/>
        <v>0.25671153593030976</v>
      </c>
      <c r="L63" s="66">
        <f t="shared" si="13"/>
        <v>1.0396047070569754</v>
      </c>
      <c r="M63" s="66">
        <f t="shared" ca="1" si="14"/>
        <v>6.3700833130261814E-2</v>
      </c>
      <c r="N63" s="66">
        <f t="shared" ca="1" si="15"/>
        <v>9.645566796606299E-8</v>
      </c>
      <c r="O63" s="80">
        <f t="shared" ca="1" si="16"/>
        <v>4402.6699480951902</v>
      </c>
      <c r="P63" s="66">
        <f t="shared" ca="1" si="17"/>
        <v>345334.04373459582</v>
      </c>
      <c r="Q63" s="66">
        <f t="shared" ca="1" si="18"/>
        <v>37139.299203911061</v>
      </c>
      <c r="R63" s="32">
        <f t="shared" ca="1" si="19"/>
        <v>-3.1057312820986782E-4</v>
      </c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</row>
    <row r="64" spans="1:35">
      <c r="A64" s="77">
        <v>40497.5</v>
      </c>
      <c r="B64" s="77">
        <v>6.3623549998737872E-2</v>
      </c>
      <c r="C64" s="77">
        <v>0.5</v>
      </c>
      <c r="D64" s="79">
        <f t="shared" si="5"/>
        <v>4.0497500000000004</v>
      </c>
      <c r="E64" s="79">
        <f t="shared" si="6"/>
        <v>6.3623549998737872E-2</v>
      </c>
      <c r="F64" s="66">
        <f t="shared" si="7"/>
        <v>2.0248750000000002</v>
      </c>
      <c r="G64" s="66">
        <f t="shared" si="8"/>
        <v>3.1811774999368936E-2</v>
      </c>
      <c r="H64" s="66">
        <f t="shared" si="9"/>
        <v>8.2002375312500018</v>
      </c>
      <c r="I64" s="66">
        <f t="shared" si="10"/>
        <v>33.208911942179697</v>
      </c>
      <c r="J64" s="66">
        <f t="shared" si="11"/>
        <v>134.48779113784224</v>
      </c>
      <c r="K64" s="66">
        <f t="shared" si="12"/>
        <v>0.12882973580369436</v>
      </c>
      <c r="L64" s="66">
        <f t="shared" si="13"/>
        <v>0.52172822257101126</v>
      </c>
      <c r="M64" s="66">
        <f t="shared" ca="1" si="14"/>
        <v>6.370272050580475E-2</v>
      </c>
      <c r="N64" s="66">
        <f t="shared" ca="1" si="15"/>
        <v>3.13398459461329E-9</v>
      </c>
      <c r="O64" s="80">
        <f t="shared" ca="1" si="16"/>
        <v>1097.2023005502137</v>
      </c>
      <c r="P64" s="66">
        <f t="shared" ca="1" si="17"/>
        <v>86432.064123347765</v>
      </c>
      <c r="Q64" s="66">
        <f t="shared" ca="1" si="18"/>
        <v>9292.4766244083075</v>
      </c>
      <c r="R64" s="32">
        <f t="shared" ca="1" si="19"/>
        <v>-7.9170507066878004E-5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</row>
    <row r="65" spans="1:35">
      <c r="A65" s="77">
        <v>41240</v>
      </c>
      <c r="B65" s="77">
        <v>6.7659200001799036E-2</v>
      </c>
      <c r="C65" s="77">
        <v>1</v>
      </c>
      <c r="D65" s="79">
        <f t="shared" si="5"/>
        <v>4.1239999999999997</v>
      </c>
      <c r="E65" s="79">
        <f t="shared" si="6"/>
        <v>6.7659200001799036E-2</v>
      </c>
      <c r="F65" s="66">
        <f t="shared" si="7"/>
        <v>4.1239999999999997</v>
      </c>
      <c r="G65" s="66">
        <f t="shared" si="8"/>
        <v>6.7659200001799036E-2</v>
      </c>
      <c r="H65" s="66">
        <f t="shared" si="9"/>
        <v>17.007375999999997</v>
      </c>
      <c r="I65" s="66">
        <f t="shared" si="10"/>
        <v>70.138418623999982</v>
      </c>
      <c r="J65" s="66">
        <f t="shared" si="11"/>
        <v>289.25083840537593</v>
      </c>
      <c r="K65" s="66">
        <f t="shared" si="12"/>
        <v>0.27902654080741918</v>
      </c>
      <c r="L65" s="66">
        <f t="shared" si="13"/>
        <v>1.1507054542897965</v>
      </c>
      <c r="M65" s="66">
        <f t="shared" ca="1" si="14"/>
        <v>6.653861251165738E-2</v>
      </c>
      <c r="N65" s="66">
        <f t="shared" ca="1" si="15"/>
        <v>1.2557163230619754E-6</v>
      </c>
      <c r="O65" s="80">
        <f t="shared" ca="1" si="16"/>
        <v>10977.589874779042</v>
      </c>
      <c r="P65" s="66">
        <f t="shared" ca="1" si="17"/>
        <v>1214336.8084632559</v>
      </c>
      <c r="Q65" s="66">
        <f t="shared" ca="1" si="18"/>
        <v>98443.268417721178</v>
      </c>
      <c r="R65" s="32">
        <f t="shared" ca="1" si="19"/>
        <v>1.1205874901416557E-3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</row>
    <row r="66" spans="1:35">
      <c r="A66" s="77">
        <v>41582</v>
      </c>
      <c r="B66" s="77">
        <v>6.8129560000670608E-2</v>
      </c>
      <c r="C66" s="77">
        <v>1</v>
      </c>
      <c r="D66" s="79">
        <f t="shared" si="5"/>
        <v>4.1581999999999999</v>
      </c>
      <c r="E66" s="79">
        <f t="shared" si="6"/>
        <v>6.8129560000670608E-2</v>
      </c>
      <c r="F66" s="66">
        <f t="shared" si="7"/>
        <v>4.1581999999999999</v>
      </c>
      <c r="G66" s="66">
        <f t="shared" si="8"/>
        <v>6.8129560000670608E-2</v>
      </c>
      <c r="H66" s="66">
        <f t="shared" si="9"/>
        <v>17.290627239999999</v>
      </c>
      <c r="I66" s="66">
        <f t="shared" si="10"/>
        <v>71.897886189367995</v>
      </c>
      <c r="J66" s="66">
        <f t="shared" si="11"/>
        <v>298.96579035262999</v>
      </c>
      <c r="K66" s="66">
        <f t="shared" si="12"/>
        <v>0.28329633639478852</v>
      </c>
      <c r="L66" s="66">
        <f t="shared" si="13"/>
        <v>1.1780028259968096</v>
      </c>
      <c r="M66" s="66">
        <f t="shared" ca="1" si="14"/>
        <v>6.7867121498184385E-2</v>
      </c>
      <c r="N66" s="66">
        <f t="shared" ca="1" si="15"/>
        <v>6.8873967587211293E-8</v>
      </c>
      <c r="O66" s="80">
        <f t="shared" ca="1" si="16"/>
        <v>37700.833694472567</v>
      </c>
      <c r="P66" s="66">
        <f t="shared" ca="1" si="17"/>
        <v>1821133.8912172257</v>
      </c>
      <c r="Q66" s="66">
        <f t="shared" ca="1" si="18"/>
        <v>138034.98329879189</v>
      </c>
      <c r="R66" s="32">
        <f t="shared" ca="1" si="19"/>
        <v>2.6243850248622302E-4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</row>
    <row r="67" spans="1:35">
      <c r="A67" s="77">
        <v>42113.5</v>
      </c>
      <c r="B67" s="77">
        <v>7.0396830000390764E-2</v>
      </c>
      <c r="C67" s="77">
        <v>1</v>
      </c>
      <c r="D67" s="79">
        <f t="shared" si="5"/>
        <v>4.2113500000000004</v>
      </c>
      <c r="E67" s="79">
        <f t="shared" si="6"/>
        <v>7.0396830000390764E-2</v>
      </c>
      <c r="F67" s="66">
        <f t="shared" si="7"/>
        <v>4.2113500000000004</v>
      </c>
      <c r="G67" s="66">
        <f t="shared" si="8"/>
        <v>7.0396830000390764E-2</v>
      </c>
      <c r="H67" s="66">
        <f t="shared" si="9"/>
        <v>17.735468822500003</v>
      </c>
      <c r="I67" s="66">
        <f t="shared" si="10"/>
        <v>74.690266625635388</v>
      </c>
      <c r="J67" s="66">
        <f t="shared" si="11"/>
        <v>314.54685435386961</v>
      </c>
      <c r="K67" s="66">
        <f t="shared" si="12"/>
        <v>0.29646569002214568</v>
      </c>
      <c r="L67" s="66">
        <f t="shared" si="13"/>
        <v>1.2485207836747634</v>
      </c>
      <c r="M67" s="66">
        <f t="shared" ca="1" si="14"/>
        <v>6.9959637229912067E-2</v>
      </c>
      <c r="N67" s="66">
        <f t="shared" ca="1" si="15"/>
        <v>1.911375185588392E-7</v>
      </c>
      <c r="O67" s="80">
        <f t="shared" ca="1" si="16"/>
        <v>119982.26031747776</v>
      </c>
      <c r="P67" s="66">
        <f t="shared" ca="1" si="17"/>
        <v>3054331.8531497354</v>
      </c>
      <c r="Q67" s="66">
        <f t="shared" ca="1" si="18"/>
        <v>215196.65181480459</v>
      </c>
      <c r="R67" s="32">
        <f t="shared" ca="1" si="19"/>
        <v>4.3719277047869765E-4</v>
      </c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</row>
    <row r="68" spans="1:35">
      <c r="A68" s="77">
        <v>43234</v>
      </c>
      <c r="B68" s="77">
        <v>7.5539720004599076E-2</v>
      </c>
      <c r="C68" s="77">
        <v>1</v>
      </c>
      <c r="D68" s="79">
        <f t="shared" si="5"/>
        <v>4.3234000000000004</v>
      </c>
      <c r="E68" s="79">
        <f t="shared" si="6"/>
        <v>7.5539720004599076E-2</v>
      </c>
      <c r="F68" s="66">
        <f t="shared" si="7"/>
        <v>4.3234000000000004</v>
      </c>
      <c r="G68" s="66">
        <f t="shared" si="8"/>
        <v>7.5539720004599076E-2</v>
      </c>
      <c r="H68" s="66">
        <f t="shared" si="9"/>
        <v>18.691787560000002</v>
      </c>
      <c r="I68" s="66">
        <f t="shared" si="10"/>
        <v>80.812074336904018</v>
      </c>
      <c r="J68" s="66">
        <f t="shared" si="11"/>
        <v>349.38292218817088</v>
      </c>
      <c r="K68" s="66">
        <f t="shared" si="12"/>
        <v>0.32658842546788369</v>
      </c>
      <c r="L68" s="66">
        <f t="shared" si="13"/>
        <v>1.4119723986678485</v>
      </c>
      <c r="M68" s="66">
        <f t="shared" ca="1" si="14"/>
        <v>7.4482239945085904E-2</v>
      </c>
      <c r="N68" s="66">
        <f t="shared" ca="1" si="15"/>
        <v>1.1182640762679812E-6</v>
      </c>
      <c r="O68" s="80">
        <f t="shared" ca="1" si="16"/>
        <v>518810.64877683821</v>
      </c>
      <c r="P68" s="66">
        <f t="shared" ca="1" si="17"/>
        <v>6974280.4382971805</v>
      </c>
      <c r="Q68" s="66">
        <f t="shared" ca="1" si="18"/>
        <v>447402.73134809342</v>
      </c>
      <c r="R68" s="32">
        <f t="shared" ca="1" si="19"/>
        <v>1.0574800595131717E-3</v>
      </c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</row>
    <row r="69" spans="1:35">
      <c r="A69" s="77">
        <v>43442</v>
      </c>
      <c r="B69" s="77">
        <v>7.7428360003978014E-2</v>
      </c>
      <c r="C69" s="77">
        <v>1</v>
      </c>
      <c r="D69" s="79">
        <f t="shared" si="5"/>
        <v>4.3441999999999998</v>
      </c>
      <c r="E69" s="79">
        <f t="shared" si="6"/>
        <v>7.7428360003978014E-2</v>
      </c>
      <c r="F69" s="66">
        <f t="shared" si="7"/>
        <v>4.3441999999999998</v>
      </c>
      <c r="G69" s="66">
        <f t="shared" si="8"/>
        <v>7.7428360003978014E-2</v>
      </c>
      <c r="H69" s="66">
        <f t="shared" si="9"/>
        <v>18.87207364</v>
      </c>
      <c r="I69" s="66">
        <f t="shared" si="10"/>
        <v>81.984062306887992</v>
      </c>
      <c r="J69" s="66">
        <f t="shared" si="11"/>
        <v>356.15516347358277</v>
      </c>
      <c r="K69" s="66">
        <f t="shared" si="12"/>
        <v>0.33636428152928127</v>
      </c>
      <c r="L69" s="66">
        <f t="shared" si="13"/>
        <v>1.4612337118195036</v>
      </c>
      <c r="M69" s="66">
        <f t="shared" ca="1" si="14"/>
        <v>7.5338376136164273E-2</v>
      </c>
      <c r="N69" s="66">
        <f t="shared" ca="1" si="15"/>
        <v>4.3680325677216852E-6</v>
      </c>
      <c r="O69" s="80">
        <f t="shared" ca="1" si="16"/>
        <v>636172.72098587139</v>
      </c>
      <c r="P69" s="66">
        <f t="shared" ca="1" si="17"/>
        <v>7922694.922890312</v>
      </c>
      <c r="Q69" s="66">
        <f t="shared" ca="1" si="18"/>
        <v>501926.13757476798</v>
      </c>
      <c r="R69" s="32">
        <f t="shared" ca="1" si="19"/>
        <v>2.0899838678137411E-3</v>
      </c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</row>
    <row r="70" spans="1:35">
      <c r="A70" s="77">
        <v>43442</v>
      </c>
      <c r="B70" s="77">
        <v>7.7428360003978014E-2</v>
      </c>
      <c r="C70" s="77">
        <v>1</v>
      </c>
      <c r="D70" s="79">
        <f t="shared" si="5"/>
        <v>4.3441999999999998</v>
      </c>
      <c r="E70" s="79">
        <f t="shared" si="6"/>
        <v>7.7428360003978014E-2</v>
      </c>
      <c r="F70" s="66">
        <f t="shared" si="7"/>
        <v>4.3441999999999998</v>
      </c>
      <c r="G70" s="66">
        <f t="shared" si="8"/>
        <v>7.7428360003978014E-2</v>
      </c>
      <c r="H70" s="66">
        <f t="shared" si="9"/>
        <v>18.87207364</v>
      </c>
      <c r="I70" s="66">
        <f t="shared" si="10"/>
        <v>81.984062306887992</v>
      </c>
      <c r="J70" s="66">
        <f t="shared" si="11"/>
        <v>356.15516347358277</v>
      </c>
      <c r="K70" s="66">
        <f t="shared" si="12"/>
        <v>0.33636428152928127</v>
      </c>
      <c r="L70" s="66">
        <f t="shared" si="13"/>
        <v>1.4612337118195036</v>
      </c>
      <c r="M70" s="66">
        <f t="shared" ca="1" si="14"/>
        <v>7.5338376136164273E-2</v>
      </c>
      <c r="N70" s="66">
        <f t="shared" ca="1" si="15"/>
        <v>4.3680325677216852E-6</v>
      </c>
      <c r="O70" s="80">
        <f t="shared" ca="1" si="16"/>
        <v>636172.72098587139</v>
      </c>
      <c r="P70" s="66">
        <f t="shared" ca="1" si="17"/>
        <v>7922694.922890312</v>
      </c>
      <c r="Q70" s="66">
        <f t="shared" ca="1" si="18"/>
        <v>501926.13757476798</v>
      </c>
      <c r="R70" s="32">
        <f t="shared" ca="1" si="19"/>
        <v>2.0899838678137411E-3</v>
      </c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</row>
    <row r="71" spans="1:35">
      <c r="A71" s="77">
        <v>44236.5</v>
      </c>
      <c r="B71" s="77">
        <v>8.0416169999807607E-2</v>
      </c>
      <c r="C71" s="77">
        <v>1</v>
      </c>
      <c r="D71" s="79">
        <f t="shared" si="5"/>
        <v>4.4236500000000003</v>
      </c>
      <c r="E71" s="79">
        <f t="shared" si="6"/>
        <v>8.0416169999807607E-2</v>
      </c>
      <c r="F71" s="66">
        <f t="shared" si="7"/>
        <v>4.4236500000000003</v>
      </c>
      <c r="G71" s="66">
        <f t="shared" si="8"/>
        <v>8.0416169999807607E-2</v>
      </c>
      <c r="H71" s="66">
        <f t="shared" si="9"/>
        <v>19.568679322500003</v>
      </c>
      <c r="I71" s="66">
        <f t="shared" si="10"/>
        <v>86.564988284977147</v>
      </c>
      <c r="J71" s="66">
        <f t="shared" si="11"/>
        <v>382.9332104268392</v>
      </c>
      <c r="K71" s="66">
        <f t="shared" si="12"/>
        <v>0.35573299041964895</v>
      </c>
      <c r="L71" s="66">
        <f t="shared" si="13"/>
        <v>1.5736382430698801</v>
      </c>
      <c r="M71" s="66">
        <f t="shared" ca="1" si="14"/>
        <v>7.8656414435385735E-2</v>
      </c>
      <c r="N71" s="66">
        <f t="shared" ca="1" si="15"/>
        <v>3.0967396465137415E-6</v>
      </c>
      <c r="O71" s="80">
        <f t="shared" ca="1" si="16"/>
        <v>1244888.7191074216</v>
      </c>
      <c r="P71" s="66">
        <f t="shared" ca="1" si="17"/>
        <v>12263341.196892705</v>
      </c>
      <c r="Q71" s="66">
        <f t="shared" ca="1" si="18"/>
        <v>746657.54828258371</v>
      </c>
      <c r="R71" s="32">
        <f t="shared" ca="1" si="19"/>
        <v>1.7597555644218721E-3</v>
      </c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</row>
    <row r="72" spans="1:35">
      <c r="A72" s="77">
        <v>44236.5</v>
      </c>
      <c r="B72" s="77">
        <v>8.2516169997688849E-2</v>
      </c>
      <c r="C72" s="77">
        <v>1</v>
      </c>
      <c r="D72" s="79">
        <f t="shared" si="5"/>
        <v>4.4236500000000003</v>
      </c>
      <c r="E72" s="79">
        <f t="shared" si="6"/>
        <v>8.2516169997688849E-2</v>
      </c>
      <c r="F72" s="66">
        <f t="shared" si="7"/>
        <v>4.4236500000000003</v>
      </c>
      <c r="G72" s="66">
        <f t="shared" si="8"/>
        <v>8.2516169997688849E-2</v>
      </c>
      <c r="H72" s="66">
        <f t="shared" si="9"/>
        <v>19.568679322500003</v>
      </c>
      <c r="I72" s="66">
        <f t="shared" si="10"/>
        <v>86.564988284977147</v>
      </c>
      <c r="J72" s="66">
        <f t="shared" si="11"/>
        <v>382.9332104268392</v>
      </c>
      <c r="K72" s="66">
        <f t="shared" si="12"/>
        <v>0.36502265541027629</v>
      </c>
      <c r="L72" s="66">
        <f t="shared" si="13"/>
        <v>1.6147324696056689</v>
      </c>
      <c r="M72" s="66">
        <f t="shared" ca="1" si="14"/>
        <v>7.8656414435385735E-2</v>
      </c>
      <c r="N72" s="66">
        <f t="shared" ca="1" si="15"/>
        <v>1.4897713000729822E-5</v>
      </c>
      <c r="O72" s="80">
        <f t="shared" ca="1" si="16"/>
        <v>1244888.7191074216</v>
      </c>
      <c r="P72" s="66">
        <f t="shared" ca="1" si="17"/>
        <v>12263341.196892705</v>
      </c>
      <c r="Q72" s="66">
        <f t="shared" ca="1" si="18"/>
        <v>746657.54828258371</v>
      </c>
      <c r="R72" s="32">
        <f t="shared" ca="1" si="19"/>
        <v>3.8597555623031132E-3</v>
      </c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</row>
    <row r="73" spans="1:35">
      <c r="A73" s="77">
        <v>44958.5</v>
      </c>
      <c r="B73" s="77">
        <v>8.6436930003401358E-2</v>
      </c>
      <c r="C73" s="77">
        <v>1</v>
      </c>
      <c r="D73" s="79">
        <f t="shared" si="5"/>
        <v>4.4958499999999999</v>
      </c>
      <c r="E73" s="79">
        <f t="shared" si="6"/>
        <v>8.6436930003401358E-2</v>
      </c>
      <c r="F73" s="66">
        <f t="shared" si="7"/>
        <v>4.4958499999999999</v>
      </c>
      <c r="G73" s="66">
        <f t="shared" si="8"/>
        <v>8.6436930003401358E-2</v>
      </c>
      <c r="H73" s="66">
        <f t="shared" si="9"/>
        <v>20.212667222499999</v>
      </c>
      <c r="I73" s="66">
        <f t="shared" si="10"/>
        <v>90.873119932276623</v>
      </c>
      <c r="J73" s="66">
        <f t="shared" si="11"/>
        <v>408.55191624752587</v>
      </c>
      <c r="K73" s="66">
        <f t="shared" si="12"/>
        <v>0.38860747175579197</v>
      </c>
      <c r="L73" s="66">
        <f t="shared" si="13"/>
        <v>1.7471209018932772</v>
      </c>
      <c r="M73" s="66">
        <f t="shared" ca="1" si="14"/>
        <v>8.1737445446812412E-2</v>
      </c>
      <c r="N73" s="66">
        <f t="shared" ca="1" si="15"/>
        <v>2.2085155097617996E-5</v>
      </c>
      <c r="O73" s="80">
        <f t="shared" ca="1" si="16"/>
        <v>2062683.6517647544</v>
      </c>
      <c r="P73" s="66">
        <f t="shared" ca="1" si="17"/>
        <v>17290639.046364468</v>
      </c>
      <c r="Q73" s="66">
        <f t="shared" ca="1" si="18"/>
        <v>1023322.7436189976</v>
      </c>
      <c r="R73" s="32">
        <f t="shared" ca="1" si="19"/>
        <v>4.6994845565889454E-3</v>
      </c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</row>
    <row r="74" spans="1:35">
      <c r="A74" s="77"/>
      <c r="B74" s="77"/>
      <c r="C74" s="77"/>
      <c r="D74" s="79">
        <f t="shared" si="5"/>
        <v>0</v>
      </c>
      <c r="E74" s="79">
        <f t="shared" si="6"/>
        <v>0</v>
      </c>
      <c r="F74" s="66">
        <f t="shared" si="7"/>
        <v>0</v>
      </c>
      <c r="G74" s="66">
        <f t="shared" si="8"/>
        <v>0</v>
      </c>
      <c r="H74" s="66">
        <f t="shared" si="9"/>
        <v>0</v>
      </c>
      <c r="I74" s="66">
        <f t="shared" si="10"/>
        <v>0</v>
      </c>
      <c r="J74" s="66">
        <f t="shared" si="11"/>
        <v>0</v>
      </c>
      <c r="K74" s="66">
        <f t="shared" si="12"/>
        <v>0</v>
      </c>
      <c r="L74" s="66">
        <f t="shared" si="13"/>
        <v>0</v>
      </c>
      <c r="M74" s="66">
        <f t="shared" ca="1" si="14"/>
        <v>9.3513459032814623E-3</v>
      </c>
      <c r="N74" s="66">
        <f t="shared" ca="1" si="15"/>
        <v>0</v>
      </c>
      <c r="O74" s="80">
        <f t="shared" ca="1" si="16"/>
        <v>0</v>
      </c>
      <c r="P74" s="66">
        <f t="shared" ca="1" si="17"/>
        <v>0</v>
      </c>
      <c r="Q74" s="66">
        <f t="shared" ca="1" si="18"/>
        <v>0</v>
      </c>
      <c r="R74" s="32">
        <f t="shared" ca="1" si="19"/>
        <v>-9.3513459032814623E-3</v>
      </c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</row>
    <row r="75" spans="1:35">
      <c r="A75" s="77"/>
      <c r="B75" s="77"/>
      <c r="C75" s="77"/>
      <c r="D75" s="79">
        <f t="shared" si="5"/>
        <v>0</v>
      </c>
      <c r="E75" s="79">
        <f t="shared" si="6"/>
        <v>0</v>
      </c>
      <c r="F75" s="66">
        <f t="shared" si="7"/>
        <v>0</v>
      </c>
      <c r="G75" s="66">
        <f t="shared" si="8"/>
        <v>0</v>
      </c>
      <c r="H75" s="66">
        <f t="shared" si="9"/>
        <v>0</v>
      </c>
      <c r="I75" s="66">
        <f t="shared" si="10"/>
        <v>0</v>
      </c>
      <c r="J75" s="66">
        <f t="shared" si="11"/>
        <v>0</v>
      </c>
      <c r="K75" s="66">
        <f t="shared" si="12"/>
        <v>0</v>
      </c>
      <c r="L75" s="66">
        <f t="shared" si="13"/>
        <v>0</v>
      </c>
      <c r="M75" s="66">
        <f t="shared" ca="1" si="14"/>
        <v>9.3513459032814623E-3</v>
      </c>
      <c r="N75" s="66">
        <f t="shared" ca="1" si="15"/>
        <v>0</v>
      </c>
      <c r="O75" s="80">
        <f t="shared" ca="1" si="16"/>
        <v>0</v>
      </c>
      <c r="P75" s="66">
        <f t="shared" ca="1" si="17"/>
        <v>0</v>
      </c>
      <c r="Q75" s="66">
        <f t="shared" ca="1" si="18"/>
        <v>0</v>
      </c>
      <c r="R75" s="32">
        <f t="shared" ca="1" si="19"/>
        <v>-9.3513459032814623E-3</v>
      </c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</row>
    <row r="76" spans="1:35">
      <c r="A76" s="77"/>
      <c r="B76" s="77"/>
      <c r="C76" s="77"/>
      <c r="D76" s="79">
        <f t="shared" si="5"/>
        <v>0</v>
      </c>
      <c r="E76" s="79">
        <f t="shared" si="6"/>
        <v>0</v>
      </c>
      <c r="F76" s="66">
        <f t="shared" si="7"/>
        <v>0</v>
      </c>
      <c r="G76" s="66">
        <f t="shared" si="8"/>
        <v>0</v>
      </c>
      <c r="H76" s="66">
        <f t="shared" si="9"/>
        <v>0</v>
      </c>
      <c r="I76" s="66">
        <f t="shared" si="10"/>
        <v>0</v>
      </c>
      <c r="J76" s="66">
        <f t="shared" si="11"/>
        <v>0</v>
      </c>
      <c r="K76" s="66">
        <f t="shared" si="12"/>
        <v>0</v>
      </c>
      <c r="L76" s="66">
        <f t="shared" si="13"/>
        <v>0</v>
      </c>
      <c r="M76" s="66">
        <f t="shared" ca="1" si="14"/>
        <v>9.3513459032814623E-3</v>
      </c>
      <c r="N76" s="66">
        <f t="shared" ca="1" si="15"/>
        <v>0</v>
      </c>
      <c r="O76" s="80">
        <f t="shared" ca="1" si="16"/>
        <v>0</v>
      </c>
      <c r="P76" s="66">
        <f t="shared" ca="1" si="17"/>
        <v>0</v>
      </c>
      <c r="Q76" s="66">
        <f t="shared" ca="1" si="18"/>
        <v>0</v>
      </c>
      <c r="R76" s="32">
        <f t="shared" ca="1" si="19"/>
        <v>-9.3513459032814623E-3</v>
      </c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</row>
    <row r="77" spans="1:35">
      <c r="A77" s="77"/>
      <c r="B77" s="77"/>
      <c r="C77" s="77"/>
      <c r="D77" s="79">
        <f t="shared" si="5"/>
        <v>0</v>
      </c>
      <c r="E77" s="79">
        <f t="shared" si="6"/>
        <v>0</v>
      </c>
      <c r="F77" s="66">
        <f t="shared" si="7"/>
        <v>0</v>
      </c>
      <c r="G77" s="66">
        <f t="shared" si="8"/>
        <v>0</v>
      </c>
      <c r="H77" s="66">
        <f t="shared" si="9"/>
        <v>0</v>
      </c>
      <c r="I77" s="66">
        <f t="shared" si="10"/>
        <v>0</v>
      </c>
      <c r="J77" s="66">
        <f t="shared" si="11"/>
        <v>0</v>
      </c>
      <c r="K77" s="66">
        <f t="shared" si="12"/>
        <v>0</v>
      </c>
      <c r="L77" s="66">
        <f t="shared" si="13"/>
        <v>0</v>
      </c>
      <c r="M77" s="66">
        <f t="shared" ca="1" si="14"/>
        <v>9.3513459032814623E-3</v>
      </c>
      <c r="N77" s="66">
        <f t="shared" ca="1" si="15"/>
        <v>0</v>
      </c>
      <c r="O77" s="80">
        <f t="shared" ca="1" si="16"/>
        <v>0</v>
      </c>
      <c r="P77" s="66">
        <f t="shared" ca="1" si="17"/>
        <v>0</v>
      </c>
      <c r="Q77" s="66">
        <f t="shared" ca="1" si="18"/>
        <v>0</v>
      </c>
      <c r="R77" s="32">
        <f t="shared" ca="1" si="19"/>
        <v>-9.3513459032814623E-3</v>
      </c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</row>
    <row r="78" spans="1:35">
      <c r="A78" s="77"/>
      <c r="B78" s="77"/>
      <c r="C78" s="77"/>
      <c r="D78" s="79">
        <f t="shared" si="5"/>
        <v>0</v>
      </c>
      <c r="E78" s="79">
        <f t="shared" si="6"/>
        <v>0</v>
      </c>
      <c r="F78" s="66">
        <f t="shared" si="7"/>
        <v>0</v>
      </c>
      <c r="G78" s="66">
        <f t="shared" si="8"/>
        <v>0</v>
      </c>
      <c r="H78" s="66">
        <f t="shared" si="9"/>
        <v>0</v>
      </c>
      <c r="I78" s="66">
        <f t="shared" si="10"/>
        <v>0</v>
      </c>
      <c r="J78" s="66">
        <f t="shared" si="11"/>
        <v>0</v>
      </c>
      <c r="K78" s="66">
        <f t="shared" si="12"/>
        <v>0</v>
      </c>
      <c r="L78" s="66">
        <f t="shared" si="13"/>
        <v>0</v>
      </c>
      <c r="M78" s="66">
        <f t="shared" ca="1" si="14"/>
        <v>9.3513459032814623E-3</v>
      </c>
      <c r="N78" s="66">
        <f t="shared" ca="1" si="15"/>
        <v>0</v>
      </c>
      <c r="O78" s="80">
        <f t="shared" ca="1" si="16"/>
        <v>0</v>
      </c>
      <c r="P78" s="66">
        <f t="shared" ca="1" si="17"/>
        <v>0</v>
      </c>
      <c r="Q78" s="66">
        <f t="shared" ca="1" si="18"/>
        <v>0</v>
      </c>
      <c r="R78" s="32">
        <f t="shared" ca="1" si="19"/>
        <v>-9.3513459032814623E-3</v>
      </c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</row>
    <row r="79" spans="1:35">
      <c r="A79" s="77"/>
      <c r="B79" s="77"/>
      <c r="C79" s="77"/>
      <c r="D79" s="79">
        <f t="shared" si="5"/>
        <v>0</v>
      </c>
      <c r="E79" s="79">
        <f t="shared" si="6"/>
        <v>0</v>
      </c>
      <c r="F79" s="66">
        <f t="shared" si="7"/>
        <v>0</v>
      </c>
      <c r="G79" s="66">
        <f t="shared" si="8"/>
        <v>0</v>
      </c>
      <c r="H79" s="66">
        <f t="shared" si="9"/>
        <v>0</v>
      </c>
      <c r="I79" s="66">
        <f t="shared" si="10"/>
        <v>0</v>
      </c>
      <c r="J79" s="66">
        <f t="shared" si="11"/>
        <v>0</v>
      </c>
      <c r="K79" s="66">
        <f t="shared" si="12"/>
        <v>0</v>
      </c>
      <c r="L79" s="66">
        <f t="shared" si="13"/>
        <v>0</v>
      </c>
      <c r="M79" s="66">
        <f t="shared" ca="1" si="14"/>
        <v>9.3513459032814623E-3</v>
      </c>
      <c r="N79" s="66">
        <f t="shared" ca="1" si="15"/>
        <v>0</v>
      </c>
      <c r="O79" s="80">
        <f t="shared" ca="1" si="16"/>
        <v>0</v>
      </c>
      <c r="P79" s="66">
        <f t="shared" ca="1" si="17"/>
        <v>0</v>
      </c>
      <c r="Q79" s="66">
        <f t="shared" ca="1" si="18"/>
        <v>0</v>
      </c>
      <c r="R79" s="32">
        <f t="shared" ca="1" si="19"/>
        <v>-9.3513459032814623E-3</v>
      </c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</row>
    <row r="80" spans="1:35">
      <c r="A80" s="77"/>
      <c r="B80" s="77"/>
      <c r="C80" s="77"/>
      <c r="D80" s="79">
        <f t="shared" si="5"/>
        <v>0</v>
      </c>
      <c r="E80" s="79">
        <f t="shared" si="6"/>
        <v>0</v>
      </c>
      <c r="F80" s="66">
        <f t="shared" si="7"/>
        <v>0</v>
      </c>
      <c r="G80" s="66">
        <f t="shared" si="8"/>
        <v>0</v>
      </c>
      <c r="H80" s="66">
        <f t="shared" si="9"/>
        <v>0</v>
      </c>
      <c r="I80" s="66">
        <f t="shared" si="10"/>
        <v>0</v>
      </c>
      <c r="J80" s="66">
        <f t="shared" si="11"/>
        <v>0</v>
      </c>
      <c r="K80" s="66">
        <f t="shared" si="12"/>
        <v>0</v>
      </c>
      <c r="L80" s="66">
        <f t="shared" si="13"/>
        <v>0</v>
      </c>
      <c r="M80" s="66">
        <f t="shared" ca="1" si="14"/>
        <v>9.3513459032814623E-3</v>
      </c>
      <c r="N80" s="66">
        <f t="shared" ca="1" si="15"/>
        <v>0</v>
      </c>
      <c r="O80" s="80">
        <f t="shared" ca="1" si="16"/>
        <v>0</v>
      </c>
      <c r="P80" s="66">
        <f t="shared" ca="1" si="17"/>
        <v>0</v>
      </c>
      <c r="Q80" s="66">
        <f t="shared" ca="1" si="18"/>
        <v>0</v>
      </c>
      <c r="R80" s="32">
        <f t="shared" ca="1" si="19"/>
        <v>-9.3513459032814623E-3</v>
      </c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</row>
    <row r="81" spans="1:35">
      <c r="A81" s="77"/>
      <c r="B81" s="77"/>
      <c r="C81" s="77"/>
      <c r="D81" s="79">
        <f t="shared" si="5"/>
        <v>0</v>
      </c>
      <c r="E81" s="79">
        <f t="shared" si="6"/>
        <v>0</v>
      </c>
      <c r="F81" s="66">
        <f t="shared" si="7"/>
        <v>0</v>
      </c>
      <c r="G81" s="66">
        <f t="shared" si="8"/>
        <v>0</v>
      </c>
      <c r="H81" s="66">
        <f t="shared" si="9"/>
        <v>0</v>
      </c>
      <c r="I81" s="66">
        <f t="shared" si="10"/>
        <v>0</v>
      </c>
      <c r="J81" s="66">
        <f t="shared" si="11"/>
        <v>0</v>
      </c>
      <c r="K81" s="66">
        <f t="shared" si="12"/>
        <v>0</v>
      </c>
      <c r="L81" s="66">
        <f t="shared" si="13"/>
        <v>0</v>
      </c>
      <c r="M81" s="66">
        <f t="shared" ca="1" si="14"/>
        <v>9.3513459032814623E-3</v>
      </c>
      <c r="N81" s="66">
        <f t="shared" ca="1" si="15"/>
        <v>0</v>
      </c>
      <c r="O81" s="80">
        <f t="shared" ca="1" si="16"/>
        <v>0</v>
      </c>
      <c r="P81" s="66">
        <f t="shared" ca="1" si="17"/>
        <v>0</v>
      </c>
      <c r="Q81" s="66">
        <f t="shared" ca="1" si="18"/>
        <v>0</v>
      </c>
      <c r="R81" s="32">
        <f t="shared" ca="1" si="19"/>
        <v>-9.3513459032814623E-3</v>
      </c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</row>
    <row r="82" spans="1:35">
      <c r="A82" s="77"/>
      <c r="B82" s="77"/>
      <c r="C82" s="77"/>
      <c r="D82" s="79">
        <f t="shared" si="5"/>
        <v>0</v>
      </c>
      <c r="E82" s="79">
        <f t="shared" si="6"/>
        <v>0</v>
      </c>
      <c r="F82" s="66">
        <f t="shared" si="7"/>
        <v>0</v>
      </c>
      <c r="G82" s="66">
        <f t="shared" si="8"/>
        <v>0</v>
      </c>
      <c r="H82" s="66">
        <f t="shared" si="9"/>
        <v>0</v>
      </c>
      <c r="I82" s="66">
        <f t="shared" si="10"/>
        <v>0</v>
      </c>
      <c r="J82" s="66">
        <f t="shared" si="11"/>
        <v>0</v>
      </c>
      <c r="K82" s="66">
        <f t="shared" si="12"/>
        <v>0</v>
      </c>
      <c r="L82" s="66">
        <f t="shared" si="13"/>
        <v>0</v>
      </c>
      <c r="M82" s="66">
        <f t="shared" ca="1" si="14"/>
        <v>9.3513459032814623E-3</v>
      </c>
      <c r="N82" s="66">
        <f t="shared" ca="1" si="15"/>
        <v>0</v>
      </c>
      <c r="O82" s="80">
        <f t="shared" ca="1" si="16"/>
        <v>0</v>
      </c>
      <c r="P82" s="66">
        <f t="shared" ca="1" si="17"/>
        <v>0</v>
      </c>
      <c r="Q82" s="66">
        <f t="shared" ca="1" si="18"/>
        <v>0</v>
      </c>
      <c r="R82" s="32">
        <f t="shared" ca="1" si="19"/>
        <v>-9.3513459032814623E-3</v>
      </c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</row>
    <row r="83" spans="1:35">
      <c r="A83" s="77"/>
      <c r="B83" s="77"/>
      <c r="C83" s="77"/>
      <c r="D83" s="79">
        <f t="shared" si="5"/>
        <v>0</v>
      </c>
      <c r="E83" s="79">
        <f t="shared" si="6"/>
        <v>0</v>
      </c>
      <c r="F83" s="66">
        <f t="shared" si="7"/>
        <v>0</v>
      </c>
      <c r="G83" s="66">
        <f t="shared" si="8"/>
        <v>0</v>
      </c>
      <c r="H83" s="66">
        <f t="shared" si="9"/>
        <v>0</v>
      </c>
      <c r="I83" s="66">
        <f t="shared" si="10"/>
        <v>0</v>
      </c>
      <c r="J83" s="66">
        <f t="shared" si="11"/>
        <v>0</v>
      </c>
      <c r="K83" s="66">
        <f t="shared" si="12"/>
        <v>0</v>
      </c>
      <c r="L83" s="66">
        <f t="shared" si="13"/>
        <v>0</v>
      </c>
      <c r="M83" s="66">
        <f t="shared" ca="1" si="14"/>
        <v>9.3513459032814623E-3</v>
      </c>
      <c r="N83" s="66">
        <f t="shared" ca="1" si="15"/>
        <v>0</v>
      </c>
      <c r="O83" s="80">
        <f t="shared" ca="1" si="16"/>
        <v>0</v>
      </c>
      <c r="P83" s="66">
        <f t="shared" ca="1" si="17"/>
        <v>0</v>
      </c>
      <c r="Q83" s="66">
        <f t="shared" ca="1" si="18"/>
        <v>0</v>
      </c>
      <c r="R83" s="32">
        <f t="shared" ca="1" si="19"/>
        <v>-9.3513459032814623E-3</v>
      </c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</row>
    <row r="84" spans="1:35">
      <c r="A84" s="77"/>
      <c r="B84" s="77"/>
      <c r="C84" s="77"/>
      <c r="D84" s="79">
        <f t="shared" si="5"/>
        <v>0</v>
      </c>
      <c r="E84" s="79">
        <f t="shared" si="6"/>
        <v>0</v>
      </c>
      <c r="F84" s="66">
        <f t="shared" si="7"/>
        <v>0</v>
      </c>
      <c r="G84" s="66">
        <f t="shared" si="8"/>
        <v>0</v>
      </c>
      <c r="H84" s="66">
        <f t="shared" si="9"/>
        <v>0</v>
      </c>
      <c r="I84" s="66">
        <f t="shared" si="10"/>
        <v>0</v>
      </c>
      <c r="J84" s="66">
        <f t="shared" si="11"/>
        <v>0</v>
      </c>
      <c r="K84" s="66">
        <f t="shared" si="12"/>
        <v>0</v>
      </c>
      <c r="L84" s="66">
        <f t="shared" si="13"/>
        <v>0</v>
      </c>
      <c r="M84" s="66">
        <f t="shared" ca="1" si="14"/>
        <v>9.3513459032814623E-3</v>
      </c>
      <c r="N84" s="66">
        <f t="shared" ca="1" si="15"/>
        <v>0</v>
      </c>
      <c r="O84" s="80">
        <f t="shared" ca="1" si="16"/>
        <v>0</v>
      </c>
      <c r="P84" s="66">
        <f t="shared" ca="1" si="17"/>
        <v>0</v>
      </c>
      <c r="Q84" s="66">
        <f t="shared" ca="1" si="18"/>
        <v>0</v>
      </c>
      <c r="R84" s="32">
        <f t="shared" ca="1" si="19"/>
        <v>-9.3513459032814623E-3</v>
      </c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</row>
    <row r="85" spans="1:35">
      <c r="A85" s="77"/>
      <c r="B85" s="77"/>
      <c r="C85" s="77"/>
      <c r="D85" s="79">
        <f t="shared" ref="D85:D148" si="21">A85/A$18</f>
        <v>0</v>
      </c>
      <c r="E85" s="79">
        <f t="shared" ref="E85:E148" si="22">B85/B$18</f>
        <v>0</v>
      </c>
      <c r="F85" s="66">
        <f t="shared" ref="F85:F148" si="23">$C85*D85</f>
        <v>0</v>
      </c>
      <c r="G85" s="66">
        <f t="shared" ref="G85:G148" si="24">$C85*E85</f>
        <v>0</v>
      </c>
      <c r="H85" s="66">
        <f t="shared" ref="H85:H148" si="25">C85*D85*D85</f>
        <v>0</v>
      </c>
      <c r="I85" s="66">
        <f t="shared" ref="I85:I148" si="26">C85*D85*D85*D85</f>
        <v>0</v>
      </c>
      <c r="J85" s="66">
        <f t="shared" ref="J85:J148" si="27">C85*D85*D85*D85*D85</f>
        <v>0</v>
      </c>
      <c r="K85" s="66">
        <f t="shared" ref="K85:K148" si="28">C85*E85*D85</f>
        <v>0</v>
      </c>
      <c r="L85" s="66">
        <f t="shared" ref="L85:L148" si="29">C85*E85*D85*D85</f>
        <v>0</v>
      </c>
      <c r="M85" s="66">
        <f t="shared" ref="M85:M148" ca="1" si="30">+E$4+E$5*D85+E$6*D85^2</f>
        <v>9.3513459032814623E-3</v>
      </c>
      <c r="N85" s="66">
        <f t="shared" ref="N85:N148" ca="1" si="31">C85*(M85-E85)^2</f>
        <v>0</v>
      </c>
      <c r="O85" s="80">
        <f t="shared" ref="O85:O148" ca="1" si="32">(C85*O$1-O$2*F85+O$3*H85)^2</f>
        <v>0</v>
      </c>
      <c r="P85" s="66">
        <f t="shared" ref="P85:P148" ca="1" si="33">(-C85*O$2+O$4*F85-O$5*H85)^2</f>
        <v>0</v>
      </c>
      <c r="Q85" s="66">
        <f t="shared" ref="Q85:Q148" ca="1" si="34">+(C85*O$3-F85*O$5+H85*O$6)^2</f>
        <v>0</v>
      </c>
      <c r="R85" s="32">
        <f t="shared" ref="R85:R148" ca="1" si="35">+E85-M85</f>
        <v>-9.3513459032814623E-3</v>
      </c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</row>
    <row r="86" spans="1:35">
      <c r="A86" s="77"/>
      <c r="B86" s="77"/>
      <c r="C86" s="77"/>
      <c r="D86" s="79">
        <f t="shared" si="21"/>
        <v>0</v>
      </c>
      <c r="E86" s="79">
        <f t="shared" si="22"/>
        <v>0</v>
      </c>
      <c r="F86" s="66">
        <f t="shared" si="23"/>
        <v>0</v>
      </c>
      <c r="G86" s="66">
        <f t="shared" si="24"/>
        <v>0</v>
      </c>
      <c r="H86" s="66">
        <f t="shared" si="25"/>
        <v>0</v>
      </c>
      <c r="I86" s="66">
        <f t="shared" si="26"/>
        <v>0</v>
      </c>
      <c r="J86" s="66">
        <f t="shared" si="27"/>
        <v>0</v>
      </c>
      <c r="K86" s="66">
        <f t="shared" si="28"/>
        <v>0</v>
      </c>
      <c r="L86" s="66">
        <f t="shared" si="29"/>
        <v>0</v>
      </c>
      <c r="M86" s="66">
        <f t="shared" ca="1" si="30"/>
        <v>9.3513459032814623E-3</v>
      </c>
      <c r="N86" s="66">
        <f t="shared" ca="1" si="31"/>
        <v>0</v>
      </c>
      <c r="O86" s="80">
        <f t="shared" ca="1" si="32"/>
        <v>0</v>
      </c>
      <c r="P86" s="66">
        <f t="shared" ca="1" si="33"/>
        <v>0</v>
      </c>
      <c r="Q86" s="66">
        <f t="shared" ca="1" si="34"/>
        <v>0</v>
      </c>
      <c r="R86" s="32">
        <f t="shared" ca="1" si="35"/>
        <v>-9.3513459032814623E-3</v>
      </c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</row>
    <row r="87" spans="1:35">
      <c r="A87" s="77"/>
      <c r="B87" s="77"/>
      <c r="C87" s="77"/>
      <c r="D87" s="79">
        <f t="shared" si="21"/>
        <v>0</v>
      </c>
      <c r="E87" s="79">
        <f t="shared" si="22"/>
        <v>0</v>
      </c>
      <c r="F87" s="66">
        <f t="shared" si="23"/>
        <v>0</v>
      </c>
      <c r="G87" s="66">
        <f t="shared" si="24"/>
        <v>0</v>
      </c>
      <c r="H87" s="66">
        <f t="shared" si="25"/>
        <v>0</v>
      </c>
      <c r="I87" s="66">
        <f t="shared" si="26"/>
        <v>0</v>
      </c>
      <c r="J87" s="66">
        <f t="shared" si="27"/>
        <v>0</v>
      </c>
      <c r="K87" s="66">
        <f t="shared" si="28"/>
        <v>0</v>
      </c>
      <c r="L87" s="66">
        <f t="shared" si="29"/>
        <v>0</v>
      </c>
      <c r="M87" s="66">
        <f t="shared" ca="1" si="30"/>
        <v>9.3513459032814623E-3</v>
      </c>
      <c r="N87" s="66">
        <f t="shared" ca="1" si="31"/>
        <v>0</v>
      </c>
      <c r="O87" s="80">
        <f t="shared" ca="1" si="32"/>
        <v>0</v>
      </c>
      <c r="P87" s="66">
        <f t="shared" ca="1" si="33"/>
        <v>0</v>
      </c>
      <c r="Q87" s="66">
        <f t="shared" ca="1" si="34"/>
        <v>0</v>
      </c>
      <c r="R87" s="32">
        <f t="shared" ca="1" si="35"/>
        <v>-9.3513459032814623E-3</v>
      </c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</row>
    <row r="88" spans="1:35">
      <c r="A88" s="77"/>
      <c r="B88" s="77"/>
      <c r="C88" s="77"/>
      <c r="D88" s="79">
        <f t="shared" si="21"/>
        <v>0</v>
      </c>
      <c r="E88" s="79">
        <f t="shared" si="22"/>
        <v>0</v>
      </c>
      <c r="F88" s="66">
        <f t="shared" si="23"/>
        <v>0</v>
      </c>
      <c r="G88" s="66">
        <f t="shared" si="24"/>
        <v>0</v>
      </c>
      <c r="H88" s="66">
        <f t="shared" si="25"/>
        <v>0</v>
      </c>
      <c r="I88" s="66">
        <f t="shared" si="26"/>
        <v>0</v>
      </c>
      <c r="J88" s="66">
        <f t="shared" si="27"/>
        <v>0</v>
      </c>
      <c r="K88" s="66">
        <f t="shared" si="28"/>
        <v>0</v>
      </c>
      <c r="L88" s="66">
        <f t="shared" si="29"/>
        <v>0</v>
      </c>
      <c r="M88" s="66">
        <f t="shared" ca="1" si="30"/>
        <v>9.3513459032814623E-3</v>
      </c>
      <c r="N88" s="66">
        <f t="shared" ca="1" si="31"/>
        <v>0</v>
      </c>
      <c r="O88" s="80">
        <f t="shared" ca="1" si="32"/>
        <v>0</v>
      </c>
      <c r="P88" s="66">
        <f t="shared" ca="1" si="33"/>
        <v>0</v>
      </c>
      <c r="Q88" s="66">
        <f t="shared" ca="1" si="34"/>
        <v>0</v>
      </c>
      <c r="R88" s="32">
        <f t="shared" ca="1" si="35"/>
        <v>-9.3513459032814623E-3</v>
      </c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</row>
    <row r="89" spans="1:35">
      <c r="A89" s="77"/>
      <c r="B89" s="77"/>
      <c r="C89" s="77"/>
      <c r="D89" s="79">
        <f t="shared" si="21"/>
        <v>0</v>
      </c>
      <c r="E89" s="79">
        <f t="shared" si="22"/>
        <v>0</v>
      </c>
      <c r="F89" s="66">
        <f t="shared" si="23"/>
        <v>0</v>
      </c>
      <c r="G89" s="66">
        <f t="shared" si="24"/>
        <v>0</v>
      </c>
      <c r="H89" s="66">
        <f t="shared" si="25"/>
        <v>0</v>
      </c>
      <c r="I89" s="66">
        <f t="shared" si="26"/>
        <v>0</v>
      </c>
      <c r="J89" s="66">
        <f t="shared" si="27"/>
        <v>0</v>
      </c>
      <c r="K89" s="66">
        <f t="shared" si="28"/>
        <v>0</v>
      </c>
      <c r="L89" s="66">
        <f t="shared" si="29"/>
        <v>0</v>
      </c>
      <c r="M89" s="66">
        <f t="shared" ca="1" si="30"/>
        <v>9.3513459032814623E-3</v>
      </c>
      <c r="N89" s="66">
        <f t="shared" ca="1" si="31"/>
        <v>0</v>
      </c>
      <c r="O89" s="80">
        <f t="shared" ca="1" si="32"/>
        <v>0</v>
      </c>
      <c r="P89" s="66">
        <f t="shared" ca="1" si="33"/>
        <v>0</v>
      </c>
      <c r="Q89" s="66">
        <f t="shared" ca="1" si="34"/>
        <v>0</v>
      </c>
      <c r="R89" s="32">
        <f t="shared" ca="1" si="35"/>
        <v>-9.3513459032814623E-3</v>
      </c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</row>
    <row r="90" spans="1:35">
      <c r="A90" s="77"/>
      <c r="B90" s="77"/>
      <c r="C90" s="77"/>
      <c r="D90" s="79">
        <f t="shared" si="21"/>
        <v>0</v>
      </c>
      <c r="E90" s="79">
        <f t="shared" si="22"/>
        <v>0</v>
      </c>
      <c r="F90" s="66">
        <f t="shared" si="23"/>
        <v>0</v>
      </c>
      <c r="G90" s="66">
        <f t="shared" si="24"/>
        <v>0</v>
      </c>
      <c r="H90" s="66">
        <f t="shared" si="25"/>
        <v>0</v>
      </c>
      <c r="I90" s="66">
        <f t="shared" si="26"/>
        <v>0</v>
      </c>
      <c r="J90" s="66">
        <f t="shared" si="27"/>
        <v>0</v>
      </c>
      <c r="K90" s="66">
        <f t="shared" si="28"/>
        <v>0</v>
      </c>
      <c r="L90" s="66">
        <f t="shared" si="29"/>
        <v>0</v>
      </c>
      <c r="M90" s="66">
        <f t="shared" ca="1" si="30"/>
        <v>9.3513459032814623E-3</v>
      </c>
      <c r="N90" s="66">
        <f t="shared" ca="1" si="31"/>
        <v>0</v>
      </c>
      <c r="O90" s="80">
        <f t="shared" ca="1" si="32"/>
        <v>0</v>
      </c>
      <c r="P90" s="66">
        <f t="shared" ca="1" si="33"/>
        <v>0</v>
      </c>
      <c r="Q90" s="66">
        <f t="shared" ca="1" si="34"/>
        <v>0</v>
      </c>
      <c r="R90" s="32">
        <f t="shared" ca="1" si="35"/>
        <v>-9.3513459032814623E-3</v>
      </c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</row>
    <row r="91" spans="1:35">
      <c r="A91" s="77"/>
      <c r="B91" s="77"/>
      <c r="C91" s="77"/>
      <c r="D91" s="79">
        <f t="shared" si="21"/>
        <v>0</v>
      </c>
      <c r="E91" s="79">
        <f t="shared" si="22"/>
        <v>0</v>
      </c>
      <c r="F91" s="66">
        <f t="shared" si="23"/>
        <v>0</v>
      </c>
      <c r="G91" s="66">
        <f t="shared" si="24"/>
        <v>0</v>
      </c>
      <c r="H91" s="66">
        <f t="shared" si="25"/>
        <v>0</v>
      </c>
      <c r="I91" s="66">
        <f t="shared" si="26"/>
        <v>0</v>
      </c>
      <c r="J91" s="66">
        <f t="shared" si="27"/>
        <v>0</v>
      </c>
      <c r="K91" s="66">
        <f t="shared" si="28"/>
        <v>0</v>
      </c>
      <c r="L91" s="66">
        <f t="shared" si="29"/>
        <v>0</v>
      </c>
      <c r="M91" s="66">
        <f t="shared" ca="1" si="30"/>
        <v>9.3513459032814623E-3</v>
      </c>
      <c r="N91" s="66">
        <f t="shared" ca="1" si="31"/>
        <v>0</v>
      </c>
      <c r="O91" s="80">
        <f t="shared" ca="1" si="32"/>
        <v>0</v>
      </c>
      <c r="P91" s="66">
        <f t="shared" ca="1" si="33"/>
        <v>0</v>
      </c>
      <c r="Q91" s="66">
        <f t="shared" ca="1" si="34"/>
        <v>0</v>
      </c>
      <c r="R91" s="32">
        <f t="shared" ca="1" si="35"/>
        <v>-9.3513459032814623E-3</v>
      </c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</row>
    <row r="92" spans="1:35">
      <c r="A92" s="77"/>
      <c r="B92" s="77"/>
      <c r="C92" s="77"/>
      <c r="D92" s="79">
        <f t="shared" si="21"/>
        <v>0</v>
      </c>
      <c r="E92" s="79">
        <f t="shared" si="22"/>
        <v>0</v>
      </c>
      <c r="F92" s="66">
        <f t="shared" si="23"/>
        <v>0</v>
      </c>
      <c r="G92" s="66">
        <f t="shared" si="24"/>
        <v>0</v>
      </c>
      <c r="H92" s="66">
        <f t="shared" si="25"/>
        <v>0</v>
      </c>
      <c r="I92" s="66">
        <f t="shared" si="26"/>
        <v>0</v>
      </c>
      <c r="J92" s="66">
        <f t="shared" si="27"/>
        <v>0</v>
      </c>
      <c r="K92" s="66">
        <f t="shared" si="28"/>
        <v>0</v>
      </c>
      <c r="L92" s="66">
        <f t="shared" si="29"/>
        <v>0</v>
      </c>
      <c r="M92" s="66">
        <f t="shared" ca="1" si="30"/>
        <v>9.3513459032814623E-3</v>
      </c>
      <c r="N92" s="66">
        <f t="shared" ca="1" si="31"/>
        <v>0</v>
      </c>
      <c r="O92" s="80">
        <f t="shared" ca="1" si="32"/>
        <v>0</v>
      </c>
      <c r="P92" s="66">
        <f t="shared" ca="1" si="33"/>
        <v>0</v>
      </c>
      <c r="Q92" s="66">
        <f t="shared" ca="1" si="34"/>
        <v>0</v>
      </c>
      <c r="R92" s="32">
        <f t="shared" ca="1" si="35"/>
        <v>-9.3513459032814623E-3</v>
      </c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</row>
    <row r="93" spans="1:35">
      <c r="A93" s="77"/>
      <c r="B93" s="77"/>
      <c r="C93" s="77"/>
      <c r="D93" s="79">
        <f t="shared" si="21"/>
        <v>0</v>
      </c>
      <c r="E93" s="79">
        <f t="shared" si="22"/>
        <v>0</v>
      </c>
      <c r="F93" s="66">
        <f t="shared" si="23"/>
        <v>0</v>
      </c>
      <c r="G93" s="66">
        <f t="shared" si="24"/>
        <v>0</v>
      </c>
      <c r="H93" s="66">
        <f t="shared" si="25"/>
        <v>0</v>
      </c>
      <c r="I93" s="66">
        <f t="shared" si="26"/>
        <v>0</v>
      </c>
      <c r="J93" s="66">
        <f t="shared" si="27"/>
        <v>0</v>
      </c>
      <c r="K93" s="66">
        <f t="shared" si="28"/>
        <v>0</v>
      </c>
      <c r="L93" s="66">
        <f t="shared" si="29"/>
        <v>0</v>
      </c>
      <c r="M93" s="66">
        <f t="shared" ca="1" si="30"/>
        <v>9.3513459032814623E-3</v>
      </c>
      <c r="N93" s="66">
        <f t="shared" ca="1" si="31"/>
        <v>0</v>
      </c>
      <c r="O93" s="80">
        <f t="shared" ca="1" si="32"/>
        <v>0</v>
      </c>
      <c r="P93" s="66">
        <f t="shared" ca="1" si="33"/>
        <v>0</v>
      </c>
      <c r="Q93" s="66">
        <f t="shared" ca="1" si="34"/>
        <v>0</v>
      </c>
      <c r="R93" s="32">
        <f t="shared" ca="1" si="35"/>
        <v>-9.3513459032814623E-3</v>
      </c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</row>
    <row r="94" spans="1:35">
      <c r="A94" s="77"/>
      <c r="B94" s="77"/>
      <c r="C94" s="77"/>
      <c r="D94" s="79">
        <f t="shared" si="21"/>
        <v>0</v>
      </c>
      <c r="E94" s="79">
        <f t="shared" si="22"/>
        <v>0</v>
      </c>
      <c r="F94" s="66">
        <f t="shared" si="23"/>
        <v>0</v>
      </c>
      <c r="G94" s="66">
        <f t="shared" si="24"/>
        <v>0</v>
      </c>
      <c r="H94" s="66">
        <f t="shared" si="25"/>
        <v>0</v>
      </c>
      <c r="I94" s="66">
        <f t="shared" si="26"/>
        <v>0</v>
      </c>
      <c r="J94" s="66">
        <f t="shared" si="27"/>
        <v>0</v>
      </c>
      <c r="K94" s="66">
        <f t="shared" si="28"/>
        <v>0</v>
      </c>
      <c r="L94" s="66">
        <f t="shared" si="29"/>
        <v>0</v>
      </c>
      <c r="M94" s="66">
        <f t="shared" ca="1" si="30"/>
        <v>9.3513459032814623E-3</v>
      </c>
      <c r="N94" s="66">
        <f t="shared" ca="1" si="31"/>
        <v>0</v>
      </c>
      <c r="O94" s="80">
        <f t="shared" ca="1" si="32"/>
        <v>0</v>
      </c>
      <c r="P94" s="66">
        <f t="shared" ca="1" si="33"/>
        <v>0</v>
      </c>
      <c r="Q94" s="66">
        <f t="shared" ca="1" si="34"/>
        <v>0</v>
      </c>
      <c r="R94" s="32">
        <f t="shared" ca="1" si="35"/>
        <v>-9.3513459032814623E-3</v>
      </c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</row>
    <row r="95" spans="1:35">
      <c r="A95" s="77"/>
      <c r="B95" s="77"/>
      <c r="C95" s="77"/>
      <c r="D95" s="79">
        <f t="shared" si="21"/>
        <v>0</v>
      </c>
      <c r="E95" s="79">
        <f t="shared" si="22"/>
        <v>0</v>
      </c>
      <c r="F95" s="66">
        <f t="shared" si="23"/>
        <v>0</v>
      </c>
      <c r="G95" s="66">
        <f t="shared" si="24"/>
        <v>0</v>
      </c>
      <c r="H95" s="66">
        <f t="shared" si="25"/>
        <v>0</v>
      </c>
      <c r="I95" s="66">
        <f t="shared" si="26"/>
        <v>0</v>
      </c>
      <c r="J95" s="66">
        <f t="shared" si="27"/>
        <v>0</v>
      </c>
      <c r="K95" s="66">
        <f t="shared" si="28"/>
        <v>0</v>
      </c>
      <c r="L95" s="66">
        <f t="shared" si="29"/>
        <v>0</v>
      </c>
      <c r="M95" s="66">
        <f t="shared" ca="1" si="30"/>
        <v>9.3513459032814623E-3</v>
      </c>
      <c r="N95" s="66">
        <f t="shared" ca="1" si="31"/>
        <v>0</v>
      </c>
      <c r="O95" s="80">
        <f t="shared" ca="1" si="32"/>
        <v>0</v>
      </c>
      <c r="P95" s="66">
        <f t="shared" ca="1" si="33"/>
        <v>0</v>
      </c>
      <c r="Q95" s="66">
        <f t="shared" ca="1" si="34"/>
        <v>0</v>
      </c>
      <c r="R95" s="32">
        <f t="shared" ca="1" si="35"/>
        <v>-9.3513459032814623E-3</v>
      </c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</row>
    <row r="96" spans="1:35">
      <c r="A96" s="77"/>
      <c r="B96" s="77"/>
      <c r="C96" s="77"/>
      <c r="D96" s="79">
        <f t="shared" si="21"/>
        <v>0</v>
      </c>
      <c r="E96" s="79">
        <f t="shared" si="22"/>
        <v>0</v>
      </c>
      <c r="F96" s="66">
        <f t="shared" si="23"/>
        <v>0</v>
      </c>
      <c r="G96" s="66">
        <f t="shared" si="24"/>
        <v>0</v>
      </c>
      <c r="H96" s="66">
        <f t="shared" si="25"/>
        <v>0</v>
      </c>
      <c r="I96" s="66">
        <f t="shared" si="26"/>
        <v>0</v>
      </c>
      <c r="J96" s="66">
        <f t="shared" si="27"/>
        <v>0</v>
      </c>
      <c r="K96" s="66">
        <f t="shared" si="28"/>
        <v>0</v>
      </c>
      <c r="L96" s="66">
        <f t="shared" si="29"/>
        <v>0</v>
      </c>
      <c r="M96" s="66">
        <f t="shared" ca="1" si="30"/>
        <v>9.3513459032814623E-3</v>
      </c>
      <c r="N96" s="66">
        <f t="shared" ca="1" si="31"/>
        <v>0</v>
      </c>
      <c r="O96" s="80">
        <f t="shared" ca="1" si="32"/>
        <v>0</v>
      </c>
      <c r="P96" s="66">
        <f t="shared" ca="1" si="33"/>
        <v>0</v>
      </c>
      <c r="Q96" s="66">
        <f t="shared" ca="1" si="34"/>
        <v>0</v>
      </c>
      <c r="R96" s="32">
        <f t="shared" ca="1" si="35"/>
        <v>-9.3513459032814623E-3</v>
      </c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</row>
    <row r="97" spans="1:35">
      <c r="A97" s="77"/>
      <c r="B97" s="77"/>
      <c r="C97" s="77"/>
      <c r="D97" s="79">
        <f t="shared" si="21"/>
        <v>0</v>
      </c>
      <c r="E97" s="79">
        <f t="shared" si="22"/>
        <v>0</v>
      </c>
      <c r="F97" s="66">
        <f t="shared" si="23"/>
        <v>0</v>
      </c>
      <c r="G97" s="66">
        <f t="shared" si="24"/>
        <v>0</v>
      </c>
      <c r="H97" s="66">
        <f t="shared" si="25"/>
        <v>0</v>
      </c>
      <c r="I97" s="66">
        <f t="shared" si="26"/>
        <v>0</v>
      </c>
      <c r="J97" s="66">
        <f t="shared" si="27"/>
        <v>0</v>
      </c>
      <c r="K97" s="66">
        <f t="shared" si="28"/>
        <v>0</v>
      </c>
      <c r="L97" s="66">
        <f t="shared" si="29"/>
        <v>0</v>
      </c>
      <c r="M97" s="66">
        <f t="shared" ca="1" si="30"/>
        <v>9.3513459032814623E-3</v>
      </c>
      <c r="N97" s="66">
        <f t="shared" ca="1" si="31"/>
        <v>0</v>
      </c>
      <c r="O97" s="80">
        <f t="shared" ca="1" si="32"/>
        <v>0</v>
      </c>
      <c r="P97" s="66">
        <f t="shared" ca="1" si="33"/>
        <v>0</v>
      </c>
      <c r="Q97" s="66">
        <f t="shared" ca="1" si="34"/>
        <v>0</v>
      </c>
      <c r="R97" s="32">
        <f t="shared" ca="1" si="35"/>
        <v>-9.3513459032814623E-3</v>
      </c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</row>
    <row r="98" spans="1:35">
      <c r="A98" s="77"/>
      <c r="B98" s="77"/>
      <c r="C98" s="77"/>
      <c r="D98" s="79">
        <f t="shared" si="21"/>
        <v>0</v>
      </c>
      <c r="E98" s="79">
        <f t="shared" si="22"/>
        <v>0</v>
      </c>
      <c r="F98" s="66">
        <f t="shared" si="23"/>
        <v>0</v>
      </c>
      <c r="G98" s="66">
        <f t="shared" si="24"/>
        <v>0</v>
      </c>
      <c r="H98" s="66">
        <f t="shared" si="25"/>
        <v>0</v>
      </c>
      <c r="I98" s="66">
        <f t="shared" si="26"/>
        <v>0</v>
      </c>
      <c r="J98" s="66">
        <f t="shared" si="27"/>
        <v>0</v>
      </c>
      <c r="K98" s="66">
        <f t="shared" si="28"/>
        <v>0</v>
      </c>
      <c r="L98" s="66">
        <f t="shared" si="29"/>
        <v>0</v>
      </c>
      <c r="M98" s="66">
        <f t="shared" ca="1" si="30"/>
        <v>9.3513459032814623E-3</v>
      </c>
      <c r="N98" s="66">
        <f t="shared" ca="1" si="31"/>
        <v>0</v>
      </c>
      <c r="O98" s="80">
        <f t="shared" ca="1" si="32"/>
        <v>0</v>
      </c>
      <c r="P98" s="66">
        <f t="shared" ca="1" si="33"/>
        <v>0</v>
      </c>
      <c r="Q98" s="66">
        <f t="shared" ca="1" si="34"/>
        <v>0</v>
      </c>
      <c r="R98" s="32">
        <f t="shared" ca="1" si="35"/>
        <v>-9.3513459032814623E-3</v>
      </c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</row>
    <row r="99" spans="1:35">
      <c r="A99" s="77"/>
      <c r="B99" s="77"/>
      <c r="C99" s="77"/>
      <c r="D99" s="79">
        <f t="shared" si="21"/>
        <v>0</v>
      </c>
      <c r="E99" s="79">
        <f t="shared" si="22"/>
        <v>0</v>
      </c>
      <c r="F99" s="66">
        <f t="shared" si="23"/>
        <v>0</v>
      </c>
      <c r="G99" s="66">
        <f t="shared" si="24"/>
        <v>0</v>
      </c>
      <c r="H99" s="66">
        <f t="shared" si="25"/>
        <v>0</v>
      </c>
      <c r="I99" s="66">
        <f t="shared" si="26"/>
        <v>0</v>
      </c>
      <c r="J99" s="66">
        <f t="shared" si="27"/>
        <v>0</v>
      </c>
      <c r="K99" s="66">
        <f t="shared" si="28"/>
        <v>0</v>
      </c>
      <c r="L99" s="66">
        <f t="shared" si="29"/>
        <v>0</v>
      </c>
      <c r="M99" s="66">
        <f t="shared" ca="1" si="30"/>
        <v>9.3513459032814623E-3</v>
      </c>
      <c r="N99" s="66">
        <f t="shared" ca="1" si="31"/>
        <v>0</v>
      </c>
      <c r="O99" s="80">
        <f t="shared" ca="1" si="32"/>
        <v>0</v>
      </c>
      <c r="P99" s="66">
        <f t="shared" ca="1" si="33"/>
        <v>0</v>
      </c>
      <c r="Q99" s="66">
        <f t="shared" ca="1" si="34"/>
        <v>0</v>
      </c>
      <c r="R99" s="32">
        <f t="shared" ca="1" si="35"/>
        <v>-9.3513459032814623E-3</v>
      </c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</row>
    <row r="100" spans="1:35">
      <c r="A100" s="77"/>
      <c r="B100" s="77"/>
      <c r="C100" s="77"/>
      <c r="D100" s="79">
        <f t="shared" si="21"/>
        <v>0</v>
      </c>
      <c r="E100" s="79">
        <f t="shared" si="22"/>
        <v>0</v>
      </c>
      <c r="F100" s="66">
        <f t="shared" si="23"/>
        <v>0</v>
      </c>
      <c r="G100" s="66">
        <f t="shared" si="24"/>
        <v>0</v>
      </c>
      <c r="H100" s="66">
        <f t="shared" si="25"/>
        <v>0</v>
      </c>
      <c r="I100" s="66">
        <f t="shared" si="26"/>
        <v>0</v>
      </c>
      <c r="J100" s="66">
        <f t="shared" si="27"/>
        <v>0</v>
      </c>
      <c r="K100" s="66">
        <f t="shared" si="28"/>
        <v>0</v>
      </c>
      <c r="L100" s="66">
        <f t="shared" si="29"/>
        <v>0</v>
      </c>
      <c r="M100" s="66">
        <f t="shared" ca="1" si="30"/>
        <v>9.3513459032814623E-3</v>
      </c>
      <c r="N100" s="66">
        <f t="shared" ca="1" si="31"/>
        <v>0</v>
      </c>
      <c r="O100" s="80">
        <f t="shared" ca="1" si="32"/>
        <v>0</v>
      </c>
      <c r="P100" s="66">
        <f t="shared" ca="1" si="33"/>
        <v>0</v>
      </c>
      <c r="Q100" s="66">
        <f t="shared" ca="1" si="34"/>
        <v>0</v>
      </c>
      <c r="R100" s="32">
        <f t="shared" ca="1" si="35"/>
        <v>-9.3513459032814623E-3</v>
      </c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</row>
    <row r="101" spans="1:35">
      <c r="A101" s="77"/>
      <c r="B101" s="77"/>
      <c r="C101" s="77"/>
      <c r="D101" s="79">
        <f t="shared" si="21"/>
        <v>0</v>
      </c>
      <c r="E101" s="79">
        <f t="shared" si="22"/>
        <v>0</v>
      </c>
      <c r="F101" s="66">
        <f t="shared" si="23"/>
        <v>0</v>
      </c>
      <c r="G101" s="66">
        <f t="shared" si="24"/>
        <v>0</v>
      </c>
      <c r="H101" s="66">
        <f t="shared" si="25"/>
        <v>0</v>
      </c>
      <c r="I101" s="66">
        <f t="shared" si="26"/>
        <v>0</v>
      </c>
      <c r="J101" s="66">
        <f t="shared" si="27"/>
        <v>0</v>
      </c>
      <c r="K101" s="66">
        <f t="shared" si="28"/>
        <v>0</v>
      </c>
      <c r="L101" s="66">
        <f t="shared" si="29"/>
        <v>0</v>
      </c>
      <c r="M101" s="66">
        <f t="shared" ca="1" si="30"/>
        <v>9.3513459032814623E-3</v>
      </c>
      <c r="N101" s="66">
        <f t="shared" ca="1" si="31"/>
        <v>0</v>
      </c>
      <c r="O101" s="80">
        <f t="shared" ca="1" si="32"/>
        <v>0</v>
      </c>
      <c r="P101" s="66">
        <f t="shared" ca="1" si="33"/>
        <v>0</v>
      </c>
      <c r="Q101" s="66">
        <f t="shared" ca="1" si="34"/>
        <v>0</v>
      </c>
      <c r="R101" s="32">
        <f t="shared" ca="1" si="35"/>
        <v>-9.3513459032814623E-3</v>
      </c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</row>
    <row r="102" spans="1:35">
      <c r="A102" s="77"/>
      <c r="B102" s="77"/>
      <c r="C102" s="77"/>
      <c r="D102" s="79">
        <f t="shared" si="21"/>
        <v>0</v>
      </c>
      <c r="E102" s="79">
        <f t="shared" si="22"/>
        <v>0</v>
      </c>
      <c r="F102" s="66">
        <f t="shared" si="23"/>
        <v>0</v>
      </c>
      <c r="G102" s="66">
        <f t="shared" si="24"/>
        <v>0</v>
      </c>
      <c r="H102" s="66">
        <f t="shared" si="25"/>
        <v>0</v>
      </c>
      <c r="I102" s="66">
        <f t="shared" si="26"/>
        <v>0</v>
      </c>
      <c r="J102" s="66">
        <f t="shared" si="27"/>
        <v>0</v>
      </c>
      <c r="K102" s="66">
        <f t="shared" si="28"/>
        <v>0</v>
      </c>
      <c r="L102" s="66">
        <f t="shared" si="29"/>
        <v>0</v>
      </c>
      <c r="M102" s="66">
        <f t="shared" ca="1" si="30"/>
        <v>9.3513459032814623E-3</v>
      </c>
      <c r="N102" s="66">
        <f t="shared" ca="1" si="31"/>
        <v>0</v>
      </c>
      <c r="O102" s="80">
        <f t="shared" ca="1" si="32"/>
        <v>0</v>
      </c>
      <c r="P102" s="66">
        <f t="shared" ca="1" si="33"/>
        <v>0</v>
      </c>
      <c r="Q102" s="66">
        <f t="shared" ca="1" si="34"/>
        <v>0</v>
      </c>
      <c r="R102" s="32">
        <f t="shared" ca="1" si="35"/>
        <v>-9.3513459032814623E-3</v>
      </c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</row>
    <row r="103" spans="1:35">
      <c r="A103" s="77"/>
      <c r="B103" s="77"/>
      <c r="C103" s="77"/>
      <c r="D103" s="79">
        <f t="shared" si="21"/>
        <v>0</v>
      </c>
      <c r="E103" s="79">
        <f t="shared" si="22"/>
        <v>0</v>
      </c>
      <c r="F103" s="66">
        <f t="shared" si="23"/>
        <v>0</v>
      </c>
      <c r="G103" s="66">
        <f t="shared" si="24"/>
        <v>0</v>
      </c>
      <c r="H103" s="66">
        <f t="shared" si="25"/>
        <v>0</v>
      </c>
      <c r="I103" s="66">
        <f t="shared" si="26"/>
        <v>0</v>
      </c>
      <c r="J103" s="66">
        <f t="shared" si="27"/>
        <v>0</v>
      </c>
      <c r="K103" s="66">
        <f t="shared" si="28"/>
        <v>0</v>
      </c>
      <c r="L103" s="66">
        <f t="shared" si="29"/>
        <v>0</v>
      </c>
      <c r="M103" s="66">
        <f t="shared" ca="1" si="30"/>
        <v>9.3513459032814623E-3</v>
      </c>
      <c r="N103" s="66">
        <f t="shared" ca="1" si="31"/>
        <v>0</v>
      </c>
      <c r="O103" s="80">
        <f t="shared" ca="1" si="32"/>
        <v>0</v>
      </c>
      <c r="P103" s="66">
        <f t="shared" ca="1" si="33"/>
        <v>0</v>
      </c>
      <c r="Q103" s="66">
        <f t="shared" ca="1" si="34"/>
        <v>0</v>
      </c>
      <c r="R103" s="32">
        <f t="shared" ca="1" si="35"/>
        <v>-9.3513459032814623E-3</v>
      </c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</row>
    <row r="104" spans="1:35">
      <c r="A104" s="77"/>
      <c r="B104" s="77"/>
      <c r="C104" s="77"/>
      <c r="D104" s="79">
        <f t="shared" si="21"/>
        <v>0</v>
      </c>
      <c r="E104" s="79">
        <f t="shared" si="22"/>
        <v>0</v>
      </c>
      <c r="F104" s="66">
        <f t="shared" si="23"/>
        <v>0</v>
      </c>
      <c r="G104" s="66">
        <f t="shared" si="24"/>
        <v>0</v>
      </c>
      <c r="H104" s="66">
        <f t="shared" si="25"/>
        <v>0</v>
      </c>
      <c r="I104" s="66">
        <f t="shared" si="26"/>
        <v>0</v>
      </c>
      <c r="J104" s="66">
        <f t="shared" si="27"/>
        <v>0</v>
      </c>
      <c r="K104" s="66">
        <f t="shared" si="28"/>
        <v>0</v>
      </c>
      <c r="L104" s="66">
        <f t="shared" si="29"/>
        <v>0</v>
      </c>
      <c r="M104" s="66">
        <f t="shared" ca="1" si="30"/>
        <v>9.3513459032814623E-3</v>
      </c>
      <c r="N104" s="66">
        <f t="shared" ca="1" si="31"/>
        <v>0</v>
      </c>
      <c r="O104" s="80">
        <f t="shared" ca="1" si="32"/>
        <v>0</v>
      </c>
      <c r="P104" s="66">
        <f t="shared" ca="1" si="33"/>
        <v>0</v>
      </c>
      <c r="Q104" s="66">
        <f t="shared" ca="1" si="34"/>
        <v>0</v>
      </c>
      <c r="R104" s="32">
        <f t="shared" ca="1" si="35"/>
        <v>-9.3513459032814623E-3</v>
      </c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</row>
    <row r="105" spans="1:35">
      <c r="A105" s="77"/>
      <c r="B105" s="77"/>
      <c r="C105" s="77"/>
      <c r="D105" s="79">
        <f t="shared" si="21"/>
        <v>0</v>
      </c>
      <c r="E105" s="79">
        <f t="shared" si="22"/>
        <v>0</v>
      </c>
      <c r="F105" s="66">
        <f t="shared" si="23"/>
        <v>0</v>
      </c>
      <c r="G105" s="66">
        <f t="shared" si="24"/>
        <v>0</v>
      </c>
      <c r="H105" s="66">
        <f t="shared" si="25"/>
        <v>0</v>
      </c>
      <c r="I105" s="66">
        <f t="shared" si="26"/>
        <v>0</v>
      </c>
      <c r="J105" s="66">
        <f t="shared" si="27"/>
        <v>0</v>
      </c>
      <c r="K105" s="66">
        <f t="shared" si="28"/>
        <v>0</v>
      </c>
      <c r="L105" s="66">
        <f t="shared" si="29"/>
        <v>0</v>
      </c>
      <c r="M105" s="66">
        <f t="shared" ca="1" si="30"/>
        <v>9.3513459032814623E-3</v>
      </c>
      <c r="N105" s="66">
        <f t="shared" ca="1" si="31"/>
        <v>0</v>
      </c>
      <c r="O105" s="80">
        <f t="shared" ca="1" si="32"/>
        <v>0</v>
      </c>
      <c r="P105" s="66">
        <f t="shared" ca="1" si="33"/>
        <v>0</v>
      </c>
      <c r="Q105" s="66">
        <f t="shared" ca="1" si="34"/>
        <v>0</v>
      </c>
      <c r="R105" s="32">
        <f t="shared" ca="1" si="35"/>
        <v>-9.3513459032814623E-3</v>
      </c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</row>
    <row r="106" spans="1:35">
      <c r="A106" s="77"/>
      <c r="B106" s="77"/>
      <c r="C106" s="77"/>
      <c r="D106" s="79">
        <f t="shared" si="21"/>
        <v>0</v>
      </c>
      <c r="E106" s="79">
        <f t="shared" si="22"/>
        <v>0</v>
      </c>
      <c r="F106" s="66">
        <f t="shared" si="23"/>
        <v>0</v>
      </c>
      <c r="G106" s="66">
        <f t="shared" si="24"/>
        <v>0</v>
      </c>
      <c r="H106" s="66">
        <f t="shared" si="25"/>
        <v>0</v>
      </c>
      <c r="I106" s="66">
        <f t="shared" si="26"/>
        <v>0</v>
      </c>
      <c r="J106" s="66">
        <f t="shared" si="27"/>
        <v>0</v>
      </c>
      <c r="K106" s="66">
        <f t="shared" si="28"/>
        <v>0</v>
      </c>
      <c r="L106" s="66">
        <f t="shared" si="29"/>
        <v>0</v>
      </c>
      <c r="M106" s="66">
        <f t="shared" ca="1" si="30"/>
        <v>9.3513459032814623E-3</v>
      </c>
      <c r="N106" s="66">
        <f t="shared" ca="1" si="31"/>
        <v>0</v>
      </c>
      <c r="O106" s="80">
        <f t="shared" ca="1" si="32"/>
        <v>0</v>
      </c>
      <c r="P106" s="66">
        <f t="shared" ca="1" si="33"/>
        <v>0</v>
      </c>
      <c r="Q106" s="66">
        <f t="shared" ca="1" si="34"/>
        <v>0</v>
      </c>
      <c r="R106" s="32">
        <f t="shared" ca="1" si="35"/>
        <v>-9.3513459032814623E-3</v>
      </c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</row>
    <row r="107" spans="1:35">
      <c r="A107" s="77"/>
      <c r="B107" s="77"/>
      <c r="C107" s="77"/>
      <c r="D107" s="79">
        <f t="shared" si="21"/>
        <v>0</v>
      </c>
      <c r="E107" s="79">
        <f t="shared" si="22"/>
        <v>0</v>
      </c>
      <c r="F107" s="66">
        <f t="shared" si="23"/>
        <v>0</v>
      </c>
      <c r="G107" s="66">
        <f t="shared" si="24"/>
        <v>0</v>
      </c>
      <c r="H107" s="66">
        <f t="shared" si="25"/>
        <v>0</v>
      </c>
      <c r="I107" s="66">
        <f t="shared" si="26"/>
        <v>0</v>
      </c>
      <c r="J107" s="66">
        <f t="shared" si="27"/>
        <v>0</v>
      </c>
      <c r="K107" s="66">
        <f t="shared" si="28"/>
        <v>0</v>
      </c>
      <c r="L107" s="66">
        <f t="shared" si="29"/>
        <v>0</v>
      </c>
      <c r="M107" s="66">
        <f t="shared" ca="1" si="30"/>
        <v>9.3513459032814623E-3</v>
      </c>
      <c r="N107" s="66">
        <f t="shared" ca="1" si="31"/>
        <v>0</v>
      </c>
      <c r="O107" s="80">
        <f t="shared" ca="1" si="32"/>
        <v>0</v>
      </c>
      <c r="P107" s="66">
        <f t="shared" ca="1" si="33"/>
        <v>0</v>
      </c>
      <c r="Q107" s="66">
        <f t="shared" ca="1" si="34"/>
        <v>0</v>
      </c>
      <c r="R107" s="32">
        <f t="shared" ca="1" si="35"/>
        <v>-9.3513459032814623E-3</v>
      </c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</row>
    <row r="108" spans="1:35">
      <c r="A108" s="77"/>
      <c r="B108" s="77"/>
      <c r="C108" s="77"/>
      <c r="D108" s="79">
        <f t="shared" si="21"/>
        <v>0</v>
      </c>
      <c r="E108" s="79">
        <f t="shared" si="22"/>
        <v>0</v>
      </c>
      <c r="F108" s="66">
        <f t="shared" si="23"/>
        <v>0</v>
      </c>
      <c r="G108" s="66">
        <f t="shared" si="24"/>
        <v>0</v>
      </c>
      <c r="H108" s="66">
        <f t="shared" si="25"/>
        <v>0</v>
      </c>
      <c r="I108" s="66">
        <f t="shared" si="26"/>
        <v>0</v>
      </c>
      <c r="J108" s="66">
        <f t="shared" si="27"/>
        <v>0</v>
      </c>
      <c r="K108" s="66">
        <f t="shared" si="28"/>
        <v>0</v>
      </c>
      <c r="L108" s="66">
        <f t="shared" si="29"/>
        <v>0</v>
      </c>
      <c r="M108" s="66">
        <f t="shared" ca="1" si="30"/>
        <v>9.3513459032814623E-3</v>
      </c>
      <c r="N108" s="66">
        <f t="shared" ca="1" si="31"/>
        <v>0</v>
      </c>
      <c r="O108" s="80">
        <f t="shared" ca="1" si="32"/>
        <v>0</v>
      </c>
      <c r="P108" s="66">
        <f t="shared" ca="1" si="33"/>
        <v>0</v>
      </c>
      <c r="Q108" s="66">
        <f t="shared" ca="1" si="34"/>
        <v>0</v>
      </c>
      <c r="R108" s="32">
        <f t="shared" ca="1" si="35"/>
        <v>-9.3513459032814623E-3</v>
      </c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</row>
    <row r="109" spans="1:35">
      <c r="A109" s="77"/>
      <c r="B109" s="77"/>
      <c r="C109" s="77"/>
      <c r="D109" s="79">
        <f t="shared" si="21"/>
        <v>0</v>
      </c>
      <c r="E109" s="79">
        <f t="shared" si="22"/>
        <v>0</v>
      </c>
      <c r="F109" s="66">
        <f t="shared" si="23"/>
        <v>0</v>
      </c>
      <c r="G109" s="66">
        <f t="shared" si="24"/>
        <v>0</v>
      </c>
      <c r="H109" s="66">
        <f t="shared" si="25"/>
        <v>0</v>
      </c>
      <c r="I109" s="66">
        <f t="shared" si="26"/>
        <v>0</v>
      </c>
      <c r="J109" s="66">
        <f t="shared" si="27"/>
        <v>0</v>
      </c>
      <c r="K109" s="66">
        <f t="shared" si="28"/>
        <v>0</v>
      </c>
      <c r="L109" s="66">
        <f t="shared" si="29"/>
        <v>0</v>
      </c>
      <c r="M109" s="66">
        <f t="shared" ca="1" si="30"/>
        <v>9.3513459032814623E-3</v>
      </c>
      <c r="N109" s="66">
        <f t="shared" ca="1" si="31"/>
        <v>0</v>
      </c>
      <c r="O109" s="80">
        <f t="shared" ca="1" si="32"/>
        <v>0</v>
      </c>
      <c r="P109" s="66">
        <f t="shared" ca="1" si="33"/>
        <v>0</v>
      </c>
      <c r="Q109" s="66">
        <f t="shared" ca="1" si="34"/>
        <v>0</v>
      </c>
      <c r="R109" s="32">
        <f t="shared" ca="1" si="35"/>
        <v>-9.3513459032814623E-3</v>
      </c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</row>
    <row r="110" spans="1:35">
      <c r="A110" s="77"/>
      <c r="B110" s="77"/>
      <c r="C110" s="77"/>
      <c r="D110" s="79">
        <f t="shared" si="21"/>
        <v>0</v>
      </c>
      <c r="E110" s="79">
        <f t="shared" si="22"/>
        <v>0</v>
      </c>
      <c r="F110" s="66">
        <f t="shared" si="23"/>
        <v>0</v>
      </c>
      <c r="G110" s="66">
        <f t="shared" si="24"/>
        <v>0</v>
      </c>
      <c r="H110" s="66">
        <f t="shared" si="25"/>
        <v>0</v>
      </c>
      <c r="I110" s="66">
        <f t="shared" si="26"/>
        <v>0</v>
      </c>
      <c r="J110" s="66">
        <f t="shared" si="27"/>
        <v>0</v>
      </c>
      <c r="K110" s="66">
        <f t="shared" si="28"/>
        <v>0</v>
      </c>
      <c r="L110" s="66">
        <f t="shared" si="29"/>
        <v>0</v>
      </c>
      <c r="M110" s="66">
        <f t="shared" ca="1" si="30"/>
        <v>9.3513459032814623E-3</v>
      </c>
      <c r="N110" s="66">
        <f t="shared" ca="1" si="31"/>
        <v>0</v>
      </c>
      <c r="O110" s="80">
        <f t="shared" ca="1" si="32"/>
        <v>0</v>
      </c>
      <c r="P110" s="66">
        <f t="shared" ca="1" si="33"/>
        <v>0</v>
      </c>
      <c r="Q110" s="66">
        <f t="shared" ca="1" si="34"/>
        <v>0</v>
      </c>
      <c r="R110" s="32">
        <f t="shared" ca="1" si="35"/>
        <v>-9.3513459032814623E-3</v>
      </c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</row>
    <row r="111" spans="1:35">
      <c r="A111" s="77"/>
      <c r="B111" s="77"/>
      <c r="C111" s="77"/>
      <c r="D111" s="79">
        <f t="shared" si="21"/>
        <v>0</v>
      </c>
      <c r="E111" s="79">
        <f t="shared" si="22"/>
        <v>0</v>
      </c>
      <c r="F111" s="66">
        <f t="shared" si="23"/>
        <v>0</v>
      </c>
      <c r="G111" s="66">
        <f t="shared" si="24"/>
        <v>0</v>
      </c>
      <c r="H111" s="66">
        <f t="shared" si="25"/>
        <v>0</v>
      </c>
      <c r="I111" s="66">
        <f t="shared" si="26"/>
        <v>0</v>
      </c>
      <c r="J111" s="66">
        <f t="shared" si="27"/>
        <v>0</v>
      </c>
      <c r="K111" s="66">
        <f t="shared" si="28"/>
        <v>0</v>
      </c>
      <c r="L111" s="66">
        <f t="shared" si="29"/>
        <v>0</v>
      </c>
      <c r="M111" s="66">
        <f t="shared" ca="1" si="30"/>
        <v>9.3513459032814623E-3</v>
      </c>
      <c r="N111" s="66">
        <f t="shared" ca="1" si="31"/>
        <v>0</v>
      </c>
      <c r="O111" s="80">
        <f t="shared" ca="1" si="32"/>
        <v>0</v>
      </c>
      <c r="P111" s="66">
        <f t="shared" ca="1" si="33"/>
        <v>0</v>
      </c>
      <c r="Q111" s="66">
        <f t="shared" ca="1" si="34"/>
        <v>0</v>
      </c>
      <c r="R111" s="32">
        <f t="shared" ca="1" si="35"/>
        <v>-9.3513459032814623E-3</v>
      </c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</row>
    <row r="112" spans="1:35">
      <c r="A112" s="77"/>
      <c r="B112" s="77"/>
      <c r="C112" s="77"/>
      <c r="D112" s="79">
        <f t="shared" si="21"/>
        <v>0</v>
      </c>
      <c r="E112" s="79">
        <f t="shared" si="22"/>
        <v>0</v>
      </c>
      <c r="F112" s="66">
        <f t="shared" si="23"/>
        <v>0</v>
      </c>
      <c r="G112" s="66">
        <f t="shared" si="24"/>
        <v>0</v>
      </c>
      <c r="H112" s="66">
        <f t="shared" si="25"/>
        <v>0</v>
      </c>
      <c r="I112" s="66">
        <f t="shared" si="26"/>
        <v>0</v>
      </c>
      <c r="J112" s="66">
        <f t="shared" si="27"/>
        <v>0</v>
      </c>
      <c r="K112" s="66">
        <f t="shared" si="28"/>
        <v>0</v>
      </c>
      <c r="L112" s="66">
        <f t="shared" si="29"/>
        <v>0</v>
      </c>
      <c r="M112" s="66">
        <f t="shared" ca="1" si="30"/>
        <v>9.3513459032814623E-3</v>
      </c>
      <c r="N112" s="66">
        <f t="shared" ca="1" si="31"/>
        <v>0</v>
      </c>
      <c r="O112" s="80">
        <f t="shared" ca="1" si="32"/>
        <v>0</v>
      </c>
      <c r="P112" s="66">
        <f t="shared" ca="1" si="33"/>
        <v>0</v>
      </c>
      <c r="Q112" s="66">
        <f t="shared" ca="1" si="34"/>
        <v>0</v>
      </c>
      <c r="R112" s="32">
        <f t="shared" ca="1" si="35"/>
        <v>-9.3513459032814623E-3</v>
      </c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</row>
    <row r="113" spans="1:35">
      <c r="A113" s="77"/>
      <c r="B113" s="77"/>
      <c r="C113" s="77"/>
      <c r="D113" s="79">
        <f t="shared" si="21"/>
        <v>0</v>
      </c>
      <c r="E113" s="79">
        <f t="shared" si="22"/>
        <v>0</v>
      </c>
      <c r="F113" s="66">
        <f t="shared" si="23"/>
        <v>0</v>
      </c>
      <c r="G113" s="66">
        <f t="shared" si="24"/>
        <v>0</v>
      </c>
      <c r="H113" s="66">
        <f t="shared" si="25"/>
        <v>0</v>
      </c>
      <c r="I113" s="66">
        <f t="shared" si="26"/>
        <v>0</v>
      </c>
      <c r="J113" s="66">
        <f t="shared" si="27"/>
        <v>0</v>
      </c>
      <c r="K113" s="66">
        <f t="shared" si="28"/>
        <v>0</v>
      </c>
      <c r="L113" s="66">
        <f t="shared" si="29"/>
        <v>0</v>
      </c>
      <c r="M113" s="66">
        <f t="shared" ca="1" si="30"/>
        <v>9.3513459032814623E-3</v>
      </c>
      <c r="N113" s="66">
        <f t="shared" ca="1" si="31"/>
        <v>0</v>
      </c>
      <c r="O113" s="80">
        <f t="shared" ca="1" si="32"/>
        <v>0</v>
      </c>
      <c r="P113" s="66">
        <f t="shared" ca="1" si="33"/>
        <v>0</v>
      </c>
      <c r="Q113" s="66">
        <f t="shared" ca="1" si="34"/>
        <v>0</v>
      </c>
      <c r="R113" s="32">
        <f t="shared" ca="1" si="35"/>
        <v>-9.3513459032814623E-3</v>
      </c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</row>
    <row r="114" spans="1:35">
      <c r="A114" s="77"/>
      <c r="B114" s="77"/>
      <c r="C114" s="77"/>
      <c r="D114" s="79">
        <f t="shared" si="21"/>
        <v>0</v>
      </c>
      <c r="E114" s="79">
        <f t="shared" si="22"/>
        <v>0</v>
      </c>
      <c r="F114" s="66">
        <f t="shared" si="23"/>
        <v>0</v>
      </c>
      <c r="G114" s="66">
        <f t="shared" si="24"/>
        <v>0</v>
      </c>
      <c r="H114" s="66">
        <f t="shared" si="25"/>
        <v>0</v>
      </c>
      <c r="I114" s="66">
        <f t="shared" si="26"/>
        <v>0</v>
      </c>
      <c r="J114" s="66">
        <f t="shared" si="27"/>
        <v>0</v>
      </c>
      <c r="K114" s="66">
        <f t="shared" si="28"/>
        <v>0</v>
      </c>
      <c r="L114" s="66">
        <f t="shared" si="29"/>
        <v>0</v>
      </c>
      <c r="M114" s="66">
        <f t="shared" ca="1" si="30"/>
        <v>9.3513459032814623E-3</v>
      </c>
      <c r="N114" s="66">
        <f t="shared" ca="1" si="31"/>
        <v>0</v>
      </c>
      <c r="O114" s="80">
        <f t="shared" ca="1" si="32"/>
        <v>0</v>
      </c>
      <c r="P114" s="66">
        <f t="shared" ca="1" si="33"/>
        <v>0</v>
      </c>
      <c r="Q114" s="66">
        <f t="shared" ca="1" si="34"/>
        <v>0</v>
      </c>
      <c r="R114" s="32">
        <f t="shared" ca="1" si="35"/>
        <v>-9.3513459032814623E-3</v>
      </c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</row>
    <row r="115" spans="1:35">
      <c r="A115" s="77"/>
      <c r="B115" s="77"/>
      <c r="C115" s="77"/>
      <c r="D115" s="79">
        <f t="shared" si="21"/>
        <v>0</v>
      </c>
      <c r="E115" s="79">
        <f t="shared" si="22"/>
        <v>0</v>
      </c>
      <c r="F115" s="66">
        <f t="shared" si="23"/>
        <v>0</v>
      </c>
      <c r="G115" s="66">
        <f t="shared" si="24"/>
        <v>0</v>
      </c>
      <c r="H115" s="66">
        <f t="shared" si="25"/>
        <v>0</v>
      </c>
      <c r="I115" s="66">
        <f t="shared" si="26"/>
        <v>0</v>
      </c>
      <c r="J115" s="66">
        <f t="shared" si="27"/>
        <v>0</v>
      </c>
      <c r="K115" s="66">
        <f t="shared" si="28"/>
        <v>0</v>
      </c>
      <c r="L115" s="66">
        <f t="shared" si="29"/>
        <v>0</v>
      </c>
      <c r="M115" s="66">
        <f t="shared" ca="1" si="30"/>
        <v>9.3513459032814623E-3</v>
      </c>
      <c r="N115" s="66">
        <f t="shared" ca="1" si="31"/>
        <v>0</v>
      </c>
      <c r="O115" s="80">
        <f t="shared" ca="1" si="32"/>
        <v>0</v>
      </c>
      <c r="P115" s="66">
        <f t="shared" ca="1" si="33"/>
        <v>0</v>
      </c>
      <c r="Q115" s="66">
        <f t="shared" ca="1" si="34"/>
        <v>0</v>
      </c>
      <c r="R115" s="32">
        <f t="shared" ca="1" si="35"/>
        <v>-9.3513459032814623E-3</v>
      </c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</row>
    <row r="116" spans="1:35">
      <c r="A116" s="77"/>
      <c r="B116" s="77"/>
      <c r="C116" s="77"/>
      <c r="D116" s="79">
        <f t="shared" si="21"/>
        <v>0</v>
      </c>
      <c r="E116" s="79">
        <f t="shared" si="22"/>
        <v>0</v>
      </c>
      <c r="F116" s="66">
        <f t="shared" si="23"/>
        <v>0</v>
      </c>
      <c r="G116" s="66">
        <f t="shared" si="24"/>
        <v>0</v>
      </c>
      <c r="H116" s="66">
        <f t="shared" si="25"/>
        <v>0</v>
      </c>
      <c r="I116" s="66">
        <f t="shared" si="26"/>
        <v>0</v>
      </c>
      <c r="J116" s="66">
        <f t="shared" si="27"/>
        <v>0</v>
      </c>
      <c r="K116" s="66">
        <f t="shared" si="28"/>
        <v>0</v>
      </c>
      <c r="L116" s="66">
        <f t="shared" si="29"/>
        <v>0</v>
      </c>
      <c r="M116" s="66">
        <f t="shared" ca="1" si="30"/>
        <v>9.3513459032814623E-3</v>
      </c>
      <c r="N116" s="66">
        <f t="shared" ca="1" si="31"/>
        <v>0</v>
      </c>
      <c r="O116" s="80">
        <f t="shared" ca="1" si="32"/>
        <v>0</v>
      </c>
      <c r="P116" s="66">
        <f t="shared" ca="1" si="33"/>
        <v>0</v>
      </c>
      <c r="Q116" s="66">
        <f t="shared" ca="1" si="34"/>
        <v>0</v>
      </c>
      <c r="R116" s="32">
        <f t="shared" ca="1" si="35"/>
        <v>-9.3513459032814623E-3</v>
      </c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</row>
    <row r="117" spans="1:35">
      <c r="A117" s="77"/>
      <c r="B117" s="77"/>
      <c r="C117" s="77"/>
      <c r="D117" s="79">
        <f t="shared" si="21"/>
        <v>0</v>
      </c>
      <c r="E117" s="79">
        <f t="shared" si="22"/>
        <v>0</v>
      </c>
      <c r="F117" s="66">
        <f t="shared" si="23"/>
        <v>0</v>
      </c>
      <c r="G117" s="66">
        <f t="shared" si="24"/>
        <v>0</v>
      </c>
      <c r="H117" s="66">
        <f t="shared" si="25"/>
        <v>0</v>
      </c>
      <c r="I117" s="66">
        <f t="shared" si="26"/>
        <v>0</v>
      </c>
      <c r="J117" s="66">
        <f t="shared" si="27"/>
        <v>0</v>
      </c>
      <c r="K117" s="66">
        <f t="shared" si="28"/>
        <v>0</v>
      </c>
      <c r="L117" s="66">
        <f t="shared" si="29"/>
        <v>0</v>
      </c>
      <c r="M117" s="66">
        <f t="shared" ca="1" si="30"/>
        <v>9.3513459032814623E-3</v>
      </c>
      <c r="N117" s="66">
        <f t="shared" ca="1" si="31"/>
        <v>0</v>
      </c>
      <c r="O117" s="80">
        <f t="shared" ca="1" si="32"/>
        <v>0</v>
      </c>
      <c r="P117" s="66">
        <f t="shared" ca="1" si="33"/>
        <v>0</v>
      </c>
      <c r="Q117" s="66">
        <f t="shared" ca="1" si="34"/>
        <v>0</v>
      </c>
      <c r="R117" s="32">
        <f t="shared" ca="1" si="35"/>
        <v>-9.3513459032814623E-3</v>
      </c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</row>
    <row r="118" spans="1:35">
      <c r="A118" s="77"/>
      <c r="B118" s="77"/>
      <c r="C118" s="77"/>
      <c r="D118" s="79">
        <f t="shared" si="21"/>
        <v>0</v>
      </c>
      <c r="E118" s="79">
        <f t="shared" si="22"/>
        <v>0</v>
      </c>
      <c r="F118" s="66">
        <f t="shared" si="23"/>
        <v>0</v>
      </c>
      <c r="G118" s="66">
        <f t="shared" si="24"/>
        <v>0</v>
      </c>
      <c r="H118" s="66">
        <f t="shared" si="25"/>
        <v>0</v>
      </c>
      <c r="I118" s="66">
        <f t="shared" si="26"/>
        <v>0</v>
      </c>
      <c r="J118" s="66">
        <f t="shared" si="27"/>
        <v>0</v>
      </c>
      <c r="K118" s="66">
        <f t="shared" si="28"/>
        <v>0</v>
      </c>
      <c r="L118" s="66">
        <f t="shared" si="29"/>
        <v>0</v>
      </c>
      <c r="M118" s="66">
        <f t="shared" ca="1" si="30"/>
        <v>9.3513459032814623E-3</v>
      </c>
      <c r="N118" s="66">
        <f t="shared" ca="1" si="31"/>
        <v>0</v>
      </c>
      <c r="O118" s="80">
        <f t="shared" ca="1" si="32"/>
        <v>0</v>
      </c>
      <c r="P118" s="66">
        <f t="shared" ca="1" si="33"/>
        <v>0</v>
      </c>
      <c r="Q118" s="66">
        <f t="shared" ca="1" si="34"/>
        <v>0</v>
      </c>
      <c r="R118" s="32">
        <f t="shared" ca="1" si="35"/>
        <v>-9.3513459032814623E-3</v>
      </c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</row>
    <row r="119" spans="1:35">
      <c r="A119" s="77"/>
      <c r="B119" s="77"/>
      <c r="C119" s="77"/>
      <c r="D119" s="79">
        <f t="shared" si="21"/>
        <v>0</v>
      </c>
      <c r="E119" s="79">
        <f t="shared" si="22"/>
        <v>0</v>
      </c>
      <c r="F119" s="66">
        <f t="shared" si="23"/>
        <v>0</v>
      </c>
      <c r="G119" s="66">
        <f t="shared" si="24"/>
        <v>0</v>
      </c>
      <c r="H119" s="66">
        <f t="shared" si="25"/>
        <v>0</v>
      </c>
      <c r="I119" s="66">
        <f t="shared" si="26"/>
        <v>0</v>
      </c>
      <c r="J119" s="66">
        <f t="shared" si="27"/>
        <v>0</v>
      </c>
      <c r="K119" s="66">
        <f t="shared" si="28"/>
        <v>0</v>
      </c>
      <c r="L119" s="66">
        <f t="shared" si="29"/>
        <v>0</v>
      </c>
      <c r="M119" s="66">
        <f t="shared" ca="1" si="30"/>
        <v>9.3513459032814623E-3</v>
      </c>
      <c r="N119" s="66">
        <f t="shared" ca="1" si="31"/>
        <v>0</v>
      </c>
      <c r="O119" s="80">
        <f t="shared" ca="1" si="32"/>
        <v>0</v>
      </c>
      <c r="P119" s="66">
        <f t="shared" ca="1" si="33"/>
        <v>0</v>
      </c>
      <c r="Q119" s="66">
        <f t="shared" ca="1" si="34"/>
        <v>0</v>
      </c>
      <c r="R119" s="32">
        <f t="shared" ca="1" si="35"/>
        <v>-9.3513459032814623E-3</v>
      </c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</row>
    <row r="120" spans="1:35">
      <c r="A120" s="77"/>
      <c r="B120" s="77"/>
      <c r="C120" s="77"/>
      <c r="D120" s="79">
        <f t="shared" si="21"/>
        <v>0</v>
      </c>
      <c r="E120" s="79">
        <f t="shared" si="22"/>
        <v>0</v>
      </c>
      <c r="F120" s="66">
        <f t="shared" si="23"/>
        <v>0</v>
      </c>
      <c r="G120" s="66">
        <f t="shared" si="24"/>
        <v>0</v>
      </c>
      <c r="H120" s="66">
        <f t="shared" si="25"/>
        <v>0</v>
      </c>
      <c r="I120" s="66">
        <f t="shared" si="26"/>
        <v>0</v>
      </c>
      <c r="J120" s="66">
        <f t="shared" si="27"/>
        <v>0</v>
      </c>
      <c r="K120" s="66">
        <f t="shared" si="28"/>
        <v>0</v>
      </c>
      <c r="L120" s="66">
        <f t="shared" si="29"/>
        <v>0</v>
      </c>
      <c r="M120" s="66">
        <f t="shared" ca="1" si="30"/>
        <v>9.3513459032814623E-3</v>
      </c>
      <c r="N120" s="66">
        <f t="shared" ca="1" si="31"/>
        <v>0</v>
      </c>
      <c r="O120" s="80">
        <f t="shared" ca="1" si="32"/>
        <v>0</v>
      </c>
      <c r="P120" s="66">
        <f t="shared" ca="1" si="33"/>
        <v>0</v>
      </c>
      <c r="Q120" s="66">
        <f t="shared" ca="1" si="34"/>
        <v>0</v>
      </c>
      <c r="R120" s="32">
        <f t="shared" ca="1" si="35"/>
        <v>-9.3513459032814623E-3</v>
      </c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</row>
    <row r="121" spans="1:35">
      <c r="A121" s="77"/>
      <c r="B121" s="77"/>
      <c r="C121" s="77"/>
      <c r="D121" s="79">
        <f t="shared" si="21"/>
        <v>0</v>
      </c>
      <c r="E121" s="79">
        <f t="shared" si="22"/>
        <v>0</v>
      </c>
      <c r="F121" s="66">
        <f t="shared" si="23"/>
        <v>0</v>
      </c>
      <c r="G121" s="66">
        <f t="shared" si="24"/>
        <v>0</v>
      </c>
      <c r="H121" s="66">
        <f t="shared" si="25"/>
        <v>0</v>
      </c>
      <c r="I121" s="66">
        <f t="shared" si="26"/>
        <v>0</v>
      </c>
      <c r="J121" s="66">
        <f t="shared" si="27"/>
        <v>0</v>
      </c>
      <c r="K121" s="66">
        <f t="shared" si="28"/>
        <v>0</v>
      </c>
      <c r="L121" s="66">
        <f t="shared" si="29"/>
        <v>0</v>
      </c>
      <c r="M121" s="66">
        <f t="shared" ca="1" si="30"/>
        <v>9.3513459032814623E-3</v>
      </c>
      <c r="N121" s="66">
        <f t="shared" ca="1" si="31"/>
        <v>0</v>
      </c>
      <c r="O121" s="80">
        <f t="shared" ca="1" si="32"/>
        <v>0</v>
      </c>
      <c r="P121" s="66">
        <f t="shared" ca="1" si="33"/>
        <v>0</v>
      </c>
      <c r="Q121" s="66">
        <f t="shared" ca="1" si="34"/>
        <v>0</v>
      </c>
      <c r="R121" s="32">
        <f t="shared" ca="1" si="35"/>
        <v>-9.3513459032814623E-3</v>
      </c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</row>
    <row r="122" spans="1:35">
      <c r="A122" s="77"/>
      <c r="B122" s="77"/>
      <c r="C122" s="77"/>
      <c r="D122" s="79">
        <f t="shared" si="21"/>
        <v>0</v>
      </c>
      <c r="E122" s="79">
        <f t="shared" si="22"/>
        <v>0</v>
      </c>
      <c r="F122" s="66">
        <f t="shared" si="23"/>
        <v>0</v>
      </c>
      <c r="G122" s="66">
        <f t="shared" si="24"/>
        <v>0</v>
      </c>
      <c r="H122" s="66">
        <f t="shared" si="25"/>
        <v>0</v>
      </c>
      <c r="I122" s="66">
        <f t="shared" si="26"/>
        <v>0</v>
      </c>
      <c r="J122" s="66">
        <f t="shared" si="27"/>
        <v>0</v>
      </c>
      <c r="K122" s="66">
        <f t="shared" si="28"/>
        <v>0</v>
      </c>
      <c r="L122" s="66">
        <f t="shared" si="29"/>
        <v>0</v>
      </c>
      <c r="M122" s="66">
        <f t="shared" ca="1" si="30"/>
        <v>9.3513459032814623E-3</v>
      </c>
      <c r="N122" s="66">
        <f t="shared" ca="1" si="31"/>
        <v>0</v>
      </c>
      <c r="O122" s="80">
        <f t="shared" ca="1" si="32"/>
        <v>0</v>
      </c>
      <c r="P122" s="66">
        <f t="shared" ca="1" si="33"/>
        <v>0</v>
      </c>
      <c r="Q122" s="66">
        <f t="shared" ca="1" si="34"/>
        <v>0</v>
      </c>
      <c r="R122" s="32">
        <f t="shared" ca="1" si="35"/>
        <v>-9.3513459032814623E-3</v>
      </c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</row>
    <row r="123" spans="1:35">
      <c r="A123" s="77"/>
      <c r="B123" s="77"/>
      <c r="C123" s="77"/>
      <c r="D123" s="79">
        <f t="shared" si="21"/>
        <v>0</v>
      </c>
      <c r="E123" s="79">
        <f t="shared" si="22"/>
        <v>0</v>
      </c>
      <c r="F123" s="66">
        <f t="shared" si="23"/>
        <v>0</v>
      </c>
      <c r="G123" s="66">
        <f t="shared" si="24"/>
        <v>0</v>
      </c>
      <c r="H123" s="66">
        <f t="shared" si="25"/>
        <v>0</v>
      </c>
      <c r="I123" s="66">
        <f t="shared" si="26"/>
        <v>0</v>
      </c>
      <c r="J123" s="66">
        <f t="shared" si="27"/>
        <v>0</v>
      </c>
      <c r="K123" s="66">
        <f t="shared" si="28"/>
        <v>0</v>
      </c>
      <c r="L123" s="66">
        <f t="shared" si="29"/>
        <v>0</v>
      </c>
      <c r="M123" s="66">
        <f t="shared" ca="1" si="30"/>
        <v>9.3513459032814623E-3</v>
      </c>
      <c r="N123" s="66">
        <f t="shared" ca="1" si="31"/>
        <v>0</v>
      </c>
      <c r="O123" s="80">
        <f t="shared" ca="1" si="32"/>
        <v>0</v>
      </c>
      <c r="P123" s="66">
        <f t="shared" ca="1" si="33"/>
        <v>0</v>
      </c>
      <c r="Q123" s="66">
        <f t="shared" ca="1" si="34"/>
        <v>0</v>
      </c>
      <c r="R123" s="32">
        <f t="shared" ca="1" si="35"/>
        <v>-9.3513459032814623E-3</v>
      </c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</row>
    <row r="124" spans="1:35">
      <c r="A124" s="77"/>
      <c r="B124" s="77"/>
      <c r="C124" s="77"/>
      <c r="D124" s="79">
        <f t="shared" si="21"/>
        <v>0</v>
      </c>
      <c r="E124" s="79">
        <f t="shared" si="22"/>
        <v>0</v>
      </c>
      <c r="F124" s="66">
        <f t="shared" si="23"/>
        <v>0</v>
      </c>
      <c r="G124" s="66">
        <f t="shared" si="24"/>
        <v>0</v>
      </c>
      <c r="H124" s="66">
        <f t="shared" si="25"/>
        <v>0</v>
      </c>
      <c r="I124" s="66">
        <f t="shared" si="26"/>
        <v>0</v>
      </c>
      <c r="J124" s="66">
        <f t="shared" si="27"/>
        <v>0</v>
      </c>
      <c r="K124" s="66">
        <f t="shared" si="28"/>
        <v>0</v>
      </c>
      <c r="L124" s="66">
        <f t="shared" si="29"/>
        <v>0</v>
      </c>
      <c r="M124" s="66">
        <f t="shared" ca="1" si="30"/>
        <v>9.3513459032814623E-3</v>
      </c>
      <c r="N124" s="66">
        <f t="shared" ca="1" si="31"/>
        <v>0</v>
      </c>
      <c r="O124" s="80">
        <f t="shared" ca="1" si="32"/>
        <v>0</v>
      </c>
      <c r="P124" s="66">
        <f t="shared" ca="1" si="33"/>
        <v>0</v>
      </c>
      <c r="Q124" s="66">
        <f t="shared" ca="1" si="34"/>
        <v>0</v>
      </c>
      <c r="R124" s="32">
        <f t="shared" ca="1" si="35"/>
        <v>-9.3513459032814623E-3</v>
      </c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1:35">
      <c r="A125" s="77"/>
      <c r="B125" s="77"/>
      <c r="C125" s="77"/>
      <c r="D125" s="79">
        <f t="shared" si="21"/>
        <v>0</v>
      </c>
      <c r="E125" s="79">
        <f t="shared" si="22"/>
        <v>0</v>
      </c>
      <c r="F125" s="66">
        <f t="shared" si="23"/>
        <v>0</v>
      </c>
      <c r="G125" s="66">
        <f t="shared" si="24"/>
        <v>0</v>
      </c>
      <c r="H125" s="66">
        <f t="shared" si="25"/>
        <v>0</v>
      </c>
      <c r="I125" s="66">
        <f t="shared" si="26"/>
        <v>0</v>
      </c>
      <c r="J125" s="66">
        <f t="shared" si="27"/>
        <v>0</v>
      </c>
      <c r="K125" s="66">
        <f t="shared" si="28"/>
        <v>0</v>
      </c>
      <c r="L125" s="66">
        <f t="shared" si="29"/>
        <v>0</v>
      </c>
      <c r="M125" s="66">
        <f t="shared" ca="1" si="30"/>
        <v>9.3513459032814623E-3</v>
      </c>
      <c r="N125" s="66">
        <f t="shared" ca="1" si="31"/>
        <v>0</v>
      </c>
      <c r="O125" s="80">
        <f t="shared" ca="1" si="32"/>
        <v>0</v>
      </c>
      <c r="P125" s="66">
        <f t="shared" ca="1" si="33"/>
        <v>0</v>
      </c>
      <c r="Q125" s="66">
        <f t="shared" ca="1" si="34"/>
        <v>0</v>
      </c>
      <c r="R125" s="32">
        <f t="shared" ca="1" si="35"/>
        <v>-9.3513459032814623E-3</v>
      </c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</row>
    <row r="126" spans="1:35">
      <c r="A126" s="77"/>
      <c r="B126" s="77"/>
      <c r="C126" s="77"/>
      <c r="D126" s="79">
        <f t="shared" si="21"/>
        <v>0</v>
      </c>
      <c r="E126" s="79">
        <f t="shared" si="22"/>
        <v>0</v>
      </c>
      <c r="F126" s="66">
        <f t="shared" si="23"/>
        <v>0</v>
      </c>
      <c r="G126" s="66">
        <f t="shared" si="24"/>
        <v>0</v>
      </c>
      <c r="H126" s="66">
        <f t="shared" si="25"/>
        <v>0</v>
      </c>
      <c r="I126" s="66">
        <f t="shared" si="26"/>
        <v>0</v>
      </c>
      <c r="J126" s="66">
        <f t="shared" si="27"/>
        <v>0</v>
      </c>
      <c r="K126" s="66">
        <f t="shared" si="28"/>
        <v>0</v>
      </c>
      <c r="L126" s="66">
        <f t="shared" si="29"/>
        <v>0</v>
      </c>
      <c r="M126" s="66">
        <f t="shared" ca="1" si="30"/>
        <v>9.3513459032814623E-3</v>
      </c>
      <c r="N126" s="66">
        <f t="shared" ca="1" si="31"/>
        <v>0</v>
      </c>
      <c r="O126" s="80">
        <f t="shared" ca="1" si="32"/>
        <v>0</v>
      </c>
      <c r="P126" s="66">
        <f t="shared" ca="1" si="33"/>
        <v>0</v>
      </c>
      <c r="Q126" s="66">
        <f t="shared" ca="1" si="34"/>
        <v>0</v>
      </c>
      <c r="R126" s="32">
        <f t="shared" ca="1" si="35"/>
        <v>-9.3513459032814623E-3</v>
      </c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1:35">
      <c r="A127" s="77"/>
      <c r="B127" s="77"/>
      <c r="C127" s="77"/>
      <c r="D127" s="79">
        <f t="shared" si="21"/>
        <v>0</v>
      </c>
      <c r="E127" s="79">
        <f t="shared" si="22"/>
        <v>0</v>
      </c>
      <c r="F127" s="66">
        <f t="shared" si="23"/>
        <v>0</v>
      </c>
      <c r="G127" s="66">
        <f t="shared" si="24"/>
        <v>0</v>
      </c>
      <c r="H127" s="66">
        <f t="shared" si="25"/>
        <v>0</v>
      </c>
      <c r="I127" s="66">
        <f t="shared" si="26"/>
        <v>0</v>
      </c>
      <c r="J127" s="66">
        <f t="shared" si="27"/>
        <v>0</v>
      </c>
      <c r="K127" s="66">
        <f t="shared" si="28"/>
        <v>0</v>
      </c>
      <c r="L127" s="66">
        <f t="shared" si="29"/>
        <v>0</v>
      </c>
      <c r="M127" s="66">
        <f t="shared" ca="1" si="30"/>
        <v>9.3513459032814623E-3</v>
      </c>
      <c r="N127" s="66">
        <f t="shared" ca="1" si="31"/>
        <v>0</v>
      </c>
      <c r="O127" s="80">
        <f t="shared" ca="1" si="32"/>
        <v>0</v>
      </c>
      <c r="P127" s="66">
        <f t="shared" ca="1" si="33"/>
        <v>0</v>
      </c>
      <c r="Q127" s="66">
        <f t="shared" ca="1" si="34"/>
        <v>0</v>
      </c>
      <c r="R127" s="32">
        <f t="shared" ca="1" si="35"/>
        <v>-9.3513459032814623E-3</v>
      </c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1:35">
      <c r="A128" s="77"/>
      <c r="B128" s="77"/>
      <c r="C128" s="77"/>
      <c r="D128" s="79">
        <f t="shared" si="21"/>
        <v>0</v>
      </c>
      <c r="E128" s="79">
        <f t="shared" si="22"/>
        <v>0</v>
      </c>
      <c r="F128" s="66">
        <f t="shared" si="23"/>
        <v>0</v>
      </c>
      <c r="G128" s="66">
        <f t="shared" si="24"/>
        <v>0</v>
      </c>
      <c r="H128" s="66">
        <f t="shared" si="25"/>
        <v>0</v>
      </c>
      <c r="I128" s="66">
        <f t="shared" si="26"/>
        <v>0</v>
      </c>
      <c r="J128" s="66">
        <f t="shared" si="27"/>
        <v>0</v>
      </c>
      <c r="K128" s="66">
        <f t="shared" si="28"/>
        <v>0</v>
      </c>
      <c r="L128" s="66">
        <f t="shared" si="29"/>
        <v>0</v>
      </c>
      <c r="M128" s="66">
        <f t="shared" ca="1" si="30"/>
        <v>9.3513459032814623E-3</v>
      </c>
      <c r="N128" s="66">
        <f t="shared" ca="1" si="31"/>
        <v>0</v>
      </c>
      <c r="O128" s="80">
        <f t="shared" ca="1" si="32"/>
        <v>0</v>
      </c>
      <c r="P128" s="66">
        <f t="shared" ca="1" si="33"/>
        <v>0</v>
      </c>
      <c r="Q128" s="66">
        <f t="shared" ca="1" si="34"/>
        <v>0</v>
      </c>
      <c r="R128" s="32">
        <f t="shared" ca="1" si="35"/>
        <v>-9.3513459032814623E-3</v>
      </c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</row>
    <row r="129" spans="1:35">
      <c r="A129" s="77"/>
      <c r="B129" s="77"/>
      <c r="C129" s="77"/>
      <c r="D129" s="79">
        <f t="shared" si="21"/>
        <v>0</v>
      </c>
      <c r="E129" s="79">
        <f t="shared" si="22"/>
        <v>0</v>
      </c>
      <c r="F129" s="66">
        <f t="shared" si="23"/>
        <v>0</v>
      </c>
      <c r="G129" s="66">
        <f t="shared" si="24"/>
        <v>0</v>
      </c>
      <c r="H129" s="66">
        <f t="shared" si="25"/>
        <v>0</v>
      </c>
      <c r="I129" s="66">
        <f t="shared" si="26"/>
        <v>0</v>
      </c>
      <c r="J129" s="66">
        <f t="shared" si="27"/>
        <v>0</v>
      </c>
      <c r="K129" s="66">
        <f t="shared" si="28"/>
        <v>0</v>
      </c>
      <c r="L129" s="66">
        <f t="shared" si="29"/>
        <v>0</v>
      </c>
      <c r="M129" s="66">
        <f t="shared" ca="1" si="30"/>
        <v>9.3513459032814623E-3</v>
      </c>
      <c r="N129" s="66">
        <f t="shared" ca="1" si="31"/>
        <v>0</v>
      </c>
      <c r="O129" s="80">
        <f t="shared" ca="1" si="32"/>
        <v>0</v>
      </c>
      <c r="P129" s="66">
        <f t="shared" ca="1" si="33"/>
        <v>0</v>
      </c>
      <c r="Q129" s="66">
        <f t="shared" ca="1" si="34"/>
        <v>0</v>
      </c>
      <c r="R129" s="32">
        <f t="shared" ca="1" si="35"/>
        <v>-9.3513459032814623E-3</v>
      </c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</row>
    <row r="130" spans="1:35">
      <c r="A130" s="77"/>
      <c r="B130" s="77"/>
      <c r="C130" s="77"/>
      <c r="D130" s="79">
        <f t="shared" si="21"/>
        <v>0</v>
      </c>
      <c r="E130" s="79">
        <f t="shared" si="22"/>
        <v>0</v>
      </c>
      <c r="F130" s="66">
        <f t="shared" si="23"/>
        <v>0</v>
      </c>
      <c r="G130" s="66">
        <f t="shared" si="24"/>
        <v>0</v>
      </c>
      <c r="H130" s="66">
        <f t="shared" si="25"/>
        <v>0</v>
      </c>
      <c r="I130" s="66">
        <f t="shared" si="26"/>
        <v>0</v>
      </c>
      <c r="J130" s="66">
        <f t="shared" si="27"/>
        <v>0</v>
      </c>
      <c r="K130" s="66">
        <f t="shared" si="28"/>
        <v>0</v>
      </c>
      <c r="L130" s="66">
        <f t="shared" si="29"/>
        <v>0</v>
      </c>
      <c r="M130" s="66">
        <f t="shared" ca="1" si="30"/>
        <v>9.3513459032814623E-3</v>
      </c>
      <c r="N130" s="66">
        <f t="shared" ca="1" si="31"/>
        <v>0</v>
      </c>
      <c r="O130" s="80">
        <f t="shared" ca="1" si="32"/>
        <v>0</v>
      </c>
      <c r="P130" s="66">
        <f t="shared" ca="1" si="33"/>
        <v>0</v>
      </c>
      <c r="Q130" s="66">
        <f t="shared" ca="1" si="34"/>
        <v>0</v>
      </c>
      <c r="R130" s="32">
        <f t="shared" ca="1" si="35"/>
        <v>-9.3513459032814623E-3</v>
      </c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</row>
    <row r="131" spans="1:35">
      <c r="A131" s="77"/>
      <c r="B131" s="77"/>
      <c r="C131" s="77"/>
      <c r="D131" s="79">
        <f t="shared" si="21"/>
        <v>0</v>
      </c>
      <c r="E131" s="79">
        <f t="shared" si="22"/>
        <v>0</v>
      </c>
      <c r="F131" s="66">
        <f t="shared" si="23"/>
        <v>0</v>
      </c>
      <c r="G131" s="66">
        <f t="shared" si="24"/>
        <v>0</v>
      </c>
      <c r="H131" s="66">
        <f t="shared" si="25"/>
        <v>0</v>
      </c>
      <c r="I131" s="66">
        <f t="shared" si="26"/>
        <v>0</v>
      </c>
      <c r="J131" s="66">
        <f t="shared" si="27"/>
        <v>0</v>
      </c>
      <c r="K131" s="66">
        <f t="shared" si="28"/>
        <v>0</v>
      </c>
      <c r="L131" s="66">
        <f t="shared" si="29"/>
        <v>0</v>
      </c>
      <c r="M131" s="66">
        <f t="shared" ca="1" si="30"/>
        <v>9.3513459032814623E-3</v>
      </c>
      <c r="N131" s="66">
        <f t="shared" ca="1" si="31"/>
        <v>0</v>
      </c>
      <c r="O131" s="80">
        <f t="shared" ca="1" si="32"/>
        <v>0</v>
      </c>
      <c r="P131" s="66">
        <f t="shared" ca="1" si="33"/>
        <v>0</v>
      </c>
      <c r="Q131" s="66">
        <f t="shared" ca="1" si="34"/>
        <v>0</v>
      </c>
      <c r="R131" s="32">
        <f t="shared" ca="1" si="35"/>
        <v>-9.3513459032814623E-3</v>
      </c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1:35">
      <c r="A132" s="77"/>
      <c r="B132" s="77"/>
      <c r="C132" s="77"/>
      <c r="D132" s="79">
        <f t="shared" si="21"/>
        <v>0</v>
      </c>
      <c r="E132" s="79">
        <f t="shared" si="22"/>
        <v>0</v>
      </c>
      <c r="F132" s="66">
        <f t="shared" si="23"/>
        <v>0</v>
      </c>
      <c r="G132" s="66">
        <f t="shared" si="24"/>
        <v>0</v>
      </c>
      <c r="H132" s="66">
        <f t="shared" si="25"/>
        <v>0</v>
      </c>
      <c r="I132" s="66">
        <f t="shared" si="26"/>
        <v>0</v>
      </c>
      <c r="J132" s="66">
        <f t="shared" si="27"/>
        <v>0</v>
      </c>
      <c r="K132" s="66">
        <f t="shared" si="28"/>
        <v>0</v>
      </c>
      <c r="L132" s="66">
        <f t="shared" si="29"/>
        <v>0</v>
      </c>
      <c r="M132" s="66">
        <f t="shared" ca="1" si="30"/>
        <v>9.3513459032814623E-3</v>
      </c>
      <c r="N132" s="66">
        <f t="shared" ca="1" si="31"/>
        <v>0</v>
      </c>
      <c r="O132" s="80">
        <f t="shared" ca="1" si="32"/>
        <v>0</v>
      </c>
      <c r="P132" s="66">
        <f t="shared" ca="1" si="33"/>
        <v>0</v>
      </c>
      <c r="Q132" s="66">
        <f t="shared" ca="1" si="34"/>
        <v>0</v>
      </c>
      <c r="R132" s="32">
        <f t="shared" ca="1" si="35"/>
        <v>-9.3513459032814623E-3</v>
      </c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</row>
    <row r="133" spans="1:35">
      <c r="A133" s="77"/>
      <c r="B133" s="77"/>
      <c r="C133" s="77"/>
      <c r="D133" s="79">
        <f t="shared" si="21"/>
        <v>0</v>
      </c>
      <c r="E133" s="79">
        <f t="shared" si="22"/>
        <v>0</v>
      </c>
      <c r="F133" s="66">
        <f t="shared" si="23"/>
        <v>0</v>
      </c>
      <c r="G133" s="66">
        <f t="shared" si="24"/>
        <v>0</v>
      </c>
      <c r="H133" s="66">
        <f t="shared" si="25"/>
        <v>0</v>
      </c>
      <c r="I133" s="66">
        <f t="shared" si="26"/>
        <v>0</v>
      </c>
      <c r="J133" s="66">
        <f t="shared" si="27"/>
        <v>0</v>
      </c>
      <c r="K133" s="66">
        <f t="shared" si="28"/>
        <v>0</v>
      </c>
      <c r="L133" s="66">
        <f t="shared" si="29"/>
        <v>0</v>
      </c>
      <c r="M133" s="66">
        <f t="shared" ca="1" si="30"/>
        <v>9.3513459032814623E-3</v>
      </c>
      <c r="N133" s="66">
        <f t="shared" ca="1" si="31"/>
        <v>0</v>
      </c>
      <c r="O133" s="80">
        <f t="shared" ca="1" si="32"/>
        <v>0</v>
      </c>
      <c r="P133" s="66">
        <f t="shared" ca="1" si="33"/>
        <v>0</v>
      </c>
      <c r="Q133" s="66">
        <f t="shared" ca="1" si="34"/>
        <v>0</v>
      </c>
      <c r="R133" s="32">
        <f t="shared" ca="1" si="35"/>
        <v>-9.3513459032814623E-3</v>
      </c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</row>
    <row r="134" spans="1:35">
      <c r="A134" s="77"/>
      <c r="B134" s="77"/>
      <c r="C134" s="77"/>
      <c r="D134" s="79">
        <f t="shared" si="21"/>
        <v>0</v>
      </c>
      <c r="E134" s="79">
        <f t="shared" si="22"/>
        <v>0</v>
      </c>
      <c r="F134" s="66">
        <f t="shared" si="23"/>
        <v>0</v>
      </c>
      <c r="G134" s="66">
        <f t="shared" si="24"/>
        <v>0</v>
      </c>
      <c r="H134" s="66">
        <f t="shared" si="25"/>
        <v>0</v>
      </c>
      <c r="I134" s="66">
        <f t="shared" si="26"/>
        <v>0</v>
      </c>
      <c r="J134" s="66">
        <f t="shared" si="27"/>
        <v>0</v>
      </c>
      <c r="K134" s="66">
        <f t="shared" si="28"/>
        <v>0</v>
      </c>
      <c r="L134" s="66">
        <f t="shared" si="29"/>
        <v>0</v>
      </c>
      <c r="M134" s="66">
        <f t="shared" ca="1" si="30"/>
        <v>9.3513459032814623E-3</v>
      </c>
      <c r="N134" s="66">
        <f t="shared" ca="1" si="31"/>
        <v>0</v>
      </c>
      <c r="O134" s="80">
        <f t="shared" ca="1" si="32"/>
        <v>0</v>
      </c>
      <c r="P134" s="66">
        <f t="shared" ca="1" si="33"/>
        <v>0</v>
      </c>
      <c r="Q134" s="66">
        <f t="shared" ca="1" si="34"/>
        <v>0</v>
      </c>
      <c r="R134" s="32">
        <f t="shared" ca="1" si="35"/>
        <v>-9.3513459032814623E-3</v>
      </c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</row>
    <row r="135" spans="1:35">
      <c r="A135" s="77"/>
      <c r="B135" s="77"/>
      <c r="C135" s="77"/>
      <c r="D135" s="79">
        <f t="shared" si="21"/>
        <v>0</v>
      </c>
      <c r="E135" s="79">
        <f t="shared" si="22"/>
        <v>0</v>
      </c>
      <c r="F135" s="66">
        <f t="shared" si="23"/>
        <v>0</v>
      </c>
      <c r="G135" s="66">
        <f t="shared" si="24"/>
        <v>0</v>
      </c>
      <c r="H135" s="66">
        <f t="shared" si="25"/>
        <v>0</v>
      </c>
      <c r="I135" s="66">
        <f t="shared" si="26"/>
        <v>0</v>
      </c>
      <c r="J135" s="66">
        <f t="shared" si="27"/>
        <v>0</v>
      </c>
      <c r="K135" s="66">
        <f t="shared" si="28"/>
        <v>0</v>
      </c>
      <c r="L135" s="66">
        <f t="shared" si="29"/>
        <v>0</v>
      </c>
      <c r="M135" s="66">
        <f t="shared" ca="1" si="30"/>
        <v>9.3513459032814623E-3</v>
      </c>
      <c r="N135" s="66">
        <f t="shared" ca="1" si="31"/>
        <v>0</v>
      </c>
      <c r="O135" s="80">
        <f t="shared" ca="1" si="32"/>
        <v>0</v>
      </c>
      <c r="P135" s="66">
        <f t="shared" ca="1" si="33"/>
        <v>0</v>
      </c>
      <c r="Q135" s="66">
        <f t="shared" ca="1" si="34"/>
        <v>0</v>
      </c>
      <c r="R135" s="32">
        <f t="shared" ca="1" si="35"/>
        <v>-9.3513459032814623E-3</v>
      </c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</row>
    <row r="136" spans="1:35">
      <c r="A136" s="77"/>
      <c r="B136" s="77"/>
      <c r="C136" s="77"/>
      <c r="D136" s="79">
        <f t="shared" si="21"/>
        <v>0</v>
      </c>
      <c r="E136" s="79">
        <f t="shared" si="22"/>
        <v>0</v>
      </c>
      <c r="F136" s="66">
        <f t="shared" si="23"/>
        <v>0</v>
      </c>
      <c r="G136" s="66">
        <f t="shared" si="24"/>
        <v>0</v>
      </c>
      <c r="H136" s="66">
        <f t="shared" si="25"/>
        <v>0</v>
      </c>
      <c r="I136" s="66">
        <f t="shared" si="26"/>
        <v>0</v>
      </c>
      <c r="J136" s="66">
        <f t="shared" si="27"/>
        <v>0</v>
      </c>
      <c r="K136" s="66">
        <f t="shared" si="28"/>
        <v>0</v>
      </c>
      <c r="L136" s="66">
        <f t="shared" si="29"/>
        <v>0</v>
      </c>
      <c r="M136" s="66">
        <f t="shared" ca="1" si="30"/>
        <v>9.3513459032814623E-3</v>
      </c>
      <c r="N136" s="66">
        <f t="shared" ca="1" si="31"/>
        <v>0</v>
      </c>
      <c r="O136" s="80">
        <f t="shared" ca="1" si="32"/>
        <v>0</v>
      </c>
      <c r="P136" s="66">
        <f t="shared" ca="1" si="33"/>
        <v>0</v>
      </c>
      <c r="Q136" s="66">
        <f t="shared" ca="1" si="34"/>
        <v>0</v>
      </c>
      <c r="R136" s="32">
        <f t="shared" ca="1" si="35"/>
        <v>-9.3513459032814623E-3</v>
      </c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</row>
    <row r="137" spans="1:35">
      <c r="A137" s="77"/>
      <c r="B137" s="77"/>
      <c r="C137" s="77"/>
      <c r="D137" s="79">
        <f t="shared" si="21"/>
        <v>0</v>
      </c>
      <c r="E137" s="79">
        <f t="shared" si="22"/>
        <v>0</v>
      </c>
      <c r="F137" s="66">
        <f t="shared" si="23"/>
        <v>0</v>
      </c>
      <c r="G137" s="66">
        <f t="shared" si="24"/>
        <v>0</v>
      </c>
      <c r="H137" s="66">
        <f t="shared" si="25"/>
        <v>0</v>
      </c>
      <c r="I137" s="66">
        <f t="shared" si="26"/>
        <v>0</v>
      </c>
      <c r="J137" s="66">
        <f t="shared" si="27"/>
        <v>0</v>
      </c>
      <c r="K137" s="66">
        <f t="shared" si="28"/>
        <v>0</v>
      </c>
      <c r="L137" s="66">
        <f t="shared" si="29"/>
        <v>0</v>
      </c>
      <c r="M137" s="66">
        <f t="shared" ca="1" si="30"/>
        <v>9.3513459032814623E-3</v>
      </c>
      <c r="N137" s="66">
        <f t="shared" ca="1" si="31"/>
        <v>0</v>
      </c>
      <c r="O137" s="80">
        <f t="shared" ca="1" si="32"/>
        <v>0</v>
      </c>
      <c r="P137" s="66">
        <f t="shared" ca="1" si="33"/>
        <v>0</v>
      </c>
      <c r="Q137" s="66">
        <f t="shared" ca="1" si="34"/>
        <v>0</v>
      </c>
      <c r="R137" s="32">
        <f t="shared" ca="1" si="35"/>
        <v>-9.3513459032814623E-3</v>
      </c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</row>
    <row r="138" spans="1:35">
      <c r="A138" s="77"/>
      <c r="B138" s="77"/>
      <c r="C138" s="77"/>
      <c r="D138" s="79">
        <f t="shared" si="21"/>
        <v>0</v>
      </c>
      <c r="E138" s="79">
        <f t="shared" si="22"/>
        <v>0</v>
      </c>
      <c r="F138" s="66">
        <f t="shared" si="23"/>
        <v>0</v>
      </c>
      <c r="G138" s="66">
        <f t="shared" si="24"/>
        <v>0</v>
      </c>
      <c r="H138" s="66">
        <f t="shared" si="25"/>
        <v>0</v>
      </c>
      <c r="I138" s="66">
        <f t="shared" si="26"/>
        <v>0</v>
      </c>
      <c r="J138" s="66">
        <f t="shared" si="27"/>
        <v>0</v>
      </c>
      <c r="K138" s="66">
        <f t="shared" si="28"/>
        <v>0</v>
      </c>
      <c r="L138" s="66">
        <f t="shared" si="29"/>
        <v>0</v>
      </c>
      <c r="M138" s="66">
        <f t="shared" ca="1" si="30"/>
        <v>9.3513459032814623E-3</v>
      </c>
      <c r="N138" s="66">
        <f t="shared" ca="1" si="31"/>
        <v>0</v>
      </c>
      <c r="O138" s="80">
        <f t="shared" ca="1" si="32"/>
        <v>0</v>
      </c>
      <c r="P138" s="66">
        <f t="shared" ca="1" si="33"/>
        <v>0</v>
      </c>
      <c r="Q138" s="66">
        <f t="shared" ca="1" si="34"/>
        <v>0</v>
      </c>
      <c r="R138" s="32">
        <f t="shared" ca="1" si="35"/>
        <v>-9.3513459032814623E-3</v>
      </c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</row>
    <row r="139" spans="1:35">
      <c r="A139" s="77"/>
      <c r="B139" s="77"/>
      <c r="C139" s="77"/>
      <c r="D139" s="79">
        <f t="shared" si="21"/>
        <v>0</v>
      </c>
      <c r="E139" s="79">
        <f t="shared" si="22"/>
        <v>0</v>
      </c>
      <c r="F139" s="66">
        <f t="shared" si="23"/>
        <v>0</v>
      </c>
      <c r="G139" s="66">
        <f t="shared" si="24"/>
        <v>0</v>
      </c>
      <c r="H139" s="66">
        <f t="shared" si="25"/>
        <v>0</v>
      </c>
      <c r="I139" s="66">
        <f t="shared" si="26"/>
        <v>0</v>
      </c>
      <c r="J139" s="66">
        <f t="shared" si="27"/>
        <v>0</v>
      </c>
      <c r="K139" s="66">
        <f t="shared" si="28"/>
        <v>0</v>
      </c>
      <c r="L139" s="66">
        <f t="shared" si="29"/>
        <v>0</v>
      </c>
      <c r="M139" s="66">
        <f t="shared" ca="1" si="30"/>
        <v>9.3513459032814623E-3</v>
      </c>
      <c r="N139" s="66">
        <f t="shared" ca="1" si="31"/>
        <v>0</v>
      </c>
      <c r="O139" s="80">
        <f t="shared" ca="1" si="32"/>
        <v>0</v>
      </c>
      <c r="P139" s="66">
        <f t="shared" ca="1" si="33"/>
        <v>0</v>
      </c>
      <c r="Q139" s="66">
        <f t="shared" ca="1" si="34"/>
        <v>0</v>
      </c>
      <c r="R139" s="32">
        <f t="shared" ca="1" si="35"/>
        <v>-9.3513459032814623E-3</v>
      </c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</row>
    <row r="140" spans="1:35">
      <c r="A140" s="77"/>
      <c r="B140" s="77"/>
      <c r="C140" s="77"/>
      <c r="D140" s="79">
        <f t="shared" si="21"/>
        <v>0</v>
      </c>
      <c r="E140" s="79">
        <f t="shared" si="22"/>
        <v>0</v>
      </c>
      <c r="F140" s="66">
        <f t="shared" si="23"/>
        <v>0</v>
      </c>
      <c r="G140" s="66">
        <f t="shared" si="24"/>
        <v>0</v>
      </c>
      <c r="H140" s="66">
        <f t="shared" si="25"/>
        <v>0</v>
      </c>
      <c r="I140" s="66">
        <f t="shared" si="26"/>
        <v>0</v>
      </c>
      <c r="J140" s="66">
        <f t="shared" si="27"/>
        <v>0</v>
      </c>
      <c r="K140" s="66">
        <f t="shared" si="28"/>
        <v>0</v>
      </c>
      <c r="L140" s="66">
        <f t="shared" si="29"/>
        <v>0</v>
      </c>
      <c r="M140" s="66">
        <f t="shared" ca="1" si="30"/>
        <v>9.3513459032814623E-3</v>
      </c>
      <c r="N140" s="66">
        <f t="shared" ca="1" si="31"/>
        <v>0</v>
      </c>
      <c r="O140" s="80">
        <f t="shared" ca="1" si="32"/>
        <v>0</v>
      </c>
      <c r="P140" s="66">
        <f t="shared" ca="1" si="33"/>
        <v>0</v>
      </c>
      <c r="Q140" s="66">
        <f t="shared" ca="1" si="34"/>
        <v>0</v>
      </c>
      <c r="R140" s="32">
        <f t="shared" ca="1" si="35"/>
        <v>-9.3513459032814623E-3</v>
      </c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</row>
    <row r="141" spans="1:35">
      <c r="A141" s="77"/>
      <c r="B141" s="77"/>
      <c r="C141" s="77"/>
      <c r="D141" s="79">
        <f t="shared" si="21"/>
        <v>0</v>
      </c>
      <c r="E141" s="79">
        <f t="shared" si="22"/>
        <v>0</v>
      </c>
      <c r="F141" s="66">
        <f t="shared" si="23"/>
        <v>0</v>
      </c>
      <c r="G141" s="66">
        <f t="shared" si="24"/>
        <v>0</v>
      </c>
      <c r="H141" s="66">
        <f t="shared" si="25"/>
        <v>0</v>
      </c>
      <c r="I141" s="66">
        <f t="shared" si="26"/>
        <v>0</v>
      </c>
      <c r="J141" s="66">
        <f t="shared" si="27"/>
        <v>0</v>
      </c>
      <c r="K141" s="66">
        <f t="shared" si="28"/>
        <v>0</v>
      </c>
      <c r="L141" s="66">
        <f t="shared" si="29"/>
        <v>0</v>
      </c>
      <c r="M141" s="66">
        <f t="shared" ca="1" si="30"/>
        <v>9.3513459032814623E-3</v>
      </c>
      <c r="N141" s="66">
        <f t="shared" ca="1" si="31"/>
        <v>0</v>
      </c>
      <c r="O141" s="80">
        <f t="shared" ca="1" si="32"/>
        <v>0</v>
      </c>
      <c r="P141" s="66">
        <f t="shared" ca="1" si="33"/>
        <v>0</v>
      </c>
      <c r="Q141" s="66">
        <f t="shared" ca="1" si="34"/>
        <v>0</v>
      </c>
      <c r="R141" s="32">
        <f t="shared" ca="1" si="35"/>
        <v>-9.3513459032814623E-3</v>
      </c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</row>
    <row r="142" spans="1:35">
      <c r="A142" s="77"/>
      <c r="B142" s="77"/>
      <c r="C142" s="77"/>
      <c r="D142" s="79">
        <f t="shared" si="21"/>
        <v>0</v>
      </c>
      <c r="E142" s="79">
        <f t="shared" si="22"/>
        <v>0</v>
      </c>
      <c r="F142" s="66">
        <f t="shared" si="23"/>
        <v>0</v>
      </c>
      <c r="G142" s="66">
        <f t="shared" si="24"/>
        <v>0</v>
      </c>
      <c r="H142" s="66">
        <f t="shared" si="25"/>
        <v>0</v>
      </c>
      <c r="I142" s="66">
        <f t="shared" si="26"/>
        <v>0</v>
      </c>
      <c r="J142" s="66">
        <f t="shared" si="27"/>
        <v>0</v>
      </c>
      <c r="K142" s="66">
        <f t="shared" si="28"/>
        <v>0</v>
      </c>
      <c r="L142" s="66">
        <f t="shared" si="29"/>
        <v>0</v>
      </c>
      <c r="M142" s="66">
        <f t="shared" ca="1" si="30"/>
        <v>9.3513459032814623E-3</v>
      </c>
      <c r="N142" s="66">
        <f t="shared" ca="1" si="31"/>
        <v>0</v>
      </c>
      <c r="O142" s="80">
        <f t="shared" ca="1" si="32"/>
        <v>0</v>
      </c>
      <c r="P142" s="66">
        <f t="shared" ca="1" si="33"/>
        <v>0</v>
      </c>
      <c r="Q142" s="66">
        <f t="shared" ca="1" si="34"/>
        <v>0</v>
      </c>
      <c r="R142" s="32">
        <f t="shared" ca="1" si="35"/>
        <v>-9.3513459032814623E-3</v>
      </c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</row>
    <row r="143" spans="1:35">
      <c r="A143" s="77"/>
      <c r="B143" s="77"/>
      <c r="C143" s="77"/>
      <c r="D143" s="79">
        <f t="shared" si="21"/>
        <v>0</v>
      </c>
      <c r="E143" s="79">
        <f t="shared" si="22"/>
        <v>0</v>
      </c>
      <c r="F143" s="66">
        <f t="shared" si="23"/>
        <v>0</v>
      </c>
      <c r="G143" s="66">
        <f t="shared" si="24"/>
        <v>0</v>
      </c>
      <c r="H143" s="66">
        <f t="shared" si="25"/>
        <v>0</v>
      </c>
      <c r="I143" s="66">
        <f t="shared" si="26"/>
        <v>0</v>
      </c>
      <c r="J143" s="66">
        <f t="shared" si="27"/>
        <v>0</v>
      </c>
      <c r="K143" s="66">
        <f t="shared" si="28"/>
        <v>0</v>
      </c>
      <c r="L143" s="66">
        <f t="shared" si="29"/>
        <v>0</v>
      </c>
      <c r="M143" s="66">
        <f t="shared" ca="1" si="30"/>
        <v>9.3513459032814623E-3</v>
      </c>
      <c r="N143" s="66">
        <f t="shared" ca="1" si="31"/>
        <v>0</v>
      </c>
      <c r="O143" s="80">
        <f t="shared" ca="1" si="32"/>
        <v>0</v>
      </c>
      <c r="P143" s="66">
        <f t="shared" ca="1" si="33"/>
        <v>0</v>
      </c>
      <c r="Q143" s="66">
        <f t="shared" ca="1" si="34"/>
        <v>0</v>
      </c>
      <c r="R143" s="32">
        <f t="shared" ca="1" si="35"/>
        <v>-9.3513459032814623E-3</v>
      </c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</row>
    <row r="144" spans="1:35">
      <c r="A144" s="77"/>
      <c r="B144" s="77"/>
      <c r="C144" s="77"/>
      <c r="D144" s="79">
        <f t="shared" si="21"/>
        <v>0</v>
      </c>
      <c r="E144" s="79">
        <f t="shared" si="22"/>
        <v>0</v>
      </c>
      <c r="F144" s="66">
        <f t="shared" si="23"/>
        <v>0</v>
      </c>
      <c r="G144" s="66">
        <f t="shared" si="24"/>
        <v>0</v>
      </c>
      <c r="H144" s="66">
        <f t="shared" si="25"/>
        <v>0</v>
      </c>
      <c r="I144" s="66">
        <f t="shared" si="26"/>
        <v>0</v>
      </c>
      <c r="J144" s="66">
        <f t="shared" si="27"/>
        <v>0</v>
      </c>
      <c r="K144" s="66">
        <f t="shared" si="28"/>
        <v>0</v>
      </c>
      <c r="L144" s="66">
        <f t="shared" si="29"/>
        <v>0</v>
      </c>
      <c r="M144" s="66">
        <f t="shared" ca="1" si="30"/>
        <v>9.3513459032814623E-3</v>
      </c>
      <c r="N144" s="66">
        <f t="shared" ca="1" si="31"/>
        <v>0</v>
      </c>
      <c r="O144" s="80">
        <f t="shared" ca="1" si="32"/>
        <v>0</v>
      </c>
      <c r="P144" s="66">
        <f t="shared" ca="1" si="33"/>
        <v>0</v>
      </c>
      <c r="Q144" s="66">
        <f t="shared" ca="1" si="34"/>
        <v>0</v>
      </c>
      <c r="R144" s="32">
        <f t="shared" ca="1" si="35"/>
        <v>-9.3513459032814623E-3</v>
      </c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1:35">
      <c r="A145" s="77"/>
      <c r="B145" s="77"/>
      <c r="C145" s="77"/>
      <c r="D145" s="79">
        <f t="shared" si="21"/>
        <v>0</v>
      </c>
      <c r="E145" s="79">
        <f t="shared" si="22"/>
        <v>0</v>
      </c>
      <c r="F145" s="66">
        <f t="shared" si="23"/>
        <v>0</v>
      </c>
      <c r="G145" s="66">
        <f t="shared" si="24"/>
        <v>0</v>
      </c>
      <c r="H145" s="66">
        <f t="shared" si="25"/>
        <v>0</v>
      </c>
      <c r="I145" s="66">
        <f t="shared" si="26"/>
        <v>0</v>
      </c>
      <c r="J145" s="66">
        <f t="shared" si="27"/>
        <v>0</v>
      </c>
      <c r="K145" s="66">
        <f t="shared" si="28"/>
        <v>0</v>
      </c>
      <c r="L145" s="66">
        <f t="shared" si="29"/>
        <v>0</v>
      </c>
      <c r="M145" s="66">
        <f t="shared" ca="1" si="30"/>
        <v>9.3513459032814623E-3</v>
      </c>
      <c r="N145" s="66">
        <f t="shared" ca="1" si="31"/>
        <v>0</v>
      </c>
      <c r="O145" s="80">
        <f t="shared" ca="1" si="32"/>
        <v>0</v>
      </c>
      <c r="P145" s="66">
        <f t="shared" ca="1" si="33"/>
        <v>0</v>
      </c>
      <c r="Q145" s="66">
        <f t="shared" ca="1" si="34"/>
        <v>0</v>
      </c>
      <c r="R145" s="32">
        <f t="shared" ca="1" si="35"/>
        <v>-9.3513459032814623E-3</v>
      </c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</row>
    <row r="146" spans="1:35">
      <c r="A146" s="77"/>
      <c r="B146" s="77"/>
      <c r="C146" s="77"/>
      <c r="D146" s="79">
        <f t="shared" si="21"/>
        <v>0</v>
      </c>
      <c r="E146" s="79">
        <f t="shared" si="22"/>
        <v>0</v>
      </c>
      <c r="F146" s="66">
        <f t="shared" si="23"/>
        <v>0</v>
      </c>
      <c r="G146" s="66">
        <f t="shared" si="24"/>
        <v>0</v>
      </c>
      <c r="H146" s="66">
        <f t="shared" si="25"/>
        <v>0</v>
      </c>
      <c r="I146" s="66">
        <f t="shared" si="26"/>
        <v>0</v>
      </c>
      <c r="J146" s="66">
        <f t="shared" si="27"/>
        <v>0</v>
      </c>
      <c r="K146" s="66">
        <f t="shared" si="28"/>
        <v>0</v>
      </c>
      <c r="L146" s="66">
        <f t="shared" si="29"/>
        <v>0</v>
      </c>
      <c r="M146" s="66">
        <f t="shared" ca="1" si="30"/>
        <v>9.3513459032814623E-3</v>
      </c>
      <c r="N146" s="66">
        <f t="shared" ca="1" si="31"/>
        <v>0</v>
      </c>
      <c r="O146" s="80">
        <f t="shared" ca="1" si="32"/>
        <v>0</v>
      </c>
      <c r="P146" s="66">
        <f t="shared" ca="1" si="33"/>
        <v>0</v>
      </c>
      <c r="Q146" s="66">
        <f t="shared" ca="1" si="34"/>
        <v>0</v>
      </c>
      <c r="R146" s="32">
        <f t="shared" ca="1" si="35"/>
        <v>-9.3513459032814623E-3</v>
      </c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1:35">
      <c r="A147" s="77"/>
      <c r="B147" s="77"/>
      <c r="C147" s="77"/>
      <c r="D147" s="79">
        <f t="shared" si="21"/>
        <v>0</v>
      </c>
      <c r="E147" s="79">
        <f t="shared" si="22"/>
        <v>0</v>
      </c>
      <c r="F147" s="66">
        <f t="shared" si="23"/>
        <v>0</v>
      </c>
      <c r="G147" s="66">
        <f t="shared" si="24"/>
        <v>0</v>
      </c>
      <c r="H147" s="66">
        <f t="shared" si="25"/>
        <v>0</v>
      </c>
      <c r="I147" s="66">
        <f t="shared" si="26"/>
        <v>0</v>
      </c>
      <c r="J147" s="66">
        <f t="shared" si="27"/>
        <v>0</v>
      </c>
      <c r="K147" s="66">
        <f t="shared" si="28"/>
        <v>0</v>
      </c>
      <c r="L147" s="66">
        <f t="shared" si="29"/>
        <v>0</v>
      </c>
      <c r="M147" s="66">
        <f t="shared" ca="1" si="30"/>
        <v>9.3513459032814623E-3</v>
      </c>
      <c r="N147" s="66">
        <f t="shared" ca="1" si="31"/>
        <v>0</v>
      </c>
      <c r="O147" s="80">
        <f t="shared" ca="1" si="32"/>
        <v>0</v>
      </c>
      <c r="P147" s="66">
        <f t="shared" ca="1" si="33"/>
        <v>0</v>
      </c>
      <c r="Q147" s="66">
        <f t="shared" ca="1" si="34"/>
        <v>0</v>
      </c>
      <c r="R147" s="32">
        <f t="shared" ca="1" si="35"/>
        <v>-9.3513459032814623E-3</v>
      </c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</row>
    <row r="148" spans="1:35">
      <c r="A148" s="77"/>
      <c r="B148" s="77"/>
      <c r="C148" s="77"/>
      <c r="D148" s="79">
        <f t="shared" si="21"/>
        <v>0</v>
      </c>
      <c r="E148" s="79">
        <f t="shared" si="22"/>
        <v>0</v>
      </c>
      <c r="F148" s="66">
        <f t="shared" si="23"/>
        <v>0</v>
      </c>
      <c r="G148" s="66">
        <f t="shared" si="24"/>
        <v>0</v>
      </c>
      <c r="H148" s="66">
        <f t="shared" si="25"/>
        <v>0</v>
      </c>
      <c r="I148" s="66">
        <f t="shared" si="26"/>
        <v>0</v>
      </c>
      <c r="J148" s="66">
        <f t="shared" si="27"/>
        <v>0</v>
      </c>
      <c r="K148" s="66">
        <f t="shared" si="28"/>
        <v>0</v>
      </c>
      <c r="L148" s="66">
        <f t="shared" si="29"/>
        <v>0</v>
      </c>
      <c r="M148" s="66">
        <f t="shared" ca="1" si="30"/>
        <v>9.3513459032814623E-3</v>
      </c>
      <c r="N148" s="66">
        <f t="shared" ca="1" si="31"/>
        <v>0</v>
      </c>
      <c r="O148" s="80">
        <f t="shared" ca="1" si="32"/>
        <v>0</v>
      </c>
      <c r="P148" s="66">
        <f t="shared" ca="1" si="33"/>
        <v>0</v>
      </c>
      <c r="Q148" s="66">
        <f t="shared" ca="1" si="34"/>
        <v>0</v>
      </c>
      <c r="R148" s="32">
        <f t="shared" ca="1" si="35"/>
        <v>-9.3513459032814623E-3</v>
      </c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</row>
    <row r="149" spans="1:35">
      <c r="A149" s="77"/>
      <c r="B149" s="77"/>
      <c r="C149" s="77"/>
      <c r="D149" s="79">
        <f t="shared" ref="D149:D212" si="36">A149/A$18</f>
        <v>0</v>
      </c>
      <c r="E149" s="79">
        <f t="shared" ref="E149:E212" si="37">B149/B$18</f>
        <v>0</v>
      </c>
      <c r="F149" s="66">
        <f t="shared" ref="F149:F212" si="38">$C149*D149</f>
        <v>0</v>
      </c>
      <c r="G149" s="66">
        <f t="shared" ref="G149:G212" si="39">$C149*E149</f>
        <v>0</v>
      </c>
      <c r="H149" s="66">
        <f t="shared" ref="H149:H212" si="40">C149*D149*D149</f>
        <v>0</v>
      </c>
      <c r="I149" s="66">
        <f t="shared" ref="I149:I212" si="41">C149*D149*D149*D149</f>
        <v>0</v>
      </c>
      <c r="J149" s="66">
        <f t="shared" ref="J149:J212" si="42">C149*D149*D149*D149*D149</f>
        <v>0</v>
      </c>
      <c r="K149" s="66">
        <f t="shared" ref="K149:K212" si="43">C149*E149*D149</f>
        <v>0</v>
      </c>
      <c r="L149" s="66">
        <f t="shared" ref="L149:L212" si="44">C149*E149*D149*D149</f>
        <v>0</v>
      </c>
      <c r="M149" s="66">
        <f t="shared" ref="M149:M212" ca="1" si="45">+E$4+E$5*D149+E$6*D149^2</f>
        <v>9.3513459032814623E-3</v>
      </c>
      <c r="N149" s="66">
        <f t="shared" ref="N149:N212" ca="1" si="46">C149*(M149-E149)^2</f>
        <v>0</v>
      </c>
      <c r="O149" s="80">
        <f t="shared" ref="O149:O212" ca="1" si="47">(C149*O$1-O$2*F149+O$3*H149)^2</f>
        <v>0</v>
      </c>
      <c r="P149" s="66">
        <f t="shared" ref="P149:P212" ca="1" si="48">(-C149*O$2+O$4*F149-O$5*H149)^2</f>
        <v>0</v>
      </c>
      <c r="Q149" s="66">
        <f t="shared" ref="Q149:Q212" ca="1" si="49">+(C149*O$3-F149*O$5+H149*O$6)^2</f>
        <v>0</v>
      </c>
      <c r="R149" s="32">
        <f t="shared" ref="R149:R212" ca="1" si="50">+E149-M149</f>
        <v>-9.3513459032814623E-3</v>
      </c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</row>
    <row r="150" spans="1:35">
      <c r="A150" s="77"/>
      <c r="B150" s="77"/>
      <c r="C150" s="77"/>
      <c r="D150" s="79">
        <f t="shared" si="36"/>
        <v>0</v>
      </c>
      <c r="E150" s="79">
        <f t="shared" si="37"/>
        <v>0</v>
      </c>
      <c r="F150" s="66">
        <f t="shared" si="38"/>
        <v>0</v>
      </c>
      <c r="G150" s="66">
        <f t="shared" si="39"/>
        <v>0</v>
      </c>
      <c r="H150" s="66">
        <f t="shared" si="40"/>
        <v>0</v>
      </c>
      <c r="I150" s="66">
        <f t="shared" si="41"/>
        <v>0</v>
      </c>
      <c r="J150" s="66">
        <f t="shared" si="42"/>
        <v>0</v>
      </c>
      <c r="K150" s="66">
        <f t="shared" si="43"/>
        <v>0</v>
      </c>
      <c r="L150" s="66">
        <f t="shared" si="44"/>
        <v>0</v>
      </c>
      <c r="M150" s="66">
        <f t="shared" ca="1" si="45"/>
        <v>9.3513459032814623E-3</v>
      </c>
      <c r="N150" s="66">
        <f t="shared" ca="1" si="46"/>
        <v>0</v>
      </c>
      <c r="O150" s="80">
        <f t="shared" ca="1" si="47"/>
        <v>0</v>
      </c>
      <c r="P150" s="66">
        <f t="shared" ca="1" si="48"/>
        <v>0</v>
      </c>
      <c r="Q150" s="66">
        <f t="shared" ca="1" si="49"/>
        <v>0</v>
      </c>
      <c r="R150" s="32">
        <f t="shared" ca="1" si="50"/>
        <v>-9.3513459032814623E-3</v>
      </c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</row>
    <row r="151" spans="1:35">
      <c r="A151" s="77"/>
      <c r="B151" s="77"/>
      <c r="C151" s="77"/>
      <c r="D151" s="79">
        <f t="shared" si="36"/>
        <v>0</v>
      </c>
      <c r="E151" s="79">
        <f t="shared" si="37"/>
        <v>0</v>
      </c>
      <c r="F151" s="66">
        <f t="shared" si="38"/>
        <v>0</v>
      </c>
      <c r="G151" s="66">
        <f t="shared" si="39"/>
        <v>0</v>
      </c>
      <c r="H151" s="66">
        <f t="shared" si="40"/>
        <v>0</v>
      </c>
      <c r="I151" s="66">
        <f t="shared" si="41"/>
        <v>0</v>
      </c>
      <c r="J151" s="66">
        <f t="shared" si="42"/>
        <v>0</v>
      </c>
      <c r="K151" s="66">
        <f t="shared" si="43"/>
        <v>0</v>
      </c>
      <c r="L151" s="66">
        <f t="shared" si="44"/>
        <v>0</v>
      </c>
      <c r="M151" s="66">
        <f t="shared" ca="1" si="45"/>
        <v>9.3513459032814623E-3</v>
      </c>
      <c r="N151" s="66">
        <f t="shared" ca="1" si="46"/>
        <v>0</v>
      </c>
      <c r="O151" s="80">
        <f t="shared" ca="1" si="47"/>
        <v>0</v>
      </c>
      <c r="P151" s="66">
        <f t="shared" ca="1" si="48"/>
        <v>0</v>
      </c>
      <c r="Q151" s="66">
        <f t="shared" ca="1" si="49"/>
        <v>0</v>
      </c>
      <c r="R151" s="32">
        <f t="shared" ca="1" si="50"/>
        <v>-9.3513459032814623E-3</v>
      </c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</row>
    <row r="152" spans="1:35">
      <c r="A152" s="77"/>
      <c r="B152" s="77"/>
      <c r="C152" s="77"/>
      <c r="D152" s="79">
        <f t="shared" si="36"/>
        <v>0</v>
      </c>
      <c r="E152" s="79">
        <f t="shared" si="37"/>
        <v>0</v>
      </c>
      <c r="F152" s="66">
        <f t="shared" si="38"/>
        <v>0</v>
      </c>
      <c r="G152" s="66">
        <f t="shared" si="39"/>
        <v>0</v>
      </c>
      <c r="H152" s="66">
        <f t="shared" si="40"/>
        <v>0</v>
      </c>
      <c r="I152" s="66">
        <f t="shared" si="41"/>
        <v>0</v>
      </c>
      <c r="J152" s="66">
        <f t="shared" si="42"/>
        <v>0</v>
      </c>
      <c r="K152" s="66">
        <f t="shared" si="43"/>
        <v>0</v>
      </c>
      <c r="L152" s="66">
        <f t="shared" si="44"/>
        <v>0</v>
      </c>
      <c r="M152" s="66">
        <f t="shared" ca="1" si="45"/>
        <v>9.3513459032814623E-3</v>
      </c>
      <c r="N152" s="66">
        <f t="shared" ca="1" si="46"/>
        <v>0</v>
      </c>
      <c r="O152" s="80">
        <f t="shared" ca="1" si="47"/>
        <v>0</v>
      </c>
      <c r="P152" s="66">
        <f t="shared" ca="1" si="48"/>
        <v>0</v>
      </c>
      <c r="Q152" s="66">
        <f t="shared" ca="1" si="49"/>
        <v>0</v>
      </c>
      <c r="R152" s="32">
        <f t="shared" ca="1" si="50"/>
        <v>-9.3513459032814623E-3</v>
      </c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</row>
    <row r="153" spans="1:35">
      <c r="A153" s="77"/>
      <c r="B153" s="77"/>
      <c r="C153" s="77"/>
      <c r="D153" s="79">
        <f t="shared" si="36"/>
        <v>0</v>
      </c>
      <c r="E153" s="79">
        <f t="shared" si="37"/>
        <v>0</v>
      </c>
      <c r="F153" s="66">
        <f t="shared" si="38"/>
        <v>0</v>
      </c>
      <c r="G153" s="66">
        <f t="shared" si="39"/>
        <v>0</v>
      </c>
      <c r="H153" s="66">
        <f t="shared" si="40"/>
        <v>0</v>
      </c>
      <c r="I153" s="66">
        <f t="shared" si="41"/>
        <v>0</v>
      </c>
      <c r="J153" s="66">
        <f t="shared" si="42"/>
        <v>0</v>
      </c>
      <c r="K153" s="66">
        <f t="shared" si="43"/>
        <v>0</v>
      </c>
      <c r="L153" s="66">
        <f t="shared" si="44"/>
        <v>0</v>
      </c>
      <c r="M153" s="66">
        <f t="shared" ca="1" si="45"/>
        <v>9.3513459032814623E-3</v>
      </c>
      <c r="N153" s="66">
        <f t="shared" ca="1" si="46"/>
        <v>0</v>
      </c>
      <c r="O153" s="80">
        <f t="shared" ca="1" si="47"/>
        <v>0</v>
      </c>
      <c r="P153" s="66">
        <f t="shared" ca="1" si="48"/>
        <v>0</v>
      </c>
      <c r="Q153" s="66">
        <f t="shared" ca="1" si="49"/>
        <v>0</v>
      </c>
      <c r="R153" s="32">
        <f t="shared" ca="1" si="50"/>
        <v>-9.3513459032814623E-3</v>
      </c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</row>
    <row r="154" spans="1:35">
      <c r="A154" s="77"/>
      <c r="B154" s="77"/>
      <c r="C154" s="77"/>
      <c r="D154" s="79">
        <f t="shared" si="36"/>
        <v>0</v>
      </c>
      <c r="E154" s="79">
        <f t="shared" si="37"/>
        <v>0</v>
      </c>
      <c r="F154" s="66">
        <f t="shared" si="38"/>
        <v>0</v>
      </c>
      <c r="G154" s="66">
        <f t="shared" si="39"/>
        <v>0</v>
      </c>
      <c r="H154" s="66">
        <f t="shared" si="40"/>
        <v>0</v>
      </c>
      <c r="I154" s="66">
        <f t="shared" si="41"/>
        <v>0</v>
      </c>
      <c r="J154" s="66">
        <f t="shared" si="42"/>
        <v>0</v>
      </c>
      <c r="K154" s="66">
        <f t="shared" si="43"/>
        <v>0</v>
      </c>
      <c r="L154" s="66">
        <f t="shared" si="44"/>
        <v>0</v>
      </c>
      <c r="M154" s="66">
        <f t="shared" ca="1" si="45"/>
        <v>9.3513459032814623E-3</v>
      </c>
      <c r="N154" s="66">
        <f t="shared" ca="1" si="46"/>
        <v>0</v>
      </c>
      <c r="O154" s="80">
        <f t="shared" ca="1" si="47"/>
        <v>0</v>
      </c>
      <c r="P154" s="66">
        <f t="shared" ca="1" si="48"/>
        <v>0</v>
      </c>
      <c r="Q154" s="66">
        <f t="shared" ca="1" si="49"/>
        <v>0</v>
      </c>
      <c r="R154" s="32">
        <f t="shared" ca="1" si="50"/>
        <v>-9.3513459032814623E-3</v>
      </c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</row>
    <row r="155" spans="1:35">
      <c r="A155" s="77"/>
      <c r="B155" s="77"/>
      <c r="C155" s="77"/>
      <c r="D155" s="79">
        <f t="shared" si="36"/>
        <v>0</v>
      </c>
      <c r="E155" s="79">
        <f t="shared" si="37"/>
        <v>0</v>
      </c>
      <c r="F155" s="66">
        <f t="shared" si="38"/>
        <v>0</v>
      </c>
      <c r="G155" s="66">
        <f t="shared" si="39"/>
        <v>0</v>
      </c>
      <c r="H155" s="66">
        <f t="shared" si="40"/>
        <v>0</v>
      </c>
      <c r="I155" s="66">
        <f t="shared" si="41"/>
        <v>0</v>
      </c>
      <c r="J155" s="66">
        <f t="shared" si="42"/>
        <v>0</v>
      </c>
      <c r="K155" s="66">
        <f t="shared" si="43"/>
        <v>0</v>
      </c>
      <c r="L155" s="66">
        <f t="shared" si="44"/>
        <v>0</v>
      </c>
      <c r="M155" s="66">
        <f t="shared" ca="1" si="45"/>
        <v>9.3513459032814623E-3</v>
      </c>
      <c r="N155" s="66">
        <f t="shared" ca="1" si="46"/>
        <v>0</v>
      </c>
      <c r="O155" s="80">
        <f t="shared" ca="1" si="47"/>
        <v>0</v>
      </c>
      <c r="P155" s="66">
        <f t="shared" ca="1" si="48"/>
        <v>0</v>
      </c>
      <c r="Q155" s="66">
        <f t="shared" ca="1" si="49"/>
        <v>0</v>
      </c>
      <c r="R155" s="32">
        <f t="shared" ca="1" si="50"/>
        <v>-9.3513459032814623E-3</v>
      </c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</row>
    <row r="156" spans="1:35">
      <c r="A156" s="77"/>
      <c r="B156" s="77"/>
      <c r="C156" s="77"/>
      <c r="D156" s="79">
        <f t="shared" si="36"/>
        <v>0</v>
      </c>
      <c r="E156" s="79">
        <f t="shared" si="37"/>
        <v>0</v>
      </c>
      <c r="F156" s="66">
        <f t="shared" si="38"/>
        <v>0</v>
      </c>
      <c r="G156" s="66">
        <f t="shared" si="39"/>
        <v>0</v>
      </c>
      <c r="H156" s="66">
        <f t="shared" si="40"/>
        <v>0</v>
      </c>
      <c r="I156" s="66">
        <f t="shared" si="41"/>
        <v>0</v>
      </c>
      <c r="J156" s="66">
        <f t="shared" si="42"/>
        <v>0</v>
      </c>
      <c r="K156" s="66">
        <f t="shared" si="43"/>
        <v>0</v>
      </c>
      <c r="L156" s="66">
        <f t="shared" si="44"/>
        <v>0</v>
      </c>
      <c r="M156" s="66">
        <f t="shared" ca="1" si="45"/>
        <v>9.3513459032814623E-3</v>
      </c>
      <c r="N156" s="66">
        <f t="shared" ca="1" si="46"/>
        <v>0</v>
      </c>
      <c r="O156" s="80">
        <f t="shared" ca="1" si="47"/>
        <v>0</v>
      </c>
      <c r="P156" s="66">
        <f t="shared" ca="1" si="48"/>
        <v>0</v>
      </c>
      <c r="Q156" s="66">
        <f t="shared" ca="1" si="49"/>
        <v>0</v>
      </c>
      <c r="R156" s="32">
        <f t="shared" ca="1" si="50"/>
        <v>-9.3513459032814623E-3</v>
      </c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</row>
    <row r="157" spans="1:35">
      <c r="A157" s="77"/>
      <c r="B157" s="77"/>
      <c r="C157" s="77"/>
      <c r="D157" s="79">
        <f t="shared" si="36"/>
        <v>0</v>
      </c>
      <c r="E157" s="79">
        <f t="shared" si="37"/>
        <v>0</v>
      </c>
      <c r="F157" s="66">
        <f t="shared" si="38"/>
        <v>0</v>
      </c>
      <c r="G157" s="66">
        <f t="shared" si="39"/>
        <v>0</v>
      </c>
      <c r="H157" s="66">
        <f t="shared" si="40"/>
        <v>0</v>
      </c>
      <c r="I157" s="66">
        <f t="shared" si="41"/>
        <v>0</v>
      </c>
      <c r="J157" s="66">
        <f t="shared" si="42"/>
        <v>0</v>
      </c>
      <c r="K157" s="66">
        <f t="shared" si="43"/>
        <v>0</v>
      </c>
      <c r="L157" s="66">
        <f t="shared" si="44"/>
        <v>0</v>
      </c>
      <c r="M157" s="66">
        <f t="shared" ca="1" si="45"/>
        <v>9.3513459032814623E-3</v>
      </c>
      <c r="N157" s="66">
        <f t="shared" ca="1" si="46"/>
        <v>0</v>
      </c>
      <c r="O157" s="80">
        <f t="shared" ca="1" si="47"/>
        <v>0</v>
      </c>
      <c r="P157" s="66">
        <f t="shared" ca="1" si="48"/>
        <v>0</v>
      </c>
      <c r="Q157" s="66">
        <f t="shared" ca="1" si="49"/>
        <v>0</v>
      </c>
      <c r="R157" s="32">
        <f t="shared" ca="1" si="50"/>
        <v>-9.3513459032814623E-3</v>
      </c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</row>
    <row r="158" spans="1:35">
      <c r="A158" s="77"/>
      <c r="B158" s="77"/>
      <c r="C158" s="77"/>
      <c r="D158" s="79">
        <f t="shared" si="36"/>
        <v>0</v>
      </c>
      <c r="E158" s="79">
        <f t="shared" si="37"/>
        <v>0</v>
      </c>
      <c r="F158" s="66">
        <f t="shared" si="38"/>
        <v>0</v>
      </c>
      <c r="G158" s="66">
        <f t="shared" si="39"/>
        <v>0</v>
      </c>
      <c r="H158" s="66">
        <f t="shared" si="40"/>
        <v>0</v>
      </c>
      <c r="I158" s="66">
        <f t="shared" si="41"/>
        <v>0</v>
      </c>
      <c r="J158" s="66">
        <f t="shared" si="42"/>
        <v>0</v>
      </c>
      <c r="K158" s="66">
        <f t="shared" si="43"/>
        <v>0</v>
      </c>
      <c r="L158" s="66">
        <f t="shared" si="44"/>
        <v>0</v>
      </c>
      <c r="M158" s="66">
        <f t="shared" ca="1" si="45"/>
        <v>9.3513459032814623E-3</v>
      </c>
      <c r="N158" s="66">
        <f t="shared" ca="1" si="46"/>
        <v>0</v>
      </c>
      <c r="O158" s="80">
        <f t="shared" ca="1" si="47"/>
        <v>0</v>
      </c>
      <c r="P158" s="66">
        <f t="shared" ca="1" si="48"/>
        <v>0</v>
      </c>
      <c r="Q158" s="66">
        <f t="shared" ca="1" si="49"/>
        <v>0</v>
      </c>
      <c r="R158" s="32">
        <f t="shared" ca="1" si="50"/>
        <v>-9.3513459032814623E-3</v>
      </c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</row>
    <row r="159" spans="1:35">
      <c r="A159" s="77"/>
      <c r="B159" s="77"/>
      <c r="C159" s="77"/>
      <c r="D159" s="79">
        <f t="shared" si="36"/>
        <v>0</v>
      </c>
      <c r="E159" s="79">
        <f t="shared" si="37"/>
        <v>0</v>
      </c>
      <c r="F159" s="66">
        <f t="shared" si="38"/>
        <v>0</v>
      </c>
      <c r="G159" s="66">
        <f t="shared" si="39"/>
        <v>0</v>
      </c>
      <c r="H159" s="66">
        <f t="shared" si="40"/>
        <v>0</v>
      </c>
      <c r="I159" s="66">
        <f t="shared" si="41"/>
        <v>0</v>
      </c>
      <c r="J159" s="66">
        <f t="shared" si="42"/>
        <v>0</v>
      </c>
      <c r="K159" s="66">
        <f t="shared" si="43"/>
        <v>0</v>
      </c>
      <c r="L159" s="66">
        <f t="shared" si="44"/>
        <v>0</v>
      </c>
      <c r="M159" s="66">
        <f t="shared" ca="1" si="45"/>
        <v>9.3513459032814623E-3</v>
      </c>
      <c r="N159" s="66">
        <f t="shared" ca="1" si="46"/>
        <v>0</v>
      </c>
      <c r="O159" s="80">
        <f t="shared" ca="1" si="47"/>
        <v>0</v>
      </c>
      <c r="P159" s="66">
        <f t="shared" ca="1" si="48"/>
        <v>0</v>
      </c>
      <c r="Q159" s="66">
        <f t="shared" ca="1" si="49"/>
        <v>0</v>
      </c>
      <c r="R159" s="32">
        <f t="shared" ca="1" si="50"/>
        <v>-9.3513459032814623E-3</v>
      </c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1:35">
      <c r="A160" s="77"/>
      <c r="B160" s="77"/>
      <c r="C160" s="77"/>
      <c r="D160" s="79">
        <f t="shared" si="36"/>
        <v>0</v>
      </c>
      <c r="E160" s="79">
        <f t="shared" si="37"/>
        <v>0</v>
      </c>
      <c r="F160" s="66">
        <f t="shared" si="38"/>
        <v>0</v>
      </c>
      <c r="G160" s="66">
        <f t="shared" si="39"/>
        <v>0</v>
      </c>
      <c r="H160" s="66">
        <f t="shared" si="40"/>
        <v>0</v>
      </c>
      <c r="I160" s="66">
        <f t="shared" si="41"/>
        <v>0</v>
      </c>
      <c r="J160" s="66">
        <f t="shared" si="42"/>
        <v>0</v>
      </c>
      <c r="K160" s="66">
        <f t="shared" si="43"/>
        <v>0</v>
      </c>
      <c r="L160" s="66">
        <f t="shared" si="44"/>
        <v>0</v>
      </c>
      <c r="M160" s="66">
        <f t="shared" ca="1" si="45"/>
        <v>9.3513459032814623E-3</v>
      </c>
      <c r="N160" s="66">
        <f t="shared" ca="1" si="46"/>
        <v>0</v>
      </c>
      <c r="O160" s="80">
        <f t="shared" ca="1" si="47"/>
        <v>0</v>
      </c>
      <c r="P160" s="66">
        <f t="shared" ca="1" si="48"/>
        <v>0</v>
      </c>
      <c r="Q160" s="66">
        <f t="shared" ca="1" si="49"/>
        <v>0</v>
      </c>
      <c r="R160" s="32">
        <f t="shared" ca="1" si="50"/>
        <v>-9.3513459032814623E-3</v>
      </c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1:35">
      <c r="A161" s="77"/>
      <c r="B161" s="77"/>
      <c r="C161" s="77"/>
      <c r="D161" s="79">
        <f t="shared" si="36"/>
        <v>0</v>
      </c>
      <c r="E161" s="79">
        <f t="shared" si="37"/>
        <v>0</v>
      </c>
      <c r="F161" s="66">
        <f t="shared" si="38"/>
        <v>0</v>
      </c>
      <c r="G161" s="66">
        <f t="shared" si="39"/>
        <v>0</v>
      </c>
      <c r="H161" s="66">
        <f t="shared" si="40"/>
        <v>0</v>
      </c>
      <c r="I161" s="66">
        <f t="shared" si="41"/>
        <v>0</v>
      </c>
      <c r="J161" s="66">
        <f t="shared" si="42"/>
        <v>0</v>
      </c>
      <c r="K161" s="66">
        <f t="shared" si="43"/>
        <v>0</v>
      </c>
      <c r="L161" s="66">
        <f t="shared" si="44"/>
        <v>0</v>
      </c>
      <c r="M161" s="66">
        <f t="shared" ca="1" si="45"/>
        <v>9.3513459032814623E-3</v>
      </c>
      <c r="N161" s="66">
        <f t="shared" ca="1" si="46"/>
        <v>0</v>
      </c>
      <c r="O161" s="80">
        <f t="shared" ca="1" si="47"/>
        <v>0</v>
      </c>
      <c r="P161" s="66">
        <f t="shared" ca="1" si="48"/>
        <v>0</v>
      </c>
      <c r="Q161" s="66">
        <f t="shared" ca="1" si="49"/>
        <v>0</v>
      </c>
      <c r="R161" s="32">
        <f t="shared" ca="1" si="50"/>
        <v>-9.3513459032814623E-3</v>
      </c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1:35">
      <c r="A162" s="77"/>
      <c r="B162" s="77"/>
      <c r="C162" s="77"/>
      <c r="D162" s="79">
        <f t="shared" si="36"/>
        <v>0</v>
      </c>
      <c r="E162" s="79">
        <f t="shared" si="37"/>
        <v>0</v>
      </c>
      <c r="F162" s="66">
        <f t="shared" si="38"/>
        <v>0</v>
      </c>
      <c r="G162" s="66">
        <f t="shared" si="39"/>
        <v>0</v>
      </c>
      <c r="H162" s="66">
        <f t="shared" si="40"/>
        <v>0</v>
      </c>
      <c r="I162" s="66">
        <f t="shared" si="41"/>
        <v>0</v>
      </c>
      <c r="J162" s="66">
        <f t="shared" si="42"/>
        <v>0</v>
      </c>
      <c r="K162" s="66">
        <f t="shared" si="43"/>
        <v>0</v>
      </c>
      <c r="L162" s="66">
        <f t="shared" si="44"/>
        <v>0</v>
      </c>
      <c r="M162" s="66">
        <f t="shared" ca="1" si="45"/>
        <v>9.3513459032814623E-3</v>
      </c>
      <c r="N162" s="66">
        <f t="shared" ca="1" si="46"/>
        <v>0</v>
      </c>
      <c r="O162" s="80">
        <f t="shared" ca="1" si="47"/>
        <v>0</v>
      </c>
      <c r="P162" s="66">
        <f t="shared" ca="1" si="48"/>
        <v>0</v>
      </c>
      <c r="Q162" s="66">
        <f t="shared" ca="1" si="49"/>
        <v>0</v>
      </c>
      <c r="R162" s="32">
        <f t="shared" ca="1" si="50"/>
        <v>-9.3513459032814623E-3</v>
      </c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1:35">
      <c r="A163" s="77"/>
      <c r="B163" s="77"/>
      <c r="C163" s="77"/>
      <c r="D163" s="79">
        <f t="shared" si="36"/>
        <v>0</v>
      </c>
      <c r="E163" s="79">
        <f t="shared" si="37"/>
        <v>0</v>
      </c>
      <c r="F163" s="66">
        <f t="shared" si="38"/>
        <v>0</v>
      </c>
      <c r="G163" s="66">
        <f t="shared" si="39"/>
        <v>0</v>
      </c>
      <c r="H163" s="66">
        <f t="shared" si="40"/>
        <v>0</v>
      </c>
      <c r="I163" s="66">
        <f t="shared" si="41"/>
        <v>0</v>
      </c>
      <c r="J163" s="66">
        <f t="shared" si="42"/>
        <v>0</v>
      </c>
      <c r="K163" s="66">
        <f t="shared" si="43"/>
        <v>0</v>
      </c>
      <c r="L163" s="66">
        <f t="shared" si="44"/>
        <v>0</v>
      </c>
      <c r="M163" s="66">
        <f t="shared" ca="1" si="45"/>
        <v>9.3513459032814623E-3</v>
      </c>
      <c r="N163" s="66">
        <f t="shared" ca="1" si="46"/>
        <v>0</v>
      </c>
      <c r="O163" s="80">
        <f t="shared" ca="1" si="47"/>
        <v>0</v>
      </c>
      <c r="P163" s="66">
        <f t="shared" ca="1" si="48"/>
        <v>0</v>
      </c>
      <c r="Q163" s="66">
        <f t="shared" ca="1" si="49"/>
        <v>0</v>
      </c>
      <c r="R163" s="32">
        <f t="shared" ca="1" si="50"/>
        <v>-9.3513459032814623E-3</v>
      </c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1:35">
      <c r="A164" s="77"/>
      <c r="B164" s="77"/>
      <c r="C164" s="77"/>
      <c r="D164" s="79">
        <f t="shared" si="36"/>
        <v>0</v>
      </c>
      <c r="E164" s="79">
        <f t="shared" si="37"/>
        <v>0</v>
      </c>
      <c r="F164" s="66">
        <f t="shared" si="38"/>
        <v>0</v>
      </c>
      <c r="G164" s="66">
        <f t="shared" si="39"/>
        <v>0</v>
      </c>
      <c r="H164" s="66">
        <f t="shared" si="40"/>
        <v>0</v>
      </c>
      <c r="I164" s="66">
        <f t="shared" si="41"/>
        <v>0</v>
      </c>
      <c r="J164" s="66">
        <f t="shared" si="42"/>
        <v>0</v>
      </c>
      <c r="K164" s="66">
        <f t="shared" si="43"/>
        <v>0</v>
      </c>
      <c r="L164" s="66">
        <f t="shared" si="44"/>
        <v>0</v>
      </c>
      <c r="M164" s="66">
        <f t="shared" ca="1" si="45"/>
        <v>9.3513459032814623E-3</v>
      </c>
      <c r="N164" s="66">
        <f t="shared" ca="1" si="46"/>
        <v>0</v>
      </c>
      <c r="O164" s="80">
        <f t="shared" ca="1" si="47"/>
        <v>0</v>
      </c>
      <c r="P164" s="66">
        <f t="shared" ca="1" si="48"/>
        <v>0</v>
      </c>
      <c r="Q164" s="66">
        <f t="shared" ca="1" si="49"/>
        <v>0</v>
      </c>
      <c r="R164" s="32">
        <f t="shared" ca="1" si="50"/>
        <v>-9.3513459032814623E-3</v>
      </c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</row>
    <row r="165" spans="1:35">
      <c r="A165" s="77"/>
      <c r="B165" s="77"/>
      <c r="C165" s="77"/>
      <c r="D165" s="79">
        <f t="shared" si="36"/>
        <v>0</v>
      </c>
      <c r="E165" s="79">
        <f t="shared" si="37"/>
        <v>0</v>
      </c>
      <c r="F165" s="66">
        <f t="shared" si="38"/>
        <v>0</v>
      </c>
      <c r="G165" s="66">
        <f t="shared" si="39"/>
        <v>0</v>
      </c>
      <c r="H165" s="66">
        <f t="shared" si="40"/>
        <v>0</v>
      </c>
      <c r="I165" s="66">
        <f t="shared" si="41"/>
        <v>0</v>
      </c>
      <c r="J165" s="66">
        <f t="shared" si="42"/>
        <v>0</v>
      </c>
      <c r="K165" s="66">
        <f t="shared" si="43"/>
        <v>0</v>
      </c>
      <c r="L165" s="66">
        <f t="shared" si="44"/>
        <v>0</v>
      </c>
      <c r="M165" s="66">
        <f t="shared" ca="1" si="45"/>
        <v>9.3513459032814623E-3</v>
      </c>
      <c r="N165" s="66">
        <f t="shared" ca="1" si="46"/>
        <v>0</v>
      </c>
      <c r="O165" s="80">
        <f t="shared" ca="1" si="47"/>
        <v>0</v>
      </c>
      <c r="P165" s="66">
        <f t="shared" ca="1" si="48"/>
        <v>0</v>
      </c>
      <c r="Q165" s="66">
        <f t="shared" ca="1" si="49"/>
        <v>0</v>
      </c>
      <c r="R165" s="32">
        <f t="shared" ca="1" si="50"/>
        <v>-9.3513459032814623E-3</v>
      </c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</row>
    <row r="166" spans="1:35">
      <c r="A166" s="77"/>
      <c r="B166" s="77"/>
      <c r="C166" s="77"/>
      <c r="D166" s="79">
        <f t="shared" si="36"/>
        <v>0</v>
      </c>
      <c r="E166" s="79">
        <f t="shared" si="37"/>
        <v>0</v>
      </c>
      <c r="F166" s="66">
        <f t="shared" si="38"/>
        <v>0</v>
      </c>
      <c r="G166" s="66">
        <f t="shared" si="39"/>
        <v>0</v>
      </c>
      <c r="H166" s="66">
        <f t="shared" si="40"/>
        <v>0</v>
      </c>
      <c r="I166" s="66">
        <f t="shared" si="41"/>
        <v>0</v>
      </c>
      <c r="J166" s="66">
        <f t="shared" si="42"/>
        <v>0</v>
      </c>
      <c r="K166" s="66">
        <f t="shared" si="43"/>
        <v>0</v>
      </c>
      <c r="L166" s="66">
        <f t="shared" si="44"/>
        <v>0</v>
      </c>
      <c r="M166" s="66">
        <f t="shared" ca="1" si="45"/>
        <v>9.3513459032814623E-3</v>
      </c>
      <c r="N166" s="66">
        <f t="shared" ca="1" si="46"/>
        <v>0</v>
      </c>
      <c r="O166" s="80">
        <f t="shared" ca="1" si="47"/>
        <v>0</v>
      </c>
      <c r="P166" s="66">
        <f t="shared" ca="1" si="48"/>
        <v>0</v>
      </c>
      <c r="Q166" s="66">
        <f t="shared" ca="1" si="49"/>
        <v>0</v>
      </c>
      <c r="R166" s="32">
        <f t="shared" ca="1" si="50"/>
        <v>-9.3513459032814623E-3</v>
      </c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1:35">
      <c r="A167" s="77"/>
      <c r="B167" s="77"/>
      <c r="C167" s="77"/>
      <c r="D167" s="79">
        <f t="shared" si="36"/>
        <v>0</v>
      </c>
      <c r="E167" s="79">
        <f t="shared" si="37"/>
        <v>0</v>
      </c>
      <c r="F167" s="66">
        <f t="shared" si="38"/>
        <v>0</v>
      </c>
      <c r="G167" s="66">
        <f t="shared" si="39"/>
        <v>0</v>
      </c>
      <c r="H167" s="66">
        <f t="shared" si="40"/>
        <v>0</v>
      </c>
      <c r="I167" s="66">
        <f t="shared" si="41"/>
        <v>0</v>
      </c>
      <c r="J167" s="66">
        <f t="shared" si="42"/>
        <v>0</v>
      </c>
      <c r="K167" s="66">
        <f t="shared" si="43"/>
        <v>0</v>
      </c>
      <c r="L167" s="66">
        <f t="shared" si="44"/>
        <v>0</v>
      </c>
      <c r="M167" s="66">
        <f t="shared" ca="1" si="45"/>
        <v>9.3513459032814623E-3</v>
      </c>
      <c r="N167" s="66">
        <f t="shared" ca="1" si="46"/>
        <v>0</v>
      </c>
      <c r="O167" s="80">
        <f t="shared" ca="1" si="47"/>
        <v>0</v>
      </c>
      <c r="P167" s="66">
        <f t="shared" ca="1" si="48"/>
        <v>0</v>
      </c>
      <c r="Q167" s="66">
        <f t="shared" ca="1" si="49"/>
        <v>0</v>
      </c>
      <c r="R167" s="32">
        <f t="shared" ca="1" si="50"/>
        <v>-9.3513459032814623E-3</v>
      </c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</row>
    <row r="168" spans="1:35">
      <c r="A168" s="77"/>
      <c r="B168" s="77"/>
      <c r="C168" s="77"/>
      <c r="D168" s="79">
        <f t="shared" si="36"/>
        <v>0</v>
      </c>
      <c r="E168" s="79">
        <f t="shared" si="37"/>
        <v>0</v>
      </c>
      <c r="F168" s="66">
        <f t="shared" si="38"/>
        <v>0</v>
      </c>
      <c r="G168" s="66">
        <f t="shared" si="39"/>
        <v>0</v>
      </c>
      <c r="H168" s="66">
        <f t="shared" si="40"/>
        <v>0</v>
      </c>
      <c r="I168" s="66">
        <f t="shared" si="41"/>
        <v>0</v>
      </c>
      <c r="J168" s="66">
        <f t="shared" si="42"/>
        <v>0</v>
      </c>
      <c r="K168" s="66">
        <f t="shared" si="43"/>
        <v>0</v>
      </c>
      <c r="L168" s="66">
        <f t="shared" si="44"/>
        <v>0</v>
      </c>
      <c r="M168" s="66">
        <f t="shared" ca="1" si="45"/>
        <v>9.3513459032814623E-3</v>
      </c>
      <c r="N168" s="66">
        <f t="shared" ca="1" si="46"/>
        <v>0</v>
      </c>
      <c r="O168" s="80">
        <f t="shared" ca="1" si="47"/>
        <v>0</v>
      </c>
      <c r="P168" s="66">
        <f t="shared" ca="1" si="48"/>
        <v>0</v>
      </c>
      <c r="Q168" s="66">
        <f t="shared" ca="1" si="49"/>
        <v>0</v>
      </c>
      <c r="R168" s="32">
        <f t="shared" ca="1" si="50"/>
        <v>-9.3513459032814623E-3</v>
      </c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</row>
    <row r="169" spans="1:35">
      <c r="A169" s="77"/>
      <c r="B169" s="77"/>
      <c r="C169" s="77"/>
      <c r="D169" s="79">
        <f t="shared" si="36"/>
        <v>0</v>
      </c>
      <c r="E169" s="79">
        <f t="shared" si="37"/>
        <v>0</v>
      </c>
      <c r="F169" s="66">
        <f t="shared" si="38"/>
        <v>0</v>
      </c>
      <c r="G169" s="66">
        <f t="shared" si="39"/>
        <v>0</v>
      </c>
      <c r="H169" s="66">
        <f t="shared" si="40"/>
        <v>0</v>
      </c>
      <c r="I169" s="66">
        <f t="shared" si="41"/>
        <v>0</v>
      </c>
      <c r="J169" s="66">
        <f t="shared" si="42"/>
        <v>0</v>
      </c>
      <c r="K169" s="66">
        <f t="shared" si="43"/>
        <v>0</v>
      </c>
      <c r="L169" s="66">
        <f t="shared" si="44"/>
        <v>0</v>
      </c>
      <c r="M169" s="66">
        <f t="shared" ca="1" si="45"/>
        <v>9.3513459032814623E-3</v>
      </c>
      <c r="N169" s="66">
        <f t="shared" ca="1" si="46"/>
        <v>0</v>
      </c>
      <c r="O169" s="80">
        <f t="shared" ca="1" si="47"/>
        <v>0</v>
      </c>
      <c r="P169" s="66">
        <f t="shared" ca="1" si="48"/>
        <v>0</v>
      </c>
      <c r="Q169" s="66">
        <f t="shared" ca="1" si="49"/>
        <v>0</v>
      </c>
      <c r="R169" s="32">
        <f t="shared" ca="1" si="50"/>
        <v>-9.3513459032814623E-3</v>
      </c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</row>
    <row r="170" spans="1:35">
      <c r="A170" s="77"/>
      <c r="B170" s="77"/>
      <c r="C170" s="77"/>
      <c r="D170" s="79">
        <f t="shared" si="36"/>
        <v>0</v>
      </c>
      <c r="E170" s="79">
        <f t="shared" si="37"/>
        <v>0</v>
      </c>
      <c r="F170" s="66">
        <f t="shared" si="38"/>
        <v>0</v>
      </c>
      <c r="G170" s="66">
        <f t="shared" si="39"/>
        <v>0</v>
      </c>
      <c r="H170" s="66">
        <f t="shared" si="40"/>
        <v>0</v>
      </c>
      <c r="I170" s="66">
        <f t="shared" si="41"/>
        <v>0</v>
      </c>
      <c r="J170" s="66">
        <f t="shared" si="42"/>
        <v>0</v>
      </c>
      <c r="K170" s="66">
        <f t="shared" si="43"/>
        <v>0</v>
      </c>
      <c r="L170" s="66">
        <f t="shared" si="44"/>
        <v>0</v>
      </c>
      <c r="M170" s="66">
        <f t="shared" ca="1" si="45"/>
        <v>9.3513459032814623E-3</v>
      </c>
      <c r="N170" s="66">
        <f t="shared" ca="1" si="46"/>
        <v>0</v>
      </c>
      <c r="O170" s="80">
        <f t="shared" ca="1" si="47"/>
        <v>0</v>
      </c>
      <c r="P170" s="66">
        <f t="shared" ca="1" si="48"/>
        <v>0</v>
      </c>
      <c r="Q170" s="66">
        <f t="shared" ca="1" si="49"/>
        <v>0</v>
      </c>
      <c r="R170" s="32">
        <f t="shared" ca="1" si="50"/>
        <v>-9.3513459032814623E-3</v>
      </c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</row>
    <row r="171" spans="1:35">
      <c r="A171" s="77"/>
      <c r="B171" s="77"/>
      <c r="C171" s="77"/>
      <c r="D171" s="79">
        <f t="shared" si="36"/>
        <v>0</v>
      </c>
      <c r="E171" s="79">
        <f t="shared" si="37"/>
        <v>0</v>
      </c>
      <c r="F171" s="66">
        <f t="shared" si="38"/>
        <v>0</v>
      </c>
      <c r="G171" s="66">
        <f t="shared" si="39"/>
        <v>0</v>
      </c>
      <c r="H171" s="66">
        <f t="shared" si="40"/>
        <v>0</v>
      </c>
      <c r="I171" s="66">
        <f t="shared" si="41"/>
        <v>0</v>
      </c>
      <c r="J171" s="66">
        <f t="shared" si="42"/>
        <v>0</v>
      </c>
      <c r="K171" s="66">
        <f t="shared" si="43"/>
        <v>0</v>
      </c>
      <c r="L171" s="66">
        <f t="shared" si="44"/>
        <v>0</v>
      </c>
      <c r="M171" s="66">
        <f t="shared" ca="1" si="45"/>
        <v>9.3513459032814623E-3</v>
      </c>
      <c r="N171" s="66">
        <f t="shared" ca="1" si="46"/>
        <v>0</v>
      </c>
      <c r="O171" s="80">
        <f t="shared" ca="1" si="47"/>
        <v>0</v>
      </c>
      <c r="P171" s="66">
        <f t="shared" ca="1" si="48"/>
        <v>0</v>
      </c>
      <c r="Q171" s="66">
        <f t="shared" ca="1" si="49"/>
        <v>0</v>
      </c>
      <c r="R171" s="32">
        <f t="shared" ca="1" si="50"/>
        <v>-9.3513459032814623E-3</v>
      </c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</row>
    <row r="172" spans="1:35">
      <c r="A172" s="77"/>
      <c r="B172" s="77"/>
      <c r="C172" s="77"/>
      <c r="D172" s="79">
        <f t="shared" si="36"/>
        <v>0</v>
      </c>
      <c r="E172" s="79">
        <f t="shared" si="37"/>
        <v>0</v>
      </c>
      <c r="F172" s="66">
        <f t="shared" si="38"/>
        <v>0</v>
      </c>
      <c r="G172" s="66">
        <f t="shared" si="39"/>
        <v>0</v>
      </c>
      <c r="H172" s="66">
        <f t="shared" si="40"/>
        <v>0</v>
      </c>
      <c r="I172" s="66">
        <f t="shared" si="41"/>
        <v>0</v>
      </c>
      <c r="J172" s="66">
        <f t="shared" si="42"/>
        <v>0</v>
      </c>
      <c r="K172" s="66">
        <f t="shared" si="43"/>
        <v>0</v>
      </c>
      <c r="L172" s="66">
        <f t="shared" si="44"/>
        <v>0</v>
      </c>
      <c r="M172" s="66">
        <f t="shared" ca="1" si="45"/>
        <v>9.3513459032814623E-3</v>
      </c>
      <c r="N172" s="66">
        <f t="shared" ca="1" si="46"/>
        <v>0</v>
      </c>
      <c r="O172" s="80">
        <f t="shared" ca="1" si="47"/>
        <v>0</v>
      </c>
      <c r="P172" s="66">
        <f t="shared" ca="1" si="48"/>
        <v>0</v>
      </c>
      <c r="Q172" s="66">
        <f t="shared" ca="1" si="49"/>
        <v>0</v>
      </c>
      <c r="R172" s="32">
        <f t="shared" ca="1" si="50"/>
        <v>-9.3513459032814623E-3</v>
      </c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</row>
    <row r="173" spans="1:35">
      <c r="A173" s="77"/>
      <c r="B173" s="77"/>
      <c r="C173" s="77"/>
      <c r="D173" s="79">
        <f t="shared" si="36"/>
        <v>0</v>
      </c>
      <c r="E173" s="79">
        <f t="shared" si="37"/>
        <v>0</v>
      </c>
      <c r="F173" s="66">
        <f t="shared" si="38"/>
        <v>0</v>
      </c>
      <c r="G173" s="66">
        <f t="shared" si="39"/>
        <v>0</v>
      </c>
      <c r="H173" s="66">
        <f t="shared" si="40"/>
        <v>0</v>
      </c>
      <c r="I173" s="66">
        <f t="shared" si="41"/>
        <v>0</v>
      </c>
      <c r="J173" s="66">
        <f t="shared" si="42"/>
        <v>0</v>
      </c>
      <c r="K173" s="66">
        <f t="shared" si="43"/>
        <v>0</v>
      </c>
      <c r="L173" s="66">
        <f t="shared" si="44"/>
        <v>0</v>
      </c>
      <c r="M173" s="66">
        <f t="shared" ca="1" si="45"/>
        <v>9.3513459032814623E-3</v>
      </c>
      <c r="N173" s="66">
        <f t="shared" ca="1" si="46"/>
        <v>0</v>
      </c>
      <c r="O173" s="80">
        <f t="shared" ca="1" si="47"/>
        <v>0</v>
      </c>
      <c r="P173" s="66">
        <f t="shared" ca="1" si="48"/>
        <v>0</v>
      </c>
      <c r="Q173" s="66">
        <f t="shared" ca="1" si="49"/>
        <v>0</v>
      </c>
      <c r="R173" s="32">
        <f t="shared" ca="1" si="50"/>
        <v>-9.3513459032814623E-3</v>
      </c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1:35">
      <c r="A174" s="77"/>
      <c r="B174" s="77"/>
      <c r="C174" s="77"/>
      <c r="D174" s="79">
        <f t="shared" si="36"/>
        <v>0</v>
      </c>
      <c r="E174" s="79">
        <f t="shared" si="37"/>
        <v>0</v>
      </c>
      <c r="F174" s="66">
        <f t="shared" si="38"/>
        <v>0</v>
      </c>
      <c r="G174" s="66">
        <f t="shared" si="39"/>
        <v>0</v>
      </c>
      <c r="H174" s="66">
        <f t="shared" si="40"/>
        <v>0</v>
      </c>
      <c r="I174" s="66">
        <f t="shared" si="41"/>
        <v>0</v>
      </c>
      <c r="J174" s="66">
        <f t="shared" si="42"/>
        <v>0</v>
      </c>
      <c r="K174" s="66">
        <f t="shared" si="43"/>
        <v>0</v>
      </c>
      <c r="L174" s="66">
        <f t="shared" si="44"/>
        <v>0</v>
      </c>
      <c r="M174" s="66">
        <f t="shared" ca="1" si="45"/>
        <v>9.3513459032814623E-3</v>
      </c>
      <c r="N174" s="66">
        <f t="shared" ca="1" si="46"/>
        <v>0</v>
      </c>
      <c r="O174" s="80">
        <f t="shared" ca="1" si="47"/>
        <v>0</v>
      </c>
      <c r="P174" s="66">
        <f t="shared" ca="1" si="48"/>
        <v>0</v>
      </c>
      <c r="Q174" s="66">
        <f t="shared" ca="1" si="49"/>
        <v>0</v>
      </c>
      <c r="R174" s="32">
        <f t="shared" ca="1" si="50"/>
        <v>-9.3513459032814623E-3</v>
      </c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1:35">
      <c r="A175" s="77"/>
      <c r="B175" s="77"/>
      <c r="C175" s="77"/>
      <c r="D175" s="79">
        <f t="shared" si="36"/>
        <v>0</v>
      </c>
      <c r="E175" s="79">
        <f t="shared" si="37"/>
        <v>0</v>
      </c>
      <c r="F175" s="66">
        <f t="shared" si="38"/>
        <v>0</v>
      </c>
      <c r="G175" s="66">
        <f t="shared" si="39"/>
        <v>0</v>
      </c>
      <c r="H175" s="66">
        <f t="shared" si="40"/>
        <v>0</v>
      </c>
      <c r="I175" s="66">
        <f t="shared" si="41"/>
        <v>0</v>
      </c>
      <c r="J175" s="66">
        <f t="shared" si="42"/>
        <v>0</v>
      </c>
      <c r="K175" s="66">
        <f t="shared" si="43"/>
        <v>0</v>
      </c>
      <c r="L175" s="66">
        <f t="shared" si="44"/>
        <v>0</v>
      </c>
      <c r="M175" s="66">
        <f t="shared" ca="1" si="45"/>
        <v>9.3513459032814623E-3</v>
      </c>
      <c r="N175" s="66">
        <f t="shared" ca="1" si="46"/>
        <v>0</v>
      </c>
      <c r="O175" s="80">
        <f t="shared" ca="1" si="47"/>
        <v>0</v>
      </c>
      <c r="P175" s="66">
        <f t="shared" ca="1" si="48"/>
        <v>0</v>
      </c>
      <c r="Q175" s="66">
        <f t="shared" ca="1" si="49"/>
        <v>0</v>
      </c>
      <c r="R175" s="32">
        <f t="shared" ca="1" si="50"/>
        <v>-9.3513459032814623E-3</v>
      </c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</row>
    <row r="176" spans="1:35">
      <c r="A176" s="77"/>
      <c r="B176" s="77"/>
      <c r="C176" s="77"/>
      <c r="D176" s="79">
        <f t="shared" si="36"/>
        <v>0</v>
      </c>
      <c r="E176" s="79">
        <f t="shared" si="37"/>
        <v>0</v>
      </c>
      <c r="F176" s="66">
        <f t="shared" si="38"/>
        <v>0</v>
      </c>
      <c r="G176" s="66">
        <f t="shared" si="39"/>
        <v>0</v>
      </c>
      <c r="H176" s="66">
        <f t="shared" si="40"/>
        <v>0</v>
      </c>
      <c r="I176" s="66">
        <f t="shared" si="41"/>
        <v>0</v>
      </c>
      <c r="J176" s="66">
        <f t="shared" si="42"/>
        <v>0</v>
      </c>
      <c r="K176" s="66">
        <f t="shared" si="43"/>
        <v>0</v>
      </c>
      <c r="L176" s="66">
        <f t="shared" si="44"/>
        <v>0</v>
      </c>
      <c r="M176" s="66">
        <f t="shared" ca="1" si="45"/>
        <v>9.3513459032814623E-3</v>
      </c>
      <c r="N176" s="66">
        <f t="shared" ca="1" si="46"/>
        <v>0</v>
      </c>
      <c r="O176" s="80">
        <f t="shared" ca="1" si="47"/>
        <v>0</v>
      </c>
      <c r="P176" s="66">
        <f t="shared" ca="1" si="48"/>
        <v>0</v>
      </c>
      <c r="Q176" s="66">
        <f t="shared" ca="1" si="49"/>
        <v>0</v>
      </c>
      <c r="R176" s="32">
        <f t="shared" ca="1" si="50"/>
        <v>-9.3513459032814623E-3</v>
      </c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</row>
    <row r="177" spans="1:35">
      <c r="A177" s="77"/>
      <c r="B177" s="77"/>
      <c r="C177" s="77"/>
      <c r="D177" s="79">
        <f t="shared" si="36"/>
        <v>0</v>
      </c>
      <c r="E177" s="79">
        <f t="shared" si="37"/>
        <v>0</v>
      </c>
      <c r="F177" s="66">
        <f t="shared" si="38"/>
        <v>0</v>
      </c>
      <c r="G177" s="66">
        <f t="shared" si="39"/>
        <v>0</v>
      </c>
      <c r="H177" s="66">
        <f t="shared" si="40"/>
        <v>0</v>
      </c>
      <c r="I177" s="66">
        <f t="shared" si="41"/>
        <v>0</v>
      </c>
      <c r="J177" s="66">
        <f t="shared" si="42"/>
        <v>0</v>
      </c>
      <c r="K177" s="66">
        <f t="shared" si="43"/>
        <v>0</v>
      </c>
      <c r="L177" s="66">
        <f t="shared" si="44"/>
        <v>0</v>
      </c>
      <c r="M177" s="66">
        <f t="shared" ca="1" si="45"/>
        <v>9.3513459032814623E-3</v>
      </c>
      <c r="N177" s="66">
        <f t="shared" ca="1" si="46"/>
        <v>0</v>
      </c>
      <c r="O177" s="80">
        <f t="shared" ca="1" si="47"/>
        <v>0</v>
      </c>
      <c r="P177" s="66">
        <f t="shared" ca="1" si="48"/>
        <v>0</v>
      </c>
      <c r="Q177" s="66">
        <f t="shared" ca="1" si="49"/>
        <v>0</v>
      </c>
      <c r="R177" s="32">
        <f t="shared" ca="1" si="50"/>
        <v>-9.3513459032814623E-3</v>
      </c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</row>
    <row r="178" spans="1:35">
      <c r="A178" s="77"/>
      <c r="B178" s="77"/>
      <c r="C178" s="77"/>
      <c r="D178" s="79">
        <f t="shared" si="36"/>
        <v>0</v>
      </c>
      <c r="E178" s="79">
        <f t="shared" si="37"/>
        <v>0</v>
      </c>
      <c r="F178" s="66">
        <f t="shared" si="38"/>
        <v>0</v>
      </c>
      <c r="G178" s="66">
        <f t="shared" si="39"/>
        <v>0</v>
      </c>
      <c r="H178" s="66">
        <f t="shared" si="40"/>
        <v>0</v>
      </c>
      <c r="I178" s="66">
        <f t="shared" si="41"/>
        <v>0</v>
      </c>
      <c r="J178" s="66">
        <f t="shared" si="42"/>
        <v>0</v>
      </c>
      <c r="K178" s="66">
        <f t="shared" si="43"/>
        <v>0</v>
      </c>
      <c r="L178" s="66">
        <f t="shared" si="44"/>
        <v>0</v>
      </c>
      <c r="M178" s="66">
        <f t="shared" ca="1" si="45"/>
        <v>9.3513459032814623E-3</v>
      </c>
      <c r="N178" s="66">
        <f t="shared" ca="1" si="46"/>
        <v>0</v>
      </c>
      <c r="O178" s="80">
        <f t="shared" ca="1" si="47"/>
        <v>0</v>
      </c>
      <c r="P178" s="66">
        <f t="shared" ca="1" si="48"/>
        <v>0</v>
      </c>
      <c r="Q178" s="66">
        <f t="shared" ca="1" si="49"/>
        <v>0</v>
      </c>
      <c r="R178" s="32">
        <f t="shared" ca="1" si="50"/>
        <v>-9.3513459032814623E-3</v>
      </c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</row>
    <row r="179" spans="1:35">
      <c r="A179" s="77"/>
      <c r="B179" s="77"/>
      <c r="C179" s="77"/>
      <c r="D179" s="79">
        <f t="shared" si="36"/>
        <v>0</v>
      </c>
      <c r="E179" s="79">
        <f t="shared" si="37"/>
        <v>0</v>
      </c>
      <c r="F179" s="66">
        <f t="shared" si="38"/>
        <v>0</v>
      </c>
      <c r="G179" s="66">
        <f t="shared" si="39"/>
        <v>0</v>
      </c>
      <c r="H179" s="66">
        <f t="shared" si="40"/>
        <v>0</v>
      </c>
      <c r="I179" s="66">
        <f t="shared" si="41"/>
        <v>0</v>
      </c>
      <c r="J179" s="66">
        <f t="shared" si="42"/>
        <v>0</v>
      </c>
      <c r="K179" s="66">
        <f t="shared" si="43"/>
        <v>0</v>
      </c>
      <c r="L179" s="66">
        <f t="shared" si="44"/>
        <v>0</v>
      </c>
      <c r="M179" s="66">
        <f t="shared" ca="1" si="45"/>
        <v>9.3513459032814623E-3</v>
      </c>
      <c r="N179" s="66">
        <f t="shared" ca="1" si="46"/>
        <v>0</v>
      </c>
      <c r="O179" s="80">
        <f t="shared" ca="1" si="47"/>
        <v>0</v>
      </c>
      <c r="P179" s="66">
        <f t="shared" ca="1" si="48"/>
        <v>0</v>
      </c>
      <c r="Q179" s="66">
        <f t="shared" ca="1" si="49"/>
        <v>0</v>
      </c>
      <c r="R179" s="32">
        <f t="shared" ca="1" si="50"/>
        <v>-9.3513459032814623E-3</v>
      </c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</row>
    <row r="180" spans="1:35">
      <c r="A180" s="77"/>
      <c r="B180" s="77"/>
      <c r="C180" s="77"/>
      <c r="D180" s="79">
        <f t="shared" si="36"/>
        <v>0</v>
      </c>
      <c r="E180" s="79">
        <f t="shared" si="37"/>
        <v>0</v>
      </c>
      <c r="F180" s="66">
        <f t="shared" si="38"/>
        <v>0</v>
      </c>
      <c r="G180" s="66">
        <f t="shared" si="39"/>
        <v>0</v>
      </c>
      <c r="H180" s="66">
        <f t="shared" si="40"/>
        <v>0</v>
      </c>
      <c r="I180" s="66">
        <f t="shared" si="41"/>
        <v>0</v>
      </c>
      <c r="J180" s="66">
        <f t="shared" si="42"/>
        <v>0</v>
      </c>
      <c r="K180" s="66">
        <f t="shared" si="43"/>
        <v>0</v>
      </c>
      <c r="L180" s="66">
        <f t="shared" si="44"/>
        <v>0</v>
      </c>
      <c r="M180" s="66">
        <f t="shared" ca="1" si="45"/>
        <v>9.3513459032814623E-3</v>
      </c>
      <c r="N180" s="66">
        <f t="shared" ca="1" si="46"/>
        <v>0</v>
      </c>
      <c r="O180" s="80">
        <f t="shared" ca="1" si="47"/>
        <v>0</v>
      </c>
      <c r="P180" s="66">
        <f t="shared" ca="1" si="48"/>
        <v>0</v>
      </c>
      <c r="Q180" s="66">
        <f t="shared" ca="1" si="49"/>
        <v>0</v>
      </c>
      <c r="R180" s="32">
        <f t="shared" ca="1" si="50"/>
        <v>-9.3513459032814623E-3</v>
      </c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</row>
    <row r="181" spans="1:35">
      <c r="A181" s="77"/>
      <c r="B181" s="77"/>
      <c r="C181" s="77"/>
      <c r="D181" s="79">
        <f t="shared" si="36"/>
        <v>0</v>
      </c>
      <c r="E181" s="79">
        <f t="shared" si="37"/>
        <v>0</v>
      </c>
      <c r="F181" s="66">
        <f t="shared" si="38"/>
        <v>0</v>
      </c>
      <c r="G181" s="66">
        <f t="shared" si="39"/>
        <v>0</v>
      </c>
      <c r="H181" s="66">
        <f t="shared" si="40"/>
        <v>0</v>
      </c>
      <c r="I181" s="66">
        <f t="shared" si="41"/>
        <v>0</v>
      </c>
      <c r="J181" s="66">
        <f t="shared" si="42"/>
        <v>0</v>
      </c>
      <c r="K181" s="66">
        <f t="shared" si="43"/>
        <v>0</v>
      </c>
      <c r="L181" s="66">
        <f t="shared" si="44"/>
        <v>0</v>
      </c>
      <c r="M181" s="66">
        <f t="shared" ca="1" si="45"/>
        <v>9.3513459032814623E-3</v>
      </c>
      <c r="N181" s="66">
        <f t="shared" ca="1" si="46"/>
        <v>0</v>
      </c>
      <c r="O181" s="80">
        <f t="shared" ca="1" si="47"/>
        <v>0</v>
      </c>
      <c r="P181" s="66">
        <f t="shared" ca="1" si="48"/>
        <v>0</v>
      </c>
      <c r="Q181" s="66">
        <f t="shared" ca="1" si="49"/>
        <v>0</v>
      </c>
      <c r="R181" s="32">
        <f t="shared" ca="1" si="50"/>
        <v>-9.3513459032814623E-3</v>
      </c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</row>
    <row r="182" spans="1:35">
      <c r="A182" s="77"/>
      <c r="B182" s="77"/>
      <c r="C182" s="77"/>
      <c r="D182" s="79">
        <f t="shared" si="36"/>
        <v>0</v>
      </c>
      <c r="E182" s="79">
        <f t="shared" si="37"/>
        <v>0</v>
      </c>
      <c r="F182" s="66">
        <f t="shared" si="38"/>
        <v>0</v>
      </c>
      <c r="G182" s="66">
        <f t="shared" si="39"/>
        <v>0</v>
      </c>
      <c r="H182" s="66">
        <f t="shared" si="40"/>
        <v>0</v>
      </c>
      <c r="I182" s="66">
        <f t="shared" si="41"/>
        <v>0</v>
      </c>
      <c r="J182" s="66">
        <f t="shared" si="42"/>
        <v>0</v>
      </c>
      <c r="K182" s="66">
        <f t="shared" si="43"/>
        <v>0</v>
      </c>
      <c r="L182" s="66">
        <f t="shared" si="44"/>
        <v>0</v>
      </c>
      <c r="M182" s="66">
        <f t="shared" ca="1" si="45"/>
        <v>9.3513459032814623E-3</v>
      </c>
      <c r="N182" s="66">
        <f t="shared" ca="1" si="46"/>
        <v>0</v>
      </c>
      <c r="O182" s="80">
        <f t="shared" ca="1" si="47"/>
        <v>0</v>
      </c>
      <c r="P182" s="66">
        <f t="shared" ca="1" si="48"/>
        <v>0</v>
      </c>
      <c r="Q182" s="66">
        <f t="shared" ca="1" si="49"/>
        <v>0</v>
      </c>
      <c r="R182" s="32">
        <f t="shared" ca="1" si="50"/>
        <v>-9.3513459032814623E-3</v>
      </c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</row>
    <row r="183" spans="1:35">
      <c r="A183" s="77"/>
      <c r="B183" s="77"/>
      <c r="C183" s="77"/>
      <c r="D183" s="79">
        <f t="shared" si="36"/>
        <v>0</v>
      </c>
      <c r="E183" s="79">
        <f t="shared" si="37"/>
        <v>0</v>
      </c>
      <c r="F183" s="66">
        <f t="shared" si="38"/>
        <v>0</v>
      </c>
      <c r="G183" s="66">
        <f t="shared" si="39"/>
        <v>0</v>
      </c>
      <c r="H183" s="66">
        <f t="shared" si="40"/>
        <v>0</v>
      </c>
      <c r="I183" s="66">
        <f t="shared" si="41"/>
        <v>0</v>
      </c>
      <c r="J183" s="66">
        <f t="shared" si="42"/>
        <v>0</v>
      </c>
      <c r="K183" s="66">
        <f t="shared" si="43"/>
        <v>0</v>
      </c>
      <c r="L183" s="66">
        <f t="shared" si="44"/>
        <v>0</v>
      </c>
      <c r="M183" s="66">
        <f t="shared" ca="1" si="45"/>
        <v>9.3513459032814623E-3</v>
      </c>
      <c r="N183" s="66">
        <f t="shared" ca="1" si="46"/>
        <v>0</v>
      </c>
      <c r="O183" s="80">
        <f t="shared" ca="1" si="47"/>
        <v>0</v>
      </c>
      <c r="P183" s="66">
        <f t="shared" ca="1" si="48"/>
        <v>0</v>
      </c>
      <c r="Q183" s="66">
        <f t="shared" ca="1" si="49"/>
        <v>0</v>
      </c>
      <c r="R183" s="32">
        <f t="shared" ca="1" si="50"/>
        <v>-9.3513459032814623E-3</v>
      </c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</row>
    <row r="184" spans="1:35">
      <c r="A184" s="77"/>
      <c r="B184" s="77"/>
      <c r="C184" s="77"/>
      <c r="D184" s="79">
        <f t="shared" si="36"/>
        <v>0</v>
      </c>
      <c r="E184" s="79">
        <f t="shared" si="37"/>
        <v>0</v>
      </c>
      <c r="F184" s="66">
        <f t="shared" si="38"/>
        <v>0</v>
      </c>
      <c r="G184" s="66">
        <f t="shared" si="39"/>
        <v>0</v>
      </c>
      <c r="H184" s="66">
        <f t="shared" si="40"/>
        <v>0</v>
      </c>
      <c r="I184" s="66">
        <f t="shared" si="41"/>
        <v>0</v>
      </c>
      <c r="J184" s="66">
        <f t="shared" si="42"/>
        <v>0</v>
      </c>
      <c r="K184" s="66">
        <f t="shared" si="43"/>
        <v>0</v>
      </c>
      <c r="L184" s="66">
        <f t="shared" si="44"/>
        <v>0</v>
      </c>
      <c r="M184" s="66">
        <f t="shared" ca="1" si="45"/>
        <v>9.3513459032814623E-3</v>
      </c>
      <c r="N184" s="66">
        <f t="shared" ca="1" si="46"/>
        <v>0</v>
      </c>
      <c r="O184" s="80">
        <f t="shared" ca="1" si="47"/>
        <v>0</v>
      </c>
      <c r="P184" s="66">
        <f t="shared" ca="1" si="48"/>
        <v>0</v>
      </c>
      <c r="Q184" s="66">
        <f t="shared" ca="1" si="49"/>
        <v>0</v>
      </c>
      <c r="R184" s="32">
        <f t="shared" ca="1" si="50"/>
        <v>-9.3513459032814623E-3</v>
      </c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</row>
    <row r="185" spans="1:35">
      <c r="A185" s="77"/>
      <c r="B185" s="77"/>
      <c r="C185" s="77"/>
      <c r="D185" s="79">
        <f t="shared" si="36"/>
        <v>0</v>
      </c>
      <c r="E185" s="79">
        <f t="shared" si="37"/>
        <v>0</v>
      </c>
      <c r="F185" s="66">
        <f t="shared" si="38"/>
        <v>0</v>
      </c>
      <c r="G185" s="66">
        <f t="shared" si="39"/>
        <v>0</v>
      </c>
      <c r="H185" s="66">
        <f t="shared" si="40"/>
        <v>0</v>
      </c>
      <c r="I185" s="66">
        <f t="shared" si="41"/>
        <v>0</v>
      </c>
      <c r="J185" s="66">
        <f t="shared" si="42"/>
        <v>0</v>
      </c>
      <c r="K185" s="66">
        <f t="shared" si="43"/>
        <v>0</v>
      </c>
      <c r="L185" s="66">
        <f t="shared" si="44"/>
        <v>0</v>
      </c>
      <c r="M185" s="66">
        <f t="shared" ca="1" si="45"/>
        <v>9.3513459032814623E-3</v>
      </c>
      <c r="N185" s="66">
        <f t="shared" ca="1" si="46"/>
        <v>0</v>
      </c>
      <c r="O185" s="80">
        <f t="shared" ca="1" si="47"/>
        <v>0</v>
      </c>
      <c r="P185" s="66">
        <f t="shared" ca="1" si="48"/>
        <v>0</v>
      </c>
      <c r="Q185" s="66">
        <f t="shared" ca="1" si="49"/>
        <v>0</v>
      </c>
      <c r="R185" s="32">
        <f t="shared" ca="1" si="50"/>
        <v>-9.3513459032814623E-3</v>
      </c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</row>
    <row r="186" spans="1:35">
      <c r="A186" s="77"/>
      <c r="B186" s="77"/>
      <c r="C186" s="77"/>
      <c r="D186" s="79">
        <f t="shared" si="36"/>
        <v>0</v>
      </c>
      <c r="E186" s="79">
        <f t="shared" si="37"/>
        <v>0</v>
      </c>
      <c r="F186" s="66">
        <f t="shared" si="38"/>
        <v>0</v>
      </c>
      <c r="G186" s="66">
        <f t="shared" si="39"/>
        <v>0</v>
      </c>
      <c r="H186" s="66">
        <f t="shared" si="40"/>
        <v>0</v>
      </c>
      <c r="I186" s="66">
        <f t="shared" si="41"/>
        <v>0</v>
      </c>
      <c r="J186" s="66">
        <f t="shared" si="42"/>
        <v>0</v>
      </c>
      <c r="K186" s="66">
        <f t="shared" si="43"/>
        <v>0</v>
      </c>
      <c r="L186" s="66">
        <f t="shared" si="44"/>
        <v>0</v>
      </c>
      <c r="M186" s="66">
        <f t="shared" ca="1" si="45"/>
        <v>9.3513459032814623E-3</v>
      </c>
      <c r="N186" s="66">
        <f t="shared" ca="1" si="46"/>
        <v>0</v>
      </c>
      <c r="O186" s="80">
        <f t="shared" ca="1" si="47"/>
        <v>0</v>
      </c>
      <c r="P186" s="66">
        <f t="shared" ca="1" si="48"/>
        <v>0</v>
      </c>
      <c r="Q186" s="66">
        <f t="shared" ca="1" si="49"/>
        <v>0</v>
      </c>
      <c r="R186" s="32">
        <f t="shared" ca="1" si="50"/>
        <v>-9.3513459032814623E-3</v>
      </c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</row>
    <row r="187" spans="1:35">
      <c r="A187" s="77"/>
      <c r="B187" s="77"/>
      <c r="C187" s="77"/>
      <c r="D187" s="79">
        <f t="shared" si="36"/>
        <v>0</v>
      </c>
      <c r="E187" s="79">
        <f t="shared" si="37"/>
        <v>0</v>
      </c>
      <c r="F187" s="66">
        <f t="shared" si="38"/>
        <v>0</v>
      </c>
      <c r="G187" s="66">
        <f t="shared" si="39"/>
        <v>0</v>
      </c>
      <c r="H187" s="66">
        <f t="shared" si="40"/>
        <v>0</v>
      </c>
      <c r="I187" s="66">
        <f t="shared" si="41"/>
        <v>0</v>
      </c>
      <c r="J187" s="66">
        <f t="shared" si="42"/>
        <v>0</v>
      </c>
      <c r="K187" s="66">
        <f t="shared" si="43"/>
        <v>0</v>
      </c>
      <c r="L187" s="66">
        <f t="shared" si="44"/>
        <v>0</v>
      </c>
      <c r="M187" s="66">
        <f t="shared" ca="1" si="45"/>
        <v>9.3513459032814623E-3</v>
      </c>
      <c r="N187" s="66">
        <f t="shared" ca="1" si="46"/>
        <v>0</v>
      </c>
      <c r="O187" s="80">
        <f t="shared" ca="1" si="47"/>
        <v>0</v>
      </c>
      <c r="P187" s="66">
        <f t="shared" ca="1" si="48"/>
        <v>0</v>
      </c>
      <c r="Q187" s="66">
        <f t="shared" ca="1" si="49"/>
        <v>0</v>
      </c>
      <c r="R187" s="32">
        <f t="shared" ca="1" si="50"/>
        <v>-9.3513459032814623E-3</v>
      </c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</row>
    <row r="188" spans="1:35">
      <c r="A188" s="77"/>
      <c r="B188" s="77"/>
      <c r="C188" s="77"/>
      <c r="D188" s="79">
        <f t="shared" si="36"/>
        <v>0</v>
      </c>
      <c r="E188" s="79">
        <f t="shared" si="37"/>
        <v>0</v>
      </c>
      <c r="F188" s="66">
        <f t="shared" si="38"/>
        <v>0</v>
      </c>
      <c r="G188" s="66">
        <f t="shared" si="39"/>
        <v>0</v>
      </c>
      <c r="H188" s="66">
        <f t="shared" si="40"/>
        <v>0</v>
      </c>
      <c r="I188" s="66">
        <f t="shared" si="41"/>
        <v>0</v>
      </c>
      <c r="J188" s="66">
        <f t="shared" si="42"/>
        <v>0</v>
      </c>
      <c r="K188" s="66">
        <f t="shared" si="43"/>
        <v>0</v>
      </c>
      <c r="L188" s="66">
        <f t="shared" si="44"/>
        <v>0</v>
      </c>
      <c r="M188" s="66">
        <f t="shared" ca="1" si="45"/>
        <v>9.3513459032814623E-3</v>
      </c>
      <c r="N188" s="66">
        <f t="shared" ca="1" si="46"/>
        <v>0</v>
      </c>
      <c r="O188" s="80">
        <f t="shared" ca="1" si="47"/>
        <v>0</v>
      </c>
      <c r="P188" s="66">
        <f t="shared" ca="1" si="48"/>
        <v>0</v>
      </c>
      <c r="Q188" s="66">
        <f t="shared" ca="1" si="49"/>
        <v>0</v>
      </c>
      <c r="R188" s="32">
        <f t="shared" ca="1" si="50"/>
        <v>-9.3513459032814623E-3</v>
      </c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</row>
    <row r="189" spans="1:35">
      <c r="A189" s="77"/>
      <c r="B189" s="77"/>
      <c r="C189" s="77"/>
      <c r="D189" s="79">
        <f t="shared" si="36"/>
        <v>0</v>
      </c>
      <c r="E189" s="79">
        <f t="shared" si="37"/>
        <v>0</v>
      </c>
      <c r="F189" s="66">
        <f t="shared" si="38"/>
        <v>0</v>
      </c>
      <c r="G189" s="66">
        <f t="shared" si="39"/>
        <v>0</v>
      </c>
      <c r="H189" s="66">
        <f t="shared" si="40"/>
        <v>0</v>
      </c>
      <c r="I189" s="66">
        <f t="shared" si="41"/>
        <v>0</v>
      </c>
      <c r="J189" s="66">
        <f t="shared" si="42"/>
        <v>0</v>
      </c>
      <c r="K189" s="66">
        <f t="shared" si="43"/>
        <v>0</v>
      </c>
      <c r="L189" s="66">
        <f t="shared" si="44"/>
        <v>0</v>
      </c>
      <c r="M189" s="66">
        <f t="shared" ca="1" si="45"/>
        <v>9.3513459032814623E-3</v>
      </c>
      <c r="N189" s="66">
        <f t="shared" ca="1" si="46"/>
        <v>0</v>
      </c>
      <c r="O189" s="80">
        <f t="shared" ca="1" si="47"/>
        <v>0</v>
      </c>
      <c r="P189" s="66">
        <f t="shared" ca="1" si="48"/>
        <v>0</v>
      </c>
      <c r="Q189" s="66">
        <f t="shared" ca="1" si="49"/>
        <v>0</v>
      </c>
      <c r="R189" s="32">
        <f t="shared" ca="1" si="50"/>
        <v>-9.3513459032814623E-3</v>
      </c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</row>
    <row r="190" spans="1:35">
      <c r="A190" s="77"/>
      <c r="B190" s="77"/>
      <c r="C190" s="77"/>
      <c r="D190" s="79">
        <f t="shared" si="36"/>
        <v>0</v>
      </c>
      <c r="E190" s="79">
        <f t="shared" si="37"/>
        <v>0</v>
      </c>
      <c r="F190" s="66">
        <f t="shared" si="38"/>
        <v>0</v>
      </c>
      <c r="G190" s="66">
        <f t="shared" si="39"/>
        <v>0</v>
      </c>
      <c r="H190" s="66">
        <f t="shared" si="40"/>
        <v>0</v>
      </c>
      <c r="I190" s="66">
        <f t="shared" si="41"/>
        <v>0</v>
      </c>
      <c r="J190" s="66">
        <f t="shared" si="42"/>
        <v>0</v>
      </c>
      <c r="K190" s="66">
        <f t="shared" si="43"/>
        <v>0</v>
      </c>
      <c r="L190" s="66">
        <f t="shared" si="44"/>
        <v>0</v>
      </c>
      <c r="M190" s="66">
        <f t="shared" ca="1" si="45"/>
        <v>9.3513459032814623E-3</v>
      </c>
      <c r="N190" s="66">
        <f t="shared" ca="1" si="46"/>
        <v>0</v>
      </c>
      <c r="O190" s="80">
        <f t="shared" ca="1" si="47"/>
        <v>0</v>
      </c>
      <c r="P190" s="66">
        <f t="shared" ca="1" si="48"/>
        <v>0</v>
      </c>
      <c r="Q190" s="66">
        <f t="shared" ca="1" si="49"/>
        <v>0</v>
      </c>
      <c r="R190" s="32">
        <f t="shared" ca="1" si="50"/>
        <v>-9.3513459032814623E-3</v>
      </c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</row>
    <row r="191" spans="1:35">
      <c r="A191" s="77"/>
      <c r="B191" s="77"/>
      <c r="C191" s="77"/>
      <c r="D191" s="79">
        <f t="shared" si="36"/>
        <v>0</v>
      </c>
      <c r="E191" s="79">
        <f t="shared" si="37"/>
        <v>0</v>
      </c>
      <c r="F191" s="66">
        <f t="shared" si="38"/>
        <v>0</v>
      </c>
      <c r="G191" s="66">
        <f t="shared" si="39"/>
        <v>0</v>
      </c>
      <c r="H191" s="66">
        <f t="shared" si="40"/>
        <v>0</v>
      </c>
      <c r="I191" s="66">
        <f t="shared" si="41"/>
        <v>0</v>
      </c>
      <c r="J191" s="66">
        <f t="shared" si="42"/>
        <v>0</v>
      </c>
      <c r="K191" s="66">
        <f t="shared" si="43"/>
        <v>0</v>
      </c>
      <c r="L191" s="66">
        <f t="shared" si="44"/>
        <v>0</v>
      </c>
      <c r="M191" s="66">
        <f t="shared" ca="1" si="45"/>
        <v>9.3513459032814623E-3</v>
      </c>
      <c r="N191" s="66">
        <f t="shared" ca="1" si="46"/>
        <v>0</v>
      </c>
      <c r="O191" s="80">
        <f t="shared" ca="1" si="47"/>
        <v>0</v>
      </c>
      <c r="P191" s="66">
        <f t="shared" ca="1" si="48"/>
        <v>0</v>
      </c>
      <c r="Q191" s="66">
        <f t="shared" ca="1" si="49"/>
        <v>0</v>
      </c>
      <c r="R191" s="32">
        <f t="shared" ca="1" si="50"/>
        <v>-9.3513459032814623E-3</v>
      </c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</row>
    <row r="192" spans="1:35">
      <c r="A192" s="77"/>
      <c r="B192" s="77"/>
      <c r="C192" s="77"/>
      <c r="D192" s="79">
        <f t="shared" si="36"/>
        <v>0</v>
      </c>
      <c r="E192" s="79">
        <f t="shared" si="37"/>
        <v>0</v>
      </c>
      <c r="F192" s="66">
        <f t="shared" si="38"/>
        <v>0</v>
      </c>
      <c r="G192" s="66">
        <f t="shared" si="39"/>
        <v>0</v>
      </c>
      <c r="H192" s="66">
        <f t="shared" si="40"/>
        <v>0</v>
      </c>
      <c r="I192" s="66">
        <f t="shared" si="41"/>
        <v>0</v>
      </c>
      <c r="J192" s="66">
        <f t="shared" si="42"/>
        <v>0</v>
      </c>
      <c r="K192" s="66">
        <f t="shared" si="43"/>
        <v>0</v>
      </c>
      <c r="L192" s="66">
        <f t="shared" si="44"/>
        <v>0</v>
      </c>
      <c r="M192" s="66">
        <f t="shared" ca="1" si="45"/>
        <v>9.3513459032814623E-3</v>
      </c>
      <c r="N192" s="66">
        <f t="shared" ca="1" si="46"/>
        <v>0</v>
      </c>
      <c r="O192" s="80">
        <f t="shared" ca="1" si="47"/>
        <v>0</v>
      </c>
      <c r="P192" s="66">
        <f t="shared" ca="1" si="48"/>
        <v>0</v>
      </c>
      <c r="Q192" s="66">
        <f t="shared" ca="1" si="49"/>
        <v>0</v>
      </c>
      <c r="R192" s="32">
        <f t="shared" ca="1" si="50"/>
        <v>-9.3513459032814623E-3</v>
      </c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</row>
    <row r="193" spans="1:35">
      <c r="A193" s="77"/>
      <c r="B193" s="77"/>
      <c r="C193" s="77"/>
      <c r="D193" s="79">
        <f t="shared" si="36"/>
        <v>0</v>
      </c>
      <c r="E193" s="79">
        <f t="shared" si="37"/>
        <v>0</v>
      </c>
      <c r="F193" s="66">
        <f t="shared" si="38"/>
        <v>0</v>
      </c>
      <c r="G193" s="66">
        <f t="shared" si="39"/>
        <v>0</v>
      </c>
      <c r="H193" s="66">
        <f t="shared" si="40"/>
        <v>0</v>
      </c>
      <c r="I193" s="66">
        <f t="shared" si="41"/>
        <v>0</v>
      </c>
      <c r="J193" s="66">
        <f t="shared" si="42"/>
        <v>0</v>
      </c>
      <c r="K193" s="66">
        <f t="shared" si="43"/>
        <v>0</v>
      </c>
      <c r="L193" s="66">
        <f t="shared" si="44"/>
        <v>0</v>
      </c>
      <c r="M193" s="66">
        <f t="shared" ca="1" si="45"/>
        <v>9.3513459032814623E-3</v>
      </c>
      <c r="N193" s="66">
        <f t="shared" ca="1" si="46"/>
        <v>0</v>
      </c>
      <c r="O193" s="80">
        <f t="shared" ca="1" si="47"/>
        <v>0</v>
      </c>
      <c r="P193" s="66">
        <f t="shared" ca="1" si="48"/>
        <v>0</v>
      </c>
      <c r="Q193" s="66">
        <f t="shared" ca="1" si="49"/>
        <v>0</v>
      </c>
      <c r="R193" s="32">
        <f t="shared" ca="1" si="50"/>
        <v>-9.3513459032814623E-3</v>
      </c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</row>
    <row r="194" spans="1:35">
      <c r="A194" s="77"/>
      <c r="B194" s="77"/>
      <c r="C194" s="77"/>
      <c r="D194" s="79">
        <f t="shared" si="36"/>
        <v>0</v>
      </c>
      <c r="E194" s="79">
        <f t="shared" si="37"/>
        <v>0</v>
      </c>
      <c r="F194" s="66">
        <f t="shared" si="38"/>
        <v>0</v>
      </c>
      <c r="G194" s="66">
        <f t="shared" si="39"/>
        <v>0</v>
      </c>
      <c r="H194" s="66">
        <f t="shared" si="40"/>
        <v>0</v>
      </c>
      <c r="I194" s="66">
        <f t="shared" si="41"/>
        <v>0</v>
      </c>
      <c r="J194" s="66">
        <f t="shared" si="42"/>
        <v>0</v>
      </c>
      <c r="K194" s="66">
        <f t="shared" si="43"/>
        <v>0</v>
      </c>
      <c r="L194" s="66">
        <f t="shared" si="44"/>
        <v>0</v>
      </c>
      <c r="M194" s="66">
        <f t="shared" ca="1" si="45"/>
        <v>9.3513459032814623E-3</v>
      </c>
      <c r="N194" s="66">
        <f t="shared" ca="1" si="46"/>
        <v>0</v>
      </c>
      <c r="O194" s="80">
        <f t="shared" ca="1" si="47"/>
        <v>0</v>
      </c>
      <c r="P194" s="66">
        <f t="shared" ca="1" si="48"/>
        <v>0</v>
      </c>
      <c r="Q194" s="66">
        <f t="shared" ca="1" si="49"/>
        <v>0</v>
      </c>
      <c r="R194" s="32">
        <f t="shared" ca="1" si="50"/>
        <v>-9.3513459032814623E-3</v>
      </c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</row>
    <row r="195" spans="1:35">
      <c r="A195" s="77"/>
      <c r="B195" s="77"/>
      <c r="C195" s="77"/>
      <c r="D195" s="79">
        <f t="shared" si="36"/>
        <v>0</v>
      </c>
      <c r="E195" s="79">
        <f t="shared" si="37"/>
        <v>0</v>
      </c>
      <c r="F195" s="66">
        <f t="shared" si="38"/>
        <v>0</v>
      </c>
      <c r="G195" s="66">
        <f t="shared" si="39"/>
        <v>0</v>
      </c>
      <c r="H195" s="66">
        <f t="shared" si="40"/>
        <v>0</v>
      </c>
      <c r="I195" s="66">
        <f t="shared" si="41"/>
        <v>0</v>
      </c>
      <c r="J195" s="66">
        <f t="shared" si="42"/>
        <v>0</v>
      </c>
      <c r="K195" s="66">
        <f t="shared" si="43"/>
        <v>0</v>
      </c>
      <c r="L195" s="66">
        <f t="shared" si="44"/>
        <v>0</v>
      </c>
      <c r="M195" s="66">
        <f t="shared" ca="1" si="45"/>
        <v>9.3513459032814623E-3</v>
      </c>
      <c r="N195" s="66">
        <f t="shared" ca="1" si="46"/>
        <v>0</v>
      </c>
      <c r="O195" s="80">
        <f t="shared" ca="1" si="47"/>
        <v>0</v>
      </c>
      <c r="P195" s="66">
        <f t="shared" ca="1" si="48"/>
        <v>0</v>
      </c>
      <c r="Q195" s="66">
        <f t="shared" ca="1" si="49"/>
        <v>0</v>
      </c>
      <c r="R195" s="32">
        <f t="shared" ca="1" si="50"/>
        <v>-9.3513459032814623E-3</v>
      </c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</row>
    <row r="196" spans="1:35">
      <c r="A196" s="77"/>
      <c r="B196" s="77"/>
      <c r="C196" s="77"/>
      <c r="D196" s="79">
        <f t="shared" si="36"/>
        <v>0</v>
      </c>
      <c r="E196" s="79">
        <f t="shared" si="37"/>
        <v>0</v>
      </c>
      <c r="F196" s="66">
        <f t="shared" si="38"/>
        <v>0</v>
      </c>
      <c r="G196" s="66">
        <f t="shared" si="39"/>
        <v>0</v>
      </c>
      <c r="H196" s="66">
        <f t="shared" si="40"/>
        <v>0</v>
      </c>
      <c r="I196" s="66">
        <f t="shared" si="41"/>
        <v>0</v>
      </c>
      <c r="J196" s="66">
        <f t="shared" si="42"/>
        <v>0</v>
      </c>
      <c r="K196" s="66">
        <f t="shared" si="43"/>
        <v>0</v>
      </c>
      <c r="L196" s="66">
        <f t="shared" si="44"/>
        <v>0</v>
      </c>
      <c r="M196" s="66">
        <f t="shared" ca="1" si="45"/>
        <v>9.3513459032814623E-3</v>
      </c>
      <c r="N196" s="66">
        <f t="shared" ca="1" si="46"/>
        <v>0</v>
      </c>
      <c r="O196" s="80">
        <f t="shared" ca="1" si="47"/>
        <v>0</v>
      </c>
      <c r="P196" s="66">
        <f t="shared" ca="1" si="48"/>
        <v>0</v>
      </c>
      <c r="Q196" s="66">
        <f t="shared" ca="1" si="49"/>
        <v>0</v>
      </c>
      <c r="R196" s="32">
        <f t="shared" ca="1" si="50"/>
        <v>-9.3513459032814623E-3</v>
      </c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</row>
    <row r="197" spans="1:35">
      <c r="A197" s="77"/>
      <c r="B197" s="77"/>
      <c r="C197" s="77"/>
      <c r="D197" s="79">
        <f t="shared" si="36"/>
        <v>0</v>
      </c>
      <c r="E197" s="79">
        <f t="shared" si="37"/>
        <v>0</v>
      </c>
      <c r="F197" s="66">
        <f t="shared" si="38"/>
        <v>0</v>
      </c>
      <c r="G197" s="66">
        <f t="shared" si="39"/>
        <v>0</v>
      </c>
      <c r="H197" s="66">
        <f t="shared" si="40"/>
        <v>0</v>
      </c>
      <c r="I197" s="66">
        <f t="shared" si="41"/>
        <v>0</v>
      </c>
      <c r="J197" s="66">
        <f t="shared" si="42"/>
        <v>0</v>
      </c>
      <c r="K197" s="66">
        <f t="shared" si="43"/>
        <v>0</v>
      </c>
      <c r="L197" s="66">
        <f t="shared" si="44"/>
        <v>0</v>
      </c>
      <c r="M197" s="66">
        <f t="shared" ca="1" si="45"/>
        <v>9.3513459032814623E-3</v>
      </c>
      <c r="N197" s="66">
        <f t="shared" ca="1" si="46"/>
        <v>0</v>
      </c>
      <c r="O197" s="80">
        <f t="shared" ca="1" si="47"/>
        <v>0</v>
      </c>
      <c r="P197" s="66">
        <f t="shared" ca="1" si="48"/>
        <v>0</v>
      </c>
      <c r="Q197" s="66">
        <f t="shared" ca="1" si="49"/>
        <v>0</v>
      </c>
      <c r="R197" s="32">
        <f t="shared" ca="1" si="50"/>
        <v>-9.3513459032814623E-3</v>
      </c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</row>
    <row r="198" spans="1:35">
      <c r="A198" s="77"/>
      <c r="B198" s="77"/>
      <c r="C198" s="77"/>
      <c r="D198" s="79">
        <f t="shared" si="36"/>
        <v>0</v>
      </c>
      <c r="E198" s="79">
        <f t="shared" si="37"/>
        <v>0</v>
      </c>
      <c r="F198" s="66">
        <f t="shared" si="38"/>
        <v>0</v>
      </c>
      <c r="G198" s="66">
        <f t="shared" si="39"/>
        <v>0</v>
      </c>
      <c r="H198" s="66">
        <f t="shared" si="40"/>
        <v>0</v>
      </c>
      <c r="I198" s="66">
        <f t="shared" si="41"/>
        <v>0</v>
      </c>
      <c r="J198" s="66">
        <f t="shared" si="42"/>
        <v>0</v>
      </c>
      <c r="K198" s="66">
        <f t="shared" si="43"/>
        <v>0</v>
      </c>
      <c r="L198" s="66">
        <f t="shared" si="44"/>
        <v>0</v>
      </c>
      <c r="M198" s="66">
        <f t="shared" ca="1" si="45"/>
        <v>9.3513459032814623E-3</v>
      </c>
      <c r="N198" s="66">
        <f t="shared" ca="1" si="46"/>
        <v>0</v>
      </c>
      <c r="O198" s="80">
        <f t="shared" ca="1" si="47"/>
        <v>0</v>
      </c>
      <c r="P198" s="66">
        <f t="shared" ca="1" si="48"/>
        <v>0</v>
      </c>
      <c r="Q198" s="66">
        <f t="shared" ca="1" si="49"/>
        <v>0</v>
      </c>
      <c r="R198" s="32">
        <f t="shared" ca="1" si="50"/>
        <v>-9.3513459032814623E-3</v>
      </c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</row>
    <row r="199" spans="1:35">
      <c r="A199" s="77"/>
      <c r="B199" s="77"/>
      <c r="C199" s="77"/>
      <c r="D199" s="79">
        <f t="shared" si="36"/>
        <v>0</v>
      </c>
      <c r="E199" s="79">
        <f t="shared" si="37"/>
        <v>0</v>
      </c>
      <c r="F199" s="66">
        <f t="shared" si="38"/>
        <v>0</v>
      </c>
      <c r="G199" s="66">
        <f t="shared" si="39"/>
        <v>0</v>
      </c>
      <c r="H199" s="66">
        <f t="shared" si="40"/>
        <v>0</v>
      </c>
      <c r="I199" s="66">
        <f t="shared" si="41"/>
        <v>0</v>
      </c>
      <c r="J199" s="66">
        <f t="shared" si="42"/>
        <v>0</v>
      </c>
      <c r="K199" s="66">
        <f t="shared" si="43"/>
        <v>0</v>
      </c>
      <c r="L199" s="66">
        <f t="shared" si="44"/>
        <v>0</v>
      </c>
      <c r="M199" s="66">
        <f t="shared" ca="1" si="45"/>
        <v>9.3513459032814623E-3</v>
      </c>
      <c r="N199" s="66">
        <f t="shared" ca="1" si="46"/>
        <v>0</v>
      </c>
      <c r="O199" s="80">
        <f t="shared" ca="1" si="47"/>
        <v>0</v>
      </c>
      <c r="P199" s="66">
        <f t="shared" ca="1" si="48"/>
        <v>0</v>
      </c>
      <c r="Q199" s="66">
        <f t="shared" ca="1" si="49"/>
        <v>0</v>
      </c>
      <c r="R199" s="32">
        <f t="shared" ca="1" si="50"/>
        <v>-9.3513459032814623E-3</v>
      </c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</row>
    <row r="200" spans="1:35">
      <c r="A200" s="77"/>
      <c r="B200" s="77"/>
      <c r="C200" s="77"/>
      <c r="D200" s="79">
        <f t="shared" si="36"/>
        <v>0</v>
      </c>
      <c r="E200" s="79">
        <f t="shared" si="37"/>
        <v>0</v>
      </c>
      <c r="F200" s="66">
        <f t="shared" si="38"/>
        <v>0</v>
      </c>
      <c r="G200" s="66">
        <f t="shared" si="39"/>
        <v>0</v>
      </c>
      <c r="H200" s="66">
        <f t="shared" si="40"/>
        <v>0</v>
      </c>
      <c r="I200" s="66">
        <f t="shared" si="41"/>
        <v>0</v>
      </c>
      <c r="J200" s="66">
        <f t="shared" si="42"/>
        <v>0</v>
      </c>
      <c r="K200" s="66">
        <f t="shared" si="43"/>
        <v>0</v>
      </c>
      <c r="L200" s="66">
        <f t="shared" si="44"/>
        <v>0</v>
      </c>
      <c r="M200" s="66">
        <f t="shared" ca="1" si="45"/>
        <v>9.3513459032814623E-3</v>
      </c>
      <c r="N200" s="66">
        <f t="shared" ca="1" si="46"/>
        <v>0</v>
      </c>
      <c r="O200" s="80">
        <f t="shared" ca="1" si="47"/>
        <v>0</v>
      </c>
      <c r="P200" s="66">
        <f t="shared" ca="1" si="48"/>
        <v>0</v>
      </c>
      <c r="Q200" s="66">
        <f t="shared" ca="1" si="49"/>
        <v>0</v>
      </c>
      <c r="R200" s="32">
        <f t="shared" ca="1" si="50"/>
        <v>-9.3513459032814623E-3</v>
      </c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</row>
    <row r="201" spans="1:35">
      <c r="A201" s="77"/>
      <c r="B201" s="77"/>
      <c r="C201" s="77"/>
      <c r="D201" s="79">
        <f t="shared" si="36"/>
        <v>0</v>
      </c>
      <c r="E201" s="79">
        <f t="shared" si="37"/>
        <v>0</v>
      </c>
      <c r="F201" s="66">
        <f t="shared" si="38"/>
        <v>0</v>
      </c>
      <c r="G201" s="66">
        <f t="shared" si="39"/>
        <v>0</v>
      </c>
      <c r="H201" s="66">
        <f t="shared" si="40"/>
        <v>0</v>
      </c>
      <c r="I201" s="66">
        <f t="shared" si="41"/>
        <v>0</v>
      </c>
      <c r="J201" s="66">
        <f t="shared" si="42"/>
        <v>0</v>
      </c>
      <c r="K201" s="66">
        <f t="shared" si="43"/>
        <v>0</v>
      </c>
      <c r="L201" s="66">
        <f t="shared" si="44"/>
        <v>0</v>
      </c>
      <c r="M201" s="66">
        <f t="shared" ca="1" si="45"/>
        <v>9.3513459032814623E-3</v>
      </c>
      <c r="N201" s="66">
        <f t="shared" ca="1" si="46"/>
        <v>0</v>
      </c>
      <c r="O201" s="80">
        <f t="shared" ca="1" si="47"/>
        <v>0</v>
      </c>
      <c r="P201" s="66">
        <f t="shared" ca="1" si="48"/>
        <v>0</v>
      </c>
      <c r="Q201" s="66">
        <f t="shared" ca="1" si="49"/>
        <v>0</v>
      </c>
      <c r="R201" s="32">
        <f t="shared" ca="1" si="50"/>
        <v>-9.3513459032814623E-3</v>
      </c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</row>
    <row r="202" spans="1:35">
      <c r="A202" s="77"/>
      <c r="B202" s="77"/>
      <c r="C202" s="77"/>
      <c r="D202" s="79">
        <f t="shared" si="36"/>
        <v>0</v>
      </c>
      <c r="E202" s="79">
        <f t="shared" si="37"/>
        <v>0</v>
      </c>
      <c r="F202" s="66">
        <f t="shared" si="38"/>
        <v>0</v>
      </c>
      <c r="G202" s="66">
        <f t="shared" si="39"/>
        <v>0</v>
      </c>
      <c r="H202" s="66">
        <f t="shared" si="40"/>
        <v>0</v>
      </c>
      <c r="I202" s="66">
        <f t="shared" si="41"/>
        <v>0</v>
      </c>
      <c r="J202" s="66">
        <f t="shared" si="42"/>
        <v>0</v>
      </c>
      <c r="K202" s="66">
        <f t="shared" si="43"/>
        <v>0</v>
      </c>
      <c r="L202" s="66">
        <f t="shared" si="44"/>
        <v>0</v>
      </c>
      <c r="M202" s="66">
        <f t="shared" ca="1" si="45"/>
        <v>9.3513459032814623E-3</v>
      </c>
      <c r="N202" s="66">
        <f t="shared" ca="1" si="46"/>
        <v>0</v>
      </c>
      <c r="O202" s="80">
        <f t="shared" ca="1" si="47"/>
        <v>0</v>
      </c>
      <c r="P202" s="66">
        <f t="shared" ca="1" si="48"/>
        <v>0</v>
      </c>
      <c r="Q202" s="66">
        <f t="shared" ca="1" si="49"/>
        <v>0</v>
      </c>
      <c r="R202" s="32">
        <f t="shared" ca="1" si="50"/>
        <v>-9.3513459032814623E-3</v>
      </c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</row>
    <row r="203" spans="1:35">
      <c r="A203" s="77"/>
      <c r="B203" s="77"/>
      <c r="C203" s="77"/>
      <c r="D203" s="79">
        <f t="shared" si="36"/>
        <v>0</v>
      </c>
      <c r="E203" s="79">
        <f t="shared" si="37"/>
        <v>0</v>
      </c>
      <c r="F203" s="66">
        <f t="shared" si="38"/>
        <v>0</v>
      </c>
      <c r="G203" s="66">
        <f t="shared" si="39"/>
        <v>0</v>
      </c>
      <c r="H203" s="66">
        <f t="shared" si="40"/>
        <v>0</v>
      </c>
      <c r="I203" s="66">
        <f t="shared" si="41"/>
        <v>0</v>
      </c>
      <c r="J203" s="66">
        <f t="shared" si="42"/>
        <v>0</v>
      </c>
      <c r="K203" s="66">
        <f t="shared" si="43"/>
        <v>0</v>
      </c>
      <c r="L203" s="66">
        <f t="shared" si="44"/>
        <v>0</v>
      </c>
      <c r="M203" s="66">
        <f t="shared" ca="1" si="45"/>
        <v>9.3513459032814623E-3</v>
      </c>
      <c r="N203" s="66">
        <f t="shared" ca="1" si="46"/>
        <v>0</v>
      </c>
      <c r="O203" s="80">
        <f t="shared" ca="1" si="47"/>
        <v>0</v>
      </c>
      <c r="P203" s="66">
        <f t="shared" ca="1" si="48"/>
        <v>0</v>
      </c>
      <c r="Q203" s="66">
        <f t="shared" ca="1" si="49"/>
        <v>0</v>
      </c>
      <c r="R203" s="32">
        <f t="shared" ca="1" si="50"/>
        <v>-9.3513459032814623E-3</v>
      </c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</row>
    <row r="204" spans="1:35">
      <c r="A204" s="77"/>
      <c r="B204" s="77"/>
      <c r="C204" s="77"/>
      <c r="D204" s="79">
        <f t="shared" si="36"/>
        <v>0</v>
      </c>
      <c r="E204" s="79">
        <f t="shared" si="37"/>
        <v>0</v>
      </c>
      <c r="F204" s="66">
        <f t="shared" si="38"/>
        <v>0</v>
      </c>
      <c r="G204" s="66">
        <f t="shared" si="39"/>
        <v>0</v>
      </c>
      <c r="H204" s="66">
        <f t="shared" si="40"/>
        <v>0</v>
      </c>
      <c r="I204" s="66">
        <f t="shared" si="41"/>
        <v>0</v>
      </c>
      <c r="J204" s="66">
        <f t="shared" si="42"/>
        <v>0</v>
      </c>
      <c r="K204" s="66">
        <f t="shared" si="43"/>
        <v>0</v>
      </c>
      <c r="L204" s="66">
        <f t="shared" si="44"/>
        <v>0</v>
      </c>
      <c r="M204" s="66">
        <f t="shared" ca="1" si="45"/>
        <v>9.3513459032814623E-3</v>
      </c>
      <c r="N204" s="66">
        <f t="shared" ca="1" si="46"/>
        <v>0</v>
      </c>
      <c r="O204" s="80">
        <f t="shared" ca="1" si="47"/>
        <v>0</v>
      </c>
      <c r="P204" s="66">
        <f t="shared" ca="1" si="48"/>
        <v>0</v>
      </c>
      <c r="Q204" s="66">
        <f t="shared" ca="1" si="49"/>
        <v>0</v>
      </c>
      <c r="R204" s="32">
        <f t="shared" ca="1" si="50"/>
        <v>-9.3513459032814623E-3</v>
      </c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</row>
    <row r="205" spans="1:35">
      <c r="A205" s="77"/>
      <c r="B205" s="77"/>
      <c r="C205" s="77"/>
      <c r="D205" s="79">
        <f t="shared" si="36"/>
        <v>0</v>
      </c>
      <c r="E205" s="79">
        <f t="shared" si="37"/>
        <v>0</v>
      </c>
      <c r="F205" s="66">
        <f t="shared" si="38"/>
        <v>0</v>
      </c>
      <c r="G205" s="66">
        <f t="shared" si="39"/>
        <v>0</v>
      </c>
      <c r="H205" s="66">
        <f t="shared" si="40"/>
        <v>0</v>
      </c>
      <c r="I205" s="66">
        <f t="shared" si="41"/>
        <v>0</v>
      </c>
      <c r="J205" s="66">
        <f t="shared" si="42"/>
        <v>0</v>
      </c>
      <c r="K205" s="66">
        <f t="shared" si="43"/>
        <v>0</v>
      </c>
      <c r="L205" s="66">
        <f t="shared" si="44"/>
        <v>0</v>
      </c>
      <c r="M205" s="66">
        <f t="shared" ca="1" si="45"/>
        <v>9.3513459032814623E-3</v>
      </c>
      <c r="N205" s="66">
        <f t="shared" ca="1" si="46"/>
        <v>0</v>
      </c>
      <c r="O205" s="80">
        <f t="shared" ca="1" si="47"/>
        <v>0</v>
      </c>
      <c r="P205" s="66">
        <f t="shared" ca="1" si="48"/>
        <v>0</v>
      </c>
      <c r="Q205" s="66">
        <f t="shared" ca="1" si="49"/>
        <v>0</v>
      </c>
      <c r="R205" s="32">
        <f t="shared" ca="1" si="50"/>
        <v>-9.3513459032814623E-3</v>
      </c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</row>
    <row r="206" spans="1:35">
      <c r="A206" s="77"/>
      <c r="B206" s="77"/>
      <c r="C206" s="77"/>
      <c r="D206" s="79">
        <f t="shared" si="36"/>
        <v>0</v>
      </c>
      <c r="E206" s="79">
        <f t="shared" si="37"/>
        <v>0</v>
      </c>
      <c r="F206" s="66">
        <f t="shared" si="38"/>
        <v>0</v>
      </c>
      <c r="G206" s="66">
        <f t="shared" si="39"/>
        <v>0</v>
      </c>
      <c r="H206" s="66">
        <f t="shared" si="40"/>
        <v>0</v>
      </c>
      <c r="I206" s="66">
        <f t="shared" si="41"/>
        <v>0</v>
      </c>
      <c r="J206" s="66">
        <f t="shared" si="42"/>
        <v>0</v>
      </c>
      <c r="K206" s="66">
        <f t="shared" si="43"/>
        <v>0</v>
      </c>
      <c r="L206" s="66">
        <f t="shared" si="44"/>
        <v>0</v>
      </c>
      <c r="M206" s="66">
        <f t="shared" ca="1" si="45"/>
        <v>9.3513459032814623E-3</v>
      </c>
      <c r="N206" s="66">
        <f t="shared" ca="1" si="46"/>
        <v>0</v>
      </c>
      <c r="O206" s="80">
        <f t="shared" ca="1" si="47"/>
        <v>0</v>
      </c>
      <c r="P206" s="66">
        <f t="shared" ca="1" si="48"/>
        <v>0</v>
      </c>
      <c r="Q206" s="66">
        <f t="shared" ca="1" si="49"/>
        <v>0</v>
      </c>
      <c r="R206" s="32">
        <f t="shared" ca="1" si="50"/>
        <v>-9.3513459032814623E-3</v>
      </c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</row>
    <row r="207" spans="1:35">
      <c r="A207" s="77"/>
      <c r="B207" s="77"/>
      <c r="C207" s="77"/>
      <c r="D207" s="79">
        <f t="shared" si="36"/>
        <v>0</v>
      </c>
      <c r="E207" s="79">
        <f t="shared" si="37"/>
        <v>0</v>
      </c>
      <c r="F207" s="66">
        <f t="shared" si="38"/>
        <v>0</v>
      </c>
      <c r="G207" s="66">
        <f t="shared" si="39"/>
        <v>0</v>
      </c>
      <c r="H207" s="66">
        <f t="shared" si="40"/>
        <v>0</v>
      </c>
      <c r="I207" s="66">
        <f t="shared" si="41"/>
        <v>0</v>
      </c>
      <c r="J207" s="66">
        <f t="shared" si="42"/>
        <v>0</v>
      </c>
      <c r="K207" s="66">
        <f t="shared" si="43"/>
        <v>0</v>
      </c>
      <c r="L207" s="66">
        <f t="shared" si="44"/>
        <v>0</v>
      </c>
      <c r="M207" s="66">
        <f t="shared" ca="1" si="45"/>
        <v>9.3513459032814623E-3</v>
      </c>
      <c r="N207" s="66">
        <f t="shared" ca="1" si="46"/>
        <v>0</v>
      </c>
      <c r="O207" s="80">
        <f t="shared" ca="1" si="47"/>
        <v>0</v>
      </c>
      <c r="P207" s="66">
        <f t="shared" ca="1" si="48"/>
        <v>0</v>
      </c>
      <c r="Q207" s="66">
        <f t="shared" ca="1" si="49"/>
        <v>0</v>
      </c>
      <c r="R207" s="32">
        <f t="shared" ca="1" si="50"/>
        <v>-9.3513459032814623E-3</v>
      </c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</row>
    <row r="208" spans="1:35">
      <c r="A208" s="77"/>
      <c r="B208" s="77"/>
      <c r="C208" s="77"/>
      <c r="D208" s="79">
        <f t="shared" si="36"/>
        <v>0</v>
      </c>
      <c r="E208" s="79">
        <f t="shared" si="37"/>
        <v>0</v>
      </c>
      <c r="F208" s="66">
        <f t="shared" si="38"/>
        <v>0</v>
      </c>
      <c r="G208" s="66">
        <f t="shared" si="39"/>
        <v>0</v>
      </c>
      <c r="H208" s="66">
        <f t="shared" si="40"/>
        <v>0</v>
      </c>
      <c r="I208" s="66">
        <f t="shared" si="41"/>
        <v>0</v>
      </c>
      <c r="J208" s="66">
        <f t="shared" si="42"/>
        <v>0</v>
      </c>
      <c r="K208" s="66">
        <f t="shared" si="43"/>
        <v>0</v>
      </c>
      <c r="L208" s="66">
        <f t="shared" si="44"/>
        <v>0</v>
      </c>
      <c r="M208" s="66">
        <f t="shared" ca="1" si="45"/>
        <v>9.3513459032814623E-3</v>
      </c>
      <c r="N208" s="66">
        <f t="shared" ca="1" si="46"/>
        <v>0</v>
      </c>
      <c r="O208" s="80">
        <f t="shared" ca="1" si="47"/>
        <v>0</v>
      </c>
      <c r="P208" s="66">
        <f t="shared" ca="1" si="48"/>
        <v>0</v>
      </c>
      <c r="Q208" s="66">
        <f t="shared" ca="1" si="49"/>
        <v>0</v>
      </c>
      <c r="R208" s="32">
        <f t="shared" ca="1" si="50"/>
        <v>-9.3513459032814623E-3</v>
      </c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</row>
    <row r="209" spans="1:35">
      <c r="A209" s="77"/>
      <c r="B209" s="77"/>
      <c r="C209" s="77"/>
      <c r="D209" s="79">
        <f t="shared" si="36"/>
        <v>0</v>
      </c>
      <c r="E209" s="79">
        <f t="shared" si="37"/>
        <v>0</v>
      </c>
      <c r="F209" s="66">
        <f t="shared" si="38"/>
        <v>0</v>
      </c>
      <c r="G209" s="66">
        <f t="shared" si="39"/>
        <v>0</v>
      </c>
      <c r="H209" s="66">
        <f t="shared" si="40"/>
        <v>0</v>
      </c>
      <c r="I209" s="66">
        <f t="shared" si="41"/>
        <v>0</v>
      </c>
      <c r="J209" s="66">
        <f t="shared" si="42"/>
        <v>0</v>
      </c>
      <c r="K209" s="66">
        <f t="shared" si="43"/>
        <v>0</v>
      </c>
      <c r="L209" s="66">
        <f t="shared" si="44"/>
        <v>0</v>
      </c>
      <c r="M209" s="66">
        <f t="shared" ca="1" si="45"/>
        <v>9.3513459032814623E-3</v>
      </c>
      <c r="N209" s="66">
        <f t="shared" ca="1" si="46"/>
        <v>0</v>
      </c>
      <c r="O209" s="80">
        <f t="shared" ca="1" si="47"/>
        <v>0</v>
      </c>
      <c r="P209" s="66">
        <f t="shared" ca="1" si="48"/>
        <v>0</v>
      </c>
      <c r="Q209" s="66">
        <f t="shared" ca="1" si="49"/>
        <v>0</v>
      </c>
      <c r="R209" s="32">
        <f t="shared" ca="1" si="50"/>
        <v>-9.3513459032814623E-3</v>
      </c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</row>
    <row r="210" spans="1:35">
      <c r="A210" s="77"/>
      <c r="B210" s="77"/>
      <c r="C210" s="77"/>
      <c r="D210" s="79">
        <f t="shared" si="36"/>
        <v>0</v>
      </c>
      <c r="E210" s="79">
        <f t="shared" si="37"/>
        <v>0</v>
      </c>
      <c r="F210" s="66">
        <f t="shared" si="38"/>
        <v>0</v>
      </c>
      <c r="G210" s="66">
        <f t="shared" si="39"/>
        <v>0</v>
      </c>
      <c r="H210" s="66">
        <f t="shared" si="40"/>
        <v>0</v>
      </c>
      <c r="I210" s="66">
        <f t="shared" si="41"/>
        <v>0</v>
      </c>
      <c r="J210" s="66">
        <f t="shared" si="42"/>
        <v>0</v>
      </c>
      <c r="K210" s="66">
        <f t="shared" si="43"/>
        <v>0</v>
      </c>
      <c r="L210" s="66">
        <f t="shared" si="44"/>
        <v>0</v>
      </c>
      <c r="M210" s="66">
        <f t="shared" ca="1" si="45"/>
        <v>9.3513459032814623E-3</v>
      </c>
      <c r="N210" s="66">
        <f t="shared" ca="1" si="46"/>
        <v>0</v>
      </c>
      <c r="O210" s="80">
        <f t="shared" ca="1" si="47"/>
        <v>0</v>
      </c>
      <c r="P210" s="66">
        <f t="shared" ca="1" si="48"/>
        <v>0</v>
      </c>
      <c r="Q210" s="66">
        <f t="shared" ca="1" si="49"/>
        <v>0</v>
      </c>
      <c r="R210" s="32">
        <f t="shared" ca="1" si="50"/>
        <v>-9.3513459032814623E-3</v>
      </c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</row>
    <row r="211" spans="1:35">
      <c r="A211" s="77"/>
      <c r="B211" s="77"/>
      <c r="C211" s="77"/>
      <c r="D211" s="79">
        <f t="shared" si="36"/>
        <v>0</v>
      </c>
      <c r="E211" s="79">
        <f t="shared" si="37"/>
        <v>0</v>
      </c>
      <c r="F211" s="66">
        <f t="shared" si="38"/>
        <v>0</v>
      </c>
      <c r="G211" s="66">
        <f t="shared" si="39"/>
        <v>0</v>
      </c>
      <c r="H211" s="66">
        <f t="shared" si="40"/>
        <v>0</v>
      </c>
      <c r="I211" s="66">
        <f t="shared" si="41"/>
        <v>0</v>
      </c>
      <c r="J211" s="66">
        <f t="shared" si="42"/>
        <v>0</v>
      </c>
      <c r="K211" s="66">
        <f t="shared" si="43"/>
        <v>0</v>
      </c>
      <c r="L211" s="66">
        <f t="shared" si="44"/>
        <v>0</v>
      </c>
      <c r="M211" s="66">
        <f t="shared" ca="1" si="45"/>
        <v>9.3513459032814623E-3</v>
      </c>
      <c r="N211" s="66">
        <f t="shared" ca="1" si="46"/>
        <v>0</v>
      </c>
      <c r="O211" s="80">
        <f t="shared" ca="1" si="47"/>
        <v>0</v>
      </c>
      <c r="P211" s="66">
        <f t="shared" ca="1" si="48"/>
        <v>0</v>
      </c>
      <c r="Q211" s="66">
        <f t="shared" ca="1" si="49"/>
        <v>0</v>
      </c>
      <c r="R211" s="32">
        <f t="shared" ca="1" si="50"/>
        <v>-9.3513459032814623E-3</v>
      </c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</row>
    <row r="212" spans="1:35">
      <c r="A212" s="77"/>
      <c r="B212" s="77"/>
      <c r="C212" s="77"/>
      <c r="D212" s="79">
        <f t="shared" si="36"/>
        <v>0</v>
      </c>
      <c r="E212" s="79">
        <f t="shared" si="37"/>
        <v>0</v>
      </c>
      <c r="F212" s="66">
        <f t="shared" si="38"/>
        <v>0</v>
      </c>
      <c r="G212" s="66">
        <f t="shared" si="39"/>
        <v>0</v>
      </c>
      <c r="H212" s="66">
        <f t="shared" si="40"/>
        <v>0</v>
      </c>
      <c r="I212" s="66">
        <f t="shared" si="41"/>
        <v>0</v>
      </c>
      <c r="J212" s="66">
        <f t="shared" si="42"/>
        <v>0</v>
      </c>
      <c r="K212" s="66">
        <f t="shared" si="43"/>
        <v>0</v>
      </c>
      <c r="L212" s="66">
        <f t="shared" si="44"/>
        <v>0</v>
      </c>
      <c r="M212" s="66">
        <f t="shared" ca="1" si="45"/>
        <v>9.3513459032814623E-3</v>
      </c>
      <c r="N212" s="66">
        <f t="shared" ca="1" si="46"/>
        <v>0</v>
      </c>
      <c r="O212" s="80">
        <f t="shared" ca="1" si="47"/>
        <v>0</v>
      </c>
      <c r="P212" s="66">
        <f t="shared" ca="1" si="48"/>
        <v>0</v>
      </c>
      <c r="Q212" s="66">
        <f t="shared" ca="1" si="49"/>
        <v>0</v>
      </c>
      <c r="R212" s="32">
        <f t="shared" ca="1" si="50"/>
        <v>-9.3513459032814623E-3</v>
      </c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</row>
    <row r="213" spans="1:35">
      <c r="A213" s="77"/>
      <c r="B213" s="77"/>
      <c r="C213" s="77"/>
      <c r="D213" s="79">
        <f t="shared" ref="D213:D276" si="51">A213/A$18</f>
        <v>0</v>
      </c>
      <c r="E213" s="79">
        <f t="shared" ref="E213:E276" si="52">B213/B$18</f>
        <v>0</v>
      </c>
      <c r="F213" s="66">
        <f t="shared" ref="F213:F276" si="53">$C213*D213</f>
        <v>0</v>
      </c>
      <c r="G213" s="66">
        <f t="shared" ref="G213:G276" si="54">$C213*E213</f>
        <v>0</v>
      </c>
      <c r="H213" s="66">
        <f t="shared" ref="H213:H276" si="55">C213*D213*D213</f>
        <v>0</v>
      </c>
      <c r="I213" s="66">
        <f t="shared" ref="I213:I276" si="56">C213*D213*D213*D213</f>
        <v>0</v>
      </c>
      <c r="J213" s="66">
        <f t="shared" ref="J213:J276" si="57">C213*D213*D213*D213*D213</f>
        <v>0</v>
      </c>
      <c r="K213" s="66">
        <f t="shared" ref="K213:K276" si="58">C213*E213*D213</f>
        <v>0</v>
      </c>
      <c r="L213" s="66">
        <f t="shared" ref="L213:L276" si="59">C213*E213*D213*D213</f>
        <v>0</v>
      </c>
      <c r="M213" s="66">
        <f t="shared" ref="M213:M276" ca="1" si="60">+E$4+E$5*D213+E$6*D213^2</f>
        <v>9.3513459032814623E-3</v>
      </c>
      <c r="N213" s="66">
        <f t="shared" ref="N213:N276" ca="1" si="61">C213*(M213-E213)^2</f>
        <v>0</v>
      </c>
      <c r="O213" s="80">
        <f t="shared" ref="O213:O276" ca="1" si="62">(C213*O$1-O$2*F213+O$3*H213)^2</f>
        <v>0</v>
      </c>
      <c r="P213" s="66">
        <f t="shared" ref="P213:P276" ca="1" si="63">(-C213*O$2+O$4*F213-O$5*H213)^2</f>
        <v>0</v>
      </c>
      <c r="Q213" s="66">
        <f t="shared" ref="Q213:Q276" ca="1" si="64">+(C213*O$3-F213*O$5+H213*O$6)^2</f>
        <v>0</v>
      </c>
      <c r="R213" s="32">
        <f t="shared" ref="R213:R276" ca="1" si="65">+E213-M213</f>
        <v>-9.3513459032814623E-3</v>
      </c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</row>
    <row r="214" spans="1:35">
      <c r="A214" s="77"/>
      <c r="B214" s="77"/>
      <c r="C214" s="77"/>
      <c r="D214" s="79">
        <f t="shared" si="51"/>
        <v>0</v>
      </c>
      <c r="E214" s="79">
        <f t="shared" si="52"/>
        <v>0</v>
      </c>
      <c r="F214" s="66">
        <f t="shared" si="53"/>
        <v>0</v>
      </c>
      <c r="G214" s="66">
        <f t="shared" si="54"/>
        <v>0</v>
      </c>
      <c r="H214" s="66">
        <f t="shared" si="55"/>
        <v>0</v>
      </c>
      <c r="I214" s="66">
        <f t="shared" si="56"/>
        <v>0</v>
      </c>
      <c r="J214" s="66">
        <f t="shared" si="57"/>
        <v>0</v>
      </c>
      <c r="K214" s="66">
        <f t="shared" si="58"/>
        <v>0</v>
      </c>
      <c r="L214" s="66">
        <f t="shared" si="59"/>
        <v>0</v>
      </c>
      <c r="M214" s="66">
        <f t="shared" ca="1" si="60"/>
        <v>9.3513459032814623E-3</v>
      </c>
      <c r="N214" s="66">
        <f t="shared" ca="1" si="61"/>
        <v>0</v>
      </c>
      <c r="O214" s="80">
        <f t="shared" ca="1" si="62"/>
        <v>0</v>
      </c>
      <c r="P214" s="66">
        <f t="shared" ca="1" si="63"/>
        <v>0</v>
      </c>
      <c r="Q214" s="66">
        <f t="shared" ca="1" si="64"/>
        <v>0</v>
      </c>
      <c r="R214" s="32">
        <f t="shared" ca="1" si="65"/>
        <v>-9.3513459032814623E-3</v>
      </c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</row>
    <row r="215" spans="1:35">
      <c r="A215" s="77"/>
      <c r="B215" s="77"/>
      <c r="C215" s="77"/>
      <c r="D215" s="79">
        <f t="shared" si="51"/>
        <v>0</v>
      </c>
      <c r="E215" s="79">
        <f t="shared" si="52"/>
        <v>0</v>
      </c>
      <c r="F215" s="66">
        <f t="shared" si="53"/>
        <v>0</v>
      </c>
      <c r="G215" s="66">
        <f t="shared" si="54"/>
        <v>0</v>
      </c>
      <c r="H215" s="66">
        <f t="shared" si="55"/>
        <v>0</v>
      </c>
      <c r="I215" s="66">
        <f t="shared" si="56"/>
        <v>0</v>
      </c>
      <c r="J215" s="66">
        <f t="shared" si="57"/>
        <v>0</v>
      </c>
      <c r="K215" s="66">
        <f t="shared" si="58"/>
        <v>0</v>
      </c>
      <c r="L215" s="66">
        <f t="shared" si="59"/>
        <v>0</v>
      </c>
      <c r="M215" s="66">
        <f t="shared" ca="1" si="60"/>
        <v>9.3513459032814623E-3</v>
      </c>
      <c r="N215" s="66">
        <f t="shared" ca="1" si="61"/>
        <v>0</v>
      </c>
      <c r="O215" s="80">
        <f t="shared" ca="1" si="62"/>
        <v>0</v>
      </c>
      <c r="P215" s="66">
        <f t="shared" ca="1" si="63"/>
        <v>0</v>
      </c>
      <c r="Q215" s="66">
        <f t="shared" ca="1" si="64"/>
        <v>0</v>
      </c>
      <c r="R215" s="32">
        <f t="shared" ca="1" si="65"/>
        <v>-9.3513459032814623E-3</v>
      </c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</row>
    <row r="216" spans="1:35">
      <c r="A216" s="77"/>
      <c r="B216" s="77"/>
      <c r="C216" s="77"/>
      <c r="D216" s="79">
        <f t="shared" si="51"/>
        <v>0</v>
      </c>
      <c r="E216" s="79">
        <f t="shared" si="52"/>
        <v>0</v>
      </c>
      <c r="F216" s="66">
        <f t="shared" si="53"/>
        <v>0</v>
      </c>
      <c r="G216" s="66">
        <f t="shared" si="54"/>
        <v>0</v>
      </c>
      <c r="H216" s="66">
        <f t="shared" si="55"/>
        <v>0</v>
      </c>
      <c r="I216" s="66">
        <f t="shared" si="56"/>
        <v>0</v>
      </c>
      <c r="J216" s="66">
        <f t="shared" si="57"/>
        <v>0</v>
      </c>
      <c r="K216" s="66">
        <f t="shared" si="58"/>
        <v>0</v>
      </c>
      <c r="L216" s="66">
        <f t="shared" si="59"/>
        <v>0</v>
      </c>
      <c r="M216" s="66">
        <f t="shared" ca="1" si="60"/>
        <v>9.3513459032814623E-3</v>
      </c>
      <c r="N216" s="66">
        <f t="shared" ca="1" si="61"/>
        <v>0</v>
      </c>
      <c r="O216" s="80">
        <f t="shared" ca="1" si="62"/>
        <v>0</v>
      </c>
      <c r="P216" s="66">
        <f t="shared" ca="1" si="63"/>
        <v>0</v>
      </c>
      <c r="Q216" s="66">
        <f t="shared" ca="1" si="64"/>
        <v>0</v>
      </c>
      <c r="R216" s="32">
        <f t="shared" ca="1" si="65"/>
        <v>-9.3513459032814623E-3</v>
      </c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</row>
    <row r="217" spans="1:35">
      <c r="A217" s="77"/>
      <c r="B217" s="77"/>
      <c r="C217" s="77"/>
      <c r="D217" s="79">
        <f t="shared" si="51"/>
        <v>0</v>
      </c>
      <c r="E217" s="79">
        <f t="shared" si="52"/>
        <v>0</v>
      </c>
      <c r="F217" s="66">
        <f t="shared" si="53"/>
        <v>0</v>
      </c>
      <c r="G217" s="66">
        <f t="shared" si="54"/>
        <v>0</v>
      </c>
      <c r="H217" s="66">
        <f t="shared" si="55"/>
        <v>0</v>
      </c>
      <c r="I217" s="66">
        <f t="shared" si="56"/>
        <v>0</v>
      </c>
      <c r="J217" s="66">
        <f t="shared" si="57"/>
        <v>0</v>
      </c>
      <c r="K217" s="66">
        <f t="shared" si="58"/>
        <v>0</v>
      </c>
      <c r="L217" s="66">
        <f t="shared" si="59"/>
        <v>0</v>
      </c>
      <c r="M217" s="66">
        <f t="shared" ca="1" si="60"/>
        <v>9.3513459032814623E-3</v>
      </c>
      <c r="N217" s="66">
        <f t="shared" ca="1" si="61"/>
        <v>0</v>
      </c>
      <c r="O217" s="80">
        <f t="shared" ca="1" si="62"/>
        <v>0</v>
      </c>
      <c r="P217" s="66">
        <f t="shared" ca="1" si="63"/>
        <v>0</v>
      </c>
      <c r="Q217" s="66">
        <f t="shared" ca="1" si="64"/>
        <v>0</v>
      </c>
      <c r="R217" s="32">
        <f t="shared" ca="1" si="65"/>
        <v>-9.3513459032814623E-3</v>
      </c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</row>
    <row r="218" spans="1:35">
      <c r="A218" s="77"/>
      <c r="B218" s="77"/>
      <c r="C218" s="77"/>
      <c r="D218" s="79">
        <f t="shared" si="51"/>
        <v>0</v>
      </c>
      <c r="E218" s="79">
        <f t="shared" si="52"/>
        <v>0</v>
      </c>
      <c r="F218" s="66">
        <f t="shared" si="53"/>
        <v>0</v>
      </c>
      <c r="G218" s="66">
        <f t="shared" si="54"/>
        <v>0</v>
      </c>
      <c r="H218" s="66">
        <f t="shared" si="55"/>
        <v>0</v>
      </c>
      <c r="I218" s="66">
        <f t="shared" si="56"/>
        <v>0</v>
      </c>
      <c r="J218" s="66">
        <f t="shared" si="57"/>
        <v>0</v>
      </c>
      <c r="K218" s="66">
        <f t="shared" si="58"/>
        <v>0</v>
      </c>
      <c r="L218" s="66">
        <f t="shared" si="59"/>
        <v>0</v>
      </c>
      <c r="M218" s="66">
        <f t="shared" ca="1" si="60"/>
        <v>9.3513459032814623E-3</v>
      </c>
      <c r="N218" s="66">
        <f t="shared" ca="1" si="61"/>
        <v>0</v>
      </c>
      <c r="O218" s="80">
        <f t="shared" ca="1" si="62"/>
        <v>0</v>
      </c>
      <c r="P218" s="66">
        <f t="shared" ca="1" si="63"/>
        <v>0</v>
      </c>
      <c r="Q218" s="66">
        <f t="shared" ca="1" si="64"/>
        <v>0</v>
      </c>
      <c r="R218" s="32">
        <f t="shared" ca="1" si="65"/>
        <v>-9.3513459032814623E-3</v>
      </c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</row>
    <row r="219" spans="1:35">
      <c r="A219" s="77"/>
      <c r="B219" s="77"/>
      <c r="C219" s="77"/>
      <c r="D219" s="79">
        <f t="shared" si="51"/>
        <v>0</v>
      </c>
      <c r="E219" s="79">
        <f t="shared" si="52"/>
        <v>0</v>
      </c>
      <c r="F219" s="66">
        <f t="shared" si="53"/>
        <v>0</v>
      </c>
      <c r="G219" s="66">
        <f t="shared" si="54"/>
        <v>0</v>
      </c>
      <c r="H219" s="66">
        <f t="shared" si="55"/>
        <v>0</v>
      </c>
      <c r="I219" s="66">
        <f t="shared" si="56"/>
        <v>0</v>
      </c>
      <c r="J219" s="66">
        <f t="shared" si="57"/>
        <v>0</v>
      </c>
      <c r="K219" s="66">
        <f t="shared" si="58"/>
        <v>0</v>
      </c>
      <c r="L219" s="66">
        <f t="shared" si="59"/>
        <v>0</v>
      </c>
      <c r="M219" s="66">
        <f t="shared" ca="1" si="60"/>
        <v>9.3513459032814623E-3</v>
      </c>
      <c r="N219" s="66">
        <f t="shared" ca="1" si="61"/>
        <v>0</v>
      </c>
      <c r="O219" s="80">
        <f t="shared" ca="1" si="62"/>
        <v>0</v>
      </c>
      <c r="P219" s="66">
        <f t="shared" ca="1" si="63"/>
        <v>0</v>
      </c>
      <c r="Q219" s="66">
        <f t="shared" ca="1" si="64"/>
        <v>0</v>
      </c>
      <c r="R219" s="32">
        <f t="shared" ca="1" si="65"/>
        <v>-9.3513459032814623E-3</v>
      </c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</row>
    <row r="220" spans="1:35">
      <c r="A220" s="77"/>
      <c r="B220" s="77"/>
      <c r="C220" s="77"/>
      <c r="D220" s="79">
        <f t="shared" si="51"/>
        <v>0</v>
      </c>
      <c r="E220" s="79">
        <f t="shared" si="52"/>
        <v>0</v>
      </c>
      <c r="F220" s="66">
        <f t="shared" si="53"/>
        <v>0</v>
      </c>
      <c r="G220" s="66">
        <f t="shared" si="54"/>
        <v>0</v>
      </c>
      <c r="H220" s="66">
        <f t="shared" si="55"/>
        <v>0</v>
      </c>
      <c r="I220" s="66">
        <f t="shared" si="56"/>
        <v>0</v>
      </c>
      <c r="J220" s="66">
        <f t="shared" si="57"/>
        <v>0</v>
      </c>
      <c r="K220" s="66">
        <f t="shared" si="58"/>
        <v>0</v>
      </c>
      <c r="L220" s="66">
        <f t="shared" si="59"/>
        <v>0</v>
      </c>
      <c r="M220" s="66">
        <f t="shared" ca="1" si="60"/>
        <v>9.3513459032814623E-3</v>
      </c>
      <c r="N220" s="66">
        <f t="shared" ca="1" si="61"/>
        <v>0</v>
      </c>
      <c r="O220" s="80">
        <f t="shared" ca="1" si="62"/>
        <v>0</v>
      </c>
      <c r="P220" s="66">
        <f t="shared" ca="1" si="63"/>
        <v>0</v>
      </c>
      <c r="Q220" s="66">
        <f t="shared" ca="1" si="64"/>
        <v>0</v>
      </c>
      <c r="R220" s="32">
        <f t="shared" ca="1" si="65"/>
        <v>-9.3513459032814623E-3</v>
      </c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</row>
    <row r="221" spans="1:35">
      <c r="A221" s="77"/>
      <c r="B221" s="77"/>
      <c r="C221" s="77"/>
      <c r="D221" s="79">
        <f t="shared" si="51"/>
        <v>0</v>
      </c>
      <c r="E221" s="79">
        <f t="shared" si="52"/>
        <v>0</v>
      </c>
      <c r="F221" s="66">
        <f t="shared" si="53"/>
        <v>0</v>
      </c>
      <c r="G221" s="66">
        <f t="shared" si="54"/>
        <v>0</v>
      </c>
      <c r="H221" s="66">
        <f t="shared" si="55"/>
        <v>0</v>
      </c>
      <c r="I221" s="66">
        <f t="shared" si="56"/>
        <v>0</v>
      </c>
      <c r="J221" s="66">
        <f t="shared" si="57"/>
        <v>0</v>
      </c>
      <c r="K221" s="66">
        <f t="shared" si="58"/>
        <v>0</v>
      </c>
      <c r="L221" s="66">
        <f t="shared" si="59"/>
        <v>0</v>
      </c>
      <c r="M221" s="66">
        <f t="shared" ca="1" si="60"/>
        <v>9.3513459032814623E-3</v>
      </c>
      <c r="N221" s="66">
        <f t="shared" ca="1" si="61"/>
        <v>0</v>
      </c>
      <c r="O221" s="80">
        <f t="shared" ca="1" si="62"/>
        <v>0</v>
      </c>
      <c r="P221" s="66">
        <f t="shared" ca="1" si="63"/>
        <v>0</v>
      </c>
      <c r="Q221" s="66">
        <f t="shared" ca="1" si="64"/>
        <v>0</v>
      </c>
      <c r="R221" s="32">
        <f t="shared" ca="1" si="65"/>
        <v>-9.3513459032814623E-3</v>
      </c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</row>
    <row r="222" spans="1:35">
      <c r="A222" s="77"/>
      <c r="B222" s="77"/>
      <c r="C222" s="77"/>
      <c r="D222" s="79">
        <f t="shared" si="51"/>
        <v>0</v>
      </c>
      <c r="E222" s="79">
        <f t="shared" si="52"/>
        <v>0</v>
      </c>
      <c r="F222" s="66">
        <f t="shared" si="53"/>
        <v>0</v>
      </c>
      <c r="G222" s="66">
        <f t="shared" si="54"/>
        <v>0</v>
      </c>
      <c r="H222" s="66">
        <f t="shared" si="55"/>
        <v>0</v>
      </c>
      <c r="I222" s="66">
        <f t="shared" si="56"/>
        <v>0</v>
      </c>
      <c r="J222" s="66">
        <f t="shared" si="57"/>
        <v>0</v>
      </c>
      <c r="K222" s="66">
        <f t="shared" si="58"/>
        <v>0</v>
      </c>
      <c r="L222" s="66">
        <f t="shared" si="59"/>
        <v>0</v>
      </c>
      <c r="M222" s="66">
        <f t="shared" ca="1" si="60"/>
        <v>9.3513459032814623E-3</v>
      </c>
      <c r="N222" s="66">
        <f t="shared" ca="1" si="61"/>
        <v>0</v>
      </c>
      <c r="O222" s="80">
        <f t="shared" ca="1" si="62"/>
        <v>0</v>
      </c>
      <c r="P222" s="66">
        <f t="shared" ca="1" si="63"/>
        <v>0</v>
      </c>
      <c r="Q222" s="66">
        <f t="shared" ca="1" si="64"/>
        <v>0</v>
      </c>
      <c r="R222" s="32">
        <f t="shared" ca="1" si="65"/>
        <v>-9.3513459032814623E-3</v>
      </c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</row>
    <row r="223" spans="1:35">
      <c r="A223" s="77"/>
      <c r="B223" s="77"/>
      <c r="C223" s="77"/>
      <c r="D223" s="79">
        <f t="shared" si="51"/>
        <v>0</v>
      </c>
      <c r="E223" s="79">
        <f t="shared" si="52"/>
        <v>0</v>
      </c>
      <c r="F223" s="66">
        <f t="shared" si="53"/>
        <v>0</v>
      </c>
      <c r="G223" s="66">
        <f t="shared" si="54"/>
        <v>0</v>
      </c>
      <c r="H223" s="66">
        <f t="shared" si="55"/>
        <v>0</v>
      </c>
      <c r="I223" s="66">
        <f t="shared" si="56"/>
        <v>0</v>
      </c>
      <c r="J223" s="66">
        <f t="shared" si="57"/>
        <v>0</v>
      </c>
      <c r="K223" s="66">
        <f t="shared" si="58"/>
        <v>0</v>
      </c>
      <c r="L223" s="66">
        <f t="shared" si="59"/>
        <v>0</v>
      </c>
      <c r="M223" s="66">
        <f t="shared" ca="1" si="60"/>
        <v>9.3513459032814623E-3</v>
      </c>
      <c r="N223" s="66">
        <f t="shared" ca="1" si="61"/>
        <v>0</v>
      </c>
      <c r="O223" s="80">
        <f t="shared" ca="1" si="62"/>
        <v>0</v>
      </c>
      <c r="P223" s="66">
        <f t="shared" ca="1" si="63"/>
        <v>0</v>
      </c>
      <c r="Q223" s="66">
        <f t="shared" ca="1" si="64"/>
        <v>0</v>
      </c>
      <c r="R223" s="32">
        <f t="shared" ca="1" si="65"/>
        <v>-9.3513459032814623E-3</v>
      </c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</row>
    <row r="224" spans="1:35">
      <c r="A224" s="77"/>
      <c r="B224" s="77"/>
      <c r="C224" s="77"/>
      <c r="D224" s="79">
        <f t="shared" si="51"/>
        <v>0</v>
      </c>
      <c r="E224" s="79">
        <f t="shared" si="52"/>
        <v>0</v>
      </c>
      <c r="F224" s="66">
        <f t="shared" si="53"/>
        <v>0</v>
      </c>
      <c r="G224" s="66">
        <f t="shared" si="54"/>
        <v>0</v>
      </c>
      <c r="H224" s="66">
        <f t="shared" si="55"/>
        <v>0</v>
      </c>
      <c r="I224" s="66">
        <f t="shared" si="56"/>
        <v>0</v>
      </c>
      <c r="J224" s="66">
        <f t="shared" si="57"/>
        <v>0</v>
      </c>
      <c r="K224" s="66">
        <f t="shared" si="58"/>
        <v>0</v>
      </c>
      <c r="L224" s="66">
        <f t="shared" si="59"/>
        <v>0</v>
      </c>
      <c r="M224" s="66">
        <f t="shared" ca="1" si="60"/>
        <v>9.3513459032814623E-3</v>
      </c>
      <c r="N224" s="66">
        <f t="shared" ca="1" si="61"/>
        <v>0</v>
      </c>
      <c r="O224" s="80">
        <f t="shared" ca="1" si="62"/>
        <v>0</v>
      </c>
      <c r="P224" s="66">
        <f t="shared" ca="1" si="63"/>
        <v>0</v>
      </c>
      <c r="Q224" s="66">
        <f t="shared" ca="1" si="64"/>
        <v>0</v>
      </c>
      <c r="R224" s="32">
        <f t="shared" ca="1" si="65"/>
        <v>-9.3513459032814623E-3</v>
      </c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</row>
    <row r="225" spans="1:35">
      <c r="A225" s="77"/>
      <c r="B225" s="77"/>
      <c r="C225" s="77"/>
      <c r="D225" s="79">
        <f t="shared" si="51"/>
        <v>0</v>
      </c>
      <c r="E225" s="79">
        <f t="shared" si="52"/>
        <v>0</v>
      </c>
      <c r="F225" s="66">
        <f t="shared" si="53"/>
        <v>0</v>
      </c>
      <c r="G225" s="66">
        <f t="shared" si="54"/>
        <v>0</v>
      </c>
      <c r="H225" s="66">
        <f t="shared" si="55"/>
        <v>0</v>
      </c>
      <c r="I225" s="66">
        <f t="shared" si="56"/>
        <v>0</v>
      </c>
      <c r="J225" s="66">
        <f t="shared" si="57"/>
        <v>0</v>
      </c>
      <c r="K225" s="66">
        <f t="shared" si="58"/>
        <v>0</v>
      </c>
      <c r="L225" s="66">
        <f t="shared" si="59"/>
        <v>0</v>
      </c>
      <c r="M225" s="66">
        <f t="shared" ca="1" si="60"/>
        <v>9.3513459032814623E-3</v>
      </c>
      <c r="N225" s="66">
        <f t="shared" ca="1" si="61"/>
        <v>0</v>
      </c>
      <c r="O225" s="80">
        <f t="shared" ca="1" si="62"/>
        <v>0</v>
      </c>
      <c r="P225" s="66">
        <f t="shared" ca="1" si="63"/>
        <v>0</v>
      </c>
      <c r="Q225" s="66">
        <f t="shared" ca="1" si="64"/>
        <v>0</v>
      </c>
      <c r="R225" s="32">
        <f t="shared" ca="1" si="65"/>
        <v>-9.3513459032814623E-3</v>
      </c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</row>
    <row r="226" spans="1:35">
      <c r="A226" s="77"/>
      <c r="B226" s="77"/>
      <c r="C226" s="77"/>
      <c r="D226" s="79">
        <f t="shared" si="51"/>
        <v>0</v>
      </c>
      <c r="E226" s="79">
        <f t="shared" si="52"/>
        <v>0</v>
      </c>
      <c r="F226" s="66">
        <f t="shared" si="53"/>
        <v>0</v>
      </c>
      <c r="G226" s="66">
        <f t="shared" si="54"/>
        <v>0</v>
      </c>
      <c r="H226" s="66">
        <f t="shared" si="55"/>
        <v>0</v>
      </c>
      <c r="I226" s="66">
        <f t="shared" si="56"/>
        <v>0</v>
      </c>
      <c r="J226" s="66">
        <f t="shared" si="57"/>
        <v>0</v>
      </c>
      <c r="K226" s="66">
        <f t="shared" si="58"/>
        <v>0</v>
      </c>
      <c r="L226" s="66">
        <f t="shared" si="59"/>
        <v>0</v>
      </c>
      <c r="M226" s="66">
        <f t="shared" ca="1" si="60"/>
        <v>9.3513459032814623E-3</v>
      </c>
      <c r="N226" s="66">
        <f t="shared" ca="1" si="61"/>
        <v>0</v>
      </c>
      <c r="O226" s="80">
        <f t="shared" ca="1" si="62"/>
        <v>0</v>
      </c>
      <c r="P226" s="66">
        <f t="shared" ca="1" si="63"/>
        <v>0</v>
      </c>
      <c r="Q226" s="66">
        <f t="shared" ca="1" si="64"/>
        <v>0</v>
      </c>
      <c r="R226" s="32">
        <f t="shared" ca="1" si="65"/>
        <v>-9.3513459032814623E-3</v>
      </c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</row>
    <row r="227" spans="1:35">
      <c r="A227" s="77"/>
      <c r="B227" s="77"/>
      <c r="C227" s="77"/>
      <c r="D227" s="79">
        <f t="shared" si="51"/>
        <v>0</v>
      </c>
      <c r="E227" s="79">
        <f t="shared" si="52"/>
        <v>0</v>
      </c>
      <c r="F227" s="66">
        <f t="shared" si="53"/>
        <v>0</v>
      </c>
      <c r="G227" s="66">
        <f t="shared" si="54"/>
        <v>0</v>
      </c>
      <c r="H227" s="66">
        <f t="shared" si="55"/>
        <v>0</v>
      </c>
      <c r="I227" s="66">
        <f t="shared" si="56"/>
        <v>0</v>
      </c>
      <c r="J227" s="66">
        <f t="shared" si="57"/>
        <v>0</v>
      </c>
      <c r="K227" s="66">
        <f t="shared" si="58"/>
        <v>0</v>
      </c>
      <c r="L227" s="66">
        <f t="shared" si="59"/>
        <v>0</v>
      </c>
      <c r="M227" s="66">
        <f t="shared" ca="1" si="60"/>
        <v>9.3513459032814623E-3</v>
      </c>
      <c r="N227" s="66">
        <f t="shared" ca="1" si="61"/>
        <v>0</v>
      </c>
      <c r="O227" s="80">
        <f t="shared" ca="1" si="62"/>
        <v>0</v>
      </c>
      <c r="P227" s="66">
        <f t="shared" ca="1" si="63"/>
        <v>0</v>
      </c>
      <c r="Q227" s="66">
        <f t="shared" ca="1" si="64"/>
        <v>0</v>
      </c>
      <c r="R227" s="32">
        <f t="shared" ca="1" si="65"/>
        <v>-9.3513459032814623E-3</v>
      </c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</row>
    <row r="228" spans="1:35">
      <c r="A228" s="77"/>
      <c r="B228" s="77"/>
      <c r="C228" s="77"/>
      <c r="D228" s="79">
        <f t="shared" si="51"/>
        <v>0</v>
      </c>
      <c r="E228" s="79">
        <f t="shared" si="52"/>
        <v>0</v>
      </c>
      <c r="F228" s="66">
        <f t="shared" si="53"/>
        <v>0</v>
      </c>
      <c r="G228" s="66">
        <f t="shared" si="54"/>
        <v>0</v>
      </c>
      <c r="H228" s="66">
        <f t="shared" si="55"/>
        <v>0</v>
      </c>
      <c r="I228" s="66">
        <f t="shared" si="56"/>
        <v>0</v>
      </c>
      <c r="J228" s="66">
        <f t="shared" si="57"/>
        <v>0</v>
      </c>
      <c r="K228" s="66">
        <f t="shared" si="58"/>
        <v>0</v>
      </c>
      <c r="L228" s="66">
        <f t="shared" si="59"/>
        <v>0</v>
      </c>
      <c r="M228" s="66">
        <f t="shared" ca="1" si="60"/>
        <v>9.3513459032814623E-3</v>
      </c>
      <c r="N228" s="66">
        <f t="shared" ca="1" si="61"/>
        <v>0</v>
      </c>
      <c r="O228" s="80">
        <f t="shared" ca="1" si="62"/>
        <v>0</v>
      </c>
      <c r="P228" s="66">
        <f t="shared" ca="1" si="63"/>
        <v>0</v>
      </c>
      <c r="Q228" s="66">
        <f t="shared" ca="1" si="64"/>
        <v>0</v>
      </c>
      <c r="R228" s="32">
        <f t="shared" ca="1" si="65"/>
        <v>-9.3513459032814623E-3</v>
      </c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</row>
    <row r="229" spans="1:35">
      <c r="A229" s="77"/>
      <c r="B229" s="77"/>
      <c r="C229" s="77"/>
      <c r="D229" s="79">
        <f t="shared" si="51"/>
        <v>0</v>
      </c>
      <c r="E229" s="79">
        <f t="shared" si="52"/>
        <v>0</v>
      </c>
      <c r="F229" s="66">
        <f t="shared" si="53"/>
        <v>0</v>
      </c>
      <c r="G229" s="66">
        <f t="shared" si="54"/>
        <v>0</v>
      </c>
      <c r="H229" s="66">
        <f t="shared" si="55"/>
        <v>0</v>
      </c>
      <c r="I229" s="66">
        <f t="shared" si="56"/>
        <v>0</v>
      </c>
      <c r="J229" s="66">
        <f t="shared" si="57"/>
        <v>0</v>
      </c>
      <c r="K229" s="66">
        <f t="shared" si="58"/>
        <v>0</v>
      </c>
      <c r="L229" s="66">
        <f t="shared" si="59"/>
        <v>0</v>
      </c>
      <c r="M229" s="66">
        <f t="shared" ca="1" si="60"/>
        <v>9.3513459032814623E-3</v>
      </c>
      <c r="N229" s="66">
        <f t="shared" ca="1" si="61"/>
        <v>0</v>
      </c>
      <c r="O229" s="80">
        <f t="shared" ca="1" si="62"/>
        <v>0</v>
      </c>
      <c r="P229" s="66">
        <f t="shared" ca="1" si="63"/>
        <v>0</v>
      </c>
      <c r="Q229" s="66">
        <f t="shared" ca="1" si="64"/>
        <v>0</v>
      </c>
      <c r="R229" s="32">
        <f t="shared" ca="1" si="65"/>
        <v>-9.3513459032814623E-3</v>
      </c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</row>
    <row r="230" spans="1:35">
      <c r="A230" s="77"/>
      <c r="B230" s="77"/>
      <c r="C230" s="77"/>
      <c r="D230" s="79">
        <f t="shared" si="51"/>
        <v>0</v>
      </c>
      <c r="E230" s="79">
        <f t="shared" si="52"/>
        <v>0</v>
      </c>
      <c r="F230" s="66">
        <f t="shared" si="53"/>
        <v>0</v>
      </c>
      <c r="G230" s="66">
        <f t="shared" si="54"/>
        <v>0</v>
      </c>
      <c r="H230" s="66">
        <f t="shared" si="55"/>
        <v>0</v>
      </c>
      <c r="I230" s="66">
        <f t="shared" si="56"/>
        <v>0</v>
      </c>
      <c r="J230" s="66">
        <f t="shared" si="57"/>
        <v>0</v>
      </c>
      <c r="K230" s="66">
        <f t="shared" si="58"/>
        <v>0</v>
      </c>
      <c r="L230" s="66">
        <f t="shared" si="59"/>
        <v>0</v>
      </c>
      <c r="M230" s="66">
        <f t="shared" ca="1" si="60"/>
        <v>9.3513459032814623E-3</v>
      </c>
      <c r="N230" s="66">
        <f t="shared" ca="1" si="61"/>
        <v>0</v>
      </c>
      <c r="O230" s="80">
        <f t="shared" ca="1" si="62"/>
        <v>0</v>
      </c>
      <c r="P230" s="66">
        <f t="shared" ca="1" si="63"/>
        <v>0</v>
      </c>
      <c r="Q230" s="66">
        <f t="shared" ca="1" si="64"/>
        <v>0</v>
      </c>
      <c r="R230" s="32">
        <f t="shared" ca="1" si="65"/>
        <v>-9.3513459032814623E-3</v>
      </c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</row>
    <row r="231" spans="1:35">
      <c r="A231" s="77"/>
      <c r="B231" s="77"/>
      <c r="C231" s="77"/>
      <c r="D231" s="79">
        <f t="shared" si="51"/>
        <v>0</v>
      </c>
      <c r="E231" s="79">
        <f t="shared" si="52"/>
        <v>0</v>
      </c>
      <c r="F231" s="66">
        <f t="shared" si="53"/>
        <v>0</v>
      </c>
      <c r="G231" s="66">
        <f t="shared" si="54"/>
        <v>0</v>
      </c>
      <c r="H231" s="66">
        <f t="shared" si="55"/>
        <v>0</v>
      </c>
      <c r="I231" s="66">
        <f t="shared" si="56"/>
        <v>0</v>
      </c>
      <c r="J231" s="66">
        <f t="shared" si="57"/>
        <v>0</v>
      </c>
      <c r="K231" s="66">
        <f t="shared" si="58"/>
        <v>0</v>
      </c>
      <c r="L231" s="66">
        <f t="shared" si="59"/>
        <v>0</v>
      </c>
      <c r="M231" s="66">
        <f t="shared" ca="1" si="60"/>
        <v>9.3513459032814623E-3</v>
      </c>
      <c r="N231" s="66">
        <f t="shared" ca="1" si="61"/>
        <v>0</v>
      </c>
      <c r="O231" s="80">
        <f t="shared" ca="1" si="62"/>
        <v>0</v>
      </c>
      <c r="P231" s="66">
        <f t="shared" ca="1" si="63"/>
        <v>0</v>
      </c>
      <c r="Q231" s="66">
        <f t="shared" ca="1" si="64"/>
        <v>0</v>
      </c>
      <c r="R231" s="32">
        <f t="shared" ca="1" si="65"/>
        <v>-9.3513459032814623E-3</v>
      </c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</row>
    <row r="232" spans="1:35">
      <c r="A232" s="77"/>
      <c r="B232" s="77"/>
      <c r="C232" s="77"/>
      <c r="D232" s="79">
        <f t="shared" si="51"/>
        <v>0</v>
      </c>
      <c r="E232" s="79">
        <f t="shared" si="52"/>
        <v>0</v>
      </c>
      <c r="F232" s="66">
        <f t="shared" si="53"/>
        <v>0</v>
      </c>
      <c r="G232" s="66">
        <f t="shared" si="54"/>
        <v>0</v>
      </c>
      <c r="H232" s="66">
        <f t="shared" si="55"/>
        <v>0</v>
      </c>
      <c r="I232" s="66">
        <f t="shared" si="56"/>
        <v>0</v>
      </c>
      <c r="J232" s="66">
        <f t="shared" si="57"/>
        <v>0</v>
      </c>
      <c r="K232" s="66">
        <f t="shared" si="58"/>
        <v>0</v>
      </c>
      <c r="L232" s="66">
        <f t="shared" si="59"/>
        <v>0</v>
      </c>
      <c r="M232" s="66">
        <f t="shared" ca="1" si="60"/>
        <v>9.3513459032814623E-3</v>
      </c>
      <c r="N232" s="66">
        <f t="shared" ca="1" si="61"/>
        <v>0</v>
      </c>
      <c r="O232" s="80">
        <f t="shared" ca="1" si="62"/>
        <v>0</v>
      </c>
      <c r="P232" s="66">
        <f t="shared" ca="1" si="63"/>
        <v>0</v>
      </c>
      <c r="Q232" s="66">
        <f t="shared" ca="1" si="64"/>
        <v>0</v>
      </c>
      <c r="R232" s="32">
        <f t="shared" ca="1" si="65"/>
        <v>-9.3513459032814623E-3</v>
      </c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</row>
    <row r="233" spans="1:35">
      <c r="A233" s="77"/>
      <c r="B233" s="77"/>
      <c r="C233" s="77"/>
      <c r="D233" s="79">
        <f t="shared" si="51"/>
        <v>0</v>
      </c>
      <c r="E233" s="79">
        <f t="shared" si="52"/>
        <v>0</v>
      </c>
      <c r="F233" s="66">
        <f t="shared" si="53"/>
        <v>0</v>
      </c>
      <c r="G233" s="66">
        <f t="shared" si="54"/>
        <v>0</v>
      </c>
      <c r="H233" s="66">
        <f t="shared" si="55"/>
        <v>0</v>
      </c>
      <c r="I233" s="66">
        <f t="shared" si="56"/>
        <v>0</v>
      </c>
      <c r="J233" s="66">
        <f t="shared" si="57"/>
        <v>0</v>
      </c>
      <c r="K233" s="66">
        <f t="shared" si="58"/>
        <v>0</v>
      </c>
      <c r="L233" s="66">
        <f t="shared" si="59"/>
        <v>0</v>
      </c>
      <c r="M233" s="66">
        <f t="shared" ca="1" si="60"/>
        <v>9.3513459032814623E-3</v>
      </c>
      <c r="N233" s="66">
        <f t="shared" ca="1" si="61"/>
        <v>0</v>
      </c>
      <c r="O233" s="80">
        <f t="shared" ca="1" si="62"/>
        <v>0</v>
      </c>
      <c r="P233" s="66">
        <f t="shared" ca="1" si="63"/>
        <v>0</v>
      </c>
      <c r="Q233" s="66">
        <f t="shared" ca="1" si="64"/>
        <v>0</v>
      </c>
      <c r="R233" s="32">
        <f t="shared" ca="1" si="65"/>
        <v>-9.3513459032814623E-3</v>
      </c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</row>
    <row r="234" spans="1:35">
      <c r="A234" s="77"/>
      <c r="B234" s="77"/>
      <c r="C234" s="77"/>
      <c r="D234" s="79">
        <f t="shared" si="51"/>
        <v>0</v>
      </c>
      <c r="E234" s="79">
        <f t="shared" si="52"/>
        <v>0</v>
      </c>
      <c r="F234" s="66">
        <f t="shared" si="53"/>
        <v>0</v>
      </c>
      <c r="G234" s="66">
        <f t="shared" si="54"/>
        <v>0</v>
      </c>
      <c r="H234" s="66">
        <f t="shared" si="55"/>
        <v>0</v>
      </c>
      <c r="I234" s="66">
        <f t="shared" si="56"/>
        <v>0</v>
      </c>
      <c r="J234" s="66">
        <f t="shared" si="57"/>
        <v>0</v>
      </c>
      <c r="K234" s="66">
        <f t="shared" si="58"/>
        <v>0</v>
      </c>
      <c r="L234" s="66">
        <f t="shared" si="59"/>
        <v>0</v>
      </c>
      <c r="M234" s="66">
        <f t="shared" ca="1" si="60"/>
        <v>9.3513459032814623E-3</v>
      </c>
      <c r="N234" s="66">
        <f t="shared" ca="1" si="61"/>
        <v>0</v>
      </c>
      <c r="O234" s="80">
        <f t="shared" ca="1" si="62"/>
        <v>0</v>
      </c>
      <c r="P234" s="66">
        <f t="shared" ca="1" si="63"/>
        <v>0</v>
      </c>
      <c r="Q234" s="66">
        <f t="shared" ca="1" si="64"/>
        <v>0</v>
      </c>
      <c r="R234" s="32">
        <f t="shared" ca="1" si="65"/>
        <v>-9.3513459032814623E-3</v>
      </c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</row>
    <row r="235" spans="1:35">
      <c r="A235" s="77"/>
      <c r="B235" s="77"/>
      <c r="C235" s="77"/>
      <c r="D235" s="79">
        <f t="shared" si="51"/>
        <v>0</v>
      </c>
      <c r="E235" s="79">
        <f t="shared" si="52"/>
        <v>0</v>
      </c>
      <c r="F235" s="66">
        <f t="shared" si="53"/>
        <v>0</v>
      </c>
      <c r="G235" s="66">
        <f t="shared" si="54"/>
        <v>0</v>
      </c>
      <c r="H235" s="66">
        <f t="shared" si="55"/>
        <v>0</v>
      </c>
      <c r="I235" s="66">
        <f t="shared" si="56"/>
        <v>0</v>
      </c>
      <c r="J235" s="66">
        <f t="shared" si="57"/>
        <v>0</v>
      </c>
      <c r="K235" s="66">
        <f t="shared" si="58"/>
        <v>0</v>
      </c>
      <c r="L235" s="66">
        <f t="shared" si="59"/>
        <v>0</v>
      </c>
      <c r="M235" s="66">
        <f t="shared" ca="1" si="60"/>
        <v>9.3513459032814623E-3</v>
      </c>
      <c r="N235" s="66">
        <f t="shared" ca="1" si="61"/>
        <v>0</v>
      </c>
      <c r="O235" s="80">
        <f t="shared" ca="1" si="62"/>
        <v>0</v>
      </c>
      <c r="P235" s="66">
        <f t="shared" ca="1" si="63"/>
        <v>0</v>
      </c>
      <c r="Q235" s="66">
        <f t="shared" ca="1" si="64"/>
        <v>0</v>
      </c>
      <c r="R235" s="32">
        <f t="shared" ca="1" si="65"/>
        <v>-9.3513459032814623E-3</v>
      </c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</row>
    <row r="236" spans="1:35">
      <c r="A236" s="77"/>
      <c r="B236" s="77"/>
      <c r="C236" s="77"/>
      <c r="D236" s="79">
        <f t="shared" si="51"/>
        <v>0</v>
      </c>
      <c r="E236" s="79">
        <f t="shared" si="52"/>
        <v>0</v>
      </c>
      <c r="F236" s="66">
        <f t="shared" si="53"/>
        <v>0</v>
      </c>
      <c r="G236" s="66">
        <f t="shared" si="54"/>
        <v>0</v>
      </c>
      <c r="H236" s="66">
        <f t="shared" si="55"/>
        <v>0</v>
      </c>
      <c r="I236" s="66">
        <f t="shared" si="56"/>
        <v>0</v>
      </c>
      <c r="J236" s="66">
        <f t="shared" si="57"/>
        <v>0</v>
      </c>
      <c r="K236" s="66">
        <f t="shared" si="58"/>
        <v>0</v>
      </c>
      <c r="L236" s="66">
        <f t="shared" si="59"/>
        <v>0</v>
      </c>
      <c r="M236" s="66">
        <f t="shared" ca="1" si="60"/>
        <v>9.3513459032814623E-3</v>
      </c>
      <c r="N236" s="66">
        <f t="shared" ca="1" si="61"/>
        <v>0</v>
      </c>
      <c r="O236" s="80">
        <f t="shared" ca="1" si="62"/>
        <v>0</v>
      </c>
      <c r="P236" s="66">
        <f t="shared" ca="1" si="63"/>
        <v>0</v>
      </c>
      <c r="Q236" s="66">
        <f t="shared" ca="1" si="64"/>
        <v>0</v>
      </c>
      <c r="R236" s="32">
        <f t="shared" ca="1" si="65"/>
        <v>-9.3513459032814623E-3</v>
      </c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</row>
    <row r="237" spans="1:35">
      <c r="A237" s="77"/>
      <c r="B237" s="77"/>
      <c r="C237" s="77"/>
      <c r="D237" s="79">
        <f t="shared" si="51"/>
        <v>0</v>
      </c>
      <c r="E237" s="79">
        <f t="shared" si="52"/>
        <v>0</v>
      </c>
      <c r="F237" s="66">
        <f t="shared" si="53"/>
        <v>0</v>
      </c>
      <c r="G237" s="66">
        <f t="shared" si="54"/>
        <v>0</v>
      </c>
      <c r="H237" s="66">
        <f t="shared" si="55"/>
        <v>0</v>
      </c>
      <c r="I237" s="66">
        <f t="shared" si="56"/>
        <v>0</v>
      </c>
      <c r="J237" s="66">
        <f t="shared" si="57"/>
        <v>0</v>
      </c>
      <c r="K237" s="66">
        <f t="shared" si="58"/>
        <v>0</v>
      </c>
      <c r="L237" s="66">
        <f t="shared" si="59"/>
        <v>0</v>
      </c>
      <c r="M237" s="66">
        <f t="shared" ca="1" si="60"/>
        <v>9.3513459032814623E-3</v>
      </c>
      <c r="N237" s="66">
        <f t="shared" ca="1" si="61"/>
        <v>0</v>
      </c>
      <c r="O237" s="80">
        <f t="shared" ca="1" si="62"/>
        <v>0</v>
      </c>
      <c r="P237" s="66">
        <f t="shared" ca="1" si="63"/>
        <v>0</v>
      </c>
      <c r="Q237" s="66">
        <f t="shared" ca="1" si="64"/>
        <v>0</v>
      </c>
      <c r="R237" s="32">
        <f t="shared" ca="1" si="65"/>
        <v>-9.3513459032814623E-3</v>
      </c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</row>
    <row r="238" spans="1:35">
      <c r="A238" s="77"/>
      <c r="B238" s="77"/>
      <c r="C238" s="77"/>
      <c r="D238" s="79">
        <f t="shared" si="51"/>
        <v>0</v>
      </c>
      <c r="E238" s="79">
        <f t="shared" si="52"/>
        <v>0</v>
      </c>
      <c r="F238" s="66">
        <f t="shared" si="53"/>
        <v>0</v>
      </c>
      <c r="G238" s="66">
        <f t="shared" si="54"/>
        <v>0</v>
      </c>
      <c r="H238" s="66">
        <f t="shared" si="55"/>
        <v>0</v>
      </c>
      <c r="I238" s="66">
        <f t="shared" si="56"/>
        <v>0</v>
      </c>
      <c r="J238" s="66">
        <f t="shared" si="57"/>
        <v>0</v>
      </c>
      <c r="K238" s="66">
        <f t="shared" si="58"/>
        <v>0</v>
      </c>
      <c r="L238" s="66">
        <f t="shared" si="59"/>
        <v>0</v>
      </c>
      <c r="M238" s="66">
        <f t="shared" ca="1" si="60"/>
        <v>9.3513459032814623E-3</v>
      </c>
      <c r="N238" s="66">
        <f t="shared" ca="1" si="61"/>
        <v>0</v>
      </c>
      <c r="O238" s="80">
        <f t="shared" ca="1" si="62"/>
        <v>0</v>
      </c>
      <c r="P238" s="66">
        <f t="shared" ca="1" si="63"/>
        <v>0</v>
      </c>
      <c r="Q238" s="66">
        <f t="shared" ca="1" si="64"/>
        <v>0</v>
      </c>
      <c r="R238" s="32">
        <f t="shared" ca="1" si="65"/>
        <v>-9.3513459032814623E-3</v>
      </c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</row>
    <row r="239" spans="1:35">
      <c r="A239" s="77"/>
      <c r="B239" s="77"/>
      <c r="C239" s="77"/>
      <c r="D239" s="79">
        <f t="shared" si="51"/>
        <v>0</v>
      </c>
      <c r="E239" s="79">
        <f t="shared" si="52"/>
        <v>0</v>
      </c>
      <c r="F239" s="66">
        <f t="shared" si="53"/>
        <v>0</v>
      </c>
      <c r="G239" s="66">
        <f t="shared" si="54"/>
        <v>0</v>
      </c>
      <c r="H239" s="66">
        <f t="shared" si="55"/>
        <v>0</v>
      </c>
      <c r="I239" s="66">
        <f t="shared" si="56"/>
        <v>0</v>
      </c>
      <c r="J239" s="66">
        <f t="shared" si="57"/>
        <v>0</v>
      </c>
      <c r="K239" s="66">
        <f t="shared" si="58"/>
        <v>0</v>
      </c>
      <c r="L239" s="66">
        <f t="shared" si="59"/>
        <v>0</v>
      </c>
      <c r="M239" s="66">
        <f t="shared" ca="1" si="60"/>
        <v>9.3513459032814623E-3</v>
      </c>
      <c r="N239" s="66">
        <f t="shared" ca="1" si="61"/>
        <v>0</v>
      </c>
      <c r="O239" s="80">
        <f t="shared" ca="1" si="62"/>
        <v>0</v>
      </c>
      <c r="P239" s="66">
        <f t="shared" ca="1" si="63"/>
        <v>0</v>
      </c>
      <c r="Q239" s="66">
        <f t="shared" ca="1" si="64"/>
        <v>0</v>
      </c>
      <c r="R239" s="32">
        <f t="shared" ca="1" si="65"/>
        <v>-9.3513459032814623E-3</v>
      </c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</row>
    <row r="240" spans="1:35">
      <c r="A240" s="77"/>
      <c r="B240" s="77"/>
      <c r="C240" s="77"/>
      <c r="D240" s="79">
        <f t="shared" si="51"/>
        <v>0</v>
      </c>
      <c r="E240" s="79">
        <f t="shared" si="52"/>
        <v>0</v>
      </c>
      <c r="F240" s="66">
        <f t="shared" si="53"/>
        <v>0</v>
      </c>
      <c r="G240" s="66">
        <f t="shared" si="54"/>
        <v>0</v>
      </c>
      <c r="H240" s="66">
        <f t="shared" si="55"/>
        <v>0</v>
      </c>
      <c r="I240" s="66">
        <f t="shared" si="56"/>
        <v>0</v>
      </c>
      <c r="J240" s="66">
        <f t="shared" si="57"/>
        <v>0</v>
      </c>
      <c r="K240" s="66">
        <f t="shared" si="58"/>
        <v>0</v>
      </c>
      <c r="L240" s="66">
        <f t="shared" si="59"/>
        <v>0</v>
      </c>
      <c r="M240" s="66">
        <f t="shared" ca="1" si="60"/>
        <v>9.3513459032814623E-3</v>
      </c>
      <c r="N240" s="66">
        <f t="shared" ca="1" si="61"/>
        <v>0</v>
      </c>
      <c r="O240" s="80">
        <f t="shared" ca="1" si="62"/>
        <v>0</v>
      </c>
      <c r="P240" s="66">
        <f t="shared" ca="1" si="63"/>
        <v>0</v>
      </c>
      <c r="Q240" s="66">
        <f t="shared" ca="1" si="64"/>
        <v>0</v>
      </c>
      <c r="R240" s="32">
        <f t="shared" ca="1" si="65"/>
        <v>-9.3513459032814623E-3</v>
      </c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</row>
    <row r="241" spans="1:35">
      <c r="A241" s="77"/>
      <c r="B241" s="77"/>
      <c r="C241" s="77"/>
      <c r="D241" s="79">
        <f t="shared" si="51"/>
        <v>0</v>
      </c>
      <c r="E241" s="79">
        <f t="shared" si="52"/>
        <v>0</v>
      </c>
      <c r="F241" s="66">
        <f t="shared" si="53"/>
        <v>0</v>
      </c>
      <c r="G241" s="66">
        <f t="shared" si="54"/>
        <v>0</v>
      </c>
      <c r="H241" s="66">
        <f t="shared" si="55"/>
        <v>0</v>
      </c>
      <c r="I241" s="66">
        <f t="shared" si="56"/>
        <v>0</v>
      </c>
      <c r="J241" s="66">
        <f t="shared" si="57"/>
        <v>0</v>
      </c>
      <c r="K241" s="66">
        <f t="shared" si="58"/>
        <v>0</v>
      </c>
      <c r="L241" s="66">
        <f t="shared" si="59"/>
        <v>0</v>
      </c>
      <c r="M241" s="66">
        <f t="shared" ca="1" si="60"/>
        <v>9.3513459032814623E-3</v>
      </c>
      <c r="N241" s="66">
        <f t="shared" ca="1" si="61"/>
        <v>0</v>
      </c>
      <c r="O241" s="80">
        <f t="shared" ca="1" si="62"/>
        <v>0</v>
      </c>
      <c r="P241" s="66">
        <f t="shared" ca="1" si="63"/>
        <v>0</v>
      </c>
      <c r="Q241" s="66">
        <f t="shared" ca="1" si="64"/>
        <v>0</v>
      </c>
      <c r="R241" s="32">
        <f t="shared" ca="1" si="65"/>
        <v>-9.3513459032814623E-3</v>
      </c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</row>
    <row r="242" spans="1:35">
      <c r="A242" s="77"/>
      <c r="B242" s="77"/>
      <c r="C242" s="77"/>
      <c r="D242" s="79">
        <f t="shared" si="51"/>
        <v>0</v>
      </c>
      <c r="E242" s="79">
        <f t="shared" si="52"/>
        <v>0</v>
      </c>
      <c r="F242" s="66">
        <f t="shared" si="53"/>
        <v>0</v>
      </c>
      <c r="G242" s="66">
        <f t="shared" si="54"/>
        <v>0</v>
      </c>
      <c r="H242" s="66">
        <f t="shared" si="55"/>
        <v>0</v>
      </c>
      <c r="I242" s="66">
        <f t="shared" si="56"/>
        <v>0</v>
      </c>
      <c r="J242" s="66">
        <f t="shared" si="57"/>
        <v>0</v>
      </c>
      <c r="K242" s="66">
        <f t="shared" si="58"/>
        <v>0</v>
      </c>
      <c r="L242" s="66">
        <f t="shared" si="59"/>
        <v>0</v>
      </c>
      <c r="M242" s="66">
        <f t="shared" ca="1" si="60"/>
        <v>9.3513459032814623E-3</v>
      </c>
      <c r="N242" s="66">
        <f t="shared" ca="1" si="61"/>
        <v>0</v>
      </c>
      <c r="O242" s="80">
        <f t="shared" ca="1" si="62"/>
        <v>0</v>
      </c>
      <c r="P242" s="66">
        <f t="shared" ca="1" si="63"/>
        <v>0</v>
      </c>
      <c r="Q242" s="66">
        <f t="shared" ca="1" si="64"/>
        <v>0</v>
      </c>
      <c r="R242" s="32">
        <f t="shared" ca="1" si="65"/>
        <v>-9.3513459032814623E-3</v>
      </c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</row>
    <row r="243" spans="1:35">
      <c r="A243" s="77"/>
      <c r="B243" s="77"/>
      <c r="C243" s="77"/>
      <c r="D243" s="79">
        <f t="shared" si="51"/>
        <v>0</v>
      </c>
      <c r="E243" s="79">
        <f t="shared" si="52"/>
        <v>0</v>
      </c>
      <c r="F243" s="66">
        <f t="shared" si="53"/>
        <v>0</v>
      </c>
      <c r="G243" s="66">
        <f t="shared" si="54"/>
        <v>0</v>
      </c>
      <c r="H243" s="66">
        <f t="shared" si="55"/>
        <v>0</v>
      </c>
      <c r="I243" s="66">
        <f t="shared" si="56"/>
        <v>0</v>
      </c>
      <c r="J243" s="66">
        <f t="shared" si="57"/>
        <v>0</v>
      </c>
      <c r="K243" s="66">
        <f t="shared" si="58"/>
        <v>0</v>
      </c>
      <c r="L243" s="66">
        <f t="shared" si="59"/>
        <v>0</v>
      </c>
      <c r="M243" s="66">
        <f t="shared" ca="1" si="60"/>
        <v>9.3513459032814623E-3</v>
      </c>
      <c r="N243" s="66">
        <f t="shared" ca="1" si="61"/>
        <v>0</v>
      </c>
      <c r="O243" s="80">
        <f t="shared" ca="1" si="62"/>
        <v>0</v>
      </c>
      <c r="P243" s="66">
        <f t="shared" ca="1" si="63"/>
        <v>0</v>
      </c>
      <c r="Q243" s="66">
        <f t="shared" ca="1" si="64"/>
        <v>0</v>
      </c>
      <c r="R243" s="32">
        <f t="shared" ca="1" si="65"/>
        <v>-9.3513459032814623E-3</v>
      </c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</row>
    <row r="244" spans="1:35">
      <c r="A244" s="77"/>
      <c r="B244" s="77"/>
      <c r="C244" s="77"/>
      <c r="D244" s="79">
        <f t="shared" si="51"/>
        <v>0</v>
      </c>
      <c r="E244" s="79">
        <f t="shared" si="52"/>
        <v>0</v>
      </c>
      <c r="F244" s="66">
        <f t="shared" si="53"/>
        <v>0</v>
      </c>
      <c r="G244" s="66">
        <f t="shared" si="54"/>
        <v>0</v>
      </c>
      <c r="H244" s="66">
        <f t="shared" si="55"/>
        <v>0</v>
      </c>
      <c r="I244" s="66">
        <f t="shared" si="56"/>
        <v>0</v>
      </c>
      <c r="J244" s="66">
        <f t="shared" si="57"/>
        <v>0</v>
      </c>
      <c r="K244" s="66">
        <f t="shared" si="58"/>
        <v>0</v>
      </c>
      <c r="L244" s="66">
        <f t="shared" si="59"/>
        <v>0</v>
      </c>
      <c r="M244" s="66">
        <f t="shared" ca="1" si="60"/>
        <v>9.3513459032814623E-3</v>
      </c>
      <c r="N244" s="66">
        <f t="shared" ca="1" si="61"/>
        <v>0</v>
      </c>
      <c r="O244" s="80">
        <f t="shared" ca="1" si="62"/>
        <v>0</v>
      </c>
      <c r="P244" s="66">
        <f t="shared" ca="1" si="63"/>
        <v>0</v>
      </c>
      <c r="Q244" s="66">
        <f t="shared" ca="1" si="64"/>
        <v>0</v>
      </c>
      <c r="R244" s="32">
        <f t="shared" ca="1" si="65"/>
        <v>-9.3513459032814623E-3</v>
      </c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</row>
    <row r="245" spans="1:35">
      <c r="A245" s="77"/>
      <c r="B245" s="77"/>
      <c r="C245" s="77"/>
      <c r="D245" s="79">
        <f t="shared" si="51"/>
        <v>0</v>
      </c>
      <c r="E245" s="79">
        <f t="shared" si="52"/>
        <v>0</v>
      </c>
      <c r="F245" s="66">
        <f t="shared" si="53"/>
        <v>0</v>
      </c>
      <c r="G245" s="66">
        <f t="shared" si="54"/>
        <v>0</v>
      </c>
      <c r="H245" s="66">
        <f t="shared" si="55"/>
        <v>0</v>
      </c>
      <c r="I245" s="66">
        <f t="shared" si="56"/>
        <v>0</v>
      </c>
      <c r="J245" s="66">
        <f t="shared" si="57"/>
        <v>0</v>
      </c>
      <c r="K245" s="66">
        <f t="shared" si="58"/>
        <v>0</v>
      </c>
      <c r="L245" s="66">
        <f t="shared" si="59"/>
        <v>0</v>
      </c>
      <c r="M245" s="66">
        <f t="shared" ca="1" si="60"/>
        <v>9.3513459032814623E-3</v>
      </c>
      <c r="N245" s="66">
        <f t="shared" ca="1" si="61"/>
        <v>0</v>
      </c>
      <c r="O245" s="80">
        <f t="shared" ca="1" si="62"/>
        <v>0</v>
      </c>
      <c r="P245" s="66">
        <f t="shared" ca="1" si="63"/>
        <v>0</v>
      </c>
      <c r="Q245" s="66">
        <f t="shared" ca="1" si="64"/>
        <v>0</v>
      </c>
      <c r="R245" s="32">
        <f t="shared" ca="1" si="65"/>
        <v>-9.3513459032814623E-3</v>
      </c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</row>
    <row r="246" spans="1:35">
      <c r="A246" s="77"/>
      <c r="B246" s="77"/>
      <c r="C246" s="77"/>
      <c r="D246" s="79">
        <f t="shared" si="51"/>
        <v>0</v>
      </c>
      <c r="E246" s="79">
        <f t="shared" si="52"/>
        <v>0</v>
      </c>
      <c r="F246" s="66">
        <f t="shared" si="53"/>
        <v>0</v>
      </c>
      <c r="G246" s="66">
        <f t="shared" si="54"/>
        <v>0</v>
      </c>
      <c r="H246" s="66">
        <f t="shared" si="55"/>
        <v>0</v>
      </c>
      <c r="I246" s="66">
        <f t="shared" si="56"/>
        <v>0</v>
      </c>
      <c r="J246" s="66">
        <f t="shared" si="57"/>
        <v>0</v>
      </c>
      <c r="K246" s="66">
        <f t="shared" si="58"/>
        <v>0</v>
      </c>
      <c r="L246" s="66">
        <f t="shared" si="59"/>
        <v>0</v>
      </c>
      <c r="M246" s="66">
        <f t="shared" ca="1" si="60"/>
        <v>9.3513459032814623E-3</v>
      </c>
      <c r="N246" s="66">
        <f t="shared" ca="1" si="61"/>
        <v>0</v>
      </c>
      <c r="O246" s="80">
        <f t="shared" ca="1" si="62"/>
        <v>0</v>
      </c>
      <c r="P246" s="66">
        <f t="shared" ca="1" si="63"/>
        <v>0</v>
      </c>
      <c r="Q246" s="66">
        <f t="shared" ca="1" si="64"/>
        <v>0</v>
      </c>
      <c r="R246" s="32">
        <f t="shared" ca="1" si="65"/>
        <v>-9.3513459032814623E-3</v>
      </c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</row>
    <row r="247" spans="1:35">
      <c r="A247" s="77"/>
      <c r="B247" s="77"/>
      <c r="C247" s="77"/>
      <c r="D247" s="79">
        <f t="shared" si="51"/>
        <v>0</v>
      </c>
      <c r="E247" s="79">
        <f t="shared" si="52"/>
        <v>0</v>
      </c>
      <c r="F247" s="66">
        <f t="shared" si="53"/>
        <v>0</v>
      </c>
      <c r="G247" s="66">
        <f t="shared" si="54"/>
        <v>0</v>
      </c>
      <c r="H247" s="66">
        <f t="shared" si="55"/>
        <v>0</v>
      </c>
      <c r="I247" s="66">
        <f t="shared" si="56"/>
        <v>0</v>
      </c>
      <c r="J247" s="66">
        <f t="shared" si="57"/>
        <v>0</v>
      </c>
      <c r="K247" s="66">
        <f t="shared" si="58"/>
        <v>0</v>
      </c>
      <c r="L247" s="66">
        <f t="shared" si="59"/>
        <v>0</v>
      </c>
      <c r="M247" s="66">
        <f t="shared" ca="1" si="60"/>
        <v>9.3513459032814623E-3</v>
      </c>
      <c r="N247" s="66">
        <f t="shared" ca="1" si="61"/>
        <v>0</v>
      </c>
      <c r="O247" s="80">
        <f t="shared" ca="1" si="62"/>
        <v>0</v>
      </c>
      <c r="P247" s="66">
        <f t="shared" ca="1" si="63"/>
        <v>0</v>
      </c>
      <c r="Q247" s="66">
        <f t="shared" ca="1" si="64"/>
        <v>0</v>
      </c>
      <c r="R247" s="32">
        <f t="shared" ca="1" si="65"/>
        <v>-9.3513459032814623E-3</v>
      </c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</row>
    <row r="248" spans="1:35">
      <c r="A248" s="77"/>
      <c r="B248" s="77"/>
      <c r="C248" s="77"/>
      <c r="D248" s="79">
        <f t="shared" si="51"/>
        <v>0</v>
      </c>
      <c r="E248" s="79">
        <f t="shared" si="52"/>
        <v>0</v>
      </c>
      <c r="F248" s="66">
        <f t="shared" si="53"/>
        <v>0</v>
      </c>
      <c r="G248" s="66">
        <f t="shared" si="54"/>
        <v>0</v>
      </c>
      <c r="H248" s="66">
        <f t="shared" si="55"/>
        <v>0</v>
      </c>
      <c r="I248" s="66">
        <f t="shared" si="56"/>
        <v>0</v>
      </c>
      <c r="J248" s="66">
        <f t="shared" si="57"/>
        <v>0</v>
      </c>
      <c r="K248" s="66">
        <f t="shared" si="58"/>
        <v>0</v>
      </c>
      <c r="L248" s="66">
        <f t="shared" si="59"/>
        <v>0</v>
      </c>
      <c r="M248" s="66">
        <f t="shared" ca="1" si="60"/>
        <v>9.3513459032814623E-3</v>
      </c>
      <c r="N248" s="66">
        <f t="shared" ca="1" si="61"/>
        <v>0</v>
      </c>
      <c r="O248" s="80">
        <f t="shared" ca="1" si="62"/>
        <v>0</v>
      </c>
      <c r="P248" s="66">
        <f t="shared" ca="1" si="63"/>
        <v>0</v>
      </c>
      <c r="Q248" s="66">
        <f t="shared" ca="1" si="64"/>
        <v>0</v>
      </c>
      <c r="R248" s="32">
        <f t="shared" ca="1" si="65"/>
        <v>-9.3513459032814623E-3</v>
      </c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</row>
    <row r="249" spans="1:35">
      <c r="A249" s="77"/>
      <c r="B249" s="77"/>
      <c r="C249" s="77"/>
      <c r="D249" s="79">
        <f t="shared" si="51"/>
        <v>0</v>
      </c>
      <c r="E249" s="79">
        <f t="shared" si="52"/>
        <v>0</v>
      </c>
      <c r="F249" s="66">
        <f t="shared" si="53"/>
        <v>0</v>
      </c>
      <c r="G249" s="66">
        <f t="shared" si="54"/>
        <v>0</v>
      </c>
      <c r="H249" s="66">
        <f t="shared" si="55"/>
        <v>0</v>
      </c>
      <c r="I249" s="66">
        <f t="shared" si="56"/>
        <v>0</v>
      </c>
      <c r="J249" s="66">
        <f t="shared" si="57"/>
        <v>0</v>
      </c>
      <c r="K249" s="66">
        <f t="shared" si="58"/>
        <v>0</v>
      </c>
      <c r="L249" s="66">
        <f t="shared" si="59"/>
        <v>0</v>
      </c>
      <c r="M249" s="66">
        <f t="shared" ca="1" si="60"/>
        <v>9.3513459032814623E-3</v>
      </c>
      <c r="N249" s="66">
        <f t="shared" ca="1" si="61"/>
        <v>0</v>
      </c>
      <c r="O249" s="80">
        <f t="shared" ca="1" si="62"/>
        <v>0</v>
      </c>
      <c r="P249" s="66">
        <f t="shared" ca="1" si="63"/>
        <v>0</v>
      </c>
      <c r="Q249" s="66">
        <f t="shared" ca="1" si="64"/>
        <v>0</v>
      </c>
      <c r="R249" s="32">
        <f t="shared" ca="1" si="65"/>
        <v>-9.3513459032814623E-3</v>
      </c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</row>
    <row r="250" spans="1:35">
      <c r="A250" s="77"/>
      <c r="B250" s="77"/>
      <c r="C250" s="77"/>
      <c r="D250" s="79">
        <f t="shared" si="51"/>
        <v>0</v>
      </c>
      <c r="E250" s="79">
        <f t="shared" si="52"/>
        <v>0</v>
      </c>
      <c r="F250" s="66">
        <f t="shared" si="53"/>
        <v>0</v>
      </c>
      <c r="G250" s="66">
        <f t="shared" si="54"/>
        <v>0</v>
      </c>
      <c r="H250" s="66">
        <f t="shared" si="55"/>
        <v>0</v>
      </c>
      <c r="I250" s="66">
        <f t="shared" si="56"/>
        <v>0</v>
      </c>
      <c r="J250" s="66">
        <f t="shared" si="57"/>
        <v>0</v>
      </c>
      <c r="K250" s="66">
        <f t="shared" si="58"/>
        <v>0</v>
      </c>
      <c r="L250" s="66">
        <f t="shared" si="59"/>
        <v>0</v>
      </c>
      <c r="M250" s="66">
        <f t="shared" ca="1" si="60"/>
        <v>9.3513459032814623E-3</v>
      </c>
      <c r="N250" s="66">
        <f t="shared" ca="1" si="61"/>
        <v>0</v>
      </c>
      <c r="O250" s="80">
        <f t="shared" ca="1" si="62"/>
        <v>0</v>
      </c>
      <c r="P250" s="66">
        <f t="shared" ca="1" si="63"/>
        <v>0</v>
      </c>
      <c r="Q250" s="66">
        <f t="shared" ca="1" si="64"/>
        <v>0</v>
      </c>
      <c r="R250" s="32">
        <f t="shared" ca="1" si="65"/>
        <v>-9.3513459032814623E-3</v>
      </c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</row>
    <row r="251" spans="1:35">
      <c r="A251" s="77"/>
      <c r="B251" s="77"/>
      <c r="C251" s="77"/>
      <c r="D251" s="79">
        <f t="shared" si="51"/>
        <v>0</v>
      </c>
      <c r="E251" s="79">
        <f t="shared" si="52"/>
        <v>0</v>
      </c>
      <c r="F251" s="66">
        <f t="shared" si="53"/>
        <v>0</v>
      </c>
      <c r="G251" s="66">
        <f t="shared" si="54"/>
        <v>0</v>
      </c>
      <c r="H251" s="66">
        <f t="shared" si="55"/>
        <v>0</v>
      </c>
      <c r="I251" s="66">
        <f t="shared" si="56"/>
        <v>0</v>
      </c>
      <c r="J251" s="66">
        <f t="shared" si="57"/>
        <v>0</v>
      </c>
      <c r="K251" s="66">
        <f t="shared" si="58"/>
        <v>0</v>
      </c>
      <c r="L251" s="66">
        <f t="shared" si="59"/>
        <v>0</v>
      </c>
      <c r="M251" s="66">
        <f t="shared" ca="1" si="60"/>
        <v>9.3513459032814623E-3</v>
      </c>
      <c r="N251" s="66">
        <f t="shared" ca="1" si="61"/>
        <v>0</v>
      </c>
      <c r="O251" s="80">
        <f t="shared" ca="1" si="62"/>
        <v>0</v>
      </c>
      <c r="P251" s="66">
        <f t="shared" ca="1" si="63"/>
        <v>0</v>
      </c>
      <c r="Q251" s="66">
        <f t="shared" ca="1" si="64"/>
        <v>0</v>
      </c>
      <c r="R251" s="32">
        <f t="shared" ca="1" si="65"/>
        <v>-9.3513459032814623E-3</v>
      </c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</row>
    <row r="252" spans="1:35">
      <c r="A252" s="77"/>
      <c r="B252" s="77"/>
      <c r="C252" s="77"/>
      <c r="D252" s="79">
        <f t="shared" si="51"/>
        <v>0</v>
      </c>
      <c r="E252" s="79">
        <f t="shared" si="52"/>
        <v>0</v>
      </c>
      <c r="F252" s="66">
        <f t="shared" si="53"/>
        <v>0</v>
      </c>
      <c r="G252" s="66">
        <f t="shared" si="54"/>
        <v>0</v>
      </c>
      <c r="H252" s="66">
        <f t="shared" si="55"/>
        <v>0</v>
      </c>
      <c r="I252" s="66">
        <f t="shared" si="56"/>
        <v>0</v>
      </c>
      <c r="J252" s="66">
        <f t="shared" si="57"/>
        <v>0</v>
      </c>
      <c r="K252" s="66">
        <f t="shared" si="58"/>
        <v>0</v>
      </c>
      <c r="L252" s="66">
        <f t="shared" si="59"/>
        <v>0</v>
      </c>
      <c r="M252" s="66">
        <f t="shared" ca="1" si="60"/>
        <v>9.3513459032814623E-3</v>
      </c>
      <c r="N252" s="66">
        <f t="shared" ca="1" si="61"/>
        <v>0</v>
      </c>
      <c r="O252" s="80">
        <f t="shared" ca="1" si="62"/>
        <v>0</v>
      </c>
      <c r="P252" s="66">
        <f t="shared" ca="1" si="63"/>
        <v>0</v>
      </c>
      <c r="Q252" s="66">
        <f t="shared" ca="1" si="64"/>
        <v>0</v>
      </c>
      <c r="R252" s="32">
        <f t="shared" ca="1" si="65"/>
        <v>-9.3513459032814623E-3</v>
      </c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</row>
    <row r="253" spans="1:35">
      <c r="A253" s="77"/>
      <c r="B253" s="77"/>
      <c r="C253" s="77"/>
      <c r="D253" s="79">
        <f t="shared" si="51"/>
        <v>0</v>
      </c>
      <c r="E253" s="79">
        <f t="shared" si="52"/>
        <v>0</v>
      </c>
      <c r="F253" s="66">
        <f t="shared" si="53"/>
        <v>0</v>
      </c>
      <c r="G253" s="66">
        <f t="shared" si="54"/>
        <v>0</v>
      </c>
      <c r="H253" s="66">
        <f t="shared" si="55"/>
        <v>0</v>
      </c>
      <c r="I253" s="66">
        <f t="shared" si="56"/>
        <v>0</v>
      </c>
      <c r="J253" s="66">
        <f t="shared" si="57"/>
        <v>0</v>
      </c>
      <c r="K253" s="66">
        <f t="shared" si="58"/>
        <v>0</v>
      </c>
      <c r="L253" s="66">
        <f t="shared" si="59"/>
        <v>0</v>
      </c>
      <c r="M253" s="66">
        <f t="shared" ca="1" si="60"/>
        <v>9.3513459032814623E-3</v>
      </c>
      <c r="N253" s="66">
        <f t="shared" ca="1" si="61"/>
        <v>0</v>
      </c>
      <c r="O253" s="80">
        <f t="shared" ca="1" si="62"/>
        <v>0</v>
      </c>
      <c r="P253" s="66">
        <f t="shared" ca="1" si="63"/>
        <v>0</v>
      </c>
      <c r="Q253" s="66">
        <f t="shared" ca="1" si="64"/>
        <v>0</v>
      </c>
      <c r="R253" s="32">
        <f t="shared" ca="1" si="65"/>
        <v>-9.3513459032814623E-3</v>
      </c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</row>
    <row r="254" spans="1:35">
      <c r="A254" s="77"/>
      <c r="B254" s="77"/>
      <c r="C254" s="77"/>
      <c r="D254" s="79">
        <f t="shared" si="51"/>
        <v>0</v>
      </c>
      <c r="E254" s="79">
        <f t="shared" si="52"/>
        <v>0</v>
      </c>
      <c r="F254" s="66">
        <f t="shared" si="53"/>
        <v>0</v>
      </c>
      <c r="G254" s="66">
        <f t="shared" si="54"/>
        <v>0</v>
      </c>
      <c r="H254" s="66">
        <f t="shared" si="55"/>
        <v>0</v>
      </c>
      <c r="I254" s="66">
        <f t="shared" si="56"/>
        <v>0</v>
      </c>
      <c r="J254" s="66">
        <f t="shared" si="57"/>
        <v>0</v>
      </c>
      <c r="K254" s="66">
        <f t="shared" si="58"/>
        <v>0</v>
      </c>
      <c r="L254" s="66">
        <f t="shared" si="59"/>
        <v>0</v>
      </c>
      <c r="M254" s="66">
        <f t="shared" ca="1" si="60"/>
        <v>9.3513459032814623E-3</v>
      </c>
      <c r="N254" s="66">
        <f t="shared" ca="1" si="61"/>
        <v>0</v>
      </c>
      <c r="O254" s="80">
        <f t="shared" ca="1" si="62"/>
        <v>0</v>
      </c>
      <c r="P254" s="66">
        <f t="shared" ca="1" si="63"/>
        <v>0</v>
      </c>
      <c r="Q254" s="66">
        <f t="shared" ca="1" si="64"/>
        <v>0</v>
      </c>
      <c r="R254" s="32">
        <f t="shared" ca="1" si="65"/>
        <v>-9.3513459032814623E-3</v>
      </c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</row>
    <row r="255" spans="1:35">
      <c r="A255" s="77"/>
      <c r="B255" s="77"/>
      <c r="C255" s="77"/>
      <c r="D255" s="79">
        <f t="shared" si="51"/>
        <v>0</v>
      </c>
      <c r="E255" s="79">
        <f t="shared" si="52"/>
        <v>0</v>
      </c>
      <c r="F255" s="66">
        <f t="shared" si="53"/>
        <v>0</v>
      </c>
      <c r="G255" s="66">
        <f t="shared" si="54"/>
        <v>0</v>
      </c>
      <c r="H255" s="66">
        <f t="shared" si="55"/>
        <v>0</v>
      </c>
      <c r="I255" s="66">
        <f t="shared" si="56"/>
        <v>0</v>
      </c>
      <c r="J255" s="66">
        <f t="shared" si="57"/>
        <v>0</v>
      </c>
      <c r="K255" s="66">
        <f t="shared" si="58"/>
        <v>0</v>
      </c>
      <c r="L255" s="66">
        <f t="shared" si="59"/>
        <v>0</v>
      </c>
      <c r="M255" s="66">
        <f t="shared" ca="1" si="60"/>
        <v>9.3513459032814623E-3</v>
      </c>
      <c r="N255" s="66">
        <f t="shared" ca="1" si="61"/>
        <v>0</v>
      </c>
      <c r="O255" s="80">
        <f t="shared" ca="1" si="62"/>
        <v>0</v>
      </c>
      <c r="P255" s="66">
        <f t="shared" ca="1" si="63"/>
        <v>0</v>
      </c>
      <c r="Q255" s="66">
        <f t="shared" ca="1" si="64"/>
        <v>0</v>
      </c>
      <c r="R255" s="32">
        <f t="shared" ca="1" si="65"/>
        <v>-9.3513459032814623E-3</v>
      </c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</row>
    <row r="256" spans="1:35">
      <c r="A256" s="77"/>
      <c r="B256" s="77"/>
      <c r="C256" s="77"/>
      <c r="D256" s="79">
        <f t="shared" si="51"/>
        <v>0</v>
      </c>
      <c r="E256" s="79">
        <f t="shared" si="52"/>
        <v>0</v>
      </c>
      <c r="F256" s="66">
        <f t="shared" si="53"/>
        <v>0</v>
      </c>
      <c r="G256" s="66">
        <f t="shared" si="54"/>
        <v>0</v>
      </c>
      <c r="H256" s="66">
        <f t="shared" si="55"/>
        <v>0</v>
      </c>
      <c r="I256" s="66">
        <f t="shared" si="56"/>
        <v>0</v>
      </c>
      <c r="J256" s="66">
        <f t="shared" si="57"/>
        <v>0</v>
      </c>
      <c r="K256" s="66">
        <f t="shared" si="58"/>
        <v>0</v>
      </c>
      <c r="L256" s="66">
        <f t="shared" si="59"/>
        <v>0</v>
      </c>
      <c r="M256" s="66">
        <f t="shared" ca="1" si="60"/>
        <v>9.3513459032814623E-3</v>
      </c>
      <c r="N256" s="66">
        <f t="shared" ca="1" si="61"/>
        <v>0</v>
      </c>
      <c r="O256" s="80">
        <f t="shared" ca="1" si="62"/>
        <v>0</v>
      </c>
      <c r="P256" s="66">
        <f t="shared" ca="1" si="63"/>
        <v>0</v>
      </c>
      <c r="Q256" s="66">
        <f t="shared" ca="1" si="64"/>
        <v>0</v>
      </c>
      <c r="R256" s="32">
        <f t="shared" ca="1" si="65"/>
        <v>-9.3513459032814623E-3</v>
      </c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</row>
    <row r="257" spans="1:35">
      <c r="A257" s="77"/>
      <c r="B257" s="77"/>
      <c r="C257" s="77"/>
      <c r="D257" s="79">
        <f t="shared" si="51"/>
        <v>0</v>
      </c>
      <c r="E257" s="79">
        <f t="shared" si="52"/>
        <v>0</v>
      </c>
      <c r="F257" s="66">
        <f t="shared" si="53"/>
        <v>0</v>
      </c>
      <c r="G257" s="66">
        <f t="shared" si="54"/>
        <v>0</v>
      </c>
      <c r="H257" s="66">
        <f t="shared" si="55"/>
        <v>0</v>
      </c>
      <c r="I257" s="66">
        <f t="shared" si="56"/>
        <v>0</v>
      </c>
      <c r="J257" s="66">
        <f t="shared" si="57"/>
        <v>0</v>
      </c>
      <c r="K257" s="66">
        <f t="shared" si="58"/>
        <v>0</v>
      </c>
      <c r="L257" s="66">
        <f t="shared" si="59"/>
        <v>0</v>
      </c>
      <c r="M257" s="66">
        <f t="shared" ca="1" si="60"/>
        <v>9.3513459032814623E-3</v>
      </c>
      <c r="N257" s="66">
        <f t="shared" ca="1" si="61"/>
        <v>0</v>
      </c>
      <c r="O257" s="80">
        <f t="shared" ca="1" si="62"/>
        <v>0</v>
      </c>
      <c r="P257" s="66">
        <f t="shared" ca="1" si="63"/>
        <v>0</v>
      </c>
      <c r="Q257" s="66">
        <f t="shared" ca="1" si="64"/>
        <v>0</v>
      </c>
      <c r="R257" s="32">
        <f t="shared" ca="1" si="65"/>
        <v>-9.3513459032814623E-3</v>
      </c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</row>
    <row r="258" spans="1:35">
      <c r="A258" s="77"/>
      <c r="B258" s="77"/>
      <c r="C258" s="77"/>
      <c r="D258" s="79">
        <f t="shared" si="51"/>
        <v>0</v>
      </c>
      <c r="E258" s="79">
        <f t="shared" si="52"/>
        <v>0</v>
      </c>
      <c r="F258" s="66">
        <f t="shared" si="53"/>
        <v>0</v>
      </c>
      <c r="G258" s="66">
        <f t="shared" si="54"/>
        <v>0</v>
      </c>
      <c r="H258" s="66">
        <f t="shared" si="55"/>
        <v>0</v>
      </c>
      <c r="I258" s="66">
        <f t="shared" si="56"/>
        <v>0</v>
      </c>
      <c r="J258" s="66">
        <f t="shared" si="57"/>
        <v>0</v>
      </c>
      <c r="K258" s="66">
        <f t="shared" si="58"/>
        <v>0</v>
      </c>
      <c r="L258" s="66">
        <f t="shared" si="59"/>
        <v>0</v>
      </c>
      <c r="M258" s="66">
        <f t="shared" ca="1" si="60"/>
        <v>9.3513459032814623E-3</v>
      </c>
      <c r="N258" s="66">
        <f t="shared" ca="1" si="61"/>
        <v>0</v>
      </c>
      <c r="O258" s="80">
        <f t="shared" ca="1" si="62"/>
        <v>0</v>
      </c>
      <c r="P258" s="66">
        <f t="shared" ca="1" si="63"/>
        <v>0</v>
      </c>
      <c r="Q258" s="66">
        <f t="shared" ca="1" si="64"/>
        <v>0</v>
      </c>
      <c r="R258" s="32">
        <f t="shared" ca="1" si="65"/>
        <v>-9.3513459032814623E-3</v>
      </c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</row>
    <row r="259" spans="1:35">
      <c r="A259" s="77"/>
      <c r="B259" s="77"/>
      <c r="C259" s="77"/>
      <c r="D259" s="79">
        <f t="shared" si="51"/>
        <v>0</v>
      </c>
      <c r="E259" s="79">
        <f t="shared" si="52"/>
        <v>0</v>
      </c>
      <c r="F259" s="66">
        <f t="shared" si="53"/>
        <v>0</v>
      </c>
      <c r="G259" s="66">
        <f t="shared" si="54"/>
        <v>0</v>
      </c>
      <c r="H259" s="66">
        <f t="shared" si="55"/>
        <v>0</v>
      </c>
      <c r="I259" s="66">
        <f t="shared" si="56"/>
        <v>0</v>
      </c>
      <c r="J259" s="66">
        <f t="shared" si="57"/>
        <v>0</v>
      </c>
      <c r="K259" s="66">
        <f t="shared" si="58"/>
        <v>0</v>
      </c>
      <c r="L259" s="66">
        <f t="shared" si="59"/>
        <v>0</v>
      </c>
      <c r="M259" s="66">
        <f t="shared" ca="1" si="60"/>
        <v>9.3513459032814623E-3</v>
      </c>
      <c r="N259" s="66">
        <f t="shared" ca="1" si="61"/>
        <v>0</v>
      </c>
      <c r="O259" s="80">
        <f t="shared" ca="1" si="62"/>
        <v>0</v>
      </c>
      <c r="P259" s="66">
        <f t="shared" ca="1" si="63"/>
        <v>0</v>
      </c>
      <c r="Q259" s="66">
        <f t="shared" ca="1" si="64"/>
        <v>0</v>
      </c>
      <c r="R259" s="32">
        <f t="shared" ca="1" si="65"/>
        <v>-9.3513459032814623E-3</v>
      </c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</row>
    <row r="260" spans="1:35">
      <c r="A260" s="77"/>
      <c r="B260" s="77"/>
      <c r="C260" s="77"/>
      <c r="D260" s="79">
        <f t="shared" si="51"/>
        <v>0</v>
      </c>
      <c r="E260" s="79">
        <f t="shared" si="52"/>
        <v>0</v>
      </c>
      <c r="F260" s="66">
        <f t="shared" si="53"/>
        <v>0</v>
      </c>
      <c r="G260" s="66">
        <f t="shared" si="54"/>
        <v>0</v>
      </c>
      <c r="H260" s="66">
        <f t="shared" si="55"/>
        <v>0</v>
      </c>
      <c r="I260" s="66">
        <f t="shared" si="56"/>
        <v>0</v>
      </c>
      <c r="J260" s="66">
        <f t="shared" si="57"/>
        <v>0</v>
      </c>
      <c r="K260" s="66">
        <f t="shared" si="58"/>
        <v>0</v>
      </c>
      <c r="L260" s="66">
        <f t="shared" si="59"/>
        <v>0</v>
      </c>
      <c r="M260" s="66">
        <f t="shared" ca="1" si="60"/>
        <v>9.3513459032814623E-3</v>
      </c>
      <c r="N260" s="66">
        <f t="shared" ca="1" si="61"/>
        <v>0</v>
      </c>
      <c r="O260" s="80">
        <f t="shared" ca="1" si="62"/>
        <v>0</v>
      </c>
      <c r="P260" s="66">
        <f t="shared" ca="1" si="63"/>
        <v>0</v>
      </c>
      <c r="Q260" s="66">
        <f t="shared" ca="1" si="64"/>
        <v>0</v>
      </c>
      <c r="R260" s="32">
        <f t="shared" ca="1" si="65"/>
        <v>-9.3513459032814623E-3</v>
      </c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</row>
    <row r="261" spans="1:35">
      <c r="A261" s="77"/>
      <c r="B261" s="77"/>
      <c r="C261" s="77"/>
      <c r="D261" s="79">
        <f t="shared" si="51"/>
        <v>0</v>
      </c>
      <c r="E261" s="79">
        <f t="shared" si="52"/>
        <v>0</v>
      </c>
      <c r="F261" s="66">
        <f t="shared" si="53"/>
        <v>0</v>
      </c>
      <c r="G261" s="66">
        <f t="shared" si="54"/>
        <v>0</v>
      </c>
      <c r="H261" s="66">
        <f t="shared" si="55"/>
        <v>0</v>
      </c>
      <c r="I261" s="66">
        <f t="shared" si="56"/>
        <v>0</v>
      </c>
      <c r="J261" s="66">
        <f t="shared" si="57"/>
        <v>0</v>
      </c>
      <c r="K261" s="66">
        <f t="shared" si="58"/>
        <v>0</v>
      </c>
      <c r="L261" s="66">
        <f t="shared" si="59"/>
        <v>0</v>
      </c>
      <c r="M261" s="66">
        <f t="shared" ca="1" si="60"/>
        <v>9.3513459032814623E-3</v>
      </c>
      <c r="N261" s="66">
        <f t="shared" ca="1" si="61"/>
        <v>0</v>
      </c>
      <c r="O261" s="80">
        <f t="shared" ca="1" si="62"/>
        <v>0</v>
      </c>
      <c r="P261" s="66">
        <f t="shared" ca="1" si="63"/>
        <v>0</v>
      </c>
      <c r="Q261" s="66">
        <f t="shared" ca="1" si="64"/>
        <v>0</v>
      </c>
      <c r="R261" s="32">
        <f t="shared" ca="1" si="65"/>
        <v>-9.3513459032814623E-3</v>
      </c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</row>
    <row r="262" spans="1:35">
      <c r="A262" s="77"/>
      <c r="B262" s="77"/>
      <c r="C262" s="77"/>
      <c r="D262" s="79">
        <f t="shared" si="51"/>
        <v>0</v>
      </c>
      <c r="E262" s="79">
        <f t="shared" si="52"/>
        <v>0</v>
      </c>
      <c r="F262" s="66">
        <f t="shared" si="53"/>
        <v>0</v>
      </c>
      <c r="G262" s="66">
        <f t="shared" si="54"/>
        <v>0</v>
      </c>
      <c r="H262" s="66">
        <f t="shared" si="55"/>
        <v>0</v>
      </c>
      <c r="I262" s="66">
        <f t="shared" si="56"/>
        <v>0</v>
      </c>
      <c r="J262" s="66">
        <f t="shared" si="57"/>
        <v>0</v>
      </c>
      <c r="K262" s="66">
        <f t="shared" si="58"/>
        <v>0</v>
      </c>
      <c r="L262" s="66">
        <f t="shared" si="59"/>
        <v>0</v>
      </c>
      <c r="M262" s="66">
        <f t="shared" ca="1" si="60"/>
        <v>9.3513459032814623E-3</v>
      </c>
      <c r="N262" s="66">
        <f t="shared" ca="1" si="61"/>
        <v>0</v>
      </c>
      <c r="O262" s="80">
        <f t="shared" ca="1" si="62"/>
        <v>0</v>
      </c>
      <c r="P262" s="66">
        <f t="shared" ca="1" si="63"/>
        <v>0</v>
      </c>
      <c r="Q262" s="66">
        <f t="shared" ca="1" si="64"/>
        <v>0</v>
      </c>
      <c r="R262" s="32">
        <f t="shared" ca="1" si="65"/>
        <v>-9.3513459032814623E-3</v>
      </c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</row>
    <row r="263" spans="1:35">
      <c r="A263" s="77"/>
      <c r="B263" s="77"/>
      <c r="C263" s="77"/>
      <c r="D263" s="79">
        <f t="shared" si="51"/>
        <v>0</v>
      </c>
      <c r="E263" s="79">
        <f t="shared" si="52"/>
        <v>0</v>
      </c>
      <c r="F263" s="66">
        <f t="shared" si="53"/>
        <v>0</v>
      </c>
      <c r="G263" s="66">
        <f t="shared" si="54"/>
        <v>0</v>
      </c>
      <c r="H263" s="66">
        <f t="shared" si="55"/>
        <v>0</v>
      </c>
      <c r="I263" s="66">
        <f t="shared" si="56"/>
        <v>0</v>
      </c>
      <c r="J263" s="66">
        <f t="shared" si="57"/>
        <v>0</v>
      </c>
      <c r="K263" s="66">
        <f t="shared" si="58"/>
        <v>0</v>
      </c>
      <c r="L263" s="66">
        <f t="shared" si="59"/>
        <v>0</v>
      </c>
      <c r="M263" s="66">
        <f t="shared" ca="1" si="60"/>
        <v>9.3513459032814623E-3</v>
      </c>
      <c r="N263" s="66">
        <f t="shared" ca="1" si="61"/>
        <v>0</v>
      </c>
      <c r="O263" s="80">
        <f t="shared" ca="1" si="62"/>
        <v>0</v>
      </c>
      <c r="P263" s="66">
        <f t="shared" ca="1" si="63"/>
        <v>0</v>
      </c>
      <c r="Q263" s="66">
        <f t="shared" ca="1" si="64"/>
        <v>0</v>
      </c>
      <c r="R263" s="32">
        <f t="shared" ca="1" si="65"/>
        <v>-9.3513459032814623E-3</v>
      </c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</row>
    <row r="264" spans="1:35">
      <c r="A264" s="77"/>
      <c r="B264" s="77"/>
      <c r="C264" s="77"/>
      <c r="D264" s="79">
        <f t="shared" si="51"/>
        <v>0</v>
      </c>
      <c r="E264" s="79">
        <f t="shared" si="52"/>
        <v>0</v>
      </c>
      <c r="F264" s="66">
        <f t="shared" si="53"/>
        <v>0</v>
      </c>
      <c r="G264" s="66">
        <f t="shared" si="54"/>
        <v>0</v>
      </c>
      <c r="H264" s="66">
        <f t="shared" si="55"/>
        <v>0</v>
      </c>
      <c r="I264" s="66">
        <f t="shared" si="56"/>
        <v>0</v>
      </c>
      <c r="J264" s="66">
        <f t="shared" si="57"/>
        <v>0</v>
      </c>
      <c r="K264" s="66">
        <f t="shared" si="58"/>
        <v>0</v>
      </c>
      <c r="L264" s="66">
        <f t="shared" si="59"/>
        <v>0</v>
      </c>
      <c r="M264" s="66">
        <f t="shared" ca="1" si="60"/>
        <v>9.3513459032814623E-3</v>
      </c>
      <c r="N264" s="66">
        <f t="shared" ca="1" si="61"/>
        <v>0</v>
      </c>
      <c r="O264" s="80">
        <f t="shared" ca="1" si="62"/>
        <v>0</v>
      </c>
      <c r="P264" s="66">
        <f t="shared" ca="1" si="63"/>
        <v>0</v>
      </c>
      <c r="Q264" s="66">
        <f t="shared" ca="1" si="64"/>
        <v>0</v>
      </c>
      <c r="R264" s="32">
        <f t="shared" ca="1" si="65"/>
        <v>-9.3513459032814623E-3</v>
      </c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</row>
    <row r="265" spans="1:35">
      <c r="A265" s="77"/>
      <c r="B265" s="77"/>
      <c r="C265" s="77"/>
      <c r="D265" s="79">
        <f t="shared" si="51"/>
        <v>0</v>
      </c>
      <c r="E265" s="79">
        <f t="shared" si="52"/>
        <v>0</v>
      </c>
      <c r="F265" s="66">
        <f t="shared" si="53"/>
        <v>0</v>
      </c>
      <c r="G265" s="66">
        <f t="shared" si="54"/>
        <v>0</v>
      </c>
      <c r="H265" s="66">
        <f t="shared" si="55"/>
        <v>0</v>
      </c>
      <c r="I265" s="66">
        <f t="shared" si="56"/>
        <v>0</v>
      </c>
      <c r="J265" s="66">
        <f t="shared" si="57"/>
        <v>0</v>
      </c>
      <c r="K265" s="66">
        <f t="shared" si="58"/>
        <v>0</v>
      </c>
      <c r="L265" s="66">
        <f t="shared" si="59"/>
        <v>0</v>
      </c>
      <c r="M265" s="66">
        <f t="shared" ca="1" si="60"/>
        <v>9.3513459032814623E-3</v>
      </c>
      <c r="N265" s="66">
        <f t="shared" ca="1" si="61"/>
        <v>0</v>
      </c>
      <c r="O265" s="80">
        <f t="shared" ca="1" si="62"/>
        <v>0</v>
      </c>
      <c r="P265" s="66">
        <f t="shared" ca="1" si="63"/>
        <v>0</v>
      </c>
      <c r="Q265" s="66">
        <f t="shared" ca="1" si="64"/>
        <v>0</v>
      </c>
      <c r="R265" s="32">
        <f t="shared" ca="1" si="65"/>
        <v>-9.3513459032814623E-3</v>
      </c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</row>
    <row r="266" spans="1:35">
      <c r="A266" s="77"/>
      <c r="B266" s="77"/>
      <c r="C266" s="77"/>
      <c r="D266" s="79">
        <f t="shared" si="51"/>
        <v>0</v>
      </c>
      <c r="E266" s="79">
        <f t="shared" si="52"/>
        <v>0</v>
      </c>
      <c r="F266" s="66">
        <f t="shared" si="53"/>
        <v>0</v>
      </c>
      <c r="G266" s="66">
        <f t="shared" si="54"/>
        <v>0</v>
      </c>
      <c r="H266" s="66">
        <f t="shared" si="55"/>
        <v>0</v>
      </c>
      <c r="I266" s="66">
        <f t="shared" si="56"/>
        <v>0</v>
      </c>
      <c r="J266" s="66">
        <f t="shared" si="57"/>
        <v>0</v>
      </c>
      <c r="K266" s="66">
        <f t="shared" si="58"/>
        <v>0</v>
      </c>
      <c r="L266" s="66">
        <f t="shared" si="59"/>
        <v>0</v>
      </c>
      <c r="M266" s="66">
        <f t="shared" ca="1" si="60"/>
        <v>9.3513459032814623E-3</v>
      </c>
      <c r="N266" s="66">
        <f t="shared" ca="1" si="61"/>
        <v>0</v>
      </c>
      <c r="O266" s="80">
        <f t="shared" ca="1" si="62"/>
        <v>0</v>
      </c>
      <c r="P266" s="66">
        <f t="shared" ca="1" si="63"/>
        <v>0</v>
      </c>
      <c r="Q266" s="66">
        <f t="shared" ca="1" si="64"/>
        <v>0</v>
      </c>
      <c r="R266" s="32">
        <f t="shared" ca="1" si="65"/>
        <v>-9.3513459032814623E-3</v>
      </c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</row>
    <row r="267" spans="1:35">
      <c r="A267" s="77"/>
      <c r="B267" s="77"/>
      <c r="C267" s="77"/>
      <c r="D267" s="79">
        <f t="shared" si="51"/>
        <v>0</v>
      </c>
      <c r="E267" s="79">
        <f t="shared" si="52"/>
        <v>0</v>
      </c>
      <c r="F267" s="66">
        <f t="shared" si="53"/>
        <v>0</v>
      </c>
      <c r="G267" s="66">
        <f t="shared" si="54"/>
        <v>0</v>
      </c>
      <c r="H267" s="66">
        <f t="shared" si="55"/>
        <v>0</v>
      </c>
      <c r="I267" s="66">
        <f t="shared" si="56"/>
        <v>0</v>
      </c>
      <c r="J267" s="66">
        <f t="shared" si="57"/>
        <v>0</v>
      </c>
      <c r="K267" s="66">
        <f t="shared" si="58"/>
        <v>0</v>
      </c>
      <c r="L267" s="66">
        <f t="shared" si="59"/>
        <v>0</v>
      </c>
      <c r="M267" s="66">
        <f t="shared" ca="1" si="60"/>
        <v>9.3513459032814623E-3</v>
      </c>
      <c r="N267" s="66">
        <f t="shared" ca="1" si="61"/>
        <v>0</v>
      </c>
      <c r="O267" s="80">
        <f t="shared" ca="1" si="62"/>
        <v>0</v>
      </c>
      <c r="P267" s="66">
        <f t="shared" ca="1" si="63"/>
        <v>0</v>
      </c>
      <c r="Q267" s="66">
        <f t="shared" ca="1" si="64"/>
        <v>0</v>
      </c>
      <c r="R267" s="32">
        <f t="shared" ca="1" si="65"/>
        <v>-9.3513459032814623E-3</v>
      </c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</row>
    <row r="268" spans="1:35">
      <c r="A268" s="77"/>
      <c r="B268" s="77"/>
      <c r="C268" s="77"/>
      <c r="D268" s="79">
        <f t="shared" si="51"/>
        <v>0</v>
      </c>
      <c r="E268" s="79">
        <f t="shared" si="52"/>
        <v>0</v>
      </c>
      <c r="F268" s="66">
        <f t="shared" si="53"/>
        <v>0</v>
      </c>
      <c r="G268" s="66">
        <f t="shared" si="54"/>
        <v>0</v>
      </c>
      <c r="H268" s="66">
        <f t="shared" si="55"/>
        <v>0</v>
      </c>
      <c r="I268" s="66">
        <f t="shared" si="56"/>
        <v>0</v>
      </c>
      <c r="J268" s="66">
        <f t="shared" si="57"/>
        <v>0</v>
      </c>
      <c r="K268" s="66">
        <f t="shared" si="58"/>
        <v>0</v>
      </c>
      <c r="L268" s="66">
        <f t="shared" si="59"/>
        <v>0</v>
      </c>
      <c r="M268" s="66">
        <f t="shared" ca="1" si="60"/>
        <v>9.3513459032814623E-3</v>
      </c>
      <c r="N268" s="66">
        <f t="shared" ca="1" si="61"/>
        <v>0</v>
      </c>
      <c r="O268" s="80">
        <f t="shared" ca="1" si="62"/>
        <v>0</v>
      </c>
      <c r="P268" s="66">
        <f t="shared" ca="1" si="63"/>
        <v>0</v>
      </c>
      <c r="Q268" s="66">
        <f t="shared" ca="1" si="64"/>
        <v>0</v>
      </c>
      <c r="R268" s="32">
        <f t="shared" ca="1" si="65"/>
        <v>-9.3513459032814623E-3</v>
      </c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</row>
    <row r="269" spans="1:35">
      <c r="A269" s="77"/>
      <c r="B269" s="77"/>
      <c r="C269" s="77"/>
      <c r="D269" s="79">
        <f t="shared" si="51"/>
        <v>0</v>
      </c>
      <c r="E269" s="79">
        <f t="shared" si="52"/>
        <v>0</v>
      </c>
      <c r="F269" s="66">
        <f t="shared" si="53"/>
        <v>0</v>
      </c>
      <c r="G269" s="66">
        <f t="shared" si="54"/>
        <v>0</v>
      </c>
      <c r="H269" s="66">
        <f t="shared" si="55"/>
        <v>0</v>
      </c>
      <c r="I269" s="66">
        <f t="shared" si="56"/>
        <v>0</v>
      </c>
      <c r="J269" s="66">
        <f t="shared" si="57"/>
        <v>0</v>
      </c>
      <c r="K269" s="66">
        <f t="shared" si="58"/>
        <v>0</v>
      </c>
      <c r="L269" s="66">
        <f t="shared" si="59"/>
        <v>0</v>
      </c>
      <c r="M269" s="66">
        <f t="shared" ca="1" si="60"/>
        <v>9.3513459032814623E-3</v>
      </c>
      <c r="N269" s="66">
        <f t="shared" ca="1" si="61"/>
        <v>0</v>
      </c>
      <c r="O269" s="80">
        <f t="shared" ca="1" si="62"/>
        <v>0</v>
      </c>
      <c r="P269" s="66">
        <f t="shared" ca="1" si="63"/>
        <v>0</v>
      </c>
      <c r="Q269" s="66">
        <f t="shared" ca="1" si="64"/>
        <v>0</v>
      </c>
      <c r="R269" s="32">
        <f t="shared" ca="1" si="65"/>
        <v>-9.3513459032814623E-3</v>
      </c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</row>
    <row r="270" spans="1:35">
      <c r="A270" s="77"/>
      <c r="B270" s="77"/>
      <c r="C270" s="77"/>
      <c r="D270" s="79">
        <f t="shared" si="51"/>
        <v>0</v>
      </c>
      <c r="E270" s="79">
        <f t="shared" si="52"/>
        <v>0</v>
      </c>
      <c r="F270" s="66">
        <f t="shared" si="53"/>
        <v>0</v>
      </c>
      <c r="G270" s="66">
        <f t="shared" si="54"/>
        <v>0</v>
      </c>
      <c r="H270" s="66">
        <f t="shared" si="55"/>
        <v>0</v>
      </c>
      <c r="I270" s="66">
        <f t="shared" si="56"/>
        <v>0</v>
      </c>
      <c r="J270" s="66">
        <f t="shared" si="57"/>
        <v>0</v>
      </c>
      <c r="K270" s="66">
        <f t="shared" si="58"/>
        <v>0</v>
      </c>
      <c r="L270" s="66">
        <f t="shared" si="59"/>
        <v>0</v>
      </c>
      <c r="M270" s="66">
        <f t="shared" ca="1" si="60"/>
        <v>9.3513459032814623E-3</v>
      </c>
      <c r="N270" s="66">
        <f t="shared" ca="1" si="61"/>
        <v>0</v>
      </c>
      <c r="O270" s="80">
        <f t="shared" ca="1" si="62"/>
        <v>0</v>
      </c>
      <c r="P270" s="66">
        <f t="shared" ca="1" si="63"/>
        <v>0</v>
      </c>
      <c r="Q270" s="66">
        <f t="shared" ca="1" si="64"/>
        <v>0</v>
      </c>
      <c r="R270" s="32">
        <f t="shared" ca="1" si="65"/>
        <v>-9.3513459032814623E-3</v>
      </c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</row>
    <row r="271" spans="1:35">
      <c r="A271" s="77"/>
      <c r="B271" s="77"/>
      <c r="C271" s="77"/>
      <c r="D271" s="79">
        <f t="shared" si="51"/>
        <v>0</v>
      </c>
      <c r="E271" s="79">
        <f t="shared" si="52"/>
        <v>0</v>
      </c>
      <c r="F271" s="66">
        <f t="shared" si="53"/>
        <v>0</v>
      </c>
      <c r="G271" s="66">
        <f t="shared" si="54"/>
        <v>0</v>
      </c>
      <c r="H271" s="66">
        <f t="shared" si="55"/>
        <v>0</v>
      </c>
      <c r="I271" s="66">
        <f t="shared" si="56"/>
        <v>0</v>
      </c>
      <c r="J271" s="66">
        <f t="shared" si="57"/>
        <v>0</v>
      </c>
      <c r="K271" s="66">
        <f t="shared" si="58"/>
        <v>0</v>
      </c>
      <c r="L271" s="66">
        <f t="shared" si="59"/>
        <v>0</v>
      </c>
      <c r="M271" s="66">
        <f t="shared" ca="1" si="60"/>
        <v>9.3513459032814623E-3</v>
      </c>
      <c r="N271" s="66">
        <f t="shared" ca="1" si="61"/>
        <v>0</v>
      </c>
      <c r="O271" s="80">
        <f t="shared" ca="1" si="62"/>
        <v>0</v>
      </c>
      <c r="P271" s="66">
        <f t="shared" ca="1" si="63"/>
        <v>0</v>
      </c>
      <c r="Q271" s="66">
        <f t="shared" ca="1" si="64"/>
        <v>0</v>
      </c>
      <c r="R271" s="32">
        <f t="shared" ca="1" si="65"/>
        <v>-9.3513459032814623E-3</v>
      </c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</row>
    <row r="272" spans="1:35">
      <c r="A272" s="77"/>
      <c r="B272" s="77"/>
      <c r="C272" s="77"/>
      <c r="D272" s="79">
        <f t="shared" si="51"/>
        <v>0</v>
      </c>
      <c r="E272" s="79">
        <f t="shared" si="52"/>
        <v>0</v>
      </c>
      <c r="F272" s="66">
        <f t="shared" si="53"/>
        <v>0</v>
      </c>
      <c r="G272" s="66">
        <f t="shared" si="54"/>
        <v>0</v>
      </c>
      <c r="H272" s="66">
        <f t="shared" si="55"/>
        <v>0</v>
      </c>
      <c r="I272" s="66">
        <f t="shared" si="56"/>
        <v>0</v>
      </c>
      <c r="J272" s="66">
        <f t="shared" si="57"/>
        <v>0</v>
      </c>
      <c r="K272" s="66">
        <f t="shared" si="58"/>
        <v>0</v>
      </c>
      <c r="L272" s="66">
        <f t="shared" si="59"/>
        <v>0</v>
      </c>
      <c r="M272" s="66">
        <f t="shared" ca="1" si="60"/>
        <v>9.3513459032814623E-3</v>
      </c>
      <c r="N272" s="66">
        <f t="shared" ca="1" si="61"/>
        <v>0</v>
      </c>
      <c r="O272" s="80">
        <f t="shared" ca="1" si="62"/>
        <v>0</v>
      </c>
      <c r="P272" s="66">
        <f t="shared" ca="1" si="63"/>
        <v>0</v>
      </c>
      <c r="Q272" s="66">
        <f t="shared" ca="1" si="64"/>
        <v>0</v>
      </c>
      <c r="R272" s="32">
        <f t="shared" ca="1" si="65"/>
        <v>-9.3513459032814623E-3</v>
      </c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</row>
    <row r="273" spans="1:35">
      <c r="A273" s="77"/>
      <c r="B273" s="77"/>
      <c r="C273" s="77"/>
      <c r="D273" s="79">
        <f t="shared" si="51"/>
        <v>0</v>
      </c>
      <c r="E273" s="79">
        <f t="shared" si="52"/>
        <v>0</v>
      </c>
      <c r="F273" s="66">
        <f t="shared" si="53"/>
        <v>0</v>
      </c>
      <c r="G273" s="66">
        <f t="shared" si="54"/>
        <v>0</v>
      </c>
      <c r="H273" s="66">
        <f t="shared" si="55"/>
        <v>0</v>
      </c>
      <c r="I273" s="66">
        <f t="shared" si="56"/>
        <v>0</v>
      </c>
      <c r="J273" s="66">
        <f t="shared" si="57"/>
        <v>0</v>
      </c>
      <c r="K273" s="66">
        <f t="shared" si="58"/>
        <v>0</v>
      </c>
      <c r="L273" s="66">
        <f t="shared" si="59"/>
        <v>0</v>
      </c>
      <c r="M273" s="66">
        <f t="shared" ca="1" si="60"/>
        <v>9.3513459032814623E-3</v>
      </c>
      <c r="N273" s="66">
        <f t="shared" ca="1" si="61"/>
        <v>0</v>
      </c>
      <c r="O273" s="80">
        <f t="shared" ca="1" si="62"/>
        <v>0</v>
      </c>
      <c r="P273" s="66">
        <f t="shared" ca="1" si="63"/>
        <v>0</v>
      </c>
      <c r="Q273" s="66">
        <f t="shared" ca="1" si="64"/>
        <v>0</v>
      </c>
      <c r="R273" s="32">
        <f t="shared" ca="1" si="65"/>
        <v>-9.3513459032814623E-3</v>
      </c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</row>
    <row r="274" spans="1:35">
      <c r="A274" s="77"/>
      <c r="B274" s="77"/>
      <c r="C274" s="77"/>
      <c r="D274" s="79">
        <f t="shared" si="51"/>
        <v>0</v>
      </c>
      <c r="E274" s="79">
        <f t="shared" si="52"/>
        <v>0</v>
      </c>
      <c r="F274" s="66">
        <f t="shared" si="53"/>
        <v>0</v>
      </c>
      <c r="G274" s="66">
        <f t="shared" si="54"/>
        <v>0</v>
      </c>
      <c r="H274" s="66">
        <f t="shared" si="55"/>
        <v>0</v>
      </c>
      <c r="I274" s="66">
        <f t="shared" si="56"/>
        <v>0</v>
      </c>
      <c r="J274" s="66">
        <f t="shared" si="57"/>
        <v>0</v>
      </c>
      <c r="K274" s="66">
        <f t="shared" si="58"/>
        <v>0</v>
      </c>
      <c r="L274" s="66">
        <f t="shared" si="59"/>
        <v>0</v>
      </c>
      <c r="M274" s="66">
        <f t="shared" ca="1" si="60"/>
        <v>9.3513459032814623E-3</v>
      </c>
      <c r="N274" s="66">
        <f t="shared" ca="1" si="61"/>
        <v>0</v>
      </c>
      <c r="O274" s="80">
        <f t="shared" ca="1" si="62"/>
        <v>0</v>
      </c>
      <c r="P274" s="66">
        <f t="shared" ca="1" si="63"/>
        <v>0</v>
      </c>
      <c r="Q274" s="66">
        <f t="shared" ca="1" si="64"/>
        <v>0</v>
      </c>
      <c r="R274" s="32">
        <f t="shared" ca="1" si="65"/>
        <v>-9.3513459032814623E-3</v>
      </c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</row>
    <row r="275" spans="1:35">
      <c r="A275" s="77"/>
      <c r="B275" s="77"/>
      <c r="C275" s="77"/>
      <c r="D275" s="79">
        <f t="shared" si="51"/>
        <v>0</v>
      </c>
      <c r="E275" s="79">
        <f t="shared" si="52"/>
        <v>0</v>
      </c>
      <c r="F275" s="66">
        <f t="shared" si="53"/>
        <v>0</v>
      </c>
      <c r="G275" s="66">
        <f t="shared" si="54"/>
        <v>0</v>
      </c>
      <c r="H275" s="66">
        <f t="shared" si="55"/>
        <v>0</v>
      </c>
      <c r="I275" s="66">
        <f t="shared" si="56"/>
        <v>0</v>
      </c>
      <c r="J275" s="66">
        <f t="shared" si="57"/>
        <v>0</v>
      </c>
      <c r="K275" s="66">
        <f t="shared" si="58"/>
        <v>0</v>
      </c>
      <c r="L275" s="66">
        <f t="shared" si="59"/>
        <v>0</v>
      </c>
      <c r="M275" s="66">
        <f t="shared" ca="1" si="60"/>
        <v>9.3513459032814623E-3</v>
      </c>
      <c r="N275" s="66">
        <f t="shared" ca="1" si="61"/>
        <v>0</v>
      </c>
      <c r="O275" s="80">
        <f t="shared" ca="1" si="62"/>
        <v>0</v>
      </c>
      <c r="P275" s="66">
        <f t="shared" ca="1" si="63"/>
        <v>0</v>
      </c>
      <c r="Q275" s="66">
        <f t="shared" ca="1" si="64"/>
        <v>0</v>
      </c>
      <c r="R275" s="32">
        <f t="shared" ca="1" si="65"/>
        <v>-9.3513459032814623E-3</v>
      </c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</row>
    <row r="276" spans="1:35">
      <c r="A276" s="77"/>
      <c r="B276" s="77"/>
      <c r="C276" s="77"/>
      <c r="D276" s="79">
        <f t="shared" si="51"/>
        <v>0</v>
      </c>
      <c r="E276" s="79">
        <f t="shared" si="52"/>
        <v>0</v>
      </c>
      <c r="F276" s="66">
        <f t="shared" si="53"/>
        <v>0</v>
      </c>
      <c r="G276" s="66">
        <f t="shared" si="54"/>
        <v>0</v>
      </c>
      <c r="H276" s="66">
        <f t="shared" si="55"/>
        <v>0</v>
      </c>
      <c r="I276" s="66">
        <f t="shared" si="56"/>
        <v>0</v>
      </c>
      <c r="J276" s="66">
        <f t="shared" si="57"/>
        <v>0</v>
      </c>
      <c r="K276" s="66">
        <f t="shared" si="58"/>
        <v>0</v>
      </c>
      <c r="L276" s="66">
        <f t="shared" si="59"/>
        <v>0</v>
      </c>
      <c r="M276" s="66">
        <f t="shared" ca="1" si="60"/>
        <v>9.3513459032814623E-3</v>
      </c>
      <c r="N276" s="66">
        <f t="shared" ca="1" si="61"/>
        <v>0</v>
      </c>
      <c r="O276" s="80">
        <f t="shared" ca="1" si="62"/>
        <v>0</v>
      </c>
      <c r="P276" s="66">
        <f t="shared" ca="1" si="63"/>
        <v>0</v>
      </c>
      <c r="Q276" s="66">
        <f t="shared" ca="1" si="64"/>
        <v>0</v>
      </c>
      <c r="R276" s="32">
        <f t="shared" ca="1" si="65"/>
        <v>-9.3513459032814623E-3</v>
      </c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</row>
    <row r="277" spans="1:35">
      <c r="A277" s="77"/>
      <c r="B277" s="77"/>
      <c r="C277" s="77"/>
      <c r="D277" s="79">
        <f t="shared" ref="D277:D337" si="66">A277/A$18</f>
        <v>0</v>
      </c>
      <c r="E277" s="79">
        <f t="shared" ref="E277:E337" si="67">B277/B$18</f>
        <v>0</v>
      </c>
      <c r="F277" s="66">
        <f t="shared" ref="F277:F337" si="68">$C277*D277</f>
        <v>0</v>
      </c>
      <c r="G277" s="66">
        <f t="shared" ref="G277:G337" si="69">$C277*E277</f>
        <v>0</v>
      </c>
      <c r="H277" s="66">
        <f t="shared" ref="H277:H337" si="70">C277*D277*D277</f>
        <v>0</v>
      </c>
      <c r="I277" s="66">
        <f t="shared" ref="I277:I337" si="71">C277*D277*D277*D277</f>
        <v>0</v>
      </c>
      <c r="J277" s="66">
        <f t="shared" ref="J277:J337" si="72">C277*D277*D277*D277*D277</f>
        <v>0</v>
      </c>
      <c r="K277" s="66">
        <f t="shared" ref="K277:K337" si="73">C277*E277*D277</f>
        <v>0</v>
      </c>
      <c r="L277" s="66">
        <f t="shared" ref="L277:L337" si="74">C277*E277*D277*D277</f>
        <v>0</v>
      </c>
      <c r="M277" s="66">
        <f t="shared" ref="M277:M337" ca="1" si="75">+E$4+E$5*D277+E$6*D277^2</f>
        <v>9.3513459032814623E-3</v>
      </c>
      <c r="N277" s="66">
        <f t="shared" ref="N277:N337" ca="1" si="76">C277*(M277-E277)^2</f>
        <v>0</v>
      </c>
      <c r="O277" s="80">
        <f t="shared" ref="O277:O337" ca="1" si="77">(C277*O$1-O$2*F277+O$3*H277)^2</f>
        <v>0</v>
      </c>
      <c r="P277" s="66">
        <f t="shared" ref="P277:P337" ca="1" si="78">(-C277*O$2+O$4*F277-O$5*H277)^2</f>
        <v>0</v>
      </c>
      <c r="Q277" s="66">
        <f t="shared" ref="Q277:Q337" ca="1" si="79">+(C277*O$3-F277*O$5+H277*O$6)^2</f>
        <v>0</v>
      </c>
      <c r="R277" s="32">
        <f t="shared" ref="R277:R337" ca="1" si="80">+E277-M277</f>
        <v>-9.3513459032814623E-3</v>
      </c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</row>
    <row r="278" spans="1:35">
      <c r="A278" s="77"/>
      <c r="B278" s="77"/>
      <c r="C278" s="77"/>
      <c r="D278" s="79">
        <f t="shared" si="66"/>
        <v>0</v>
      </c>
      <c r="E278" s="79">
        <f t="shared" si="67"/>
        <v>0</v>
      </c>
      <c r="F278" s="66">
        <f t="shared" si="68"/>
        <v>0</v>
      </c>
      <c r="G278" s="66">
        <f t="shared" si="69"/>
        <v>0</v>
      </c>
      <c r="H278" s="66">
        <f t="shared" si="70"/>
        <v>0</v>
      </c>
      <c r="I278" s="66">
        <f t="shared" si="71"/>
        <v>0</v>
      </c>
      <c r="J278" s="66">
        <f t="shared" si="72"/>
        <v>0</v>
      </c>
      <c r="K278" s="66">
        <f t="shared" si="73"/>
        <v>0</v>
      </c>
      <c r="L278" s="66">
        <f t="shared" si="74"/>
        <v>0</v>
      </c>
      <c r="M278" s="66">
        <f t="shared" ca="1" si="75"/>
        <v>9.3513459032814623E-3</v>
      </c>
      <c r="N278" s="66">
        <f t="shared" ca="1" si="76"/>
        <v>0</v>
      </c>
      <c r="O278" s="80">
        <f t="shared" ca="1" si="77"/>
        <v>0</v>
      </c>
      <c r="P278" s="66">
        <f t="shared" ca="1" si="78"/>
        <v>0</v>
      </c>
      <c r="Q278" s="66">
        <f t="shared" ca="1" si="79"/>
        <v>0</v>
      </c>
      <c r="R278" s="32">
        <f t="shared" ca="1" si="80"/>
        <v>-9.3513459032814623E-3</v>
      </c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</row>
    <row r="279" spans="1:35">
      <c r="A279" s="77"/>
      <c r="B279" s="77"/>
      <c r="C279" s="77"/>
      <c r="D279" s="79">
        <f t="shared" si="66"/>
        <v>0</v>
      </c>
      <c r="E279" s="79">
        <f t="shared" si="67"/>
        <v>0</v>
      </c>
      <c r="F279" s="66">
        <f t="shared" si="68"/>
        <v>0</v>
      </c>
      <c r="G279" s="66">
        <f t="shared" si="69"/>
        <v>0</v>
      </c>
      <c r="H279" s="66">
        <f t="shared" si="70"/>
        <v>0</v>
      </c>
      <c r="I279" s="66">
        <f t="shared" si="71"/>
        <v>0</v>
      </c>
      <c r="J279" s="66">
        <f t="shared" si="72"/>
        <v>0</v>
      </c>
      <c r="K279" s="66">
        <f t="shared" si="73"/>
        <v>0</v>
      </c>
      <c r="L279" s="66">
        <f t="shared" si="74"/>
        <v>0</v>
      </c>
      <c r="M279" s="66">
        <f t="shared" ca="1" si="75"/>
        <v>9.3513459032814623E-3</v>
      </c>
      <c r="N279" s="66">
        <f t="shared" ca="1" si="76"/>
        <v>0</v>
      </c>
      <c r="O279" s="80">
        <f t="shared" ca="1" si="77"/>
        <v>0</v>
      </c>
      <c r="P279" s="66">
        <f t="shared" ca="1" si="78"/>
        <v>0</v>
      </c>
      <c r="Q279" s="66">
        <f t="shared" ca="1" si="79"/>
        <v>0</v>
      </c>
      <c r="R279" s="32">
        <f t="shared" ca="1" si="80"/>
        <v>-9.3513459032814623E-3</v>
      </c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</row>
    <row r="280" spans="1:35">
      <c r="A280" s="77"/>
      <c r="B280" s="77"/>
      <c r="C280" s="77"/>
      <c r="D280" s="79">
        <f t="shared" si="66"/>
        <v>0</v>
      </c>
      <c r="E280" s="79">
        <f t="shared" si="67"/>
        <v>0</v>
      </c>
      <c r="F280" s="66">
        <f t="shared" si="68"/>
        <v>0</v>
      </c>
      <c r="G280" s="66">
        <f t="shared" si="69"/>
        <v>0</v>
      </c>
      <c r="H280" s="66">
        <f t="shared" si="70"/>
        <v>0</v>
      </c>
      <c r="I280" s="66">
        <f t="shared" si="71"/>
        <v>0</v>
      </c>
      <c r="J280" s="66">
        <f t="shared" si="72"/>
        <v>0</v>
      </c>
      <c r="K280" s="66">
        <f t="shared" si="73"/>
        <v>0</v>
      </c>
      <c r="L280" s="66">
        <f t="shared" si="74"/>
        <v>0</v>
      </c>
      <c r="M280" s="66">
        <f t="shared" ca="1" si="75"/>
        <v>9.3513459032814623E-3</v>
      </c>
      <c r="N280" s="66">
        <f t="shared" ca="1" si="76"/>
        <v>0</v>
      </c>
      <c r="O280" s="80">
        <f t="shared" ca="1" si="77"/>
        <v>0</v>
      </c>
      <c r="P280" s="66">
        <f t="shared" ca="1" si="78"/>
        <v>0</v>
      </c>
      <c r="Q280" s="66">
        <f t="shared" ca="1" si="79"/>
        <v>0</v>
      </c>
      <c r="R280" s="32">
        <f t="shared" ca="1" si="80"/>
        <v>-9.3513459032814623E-3</v>
      </c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</row>
    <row r="281" spans="1:35">
      <c r="A281" s="77"/>
      <c r="B281" s="77"/>
      <c r="C281" s="77"/>
      <c r="D281" s="79">
        <f t="shared" si="66"/>
        <v>0</v>
      </c>
      <c r="E281" s="79">
        <f t="shared" si="67"/>
        <v>0</v>
      </c>
      <c r="F281" s="66">
        <f t="shared" si="68"/>
        <v>0</v>
      </c>
      <c r="G281" s="66">
        <f t="shared" si="69"/>
        <v>0</v>
      </c>
      <c r="H281" s="66">
        <f t="shared" si="70"/>
        <v>0</v>
      </c>
      <c r="I281" s="66">
        <f t="shared" si="71"/>
        <v>0</v>
      </c>
      <c r="J281" s="66">
        <f t="shared" si="72"/>
        <v>0</v>
      </c>
      <c r="K281" s="66">
        <f t="shared" si="73"/>
        <v>0</v>
      </c>
      <c r="L281" s="66">
        <f t="shared" si="74"/>
        <v>0</v>
      </c>
      <c r="M281" s="66">
        <f t="shared" ca="1" si="75"/>
        <v>9.3513459032814623E-3</v>
      </c>
      <c r="N281" s="66">
        <f t="shared" ca="1" si="76"/>
        <v>0</v>
      </c>
      <c r="O281" s="80">
        <f t="shared" ca="1" si="77"/>
        <v>0</v>
      </c>
      <c r="P281" s="66">
        <f t="shared" ca="1" si="78"/>
        <v>0</v>
      </c>
      <c r="Q281" s="66">
        <f t="shared" ca="1" si="79"/>
        <v>0</v>
      </c>
      <c r="R281" s="32">
        <f t="shared" ca="1" si="80"/>
        <v>-9.3513459032814623E-3</v>
      </c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</row>
    <row r="282" spans="1:35">
      <c r="A282" s="77"/>
      <c r="B282" s="77"/>
      <c r="C282" s="77"/>
      <c r="D282" s="79">
        <f t="shared" si="66"/>
        <v>0</v>
      </c>
      <c r="E282" s="79">
        <f t="shared" si="67"/>
        <v>0</v>
      </c>
      <c r="F282" s="66">
        <f t="shared" si="68"/>
        <v>0</v>
      </c>
      <c r="G282" s="66">
        <f t="shared" si="69"/>
        <v>0</v>
      </c>
      <c r="H282" s="66">
        <f t="shared" si="70"/>
        <v>0</v>
      </c>
      <c r="I282" s="66">
        <f t="shared" si="71"/>
        <v>0</v>
      </c>
      <c r="J282" s="66">
        <f t="shared" si="72"/>
        <v>0</v>
      </c>
      <c r="K282" s="66">
        <f t="shared" si="73"/>
        <v>0</v>
      </c>
      <c r="L282" s="66">
        <f t="shared" si="74"/>
        <v>0</v>
      </c>
      <c r="M282" s="66">
        <f t="shared" ca="1" si="75"/>
        <v>9.3513459032814623E-3</v>
      </c>
      <c r="N282" s="66">
        <f t="shared" ca="1" si="76"/>
        <v>0</v>
      </c>
      <c r="O282" s="80">
        <f t="shared" ca="1" si="77"/>
        <v>0</v>
      </c>
      <c r="P282" s="66">
        <f t="shared" ca="1" si="78"/>
        <v>0</v>
      </c>
      <c r="Q282" s="66">
        <f t="shared" ca="1" si="79"/>
        <v>0</v>
      </c>
      <c r="R282" s="32">
        <f t="shared" ca="1" si="80"/>
        <v>-9.3513459032814623E-3</v>
      </c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</row>
    <row r="283" spans="1:35">
      <c r="A283" s="77"/>
      <c r="B283" s="77"/>
      <c r="C283" s="77"/>
      <c r="D283" s="79">
        <f t="shared" si="66"/>
        <v>0</v>
      </c>
      <c r="E283" s="79">
        <f t="shared" si="67"/>
        <v>0</v>
      </c>
      <c r="F283" s="66">
        <f t="shared" si="68"/>
        <v>0</v>
      </c>
      <c r="G283" s="66">
        <f t="shared" si="69"/>
        <v>0</v>
      </c>
      <c r="H283" s="66">
        <f t="shared" si="70"/>
        <v>0</v>
      </c>
      <c r="I283" s="66">
        <f t="shared" si="71"/>
        <v>0</v>
      </c>
      <c r="J283" s="66">
        <f t="shared" si="72"/>
        <v>0</v>
      </c>
      <c r="K283" s="66">
        <f t="shared" si="73"/>
        <v>0</v>
      </c>
      <c r="L283" s="66">
        <f t="shared" si="74"/>
        <v>0</v>
      </c>
      <c r="M283" s="66">
        <f t="shared" ca="1" si="75"/>
        <v>9.3513459032814623E-3</v>
      </c>
      <c r="N283" s="66">
        <f t="shared" ca="1" si="76"/>
        <v>0</v>
      </c>
      <c r="O283" s="80">
        <f t="shared" ca="1" si="77"/>
        <v>0</v>
      </c>
      <c r="P283" s="66">
        <f t="shared" ca="1" si="78"/>
        <v>0</v>
      </c>
      <c r="Q283" s="66">
        <f t="shared" ca="1" si="79"/>
        <v>0</v>
      </c>
      <c r="R283" s="32">
        <f t="shared" ca="1" si="80"/>
        <v>-9.3513459032814623E-3</v>
      </c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</row>
    <row r="284" spans="1:35">
      <c r="A284" s="77"/>
      <c r="B284" s="77"/>
      <c r="C284" s="77"/>
      <c r="D284" s="79">
        <f t="shared" si="66"/>
        <v>0</v>
      </c>
      <c r="E284" s="79">
        <f t="shared" si="67"/>
        <v>0</v>
      </c>
      <c r="F284" s="66">
        <f t="shared" si="68"/>
        <v>0</v>
      </c>
      <c r="G284" s="66">
        <f t="shared" si="69"/>
        <v>0</v>
      </c>
      <c r="H284" s="66">
        <f t="shared" si="70"/>
        <v>0</v>
      </c>
      <c r="I284" s="66">
        <f t="shared" si="71"/>
        <v>0</v>
      </c>
      <c r="J284" s="66">
        <f t="shared" si="72"/>
        <v>0</v>
      </c>
      <c r="K284" s="66">
        <f t="shared" si="73"/>
        <v>0</v>
      </c>
      <c r="L284" s="66">
        <f t="shared" si="74"/>
        <v>0</v>
      </c>
      <c r="M284" s="66">
        <f t="shared" ca="1" si="75"/>
        <v>9.3513459032814623E-3</v>
      </c>
      <c r="N284" s="66">
        <f t="shared" ca="1" si="76"/>
        <v>0</v>
      </c>
      <c r="O284" s="80">
        <f t="shared" ca="1" si="77"/>
        <v>0</v>
      </c>
      <c r="P284" s="66">
        <f t="shared" ca="1" si="78"/>
        <v>0</v>
      </c>
      <c r="Q284" s="66">
        <f t="shared" ca="1" si="79"/>
        <v>0</v>
      </c>
      <c r="R284" s="32">
        <f t="shared" ca="1" si="80"/>
        <v>-9.3513459032814623E-3</v>
      </c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</row>
    <row r="285" spans="1:35">
      <c r="A285" s="77"/>
      <c r="B285" s="77"/>
      <c r="C285" s="77"/>
      <c r="D285" s="79">
        <f t="shared" si="66"/>
        <v>0</v>
      </c>
      <c r="E285" s="79">
        <f t="shared" si="67"/>
        <v>0</v>
      </c>
      <c r="F285" s="66">
        <f t="shared" si="68"/>
        <v>0</v>
      </c>
      <c r="G285" s="66">
        <f t="shared" si="69"/>
        <v>0</v>
      </c>
      <c r="H285" s="66">
        <f t="shared" si="70"/>
        <v>0</v>
      </c>
      <c r="I285" s="66">
        <f t="shared" si="71"/>
        <v>0</v>
      </c>
      <c r="J285" s="66">
        <f t="shared" si="72"/>
        <v>0</v>
      </c>
      <c r="K285" s="66">
        <f t="shared" si="73"/>
        <v>0</v>
      </c>
      <c r="L285" s="66">
        <f t="shared" si="74"/>
        <v>0</v>
      </c>
      <c r="M285" s="66">
        <f t="shared" ca="1" si="75"/>
        <v>9.3513459032814623E-3</v>
      </c>
      <c r="N285" s="66">
        <f t="shared" ca="1" si="76"/>
        <v>0</v>
      </c>
      <c r="O285" s="80">
        <f t="shared" ca="1" si="77"/>
        <v>0</v>
      </c>
      <c r="P285" s="66">
        <f t="shared" ca="1" si="78"/>
        <v>0</v>
      </c>
      <c r="Q285" s="66">
        <f t="shared" ca="1" si="79"/>
        <v>0</v>
      </c>
      <c r="R285" s="32">
        <f t="shared" ca="1" si="80"/>
        <v>-9.3513459032814623E-3</v>
      </c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</row>
    <row r="286" spans="1:35">
      <c r="A286" s="77"/>
      <c r="B286" s="77"/>
      <c r="C286" s="77"/>
      <c r="D286" s="79">
        <f t="shared" si="66"/>
        <v>0</v>
      </c>
      <c r="E286" s="79">
        <f t="shared" si="67"/>
        <v>0</v>
      </c>
      <c r="F286" s="66">
        <f t="shared" si="68"/>
        <v>0</v>
      </c>
      <c r="G286" s="66">
        <f t="shared" si="69"/>
        <v>0</v>
      </c>
      <c r="H286" s="66">
        <f t="shared" si="70"/>
        <v>0</v>
      </c>
      <c r="I286" s="66">
        <f t="shared" si="71"/>
        <v>0</v>
      </c>
      <c r="J286" s="66">
        <f t="shared" si="72"/>
        <v>0</v>
      </c>
      <c r="K286" s="66">
        <f t="shared" si="73"/>
        <v>0</v>
      </c>
      <c r="L286" s="66">
        <f t="shared" si="74"/>
        <v>0</v>
      </c>
      <c r="M286" s="66">
        <f t="shared" ca="1" si="75"/>
        <v>9.3513459032814623E-3</v>
      </c>
      <c r="N286" s="66">
        <f t="shared" ca="1" si="76"/>
        <v>0</v>
      </c>
      <c r="O286" s="80">
        <f t="shared" ca="1" si="77"/>
        <v>0</v>
      </c>
      <c r="P286" s="66">
        <f t="shared" ca="1" si="78"/>
        <v>0</v>
      </c>
      <c r="Q286" s="66">
        <f t="shared" ca="1" si="79"/>
        <v>0</v>
      </c>
      <c r="R286" s="32">
        <f t="shared" ca="1" si="80"/>
        <v>-9.3513459032814623E-3</v>
      </c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</row>
    <row r="287" spans="1:35">
      <c r="A287" s="77"/>
      <c r="B287" s="77"/>
      <c r="C287" s="77"/>
      <c r="D287" s="79">
        <f t="shared" si="66"/>
        <v>0</v>
      </c>
      <c r="E287" s="79">
        <f t="shared" si="67"/>
        <v>0</v>
      </c>
      <c r="F287" s="66">
        <f t="shared" si="68"/>
        <v>0</v>
      </c>
      <c r="G287" s="66">
        <f t="shared" si="69"/>
        <v>0</v>
      </c>
      <c r="H287" s="66">
        <f t="shared" si="70"/>
        <v>0</v>
      </c>
      <c r="I287" s="66">
        <f t="shared" si="71"/>
        <v>0</v>
      </c>
      <c r="J287" s="66">
        <f t="shared" si="72"/>
        <v>0</v>
      </c>
      <c r="K287" s="66">
        <f t="shared" si="73"/>
        <v>0</v>
      </c>
      <c r="L287" s="66">
        <f t="shared" si="74"/>
        <v>0</v>
      </c>
      <c r="M287" s="66">
        <f t="shared" ca="1" si="75"/>
        <v>9.3513459032814623E-3</v>
      </c>
      <c r="N287" s="66">
        <f t="shared" ca="1" si="76"/>
        <v>0</v>
      </c>
      <c r="O287" s="80">
        <f t="shared" ca="1" si="77"/>
        <v>0</v>
      </c>
      <c r="P287" s="66">
        <f t="shared" ca="1" si="78"/>
        <v>0</v>
      </c>
      <c r="Q287" s="66">
        <f t="shared" ca="1" si="79"/>
        <v>0</v>
      </c>
      <c r="R287" s="32">
        <f t="shared" ca="1" si="80"/>
        <v>-9.3513459032814623E-3</v>
      </c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</row>
    <row r="288" spans="1:35">
      <c r="A288" s="77"/>
      <c r="B288" s="77"/>
      <c r="C288" s="77"/>
      <c r="D288" s="79">
        <f t="shared" si="66"/>
        <v>0</v>
      </c>
      <c r="E288" s="79">
        <f t="shared" si="67"/>
        <v>0</v>
      </c>
      <c r="F288" s="66">
        <f t="shared" si="68"/>
        <v>0</v>
      </c>
      <c r="G288" s="66">
        <f t="shared" si="69"/>
        <v>0</v>
      </c>
      <c r="H288" s="66">
        <f t="shared" si="70"/>
        <v>0</v>
      </c>
      <c r="I288" s="66">
        <f t="shared" si="71"/>
        <v>0</v>
      </c>
      <c r="J288" s="66">
        <f t="shared" si="72"/>
        <v>0</v>
      </c>
      <c r="K288" s="66">
        <f t="shared" si="73"/>
        <v>0</v>
      </c>
      <c r="L288" s="66">
        <f t="shared" si="74"/>
        <v>0</v>
      </c>
      <c r="M288" s="66">
        <f t="shared" ca="1" si="75"/>
        <v>9.3513459032814623E-3</v>
      </c>
      <c r="N288" s="66">
        <f t="shared" ca="1" si="76"/>
        <v>0</v>
      </c>
      <c r="O288" s="80">
        <f t="shared" ca="1" si="77"/>
        <v>0</v>
      </c>
      <c r="P288" s="66">
        <f t="shared" ca="1" si="78"/>
        <v>0</v>
      </c>
      <c r="Q288" s="66">
        <f t="shared" ca="1" si="79"/>
        <v>0</v>
      </c>
      <c r="R288" s="32">
        <f t="shared" ca="1" si="80"/>
        <v>-9.3513459032814623E-3</v>
      </c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</row>
    <row r="289" spans="1:35">
      <c r="A289" s="77"/>
      <c r="B289" s="77"/>
      <c r="C289" s="77"/>
      <c r="D289" s="79">
        <f t="shared" si="66"/>
        <v>0</v>
      </c>
      <c r="E289" s="79">
        <f t="shared" si="67"/>
        <v>0</v>
      </c>
      <c r="F289" s="66">
        <f t="shared" si="68"/>
        <v>0</v>
      </c>
      <c r="G289" s="66">
        <f t="shared" si="69"/>
        <v>0</v>
      </c>
      <c r="H289" s="66">
        <f t="shared" si="70"/>
        <v>0</v>
      </c>
      <c r="I289" s="66">
        <f t="shared" si="71"/>
        <v>0</v>
      </c>
      <c r="J289" s="66">
        <f t="shared" si="72"/>
        <v>0</v>
      </c>
      <c r="K289" s="66">
        <f t="shared" si="73"/>
        <v>0</v>
      </c>
      <c r="L289" s="66">
        <f t="shared" si="74"/>
        <v>0</v>
      </c>
      <c r="M289" s="66">
        <f t="shared" ca="1" si="75"/>
        <v>9.3513459032814623E-3</v>
      </c>
      <c r="N289" s="66">
        <f t="shared" ca="1" si="76"/>
        <v>0</v>
      </c>
      <c r="O289" s="80">
        <f t="shared" ca="1" si="77"/>
        <v>0</v>
      </c>
      <c r="P289" s="66">
        <f t="shared" ca="1" si="78"/>
        <v>0</v>
      </c>
      <c r="Q289" s="66">
        <f t="shared" ca="1" si="79"/>
        <v>0</v>
      </c>
      <c r="R289" s="32">
        <f t="shared" ca="1" si="80"/>
        <v>-9.3513459032814623E-3</v>
      </c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</row>
    <row r="290" spans="1:35">
      <c r="A290" s="77"/>
      <c r="B290" s="77"/>
      <c r="C290" s="77"/>
      <c r="D290" s="79">
        <f t="shared" si="66"/>
        <v>0</v>
      </c>
      <c r="E290" s="79">
        <f t="shared" si="67"/>
        <v>0</v>
      </c>
      <c r="F290" s="66">
        <f t="shared" si="68"/>
        <v>0</v>
      </c>
      <c r="G290" s="66">
        <f t="shared" si="69"/>
        <v>0</v>
      </c>
      <c r="H290" s="66">
        <f t="shared" si="70"/>
        <v>0</v>
      </c>
      <c r="I290" s="66">
        <f t="shared" si="71"/>
        <v>0</v>
      </c>
      <c r="J290" s="66">
        <f t="shared" si="72"/>
        <v>0</v>
      </c>
      <c r="K290" s="66">
        <f t="shared" si="73"/>
        <v>0</v>
      </c>
      <c r="L290" s="66">
        <f t="shared" si="74"/>
        <v>0</v>
      </c>
      <c r="M290" s="66">
        <f t="shared" ca="1" si="75"/>
        <v>9.3513459032814623E-3</v>
      </c>
      <c r="N290" s="66">
        <f t="shared" ca="1" si="76"/>
        <v>0</v>
      </c>
      <c r="O290" s="80">
        <f t="shared" ca="1" si="77"/>
        <v>0</v>
      </c>
      <c r="P290" s="66">
        <f t="shared" ca="1" si="78"/>
        <v>0</v>
      </c>
      <c r="Q290" s="66">
        <f t="shared" ca="1" si="79"/>
        <v>0</v>
      </c>
      <c r="R290" s="32">
        <f t="shared" ca="1" si="80"/>
        <v>-9.3513459032814623E-3</v>
      </c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</row>
    <row r="291" spans="1:35">
      <c r="A291" s="77"/>
      <c r="B291" s="77"/>
      <c r="C291" s="77"/>
      <c r="D291" s="79">
        <f t="shared" si="66"/>
        <v>0</v>
      </c>
      <c r="E291" s="79">
        <f t="shared" si="67"/>
        <v>0</v>
      </c>
      <c r="F291" s="66">
        <f t="shared" si="68"/>
        <v>0</v>
      </c>
      <c r="G291" s="66">
        <f t="shared" si="69"/>
        <v>0</v>
      </c>
      <c r="H291" s="66">
        <f t="shared" si="70"/>
        <v>0</v>
      </c>
      <c r="I291" s="66">
        <f t="shared" si="71"/>
        <v>0</v>
      </c>
      <c r="J291" s="66">
        <f t="shared" si="72"/>
        <v>0</v>
      </c>
      <c r="K291" s="66">
        <f t="shared" si="73"/>
        <v>0</v>
      </c>
      <c r="L291" s="66">
        <f t="shared" si="74"/>
        <v>0</v>
      </c>
      <c r="M291" s="66">
        <f t="shared" ca="1" si="75"/>
        <v>9.3513459032814623E-3</v>
      </c>
      <c r="N291" s="66">
        <f t="shared" ca="1" si="76"/>
        <v>0</v>
      </c>
      <c r="O291" s="80">
        <f t="shared" ca="1" si="77"/>
        <v>0</v>
      </c>
      <c r="P291" s="66">
        <f t="shared" ca="1" si="78"/>
        <v>0</v>
      </c>
      <c r="Q291" s="66">
        <f t="shared" ca="1" si="79"/>
        <v>0</v>
      </c>
      <c r="R291" s="32">
        <f t="shared" ca="1" si="80"/>
        <v>-9.3513459032814623E-3</v>
      </c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</row>
    <row r="292" spans="1:35">
      <c r="A292" s="77"/>
      <c r="B292" s="77"/>
      <c r="C292" s="77"/>
      <c r="D292" s="79">
        <f t="shared" si="66"/>
        <v>0</v>
      </c>
      <c r="E292" s="79">
        <f t="shared" si="67"/>
        <v>0</v>
      </c>
      <c r="F292" s="66">
        <f t="shared" si="68"/>
        <v>0</v>
      </c>
      <c r="G292" s="66">
        <f t="shared" si="69"/>
        <v>0</v>
      </c>
      <c r="H292" s="66">
        <f t="shared" si="70"/>
        <v>0</v>
      </c>
      <c r="I292" s="66">
        <f t="shared" si="71"/>
        <v>0</v>
      </c>
      <c r="J292" s="66">
        <f t="shared" si="72"/>
        <v>0</v>
      </c>
      <c r="K292" s="66">
        <f t="shared" si="73"/>
        <v>0</v>
      </c>
      <c r="L292" s="66">
        <f t="shared" si="74"/>
        <v>0</v>
      </c>
      <c r="M292" s="66">
        <f t="shared" ca="1" si="75"/>
        <v>9.3513459032814623E-3</v>
      </c>
      <c r="N292" s="66">
        <f t="shared" ca="1" si="76"/>
        <v>0</v>
      </c>
      <c r="O292" s="80">
        <f t="shared" ca="1" si="77"/>
        <v>0</v>
      </c>
      <c r="P292" s="66">
        <f t="shared" ca="1" si="78"/>
        <v>0</v>
      </c>
      <c r="Q292" s="66">
        <f t="shared" ca="1" si="79"/>
        <v>0</v>
      </c>
      <c r="R292" s="32">
        <f t="shared" ca="1" si="80"/>
        <v>-9.3513459032814623E-3</v>
      </c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</row>
    <row r="293" spans="1:35">
      <c r="A293" s="77"/>
      <c r="B293" s="77"/>
      <c r="C293" s="77"/>
      <c r="D293" s="79">
        <f t="shared" si="66"/>
        <v>0</v>
      </c>
      <c r="E293" s="79">
        <f t="shared" si="67"/>
        <v>0</v>
      </c>
      <c r="F293" s="66">
        <f t="shared" si="68"/>
        <v>0</v>
      </c>
      <c r="G293" s="66">
        <f t="shared" si="69"/>
        <v>0</v>
      </c>
      <c r="H293" s="66">
        <f t="shared" si="70"/>
        <v>0</v>
      </c>
      <c r="I293" s="66">
        <f t="shared" si="71"/>
        <v>0</v>
      </c>
      <c r="J293" s="66">
        <f t="shared" si="72"/>
        <v>0</v>
      </c>
      <c r="K293" s="66">
        <f t="shared" si="73"/>
        <v>0</v>
      </c>
      <c r="L293" s="66">
        <f t="shared" si="74"/>
        <v>0</v>
      </c>
      <c r="M293" s="66">
        <f t="shared" ca="1" si="75"/>
        <v>9.3513459032814623E-3</v>
      </c>
      <c r="N293" s="66">
        <f t="shared" ca="1" si="76"/>
        <v>0</v>
      </c>
      <c r="O293" s="80">
        <f t="shared" ca="1" si="77"/>
        <v>0</v>
      </c>
      <c r="P293" s="66">
        <f t="shared" ca="1" si="78"/>
        <v>0</v>
      </c>
      <c r="Q293" s="66">
        <f t="shared" ca="1" si="79"/>
        <v>0</v>
      </c>
      <c r="R293" s="32">
        <f t="shared" ca="1" si="80"/>
        <v>-9.3513459032814623E-3</v>
      </c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</row>
    <row r="294" spans="1:35">
      <c r="A294" s="77"/>
      <c r="B294" s="77"/>
      <c r="C294" s="77"/>
      <c r="D294" s="79">
        <f t="shared" si="66"/>
        <v>0</v>
      </c>
      <c r="E294" s="79">
        <f t="shared" si="67"/>
        <v>0</v>
      </c>
      <c r="F294" s="66">
        <f t="shared" si="68"/>
        <v>0</v>
      </c>
      <c r="G294" s="66">
        <f t="shared" si="69"/>
        <v>0</v>
      </c>
      <c r="H294" s="66">
        <f t="shared" si="70"/>
        <v>0</v>
      </c>
      <c r="I294" s="66">
        <f t="shared" si="71"/>
        <v>0</v>
      </c>
      <c r="J294" s="66">
        <f t="shared" si="72"/>
        <v>0</v>
      </c>
      <c r="K294" s="66">
        <f t="shared" si="73"/>
        <v>0</v>
      </c>
      <c r="L294" s="66">
        <f t="shared" si="74"/>
        <v>0</v>
      </c>
      <c r="M294" s="66">
        <f t="shared" ca="1" si="75"/>
        <v>9.3513459032814623E-3</v>
      </c>
      <c r="N294" s="66">
        <f t="shared" ca="1" si="76"/>
        <v>0</v>
      </c>
      <c r="O294" s="80">
        <f t="shared" ca="1" si="77"/>
        <v>0</v>
      </c>
      <c r="P294" s="66">
        <f t="shared" ca="1" si="78"/>
        <v>0</v>
      </c>
      <c r="Q294" s="66">
        <f t="shared" ca="1" si="79"/>
        <v>0</v>
      </c>
      <c r="R294" s="32">
        <f t="shared" ca="1" si="80"/>
        <v>-9.3513459032814623E-3</v>
      </c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</row>
    <row r="295" spans="1:35">
      <c r="A295" s="77"/>
      <c r="B295" s="77"/>
      <c r="C295" s="77"/>
      <c r="D295" s="79">
        <f t="shared" si="66"/>
        <v>0</v>
      </c>
      <c r="E295" s="79">
        <f t="shared" si="67"/>
        <v>0</v>
      </c>
      <c r="F295" s="66">
        <f t="shared" si="68"/>
        <v>0</v>
      </c>
      <c r="G295" s="66">
        <f t="shared" si="69"/>
        <v>0</v>
      </c>
      <c r="H295" s="66">
        <f t="shared" si="70"/>
        <v>0</v>
      </c>
      <c r="I295" s="66">
        <f t="shared" si="71"/>
        <v>0</v>
      </c>
      <c r="J295" s="66">
        <f t="shared" si="72"/>
        <v>0</v>
      </c>
      <c r="K295" s="66">
        <f t="shared" si="73"/>
        <v>0</v>
      </c>
      <c r="L295" s="66">
        <f t="shared" si="74"/>
        <v>0</v>
      </c>
      <c r="M295" s="66">
        <f t="shared" ca="1" si="75"/>
        <v>9.3513459032814623E-3</v>
      </c>
      <c r="N295" s="66">
        <f t="shared" ca="1" si="76"/>
        <v>0</v>
      </c>
      <c r="O295" s="80">
        <f t="shared" ca="1" si="77"/>
        <v>0</v>
      </c>
      <c r="P295" s="66">
        <f t="shared" ca="1" si="78"/>
        <v>0</v>
      </c>
      <c r="Q295" s="66">
        <f t="shared" ca="1" si="79"/>
        <v>0</v>
      </c>
      <c r="R295" s="32">
        <f t="shared" ca="1" si="80"/>
        <v>-9.3513459032814623E-3</v>
      </c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</row>
    <row r="296" spans="1:35">
      <c r="A296" s="77"/>
      <c r="B296" s="77"/>
      <c r="C296" s="77"/>
      <c r="D296" s="79">
        <f t="shared" si="66"/>
        <v>0</v>
      </c>
      <c r="E296" s="79">
        <f t="shared" si="67"/>
        <v>0</v>
      </c>
      <c r="F296" s="66">
        <f t="shared" si="68"/>
        <v>0</v>
      </c>
      <c r="G296" s="66">
        <f t="shared" si="69"/>
        <v>0</v>
      </c>
      <c r="H296" s="66">
        <f t="shared" si="70"/>
        <v>0</v>
      </c>
      <c r="I296" s="66">
        <f t="shared" si="71"/>
        <v>0</v>
      </c>
      <c r="J296" s="66">
        <f t="shared" si="72"/>
        <v>0</v>
      </c>
      <c r="K296" s="66">
        <f t="shared" si="73"/>
        <v>0</v>
      </c>
      <c r="L296" s="66">
        <f t="shared" si="74"/>
        <v>0</v>
      </c>
      <c r="M296" s="66">
        <f t="shared" ca="1" si="75"/>
        <v>9.3513459032814623E-3</v>
      </c>
      <c r="N296" s="66">
        <f t="shared" ca="1" si="76"/>
        <v>0</v>
      </c>
      <c r="O296" s="80">
        <f t="shared" ca="1" si="77"/>
        <v>0</v>
      </c>
      <c r="P296" s="66">
        <f t="shared" ca="1" si="78"/>
        <v>0</v>
      </c>
      <c r="Q296" s="66">
        <f t="shared" ca="1" si="79"/>
        <v>0</v>
      </c>
      <c r="R296" s="32">
        <f t="shared" ca="1" si="80"/>
        <v>-9.3513459032814623E-3</v>
      </c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</row>
    <row r="297" spans="1:35">
      <c r="A297" s="77"/>
      <c r="B297" s="77"/>
      <c r="C297" s="77"/>
      <c r="D297" s="79">
        <f t="shared" si="66"/>
        <v>0</v>
      </c>
      <c r="E297" s="79">
        <f t="shared" si="67"/>
        <v>0</v>
      </c>
      <c r="F297" s="66">
        <f t="shared" si="68"/>
        <v>0</v>
      </c>
      <c r="G297" s="66">
        <f t="shared" si="69"/>
        <v>0</v>
      </c>
      <c r="H297" s="66">
        <f t="shared" si="70"/>
        <v>0</v>
      </c>
      <c r="I297" s="66">
        <f t="shared" si="71"/>
        <v>0</v>
      </c>
      <c r="J297" s="66">
        <f t="shared" si="72"/>
        <v>0</v>
      </c>
      <c r="K297" s="66">
        <f t="shared" si="73"/>
        <v>0</v>
      </c>
      <c r="L297" s="66">
        <f t="shared" si="74"/>
        <v>0</v>
      </c>
      <c r="M297" s="66">
        <f t="shared" ca="1" si="75"/>
        <v>9.3513459032814623E-3</v>
      </c>
      <c r="N297" s="66">
        <f t="shared" ca="1" si="76"/>
        <v>0</v>
      </c>
      <c r="O297" s="80">
        <f t="shared" ca="1" si="77"/>
        <v>0</v>
      </c>
      <c r="P297" s="66">
        <f t="shared" ca="1" si="78"/>
        <v>0</v>
      </c>
      <c r="Q297" s="66">
        <f t="shared" ca="1" si="79"/>
        <v>0</v>
      </c>
      <c r="R297" s="32">
        <f t="shared" ca="1" si="80"/>
        <v>-9.3513459032814623E-3</v>
      </c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</row>
    <row r="298" spans="1:35">
      <c r="A298" s="77"/>
      <c r="B298" s="77"/>
      <c r="C298" s="77"/>
      <c r="D298" s="79">
        <f t="shared" si="66"/>
        <v>0</v>
      </c>
      <c r="E298" s="79">
        <f t="shared" si="67"/>
        <v>0</v>
      </c>
      <c r="F298" s="66">
        <f t="shared" si="68"/>
        <v>0</v>
      </c>
      <c r="G298" s="66">
        <f t="shared" si="69"/>
        <v>0</v>
      </c>
      <c r="H298" s="66">
        <f t="shared" si="70"/>
        <v>0</v>
      </c>
      <c r="I298" s="66">
        <f t="shared" si="71"/>
        <v>0</v>
      </c>
      <c r="J298" s="66">
        <f t="shared" si="72"/>
        <v>0</v>
      </c>
      <c r="K298" s="66">
        <f t="shared" si="73"/>
        <v>0</v>
      </c>
      <c r="L298" s="66">
        <f t="shared" si="74"/>
        <v>0</v>
      </c>
      <c r="M298" s="66">
        <f t="shared" ca="1" si="75"/>
        <v>9.3513459032814623E-3</v>
      </c>
      <c r="N298" s="66">
        <f t="shared" ca="1" si="76"/>
        <v>0</v>
      </c>
      <c r="O298" s="80">
        <f t="shared" ca="1" si="77"/>
        <v>0</v>
      </c>
      <c r="P298" s="66">
        <f t="shared" ca="1" si="78"/>
        <v>0</v>
      </c>
      <c r="Q298" s="66">
        <f t="shared" ca="1" si="79"/>
        <v>0</v>
      </c>
      <c r="R298" s="32">
        <f t="shared" ca="1" si="80"/>
        <v>-9.3513459032814623E-3</v>
      </c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</row>
    <row r="299" spans="1:35">
      <c r="A299" s="77"/>
      <c r="B299" s="77"/>
      <c r="C299" s="77"/>
      <c r="D299" s="79">
        <f t="shared" si="66"/>
        <v>0</v>
      </c>
      <c r="E299" s="79">
        <f t="shared" si="67"/>
        <v>0</v>
      </c>
      <c r="F299" s="66">
        <f t="shared" si="68"/>
        <v>0</v>
      </c>
      <c r="G299" s="66">
        <f t="shared" si="69"/>
        <v>0</v>
      </c>
      <c r="H299" s="66">
        <f t="shared" si="70"/>
        <v>0</v>
      </c>
      <c r="I299" s="66">
        <f t="shared" si="71"/>
        <v>0</v>
      </c>
      <c r="J299" s="66">
        <f t="shared" si="72"/>
        <v>0</v>
      </c>
      <c r="K299" s="66">
        <f t="shared" si="73"/>
        <v>0</v>
      </c>
      <c r="L299" s="66">
        <f t="shared" si="74"/>
        <v>0</v>
      </c>
      <c r="M299" s="66">
        <f t="shared" ca="1" si="75"/>
        <v>9.3513459032814623E-3</v>
      </c>
      <c r="N299" s="66">
        <f t="shared" ca="1" si="76"/>
        <v>0</v>
      </c>
      <c r="O299" s="80">
        <f t="shared" ca="1" si="77"/>
        <v>0</v>
      </c>
      <c r="P299" s="66">
        <f t="shared" ca="1" si="78"/>
        <v>0</v>
      </c>
      <c r="Q299" s="66">
        <f t="shared" ca="1" si="79"/>
        <v>0</v>
      </c>
      <c r="R299" s="32">
        <f t="shared" ca="1" si="80"/>
        <v>-9.3513459032814623E-3</v>
      </c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</row>
    <row r="300" spans="1:35">
      <c r="A300" s="77"/>
      <c r="B300" s="77"/>
      <c r="C300" s="77"/>
      <c r="D300" s="79">
        <f t="shared" si="66"/>
        <v>0</v>
      </c>
      <c r="E300" s="79">
        <f t="shared" si="67"/>
        <v>0</v>
      </c>
      <c r="F300" s="66">
        <f t="shared" si="68"/>
        <v>0</v>
      </c>
      <c r="G300" s="66">
        <f t="shared" si="69"/>
        <v>0</v>
      </c>
      <c r="H300" s="66">
        <f t="shared" si="70"/>
        <v>0</v>
      </c>
      <c r="I300" s="66">
        <f t="shared" si="71"/>
        <v>0</v>
      </c>
      <c r="J300" s="66">
        <f t="shared" si="72"/>
        <v>0</v>
      </c>
      <c r="K300" s="66">
        <f t="shared" si="73"/>
        <v>0</v>
      </c>
      <c r="L300" s="66">
        <f t="shared" si="74"/>
        <v>0</v>
      </c>
      <c r="M300" s="66">
        <f t="shared" ca="1" si="75"/>
        <v>9.3513459032814623E-3</v>
      </c>
      <c r="N300" s="66">
        <f t="shared" ca="1" si="76"/>
        <v>0</v>
      </c>
      <c r="O300" s="80">
        <f t="shared" ca="1" si="77"/>
        <v>0</v>
      </c>
      <c r="P300" s="66">
        <f t="shared" ca="1" si="78"/>
        <v>0</v>
      </c>
      <c r="Q300" s="66">
        <f t="shared" ca="1" si="79"/>
        <v>0</v>
      </c>
      <c r="R300" s="32">
        <f t="shared" ca="1" si="80"/>
        <v>-9.3513459032814623E-3</v>
      </c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</row>
    <row r="301" spans="1:35">
      <c r="A301" s="77"/>
      <c r="B301" s="77"/>
      <c r="C301" s="77"/>
      <c r="D301" s="79">
        <f t="shared" si="66"/>
        <v>0</v>
      </c>
      <c r="E301" s="79">
        <f t="shared" si="67"/>
        <v>0</v>
      </c>
      <c r="F301" s="66">
        <f t="shared" si="68"/>
        <v>0</v>
      </c>
      <c r="G301" s="66">
        <f t="shared" si="69"/>
        <v>0</v>
      </c>
      <c r="H301" s="66">
        <f t="shared" si="70"/>
        <v>0</v>
      </c>
      <c r="I301" s="66">
        <f t="shared" si="71"/>
        <v>0</v>
      </c>
      <c r="J301" s="66">
        <f t="shared" si="72"/>
        <v>0</v>
      </c>
      <c r="K301" s="66">
        <f t="shared" si="73"/>
        <v>0</v>
      </c>
      <c r="L301" s="66">
        <f t="shared" si="74"/>
        <v>0</v>
      </c>
      <c r="M301" s="66">
        <f t="shared" ca="1" si="75"/>
        <v>9.3513459032814623E-3</v>
      </c>
      <c r="N301" s="66">
        <f t="shared" ca="1" si="76"/>
        <v>0</v>
      </c>
      <c r="O301" s="80">
        <f t="shared" ca="1" si="77"/>
        <v>0</v>
      </c>
      <c r="P301" s="66">
        <f t="shared" ca="1" si="78"/>
        <v>0</v>
      </c>
      <c r="Q301" s="66">
        <f t="shared" ca="1" si="79"/>
        <v>0</v>
      </c>
      <c r="R301" s="32">
        <f t="shared" ca="1" si="80"/>
        <v>-9.3513459032814623E-3</v>
      </c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</row>
    <row r="302" spans="1:35">
      <c r="A302" s="77"/>
      <c r="B302" s="77"/>
      <c r="C302" s="77"/>
      <c r="D302" s="79">
        <f t="shared" si="66"/>
        <v>0</v>
      </c>
      <c r="E302" s="79">
        <f t="shared" si="67"/>
        <v>0</v>
      </c>
      <c r="F302" s="66">
        <f t="shared" si="68"/>
        <v>0</v>
      </c>
      <c r="G302" s="66">
        <f t="shared" si="69"/>
        <v>0</v>
      </c>
      <c r="H302" s="66">
        <f t="shared" si="70"/>
        <v>0</v>
      </c>
      <c r="I302" s="66">
        <f t="shared" si="71"/>
        <v>0</v>
      </c>
      <c r="J302" s="66">
        <f t="shared" si="72"/>
        <v>0</v>
      </c>
      <c r="K302" s="66">
        <f t="shared" si="73"/>
        <v>0</v>
      </c>
      <c r="L302" s="66">
        <f t="shared" si="74"/>
        <v>0</v>
      </c>
      <c r="M302" s="66">
        <f t="shared" ca="1" si="75"/>
        <v>9.3513459032814623E-3</v>
      </c>
      <c r="N302" s="66">
        <f t="shared" ca="1" si="76"/>
        <v>0</v>
      </c>
      <c r="O302" s="80">
        <f t="shared" ca="1" si="77"/>
        <v>0</v>
      </c>
      <c r="P302" s="66">
        <f t="shared" ca="1" si="78"/>
        <v>0</v>
      </c>
      <c r="Q302" s="66">
        <f t="shared" ca="1" si="79"/>
        <v>0</v>
      </c>
      <c r="R302" s="32">
        <f t="shared" ca="1" si="80"/>
        <v>-9.3513459032814623E-3</v>
      </c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</row>
    <row r="303" spans="1:35">
      <c r="A303" s="77"/>
      <c r="B303" s="77"/>
      <c r="C303" s="77"/>
      <c r="D303" s="79">
        <f t="shared" si="66"/>
        <v>0</v>
      </c>
      <c r="E303" s="79">
        <f t="shared" si="67"/>
        <v>0</v>
      </c>
      <c r="F303" s="66">
        <f t="shared" si="68"/>
        <v>0</v>
      </c>
      <c r="G303" s="66">
        <f t="shared" si="69"/>
        <v>0</v>
      </c>
      <c r="H303" s="66">
        <f t="shared" si="70"/>
        <v>0</v>
      </c>
      <c r="I303" s="66">
        <f t="shared" si="71"/>
        <v>0</v>
      </c>
      <c r="J303" s="66">
        <f t="shared" si="72"/>
        <v>0</v>
      </c>
      <c r="K303" s="66">
        <f t="shared" si="73"/>
        <v>0</v>
      </c>
      <c r="L303" s="66">
        <f t="shared" si="74"/>
        <v>0</v>
      </c>
      <c r="M303" s="66">
        <f t="shared" ca="1" si="75"/>
        <v>9.3513459032814623E-3</v>
      </c>
      <c r="N303" s="66">
        <f t="shared" ca="1" si="76"/>
        <v>0</v>
      </c>
      <c r="O303" s="80">
        <f t="shared" ca="1" si="77"/>
        <v>0</v>
      </c>
      <c r="P303" s="66">
        <f t="shared" ca="1" si="78"/>
        <v>0</v>
      </c>
      <c r="Q303" s="66">
        <f t="shared" ca="1" si="79"/>
        <v>0</v>
      </c>
      <c r="R303" s="32">
        <f t="shared" ca="1" si="80"/>
        <v>-9.3513459032814623E-3</v>
      </c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</row>
    <row r="304" spans="1:35">
      <c r="A304" s="77"/>
      <c r="B304" s="77"/>
      <c r="C304" s="77"/>
      <c r="D304" s="79">
        <f t="shared" si="66"/>
        <v>0</v>
      </c>
      <c r="E304" s="79">
        <f t="shared" si="67"/>
        <v>0</v>
      </c>
      <c r="F304" s="66">
        <f t="shared" si="68"/>
        <v>0</v>
      </c>
      <c r="G304" s="66">
        <f t="shared" si="69"/>
        <v>0</v>
      </c>
      <c r="H304" s="66">
        <f t="shared" si="70"/>
        <v>0</v>
      </c>
      <c r="I304" s="66">
        <f t="shared" si="71"/>
        <v>0</v>
      </c>
      <c r="J304" s="66">
        <f t="shared" si="72"/>
        <v>0</v>
      </c>
      <c r="K304" s="66">
        <f t="shared" si="73"/>
        <v>0</v>
      </c>
      <c r="L304" s="66">
        <f t="shared" si="74"/>
        <v>0</v>
      </c>
      <c r="M304" s="66">
        <f t="shared" ca="1" si="75"/>
        <v>9.3513459032814623E-3</v>
      </c>
      <c r="N304" s="66">
        <f t="shared" ca="1" si="76"/>
        <v>0</v>
      </c>
      <c r="O304" s="80">
        <f t="shared" ca="1" si="77"/>
        <v>0</v>
      </c>
      <c r="P304" s="66">
        <f t="shared" ca="1" si="78"/>
        <v>0</v>
      </c>
      <c r="Q304" s="66">
        <f t="shared" ca="1" si="79"/>
        <v>0</v>
      </c>
      <c r="R304" s="32">
        <f t="shared" ca="1" si="80"/>
        <v>-9.3513459032814623E-3</v>
      </c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</row>
    <row r="305" spans="1:35">
      <c r="A305" s="77"/>
      <c r="B305" s="77"/>
      <c r="C305" s="77"/>
      <c r="D305" s="79">
        <f t="shared" si="66"/>
        <v>0</v>
      </c>
      <c r="E305" s="79">
        <f t="shared" si="67"/>
        <v>0</v>
      </c>
      <c r="F305" s="66">
        <f t="shared" si="68"/>
        <v>0</v>
      </c>
      <c r="G305" s="66">
        <f t="shared" si="69"/>
        <v>0</v>
      </c>
      <c r="H305" s="66">
        <f t="shared" si="70"/>
        <v>0</v>
      </c>
      <c r="I305" s="66">
        <f t="shared" si="71"/>
        <v>0</v>
      </c>
      <c r="J305" s="66">
        <f t="shared" si="72"/>
        <v>0</v>
      </c>
      <c r="K305" s="66">
        <f t="shared" si="73"/>
        <v>0</v>
      </c>
      <c r="L305" s="66">
        <f t="shared" si="74"/>
        <v>0</v>
      </c>
      <c r="M305" s="66">
        <f t="shared" ca="1" si="75"/>
        <v>9.3513459032814623E-3</v>
      </c>
      <c r="N305" s="66">
        <f t="shared" ca="1" si="76"/>
        <v>0</v>
      </c>
      <c r="O305" s="80">
        <f t="shared" ca="1" si="77"/>
        <v>0</v>
      </c>
      <c r="P305" s="66">
        <f t="shared" ca="1" si="78"/>
        <v>0</v>
      </c>
      <c r="Q305" s="66">
        <f t="shared" ca="1" si="79"/>
        <v>0</v>
      </c>
      <c r="R305" s="32">
        <f t="shared" ca="1" si="80"/>
        <v>-9.3513459032814623E-3</v>
      </c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</row>
    <row r="306" spans="1:35">
      <c r="A306" s="77"/>
      <c r="B306" s="77"/>
      <c r="C306" s="77"/>
      <c r="D306" s="79">
        <f t="shared" si="66"/>
        <v>0</v>
      </c>
      <c r="E306" s="79">
        <f t="shared" si="67"/>
        <v>0</v>
      </c>
      <c r="F306" s="66">
        <f t="shared" si="68"/>
        <v>0</v>
      </c>
      <c r="G306" s="66">
        <f t="shared" si="69"/>
        <v>0</v>
      </c>
      <c r="H306" s="66">
        <f t="shared" si="70"/>
        <v>0</v>
      </c>
      <c r="I306" s="66">
        <f t="shared" si="71"/>
        <v>0</v>
      </c>
      <c r="J306" s="66">
        <f t="shared" si="72"/>
        <v>0</v>
      </c>
      <c r="K306" s="66">
        <f t="shared" si="73"/>
        <v>0</v>
      </c>
      <c r="L306" s="66">
        <f t="shared" si="74"/>
        <v>0</v>
      </c>
      <c r="M306" s="66">
        <f t="shared" ca="1" si="75"/>
        <v>9.3513459032814623E-3</v>
      </c>
      <c r="N306" s="66">
        <f t="shared" ca="1" si="76"/>
        <v>0</v>
      </c>
      <c r="O306" s="80">
        <f t="shared" ca="1" si="77"/>
        <v>0</v>
      </c>
      <c r="P306" s="66">
        <f t="shared" ca="1" si="78"/>
        <v>0</v>
      </c>
      <c r="Q306" s="66">
        <f t="shared" ca="1" si="79"/>
        <v>0</v>
      </c>
      <c r="R306" s="32">
        <f t="shared" ca="1" si="80"/>
        <v>-9.3513459032814623E-3</v>
      </c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</row>
    <row r="307" spans="1:35">
      <c r="A307" s="77"/>
      <c r="B307" s="77"/>
      <c r="C307" s="77"/>
      <c r="D307" s="79">
        <f t="shared" si="66"/>
        <v>0</v>
      </c>
      <c r="E307" s="79">
        <f t="shared" si="67"/>
        <v>0</v>
      </c>
      <c r="F307" s="66">
        <f t="shared" si="68"/>
        <v>0</v>
      </c>
      <c r="G307" s="66">
        <f t="shared" si="69"/>
        <v>0</v>
      </c>
      <c r="H307" s="66">
        <f t="shared" si="70"/>
        <v>0</v>
      </c>
      <c r="I307" s="66">
        <f t="shared" si="71"/>
        <v>0</v>
      </c>
      <c r="J307" s="66">
        <f t="shared" si="72"/>
        <v>0</v>
      </c>
      <c r="K307" s="66">
        <f t="shared" si="73"/>
        <v>0</v>
      </c>
      <c r="L307" s="66">
        <f t="shared" si="74"/>
        <v>0</v>
      </c>
      <c r="M307" s="66">
        <f t="shared" ca="1" si="75"/>
        <v>9.3513459032814623E-3</v>
      </c>
      <c r="N307" s="66">
        <f t="shared" ca="1" si="76"/>
        <v>0</v>
      </c>
      <c r="O307" s="80">
        <f t="shared" ca="1" si="77"/>
        <v>0</v>
      </c>
      <c r="P307" s="66">
        <f t="shared" ca="1" si="78"/>
        <v>0</v>
      </c>
      <c r="Q307" s="66">
        <f t="shared" ca="1" si="79"/>
        <v>0</v>
      </c>
      <c r="R307" s="32">
        <f t="shared" ca="1" si="80"/>
        <v>-9.3513459032814623E-3</v>
      </c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</row>
    <row r="308" spans="1:35">
      <c r="A308" s="77"/>
      <c r="B308" s="77"/>
      <c r="C308" s="77"/>
      <c r="D308" s="79">
        <f t="shared" si="66"/>
        <v>0</v>
      </c>
      <c r="E308" s="79">
        <f t="shared" si="67"/>
        <v>0</v>
      </c>
      <c r="F308" s="66">
        <f t="shared" si="68"/>
        <v>0</v>
      </c>
      <c r="G308" s="66">
        <f t="shared" si="69"/>
        <v>0</v>
      </c>
      <c r="H308" s="66">
        <f t="shared" si="70"/>
        <v>0</v>
      </c>
      <c r="I308" s="66">
        <f t="shared" si="71"/>
        <v>0</v>
      </c>
      <c r="J308" s="66">
        <f t="shared" si="72"/>
        <v>0</v>
      </c>
      <c r="K308" s="66">
        <f t="shared" si="73"/>
        <v>0</v>
      </c>
      <c r="L308" s="66">
        <f t="shared" si="74"/>
        <v>0</v>
      </c>
      <c r="M308" s="66">
        <f t="shared" ca="1" si="75"/>
        <v>9.3513459032814623E-3</v>
      </c>
      <c r="N308" s="66">
        <f t="shared" ca="1" si="76"/>
        <v>0</v>
      </c>
      <c r="O308" s="80">
        <f t="shared" ca="1" si="77"/>
        <v>0</v>
      </c>
      <c r="P308" s="66">
        <f t="shared" ca="1" si="78"/>
        <v>0</v>
      </c>
      <c r="Q308" s="66">
        <f t="shared" ca="1" si="79"/>
        <v>0</v>
      </c>
      <c r="R308" s="32">
        <f t="shared" ca="1" si="80"/>
        <v>-9.3513459032814623E-3</v>
      </c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</row>
    <row r="309" spans="1:35">
      <c r="A309" s="77"/>
      <c r="B309" s="77"/>
      <c r="C309" s="77"/>
      <c r="D309" s="79">
        <f t="shared" si="66"/>
        <v>0</v>
      </c>
      <c r="E309" s="79">
        <f t="shared" si="67"/>
        <v>0</v>
      </c>
      <c r="F309" s="66">
        <f t="shared" si="68"/>
        <v>0</v>
      </c>
      <c r="G309" s="66">
        <f t="shared" si="69"/>
        <v>0</v>
      </c>
      <c r="H309" s="66">
        <f t="shared" si="70"/>
        <v>0</v>
      </c>
      <c r="I309" s="66">
        <f t="shared" si="71"/>
        <v>0</v>
      </c>
      <c r="J309" s="66">
        <f t="shared" si="72"/>
        <v>0</v>
      </c>
      <c r="K309" s="66">
        <f t="shared" si="73"/>
        <v>0</v>
      </c>
      <c r="L309" s="66">
        <f t="shared" si="74"/>
        <v>0</v>
      </c>
      <c r="M309" s="66">
        <f t="shared" ca="1" si="75"/>
        <v>9.3513459032814623E-3</v>
      </c>
      <c r="N309" s="66">
        <f t="shared" ca="1" si="76"/>
        <v>0</v>
      </c>
      <c r="O309" s="80">
        <f t="shared" ca="1" si="77"/>
        <v>0</v>
      </c>
      <c r="P309" s="66">
        <f t="shared" ca="1" si="78"/>
        <v>0</v>
      </c>
      <c r="Q309" s="66">
        <f t="shared" ca="1" si="79"/>
        <v>0</v>
      </c>
      <c r="R309" s="32">
        <f t="shared" ca="1" si="80"/>
        <v>-9.3513459032814623E-3</v>
      </c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</row>
    <row r="310" spans="1:35">
      <c r="A310" s="77"/>
      <c r="B310" s="77"/>
      <c r="C310" s="77"/>
      <c r="D310" s="79">
        <f t="shared" si="66"/>
        <v>0</v>
      </c>
      <c r="E310" s="79">
        <f t="shared" si="67"/>
        <v>0</v>
      </c>
      <c r="F310" s="66">
        <f t="shared" si="68"/>
        <v>0</v>
      </c>
      <c r="G310" s="66">
        <f t="shared" si="69"/>
        <v>0</v>
      </c>
      <c r="H310" s="66">
        <f t="shared" si="70"/>
        <v>0</v>
      </c>
      <c r="I310" s="66">
        <f t="shared" si="71"/>
        <v>0</v>
      </c>
      <c r="J310" s="66">
        <f t="shared" si="72"/>
        <v>0</v>
      </c>
      <c r="K310" s="66">
        <f t="shared" si="73"/>
        <v>0</v>
      </c>
      <c r="L310" s="66">
        <f t="shared" si="74"/>
        <v>0</v>
      </c>
      <c r="M310" s="66">
        <f t="shared" ca="1" si="75"/>
        <v>9.3513459032814623E-3</v>
      </c>
      <c r="N310" s="66">
        <f t="shared" ca="1" si="76"/>
        <v>0</v>
      </c>
      <c r="O310" s="80">
        <f t="shared" ca="1" si="77"/>
        <v>0</v>
      </c>
      <c r="P310" s="66">
        <f t="shared" ca="1" si="78"/>
        <v>0</v>
      </c>
      <c r="Q310" s="66">
        <f t="shared" ca="1" si="79"/>
        <v>0</v>
      </c>
      <c r="R310" s="32">
        <f t="shared" ca="1" si="80"/>
        <v>-9.3513459032814623E-3</v>
      </c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</row>
    <row r="311" spans="1:35">
      <c r="A311" s="77"/>
      <c r="B311" s="77"/>
      <c r="C311" s="77"/>
      <c r="D311" s="79">
        <f t="shared" si="66"/>
        <v>0</v>
      </c>
      <c r="E311" s="79">
        <f t="shared" si="67"/>
        <v>0</v>
      </c>
      <c r="F311" s="66">
        <f t="shared" si="68"/>
        <v>0</v>
      </c>
      <c r="G311" s="66">
        <f t="shared" si="69"/>
        <v>0</v>
      </c>
      <c r="H311" s="66">
        <f t="shared" si="70"/>
        <v>0</v>
      </c>
      <c r="I311" s="66">
        <f t="shared" si="71"/>
        <v>0</v>
      </c>
      <c r="J311" s="66">
        <f t="shared" si="72"/>
        <v>0</v>
      </c>
      <c r="K311" s="66">
        <f t="shared" si="73"/>
        <v>0</v>
      </c>
      <c r="L311" s="66">
        <f t="shared" si="74"/>
        <v>0</v>
      </c>
      <c r="M311" s="66">
        <f t="shared" ca="1" si="75"/>
        <v>9.3513459032814623E-3</v>
      </c>
      <c r="N311" s="66">
        <f t="shared" ca="1" si="76"/>
        <v>0</v>
      </c>
      <c r="O311" s="80">
        <f t="shared" ca="1" si="77"/>
        <v>0</v>
      </c>
      <c r="P311" s="66">
        <f t="shared" ca="1" si="78"/>
        <v>0</v>
      </c>
      <c r="Q311" s="66">
        <f t="shared" ca="1" si="79"/>
        <v>0</v>
      </c>
      <c r="R311" s="32">
        <f t="shared" ca="1" si="80"/>
        <v>-9.3513459032814623E-3</v>
      </c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</row>
    <row r="312" spans="1:35">
      <c r="A312" s="77"/>
      <c r="B312" s="77"/>
      <c r="C312" s="77"/>
      <c r="D312" s="79">
        <f t="shared" si="66"/>
        <v>0</v>
      </c>
      <c r="E312" s="79">
        <f t="shared" si="67"/>
        <v>0</v>
      </c>
      <c r="F312" s="66">
        <f t="shared" si="68"/>
        <v>0</v>
      </c>
      <c r="G312" s="66">
        <f t="shared" si="69"/>
        <v>0</v>
      </c>
      <c r="H312" s="66">
        <f t="shared" si="70"/>
        <v>0</v>
      </c>
      <c r="I312" s="66">
        <f t="shared" si="71"/>
        <v>0</v>
      </c>
      <c r="J312" s="66">
        <f t="shared" si="72"/>
        <v>0</v>
      </c>
      <c r="K312" s="66">
        <f t="shared" si="73"/>
        <v>0</v>
      </c>
      <c r="L312" s="66">
        <f t="shared" si="74"/>
        <v>0</v>
      </c>
      <c r="M312" s="66">
        <f t="shared" ca="1" si="75"/>
        <v>9.3513459032814623E-3</v>
      </c>
      <c r="N312" s="66">
        <f t="shared" ca="1" si="76"/>
        <v>0</v>
      </c>
      <c r="O312" s="80">
        <f t="shared" ca="1" si="77"/>
        <v>0</v>
      </c>
      <c r="P312" s="66">
        <f t="shared" ca="1" si="78"/>
        <v>0</v>
      </c>
      <c r="Q312" s="66">
        <f t="shared" ca="1" si="79"/>
        <v>0</v>
      </c>
      <c r="R312" s="32">
        <f t="shared" ca="1" si="80"/>
        <v>-9.3513459032814623E-3</v>
      </c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</row>
    <row r="313" spans="1:35">
      <c r="A313" s="77"/>
      <c r="B313" s="77"/>
      <c r="C313" s="77"/>
      <c r="D313" s="79">
        <f t="shared" si="66"/>
        <v>0</v>
      </c>
      <c r="E313" s="79">
        <f t="shared" si="67"/>
        <v>0</v>
      </c>
      <c r="F313" s="66">
        <f t="shared" si="68"/>
        <v>0</v>
      </c>
      <c r="G313" s="66">
        <f t="shared" si="69"/>
        <v>0</v>
      </c>
      <c r="H313" s="66">
        <f t="shared" si="70"/>
        <v>0</v>
      </c>
      <c r="I313" s="66">
        <f t="shared" si="71"/>
        <v>0</v>
      </c>
      <c r="J313" s="66">
        <f t="shared" si="72"/>
        <v>0</v>
      </c>
      <c r="K313" s="66">
        <f t="shared" si="73"/>
        <v>0</v>
      </c>
      <c r="L313" s="66">
        <f t="shared" si="74"/>
        <v>0</v>
      </c>
      <c r="M313" s="66">
        <f t="shared" ca="1" si="75"/>
        <v>9.3513459032814623E-3</v>
      </c>
      <c r="N313" s="66">
        <f t="shared" ca="1" si="76"/>
        <v>0</v>
      </c>
      <c r="O313" s="80">
        <f t="shared" ca="1" si="77"/>
        <v>0</v>
      </c>
      <c r="P313" s="66">
        <f t="shared" ca="1" si="78"/>
        <v>0</v>
      </c>
      <c r="Q313" s="66">
        <f t="shared" ca="1" si="79"/>
        <v>0</v>
      </c>
      <c r="R313" s="32">
        <f t="shared" ca="1" si="80"/>
        <v>-9.3513459032814623E-3</v>
      </c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</row>
    <row r="314" spans="1:35">
      <c r="A314" s="77"/>
      <c r="B314" s="77"/>
      <c r="C314" s="77"/>
      <c r="D314" s="79">
        <f t="shared" si="66"/>
        <v>0</v>
      </c>
      <c r="E314" s="79">
        <f t="shared" si="67"/>
        <v>0</v>
      </c>
      <c r="F314" s="66">
        <f t="shared" si="68"/>
        <v>0</v>
      </c>
      <c r="G314" s="66">
        <f t="shared" si="69"/>
        <v>0</v>
      </c>
      <c r="H314" s="66">
        <f t="shared" si="70"/>
        <v>0</v>
      </c>
      <c r="I314" s="66">
        <f t="shared" si="71"/>
        <v>0</v>
      </c>
      <c r="J314" s="66">
        <f t="shared" si="72"/>
        <v>0</v>
      </c>
      <c r="K314" s="66">
        <f t="shared" si="73"/>
        <v>0</v>
      </c>
      <c r="L314" s="66">
        <f t="shared" si="74"/>
        <v>0</v>
      </c>
      <c r="M314" s="66">
        <f t="shared" ca="1" si="75"/>
        <v>9.3513459032814623E-3</v>
      </c>
      <c r="N314" s="66">
        <f t="shared" ca="1" si="76"/>
        <v>0</v>
      </c>
      <c r="O314" s="80">
        <f t="shared" ca="1" si="77"/>
        <v>0</v>
      </c>
      <c r="P314" s="66">
        <f t="shared" ca="1" si="78"/>
        <v>0</v>
      </c>
      <c r="Q314" s="66">
        <f t="shared" ca="1" si="79"/>
        <v>0</v>
      </c>
      <c r="R314" s="32">
        <f t="shared" ca="1" si="80"/>
        <v>-9.3513459032814623E-3</v>
      </c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</row>
    <row r="315" spans="1:35">
      <c r="A315" s="77"/>
      <c r="B315" s="77"/>
      <c r="C315" s="77"/>
      <c r="D315" s="79">
        <f t="shared" si="66"/>
        <v>0</v>
      </c>
      <c r="E315" s="79">
        <f t="shared" si="67"/>
        <v>0</v>
      </c>
      <c r="F315" s="66">
        <f t="shared" si="68"/>
        <v>0</v>
      </c>
      <c r="G315" s="66">
        <f t="shared" si="69"/>
        <v>0</v>
      </c>
      <c r="H315" s="66">
        <f t="shared" si="70"/>
        <v>0</v>
      </c>
      <c r="I315" s="66">
        <f t="shared" si="71"/>
        <v>0</v>
      </c>
      <c r="J315" s="66">
        <f t="shared" si="72"/>
        <v>0</v>
      </c>
      <c r="K315" s="66">
        <f t="shared" si="73"/>
        <v>0</v>
      </c>
      <c r="L315" s="66">
        <f t="shared" si="74"/>
        <v>0</v>
      </c>
      <c r="M315" s="66">
        <f t="shared" ca="1" si="75"/>
        <v>9.3513459032814623E-3</v>
      </c>
      <c r="N315" s="66">
        <f t="shared" ca="1" si="76"/>
        <v>0</v>
      </c>
      <c r="O315" s="80">
        <f t="shared" ca="1" si="77"/>
        <v>0</v>
      </c>
      <c r="P315" s="66">
        <f t="shared" ca="1" si="78"/>
        <v>0</v>
      </c>
      <c r="Q315" s="66">
        <f t="shared" ca="1" si="79"/>
        <v>0</v>
      </c>
      <c r="R315" s="32">
        <f t="shared" ca="1" si="80"/>
        <v>-9.3513459032814623E-3</v>
      </c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</row>
    <row r="316" spans="1:35">
      <c r="A316" s="77"/>
      <c r="B316" s="77"/>
      <c r="C316" s="77"/>
      <c r="D316" s="79">
        <f t="shared" si="66"/>
        <v>0</v>
      </c>
      <c r="E316" s="79">
        <f t="shared" si="67"/>
        <v>0</v>
      </c>
      <c r="F316" s="66">
        <f t="shared" si="68"/>
        <v>0</v>
      </c>
      <c r="G316" s="66">
        <f t="shared" si="69"/>
        <v>0</v>
      </c>
      <c r="H316" s="66">
        <f t="shared" si="70"/>
        <v>0</v>
      </c>
      <c r="I316" s="66">
        <f t="shared" si="71"/>
        <v>0</v>
      </c>
      <c r="J316" s="66">
        <f t="shared" si="72"/>
        <v>0</v>
      </c>
      <c r="K316" s="66">
        <f t="shared" si="73"/>
        <v>0</v>
      </c>
      <c r="L316" s="66">
        <f t="shared" si="74"/>
        <v>0</v>
      </c>
      <c r="M316" s="66">
        <f t="shared" ca="1" si="75"/>
        <v>9.3513459032814623E-3</v>
      </c>
      <c r="N316" s="66">
        <f t="shared" ca="1" si="76"/>
        <v>0</v>
      </c>
      <c r="O316" s="80">
        <f t="shared" ca="1" si="77"/>
        <v>0</v>
      </c>
      <c r="P316" s="66">
        <f t="shared" ca="1" si="78"/>
        <v>0</v>
      </c>
      <c r="Q316" s="66">
        <f t="shared" ca="1" si="79"/>
        <v>0</v>
      </c>
      <c r="R316" s="32">
        <f t="shared" ca="1" si="80"/>
        <v>-9.3513459032814623E-3</v>
      </c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</row>
    <row r="317" spans="1:35">
      <c r="A317" s="77"/>
      <c r="B317" s="77"/>
      <c r="C317" s="77"/>
      <c r="D317" s="79">
        <f t="shared" si="66"/>
        <v>0</v>
      </c>
      <c r="E317" s="79">
        <f t="shared" si="67"/>
        <v>0</v>
      </c>
      <c r="F317" s="66">
        <f t="shared" si="68"/>
        <v>0</v>
      </c>
      <c r="G317" s="66">
        <f t="shared" si="69"/>
        <v>0</v>
      </c>
      <c r="H317" s="66">
        <f t="shared" si="70"/>
        <v>0</v>
      </c>
      <c r="I317" s="66">
        <f t="shared" si="71"/>
        <v>0</v>
      </c>
      <c r="J317" s="66">
        <f t="shared" si="72"/>
        <v>0</v>
      </c>
      <c r="K317" s="66">
        <f t="shared" si="73"/>
        <v>0</v>
      </c>
      <c r="L317" s="66">
        <f t="shared" si="74"/>
        <v>0</v>
      </c>
      <c r="M317" s="66">
        <f t="shared" ca="1" si="75"/>
        <v>9.3513459032814623E-3</v>
      </c>
      <c r="N317" s="66">
        <f t="shared" ca="1" si="76"/>
        <v>0</v>
      </c>
      <c r="O317" s="80">
        <f t="shared" ca="1" si="77"/>
        <v>0</v>
      </c>
      <c r="P317" s="66">
        <f t="shared" ca="1" si="78"/>
        <v>0</v>
      </c>
      <c r="Q317" s="66">
        <f t="shared" ca="1" si="79"/>
        <v>0</v>
      </c>
      <c r="R317" s="32">
        <f t="shared" ca="1" si="80"/>
        <v>-9.3513459032814623E-3</v>
      </c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</row>
    <row r="318" spans="1:35">
      <c r="A318" s="77"/>
      <c r="B318" s="77"/>
      <c r="C318" s="77"/>
      <c r="D318" s="79">
        <f t="shared" si="66"/>
        <v>0</v>
      </c>
      <c r="E318" s="79">
        <f t="shared" si="67"/>
        <v>0</v>
      </c>
      <c r="F318" s="66">
        <f t="shared" si="68"/>
        <v>0</v>
      </c>
      <c r="G318" s="66">
        <f t="shared" si="69"/>
        <v>0</v>
      </c>
      <c r="H318" s="66">
        <f t="shared" si="70"/>
        <v>0</v>
      </c>
      <c r="I318" s="66">
        <f t="shared" si="71"/>
        <v>0</v>
      </c>
      <c r="J318" s="66">
        <f t="shared" si="72"/>
        <v>0</v>
      </c>
      <c r="K318" s="66">
        <f t="shared" si="73"/>
        <v>0</v>
      </c>
      <c r="L318" s="66">
        <f t="shared" si="74"/>
        <v>0</v>
      </c>
      <c r="M318" s="66">
        <f t="shared" ca="1" si="75"/>
        <v>9.3513459032814623E-3</v>
      </c>
      <c r="N318" s="66">
        <f t="shared" ca="1" si="76"/>
        <v>0</v>
      </c>
      <c r="O318" s="80">
        <f t="shared" ca="1" si="77"/>
        <v>0</v>
      </c>
      <c r="P318" s="66">
        <f t="shared" ca="1" si="78"/>
        <v>0</v>
      </c>
      <c r="Q318" s="66">
        <f t="shared" ca="1" si="79"/>
        <v>0</v>
      </c>
      <c r="R318" s="32">
        <f t="shared" ca="1" si="80"/>
        <v>-9.3513459032814623E-3</v>
      </c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</row>
    <row r="319" spans="1:35">
      <c r="A319" s="77"/>
      <c r="B319" s="77"/>
      <c r="C319" s="77"/>
      <c r="D319" s="79">
        <f t="shared" si="66"/>
        <v>0</v>
      </c>
      <c r="E319" s="79">
        <f t="shared" si="67"/>
        <v>0</v>
      </c>
      <c r="F319" s="66">
        <f t="shared" si="68"/>
        <v>0</v>
      </c>
      <c r="G319" s="66">
        <f t="shared" si="69"/>
        <v>0</v>
      </c>
      <c r="H319" s="66">
        <f t="shared" si="70"/>
        <v>0</v>
      </c>
      <c r="I319" s="66">
        <f t="shared" si="71"/>
        <v>0</v>
      </c>
      <c r="J319" s="66">
        <f t="shared" si="72"/>
        <v>0</v>
      </c>
      <c r="K319" s="66">
        <f t="shared" si="73"/>
        <v>0</v>
      </c>
      <c r="L319" s="66">
        <f t="shared" si="74"/>
        <v>0</v>
      </c>
      <c r="M319" s="66">
        <f t="shared" ca="1" si="75"/>
        <v>9.3513459032814623E-3</v>
      </c>
      <c r="N319" s="66">
        <f t="shared" ca="1" si="76"/>
        <v>0</v>
      </c>
      <c r="O319" s="80">
        <f t="shared" ca="1" si="77"/>
        <v>0</v>
      </c>
      <c r="P319" s="66">
        <f t="shared" ca="1" si="78"/>
        <v>0</v>
      </c>
      <c r="Q319" s="66">
        <f t="shared" ca="1" si="79"/>
        <v>0</v>
      </c>
      <c r="R319" s="32">
        <f t="shared" ca="1" si="80"/>
        <v>-9.3513459032814623E-3</v>
      </c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</row>
    <row r="320" spans="1:35">
      <c r="A320" s="77"/>
      <c r="B320" s="77"/>
      <c r="C320" s="77"/>
      <c r="D320" s="79">
        <f t="shared" si="66"/>
        <v>0</v>
      </c>
      <c r="E320" s="79">
        <f t="shared" si="67"/>
        <v>0</v>
      </c>
      <c r="F320" s="66">
        <f t="shared" si="68"/>
        <v>0</v>
      </c>
      <c r="G320" s="66">
        <f t="shared" si="69"/>
        <v>0</v>
      </c>
      <c r="H320" s="66">
        <f t="shared" si="70"/>
        <v>0</v>
      </c>
      <c r="I320" s="66">
        <f t="shared" si="71"/>
        <v>0</v>
      </c>
      <c r="J320" s="66">
        <f t="shared" si="72"/>
        <v>0</v>
      </c>
      <c r="K320" s="66">
        <f t="shared" si="73"/>
        <v>0</v>
      </c>
      <c r="L320" s="66">
        <f t="shared" si="74"/>
        <v>0</v>
      </c>
      <c r="M320" s="66">
        <f t="shared" ca="1" si="75"/>
        <v>9.3513459032814623E-3</v>
      </c>
      <c r="N320" s="66">
        <f t="shared" ca="1" si="76"/>
        <v>0</v>
      </c>
      <c r="O320" s="80">
        <f t="shared" ca="1" si="77"/>
        <v>0</v>
      </c>
      <c r="P320" s="66">
        <f t="shared" ca="1" si="78"/>
        <v>0</v>
      </c>
      <c r="Q320" s="66">
        <f t="shared" ca="1" si="79"/>
        <v>0</v>
      </c>
      <c r="R320" s="32">
        <f t="shared" ca="1" si="80"/>
        <v>-9.3513459032814623E-3</v>
      </c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</row>
    <row r="321" spans="1:35">
      <c r="A321" s="77"/>
      <c r="B321" s="77"/>
      <c r="C321" s="77"/>
      <c r="D321" s="79">
        <f t="shared" si="66"/>
        <v>0</v>
      </c>
      <c r="E321" s="79">
        <f t="shared" si="67"/>
        <v>0</v>
      </c>
      <c r="F321" s="66">
        <f t="shared" si="68"/>
        <v>0</v>
      </c>
      <c r="G321" s="66">
        <f t="shared" si="69"/>
        <v>0</v>
      </c>
      <c r="H321" s="66">
        <f t="shared" si="70"/>
        <v>0</v>
      </c>
      <c r="I321" s="66">
        <f t="shared" si="71"/>
        <v>0</v>
      </c>
      <c r="J321" s="66">
        <f t="shared" si="72"/>
        <v>0</v>
      </c>
      <c r="K321" s="66">
        <f t="shared" si="73"/>
        <v>0</v>
      </c>
      <c r="L321" s="66">
        <f t="shared" si="74"/>
        <v>0</v>
      </c>
      <c r="M321" s="66">
        <f t="shared" ca="1" si="75"/>
        <v>9.3513459032814623E-3</v>
      </c>
      <c r="N321" s="66">
        <f t="shared" ca="1" si="76"/>
        <v>0</v>
      </c>
      <c r="O321" s="80">
        <f t="shared" ca="1" si="77"/>
        <v>0</v>
      </c>
      <c r="P321" s="66">
        <f t="shared" ca="1" si="78"/>
        <v>0</v>
      </c>
      <c r="Q321" s="66">
        <f t="shared" ca="1" si="79"/>
        <v>0</v>
      </c>
      <c r="R321" s="32">
        <f t="shared" ca="1" si="80"/>
        <v>-9.3513459032814623E-3</v>
      </c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</row>
    <row r="322" spans="1:35">
      <c r="A322" s="77"/>
      <c r="B322" s="77"/>
      <c r="C322" s="77"/>
      <c r="D322" s="79">
        <f t="shared" si="66"/>
        <v>0</v>
      </c>
      <c r="E322" s="79">
        <f t="shared" si="67"/>
        <v>0</v>
      </c>
      <c r="F322" s="66">
        <f t="shared" si="68"/>
        <v>0</v>
      </c>
      <c r="G322" s="66">
        <f t="shared" si="69"/>
        <v>0</v>
      </c>
      <c r="H322" s="66">
        <f t="shared" si="70"/>
        <v>0</v>
      </c>
      <c r="I322" s="66">
        <f t="shared" si="71"/>
        <v>0</v>
      </c>
      <c r="J322" s="66">
        <f t="shared" si="72"/>
        <v>0</v>
      </c>
      <c r="K322" s="66">
        <f t="shared" si="73"/>
        <v>0</v>
      </c>
      <c r="L322" s="66">
        <f t="shared" si="74"/>
        <v>0</v>
      </c>
      <c r="M322" s="66">
        <f t="shared" ca="1" si="75"/>
        <v>9.3513459032814623E-3</v>
      </c>
      <c r="N322" s="66">
        <f t="shared" ca="1" si="76"/>
        <v>0</v>
      </c>
      <c r="O322" s="80">
        <f t="shared" ca="1" si="77"/>
        <v>0</v>
      </c>
      <c r="P322" s="66">
        <f t="shared" ca="1" si="78"/>
        <v>0</v>
      </c>
      <c r="Q322" s="66">
        <f t="shared" ca="1" si="79"/>
        <v>0</v>
      </c>
      <c r="R322" s="32">
        <f t="shared" ca="1" si="80"/>
        <v>-9.3513459032814623E-3</v>
      </c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</row>
    <row r="323" spans="1:35">
      <c r="A323" s="77"/>
      <c r="B323" s="77"/>
      <c r="C323" s="77"/>
      <c r="D323" s="79">
        <f t="shared" si="66"/>
        <v>0</v>
      </c>
      <c r="E323" s="79">
        <f t="shared" si="67"/>
        <v>0</v>
      </c>
      <c r="F323" s="66">
        <f t="shared" si="68"/>
        <v>0</v>
      </c>
      <c r="G323" s="66">
        <f t="shared" si="69"/>
        <v>0</v>
      </c>
      <c r="H323" s="66">
        <f t="shared" si="70"/>
        <v>0</v>
      </c>
      <c r="I323" s="66">
        <f t="shared" si="71"/>
        <v>0</v>
      </c>
      <c r="J323" s="66">
        <f t="shared" si="72"/>
        <v>0</v>
      </c>
      <c r="K323" s="66">
        <f t="shared" si="73"/>
        <v>0</v>
      </c>
      <c r="L323" s="66">
        <f t="shared" si="74"/>
        <v>0</v>
      </c>
      <c r="M323" s="66">
        <f t="shared" ca="1" si="75"/>
        <v>9.3513459032814623E-3</v>
      </c>
      <c r="N323" s="66">
        <f t="shared" ca="1" si="76"/>
        <v>0</v>
      </c>
      <c r="O323" s="80">
        <f t="shared" ca="1" si="77"/>
        <v>0</v>
      </c>
      <c r="P323" s="66">
        <f t="shared" ca="1" si="78"/>
        <v>0</v>
      </c>
      <c r="Q323" s="66">
        <f t="shared" ca="1" si="79"/>
        <v>0</v>
      </c>
      <c r="R323" s="32">
        <f t="shared" ca="1" si="80"/>
        <v>-9.3513459032814623E-3</v>
      </c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</row>
    <row r="324" spans="1:35">
      <c r="A324" s="77"/>
      <c r="B324" s="77"/>
      <c r="C324" s="77"/>
      <c r="D324" s="79">
        <f t="shared" si="66"/>
        <v>0</v>
      </c>
      <c r="E324" s="79">
        <f t="shared" si="67"/>
        <v>0</v>
      </c>
      <c r="F324" s="66">
        <f t="shared" si="68"/>
        <v>0</v>
      </c>
      <c r="G324" s="66">
        <f t="shared" si="69"/>
        <v>0</v>
      </c>
      <c r="H324" s="66">
        <f t="shared" si="70"/>
        <v>0</v>
      </c>
      <c r="I324" s="66">
        <f t="shared" si="71"/>
        <v>0</v>
      </c>
      <c r="J324" s="66">
        <f t="shared" si="72"/>
        <v>0</v>
      </c>
      <c r="K324" s="66">
        <f t="shared" si="73"/>
        <v>0</v>
      </c>
      <c r="L324" s="66">
        <f t="shared" si="74"/>
        <v>0</v>
      </c>
      <c r="M324" s="66">
        <f t="shared" ca="1" si="75"/>
        <v>9.3513459032814623E-3</v>
      </c>
      <c r="N324" s="66">
        <f t="shared" ca="1" si="76"/>
        <v>0</v>
      </c>
      <c r="O324" s="80">
        <f t="shared" ca="1" si="77"/>
        <v>0</v>
      </c>
      <c r="P324" s="66">
        <f t="shared" ca="1" si="78"/>
        <v>0</v>
      </c>
      <c r="Q324" s="66">
        <f t="shared" ca="1" si="79"/>
        <v>0</v>
      </c>
      <c r="R324" s="32">
        <f t="shared" ca="1" si="80"/>
        <v>-9.3513459032814623E-3</v>
      </c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</row>
    <row r="325" spans="1:35">
      <c r="A325" s="77"/>
      <c r="B325" s="77"/>
      <c r="C325" s="77"/>
      <c r="D325" s="79">
        <f t="shared" si="66"/>
        <v>0</v>
      </c>
      <c r="E325" s="79">
        <f t="shared" si="67"/>
        <v>0</v>
      </c>
      <c r="F325" s="66">
        <f t="shared" si="68"/>
        <v>0</v>
      </c>
      <c r="G325" s="66">
        <f t="shared" si="69"/>
        <v>0</v>
      </c>
      <c r="H325" s="66">
        <f t="shared" si="70"/>
        <v>0</v>
      </c>
      <c r="I325" s="66">
        <f t="shared" si="71"/>
        <v>0</v>
      </c>
      <c r="J325" s="66">
        <f t="shared" si="72"/>
        <v>0</v>
      </c>
      <c r="K325" s="66">
        <f t="shared" si="73"/>
        <v>0</v>
      </c>
      <c r="L325" s="66">
        <f t="shared" si="74"/>
        <v>0</v>
      </c>
      <c r="M325" s="66">
        <f t="shared" ca="1" si="75"/>
        <v>9.3513459032814623E-3</v>
      </c>
      <c r="N325" s="66">
        <f t="shared" ca="1" si="76"/>
        <v>0</v>
      </c>
      <c r="O325" s="80">
        <f t="shared" ca="1" si="77"/>
        <v>0</v>
      </c>
      <c r="P325" s="66">
        <f t="shared" ca="1" si="78"/>
        <v>0</v>
      </c>
      <c r="Q325" s="66">
        <f t="shared" ca="1" si="79"/>
        <v>0</v>
      </c>
      <c r="R325" s="32">
        <f t="shared" ca="1" si="80"/>
        <v>-9.3513459032814623E-3</v>
      </c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</row>
    <row r="326" spans="1:35">
      <c r="A326" s="77"/>
      <c r="B326" s="77"/>
      <c r="C326" s="77"/>
      <c r="D326" s="79">
        <f t="shared" si="66"/>
        <v>0</v>
      </c>
      <c r="E326" s="79">
        <f t="shared" si="67"/>
        <v>0</v>
      </c>
      <c r="F326" s="66">
        <f t="shared" si="68"/>
        <v>0</v>
      </c>
      <c r="G326" s="66">
        <f t="shared" si="69"/>
        <v>0</v>
      </c>
      <c r="H326" s="66">
        <f t="shared" si="70"/>
        <v>0</v>
      </c>
      <c r="I326" s="66">
        <f t="shared" si="71"/>
        <v>0</v>
      </c>
      <c r="J326" s="66">
        <f t="shared" si="72"/>
        <v>0</v>
      </c>
      <c r="K326" s="66">
        <f t="shared" si="73"/>
        <v>0</v>
      </c>
      <c r="L326" s="66">
        <f t="shared" si="74"/>
        <v>0</v>
      </c>
      <c r="M326" s="66">
        <f t="shared" ca="1" si="75"/>
        <v>9.3513459032814623E-3</v>
      </c>
      <c r="N326" s="66">
        <f t="shared" ca="1" si="76"/>
        <v>0</v>
      </c>
      <c r="O326" s="80">
        <f t="shared" ca="1" si="77"/>
        <v>0</v>
      </c>
      <c r="P326" s="66">
        <f t="shared" ca="1" si="78"/>
        <v>0</v>
      </c>
      <c r="Q326" s="66">
        <f t="shared" ca="1" si="79"/>
        <v>0</v>
      </c>
      <c r="R326" s="32">
        <f t="shared" ca="1" si="80"/>
        <v>-9.3513459032814623E-3</v>
      </c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</row>
    <row r="327" spans="1:35">
      <c r="A327" s="77"/>
      <c r="B327" s="77"/>
      <c r="C327" s="77"/>
      <c r="D327" s="79">
        <f t="shared" si="66"/>
        <v>0</v>
      </c>
      <c r="E327" s="79">
        <f t="shared" si="67"/>
        <v>0</v>
      </c>
      <c r="F327" s="66">
        <f t="shared" si="68"/>
        <v>0</v>
      </c>
      <c r="G327" s="66">
        <f t="shared" si="69"/>
        <v>0</v>
      </c>
      <c r="H327" s="66">
        <f t="shared" si="70"/>
        <v>0</v>
      </c>
      <c r="I327" s="66">
        <f t="shared" si="71"/>
        <v>0</v>
      </c>
      <c r="J327" s="66">
        <f t="shared" si="72"/>
        <v>0</v>
      </c>
      <c r="K327" s="66">
        <f t="shared" si="73"/>
        <v>0</v>
      </c>
      <c r="L327" s="66">
        <f t="shared" si="74"/>
        <v>0</v>
      </c>
      <c r="M327" s="66">
        <f t="shared" ca="1" si="75"/>
        <v>9.3513459032814623E-3</v>
      </c>
      <c r="N327" s="66">
        <f t="shared" ca="1" si="76"/>
        <v>0</v>
      </c>
      <c r="O327" s="80">
        <f t="shared" ca="1" si="77"/>
        <v>0</v>
      </c>
      <c r="P327" s="66">
        <f t="shared" ca="1" si="78"/>
        <v>0</v>
      </c>
      <c r="Q327" s="66">
        <f t="shared" ca="1" si="79"/>
        <v>0</v>
      </c>
      <c r="R327" s="32">
        <f t="shared" ca="1" si="80"/>
        <v>-9.3513459032814623E-3</v>
      </c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</row>
    <row r="328" spans="1:35">
      <c r="A328" s="77"/>
      <c r="B328" s="77"/>
      <c r="C328" s="77"/>
      <c r="D328" s="79">
        <f t="shared" si="66"/>
        <v>0</v>
      </c>
      <c r="E328" s="79">
        <f t="shared" si="67"/>
        <v>0</v>
      </c>
      <c r="F328" s="66">
        <f t="shared" si="68"/>
        <v>0</v>
      </c>
      <c r="G328" s="66">
        <f t="shared" si="69"/>
        <v>0</v>
      </c>
      <c r="H328" s="66">
        <f t="shared" si="70"/>
        <v>0</v>
      </c>
      <c r="I328" s="66">
        <f t="shared" si="71"/>
        <v>0</v>
      </c>
      <c r="J328" s="66">
        <f t="shared" si="72"/>
        <v>0</v>
      </c>
      <c r="K328" s="66">
        <f t="shared" si="73"/>
        <v>0</v>
      </c>
      <c r="L328" s="66">
        <f t="shared" si="74"/>
        <v>0</v>
      </c>
      <c r="M328" s="66">
        <f t="shared" ca="1" si="75"/>
        <v>9.3513459032814623E-3</v>
      </c>
      <c r="N328" s="66">
        <f t="shared" ca="1" si="76"/>
        <v>0</v>
      </c>
      <c r="O328" s="80">
        <f t="shared" ca="1" si="77"/>
        <v>0</v>
      </c>
      <c r="P328" s="66">
        <f t="shared" ca="1" si="78"/>
        <v>0</v>
      </c>
      <c r="Q328" s="66">
        <f t="shared" ca="1" si="79"/>
        <v>0</v>
      </c>
      <c r="R328" s="32">
        <f t="shared" ca="1" si="80"/>
        <v>-9.3513459032814623E-3</v>
      </c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</row>
    <row r="329" spans="1:35">
      <c r="A329" s="77"/>
      <c r="B329" s="77"/>
      <c r="C329" s="77"/>
      <c r="D329" s="79">
        <f t="shared" si="66"/>
        <v>0</v>
      </c>
      <c r="E329" s="79">
        <f t="shared" si="67"/>
        <v>0</v>
      </c>
      <c r="F329" s="66">
        <f t="shared" si="68"/>
        <v>0</v>
      </c>
      <c r="G329" s="66">
        <f t="shared" si="69"/>
        <v>0</v>
      </c>
      <c r="H329" s="66">
        <f t="shared" si="70"/>
        <v>0</v>
      </c>
      <c r="I329" s="66">
        <f t="shared" si="71"/>
        <v>0</v>
      </c>
      <c r="J329" s="66">
        <f t="shared" si="72"/>
        <v>0</v>
      </c>
      <c r="K329" s="66">
        <f t="shared" si="73"/>
        <v>0</v>
      </c>
      <c r="L329" s="66">
        <f t="shared" si="74"/>
        <v>0</v>
      </c>
      <c r="M329" s="66">
        <f t="shared" ca="1" si="75"/>
        <v>9.3513459032814623E-3</v>
      </c>
      <c r="N329" s="66">
        <f t="shared" ca="1" si="76"/>
        <v>0</v>
      </c>
      <c r="O329" s="80">
        <f t="shared" ca="1" si="77"/>
        <v>0</v>
      </c>
      <c r="P329" s="66">
        <f t="shared" ca="1" si="78"/>
        <v>0</v>
      </c>
      <c r="Q329" s="66">
        <f t="shared" ca="1" si="79"/>
        <v>0</v>
      </c>
      <c r="R329" s="32">
        <f t="shared" ca="1" si="80"/>
        <v>-9.3513459032814623E-3</v>
      </c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</row>
    <row r="330" spans="1:35">
      <c r="A330" s="77"/>
      <c r="B330" s="77"/>
      <c r="C330" s="77"/>
      <c r="D330" s="79">
        <f t="shared" si="66"/>
        <v>0</v>
      </c>
      <c r="E330" s="79">
        <f t="shared" si="67"/>
        <v>0</v>
      </c>
      <c r="F330" s="66">
        <f t="shared" si="68"/>
        <v>0</v>
      </c>
      <c r="G330" s="66">
        <f t="shared" si="69"/>
        <v>0</v>
      </c>
      <c r="H330" s="66">
        <f t="shared" si="70"/>
        <v>0</v>
      </c>
      <c r="I330" s="66">
        <f t="shared" si="71"/>
        <v>0</v>
      </c>
      <c r="J330" s="66">
        <f t="shared" si="72"/>
        <v>0</v>
      </c>
      <c r="K330" s="66">
        <f t="shared" si="73"/>
        <v>0</v>
      </c>
      <c r="L330" s="66">
        <f t="shared" si="74"/>
        <v>0</v>
      </c>
      <c r="M330" s="66">
        <f t="shared" ca="1" si="75"/>
        <v>9.3513459032814623E-3</v>
      </c>
      <c r="N330" s="66">
        <f t="shared" ca="1" si="76"/>
        <v>0</v>
      </c>
      <c r="O330" s="80">
        <f t="shared" ca="1" si="77"/>
        <v>0</v>
      </c>
      <c r="P330" s="66">
        <f t="shared" ca="1" si="78"/>
        <v>0</v>
      </c>
      <c r="Q330" s="66">
        <f t="shared" ca="1" si="79"/>
        <v>0</v>
      </c>
      <c r="R330" s="32">
        <f t="shared" ca="1" si="80"/>
        <v>-9.3513459032814623E-3</v>
      </c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</row>
    <row r="331" spans="1:35">
      <c r="A331" s="77"/>
      <c r="B331" s="77"/>
      <c r="C331" s="77"/>
      <c r="D331" s="79">
        <f t="shared" si="66"/>
        <v>0</v>
      </c>
      <c r="E331" s="79">
        <f t="shared" si="67"/>
        <v>0</v>
      </c>
      <c r="F331" s="66">
        <f t="shared" si="68"/>
        <v>0</v>
      </c>
      <c r="G331" s="66">
        <f t="shared" si="69"/>
        <v>0</v>
      </c>
      <c r="H331" s="66">
        <f t="shared" si="70"/>
        <v>0</v>
      </c>
      <c r="I331" s="66">
        <f t="shared" si="71"/>
        <v>0</v>
      </c>
      <c r="J331" s="66">
        <f t="shared" si="72"/>
        <v>0</v>
      </c>
      <c r="K331" s="66">
        <f t="shared" si="73"/>
        <v>0</v>
      </c>
      <c r="L331" s="66">
        <f t="shared" si="74"/>
        <v>0</v>
      </c>
      <c r="M331" s="66">
        <f t="shared" ca="1" si="75"/>
        <v>9.3513459032814623E-3</v>
      </c>
      <c r="N331" s="66">
        <f t="shared" ca="1" si="76"/>
        <v>0</v>
      </c>
      <c r="O331" s="80">
        <f t="shared" ca="1" si="77"/>
        <v>0</v>
      </c>
      <c r="P331" s="66">
        <f t="shared" ca="1" si="78"/>
        <v>0</v>
      </c>
      <c r="Q331" s="66">
        <f t="shared" ca="1" si="79"/>
        <v>0</v>
      </c>
      <c r="R331" s="32">
        <f t="shared" ca="1" si="80"/>
        <v>-9.3513459032814623E-3</v>
      </c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</row>
    <row r="332" spans="1:35">
      <c r="A332" s="77"/>
      <c r="B332" s="77"/>
      <c r="C332" s="77"/>
      <c r="D332" s="79">
        <f t="shared" si="66"/>
        <v>0</v>
      </c>
      <c r="E332" s="79">
        <f t="shared" si="67"/>
        <v>0</v>
      </c>
      <c r="F332" s="66">
        <f t="shared" si="68"/>
        <v>0</v>
      </c>
      <c r="G332" s="66">
        <f t="shared" si="69"/>
        <v>0</v>
      </c>
      <c r="H332" s="66">
        <f t="shared" si="70"/>
        <v>0</v>
      </c>
      <c r="I332" s="66">
        <f t="shared" si="71"/>
        <v>0</v>
      </c>
      <c r="J332" s="66">
        <f t="shared" si="72"/>
        <v>0</v>
      </c>
      <c r="K332" s="66">
        <f t="shared" si="73"/>
        <v>0</v>
      </c>
      <c r="L332" s="66">
        <f t="shared" si="74"/>
        <v>0</v>
      </c>
      <c r="M332" s="66">
        <f t="shared" ca="1" si="75"/>
        <v>9.3513459032814623E-3</v>
      </c>
      <c r="N332" s="66">
        <f t="shared" ca="1" si="76"/>
        <v>0</v>
      </c>
      <c r="O332" s="80">
        <f t="shared" ca="1" si="77"/>
        <v>0</v>
      </c>
      <c r="P332" s="66">
        <f t="shared" ca="1" si="78"/>
        <v>0</v>
      </c>
      <c r="Q332" s="66">
        <f t="shared" ca="1" si="79"/>
        <v>0</v>
      </c>
      <c r="R332" s="32">
        <f t="shared" ca="1" si="80"/>
        <v>-9.3513459032814623E-3</v>
      </c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</row>
    <row r="333" spans="1:35">
      <c r="A333" s="77"/>
      <c r="B333" s="77"/>
      <c r="C333" s="77"/>
      <c r="D333" s="79">
        <f t="shared" si="66"/>
        <v>0</v>
      </c>
      <c r="E333" s="79">
        <f t="shared" si="67"/>
        <v>0</v>
      </c>
      <c r="F333" s="66">
        <f t="shared" si="68"/>
        <v>0</v>
      </c>
      <c r="G333" s="66">
        <f t="shared" si="69"/>
        <v>0</v>
      </c>
      <c r="H333" s="66">
        <f t="shared" si="70"/>
        <v>0</v>
      </c>
      <c r="I333" s="66">
        <f t="shared" si="71"/>
        <v>0</v>
      </c>
      <c r="J333" s="66">
        <f t="shared" si="72"/>
        <v>0</v>
      </c>
      <c r="K333" s="66">
        <f t="shared" si="73"/>
        <v>0</v>
      </c>
      <c r="L333" s="66">
        <f t="shared" si="74"/>
        <v>0</v>
      </c>
      <c r="M333" s="66">
        <f t="shared" ca="1" si="75"/>
        <v>9.3513459032814623E-3</v>
      </c>
      <c r="N333" s="66">
        <f t="shared" ca="1" si="76"/>
        <v>0</v>
      </c>
      <c r="O333" s="80">
        <f t="shared" ca="1" si="77"/>
        <v>0</v>
      </c>
      <c r="P333" s="66">
        <f t="shared" ca="1" si="78"/>
        <v>0</v>
      </c>
      <c r="Q333" s="66">
        <f t="shared" ca="1" si="79"/>
        <v>0</v>
      </c>
      <c r="R333" s="32">
        <f t="shared" ca="1" si="80"/>
        <v>-9.3513459032814623E-3</v>
      </c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</row>
    <row r="334" spans="1:35">
      <c r="A334" s="77"/>
      <c r="B334" s="77"/>
      <c r="C334" s="77"/>
      <c r="D334" s="79">
        <f t="shared" si="66"/>
        <v>0</v>
      </c>
      <c r="E334" s="79">
        <f t="shared" si="67"/>
        <v>0</v>
      </c>
      <c r="F334" s="66">
        <f t="shared" si="68"/>
        <v>0</v>
      </c>
      <c r="G334" s="66">
        <f t="shared" si="69"/>
        <v>0</v>
      </c>
      <c r="H334" s="66">
        <f t="shared" si="70"/>
        <v>0</v>
      </c>
      <c r="I334" s="66">
        <f t="shared" si="71"/>
        <v>0</v>
      </c>
      <c r="J334" s="66">
        <f t="shared" si="72"/>
        <v>0</v>
      </c>
      <c r="K334" s="66">
        <f t="shared" si="73"/>
        <v>0</v>
      </c>
      <c r="L334" s="66">
        <f t="shared" si="74"/>
        <v>0</v>
      </c>
      <c r="M334" s="66">
        <f t="shared" ca="1" si="75"/>
        <v>9.3513459032814623E-3</v>
      </c>
      <c r="N334" s="66">
        <f t="shared" ca="1" si="76"/>
        <v>0</v>
      </c>
      <c r="O334" s="80">
        <f t="shared" ca="1" si="77"/>
        <v>0</v>
      </c>
      <c r="P334" s="66">
        <f t="shared" ca="1" si="78"/>
        <v>0</v>
      </c>
      <c r="Q334" s="66">
        <f t="shared" ca="1" si="79"/>
        <v>0</v>
      </c>
      <c r="R334" s="32">
        <f t="shared" ca="1" si="80"/>
        <v>-9.3513459032814623E-3</v>
      </c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</row>
    <row r="335" spans="1:35">
      <c r="A335" s="77"/>
      <c r="B335" s="77"/>
      <c r="C335" s="77"/>
      <c r="D335" s="79">
        <f t="shared" si="66"/>
        <v>0</v>
      </c>
      <c r="E335" s="79">
        <f t="shared" si="67"/>
        <v>0</v>
      </c>
      <c r="F335" s="66">
        <f t="shared" si="68"/>
        <v>0</v>
      </c>
      <c r="G335" s="66">
        <f t="shared" si="69"/>
        <v>0</v>
      </c>
      <c r="H335" s="66">
        <f t="shared" si="70"/>
        <v>0</v>
      </c>
      <c r="I335" s="66">
        <f t="shared" si="71"/>
        <v>0</v>
      </c>
      <c r="J335" s="66">
        <f t="shared" si="72"/>
        <v>0</v>
      </c>
      <c r="K335" s="66">
        <f t="shared" si="73"/>
        <v>0</v>
      </c>
      <c r="L335" s="66">
        <f t="shared" si="74"/>
        <v>0</v>
      </c>
      <c r="M335" s="66">
        <f t="shared" ca="1" si="75"/>
        <v>9.3513459032814623E-3</v>
      </c>
      <c r="N335" s="66">
        <f t="shared" ca="1" si="76"/>
        <v>0</v>
      </c>
      <c r="O335" s="80">
        <f t="shared" ca="1" si="77"/>
        <v>0</v>
      </c>
      <c r="P335" s="66">
        <f t="shared" ca="1" si="78"/>
        <v>0</v>
      </c>
      <c r="Q335" s="66">
        <f t="shared" ca="1" si="79"/>
        <v>0</v>
      </c>
      <c r="R335" s="32">
        <f t="shared" ca="1" si="80"/>
        <v>-9.3513459032814623E-3</v>
      </c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</row>
    <row r="336" spans="1:35">
      <c r="A336" s="77"/>
      <c r="B336" s="77"/>
      <c r="C336" s="77"/>
      <c r="D336" s="79">
        <f t="shared" si="66"/>
        <v>0</v>
      </c>
      <c r="E336" s="79">
        <f t="shared" si="67"/>
        <v>0</v>
      </c>
      <c r="F336" s="66">
        <f t="shared" si="68"/>
        <v>0</v>
      </c>
      <c r="G336" s="66">
        <f t="shared" si="69"/>
        <v>0</v>
      </c>
      <c r="H336" s="66">
        <f t="shared" si="70"/>
        <v>0</v>
      </c>
      <c r="I336" s="66">
        <f t="shared" si="71"/>
        <v>0</v>
      </c>
      <c r="J336" s="66">
        <f t="shared" si="72"/>
        <v>0</v>
      </c>
      <c r="K336" s="66">
        <f t="shared" si="73"/>
        <v>0</v>
      </c>
      <c r="L336" s="66">
        <f t="shared" si="74"/>
        <v>0</v>
      </c>
      <c r="M336" s="66">
        <f t="shared" ca="1" si="75"/>
        <v>9.3513459032814623E-3</v>
      </c>
      <c r="N336" s="66">
        <f t="shared" ca="1" si="76"/>
        <v>0</v>
      </c>
      <c r="O336" s="80">
        <f t="shared" ca="1" si="77"/>
        <v>0</v>
      </c>
      <c r="P336" s="66">
        <f t="shared" ca="1" si="78"/>
        <v>0</v>
      </c>
      <c r="Q336" s="66">
        <f t="shared" ca="1" si="79"/>
        <v>0</v>
      </c>
      <c r="R336" s="32">
        <f t="shared" ca="1" si="80"/>
        <v>-9.3513459032814623E-3</v>
      </c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</row>
    <row r="337" spans="1:35">
      <c r="A337" s="77"/>
      <c r="B337" s="77"/>
      <c r="C337" s="77"/>
      <c r="D337" s="79">
        <f t="shared" si="66"/>
        <v>0</v>
      </c>
      <c r="E337" s="79">
        <f t="shared" si="67"/>
        <v>0</v>
      </c>
      <c r="F337" s="66">
        <f t="shared" si="68"/>
        <v>0</v>
      </c>
      <c r="G337" s="66">
        <f t="shared" si="69"/>
        <v>0</v>
      </c>
      <c r="H337" s="66">
        <f t="shared" si="70"/>
        <v>0</v>
      </c>
      <c r="I337" s="66">
        <f t="shared" si="71"/>
        <v>0</v>
      </c>
      <c r="J337" s="66">
        <f t="shared" si="72"/>
        <v>0</v>
      </c>
      <c r="K337" s="66">
        <f t="shared" si="73"/>
        <v>0</v>
      </c>
      <c r="L337" s="66">
        <f t="shared" si="74"/>
        <v>0</v>
      </c>
      <c r="M337" s="66">
        <f t="shared" ca="1" si="75"/>
        <v>9.3513459032814623E-3</v>
      </c>
      <c r="N337" s="66">
        <f t="shared" ca="1" si="76"/>
        <v>0</v>
      </c>
      <c r="O337" s="80">
        <f t="shared" ca="1" si="77"/>
        <v>0</v>
      </c>
      <c r="P337" s="66">
        <f t="shared" ca="1" si="78"/>
        <v>0</v>
      </c>
      <c r="Q337" s="66">
        <f t="shared" ca="1" si="79"/>
        <v>0</v>
      </c>
      <c r="R337" s="32">
        <f t="shared" ca="1" si="80"/>
        <v>-9.3513459032814623E-3</v>
      </c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</row>
    <row r="338" spans="1:35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</row>
    <row r="339" spans="1:35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</row>
    <row r="340" spans="1:35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</row>
    <row r="341" spans="1:35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</row>
    <row r="342" spans="1:35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</row>
    <row r="343" spans="1:35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</row>
    <row r="344" spans="1:35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</row>
    <row r="345" spans="1:3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</row>
    <row r="346" spans="1:35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</row>
    <row r="347" spans="1:35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</row>
    <row r="348" spans="1:35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</row>
    <row r="349" spans="1:35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</row>
    <row r="350" spans="1:35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</row>
    <row r="351" spans="1:35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</row>
    <row r="352" spans="1:35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</row>
    <row r="353" spans="1:35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</row>
    <row r="354" spans="1:35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</row>
    <row r="355" spans="1:3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</row>
    <row r="356" spans="1:35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</row>
    <row r="357" spans="1:3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</row>
    <row r="358" spans="1:3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</row>
    <row r="359" spans="1:3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</row>
    <row r="360" spans="1:3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</row>
    <row r="361" spans="1:35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</row>
    <row r="362" spans="1:35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</row>
    <row r="363" spans="1:35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</row>
    <row r="364" spans="1:35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</row>
    <row r="365" spans="1:3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</row>
    <row r="366" spans="1:35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</row>
    <row r="367" spans="1:35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</row>
    <row r="368" spans="1:35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</row>
    <row r="369" spans="1:35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</row>
    <row r="370" spans="1:35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</row>
    <row r="371" spans="1:35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</row>
    <row r="372" spans="1:35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</row>
    <row r="373" spans="1:3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</row>
    <row r="374" spans="1:35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</row>
    <row r="375" spans="1:3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</row>
    <row r="376" spans="1:3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</row>
    <row r="377" spans="1:35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</row>
    <row r="378" spans="1:35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</row>
    <row r="379" spans="1:35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</row>
    <row r="380" spans="1:35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</row>
    <row r="381" spans="1:35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</row>
    <row r="382" spans="1:35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</row>
    <row r="383" spans="1:35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</row>
    <row r="384" spans="1:35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</row>
    <row r="385" spans="1:3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</row>
    <row r="386" spans="1:35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</row>
    <row r="387" spans="1:35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</row>
    <row r="388" spans="1:35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</row>
    <row r="389" spans="1:35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</row>
    <row r="390" spans="1:35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</row>
    <row r="391" spans="1:35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</row>
    <row r="392" spans="1:35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</row>
    <row r="393" spans="1:35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</row>
    <row r="394" spans="1:35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</row>
    <row r="395" spans="1:3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</row>
    <row r="396" spans="1:35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</row>
    <row r="397" spans="1:35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</row>
    <row r="398" spans="1:35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</row>
    <row r="399" spans="1:35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</row>
    <row r="400" spans="1:3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</row>
    <row r="401" spans="1:35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</row>
    <row r="402" spans="1:35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</row>
    <row r="403" spans="1:35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</row>
    <row r="404" spans="1:35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</row>
    <row r="405" spans="1:3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</row>
    <row r="406" spans="1:35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</row>
    <row r="407" spans="1:35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</row>
    <row r="408" spans="1:35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</row>
    <row r="409" spans="1:3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</row>
    <row r="410" spans="1:35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</row>
    <row r="411" spans="1:35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</row>
    <row r="412" spans="1:35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</row>
    <row r="413" spans="1:35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</row>
    <row r="414" spans="1:35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</row>
    <row r="415" spans="1:3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</row>
    <row r="416" spans="1:35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</row>
    <row r="417" spans="1:35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</row>
    <row r="418" spans="1:35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</row>
    <row r="419" spans="1:35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</row>
    <row r="420" spans="1:35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</row>
    <row r="421" spans="1:35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</row>
    <row r="422" spans="1:35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</row>
    <row r="423" spans="1:35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</row>
    <row r="424" spans="1:35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</row>
    <row r="425" spans="1:3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</row>
    <row r="426" spans="1:35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</row>
    <row r="427" spans="1:35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</row>
    <row r="428" spans="1:35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</row>
    <row r="429" spans="1:35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</row>
    <row r="430" spans="1:35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</row>
    <row r="431" spans="1:35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</row>
    <row r="432" spans="1:35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</row>
    <row r="433" spans="1:35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</row>
    <row r="434" spans="1:35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</row>
    <row r="435" spans="1: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</row>
    <row r="436" spans="1:35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</row>
    <row r="437" spans="1:35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</row>
    <row r="438" spans="1:35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</row>
    <row r="439" spans="1:35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</row>
    <row r="440" spans="1:35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</row>
    <row r="441" spans="1:35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</row>
    <row r="442" spans="1:35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</row>
    <row r="443" spans="1:35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</row>
    <row r="444" spans="1:35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</row>
    <row r="445" spans="1:3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</row>
    <row r="446" spans="1:35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</row>
    <row r="447" spans="1:35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</row>
    <row r="448" spans="1:35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</row>
    <row r="449" spans="1:35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</row>
    <row r="450" spans="1:35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</row>
    <row r="451" spans="1:35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</row>
    <row r="452" spans="1:35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</row>
    <row r="453" spans="1:35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</row>
    <row r="454" spans="1:35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</row>
    <row r="455" spans="1:3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</row>
    <row r="456" spans="1:35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</row>
    <row r="457" spans="1:35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</row>
    <row r="458" spans="1:35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</row>
    <row r="459" spans="1:3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</row>
    <row r="460" spans="1:35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</row>
    <row r="461" spans="1:35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</row>
    <row r="462" spans="1:35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</row>
    <row r="463" spans="1:35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</row>
    <row r="464" spans="1:35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</row>
    <row r="465" spans="1:3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</row>
    <row r="466" spans="1:35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</row>
    <row r="467" spans="1:35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</row>
    <row r="468" spans="1:35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</row>
    <row r="469" spans="1:35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</row>
    <row r="470" spans="1:35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</row>
    <row r="471" spans="1:35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</row>
    <row r="472" spans="1:35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</row>
    <row r="473" spans="1:35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</row>
    <row r="474" spans="1:35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</row>
    <row r="475" spans="1:3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</row>
    <row r="476" spans="1:35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</row>
    <row r="477" spans="1:35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</row>
    <row r="478" spans="1:35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</row>
    <row r="479" spans="1:35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</row>
    <row r="480" spans="1:35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</row>
    <row r="481" spans="1:35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</row>
    <row r="482" spans="1:35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</row>
    <row r="483" spans="1:35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</row>
    <row r="484" spans="1:35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</row>
    <row r="485" spans="1:3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</row>
    <row r="486" spans="1:35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</row>
    <row r="487" spans="1:35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</row>
    <row r="488" spans="1:35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</row>
    <row r="489" spans="1:35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</row>
    <row r="490" spans="1:35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</row>
    <row r="491" spans="1:35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</row>
    <row r="492" spans="1:35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</row>
    <row r="493" spans="1:35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</row>
    <row r="494" spans="1:3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</row>
    <row r="495" spans="1:3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</row>
    <row r="496" spans="1:35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</row>
    <row r="497" spans="1:35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</row>
    <row r="498" spans="1:35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</row>
    <row r="499" spans="1:35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</row>
    <row r="500" spans="1:35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</row>
    <row r="501" spans="1:35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</row>
    <row r="502" spans="1:35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</row>
    <row r="503" spans="1:35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</row>
    <row r="504" spans="1:35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</row>
    <row r="505" spans="1:3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</row>
    <row r="506" spans="1:35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</row>
    <row r="507" spans="1:3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</row>
    <row r="508" spans="1:35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</row>
    <row r="509" spans="1:3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</row>
    <row r="510" spans="1:35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</row>
    <row r="511" spans="1:35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</row>
    <row r="512" spans="1:35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</row>
    <row r="513" spans="1:35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</row>
    <row r="514" spans="1:35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</row>
    <row r="515" spans="1:3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</row>
    <row r="516" spans="1:35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</row>
    <row r="517" spans="1:35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</row>
    <row r="518" spans="1:35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</row>
    <row r="519" spans="1:35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</row>
    <row r="520" spans="1:3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</row>
    <row r="521" spans="1:35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</row>
    <row r="522" spans="1:35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</row>
    <row r="523" spans="1:35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</row>
    <row r="524" spans="1:35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</row>
    <row r="525" spans="1:3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</row>
    <row r="526" spans="1:35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</row>
    <row r="527" spans="1:35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</row>
    <row r="528" spans="1:35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</row>
    <row r="529" spans="1:35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</row>
    <row r="530" spans="1:35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</row>
    <row r="531" spans="1:35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</row>
    <row r="532" spans="1:35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</row>
    <row r="533" spans="1:35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</row>
    <row r="534" spans="1:35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</row>
    <row r="535" spans="1: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</row>
    <row r="536" spans="1:35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</row>
    <row r="537" spans="1:35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</row>
    <row r="538" spans="1:35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</row>
    <row r="539" spans="1:35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</row>
    <row r="540" spans="1:35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</row>
    <row r="541" spans="1:35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</row>
    <row r="542" spans="1:35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</row>
    <row r="543" spans="1:35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</row>
    <row r="544" spans="1:35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</row>
    <row r="545" spans="1:3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</row>
    <row r="546" spans="1:35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</row>
    <row r="547" spans="1:35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</row>
    <row r="548" spans="1:35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</row>
    <row r="549" spans="1:35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</row>
    <row r="550" spans="1:35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</row>
    <row r="551" spans="1:35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</row>
    <row r="552" spans="1:35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</row>
    <row r="553" spans="1:35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</row>
    <row r="554" spans="1:35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</row>
    <row r="555" spans="1:3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</row>
    <row r="556" spans="1:35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</row>
    <row r="557" spans="1:35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</row>
    <row r="558" spans="1:35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</row>
    <row r="559" spans="1:3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</row>
    <row r="560" spans="1:35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</row>
    <row r="561" spans="1:35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</row>
    <row r="562" spans="1:35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</row>
    <row r="563" spans="1:35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</row>
    <row r="564" spans="1:35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</row>
    <row r="565" spans="1:3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</row>
    <row r="566" spans="1:35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</row>
    <row r="567" spans="1:35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</row>
    <row r="568" spans="1:35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</row>
    <row r="569" spans="1:35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</row>
    <row r="570" spans="1:35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</row>
    <row r="571" spans="1:35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</row>
    <row r="572" spans="1:35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</row>
    <row r="573" spans="1:35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</row>
    <row r="574" spans="1:35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</row>
    <row r="575" spans="1:3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</row>
    <row r="576" spans="1:35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</row>
    <row r="577" spans="1:35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</row>
    <row r="578" spans="1:35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</row>
    <row r="579" spans="1:35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</row>
    <row r="580" spans="1:35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</row>
    <row r="581" spans="1:35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</row>
    <row r="582" spans="1:35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</row>
    <row r="583" spans="1:35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</row>
    <row r="584" spans="1:35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</row>
    <row r="585" spans="1:3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</row>
    <row r="586" spans="1:35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</row>
    <row r="587" spans="1:35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</row>
    <row r="588" spans="1:35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</row>
    <row r="589" spans="1:35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</row>
    <row r="590" spans="1:35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</row>
    <row r="591" spans="1:35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</row>
    <row r="592" spans="1:35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</row>
    <row r="593" spans="1:35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</row>
    <row r="594" spans="1:35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</row>
    <row r="595" spans="1:3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</row>
    <row r="596" spans="1:35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</row>
    <row r="597" spans="1:35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</row>
    <row r="598" spans="1:35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</row>
    <row r="599" spans="1:35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</row>
    <row r="600" spans="1:35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</row>
    <row r="601" spans="1:35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</row>
    <row r="602" spans="1:35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</row>
    <row r="603" spans="1:35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</row>
    <row r="604" spans="1:35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</row>
    <row r="605" spans="1:3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</row>
    <row r="606" spans="1:35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</row>
    <row r="607" spans="1:35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</row>
    <row r="608" spans="1:35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</row>
    <row r="609" spans="1:3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</row>
    <row r="610" spans="1:35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</row>
    <row r="611" spans="1:35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</row>
    <row r="612" spans="1:35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</row>
    <row r="613" spans="1:35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</row>
    <row r="614" spans="1:35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</row>
    <row r="615" spans="1:3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</row>
    <row r="616" spans="1:35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</row>
    <row r="617" spans="1:35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</row>
    <row r="618" spans="1:35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</row>
    <row r="619" spans="1:35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</row>
    <row r="620" spans="1:35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</row>
    <row r="621" spans="1:35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</row>
    <row r="622" spans="1:35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</row>
    <row r="623" spans="1:35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</row>
    <row r="624" spans="1:35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</row>
    <row r="625" spans="1:3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</row>
    <row r="626" spans="1:35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</row>
    <row r="627" spans="1:35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</row>
    <row r="628" spans="1:35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</row>
    <row r="629" spans="1:35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</row>
    <row r="630" spans="1:35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</row>
    <row r="631" spans="1:35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</row>
    <row r="632" spans="1:35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</row>
    <row r="633" spans="1:35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</row>
    <row r="634" spans="1:35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</row>
    <row r="635" spans="1: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</row>
    <row r="636" spans="1:35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</row>
    <row r="637" spans="1:35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</row>
    <row r="638" spans="1:35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</row>
    <row r="639" spans="1:35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</row>
    <row r="640" spans="1:35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</row>
    <row r="641" spans="1:35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</row>
    <row r="642" spans="1:35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</row>
    <row r="643" spans="1:35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</row>
    <row r="644" spans="1:35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</row>
    <row r="645" spans="1:3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</row>
    <row r="646" spans="1:35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</row>
    <row r="647" spans="1:35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</row>
    <row r="648" spans="1:35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</row>
    <row r="649" spans="1:35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</row>
    <row r="650" spans="1:35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</row>
    <row r="651" spans="1:35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</row>
    <row r="652" spans="1:35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</row>
    <row r="653" spans="1:35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</row>
    <row r="654" spans="1:35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</row>
    <row r="655" spans="1:3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</row>
    <row r="656" spans="1:35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</row>
    <row r="657" spans="1:35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</row>
    <row r="658" spans="1:35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</row>
    <row r="659" spans="1:3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</row>
    <row r="660" spans="1:35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</row>
    <row r="661" spans="1:35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</row>
    <row r="662" spans="1:35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</row>
    <row r="663" spans="1:35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</row>
    <row r="664" spans="1:35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</row>
    <row r="665" spans="1:3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</row>
    <row r="666" spans="1:35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</row>
    <row r="667" spans="1:35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</row>
    <row r="668" spans="1:35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</row>
    <row r="669" spans="1:35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</row>
    <row r="670" spans="1:35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</row>
    <row r="671" spans="1:35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</row>
    <row r="672" spans="1:35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</row>
    <row r="673" spans="1:35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</row>
    <row r="674" spans="1:35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</row>
    <row r="675" spans="1:3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</row>
    <row r="676" spans="1:35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</row>
    <row r="677" spans="1:35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</row>
    <row r="678" spans="1:35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</row>
    <row r="679" spans="1:35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</row>
    <row r="680" spans="1:35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</row>
    <row r="681" spans="1:35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</row>
    <row r="682" spans="1:35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</row>
    <row r="683" spans="1:35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</row>
    <row r="684" spans="1:35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</row>
    <row r="685" spans="1:3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</row>
    <row r="686" spans="1:35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</row>
    <row r="687" spans="1:35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</row>
    <row r="688" spans="1:35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</row>
    <row r="689" spans="1:35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</row>
    <row r="690" spans="1:35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</row>
    <row r="691" spans="1:35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</row>
    <row r="692" spans="1:35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</row>
    <row r="693" spans="1:35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</row>
    <row r="694" spans="1:35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</row>
    <row r="695" spans="1:3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</row>
    <row r="696" spans="1:35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</row>
    <row r="697" spans="1:35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</row>
    <row r="698" spans="1:35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</row>
    <row r="699" spans="1:35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</row>
    <row r="700" spans="1:35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</row>
    <row r="701" spans="1:35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</row>
    <row r="702" spans="1:35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</row>
    <row r="703" spans="1:35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</row>
    <row r="704" spans="1:35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</row>
    <row r="705" spans="1:3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</row>
    <row r="706" spans="1:35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</row>
    <row r="707" spans="1:35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</row>
    <row r="708" spans="1:35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</row>
    <row r="709" spans="1:3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</row>
    <row r="710" spans="1:35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</row>
    <row r="711" spans="1:35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</row>
    <row r="712" spans="1:35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</row>
    <row r="713" spans="1:35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</row>
    <row r="714" spans="1:35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</row>
    <row r="715" spans="1:3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</row>
    <row r="716" spans="1:35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</row>
    <row r="717" spans="1:35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</row>
    <row r="718" spans="1:35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</row>
    <row r="719" spans="1:35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</row>
    <row r="720" spans="1:35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</row>
    <row r="721" spans="1:35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</row>
    <row r="722" spans="1:35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</row>
    <row r="723" spans="1:35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</row>
    <row r="724" spans="1:35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</row>
    <row r="725" spans="1:3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</row>
    <row r="726" spans="1:35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</row>
    <row r="727" spans="1:35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</row>
    <row r="728" spans="1:35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</row>
    <row r="729" spans="1:35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</row>
    <row r="730" spans="1:35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</row>
    <row r="731" spans="1:35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</row>
    <row r="732" spans="1:35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</row>
    <row r="733" spans="1:35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</row>
    <row r="734" spans="1:35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</row>
    <row r="735" spans="1: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</row>
    <row r="736" spans="1:35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</row>
    <row r="737" spans="1:35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</row>
    <row r="738" spans="1:35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</row>
    <row r="739" spans="1:35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</row>
    <row r="740" spans="1:35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</row>
    <row r="741" spans="1:35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</row>
    <row r="742" spans="1:35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</row>
    <row r="743" spans="1:35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</row>
    <row r="744" spans="1:35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</row>
    <row r="745" spans="1:3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</row>
    <row r="746" spans="1:35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</row>
    <row r="747" spans="1:35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</row>
    <row r="748" spans="1:35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</row>
    <row r="749" spans="1:35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</row>
    <row r="750" spans="1:35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</row>
    <row r="751" spans="1:35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</row>
    <row r="752" spans="1:35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</row>
    <row r="753" spans="1:35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</row>
    <row r="754" spans="1:35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</row>
    <row r="755" spans="1:3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</row>
    <row r="756" spans="1:35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</row>
    <row r="757" spans="1:35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</row>
    <row r="758" spans="1:35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</row>
    <row r="759" spans="1:3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</row>
    <row r="760" spans="1:35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</row>
    <row r="761" spans="1:35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</row>
    <row r="762" spans="1:35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</row>
    <row r="763" spans="1:35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</row>
    <row r="764" spans="1:35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</row>
    <row r="765" spans="1:3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</row>
    <row r="766" spans="1:35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</row>
    <row r="767" spans="1:35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</row>
    <row r="768" spans="1:35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</row>
    <row r="769" spans="1:35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</row>
    <row r="770" spans="1:35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</row>
    <row r="771" spans="1:35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</row>
    <row r="772" spans="1:35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</row>
    <row r="773" spans="1:35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</row>
    <row r="774" spans="1:35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</row>
    <row r="775" spans="1:3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</row>
    <row r="776" spans="1:35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</row>
    <row r="777" spans="1:35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</row>
    <row r="778" spans="1:35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</row>
    <row r="779" spans="1:35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</row>
    <row r="780" spans="1:35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</row>
    <row r="781" spans="1:35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</row>
    <row r="782" spans="1:35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</row>
    <row r="783" spans="1:35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</row>
    <row r="784" spans="1:35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</row>
    <row r="785" spans="1:3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</row>
    <row r="786" spans="1:35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</row>
    <row r="787" spans="1:35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</row>
    <row r="788" spans="1:35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</row>
    <row r="789" spans="1:35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</row>
    <row r="790" spans="1:35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</row>
    <row r="791" spans="1:35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</row>
    <row r="792" spans="1:35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</row>
    <row r="793" spans="1:35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</row>
    <row r="794" spans="1:35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</row>
    <row r="795" spans="1:3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</row>
    <row r="796" spans="1:35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</row>
    <row r="797" spans="1:35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</row>
    <row r="798" spans="1:35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</row>
    <row r="799" spans="1:35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</row>
    <row r="800" spans="1:35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</row>
    <row r="801" spans="1:35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</row>
    <row r="802" spans="1:35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</row>
    <row r="803" spans="1:35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</row>
    <row r="804" spans="1:35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</row>
    <row r="805" spans="1:3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</row>
    <row r="806" spans="1:35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</row>
    <row r="807" spans="1:35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</row>
    <row r="808" spans="1:35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</row>
    <row r="809" spans="1:3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</row>
    <row r="810" spans="1:35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</row>
    <row r="811" spans="1:35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</row>
    <row r="812" spans="1:35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</row>
    <row r="813" spans="1:35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</row>
    <row r="814" spans="1:35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</row>
    <row r="815" spans="1:3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</row>
    <row r="816" spans="1:35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</row>
    <row r="817" spans="1:35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</row>
    <row r="818" spans="1:35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</row>
    <row r="819" spans="1:35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</row>
    <row r="820" spans="1:35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</row>
    <row r="821" spans="1:35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</row>
    <row r="822" spans="1:35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</row>
    <row r="823" spans="1:35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</row>
    <row r="824" spans="1:35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</row>
    <row r="825" spans="1:3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</row>
    <row r="826" spans="1:35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</row>
    <row r="827" spans="1:35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</row>
    <row r="828" spans="1:35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</row>
    <row r="829" spans="1:35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</row>
    <row r="830" spans="1:35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</row>
    <row r="831" spans="1:35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</row>
    <row r="832" spans="1:35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</row>
    <row r="833" spans="1:35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</row>
    <row r="834" spans="1:35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</row>
    <row r="835" spans="1: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</row>
    <row r="836" spans="1:35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</row>
    <row r="837" spans="1:35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</row>
    <row r="838" spans="1:35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</row>
    <row r="839" spans="1:35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</row>
    <row r="840" spans="1:35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</row>
    <row r="841" spans="1:35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</row>
    <row r="842" spans="1:35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</row>
    <row r="843" spans="1:35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</row>
    <row r="844" spans="1:35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</row>
    <row r="845" spans="1:3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</row>
    <row r="846" spans="1:35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</row>
    <row r="847" spans="1:35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</row>
    <row r="848" spans="1:35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</row>
    <row r="849" spans="1:35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</row>
    <row r="850" spans="1:35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</row>
    <row r="851" spans="1:35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</row>
    <row r="852" spans="1:35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</row>
    <row r="853" spans="1:35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</row>
    <row r="854" spans="1:35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</row>
    <row r="855" spans="1:3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</row>
    <row r="856" spans="1:35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</row>
    <row r="857" spans="1:35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</row>
    <row r="858" spans="1:35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</row>
    <row r="859" spans="1:3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</row>
    <row r="860" spans="1:35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</row>
    <row r="861" spans="1:35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</row>
    <row r="862" spans="1:35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</row>
    <row r="863" spans="1:35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</row>
    <row r="864" spans="1:35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</row>
    <row r="865" spans="1:3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</row>
    <row r="866" spans="1:35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</row>
    <row r="867" spans="1:35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</row>
    <row r="868" spans="1:35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</row>
    <row r="869" spans="1:35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</row>
    <row r="870" spans="1:35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</row>
    <row r="871" spans="1:35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</row>
    <row r="872" spans="1:35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</row>
    <row r="873" spans="1:35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</row>
    <row r="874" spans="1:35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</row>
    <row r="875" spans="1:3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</row>
    <row r="876" spans="1:35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</row>
    <row r="877" spans="1:35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</row>
    <row r="878" spans="1:35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</row>
    <row r="879" spans="1:35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</row>
    <row r="880" spans="1:35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</row>
    <row r="881" spans="1:35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</row>
    <row r="882" spans="1:35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</row>
    <row r="883" spans="1:35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</row>
    <row r="884" spans="1:35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</row>
    <row r="885" spans="1:3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</row>
    <row r="886" spans="1:35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</row>
    <row r="887" spans="1:35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</row>
    <row r="888" spans="1:35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</row>
    <row r="889" spans="1:35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</row>
    <row r="890" spans="1:35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</row>
    <row r="891" spans="1:35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</row>
    <row r="892" spans="1:35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</row>
    <row r="893" spans="1:35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</row>
    <row r="894" spans="1:35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</row>
    <row r="895" spans="1:3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</row>
    <row r="896" spans="1:35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</row>
    <row r="897" spans="1:3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</row>
    <row r="898" spans="1:35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</row>
    <row r="899" spans="1:35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</row>
    <row r="900" spans="1:35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</row>
    <row r="901" spans="1:35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</row>
    <row r="902" spans="1:35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</row>
    <row r="903" spans="1:35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</row>
    <row r="904" spans="1:35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</row>
    <row r="905" spans="1:3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</row>
    <row r="906" spans="1:35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</row>
    <row r="907" spans="1:35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</row>
    <row r="908" spans="1:35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</row>
    <row r="909" spans="1:3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</row>
    <row r="910" spans="1:35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</row>
    <row r="911" spans="1:35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</row>
    <row r="912" spans="1:35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</row>
    <row r="913" spans="1:35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</row>
    <row r="914" spans="1:35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</row>
    <row r="915" spans="1:3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</row>
    <row r="916" spans="1:35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</row>
    <row r="917" spans="1:35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</row>
    <row r="918" spans="1:35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</row>
    <row r="919" spans="1:35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</row>
    <row r="920" spans="1:35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</row>
    <row r="921" spans="1:35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</row>
    <row r="922" spans="1:35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</row>
    <row r="923" spans="1:35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</row>
    <row r="924" spans="1:35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</row>
    <row r="925" spans="1:3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</row>
    <row r="926" spans="1:35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</row>
    <row r="927" spans="1:35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</row>
    <row r="928" spans="1:35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</row>
    <row r="929" spans="1:35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</row>
    <row r="930" spans="1:35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</row>
    <row r="931" spans="1:35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</row>
    <row r="932" spans="1:35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</row>
    <row r="933" spans="1:35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</row>
    <row r="934" spans="1:35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</row>
    <row r="935" spans="1: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</row>
    <row r="936" spans="1:35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</row>
    <row r="937" spans="1:35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</row>
    <row r="938" spans="1:35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</row>
    <row r="939" spans="1:35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</row>
    <row r="940" spans="1:35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</row>
    <row r="941" spans="1:35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</row>
    <row r="942" spans="1:35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</row>
    <row r="943" spans="1:35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</row>
    <row r="944" spans="1:35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</row>
    <row r="945" spans="1:3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</row>
    <row r="946" spans="1:35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</row>
    <row r="947" spans="1:35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</row>
    <row r="948" spans="1:35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</row>
    <row r="949" spans="1:35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</row>
  </sheetData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Active 1</vt:lpstr>
      <vt:lpstr>Graphs 1</vt:lpstr>
      <vt:lpstr>Active 3</vt:lpstr>
      <vt:lpstr>Graphs 3</vt:lpstr>
      <vt:lpstr>Active 4</vt:lpstr>
      <vt:lpstr>Graphs 4</vt:lpstr>
      <vt:lpstr>Q_fit</vt:lpstr>
      <vt:lpstr>A (2)</vt:lpstr>
      <vt:lpstr>Q_fit (2)</vt:lpstr>
      <vt:lpstr>BAV</vt:lpstr>
      <vt:lpstr>O-C Gateway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2024-02-16T05:06:40Z</dcterms:modified>
</cp:coreProperties>
</file>